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paraucocom-my.sharepoint.com/personal/fernanda_hernandez_h_parauco_com/Documents/Documentos/Reportería ME5A/"/>
    </mc:Choice>
  </mc:AlternateContent>
  <xr:revisionPtr revIDLastSave="29" documentId="8_{416B6F5D-D99E-4CB9-BA5C-88A2074FAA21}" xr6:coauthVersionLast="47" xr6:coauthVersionMax="47" xr10:uidLastSave="{2001BF17-714E-41E1-B35A-C11867FE8573}"/>
  <bookViews>
    <workbookView xWindow="-110" yWindow="-110" windowWidth="19420" windowHeight="11500" xr2:uid="{00000000-000D-0000-FFFF-FFFF00000000}"/>
  </bookViews>
  <sheets>
    <sheet name="BB_DD" sheetId="1" r:id="rId1"/>
    <sheet name="Grupo compras" sheetId="7" r:id="rId2"/>
    <sheet name="T.D." sheetId="3" r:id="rId3"/>
    <sheet name="Prop. Mejora" sheetId="4" state="hidden" r:id="rId4"/>
    <sheet name="T.C." sheetId="2" r:id="rId5"/>
    <sheet name="Pendientes" sheetId="5" r:id="rId6"/>
  </sheets>
  <definedNames>
    <definedName name="_xlnm._FilterDatabase" localSheetId="0" hidden="1">BB_DD!$A$1:$U$4807</definedName>
    <definedName name="SegmentaciónDeDatos_Organización_compras">#N/A</definedName>
    <definedName name="SegmentaciónDeDatos_Tipo">#N/A</definedName>
  </definedNames>
  <calcPr calcId="191029"/>
  <pivotCaches>
    <pivotCache cacheId="36" r:id="rId7"/>
    <pivotCache cacheId="4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0" i="1" l="1"/>
  <c r="S194" i="1"/>
  <c r="S25" i="1"/>
  <c r="S28" i="1"/>
  <c r="S3517" i="1"/>
  <c r="S1404" i="1"/>
  <c r="S1796" i="1"/>
  <c r="S403" i="1"/>
  <c r="S630" i="1"/>
  <c r="S629" i="1"/>
  <c r="S1259" i="1"/>
  <c r="S4365" i="1"/>
  <c r="S1324" i="1"/>
  <c r="S1312" i="1"/>
  <c r="S2116" i="1"/>
  <c r="S3976" i="1"/>
  <c r="S4305" i="1"/>
  <c r="S468" i="1"/>
  <c r="S1140" i="1"/>
  <c r="S841" i="1"/>
  <c r="S625" i="1"/>
  <c r="S3715" i="1"/>
  <c r="S885" i="1"/>
  <c r="S4664" i="1"/>
  <c r="S682" i="1"/>
  <c r="S4663" i="1"/>
  <c r="S3858" i="1"/>
  <c r="S4285" i="1"/>
  <c r="S4662" i="1"/>
  <c r="S1718" i="1"/>
  <c r="S797" i="1"/>
  <c r="S150" i="1"/>
  <c r="S536" i="1"/>
  <c r="S324" i="1"/>
  <c r="S611" i="1"/>
  <c r="S291" i="1"/>
  <c r="S167" i="1"/>
  <c r="S4807" i="1"/>
  <c r="S4805" i="1"/>
  <c r="S4804" i="1"/>
  <c r="S4803" i="1"/>
  <c r="S4800" i="1"/>
  <c r="S4799" i="1"/>
  <c r="S4798" i="1"/>
  <c r="S4793" i="1"/>
  <c r="S4791" i="1"/>
  <c r="S4787" i="1"/>
  <c r="S4786" i="1"/>
  <c r="S4783" i="1"/>
  <c r="S4778" i="1"/>
  <c r="S4774" i="1"/>
  <c r="S4767" i="1"/>
  <c r="S4766" i="1"/>
  <c r="S4765" i="1"/>
  <c r="S4725" i="1"/>
  <c r="S4717" i="1"/>
  <c r="S4716" i="1"/>
  <c r="S4715" i="1"/>
  <c r="S4714" i="1"/>
  <c r="S4713" i="1"/>
  <c r="S4712" i="1"/>
  <c r="S4711" i="1"/>
  <c r="S4710" i="1"/>
  <c r="S4709" i="1"/>
  <c r="S4708" i="1"/>
  <c r="S4707" i="1"/>
  <c r="S4706" i="1"/>
  <c r="S4699" i="1"/>
  <c r="S4672" i="1"/>
  <c r="S4670" i="1"/>
  <c r="S4638" i="1"/>
  <c r="S4600" i="1"/>
  <c r="S4595" i="1"/>
  <c r="S4327" i="1"/>
  <c r="S4317" i="1"/>
  <c r="S4316" i="1"/>
  <c r="S4288" i="1"/>
  <c r="S4238" i="1"/>
  <c r="S4195" i="1"/>
  <c r="S4176" i="1"/>
  <c r="S4167" i="1"/>
  <c r="S4166" i="1"/>
  <c r="S4165" i="1"/>
  <c r="S4164" i="1"/>
  <c r="S4163" i="1"/>
  <c r="S4162" i="1"/>
  <c r="S4161" i="1"/>
  <c r="S4160" i="1"/>
  <c r="S4159" i="1"/>
  <c r="S4158" i="1"/>
  <c r="S4157" i="1"/>
  <c r="S4156" i="1"/>
  <c r="S4098" i="1"/>
  <c r="S4085" i="1"/>
  <c r="S4051" i="1"/>
  <c r="S4050" i="1"/>
  <c r="S4049" i="1"/>
  <c r="S4048" i="1"/>
  <c r="S4047" i="1"/>
  <c r="S4046" i="1"/>
  <c r="S4045" i="1"/>
  <c r="S4044" i="1"/>
  <c r="S4043" i="1"/>
  <c r="S4042" i="1"/>
  <c r="S4041" i="1"/>
  <c r="S4040" i="1"/>
  <c r="S4000" i="1"/>
  <c r="S3983" i="1"/>
  <c r="S3942" i="1"/>
  <c r="S3939" i="1"/>
  <c r="S3916" i="1"/>
  <c r="S3882" i="1"/>
  <c r="S3881" i="1"/>
  <c r="S3880" i="1"/>
  <c r="S3879" i="1"/>
  <c r="S3878" i="1"/>
  <c r="S3877" i="1"/>
  <c r="S3876" i="1"/>
  <c r="S3875" i="1"/>
  <c r="S3874" i="1"/>
  <c r="S3846" i="1"/>
  <c r="S3834" i="1"/>
  <c r="S3816" i="1"/>
  <c r="S3752" i="1"/>
  <c r="S3734" i="1"/>
  <c r="S3727" i="1"/>
  <c r="S3684" i="1"/>
  <c r="S3641" i="1"/>
  <c r="S3640" i="1"/>
  <c r="S3603" i="1"/>
  <c r="S3540" i="1"/>
  <c r="S3471" i="1"/>
  <c r="S3435" i="1"/>
  <c r="S3308" i="1"/>
  <c r="S3239" i="1"/>
  <c r="S3110" i="1"/>
  <c r="S2926" i="1"/>
  <c r="S2810" i="1"/>
  <c r="S2701" i="1"/>
  <c r="S2398" i="1"/>
  <c r="S2375" i="1"/>
  <c r="S2269" i="1"/>
  <c r="S2268" i="1"/>
  <c r="S2228" i="1"/>
  <c r="S2153" i="1"/>
  <c r="S2131" i="1"/>
  <c r="S2115" i="1"/>
  <c r="S2114" i="1"/>
  <c r="S2084" i="1"/>
  <c r="S2014" i="1"/>
  <c r="S1967" i="1"/>
  <c r="S1934" i="1"/>
  <c r="S1858" i="1"/>
  <c r="S1850" i="1"/>
  <c r="S1641" i="1"/>
  <c r="S1632" i="1"/>
  <c r="S1520" i="1"/>
  <c r="S1486" i="1"/>
  <c r="S1474" i="1"/>
  <c r="S1433" i="1"/>
  <c r="S1374" i="1"/>
  <c r="S1368" i="1"/>
  <c r="S1341" i="1"/>
  <c r="S1340" i="1"/>
  <c r="S1290" i="1"/>
  <c r="S1289" i="1"/>
  <c r="S1273" i="1"/>
  <c r="S1238" i="1"/>
  <c r="S1237" i="1"/>
  <c r="S1236" i="1"/>
  <c r="S1159" i="1"/>
  <c r="S1115" i="1"/>
  <c r="S1113" i="1"/>
  <c r="S1103" i="1"/>
  <c r="S1102" i="1"/>
  <c r="S1058" i="1"/>
  <c r="S1038" i="1"/>
  <c r="S1028" i="1"/>
  <c r="S997" i="1"/>
  <c r="S986" i="1"/>
  <c r="S947" i="1"/>
  <c r="S900" i="1"/>
  <c r="S897" i="1"/>
  <c r="S886" i="1"/>
  <c r="S876" i="1"/>
  <c r="S875" i="1"/>
  <c r="S874" i="1"/>
  <c r="S873" i="1"/>
  <c r="S872" i="1"/>
  <c r="S871" i="1"/>
  <c r="S870" i="1"/>
  <c r="S869" i="1"/>
  <c r="S868" i="1"/>
  <c r="S867" i="1"/>
  <c r="S866" i="1"/>
  <c r="S842" i="1"/>
  <c r="S832" i="1"/>
  <c r="S825" i="1"/>
  <c r="S815" i="1"/>
  <c r="S804" i="1"/>
  <c r="S766" i="1"/>
  <c r="S762" i="1"/>
  <c r="S761" i="1"/>
  <c r="S744" i="1"/>
  <c r="S739" i="1"/>
  <c r="S710" i="1"/>
  <c r="S695" i="1"/>
  <c r="S684" i="1"/>
  <c r="S673" i="1"/>
  <c r="S615" i="1"/>
  <c r="S606" i="1"/>
  <c r="S605" i="1"/>
  <c r="S551" i="1"/>
  <c r="S550" i="1"/>
  <c r="S532" i="1"/>
  <c r="S527" i="1"/>
  <c r="S526" i="1"/>
  <c r="S525" i="1"/>
  <c r="S485" i="1"/>
  <c r="S479" i="1"/>
  <c r="S467" i="1"/>
  <c r="S466" i="1"/>
  <c r="S465" i="1"/>
  <c r="S408" i="1"/>
  <c r="S394" i="1"/>
  <c r="S386" i="1"/>
  <c r="S383" i="1"/>
  <c r="S382" i="1"/>
  <c r="S378" i="1"/>
  <c r="S339" i="1"/>
  <c r="S335" i="1"/>
  <c r="S334" i="1"/>
  <c r="S329" i="1"/>
  <c r="S317" i="1"/>
  <c r="S315" i="1"/>
  <c r="S286" i="1"/>
  <c r="S264" i="1"/>
  <c r="S255" i="1"/>
  <c r="S254" i="1"/>
  <c r="S251" i="1"/>
  <c r="S215" i="1"/>
  <c r="S197" i="1"/>
  <c r="S187" i="1"/>
  <c r="S180" i="1"/>
  <c r="S177" i="1"/>
  <c r="S166" i="1"/>
  <c r="S143" i="1"/>
  <c r="S10" i="1"/>
  <c r="S16" i="1"/>
  <c r="S29" i="1"/>
  <c r="S32" i="1"/>
  <c r="S51" i="1"/>
  <c r="S55" i="1"/>
  <c r="S65" i="1"/>
  <c r="S64" i="1"/>
  <c r="S109" i="1"/>
  <c r="S128" i="1"/>
  <c r="S33" i="1"/>
  <c r="S40" i="1"/>
  <c r="S129" i="1"/>
  <c r="S138" i="1"/>
  <c r="S483" i="1"/>
  <c r="S320" i="1"/>
  <c r="S2940" i="1"/>
  <c r="S1893" i="1"/>
  <c r="S2286" i="1"/>
  <c r="S782" i="1"/>
  <c r="S108" i="1"/>
  <c r="S44" i="1"/>
  <c r="S56" i="1"/>
  <c r="S332" i="1"/>
  <c r="S225" i="1"/>
  <c r="S136" i="1"/>
  <c r="S135" i="1"/>
  <c r="S224" i="1"/>
  <c r="S331" i="1"/>
  <c r="S313" i="1"/>
  <c r="S211" i="1"/>
  <c r="S125" i="1"/>
  <c r="S124" i="1"/>
  <c r="S210" i="1"/>
  <c r="S312" i="1"/>
  <c r="S537" i="1"/>
  <c r="S2750" i="1"/>
  <c r="S314" i="1"/>
  <c r="S4004" i="1"/>
  <c r="S1024" i="1"/>
  <c r="S4592" i="1"/>
  <c r="S1467" i="1"/>
  <c r="S1466" i="1"/>
  <c r="S2518" i="1"/>
  <c r="S1465" i="1"/>
  <c r="S1323" i="1"/>
  <c r="S1583" i="1"/>
  <c r="S122" i="1"/>
  <c r="S661" i="1"/>
  <c r="S1372" i="1"/>
  <c r="S2245" i="1"/>
  <c r="S670" i="1"/>
  <c r="S3885" i="1"/>
  <c r="S636" i="1"/>
  <c r="S118" i="1"/>
  <c r="S902" i="1"/>
  <c r="S505" i="1"/>
  <c r="S919" i="1"/>
  <c r="S1271" i="1"/>
  <c r="S2160" i="1"/>
  <c r="S2237" i="1"/>
  <c r="S181" i="1"/>
  <c r="S43" i="1"/>
  <c r="S193" i="1"/>
  <c r="S3654" i="1"/>
  <c r="S2159" i="1"/>
  <c r="S2158" i="1"/>
  <c r="S2157" i="1"/>
  <c r="S3500" i="1"/>
  <c r="S2156" i="1"/>
  <c r="S3499" i="1"/>
  <c r="S2155" i="1"/>
  <c r="S1595" i="1"/>
  <c r="S2154" i="1"/>
  <c r="S3498" i="1"/>
  <c r="S4741" i="1"/>
  <c r="S4740" i="1"/>
  <c r="S4739" i="1"/>
  <c r="S4738" i="1"/>
  <c r="S4737" i="1"/>
  <c r="S4736" i="1"/>
  <c r="S4735" i="1"/>
  <c r="S4734" i="1"/>
  <c r="S4733" i="1"/>
  <c r="S4732" i="1"/>
  <c r="S4731" i="1"/>
  <c r="S4730" i="1"/>
  <c r="S4572" i="1"/>
  <c r="S4571" i="1"/>
  <c r="S4570" i="1"/>
  <c r="S4569" i="1"/>
  <c r="S4568" i="1"/>
  <c r="S4567" i="1"/>
  <c r="S4566" i="1"/>
  <c r="S4565" i="1"/>
  <c r="S4564" i="1"/>
  <c r="S4563" i="1"/>
  <c r="S4562" i="1"/>
  <c r="S4561"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1" i="1"/>
  <c r="S4490" i="1"/>
  <c r="S4489" i="1"/>
  <c r="S4488" i="1"/>
  <c r="S4487" i="1"/>
  <c r="S4486" i="1"/>
  <c r="S4485" i="1"/>
  <c r="S4484" i="1"/>
  <c r="S4483" i="1"/>
  <c r="S4482" i="1"/>
  <c r="S4481" i="1"/>
  <c r="S4480"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38" i="1"/>
  <c r="S4337" i="1"/>
  <c r="S4336" i="1"/>
  <c r="S4335" i="1"/>
  <c r="S4334" i="1"/>
  <c r="S4333" i="1"/>
  <c r="S4312" i="1"/>
  <c r="S4235" i="1"/>
  <c r="S4234" i="1"/>
  <c r="S4233" i="1"/>
  <c r="S4232" i="1"/>
  <c r="S4231" i="1"/>
  <c r="S4230" i="1"/>
  <c r="S4229" i="1"/>
  <c r="S4228" i="1"/>
  <c r="S4227" i="1"/>
  <c r="S4226" i="1"/>
  <c r="S4225" i="1"/>
  <c r="S4224" i="1"/>
  <c r="S4150" i="1"/>
  <c r="S4149" i="1"/>
  <c r="S4148" i="1"/>
  <c r="S4147" i="1"/>
  <c r="S4146" i="1"/>
  <c r="S4082" i="1"/>
  <c r="S4075" i="1"/>
  <c r="S4074" i="1"/>
  <c r="S4073" i="1"/>
  <c r="S4072" i="1"/>
  <c r="S4071" i="1"/>
  <c r="S4070" i="1"/>
  <c r="S4069" i="1"/>
  <c r="S4068" i="1"/>
  <c r="S4067" i="1"/>
  <c r="S4066" i="1"/>
  <c r="S4065" i="1"/>
  <c r="S4064" i="1"/>
  <c r="S4031" i="1"/>
  <c r="S4019" i="1"/>
  <c r="S4018" i="1"/>
  <c r="S3927" i="1"/>
  <c r="S3926" i="1"/>
  <c r="S3925" i="1"/>
  <c r="S3862" i="1"/>
  <c r="S3861" i="1"/>
  <c r="S3860" i="1"/>
  <c r="S3847" i="1"/>
  <c r="S3774" i="1"/>
  <c r="S3773" i="1"/>
  <c r="S3758" i="1"/>
  <c r="S3733" i="1"/>
  <c r="S3731" i="1"/>
  <c r="S3725" i="1"/>
  <c r="S3713" i="1"/>
  <c r="S3712" i="1"/>
  <c r="S3639" i="1"/>
  <c r="S3638" i="1"/>
  <c r="S3575" i="1"/>
  <c r="S3530" i="1"/>
  <c r="S3529" i="1"/>
  <c r="S3497" i="1"/>
  <c r="S3496" i="1"/>
  <c r="S3478" i="1"/>
  <c r="S3456" i="1"/>
  <c r="S3455" i="1"/>
  <c r="S3415" i="1"/>
  <c r="S3414" i="1"/>
  <c r="S3413" i="1"/>
  <c r="S3412" i="1"/>
  <c r="S3411" i="1"/>
  <c r="S3410" i="1"/>
  <c r="S3409" i="1"/>
  <c r="S3408" i="1"/>
  <c r="S3407" i="1"/>
  <c r="S3406" i="1"/>
  <c r="S3405" i="1"/>
  <c r="S3404" i="1"/>
  <c r="S3354" i="1"/>
  <c r="S3353" i="1"/>
  <c r="S3352" i="1"/>
  <c r="S3351" i="1"/>
  <c r="S3350" i="1"/>
  <c r="S3349" i="1"/>
  <c r="S3348" i="1"/>
  <c r="S3347" i="1"/>
  <c r="S3346" i="1"/>
  <c r="S3345" i="1"/>
  <c r="S3344" i="1"/>
  <c r="S3343" i="1"/>
  <c r="S3337" i="1"/>
  <c r="S3336" i="1"/>
  <c r="S3335" i="1"/>
  <c r="S3334" i="1"/>
  <c r="S3333" i="1"/>
  <c r="S3332" i="1"/>
  <c r="S3331" i="1"/>
  <c r="S3330" i="1"/>
  <c r="S3329" i="1"/>
  <c r="S3328" i="1"/>
  <c r="S3327" i="1"/>
  <c r="S3326" i="1"/>
  <c r="S3325" i="1"/>
  <c r="S3320" i="1"/>
  <c r="S3319" i="1"/>
  <c r="S3318" i="1"/>
  <c r="S3317" i="1"/>
  <c r="S3316" i="1"/>
  <c r="S3315" i="1"/>
  <c r="S3314" i="1"/>
  <c r="S3313" i="1"/>
  <c r="S3312" i="1"/>
  <c r="S3311" i="1"/>
  <c r="S3310" i="1"/>
  <c r="S3309" i="1"/>
  <c r="S3302" i="1"/>
  <c r="S3296" i="1"/>
  <c r="S3295" i="1"/>
  <c r="S3294" i="1"/>
  <c r="S3293" i="1"/>
  <c r="S3292" i="1"/>
  <c r="S3291" i="1"/>
  <c r="S3290" i="1"/>
  <c r="S3289" i="1"/>
  <c r="S3288" i="1"/>
  <c r="S3287" i="1"/>
  <c r="S3286" i="1"/>
  <c r="S3285" i="1"/>
  <c r="S3229" i="1"/>
  <c r="S3228" i="1"/>
  <c r="S3227" i="1"/>
  <c r="S3226" i="1"/>
  <c r="S3225" i="1"/>
  <c r="S3224" i="1"/>
  <c r="S3223" i="1"/>
  <c r="S3220" i="1"/>
  <c r="S3168" i="1"/>
  <c r="S3167" i="1"/>
  <c r="S3166" i="1"/>
  <c r="S3165" i="1"/>
  <c r="S3164" i="1"/>
  <c r="S3163" i="1"/>
  <c r="S3162" i="1"/>
  <c r="S3161" i="1"/>
  <c r="S3160" i="1"/>
  <c r="S3159" i="1"/>
  <c r="S3158" i="1"/>
  <c r="S3157" i="1"/>
  <c r="S3130" i="1"/>
  <c r="S3129" i="1"/>
  <c r="S3128" i="1"/>
  <c r="S3127" i="1"/>
  <c r="S3126" i="1"/>
  <c r="S3125" i="1"/>
  <c r="S3072" i="1"/>
  <c r="S3054" i="1"/>
  <c r="S3052" i="1"/>
  <c r="S3051" i="1"/>
  <c r="S3050" i="1"/>
  <c r="S3049" i="1"/>
  <c r="S3048" i="1"/>
  <c r="S3047" i="1"/>
  <c r="S3046" i="1"/>
  <c r="S3045" i="1"/>
  <c r="S3044" i="1"/>
  <c r="S3043" i="1"/>
  <c r="S3042" i="1"/>
  <c r="S3041" i="1"/>
  <c r="S3021" i="1"/>
  <c r="S2952" i="1"/>
  <c r="S2951" i="1"/>
  <c r="S2950" i="1"/>
  <c r="S2949" i="1"/>
  <c r="S2948" i="1"/>
  <c r="S2947" i="1"/>
  <c r="S2946" i="1"/>
  <c r="S2945" i="1"/>
  <c r="S2944" i="1"/>
  <c r="S2943" i="1"/>
  <c r="S2942" i="1"/>
  <c r="S2941" i="1"/>
  <c r="S2939" i="1"/>
  <c r="S2938" i="1"/>
  <c r="S2937" i="1"/>
  <c r="S2936" i="1"/>
  <c r="S2935" i="1"/>
  <c r="S2934" i="1"/>
  <c r="S2933" i="1"/>
  <c r="S2898" i="1"/>
  <c r="S2890" i="1"/>
  <c r="S2889" i="1"/>
  <c r="S2888" i="1"/>
  <c r="S2887" i="1"/>
  <c r="S2886" i="1"/>
  <c r="S2885" i="1"/>
  <c r="S2884" i="1"/>
  <c r="S2883" i="1"/>
  <c r="S2882" i="1"/>
  <c r="S2881" i="1"/>
  <c r="S2880" i="1"/>
  <c r="S2879" i="1"/>
  <c r="S2811" i="1"/>
  <c r="S2734" i="1"/>
  <c r="S2704" i="1"/>
  <c r="S2684" i="1"/>
  <c r="S2650" i="1"/>
  <c r="S2639" i="1"/>
  <c r="S2638" i="1"/>
  <c r="S2637" i="1"/>
  <c r="S2597" i="1"/>
  <c r="S2596" i="1"/>
  <c r="S2595" i="1"/>
  <c r="S2594" i="1"/>
  <c r="S2593" i="1"/>
  <c r="S2592" i="1"/>
  <c r="S2591" i="1"/>
  <c r="S2590" i="1"/>
  <c r="S2589" i="1"/>
  <c r="S2588" i="1"/>
  <c r="S2587" i="1"/>
  <c r="S2586" i="1"/>
  <c r="S2583" i="1"/>
  <c r="S2540" i="1"/>
  <c r="S2539" i="1"/>
  <c r="S2538" i="1"/>
  <c r="S2537" i="1"/>
  <c r="S2536" i="1"/>
  <c r="S2535" i="1"/>
  <c r="S2534" i="1"/>
  <c r="S2533" i="1"/>
  <c r="S2532" i="1"/>
  <c r="S2531" i="1"/>
  <c r="S2530" i="1"/>
  <c r="S2529" i="1"/>
  <c r="S2517" i="1"/>
  <c r="S2516" i="1"/>
  <c r="S2515" i="1"/>
  <c r="S2447" i="1"/>
  <c r="S2446" i="1"/>
  <c r="S2445" i="1"/>
  <c r="S2376" i="1"/>
  <c r="S2352" i="1"/>
  <c r="S2330" i="1"/>
  <c r="S2321" i="1"/>
  <c r="S2320" i="1"/>
  <c r="S2275" i="1"/>
  <c r="S2234" i="1"/>
  <c r="S2231" i="1"/>
  <c r="S2230" i="1"/>
  <c r="S2192" i="1"/>
  <c r="S2098" i="1"/>
  <c r="S2097" i="1"/>
  <c r="S2096" i="1"/>
  <c r="S2095" i="1"/>
  <c r="S2065" i="1"/>
  <c r="S2064" i="1"/>
  <c r="S2063" i="1"/>
  <c r="S2062" i="1"/>
  <c r="S2060" i="1"/>
  <c r="S2017" i="1"/>
  <c r="S2016" i="1"/>
  <c r="S2015"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53" i="1"/>
  <c r="S1941" i="1"/>
  <c r="S1927" i="1"/>
  <c r="S1913" i="1"/>
  <c r="S1912" i="1"/>
  <c r="S1911" i="1"/>
  <c r="S1910" i="1"/>
  <c r="S1909" i="1"/>
  <c r="S1908" i="1"/>
  <c r="S1907" i="1"/>
  <c r="S1906" i="1"/>
  <c r="S1905" i="1"/>
  <c r="S1904" i="1"/>
  <c r="S1903" i="1"/>
  <c r="S1902" i="1"/>
  <c r="S1892" i="1"/>
  <c r="S1891" i="1"/>
  <c r="S1890" i="1"/>
  <c r="S1889" i="1"/>
  <c r="S1888" i="1"/>
  <c r="S1887" i="1"/>
  <c r="S1886" i="1"/>
  <c r="S1885" i="1"/>
  <c r="S1884" i="1"/>
  <c r="S1883" i="1"/>
  <c r="S1882" i="1"/>
  <c r="S1881" i="1"/>
  <c r="S1880" i="1"/>
  <c r="S1879" i="1"/>
  <c r="S1809" i="1"/>
  <c r="S1759" i="1"/>
  <c r="S1687" i="1"/>
  <c r="S1684" i="1"/>
  <c r="S1629" i="1"/>
  <c r="S1628" i="1"/>
  <c r="S1627" i="1"/>
  <c r="S1626" i="1"/>
  <c r="S1594" i="1"/>
  <c r="S1567" i="1"/>
  <c r="S1534" i="1"/>
  <c r="S1482" i="1"/>
  <c r="S1472" i="1"/>
  <c r="S1464" i="1"/>
  <c r="S1457" i="1"/>
  <c r="S1456" i="1"/>
  <c r="S1455" i="1"/>
  <c r="S1454" i="1"/>
  <c r="S1453" i="1"/>
  <c r="S1452" i="1"/>
  <c r="S1451" i="1"/>
  <c r="S1450" i="1"/>
  <c r="S1449" i="1"/>
  <c r="S1448" i="1"/>
  <c r="S1447" i="1"/>
  <c r="S1446" i="1"/>
  <c r="S1445" i="1"/>
  <c r="S1444" i="1"/>
  <c r="S1443" i="1"/>
  <c r="S1442" i="1"/>
  <c r="S1434" i="1"/>
  <c r="S1432" i="1"/>
  <c r="S1431" i="1"/>
  <c r="S1430" i="1"/>
  <c r="S1429" i="1"/>
  <c r="S1409" i="1"/>
  <c r="S1408" i="1"/>
  <c r="S1367" i="1"/>
  <c r="S1350" i="1"/>
  <c r="S1349" i="1"/>
  <c r="S1347" i="1"/>
  <c r="S1339" i="1"/>
  <c r="S1325" i="1"/>
  <c r="S1320" i="1"/>
  <c r="S1294" i="1"/>
  <c r="S1279" i="1"/>
  <c r="S1270" i="1"/>
  <c r="S1269" i="1"/>
  <c r="S1268" i="1"/>
  <c r="S1267" i="1"/>
  <c r="S1266" i="1"/>
  <c r="S1265" i="1"/>
  <c r="S1264" i="1"/>
  <c r="S1263" i="1"/>
  <c r="S1234" i="1"/>
  <c r="S1233" i="1"/>
  <c r="S1185" i="1"/>
  <c r="S1171" i="1"/>
  <c r="S1167" i="1"/>
  <c r="S1166" i="1"/>
  <c r="S1158" i="1"/>
  <c r="S1138" i="1"/>
  <c r="S1137" i="1"/>
  <c r="S1106" i="1"/>
  <c r="S1096" i="1"/>
  <c r="S1095" i="1"/>
  <c r="S1090" i="1"/>
  <c r="S1066" i="1"/>
  <c r="S1018" i="1"/>
  <c r="S1010" i="1"/>
  <c r="S1007" i="1"/>
  <c r="S996" i="1"/>
  <c r="S995" i="1"/>
  <c r="S985" i="1"/>
  <c r="S984" i="1"/>
  <c r="S983" i="1"/>
  <c r="S982" i="1"/>
  <c r="S981" i="1"/>
  <c r="S980" i="1"/>
  <c r="S979" i="1"/>
  <c r="S934" i="1"/>
  <c r="S911" i="1"/>
  <c r="S893" i="1"/>
  <c r="S892" i="1"/>
  <c r="S877" i="1"/>
  <c r="S840" i="1"/>
  <c r="S819" i="1"/>
  <c r="S817" i="1"/>
  <c r="S812" i="1"/>
  <c r="S808" i="1"/>
  <c r="S805" i="1"/>
  <c r="S803" i="1"/>
  <c r="S800" i="1"/>
  <c r="S799" i="1"/>
  <c r="S795" i="1"/>
  <c r="S794" i="1"/>
  <c r="S790" i="1"/>
  <c r="S767" i="1"/>
  <c r="S765" i="1"/>
  <c r="S758" i="1"/>
  <c r="S743" i="1"/>
  <c r="S736" i="1"/>
  <c r="S735" i="1"/>
  <c r="S734" i="1"/>
  <c r="S733" i="1"/>
  <c r="S732" i="1"/>
  <c r="S731" i="1"/>
  <c r="S730" i="1"/>
  <c r="S727" i="1"/>
  <c r="S705" i="1"/>
  <c r="S692" i="1"/>
  <c r="S688" i="1"/>
  <c r="S687" i="1"/>
  <c r="S676" i="1"/>
  <c r="S669" i="1"/>
  <c r="S668" i="1"/>
  <c r="S667" i="1"/>
  <c r="S666" i="1"/>
  <c r="S665" i="1"/>
  <c r="S664" i="1"/>
  <c r="S663" i="1"/>
  <c r="S662" i="1"/>
  <c r="S657" i="1"/>
  <c r="S656" i="1"/>
  <c r="S655" i="1"/>
  <c r="S654" i="1"/>
  <c r="S653" i="1"/>
  <c r="S652" i="1"/>
  <c r="S651" i="1"/>
  <c r="S650" i="1"/>
  <c r="S637" i="1"/>
  <c r="S635" i="1"/>
  <c r="S634" i="1"/>
  <c r="S633" i="1"/>
  <c r="S632" i="1"/>
  <c r="S626" i="1"/>
  <c r="S618" i="1"/>
  <c r="S614" i="1"/>
  <c r="S612" i="1"/>
  <c r="S575" i="1"/>
  <c r="S571" i="1"/>
  <c r="S567" i="1"/>
  <c r="S566" i="1"/>
  <c r="S565" i="1"/>
  <c r="S564" i="1"/>
  <c r="S563" i="1"/>
  <c r="S562" i="1"/>
  <c r="S561" i="1"/>
  <c r="S560" i="1"/>
  <c r="S559" i="1"/>
  <c r="S558" i="1"/>
  <c r="S557" i="1"/>
  <c r="S556" i="1"/>
  <c r="S555" i="1"/>
  <c r="S554" i="1"/>
  <c r="S553" i="1"/>
  <c r="S535" i="1"/>
  <c r="S534" i="1"/>
  <c r="S533" i="1"/>
  <c r="S530" i="1"/>
  <c r="S522" i="1"/>
  <c r="S516" i="1"/>
  <c r="S507" i="1"/>
  <c r="S504" i="1"/>
  <c r="S501" i="1"/>
  <c r="S482" i="1"/>
  <c r="S448" i="1"/>
  <c r="S445" i="1"/>
  <c r="S444" i="1"/>
  <c r="S441" i="1"/>
  <c r="S425" i="1"/>
  <c r="S424" i="1"/>
  <c r="S423" i="1"/>
  <c r="S422" i="1"/>
  <c r="S421" i="1"/>
  <c r="S420" i="1"/>
  <c r="S419" i="1"/>
  <c r="S418" i="1"/>
  <c r="S417" i="1"/>
  <c r="S416" i="1"/>
  <c r="S414" i="1"/>
  <c r="S412" i="1"/>
  <c r="S407" i="1"/>
  <c r="S406" i="1"/>
  <c r="S399" i="1"/>
  <c r="S398" i="1"/>
  <c r="S391" i="1"/>
  <c r="S379" i="1"/>
  <c r="S375" i="1"/>
  <c r="S361" i="1"/>
  <c r="S358" i="1"/>
  <c r="S355" i="1"/>
  <c r="S354" i="1"/>
  <c r="S338" i="1"/>
  <c r="S333" i="1"/>
  <c r="S328" i="1"/>
  <c r="S327" i="1"/>
  <c r="S318" i="1"/>
  <c r="S311" i="1"/>
  <c r="S309" i="1"/>
  <c r="S297" i="1"/>
  <c r="S296" i="1"/>
  <c r="S288" i="1"/>
  <c r="S273" i="1"/>
  <c r="S271" i="1"/>
  <c r="S270" i="1"/>
  <c r="S269" i="1"/>
  <c r="S268" i="1"/>
  <c r="S261" i="1"/>
  <c r="S260" i="1"/>
  <c r="S259" i="1"/>
  <c r="S233" i="1"/>
  <c r="S232" i="1"/>
  <c r="S231" i="1"/>
  <c r="S223" i="1"/>
  <c r="S218" i="1"/>
  <c r="S217" i="1"/>
  <c r="S216" i="1"/>
  <c r="S204" i="1"/>
  <c r="S202" i="1"/>
  <c r="S201" i="1"/>
  <c r="S198" i="1"/>
  <c r="S195" i="1"/>
  <c r="S191" i="1"/>
  <c r="S190" i="1"/>
  <c r="S189" i="1"/>
  <c r="S188" i="1"/>
  <c r="S184" i="1"/>
  <c r="S183" i="1"/>
  <c r="S182" i="1"/>
  <c r="S171" i="1"/>
  <c r="S170" i="1"/>
  <c r="S159" i="1"/>
  <c r="S155" i="1"/>
  <c r="S153" i="1"/>
  <c r="S152" i="1"/>
  <c r="S142" i="1"/>
  <c r="S141" i="1"/>
  <c r="S134" i="1"/>
  <c r="S133" i="1"/>
  <c r="S2" i="1"/>
  <c r="S3" i="1"/>
  <c r="S6" i="1"/>
  <c r="S17" i="1"/>
  <c r="S18" i="1"/>
  <c r="S20" i="1"/>
  <c r="S23" i="1"/>
  <c r="S26" i="1"/>
  <c r="S30" i="1"/>
  <c r="S31" i="1"/>
  <c r="S38" i="1"/>
  <c r="S42" i="1"/>
  <c r="S45" i="1"/>
  <c r="S46" i="1"/>
  <c r="S50" i="1"/>
  <c r="S54" i="1"/>
  <c r="S58" i="1"/>
  <c r="S61" i="1"/>
  <c r="S63" i="1"/>
  <c r="S78" i="1"/>
  <c r="S81" i="1"/>
  <c r="S82" i="1"/>
  <c r="S88" i="1"/>
  <c r="S89" i="1"/>
  <c r="S90" i="1"/>
  <c r="S91" i="1"/>
  <c r="S97" i="1"/>
  <c r="S107" i="1"/>
  <c r="S113" i="1"/>
  <c r="S121" i="1"/>
  <c r="S123" i="1"/>
  <c r="S126" i="1"/>
  <c r="S1578" i="1"/>
  <c r="S1577" i="1"/>
  <c r="S1576" i="1"/>
  <c r="S1768" i="1"/>
  <c r="S1767" i="1"/>
  <c r="S1766" i="1"/>
  <c r="S1316" i="1"/>
  <c r="S1315" i="1"/>
  <c r="S1314" i="1"/>
  <c r="S1070" i="1"/>
  <c r="S1069" i="1"/>
  <c r="S1068" i="1"/>
  <c r="S397" i="1"/>
  <c r="S396" i="1"/>
  <c r="S395" i="1"/>
  <c r="S12" i="1"/>
  <c r="S1876" i="1"/>
  <c r="S3988" i="1"/>
  <c r="S3238" i="1"/>
  <c r="S1361" i="1"/>
  <c r="S2726" i="1"/>
  <c r="S3746" i="1"/>
  <c r="S3830" i="1"/>
  <c r="S2772" i="1"/>
  <c r="S1635" i="1"/>
  <c r="S1822" i="1"/>
  <c r="S2608" i="1"/>
  <c r="S4296" i="1"/>
  <c r="S2066" i="1"/>
  <c r="S4029" i="1"/>
  <c r="S4479" i="1"/>
  <c r="S2507" i="1"/>
  <c r="S2508" i="1"/>
  <c r="S4727" i="1"/>
  <c r="S1301" i="1"/>
  <c r="S2349" i="1"/>
  <c r="S2276" i="1"/>
  <c r="S1802" i="1"/>
  <c r="S1414" i="1"/>
  <c r="S1861" i="1"/>
  <c r="S2442" i="1"/>
  <c r="S2570" i="1"/>
  <c r="S2284" i="1"/>
  <c r="S475" i="1"/>
  <c r="S2337" i="1"/>
  <c r="S145" i="1"/>
  <c r="S3889" i="1"/>
  <c r="S4302" i="1"/>
  <c r="S3154" i="1"/>
  <c r="S3710" i="1"/>
  <c r="S3981" i="1"/>
  <c r="S2580" i="1"/>
  <c r="S3058" i="1"/>
  <c r="S2500" i="1"/>
  <c r="S3551" i="1"/>
  <c r="S3669" i="1"/>
  <c r="S1898" i="1"/>
  <c r="S4028" i="1"/>
  <c r="S1692" i="1"/>
  <c r="S1064" i="1"/>
  <c r="S517" i="1"/>
  <c r="S2334" i="1"/>
  <c r="S916" i="1"/>
  <c r="S831" i="1"/>
  <c r="S1241" i="1"/>
  <c r="S737" i="1"/>
  <c r="S3111" i="1"/>
  <c r="S3730" i="1"/>
  <c r="S4723" i="1"/>
  <c r="S3511" i="1"/>
  <c r="S2617" i="1"/>
  <c r="S4408" i="1"/>
  <c r="S2071" i="1"/>
  <c r="S1956" i="1"/>
  <c r="S3903" i="1"/>
  <c r="S3590" i="1"/>
  <c r="S3589" i="1"/>
  <c r="S1753" i="1"/>
  <c r="S1825" i="1"/>
  <c r="S2308" i="1"/>
  <c r="S2998" i="1"/>
  <c r="S2177" i="1"/>
  <c r="S741" i="1"/>
  <c r="S2658" i="1"/>
  <c r="S2223" i="1"/>
  <c r="S1710" i="1"/>
  <c r="S853" i="1"/>
  <c r="S4360" i="1"/>
  <c r="S1344" i="1"/>
  <c r="S1136" i="1"/>
  <c r="S1439" i="1"/>
  <c r="S1558" i="1"/>
  <c r="S3543" i="1"/>
  <c r="S899" i="1"/>
  <c r="S2010" i="1"/>
  <c r="S1303" i="1"/>
  <c r="S127" i="1"/>
  <c r="S3755" i="1"/>
  <c r="S828" i="1"/>
  <c r="S1699" i="1"/>
  <c r="S2210" i="1"/>
  <c r="S1326" i="1"/>
  <c r="S3488" i="1"/>
  <c r="S3563" i="1"/>
  <c r="S2407" i="1"/>
  <c r="S2372" i="1"/>
  <c r="S3768" i="1"/>
  <c r="S2682" i="1"/>
  <c r="S2414" i="1"/>
  <c r="S3565" i="1"/>
  <c r="S3340" i="1"/>
  <c r="S4009" i="1"/>
  <c r="S2023" i="1"/>
  <c r="S706" i="1"/>
  <c r="S1775" i="1"/>
  <c r="S4095" i="1"/>
  <c r="S4168" i="1"/>
  <c r="S1227" i="1"/>
  <c r="S3856" i="1"/>
  <c r="S3510" i="1"/>
  <c r="S1862" i="1"/>
  <c r="S4671" i="1"/>
  <c r="S272" i="1"/>
  <c r="S1677" i="1"/>
  <c r="S1801" i="1"/>
  <c r="S3011" i="1"/>
  <c r="S2036" i="1"/>
  <c r="S3010" i="1"/>
  <c r="S2035" i="1"/>
  <c r="S3119" i="1"/>
  <c r="S3118" i="1"/>
  <c r="S1794" i="1"/>
  <c r="S3153" i="1"/>
  <c r="S2058" i="1"/>
  <c r="S1619" i="1"/>
  <c r="S4243" i="1"/>
  <c r="S1799" i="1"/>
  <c r="S246" i="1"/>
  <c r="S1653" i="1"/>
  <c r="S1036" i="1"/>
  <c r="S1821" i="1"/>
  <c r="S1793" i="1"/>
  <c r="S644" i="1"/>
  <c r="S3923" i="1"/>
  <c r="S3723" i="1"/>
  <c r="S951" i="1"/>
  <c r="S1009" i="1"/>
  <c r="S2556" i="1"/>
  <c r="S2966" i="1"/>
  <c r="S2032" i="1"/>
  <c r="S2959" i="1"/>
  <c r="S2323" i="1"/>
  <c r="S3271" i="1"/>
  <c r="S2965" i="1"/>
  <c r="S2226" i="1"/>
  <c r="S3136" i="1"/>
  <c r="S2030" i="1"/>
  <c r="S3016" i="1"/>
  <c r="S2029" i="1"/>
  <c r="S3015" i="1"/>
  <c r="S2028" i="1"/>
  <c r="S3014" i="1"/>
  <c r="S2027" i="1"/>
  <c r="S3013" i="1"/>
  <c r="S3938" i="1"/>
  <c r="S2026" i="1"/>
  <c r="S3012" i="1"/>
  <c r="S4331" i="1"/>
  <c r="S2212" i="1"/>
  <c r="S574" i="1"/>
  <c r="S3686" i="1"/>
  <c r="S786" i="1"/>
  <c r="S2180" i="1"/>
  <c r="S1108" i="1"/>
  <c r="S2737" i="1"/>
  <c r="S2552" i="1"/>
  <c r="S105" i="1"/>
  <c r="S161" i="1"/>
  <c r="S2997" i="1"/>
  <c r="S3121" i="1"/>
  <c r="S1358" i="1"/>
  <c r="S824" i="1"/>
  <c r="S1109" i="1"/>
  <c r="S154" i="1"/>
  <c r="S247" i="1"/>
  <c r="S2083" i="1"/>
  <c r="S2784" i="1"/>
  <c r="S1101" i="1"/>
  <c r="S681" i="1"/>
  <c r="S1021" i="1"/>
  <c r="S891" i="1"/>
  <c r="S3979" i="1"/>
  <c r="S1789" i="1"/>
  <c r="S760" i="1"/>
  <c r="S725" i="1"/>
  <c r="S1114" i="1"/>
  <c r="S529" i="1"/>
  <c r="S4580" i="1"/>
  <c r="S3829" i="1"/>
  <c r="S994" i="1"/>
  <c r="S904" i="1"/>
  <c r="S4661" i="1"/>
  <c r="S175" i="1"/>
  <c r="S206" i="1"/>
  <c r="S1925" i="1"/>
  <c r="S4704" i="1"/>
  <c r="S4703" i="1"/>
  <c r="S4119" i="1"/>
  <c r="S2501" i="1"/>
  <c r="S2101" i="1"/>
  <c r="S3667" i="1"/>
  <c r="S2094" i="1"/>
  <c r="S3675" i="1"/>
  <c r="S1808" i="1"/>
  <c r="S1807" i="1"/>
  <c r="S1417" i="1"/>
  <c r="S3577" i="1"/>
  <c r="S4273" i="1"/>
  <c r="S2901" i="1"/>
  <c r="S2386" i="1"/>
  <c r="S4303" i="1"/>
  <c r="S1633" i="1"/>
  <c r="S2117" i="1"/>
  <c r="S2368" i="1"/>
  <c r="S4354" i="1"/>
  <c r="S3722" i="1"/>
  <c r="S851" i="1"/>
  <c r="S3950" i="1"/>
  <c r="S2057" i="1"/>
  <c r="S1585" i="1"/>
  <c r="S1586" i="1"/>
  <c r="S503" i="1"/>
  <c r="S3523" i="1"/>
  <c r="S3682" i="1"/>
  <c r="S3987" i="1"/>
  <c r="S1077" i="1"/>
  <c r="S813" i="1"/>
  <c r="S573" i="1"/>
  <c r="S1396" i="1"/>
  <c r="S140" i="1"/>
  <c r="S686" i="1"/>
  <c r="S1940" i="1"/>
  <c r="S4784" i="1"/>
  <c r="S4782" i="1"/>
  <c r="S4771" i="1"/>
  <c r="S4770" i="1"/>
  <c r="S4769" i="1"/>
  <c r="S4768" i="1"/>
  <c r="S4754" i="1"/>
  <c r="S4753" i="1"/>
  <c r="S4752" i="1"/>
  <c r="S4743" i="1"/>
  <c r="S4742" i="1"/>
  <c r="S4726" i="1"/>
  <c r="S4724" i="1"/>
  <c r="S4719" i="1"/>
  <c r="S4718" i="1"/>
  <c r="S4700" i="1"/>
  <c r="S4696" i="1"/>
  <c r="S4695" i="1"/>
  <c r="S4691" i="1"/>
  <c r="S4688" i="1"/>
  <c r="S4686" i="1"/>
  <c r="S4685" i="1"/>
  <c r="S4682" i="1"/>
  <c r="S4681" i="1"/>
  <c r="S4679" i="1"/>
  <c r="S4678" i="1"/>
  <c r="S4675" i="1"/>
  <c r="S4668" i="1"/>
  <c r="S4667" i="1"/>
  <c r="S4660" i="1"/>
  <c r="S4659" i="1"/>
  <c r="S4658" i="1"/>
  <c r="S4657" i="1"/>
  <c r="S4656" i="1"/>
  <c r="S4655" i="1"/>
  <c r="S4654" i="1"/>
  <c r="S4653" i="1"/>
  <c r="S4652" i="1"/>
  <c r="S4651" i="1"/>
  <c r="S4650" i="1"/>
  <c r="S4649" i="1"/>
  <c r="S4648" i="1"/>
  <c r="S4647" i="1"/>
  <c r="S4646" i="1"/>
  <c r="S4645" i="1"/>
  <c r="S4644" i="1"/>
  <c r="S4643" i="1"/>
  <c r="S4642" i="1"/>
  <c r="S4641" i="1"/>
  <c r="S4640" i="1"/>
  <c r="S4637" i="1"/>
  <c r="S4636" i="1"/>
  <c r="S4635" i="1"/>
  <c r="S4634" i="1"/>
  <c r="S4633" i="1"/>
  <c r="S4615" i="1"/>
  <c r="S4613" i="1"/>
  <c r="S4612" i="1"/>
  <c r="S4611" i="1"/>
  <c r="S4610" i="1"/>
  <c r="S4607" i="1"/>
  <c r="S4603" i="1"/>
  <c r="S4602" i="1"/>
  <c r="S4596" i="1"/>
  <c r="S4586" i="1"/>
  <c r="S4585" i="1"/>
  <c r="S4584" i="1"/>
  <c r="S4583" i="1"/>
  <c r="S4582" i="1"/>
  <c r="S4579" i="1"/>
  <c r="S4578" i="1"/>
  <c r="S4577" i="1"/>
  <c r="S4576" i="1"/>
  <c r="S4497" i="1"/>
  <c r="S4493" i="1"/>
  <c r="S4478" i="1"/>
  <c r="S4477" i="1"/>
  <c r="S4476" i="1"/>
  <c r="S4475" i="1"/>
  <c r="S4474" i="1"/>
  <c r="S4413" i="1"/>
  <c r="S4410" i="1"/>
  <c r="S4409" i="1"/>
  <c r="S4383" i="1"/>
  <c r="S4376" i="1"/>
  <c r="S4375" i="1"/>
  <c r="S4374" i="1"/>
  <c r="S4369" i="1"/>
  <c r="S4368" i="1"/>
  <c r="S4363" i="1"/>
  <c r="S4361" i="1"/>
  <c r="S4353" i="1"/>
  <c r="S4352" i="1"/>
  <c r="S4351" i="1"/>
  <c r="S4350" i="1"/>
  <c r="S4344" i="1"/>
  <c r="S4342" i="1"/>
  <c r="S4341" i="1"/>
  <c r="S4340" i="1"/>
  <c r="S4339" i="1"/>
  <c r="S4330" i="1"/>
  <c r="S4325" i="1"/>
  <c r="S4324" i="1"/>
  <c r="S4323" i="1"/>
  <c r="S4322" i="1"/>
  <c r="S4321" i="1"/>
  <c r="S4320" i="1"/>
  <c r="S4315" i="1"/>
  <c r="S4314" i="1"/>
  <c r="S4306" i="1"/>
  <c r="S4300" i="1"/>
  <c r="S4298" i="1"/>
  <c r="S4295" i="1"/>
  <c r="S4294" i="1"/>
  <c r="S4293" i="1"/>
  <c r="S4292" i="1"/>
  <c r="S4287" i="1"/>
  <c r="S4286" i="1"/>
  <c r="S4284" i="1"/>
  <c r="S4282" i="1"/>
  <c r="S4272" i="1"/>
  <c r="S4268" i="1"/>
  <c r="S4259" i="1"/>
  <c r="S4256" i="1"/>
  <c r="S4255" i="1"/>
  <c r="S4253" i="1"/>
  <c r="S4252" i="1"/>
  <c r="S4251" i="1"/>
  <c r="S4250" i="1"/>
  <c r="S4249" i="1"/>
  <c r="S4248" i="1"/>
  <c r="S4246" i="1"/>
  <c r="S4242" i="1"/>
  <c r="S4241" i="1"/>
  <c r="S4239" i="1"/>
  <c r="S4236" i="1"/>
  <c r="S4208" i="1"/>
  <c r="S4207" i="1"/>
  <c r="S4206" i="1"/>
  <c r="S4205" i="1"/>
  <c r="S4204" i="1"/>
  <c r="S4203" i="1"/>
  <c r="S4202" i="1"/>
  <c r="S4199" i="1"/>
  <c r="S4197" i="1"/>
  <c r="S4192" i="1"/>
  <c r="S4191" i="1"/>
  <c r="S4190" i="1"/>
  <c r="S4187" i="1"/>
  <c r="S4186" i="1"/>
  <c r="S4185" i="1"/>
  <c r="S4184" i="1"/>
  <c r="S4183" i="1"/>
  <c r="S4182" i="1"/>
  <c r="S4181" i="1"/>
  <c r="S4180" i="1"/>
  <c r="S4179" i="1"/>
  <c r="S4177" i="1"/>
  <c r="S4174" i="1"/>
  <c r="S4172" i="1"/>
  <c r="S4171" i="1"/>
  <c r="S4170" i="1"/>
  <c r="S4155" i="1"/>
  <c r="S4154" i="1"/>
  <c r="S4145" i="1"/>
  <c r="S4144" i="1"/>
  <c r="S4143" i="1"/>
  <c r="S4142" i="1"/>
  <c r="S4141" i="1"/>
  <c r="S4140" i="1"/>
  <c r="S4139" i="1"/>
  <c r="S4138" i="1"/>
  <c r="S4137" i="1"/>
  <c r="S4136" i="1"/>
  <c r="S4135" i="1"/>
  <c r="S4134" i="1"/>
  <c r="S4132" i="1"/>
  <c r="S4131" i="1"/>
  <c r="S4130" i="1"/>
  <c r="S4129" i="1"/>
  <c r="S4128" i="1"/>
  <c r="S4127" i="1"/>
  <c r="S4126" i="1"/>
  <c r="S4125" i="1"/>
  <c r="S4124" i="1"/>
  <c r="S4123" i="1"/>
  <c r="S4122" i="1"/>
  <c r="S4121" i="1"/>
  <c r="S4102" i="1"/>
  <c r="S4101" i="1"/>
  <c r="S4097" i="1"/>
  <c r="S4094" i="1"/>
  <c r="S4092" i="1"/>
  <c r="S4091" i="1"/>
  <c r="S4090" i="1"/>
  <c r="S4089" i="1"/>
  <c r="S4088" i="1"/>
  <c r="S4087" i="1"/>
  <c r="S4084" i="1"/>
  <c r="S4080" i="1"/>
  <c r="S4077" i="1"/>
  <c r="S4076" i="1"/>
  <c r="S4039" i="1"/>
  <c r="S4038" i="1"/>
  <c r="S4037" i="1"/>
  <c r="S4035" i="1"/>
  <c r="S4034" i="1"/>
  <c r="S4033" i="1"/>
  <c r="S4032" i="1"/>
  <c r="S4030" i="1"/>
  <c r="S4027" i="1"/>
  <c r="S4026" i="1"/>
  <c r="S4025" i="1"/>
  <c r="S4024" i="1"/>
  <c r="S4023" i="1"/>
  <c r="S4017" i="1"/>
  <c r="S4005" i="1"/>
  <c r="S3996" i="1"/>
  <c r="S3995" i="1"/>
  <c r="S3994" i="1"/>
  <c r="S3993" i="1"/>
  <c r="S3992" i="1"/>
  <c r="S3991" i="1"/>
  <c r="S3986" i="1"/>
  <c r="S3985" i="1"/>
  <c r="S3984" i="1"/>
  <c r="S3982" i="1"/>
  <c r="S3980" i="1"/>
  <c r="S3978" i="1"/>
  <c r="S3973" i="1"/>
  <c r="S3971" i="1"/>
  <c r="S3949" i="1"/>
  <c r="S3948" i="1"/>
  <c r="S3947" i="1"/>
  <c r="S3946" i="1"/>
  <c r="S3945" i="1"/>
  <c r="S3944" i="1"/>
  <c r="S3943" i="1"/>
  <c r="S3937" i="1"/>
  <c r="S3936" i="1"/>
  <c r="S3933" i="1"/>
  <c r="S3932" i="1"/>
  <c r="S3931" i="1"/>
  <c r="S3929" i="1"/>
  <c r="S3928" i="1"/>
  <c r="S3924" i="1"/>
  <c r="S3922" i="1"/>
  <c r="S3917" i="1"/>
  <c r="S3914" i="1"/>
  <c r="S3908" i="1"/>
  <c r="S3907" i="1"/>
  <c r="S3906" i="1"/>
  <c r="S3902" i="1"/>
  <c r="S3901" i="1"/>
  <c r="S3900" i="1"/>
  <c r="S3899" i="1"/>
  <c r="S3898" i="1"/>
  <c r="S3895" i="1"/>
  <c r="S3894" i="1"/>
  <c r="S3892" i="1"/>
  <c r="S3888" i="1"/>
  <c r="S3884" i="1"/>
  <c r="S3883" i="1"/>
  <c r="S3872" i="1"/>
  <c r="S3870" i="1"/>
  <c r="S3867" i="1"/>
  <c r="S3866" i="1"/>
  <c r="S3865" i="1"/>
  <c r="S3864" i="1"/>
  <c r="S3863" i="1"/>
  <c r="S3857" i="1"/>
  <c r="S3853" i="1"/>
  <c r="S3849" i="1"/>
  <c r="S3844" i="1"/>
  <c r="S3832" i="1"/>
  <c r="S3831" i="1"/>
  <c r="S3828" i="1"/>
  <c r="S3823" i="1"/>
  <c r="S3820" i="1"/>
  <c r="S3819" i="1"/>
  <c r="S3815" i="1"/>
  <c r="S3814" i="1"/>
  <c r="S3813" i="1"/>
  <c r="S3812" i="1"/>
  <c r="S3811" i="1"/>
  <c r="S3809" i="1"/>
  <c r="S3807" i="1"/>
  <c r="S3806" i="1"/>
  <c r="S3805" i="1"/>
  <c r="S3804" i="1"/>
  <c r="S3803" i="1"/>
  <c r="S3802" i="1"/>
  <c r="S3801" i="1"/>
  <c r="S3800" i="1"/>
  <c r="S3799" i="1"/>
  <c r="S3798" i="1"/>
  <c r="S3797" i="1"/>
  <c r="S3796" i="1"/>
  <c r="S3795" i="1"/>
  <c r="S3794" i="1"/>
  <c r="S3793" i="1"/>
  <c r="S3792" i="1"/>
  <c r="S3791" i="1"/>
  <c r="S3783" i="1"/>
  <c r="S3775" i="1"/>
  <c r="S3772" i="1"/>
  <c r="S3771" i="1"/>
  <c r="S3770" i="1"/>
  <c r="S3766" i="1"/>
  <c r="S3764" i="1"/>
  <c r="S3762" i="1"/>
  <c r="S3757" i="1"/>
  <c r="S3756" i="1"/>
  <c r="S3754" i="1"/>
  <c r="S3747" i="1"/>
  <c r="S3745" i="1"/>
  <c r="S3744" i="1"/>
  <c r="S3743" i="1"/>
  <c r="S3742" i="1"/>
  <c r="S3740" i="1"/>
  <c r="S3739" i="1"/>
  <c r="S3737" i="1"/>
  <c r="S3735" i="1"/>
  <c r="S3732" i="1"/>
  <c r="S3729" i="1"/>
  <c r="S3721" i="1"/>
  <c r="S3720" i="1"/>
  <c r="S3714" i="1"/>
  <c r="S3711" i="1"/>
  <c r="S3708" i="1"/>
  <c r="S3707" i="1"/>
  <c r="S3706" i="1"/>
  <c r="S3705" i="1"/>
  <c r="S3704" i="1"/>
  <c r="S3700" i="1"/>
  <c r="S3699" i="1"/>
  <c r="S3698" i="1"/>
  <c r="S3697" i="1"/>
  <c r="S3696" i="1"/>
  <c r="S3695" i="1"/>
  <c r="S3694" i="1"/>
  <c r="S3693" i="1"/>
  <c r="S3692" i="1"/>
  <c r="S3691" i="1"/>
  <c r="S3690" i="1"/>
  <c r="S3689" i="1"/>
  <c r="S3685" i="1"/>
  <c r="S3683" i="1"/>
  <c r="S3681" i="1"/>
  <c r="S3677" i="1"/>
  <c r="S3674" i="1"/>
  <c r="S3673" i="1"/>
  <c r="S3672" i="1"/>
  <c r="S3668" i="1"/>
  <c r="S3666" i="1"/>
  <c r="S3663" i="1"/>
  <c r="S3661" i="1"/>
  <c r="S3660" i="1"/>
  <c r="S3658" i="1"/>
  <c r="S3657" i="1"/>
  <c r="S3656" i="1"/>
  <c r="S3655" i="1"/>
  <c r="S3648" i="1"/>
  <c r="S3647" i="1"/>
  <c r="S3646" i="1"/>
  <c r="S3634" i="1"/>
  <c r="S3620" i="1"/>
  <c r="S3619" i="1"/>
  <c r="S3618" i="1"/>
  <c r="S3617" i="1"/>
  <c r="S3614" i="1"/>
  <c r="S3611" i="1"/>
  <c r="S3606" i="1"/>
  <c r="S3605" i="1"/>
  <c r="S3604" i="1"/>
  <c r="S3602" i="1"/>
  <c r="S3601" i="1"/>
  <c r="S3600" i="1"/>
  <c r="S3599" i="1"/>
  <c r="S3598" i="1"/>
  <c r="S3597" i="1"/>
  <c r="S3596" i="1"/>
  <c r="S3595" i="1"/>
  <c r="S3594" i="1"/>
  <c r="S3593" i="1"/>
  <c r="S3592" i="1"/>
  <c r="S3591" i="1"/>
  <c r="S3588" i="1"/>
  <c r="S3587" i="1"/>
  <c r="S3586" i="1"/>
  <c r="S3585" i="1"/>
  <c r="S3584" i="1"/>
  <c r="S3583" i="1"/>
  <c r="S3582" i="1"/>
  <c r="S3581" i="1"/>
  <c r="S3573" i="1"/>
  <c r="S3572" i="1"/>
  <c r="S3571" i="1"/>
  <c r="S3570" i="1"/>
  <c r="S3566" i="1"/>
  <c r="S3564" i="1"/>
  <c r="S3562" i="1"/>
  <c r="S3561" i="1"/>
  <c r="S3559" i="1"/>
  <c r="S3556" i="1"/>
  <c r="S3548" i="1"/>
  <c r="S3547" i="1"/>
  <c r="S3546" i="1"/>
  <c r="S3542" i="1"/>
  <c r="S3541" i="1"/>
  <c r="S3538" i="1"/>
  <c r="S3537" i="1"/>
  <c r="S3536" i="1"/>
  <c r="S3535" i="1"/>
  <c r="S3533" i="1"/>
  <c r="S3532" i="1"/>
  <c r="S3528" i="1"/>
  <c r="S3522" i="1"/>
  <c r="S3520" i="1"/>
  <c r="S3519" i="1"/>
  <c r="S3515" i="1"/>
  <c r="S3514" i="1"/>
  <c r="S3513" i="1"/>
  <c r="S3512" i="1"/>
  <c r="S3509" i="1"/>
  <c r="S3508" i="1"/>
  <c r="S3507" i="1"/>
  <c r="S3506" i="1"/>
  <c r="S3505" i="1"/>
  <c r="S3503" i="1"/>
  <c r="S3502" i="1"/>
  <c r="S3495" i="1"/>
  <c r="S3484" i="1"/>
  <c r="S3483" i="1"/>
  <c r="S3481" i="1"/>
  <c r="S3479" i="1"/>
  <c r="S3477" i="1"/>
  <c r="S3476" i="1"/>
  <c r="S3475" i="1"/>
  <c r="S3474" i="1"/>
  <c r="S3473" i="1"/>
  <c r="S3472" i="1"/>
  <c r="S3469" i="1"/>
  <c r="S3468" i="1"/>
  <c r="S3467" i="1"/>
  <c r="S3464" i="1"/>
  <c r="S3463" i="1"/>
  <c r="S3462" i="1"/>
  <c r="S3461" i="1"/>
  <c r="S3460" i="1"/>
  <c r="S3459" i="1"/>
  <c r="S3458" i="1"/>
  <c r="S3457" i="1"/>
  <c r="S3454" i="1"/>
  <c r="S3453" i="1"/>
  <c r="S3452" i="1"/>
  <c r="S3449" i="1"/>
  <c r="S3445" i="1"/>
  <c r="S3440" i="1"/>
  <c r="S3439" i="1"/>
  <c r="S3438" i="1"/>
  <c r="S3437" i="1"/>
  <c r="S3436" i="1"/>
  <c r="S3434" i="1"/>
  <c r="S3433" i="1"/>
  <c r="S3432" i="1"/>
  <c r="S3431" i="1"/>
  <c r="S3430" i="1"/>
  <c r="S3429" i="1"/>
  <c r="S3428" i="1"/>
  <c r="S3427" i="1"/>
  <c r="S3426" i="1"/>
  <c r="S3425" i="1"/>
  <c r="S3424" i="1"/>
  <c r="S3423" i="1"/>
  <c r="S3403" i="1"/>
  <c r="S3402" i="1"/>
  <c r="S3400" i="1"/>
  <c r="S3397" i="1"/>
  <c r="S3394" i="1"/>
  <c r="S3393" i="1"/>
  <c r="S3392" i="1"/>
  <c r="S3391" i="1"/>
  <c r="S3390" i="1"/>
  <c r="S3389" i="1"/>
  <c r="S3388" i="1"/>
  <c r="S3387" i="1"/>
  <c r="S3386" i="1"/>
  <c r="S3385" i="1"/>
  <c r="S3384" i="1"/>
  <c r="S3383" i="1"/>
  <c r="S3382" i="1"/>
  <c r="S3381" i="1"/>
  <c r="S3380" i="1"/>
  <c r="S3377" i="1"/>
  <c r="S3375" i="1"/>
  <c r="S3374" i="1"/>
  <c r="S3373" i="1"/>
  <c r="S3372" i="1"/>
  <c r="S3371" i="1"/>
  <c r="S3370" i="1"/>
  <c r="S3369" i="1"/>
  <c r="S3368" i="1"/>
  <c r="S3367" i="1"/>
  <c r="S3366" i="1"/>
  <c r="S3365" i="1"/>
  <c r="S3364" i="1"/>
  <c r="S3363" i="1"/>
  <c r="S3362" i="1"/>
  <c r="S3357" i="1"/>
  <c r="S3355" i="1"/>
  <c r="S3339" i="1"/>
  <c r="S3338" i="1"/>
  <c r="S3322" i="1"/>
  <c r="S3307" i="1"/>
  <c r="S3301" i="1"/>
  <c r="S3300" i="1"/>
  <c r="S3297" i="1"/>
  <c r="S3284" i="1"/>
  <c r="S3283" i="1"/>
  <c r="S3282" i="1"/>
  <c r="S3281" i="1"/>
  <c r="S3280" i="1"/>
  <c r="S3275" i="1"/>
  <c r="S3274" i="1"/>
  <c r="S3273"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37" i="1"/>
  <c r="S3236" i="1"/>
  <c r="S3234" i="1"/>
  <c r="S3233" i="1"/>
  <c r="S3232" i="1"/>
  <c r="S3231" i="1"/>
  <c r="S3222" i="1"/>
  <c r="S3221" i="1"/>
  <c r="S3217" i="1"/>
  <c r="S3216" i="1"/>
  <c r="S3215" i="1"/>
  <c r="S3214" i="1"/>
  <c r="S3213" i="1"/>
  <c r="S3212" i="1"/>
  <c r="S3211" i="1"/>
  <c r="S3210" i="1"/>
  <c r="S3209" i="1"/>
  <c r="S3208" i="1"/>
  <c r="S3207" i="1"/>
  <c r="S3206"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5" i="1"/>
  <c r="S3174" i="1"/>
  <c r="S3173" i="1"/>
  <c r="S3172" i="1"/>
  <c r="S3171" i="1"/>
  <c r="S3169" i="1"/>
  <c r="S3156" i="1"/>
  <c r="S3155" i="1"/>
  <c r="S3149" i="1"/>
  <c r="S3148" i="1"/>
  <c r="S3147" i="1"/>
  <c r="S3140" i="1"/>
  <c r="S3139" i="1"/>
  <c r="S3138" i="1"/>
  <c r="S3134" i="1"/>
  <c r="S3122" i="1"/>
  <c r="S3120" i="1"/>
  <c r="S3117" i="1"/>
  <c r="S3107" i="1"/>
  <c r="S3106" i="1"/>
  <c r="S3105" i="1"/>
  <c r="S3070" i="1"/>
  <c r="S3068" i="1"/>
  <c r="S3067" i="1"/>
  <c r="S3066" i="1"/>
  <c r="S3064" i="1"/>
  <c r="S3057" i="1"/>
  <c r="S3056" i="1"/>
  <c r="S3055" i="1"/>
  <c r="S3053" i="1"/>
  <c r="S3040" i="1"/>
  <c r="S3039" i="1"/>
  <c r="S3038" i="1"/>
  <c r="S3037" i="1"/>
  <c r="S3036" i="1"/>
  <c r="S3035" i="1"/>
  <c r="S3034" i="1"/>
  <c r="S3033" i="1"/>
  <c r="S3032" i="1"/>
  <c r="S3031" i="1"/>
  <c r="S3030" i="1"/>
  <c r="S3029" i="1"/>
  <c r="S3026" i="1"/>
  <c r="S3025" i="1"/>
  <c r="S3024" i="1"/>
  <c r="S3023" i="1"/>
  <c r="S3017" i="1"/>
  <c r="S3009" i="1"/>
  <c r="S3007" i="1"/>
  <c r="S3005" i="1"/>
  <c r="S3004" i="1"/>
  <c r="S3000" i="1"/>
  <c r="S2996" i="1"/>
  <c r="S2995" i="1"/>
  <c r="S2994" i="1"/>
  <c r="S2993" i="1"/>
  <c r="S2992" i="1"/>
  <c r="S2991" i="1"/>
  <c r="S2990" i="1"/>
  <c r="S2989" i="1"/>
  <c r="S2988" i="1"/>
  <c r="S2983" i="1"/>
  <c r="S2982" i="1"/>
  <c r="S2981" i="1"/>
  <c r="S2980" i="1"/>
  <c r="S2979" i="1"/>
  <c r="S2978" i="1"/>
  <c r="S2977" i="1"/>
  <c r="S2976" i="1"/>
  <c r="S2975" i="1"/>
  <c r="S2974" i="1"/>
  <c r="S2973" i="1"/>
  <c r="S2972" i="1"/>
  <c r="S2971" i="1"/>
  <c r="S2970" i="1"/>
  <c r="S2963" i="1"/>
  <c r="S2962" i="1"/>
  <c r="S2961" i="1"/>
  <c r="S2960" i="1"/>
  <c r="S2956" i="1"/>
  <c r="S2955" i="1"/>
  <c r="S2954" i="1"/>
  <c r="S2932" i="1"/>
  <c r="S2931" i="1"/>
  <c r="S2930" i="1"/>
  <c r="S2924" i="1"/>
  <c r="S2923" i="1"/>
  <c r="S2921" i="1"/>
  <c r="S2920" i="1"/>
  <c r="S2914" i="1"/>
  <c r="S2913" i="1"/>
  <c r="S2912" i="1"/>
  <c r="S2911" i="1"/>
  <c r="S2910" i="1"/>
  <c r="S2909" i="1"/>
  <c r="S2908" i="1"/>
  <c r="S2907" i="1"/>
  <c r="S2906" i="1"/>
  <c r="S2905" i="1"/>
  <c r="S2904" i="1"/>
  <c r="S2903" i="1"/>
  <c r="S2897" i="1"/>
  <c r="S2892" i="1"/>
  <c r="S2871"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3" i="1"/>
  <c r="S2808" i="1"/>
  <c r="S2783" i="1"/>
  <c r="S2782" i="1"/>
  <c r="S2781" i="1"/>
  <c r="S2774" i="1"/>
  <c r="S2773" i="1"/>
  <c r="S2771" i="1"/>
  <c r="S2766" i="1"/>
  <c r="S2764" i="1"/>
  <c r="S2763" i="1"/>
  <c r="S2762" i="1"/>
  <c r="S2761" i="1"/>
  <c r="S2760" i="1"/>
  <c r="S2759" i="1"/>
  <c r="S2758" i="1"/>
  <c r="S2757" i="1"/>
  <c r="S2756" i="1"/>
  <c r="S2755" i="1"/>
  <c r="S2754" i="1"/>
  <c r="S2753" i="1"/>
  <c r="S2751" i="1"/>
  <c r="S2747" i="1"/>
  <c r="S2743" i="1"/>
  <c r="S2742" i="1"/>
  <c r="S2741" i="1"/>
  <c r="S2738" i="1"/>
  <c r="S2733" i="1"/>
  <c r="S2728" i="1"/>
  <c r="S2727" i="1"/>
  <c r="S2708" i="1"/>
  <c r="S2707" i="1"/>
  <c r="S2705" i="1"/>
  <c r="S2703" i="1"/>
  <c r="S2702" i="1"/>
  <c r="S2700" i="1"/>
  <c r="S2681" i="1"/>
  <c r="S2680" i="1"/>
  <c r="S2676" i="1"/>
  <c r="S2675" i="1"/>
  <c r="S2673" i="1"/>
  <c r="S2670" i="1"/>
  <c r="S2669" i="1"/>
  <c r="S2668" i="1"/>
  <c r="S2667" i="1"/>
  <c r="S2666" i="1"/>
  <c r="S2665" i="1"/>
  <c r="S2664" i="1"/>
  <c r="S2663" i="1"/>
  <c r="S2662" i="1"/>
  <c r="S2661" i="1"/>
  <c r="S2660" i="1"/>
  <c r="S2659" i="1"/>
  <c r="S2657" i="1"/>
  <c r="S2656" i="1"/>
  <c r="S2655" i="1"/>
  <c r="S2652" i="1"/>
  <c r="S2648" i="1"/>
  <c r="S2647" i="1"/>
  <c r="S2645" i="1"/>
  <c r="S2644" i="1"/>
  <c r="S2642" i="1"/>
  <c r="S2641" i="1"/>
  <c r="S2640" i="1"/>
  <c r="S2633" i="1"/>
  <c r="S2632" i="1"/>
  <c r="S2631" i="1"/>
  <c r="S2624" i="1"/>
  <c r="S2622" i="1"/>
  <c r="S2616" i="1"/>
  <c r="S2615" i="1"/>
  <c r="S2614" i="1"/>
  <c r="S2613" i="1"/>
  <c r="S2612" i="1"/>
  <c r="S2611" i="1"/>
  <c r="S2610" i="1"/>
  <c r="S2607" i="1"/>
  <c r="S2606" i="1"/>
  <c r="S2600" i="1"/>
  <c r="S2599" i="1"/>
  <c r="S2585" i="1"/>
  <c r="S2579" i="1"/>
  <c r="S2578" i="1"/>
  <c r="S2577" i="1"/>
  <c r="S2576" i="1"/>
  <c r="S2575" i="1"/>
  <c r="S2574" i="1"/>
  <c r="S2573" i="1"/>
  <c r="S2572" i="1"/>
  <c r="S2569" i="1"/>
  <c r="S2568" i="1"/>
  <c r="S2566" i="1"/>
  <c r="S2559" i="1"/>
  <c r="S2557" i="1"/>
  <c r="S2553" i="1"/>
  <c r="S2551" i="1"/>
  <c r="S2546" i="1"/>
  <c r="S2545" i="1"/>
  <c r="S2544" i="1"/>
  <c r="S2543" i="1"/>
  <c r="S2542" i="1"/>
  <c r="S2541" i="1"/>
  <c r="S2524" i="1"/>
  <c r="S2513" i="1"/>
  <c r="S2506" i="1"/>
  <c r="S2505" i="1"/>
  <c r="S2504" i="1"/>
  <c r="S2499" i="1"/>
  <c r="S2498" i="1"/>
  <c r="S2497" i="1"/>
  <c r="S2494" i="1"/>
  <c r="S2493" i="1"/>
  <c r="S2491" i="1"/>
  <c r="S2489" i="1"/>
  <c r="S2488" i="1"/>
  <c r="S2448" i="1"/>
  <c r="S2440" i="1"/>
  <c r="S2435" i="1"/>
  <c r="S2434" i="1"/>
  <c r="S2418" i="1"/>
  <c r="S2417" i="1"/>
  <c r="S2416" i="1"/>
  <c r="S2415" i="1"/>
  <c r="S2411" i="1"/>
  <c r="S2410" i="1"/>
  <c r="S2409" i="1"/>
  <c r="S2408" i="1"/>
  <c r="S2406" i="1"/>
  <c r="S2405" i="1"/>
  <c r="S2404" i="1"/>
  <c r="S2403" i="1"/>
  <c r="S2402" i="1"/>
  <c r="S2401" i="1"/>
  <c r="S2400" i="1"/>
  <c r="S2399" i="1"/>
  <c r="S2396" i="1"/>
  <c r="S2395" i="1"/>
  <c r="S2393" i="1"/>
  <c r="S2392" i="1"/>
  <c r="S2391" i="1"/>
  <c r="S2385" i="1"/>
  <c r="S2382" i="1"/>
  <c r="S2374" i="1"/>
  <c r="S2373" i="1"/>
  <c r="S2371" i="1"/>
  <c r="S2369" i="1"/>
  <c r="S2366" i="1"/>
  <c r="S2365" i="1"/>
  <c r="S2364" i="1"/>
  <c r="S2363" i="1"/>
  <c r="S2362" i="1"/>
  <c r="S2361" i="1"/>
  <c r="S2359" i="1"/>
  <c r="S2350" i="1"/>
  <c r="S2348" i="1"/>
  <c r="S2347" i="1"/>
  <c r="S2346" i="1"/>
  <c r="S2345" i="1"/>
  <c r="S2343" i="1"/>
  <c r="S2342" i="1"/>
  <c r="S2341" i="1"/>
  <c r="S2340" i="1"/>
  <c r="S2336" i="1"/>
  <c r="S2335" i="1"/>
  <c r="S2332" i="1"/>
  <c r="S2331" i="1"/>
  <c r="S2310" i="1"/>
  <c r="S2306" i="1"/>
  <c r="S2305" i="1"/>
  <c r="S2303" i="1"/>
  <c r="S2302" i="1"/>
  <c r="S2301" i="1"/>
  <c r="S2300" i="1"/>
  <c r="S2299" i="1"/>
  <c r="S2298" i="1"/>
  <c r="S2297" i="1"/>
  <c r="S2295" i="1"/>
  <c r="S2294" i="1"/>
  <c r="S2293" i="1"/>
  <c r="S2290" i="1"/>
  <c r="S2289" i="1"/>
  <c r="S2285" i="1"/>
  <c r="S2283" i="1"/>
  <c r="S2274" i="1"/>
  <c r="S2266" i="1"/>
  <c r="S2262" i="1"/>
  <c r="S2258" i="1"/>
  <c r="S2257" i="1"/>
  <c r="S2256" i="1"/>
  <c r="S2255" i="1"/>
  <c r="S2251" i="1"/>
  <c r="S2250" i="1"/>
  <c r="S2249" i="1"/>
  <c r="S2248" i="1"/>
  <c r="S2247" i="1"/>
  <c r="S2246" i="1"/>
  <c r="S2244" i="1"/>
  <c r="S2243" i="1"/>
  <c r="S2242" i="1"/>
  <c r="S2240" i="1"/>
  <c r="S2236" i="1"/>
  <c r="S2235" i="1"/>
  <c r="S2233" i="1"/>
  <c r="S2232" i="1"/>
  <c r="S2225" i="1"/>
  <c r="S2224" i="1"/>
  <c r="S2221" i="1"/>
  <c r="S2219" i="1"/>
  <c r="S2218" i="1"/>
  <c r="S2217" i="1"/>
  <c r="S2216" i="1"/>
  <c r="S2213" i="1"/>
  <c r="S2208" i="1"/>
  <c r="S2204" i="1"/>
  <c r="S2203" i="1"/>
  <c r="S2202" i="1"/>
  <c r="S2201" i="1"/>
  <c r="S2200" i="1"/>
  <c r="S2199" i="1"/>
  <c r="S2198" i="1"/>
  <c r="S2197" i="1"/>
  <c r="S2196" i="1"/>
  <c r="S2195" i="1"/>
  <c r="S2194" i="1"/>
  <c r="S2193" i="1"/>
  <c r="S2191" i="1"/>
  <c r="S2190" i="1"/>
  <c r="S2189" i="1"/>
  <c r="S2188" i="1"/>
  <c r="S2187" i="1"/>
  <c r="S2186" i="1"/>
  <c r="S2185" i="1"/>
  <c r="S2184" i="1"/>
  <c r="S2179" i="1"/>
  <c r="S2176" i="1"/>
  <c r="S2175" i="1"/>
  <c r="S2174" i="1"/>
  <c r="S2173" i="1"/>
  <c r="S2172" i="1"/>
  <c r="S2165" i="1"/>
  <c r="S2163" i="1"/>
  <c r="S2162" i="1"/>
  <c r="S2152" i="1"/>
  <c r="S2129" i="1"/>
  <c r="S2113" i="1"/>
  <c r="S2112" i="1"/>
  <c r="S2111" i="1"/>
  <c r="S2107" i="1"/>
  <c r="S2106" i="1"/>
  <c r="S2105" i="1"/>
  <c r="S2104" i="1"/>
  <c r="S2103" i="1"/>
  <c r="S2102" i="1"/>
  <c r="S2099" i="1"/>
  <c r="S2092" i="1"/>
  <c r="S2090" i="1"/>
  <c r="S2089" i="1"/>
  <c r="S2086" i="1"/>
  <c r="S2085" i="1"/>
  <c r="S2082" i="1"/>
  <c r="S2080" i="1"/>
  <c r="S2079" i="1"/>
  <c r="S2072" i="1"/>
  <c r="S2070" i="1"/>
  <c r="S2069" i="1"/>
  <c r="S2068" i="1"/>
  <c r="S2067" i="1"/>
  <c r="S2061" i="1"/>
  <c r="S2056" i="1"/>
  <c r="S2055" i="1"/>
  <c r="S2054" i="1"/>
  <c r="S2053" i="1"/>
  <c r="S2050" i="1"/>
  <c r="S2046" i="1"/>
  <c r="S2045" i="1"/>
  <c r="S2044" i="1"/>
  <c r="S2025" i="1"/>
  <c r="S2024" i="1"/>
  <c r="S2022" i="1"/>
  <c r="S2019" i="1"/>
  <c r="S2012" i="1"/>
  <c r="S2011" i="1"/>
  <c r="S2008" i="1"/>
  <c r="S2004" i="1"/>
  <c r="S2003" i="1"/>
  <c r="S2002" i="1"/>
  <c r="S2001" i="1"/>
  <c r="S2000" i="1"/>
  <c r="S1976" i="1"/>
  <c r="S1975" i="1"/>
  <c r="S1974" i="1"/>
  <c r="S1973" i="1"/>
  <c r="S1972" i="1"/>
  <c r="S1971" i="1"/>
  <c r="S1966" i="1"/>
  <c r="S1965" i="1"/>
  <c r="S1964" i="1"/>
  <c r="S1963" i="1"/>
  <c r="S1962" i="1"/>
  <c r="S1961" i="1"/>
  <c r="S1959" i="1"/>
  <c r="S1954" i="1"/>
  <c r="S1952" i="1"/>
  <c r="S1951" i="1"/>
  <c r="S1949" i="1"/>
  <c r="S1948" i="1"/>
  <c r="S1947" i="1"/>
  <c r="S1946" i="1"/>
  <c r="S1945" i="1"/>
  <c r="S1944" i="1"/>
  <c r="S1943" i="1"/>
  <c r="S1939" i="1"/>
  <c r="S1926" i="1"/>
  <c r="S1924" i="1"/>
  <c r="S1923" i="1"/>
  <c r="S1922" i="1"/>
  <c r="S1918" i="1"/>
  <c r="S1917" i="1"/>
  <c r="S1915" i="1"/>
  <c r="S1900" i="1"/>
  <c r="S1899" i="1"/>
  <c r="S1897" i="1"/>
  <c r="S1896" i="1"/>
  <c r="S1895" i="1"/>
  <c r="S1878" i="1"/>
  <c r="S1877" i="1"/>
  <c r="S1874" i="1"/>
  <c r="S1871" i="1"/>
  <c r="S1870" i="1"/>
  <c r="S1868" i="1"/>
  <c r="S1867" i="1"/>
  <c r="S1866" i="1"/>
  <c r="S1865" i="1"/>
  <c r="S1864" i="1"/>
  <c r="S1859" i="1"/>
  <c r="S1856" i="1"/>
  <c r="S1855" i="1"/>
  <c r="S1852" i="1"/>
  <c r="S1851" i="1"/>
  <c r="S1844" i="1"/>
  <c r="S1843" i="1"/>
  <c r="S1842" i="1"/>
  <c r="S1841" i="1"/>
  <c r="S1840" i="1"/>
  <c r="S1838" i="1"/>
  <c r="S1837" i="1"/>
  <c r="S1833" i="1"/>
  <c r="S1831" i="1"/>
  <c r="S1830" i="1"/>
  <c r="S1829" i="1"/>
  <c r="S1828" i="1"/>
  <c r="S1826" i="1"/>
  <c r="S1820" i="1"/>
  <c r="S1819" i="1"/>
  <c r="S1818" i="1"/>
  <c r="S1817" i="1"/>
  <c r="S1816" i="1"/>
  <c r="S1815" i="1"/>
  <c r="S1814" i="1"/>
  <c r="S1813" i="1"/>
  <c r="S1812" i="1"/>
  <c r="S1811" i="1"/>
  <c r="S1806" i="1"/>
  <c r="S1805" i="1"/>
  <c r="S1804" i="1"/>
  <c r="S1803" i="1"/>
  <c r="S1798" i="1"/>
  <c r="S1797" i="1"/>
  <c r="S1792" i="1"/>
  <c r="S1791" i="1"/>
  <c r="S1790" i="1"/>
  <c r="S1788" i="1"/>
  <c r="S1787" i="1"/>
  <c r="S1783" i="1"/>
  <c r="S1782" i="1"/>
  <c r="S1781" i="1"/>
  <c r="S1780" i="1"/>
  <c r="S1779" i="1"/>
  <c r="S1777" i="1"/>
  <c r="S1774" i="1"/>
  <c r="S1773" i="1"/>
  <c r="S1772" i="1"/>
  <c r="S1771" i="1"/>
  <c r="S1770" i="1"/>
  <c r="S1769" i="1"/>
  <c r="S1764" i="1"/>
  <c r="S1762" i="1"/>
  <c r="S1761" i="1"/>
  <c r="S1760" i="1"/>
  <c r="S1758" i="1"/>
  <c r="S1757" i="1"/>
  <c r="S1756" i="1"/>
  <c r="S1755" i="1"/>
  <c r="S1754" i="1"/>
  <c r="S1752" i="1"/>
  <c r="S1751" i="1"/>
  <c r="S1748" i="1"/>
  <c r="S1746" i="1"/>
  <c r="S1744" i="1"/>
  <c r="S1743" i="1"/>
  <c r="S1739" i="1"/>
  <c r="S1738" i="1"/>
  <c r="S1736" i="1"/>
  <c r="S1735" i="1"/>
  <c r="S1734" i="1"/>
  <c r="S1733" i="1"/>
  <c r="S1732" i="1"/>
  <c r="S1730" i="1"/>
  <c r="S1729" i="1"/>
  <c r="S1727" i="1"/>
  <c r="S1724" i="1"/>
  <c r="S1723" i="1"/>
  <c r="S1722" i="1"/>
  <c r="S1720" i="1"/>
  <c r="S1719" i="1"/>
  <c r="S1713" i="1"/>
  <c r="S1712" i="1"/>
  <c r="S1704" i="1"/>
  <c r="S1701" i="1"/>
  <c r="S1700" i="1"/>
  <c r="S1698" i="1"/>
  <c r="S1697" i="1"/>
  <c r="S1696" i="1"/>
  <c r="S1695" i="1"/>
  <c r="S1694" i="1"/>
  <c r="S1693" i="1"/>
  <c r="S1691" i="1"/>
  <c r="S1690" i="1"/>
  <c r="S1689" i="1"/>
  <c r="S1688" i="1"/>
  <c r="S1686" i="1"/>
  <c r="S1685" i="1"/>
  <c r="S1683" i="1"/>
  <c r="S1679" i="1"/>
  <c r="S1676" i="1"/>
  <c r="S1675" i="1"/>
  <c r="S1674" i="1"/>
  <c r="S1673" i="1"/>
  <c r="S1672" i="1"/>
  <c r="S1671" i="1"/>
  <c r="S1664" i="1"/>
  <c r="S1663" i="1"/>
  <c r="S1662" i="1"/>
  <c r="S1661" i="1"/>
  <c r="S1658" i="1"/>
  <c r="S1656" i="1"/>
  <c r="S1654" i="1"/>
  <c r="S1652" i="1"/>
  <c r="S1651" i="1"/>
  <c r="S1650" i="1"/>
  <c r="S1649" i="1"/>
  <c r="S1648" i="1"/>
  <c r="S1647" i="1"/>
  <c r="S1646" i="1"/>
  <c r="S1645" i="1"/>
  <c r="S1643" i="1"/>
  <c r="S1642" i="1"/>
  <c r="S1640" i="1"/>
  <c r="S1637" i="1"/>
  <c r="S1636" i="1"/>
  <c r="S1631" i="1"/>
  <c r="S1630" i="1"/>
  <c r="S1625" i="1"/>
  <c r="S1623" i="1"/>
  <c r="S1622" i="1"/>
  <c r="S1620" i="1"/>
  <c r="S1618" i="1"/>
  <c r="S1617" i="1"/>
  <c r="S1616" i="1"/>
  <c r="S1602" i="1"/>
  <c r="S1600" i="1"/>
  <c r="S1584" i="1"/>
  <c r="S1582" i="1"/>
  <c r="S1574" i="1"/>
  <c r="S1573" i="1"/>
  <c r="S1572" i="1"/>
  <c r="S1569" i="1"/>
  <c r="S1568" i="1"/>
  <c r="S1564" i="1"/>
  <c r="S1562" i="1"/>
  <c r="S1561" i="1"/>
  <c r="S1559" i="1"/>
  <c r="S1555" i="1"/>
  <c r="S1543" i="1"/>
  <c r="S1542" i="1"/>
  <c r="S1540" i="1"/>
  <c r="S1539" i="1"/>
  <c r="S1537" i="1"/>
  <c r="S1536" i="1"/>
  <c r="S1535" i="1"/>
  <c r="S1533" i="1"/>
  <c r="S1532" i="1"/>
  <c r="S1531" i="1"/>
  <c r="S1530" i="1"/>
  <c r="S1529" i="1"/>
  <c r="S1528" i="1"/>
  <c r="S1527" i="1"/>
  <c r="S1526" i="1"/>
  <c r="S1525" i="1"/>
  <c r="S1524" i="1"/>
  <c r="S1523" i="1"/>
  <c r="S1522" i="1"/>
  <c r="S1521" i="1"/>
  <c r="S1519" i="1"/>
  <c r="S1518" i="1"/>
  <c r="S1517" i="1"/>
  <c r="S1516" i="1"/>
  <c r="S1515" i="1"/>
  <c r="S1514" i="1"/>
  <c r="S1513" i="1"/>
  <c r="S1512" i="1"/>
  <c r="S1511" i="1"/>
  <c r="S1510" i="1"/>
  <c r="S1509" i="1"/>
  <c r="S1508" i="1"/>
  <c r="S1507" i="1"/>
  <c r="S1506" i="1"/>
  <c r="S1504" i="1"/>
  <c r="S1499" i="1"/>
  <c r="S1498" i="1"/>
  <c r="S1497" i="1"/>
  <c r="S1496" i="1"/>
  <c r="S1495" i="1"/>
  <c r="S1494" i="1"/>
  <c r="S1493" i="1"/>
  <c r="S1492" i="1"/>
  <c r="S1491" i="1"/>
  <c r="S1490" i="1"/>
  <c r="S1489" i="1"/>
  <c r="S1488" i="1"/>
  <c r="S1487" i="1"/>
  <c r="S1485" i="1"/>
  <c r="S1484" i="1"/>
  <c r="S1483" i="1"/>
  <c r="S1481" i="1"/>
  <c r="S1480" i="1"/>
  <c r="S1479" i="1"/>
  <c r="S1468" i="1"/>
  <c r="S1460" i="1"/>
  <c r="S1459" i="1"/>
  <c r="S1458" i="1"/>
  <c r="S1440" i="1"/>
  <c r="S1437" i="1"/>
  <c r="S1436" i="1"/>
  <c r="S1435" i="1"/>
  <c r="S1427" i="1"/>
  <c r="S1426" i="1"/>
  <c r="S1424" i="1"/>
  <c r="S1418" i="1"/>
  <c r="S1416" i="1"/>
  <c r="S1413" i="1"/>
  <c r="S1405" i="1"/>
  <c r="S1401" i="1"/>
  <c r="S1400" i="1"/>
  <c r="S1399" i="1"/>
  <c r="S1398" i="1"/>
  <c r="S1395" i="1"/>
  <c r="S1390" i="1"/>
  <c r="S1388" i="1"/>
  <c r="S1387" i="1"/>
  <c r="S1386" i="1"/>
  <c r="S1385" i="1"/>
  <c r="S1384" i="1"/>
  <c r="S1383" i="1"/>
  <c r="S1382" i="1"/>
  <c r="S1381" i="1"/>
  <c r="S1380" i="1"/>
  <c r="S1379" i="1"/>
  <c r="S1378" i="1"/>
  <c r="S1377" i="1"/>
  <c r="S1373" i="1"/>
  <c r="S1371" i="1"/>
  <c r="S1362" i="1"/>
  <c r="S1357" i="1"/>
  <c r="S1354" i="1"/>
  <c r="S1352" i="1"/>
  <c r="S1351" i="1"/>
  <c r="S1322" i="1"/>
  <c r="S1321" i="1"/>
  <c r="S1319" i="1"/>
  <c r="S1311" i="1"/>
  <c r="S1308" i="1"/>
  <c r="S1307" i="1"/>
  <c r="S1306" i="1"/>
  <c r="S1305" i="1"/>
  <c r="S1300" i="1"/>
  <c r="S1299" i="1"/>
  <c r="S1296" i="1"/>
  <c r="S1293" i="1"/>
  <c r="S1292" i="1"/>
  <c r="S1291" i="1"/>
  <c r="S1288" i="1"/>
  <c r="S1278" i="1"/>
  <c r="S1275" i="1"/>
  <c r="S1258" i="1"/>
  <c r="S1255" i="1"/>
  <c r="S1248" i="1"/>
  <c r="S1247" i="1"/>
  <c r="S1243" i="1"/>
  <c r="S1240" i="1"/>
  <c r="S1239" i="1"/>
  <c r="S1224" i="1"/>
  <c r="S1223" i="1"/>
  <c r="S1222" i="1"/>
  <c r="S1221" i="1"/>
  <c r="S1220" i="1"/>
  <c r="S1219" i="1"/>
  <c r="S1218" i="1"/>
  <c r="S1217" i="1"/>
  <c r="S1216" i="1"/>
  <c r="S1215" i="1"/>
  <c r="S1214" i="1"/>
  <c r="S1213" i="1"/>
  <c r="S1210" i="1"/>
  <c r="S1209" i="1"/>
  <c r="S1208" i="1"/>
  <c r="S1207" i="1"/>
  <c r="S1206" i="1"/>
  <c r="S1205" i="1"/>
  <c r="S1204" i="1"/>
  <c r="S1203" i="1"/>
  <c r="S1202" i="1"/>
  <c r="S1201" i="1"/>
  <c r="S1200" i="1"/>
  <c r="S1199" i="1"/>
  <c r="S1198" i="1"/>
  <c r="S1196" i="1"/>
  <c r="S1195" i="1"/>
  <c r="S1194" i="1"/>
  <c r="S1193" i="1"/>
  <c r="S1192" i="1"/>
  <c r="S1190" i="1"/>
  <c r="S1187" i="1"/>
  <c r="S1180" i="1"/>
  <c r="S1178" i="1"/>
  <c r="S1177" i="1"/>
  <c r="S1174" i="1"/>
  <c r="S1170" i="1"/>
  <c r="S1169" i="1"/>
  <c r="S1168" i="1"/>
  <c r="S1163" i="1"/>
  <c r="S1161" i="1"/>
  <c r="S1157" i="1"/>
  <c r="S1156" i="1"/>
  <c r="S1154" i="1"/>
  <c r="S1135" i="1"/>
  <c r="S1134" i="1"/>
  <c r="S1117" i="1"/>
  <c r="S1116" i="1"/>
  <c r="S1112" i="1"/>
  <c r="S1107" i="1"/>
  <c r="S1104" i="1"/>
  <c r="S1098" i="1"/>
  <c r="S1089" i="1"/>
  <c r="S1088" i="1"/>
  <c r="S1087" i="1"/>
  <c r="S1086" i="1"/>
  <c r="S1085" i="1"/>
  <c r="S1084" i="1"/>
  <c r="S1083" i="1"/>
  <c r="S1082" i="1"/>
  <c r="S1081" i="1"/>
  <c r="S1080" i="1"/>
  <c r="S1079" i="1"/>
  <c r="S1078" i="1"/>
  <c r="S1076" i="1"/>
  <c r="S1075" i="1"/>
  <c r="S1074" i="1"/>
  <c r="S1072" i="1"/>
  <c r="S1071" i="1"/>
  <c r="S1063" i="1"/>
  <c r="S1061" i="1"/>
  <c r="S1046" i="1"/>
  <c r="S1045" i="1"/>
  <c r="S1043" i="1"/>
  <c r="S1039" i="1"/>
  <c r="S1037" i="1"/>
  <c r="S1035" i="1"/>
  <c r="S1034" i="1"/>
  <c r="S1030" i="1"/>
  <c r="S1029" i="1"/>
  <c r="S1019" i="1"/>
  <c r="S1017" i="1"/>
  <c r="S1016" i="1"/>
  <c r="S1008" i="1"/>
  <c r="S1005" i="1"/>
  <c r="S1004" i="1"/>
  <c r="S1003" i="1"/>
  <c r="S1001" i="1"/>
  <c r="S999" i="1"/>
  <c r="S993" i="1"/>
  <c r="S992" i="1"/>
  <c r="S990" i="1"/>
  <c r="S988" i="1"/>
  <c r="S977" i="1"/>
  <c r="S973" i="1"/>
  <c r="S967" i="1"/>
  <c r="S965" i="1"/>
  <c r="S964" i="1"/>
  <c r="S963" i="1"/>
  <c r="S962" i="1"/>
  <c r="S961" i="1"/>
  <c r="S960" i="1"/>
  <c r="S959" i="1"/>
  <c r="S958" i="1"/>
  <c r="S957" i="1"/>
  <c r="S956" i="1"/>
  <c r="S955" i="1"/>
  <c r="S952" i="1"/>
  <c r="S950" i="1"/>
  <c r="S948" i="1"/>
  <c r="S945" i="1"/>
  <c r="S943" i="1"/>
  <c r="S941" i="1"/>
  <c r="S939" i="1"/>
  <c r="S938" i="1"/>
  <c r="S913" i="1"/>
  <c r="S910" i="1"/>
  <c r="S907" i="1"/>
  <c r="S901" i="1"/>
  <c r="S898" i="1"/>
  <c r="S895" i="1"/>
  <c r="S894" i="1"/>
  <c r="S889" i="1"/>
  <c r="S888" i="1"/>
  <c r="S887" i="1"/>
  <c r="S884" i="1"/>
  <c r="S883" i="1"/>
  <c r="S882" i="1"/>
  <c r="S880" i="1"/>
  <c r="S879" i="1"/>
  <c r="S878" i="1"/>
  <c r="S865" i="1"/>
  <c r="S864" i="1"/>
  <c r="S863" i="1"/>
  <c r="S862" i="1"/>
  <c r="S861" i="1"/>
  <c r="S860" i="1"/>
  <c r="S859" i="1"/>
  <c r="S858" i="1"/>
  <c r="S857" i="1"/>
  <c r="S856" i="1"/>
  <c r="S855" i="1"/>
  <c r="S854" i="1"/>
  <c r="S852" i="1"/>
  <c r="S850" i="1"/>
  <c r="S849" i="1"/>
  <c r="S848" i="1"/>
  <c r="S845" i="1"/>
  <c r="S838" i="1"/>
  <c r="S837" i="1"/>
  <c r="S835" i="1"/>
  <c r="S833" i="1"/>
  <c r="S823" i="1"/>
  <c r="S820" i="1"/>
  <c r="S814" i="1"/>
  <c r="S806" i="1"/>
  <c r="S801" i="1"/>
  <c r="S798" i="1"/>
  <c r="S796" i="1"/>
  <c r="S793" i="1"/>
  <c r="S792" i="1"/>
  <c r="S788" i="1"/>
  <c r="S785" i="1"/>
  <c r="S784" i="1"/>
  <c r="S783" i="1"/>
  <c r="S768" i="1"/>
  <c r="S759" i="1"/>
  <c r="S757" i="1"/>
  <c r="S756" i="1"/>
  <c r="S755" i="1"/>
  <c r="S754" i="1"/>
  <c r="S753" i="1"/>
  <c r="S752" i="1"/>
  <c r="S751" i="1"/>
  <c r="S750" i="1"/>
  <c r="S749" i="1"/>
  <c r="S748" i="1"/>
  <c r="S747" i="1"/>
  <c r="S746" i="1"/>
  <c r="S745" i="1"/>
  <c r="S742" i="1"/>
  <c r="S726" i="1"/>
  <c r="S722" i="1"/>
  <c r="S721" i="1"/>
  <c r="S720" i="1"/>
  <c r="S719" i="1"/>
  <c r="S718" i="1"/>
  <c r="S717" i="1"/>
  <c r="S716" i="1"/>
  <c r="S715" i="1"/>
  <c r="S714" i="1"/>
  <c r="S713" i="1"/>
  <c r="S712" i="1"/>
  <c r="S711" i="1"/>
  <c r="S708" i="1"/>
  <c r="S703" i="1"/>
  <c r="S696" i="1"/>
  <c r="S693" i="1"/>
  <c r="S691" i="1"/>
  <c r="S683" i="1"/>
  <c r="S680" i="1"/>
  <c r="S677" i="1"/>
  <c r="S674" i="1"/>
  <c r="S672" i="1"/>
  <c r="S671" i="1"/>
  <c r="S658" i="1"/>
  <c r="S646" i="1"/>
  <c r="S639" i="1"/>
  <c r="S638" i="1"/>
  <c r="S631" i="1"/>
  <c r="S628" i="1"/>
  <c r="S623" i="1"/>
  <c r="S622" i="1"/>
  <c r="S621" i="1"/>
  <c r="S620" i="1"/>
  <c r="S608" i="1"/>
  <c r="S602"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2" i="1"/>
  <c r="S569" i="1"/>
  <c r="S568" i="1"/>
  <c r="S528" i="1"/>
  <c r="S518" i="1"/>
  <c r="S512" i="1"/>
  <c r="S508" i="1"/>
  <c r="S499" i="1"/>
  <c r="S498" i="1"/>
  <c r="S497" i="1"/>
  <c r="S496" i="1"/>
  <c r="S495" i="1"/>
  <c r="S494" i="1"/>
  <c r="S493" i="1"/>
  <c r="S492" i="1"/>
  <c r="S491" i="1"/>
  <c r="S490" i="1"/>
  <c r="S489" i="1"/>
  <c r="S488" i="1"/>
  <c r="S477" i="1"/>
  <c r="S472" i="1"/>
  <c r="S462" i="1"/>
  <c r="S461" i="1"/>
  <c r="S460" i="1"/>
  <c r="S459" i="1"/>
  <c r="S458" i="1"/>
  <c r="S457" i="1"/>
  <c r="S456" i="1"/>
  <c r="S455" i="1"/>
  <c r="S454" i="1"/>
  <c r="S453" i="1"/>
  <c r="S452" i="1"/>
  <c r="S443" i="1"/>
  <c r="S437" i="1"/>
  <c r="S436" i="1"/>
  <c r="S435" i="1"/>
  <c r="S434" i="1"/>
  <c r="S433" i="1"/>
  <c r="S432" i="1"/>
  <c r="S431" i="1"/>
  <c r="S430" i="1"/>
  <c r="S429" i="1"/>
  <c r="S428" i="1"/>
  <c r="S427" i="1"/>
  <c r="S426" i="1"/>
  <c r="S415" i="1"/>
  <c r="S404" i="1"/>
  <c r="S402" i="1"/>
  <c r="S392" i="1"/>
  <c r="S387" i="1"/>
  <c r="S377" i="1"/>
  <c r="S373" i="1"/>
  <c r="S372" i="1"/>
  <c r="S371" i="1"/>
  <c r="S370" i="1"/>
  <c r="S369" i="1"/>
  <c r="S368" i="1"/>
  <c r="S367" i="1"/>
  <c r="S366" i="1"/>
  <c r="S365" i="1"/>
  <c r="S364" i="1"/>
  <c r="S363" i="1"/>
  <c r="S362" i="1"/>
  <c r="S353" i="1"/>
  <c r="S352" i="1"/>
  <c r="S351" i="1"/>
  <c r="S350" i="1"/>
  <c r="S349" i="1"/>
  <c r="S348" i="1"/>
  <c r="S347" i="1"/>
  <c r="S346" i="1"/>
  <c r="S345" i="1"/>
  <c r="S344" i="1"/>
  <c r="S343" i="1"/>
  <c r="S342" i="1"/>
  <c r="S340" i="1"/>
  <c r="S330" i="1"/>
  <c r="S325" i="1"/>
  <c r="S307" i="1"/>
  <c r="S306" i="1"/>
  <c r="S295" i="1"/>
  <c r="S292" i="1"/>
  <c r="S290" i="1"/>
  <c r="S284" i="1"/>
  <c r="S282" i="1"/>
  <c r="S279" i="1"/>
  <c r="S277" i="1"/>
  <c r="S276" i="1"/>
  <c r="S275" i="1"/>
  <c r="S262" i="1"/>
  <c r="S258" i="1"/>
  <c r="S253" i="1"/>
  <c r="S245" i="1"/>
  <c r="S244" i="1"/>
  <c r="S243" i="1"/>
  <c r="S242" i="1"/>
  <c r="S241" i="1"/>
  <c r="S240" i="1"/>
  <c r="S239" i="1"/>
  <c r="S238" i="1"/>
  <c r="S237" i="1"/>
  <c r="S236" i="1"/>
  <c r="S235" i="1"/>
  <c r="S234" i="1"/>
  <c r="S230" i="1"/>
  <c r="S226" i="1"/>
  <c r="S213" i="1"/>
  <c r="S212" i="1"/>
  <c r="S208" i="1"/>
  <c r="S205" i="1"/>
  <c r="S203" i="1"/>
  <c r="S200" i="1"/>
  <c r="S196" i="1"/>
  <c r="S186" i="1"/>
  <c r="S185" i="1"/>
  <c r="S174" i="1"/>
  <c r="S168" i="1"/>
  <c r="S165" i="1"/>
  <c r="S164" i="1"/>
  <c r="S163" i="1"/>
  <c r="S162" i="1"/>
  <c r="S160" i="1"/>
  <c r="S148" i="1"/>
  <c r="S147" i="1"/>
  <c r="S132" i="1"/>
  <c r="S131" i="1"/>
  <c r="S5" i="1"/>
  <c r="S7" i="1"/>
  <c r="S8" i="1"/>
  <c r="S9" i="1"/>
  <c r="S13" i="1"/>
  <c r="S14" i="1"/>
  <c r="S15" i="1"/>
  <c r="S19" i="1"/>
  <c r="S37" i="1"/>
  <c r="S39" i="1"/>
  <c r="S59" i="1"/>
  <c r="S62" i="1"/>
  <c r="S76" i="1"/>
  <c r="S75" i="1"/>
  <c r="S74" i="1"/>
  <c r="S73" i="1"/>
  <c r="S72" i="1"/>
  <c r="S71" i="1"/>
  <c r="S70" i="1"/>
  <c r="S69" i="1"/>
  <c r="S68" i="1"/>
  <c r="S67" i="1"/>
  <c r="S66" i="1"/>
  <c r="S93" i="1"/>
  <c r="S94" i="1"/>
  <c r="S111" i="1"/>
  <c r="S689" i="1"/>
  <c r="S266" i="1"/>
  <c r="S151" i="1"/>
  <c r="S79" i="1"/>
  <c r="S2149" i="1"/>
  <c r="S2148" i="1"/>
  <c r="S2147" i="1"/>
  <c r="S2146" i="1"/>
  <c r="S2145" i="1"/>
  <c r="S2144" i="1"/>
  <c r="S2143" i="1"/>
  <c r="S2142" i="1"/>
  <c r="S2141" i="1"/>
  <c r="S2140" i="1"/>
  <c r="S2139" i="1"/>
  <c r="S2138" i="1"/>
  <c r="S2432" i="1"/>
  <c r="S2431" i="1"/>
  <c r="S2430" i="1"/>
  <c r="S2429" i="1"/>
  <c r="S2428" i="1"/>
  <c r="S2427" i="1"/>
  <c r="S2426" i="1"/>
  <c r="S2425" i="1"/>
  <c r="S2424" i="1"/>
  <c r="S2423" i="1"/>
  <c r="S2422" i="1"/>
  <c r="S2421" i="1"/>
  <c r="S1132" i="1"/>
  <c r="S1393" i="1"/>
  <c r="S2420" i="1"/>
  <c r="S789" i="1"/>
  <c r="S3769" i="1"/>
  <c r="S1032" i="1"/>
  <c r="S1544" i="1"/>
  <c r="S3356" i="1"/>
  <c r="S3702" i="1"/>
  <c r="S1403" i="1"/>
  <c r="S2287" i="1"/>
  <c r="S1566" i="1"/>
  <c r="S1639" i="1"/>
  <c r="S3609" i="1"/>
  <c r="S3579" i="1"/>
  <c r="S3069" i="1"/>
  <c r="S1955" i="1"/>
  <c r="S511" i="1"/>
  <c r="S115" i="1"/>
  <c r="S2059" i="1"/>
  <c r="S2041" i="1"/>
  <c r="S2876" i="1"/>
  <c r="S221" i="1"/>
  <c r="S280" i="1"/>
  <c r="S1765" i="1"/>
  <c r="S2381" i="1"/>
  <c r="S3531" i="1"/>
  <c r="S3494" i="1"/>
  <c r="S4756" i="1"/>
  <c r="S2902" i="1"/>
  <c r="S1747" i="1"/>
  <c r="S4310" i="1"/>
  <c r="S3718" i="1"/>
  <c r="S2804" i="1"/>
  <c r="S3398" i="1"/>
  <c r="S3441" i="1"/>
  <c r="S2674" i="1"/>
  <c r="S2778" i="1"/>
  <c r="S229" i="1"/>
  <c r="S2034" i="1"/>
  <c r="S2740" i="1"/>
  <c r="S2412" i="1"/>
  <c r="S3827" i="1"/>
  <c r="S1141" i="1"/>
  <c r="S3649" i="1"/>
  <c r="S3905" i="1"/>
  <c r="S4773" i="1"/>
  <c r="S3485" i="1"/>
  <c r="S4588" i="1"/>
  <c r="S1376" i="1"/>
  <c r="S4677" i="1"/>
  <c r="S1666" i="1"/>
  <c r="S4188" i="1"/>
  <c r="S972" i="1"/>
  <c r="S4078" i="1"/>
  <c r="S1741" i="1"/>
  <c r="S4358" i="1"/>
  <c r="S1026" i="1"/>
  <c r="S2558" i="1"/>
  <c r="S1394" i="1"/>
  <c r="S2291" i="1"/>
  <c r="S4254" i="1"/>
  <c r="S3941" i="1"/>
  <c r="S3480" i="1"/>
  <c r="S1011" i="1"/>
  <c r="S915" i="1"/>
  <c r="S914" i="1"/>
  <c r="S1042" i="1"/>
  <c r="S1478" i="1"/>
  <c r="S1580" i="1"/>
  <c r="S903" i="1"/>
  <c r="S4597" i="1"/>
  <c r="S906" i="1"/>
  <c r="S3065" i="1"/>
  <c r="S1249" i="1"/>
  <c r="S4593" i="1"/>
  <c r="S1463" i="1"/>
  <c r="S1860" i="1"/>
  <c r="S640" i="1"/>
  <c r="S2725" i="1"/>
  <c r="S257" i="1"/>
  <c r="S1191" i="1"/>
  <c r="S2239" i="1"/>
  <c r="S2653" i="1"/>
  <c r="S3989" i="1"/>
  <c r="S3975" i="1"/>
  <c r="S2040" i="1"/>
  <c r="S3777" i="1"/>
  <c r="S4680" i="1"/>
  <c r="S1681" i="1"/>
  <c r="S648" i="1"/>
  <c r="S2137" i="1"/>
  <c r="S2136" i="1"/>
  <c r="S1060" i="1"/>
  <c r="S2649" i="1"/>
  <c r="S1356" i="1"/>
  <c r="S1659" i="1"/>
  <c r="S966" i="1"/>
  <c r="S484" i="1"/>
  <c r="S4806" i="1"/>
  <c r="S4802" i="1"/>
  <c r="S4801" i="1"/>
  <c r="S4797" i="1"/>
  <c r="S4796" i="1"/>
  <c r="S4795" i="1"/>
  <c r="S4794" i="1"/>
  <c r="S4792" i="1"/>
  <c r="S4790" i="1"/>
  <c r="S4789" i="1"/>
  <c r="S4788" i="1"/>
  <c r="S4785" i="1"/>
  <c r="S4781" i="1"/>
  <c r="S4780" i="1"/>
  <c r="S4779" i="1"/>
  <c r="S4777" i="1"/>
  <c r="S4776" i="1"/>
  <c r="S4775" i="1"/>
  <c r="S4764" i="1"/>
  <c r="S4763" i="1"/>
  <c r="S4762" i="1"/>
  <c r="S4761" i="1"/>
  <c r="S4759" i="1"/>
  <c r="S4758" i="1"/>
  <c r="S4757" i="1"/>
  <c r="S4755" i="1"/>
  <c r="S4750" i="1"/>
  <c r="S4749" i="1"/>
  <c r="S4747" i="1"/>
  <c r="S4746" i="1"/>
  <c r="S4744" i="1"/>
  <c r="S4729" i="1"/>
  <c r="S4728" i="1"/>
  <c r="S4722" i="1"/>
  <c r="S4720" i="1"/>
  <c r="S4705" i="1"/>
  <c r="S4702" i="1"/>
  <c r="S4698" i="1"/>
  <c r="S4694" i="1"/>
  <c r="S4693" i="1"/>
  <c r="S4692" i="1"/>
  <c r="S4690" i="1"/>
  <c r="S4687" i="1"/>
  <c r="S4676" i="1"/>
  <c r="S4674" i="1"/>
  <c r="S4673" i="1"/>
  <c r="S4669" i="1"/>
  <c r="S4666" i="1"/>
  <c r="S4665" i="1"/>
  <c r="S4632" i="1"/>
  <c r="S4631" i="1"/>
  <c r="S4629" i="1"/>
  <c r="S4628" i="1"/>
  <c r="S4627" i="1"/>
  <c r="S4626" i="1"/>
  <c r="S4625" i="1"/>
  <c r="S4624" i="1"/>
  <c r="S4623" i="1"/>
  <c r="S4622" i="1"/>
  <c r="S4621" i="1"/>
  <c r="S4620" i="1"/>
  <c r="S4619" i="1"/>
  <c r="S4618" i="1"/>
  <c r="S4617" i="1"/>
  <c r="S4616" i="1"/>
  <c r="S4614" i="1"/>
  <c r="S4609" i="1"/>
  <c r="S4608" i="1"/>
  <c r="S4606" i="1"/>
  <c r="S4605" i="1"/>
  <c r="S4604" i="1"/>
  <c r="S4599" i="1"/>
  <c r="S4598" i="1"/>
  <c r="S4591" i="1"/>
  <c r="S4590" i="1"/>
  <c r="S4589" i="1"/>
  <c r="S4587" i="1"/>
  <c r="S4574" i="1"/>
  <c r="S4573" i="1"/>
  <c r="S4558" i="1"/>
  <c r="S4496" i="1"/>
  <c r="S4495" i="1"/>
  <c r="S4494" i="1"/>
  <c r="S4492" i="1"/>
  <c r="S4412" i="1"/>
  <c r="S4411" i="1"/>
  <c r="S4380" i="1"/>
  <c r="S4379" i="1"/>
  <c r="S4378" i="1"/>
  <c r="S4377" i="1"/>
  <c r="S4373" i="1"/>
  <c r="S4372" i="1"/>
  <c r="S4371" i="1"/>
  <c r="S4367" i="1"/>
  <c r="S4364" i="1"/>
  <c r="S4362" i="1"/>
  <c r="S4357" i="1"/>
  <c r="S4356" i="1"/>
  <c r="S4349" i="1"/>
  <c r="S4347" i="1"/>
  <c r="S4346" i="1"/>
  <c r="S4345" i="1"/>
  <c r="S4343" i="1"/>
  <c r="S4332" i="1"/>
  <c r="S4329" i="1"/>
  <c r="S4328" i="1"/>
  <c r="S4326" i="1"/>
  <c r="S4319" i="1"/>
  <c r="S4318" i="1"/>
  <c r="S4313" i="1"/>
  <c r="S4311" i="1"/>
  <c r="S4309" i="1"/>
  <c r="S4297" i="1"/>
  <c r="S4291" i="1"/>
  <c r="S4283" i="1"/>
  <c r="S4281" i="1"/>
  <c r="S4280" i="1"/>
  <c r="S4279" i="1"/>
  <c r="S4278" i="1"/>
  <c r="S4277" i="1"/>
  <c r="S4276" i="1"/>
  <c r="S4275" i="1"/>
  <c r="S4274" i="1"/>
  <c r="S4269" i="1"/>
  <c r="S4267" i="1"/>
  <c r="S4266" i="1"/>
  <c r="S4265" i="1"/>
  <c r="S4264" i="1"/>
  <c r="S4263" i="1"/>
  <c r="S4262" i="1"/>
  <c r="S4261" i="1"/>
  <c r="S4260" i="1"/>
  <c r="S4257" i="1"/>
  <c r="S4247" i="1"/>
  <c r="S4245" i="1"/>
  <c r="S4240" i="1"/>
  <c r="S4223" i="1"/>
  <c r="S4222" i="1"/>
  <c r="S4221" i="1"/>
  <c r="S4220" i="1"/>
  <c r="S4219" i="1"/>
  <c r="S4218" i="1"/>
  <c r="S4217" i="1"/>
  <c r="S4216" i="1"/>
  <c r="S4215" i="1"/>
  <c r="S4214" i="1"/>
  <c r="S4213" i="1"/>
  <c r="S4212" i="1"/>
  <c r="S4211" i="1"/>
  <c r="S4201" i="1"/>
  <c r="S4200" i="1"/>
  <c r="S4198" i="1"/>
  <c r="S4196" i="1"/>
  <c r="S4189" i="1"/>
  <c r="S4169" i="1"/>
  <c r="S4153" i="1"/>
  <c r="S4151" i="1"/>
  <c r="S4120" i="1"/>
  <c r="S4115" i="1"/>
  <c r="S4114" i="1"/>
  <c r="S4113" i="1"/>
  <c r="S4112" i="1"/>
  <c r="S4111" i="1"/>
  <c r="S4110" i="1"/>
  <c r="S4109" i="1"/>
  <c r="S4108" i="1"/>
  <c r="S4107" i="1"/>
  <c r="S4106" i="1"/>
  <c r="S4105" i="1"/>
  <c r="S4104" i="1"/>
  <c r="S4103" i="1"/>
  <c r="S4096" i="1"/>
  <c r="S4093" i="1"/>
  <c r="S4086" i="1"/>
  <c r="S4081" i="1"/>
  <c r="S4063" i="1"/>
  <c r="S4062" i="1"/>
  <c r="S4061" i="1"/>
  <c r="S4060" i="1"/>
  <c r="S4059" i="1"/>
  <c r="S4058" i="1"/>
  <c r="S4057" i="1"/>
  <c r="S4056" i="1"/>
  <c r="S4055" i="1"/>
  <c r="S4054" i="1"/>
  <c r="S4053" i="1"/>
  <c r="S4052" i="1"/>
  <c r="S4022" i="1"/>
  <c r="S4016" i="1"/>
  <c r="S4015" i="1"/>
  <c r="S4014" i="1"/>
  <c r="S4011" i="1"/>
  <c r="S4008" i="1"/>
  <c r="S4007" i="1"/>
  <c r="S4006" i="1"/>
  <c r="S4003" i="1"/>
  <c r="S3999" i="1"/>
  <c r="S3998" i="1"/>
  <c r="S3997" i="1"/>
  <c r="S3970" i="1"/>
  <c r="S3963" i="1"/>
  <c r="S3962" i="1"/>
  <c r="S3961" i="1"/>
  <c r="S3960" i="1"/>
  <c r="S3959" i="1"/>
  <c r="S3958" i="1"/>
  <c r="S3957" i="1"/>
  <c r="S3956" i="1"/>
  <c r="S3955" i="1"/>
  <c r="S3954" i="1"/>
  <c r="S3953" i="1"/>
  <c r="S3952" i="1"/>
  <c r="S3940" i="1"/>
  <c r="S3934" i="1"/>
  <c r="S3930" i="1"/>
  <c r="S3913" i="1"/>
  <c r="S3912" i="1"/>
  <c r="S3910" i="1"/>
  <c r="S3904" i="1"/>
  <c r="S3897" i="1"/>
  <c r="S3891" i="1"/>
  <c r="S3890" i="1"/>
  <c r="S3873" i="1"/>
  <c r="S3852" i="1"/>
  <c r="S3850" i="1"/>
  <c r="S3842" i="1"/>
  <c r="S3840" i="1"/>
  <c r="S3839" i="1"/>
  <c r="S3836" i="1"/>
  <c r="S3835" i="1"/>
  <c r="S3833" i="1"/>
  <c r="S3826" i="1"/>
  <c r="S3824" i="1"/>
  <c r="S3822" i="1"/>
  <c r="S3821" i="1"/>
  <c r="S3810" i="1"/>
  <c r="S3808" i="1"/>
  <c r="S3786" i="1"/>
  <c r="S3778" i="1"/>
  <c r="S3776" i="1"/>
  <c r="S3765" i="1"/>
  <c r="S3763" i="1"/>
  <c r="S3761" i="1"/>
  <c r="S3760" i="1"/>
  <c r="S3759" i="1"/>
  <c r="S3741" i="1"/>
  <c r="S3738" i="1"/>
  <c r="S3728" i="1"/>
  <c r="S3717" i="1"/>
  <c r="S3701" i="1"/>
  <c r="S3687" i="1"/>
  <c r="S3680" i="1"/>
  <c r="S3670" i="1"/>
  <c r="S3664" i="1"/>
  <c r="S3650" i="1"/>
  <c r="S3642" i="1"/>
  <c r="S3635" i="1"/>
  <c r="S3616" i="1"/>
  <c r="S3613" i="1"/>
  <c r="S3612" i="1"/>
  <c r="S3610" i="1"/>
  <c r="S3578" i="1"/>
  <c r="S3574" i="1"/>
  <c r="S3569" i="1"/>
  <c r="S3567" i="1"/>
  <c r="S3557" i="1"/>
  <c r="S3552" i="1"/>
  <c r="S3550" i="1"/>
  <c r="S3549" i="1"/>
  <c r="S3545" i="1"/>
  <c r="S3544" i="1"/>
  <c r="S3534" i="1"/>
  <c r="S3521" i="1"/>
  <c r="S3516" i="1"/>
  <c r="S3492" i="1"/>
  <c r="S3487" i="1"/>
  <c r="S3482" i="1"/>
  <c r="S3470" i="1"/>
  <c r="S3466" i="1"/>
  <c r="S3465" i="1"/>
  <c r="S3451" i="1"/>
  <c r="S3448" i="1"/>
  <c r="S3447" i="1"/>
  <c r="S3444" i="1"/>
  <c r="S3401" i="1"/>
  <c r="S3396" i="1"/>
  <c r="S3395" i="1"/>
  <c r="S3361" i="1"/>
  <c r="S3360" i="1"/>
  <c r="S3359" i="1"/>
  <c r="S3358" i="1"/>
  <c r="S3341" i="1"/>
  <c r="S3306" i="1"/>
  <c r="S3299" i="1"/>
  <c r="S3276" i="1"/>
  <c r="S3230" i="1"/>
  <c r="S3218" i="1"/>
  <c r="S3204" i="1"/>
  <c r="S3151" i="1"/>
  <c r="S3145" i="1"/>
  <c r="S3144" i="1"/>
  <c r="S3143" i="1"/>
  <c r="S3142" i="1"/>
  <c r="S3141" i="1"/>
  <c r="S3133" i="1"/>
  <c r="S3132" i="1"/>
  <c r="S3112" i="1"/>
  <c r="S3109"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06" i="1"/>
  <c r="S2964" i="1"/>
  <c r="S2958" i="1"/>
  <c r="S2957" i="1"/>
  <c r="S2925" i="1"/>
  <c r="S2899" i="1"/>
  <c r="S2894" i="1"/>
  <c r="S2878" i="1"/>
  <c r="S2814" i="1"/>
  <c r="S2809" i="1"/>
  <c r="S2779" i="1"/>
  <c r="S2752" i="1"/>
  <c r="S2746" i="1"/>
  <c r="S2744" i="1"/>
  <c r="S2732" i="1"/>
  <c r="S2731" i="1"/>
  <c r="S2730" i="1"/>
  <c r="S2729" i="1"/>
  <c r="S2724" i="1"/>
  <c r="S2723" i="1"/>
  <c r="S2722" i="1"/>
  <c r="S2721" i="1"/>
  <c r="S2720" i="1"/>
  <c r="S2719" i="1"/>
  <c r="S2718" i="1"/>
  <c r="S2717" i="1"/>
  <c r="S2716" i="1"/>
  <c r="S2715" i="1"/>
  <c r="S2714" i="1"/>
  <c r="S2713" i="1"/>
  <c r="S2712" i="1"/>
  <c r="S2709" i="1"/>
  <c r="S2706" i="1"/>
  <c r="S2696" i="1"/>
  <c r="S2695" i="1"/>
  <c r="S2694" i="1"/>
  <c r="S2693" i="1"/>
  <c r="S2692" i="1"/>
  <c r="S2691" i="1"/>
  <c r="S2690" i="1"/>
  <c r="S2689" i="1"/>
  <c r="S2688" i="1"/>
  <c r="S2687" i="1"/>
  <c r="S2686" i="1"/>
  <c r="S2685" i="1"/>
  <c r="S2683" i="1"/>
  <c r="S2679" i="1"/>
  <c r="S2678" i="1"/>
  <c r="S2677" i="1"/>
  <c r="S2672" i="1"/>
  <c r="S2671" i="1"/>
  <c r="S2646" i="1"/>
  <c r="S2626" i="1"/>
  <c r="S2623" i="1"/>
  <c r="S2598" i="1"/>
  <c r="S2561" i="1"/>
  <c r="S2560" i="1"/>
  <c r="S2549" i="1"/>
  <c r="S2548" i="1"/>
  <c r="S2528" i="1"/>
  <c r="S2527" i="1"/>
  <c r="S2526" i="1"/>
  <c r="S2525" i="1"/>
  <c r="S2519" i="1"/>
  <c r="S2514" i="1"/>
  <c r="S2512" i="1"/>
  <c r="S2511" i="1"/>
  <c r="S2510" i="1"/>
  <c r="S2503" i="1"/>
  <c r="S2492" i="1"/>
  <c r="S2487" i="1"/>
  <c r="S2441" i="1"/>
  <c r="S2439" i="1"/>
  <c r="S2433" i="1"/>
  <c r="S2387" i="1"/>
  <c r="S2380" i="1"/>
  <c r="S2379" i="1"/>
  <c r="S2357" i="1"/>
  <c r="S2339" i="1"/>
  <c r="S2333" i="1"/>
  <c r="S2329" i="1"/>
  <c r="S2328" i="1"/>
  <c r="S2326" i="1"/>
  <c r="S2315" i="1"/>
  <c r="S2314" i="1"/>
  <c r="S2313" i="1"/>
  <c r="S2307" i="1"/>
  <c r="S2292" i="1"/>
  <c r="S2277" i="1"/>
  <c r="S2273" i="1"/>
  <c r="S2272" i="1"/>
  <c r="S2271" i="1"/>
  <c r="S2270" i="1"/>
  <c r="S2265" i="1"/>
  <c r="S2261" i="1"/>
  <c r="S2238" i="1"/>
  <c r="S2214" i="1"/>
  <c r="S2211" i="1"/>
  <c r="S2209" i="1"/>
  <c r="S2135" i="1"/>
  <c r="S2134" i="1"/>
  <c r="S2133" i="1"/>
  <c r="S2132" i="1"/>
  <c r="S2130" i="1"/>
  <c r="S2128" i="1"/>
  <c r="S2127" i="1"/>
  <c r="S2126" i="1"/>
  <c r="S2125" i="1"/>
  <c r="S2124" i="1"/>
  <c r="S2123" i="1"/>
  <c r="S2122" i="1"/>
  <c r="S2121" i="1"/>
  <c r="S2120" i="1"/>
  <c r="S2119" i="1"/>
  <c r="S2118" i="1"/>
  <c r="S2088" i="1"/>
  <c r="S2078" i="1"/>
  <c r="S2077" i="1"/>
  <c r="S2052" i="1"/>
  <c r="S2047" i="1"/>
  <c r="S2043" i="1"/>
  <c r="S2042" i="1"/>
  <c r="S2037" i="1"/>
  <c r="S2033" i="1"/>
  <c r="S2020" i="1"/>
  <c r="S1958" i="1"/>
  <c r="S1957" i="1"/>
  <c r="S1950" i="1"/>
  <c r="S1942" i="1"/>
  <c r="S1933" i="1"/>
  <c r="S1932" i="1"/>
  <c r="S1931" i="1"/>
  <c r="S1930" i="1"/>
  <c r="S1929" i="1"/>
  <c r="S1928" i="1"/>
  <c r="S1921" i="1"/>
  <c r="S1916" i="1"/>
  <c r="S1857" i="1"/>
  <c r="S1849" i="1"/>
  <c r="S1847" i="1"/>
  <c r="S1832" i="1"/>
  <c r="S1795" i="1"/>
  <c r="S1778" i="1"/>
  <c r="S1740" i="1"/>
  <c r="S1737" i="1"/>
  <c r="S1725" i="1"/>
  <c r="S1721" i="1"/>
  <c r="S1717" i="1"/>
  <c r="S1716" i="1"/>
  <c r="S1715" i="1"/>
  <c r="S1702" i="1"/>
  <c r="S1665" i="1"/>
  <c r="S1660" i="1"/>
  <c r="S1657" i="1"/>
  <c r="S1655" i="1"/>
  <c r="S1634" i="1"/>
  <c r="S1621" i="1"/>
  <c r="S1592" i="1"/>
  <c r="S1579" i="1"/>
  <c r="S1565" i="1"/>
  <c r="S1557" i="1"/>
  <c r="S1553" i="1"/>
  <c r="S1552" i="1"/>
  <c r="S1550" i="1"/>
  <c r="S1549" i="1"/>
  <c r="S1477" i="1"/>
  <c r="S1476" i="1"/>
  <c r="S1475" i="1"/>
  <c r="S1441" i="1"/>
  <c r="S1438" i="1"/>
  <c r="S1411" i="1"/>
  <c r="S1410" i="1"/>
  <c r="S1402" i="1"/>
  <c r="S1392" i="1"/>
  <c r="S1389" i="1"/>
  <c r="S1366" i="1"/>
  <c r="S1364" i="1"/>
  <c r="S1317" i="1"/>
  <c r="S1313" i="1"/>
  <c r="S1310" i="1"/>
  <c r="S1304" i="1"/>
  <c r="S1302" i="1"/>
  <c r="S1280" i="1"/>
  <c r="S1277" i="1"/>
  <c r="S1260" i="1"/>
  <c r="S1253" i="1"/>
  <c r="S1245" i="1"/>
  <c r="S1242" i="1"/>
  <c r="S1232" i="1"/>
  <c r="S1228" i="1"/>
  <c r="S1226" i="1"/>
  <c r="S1212" i="1"/>
  <c r="S1211" i="1"/>
  <c r="S1197" i="1"/>
  <c r="S1186" i="1"/>
  <c r="S1173" i="1"/>
  <c r="S1164" i="1"/>
  <c r="S1160" i="1"/>
  <c r="S1133" i="1"/>
  <c r="S1131" i="1"/>
  <c r="S1105" i="1"/>
  <c r="S1100" i="1"/>
  <c r="S1099" i="1"/>
  <c r="S1094" i="1"/>
  <c r="S1057" i="1"/>
  <c r="S1056" i="1"/>
  <c r="S1055" i="1"/>
  <c r="S1054" i="1"/>
  <c r="S1053" i="1"/>
  <c r="S1052" i="1"/>
  <c r="S1051" i="1"/>
  <c r="S1050" i="1"/>
  <c r="S1049" i="1"/>
  <c r="S1048" i="1"/>
  <c r="S1047" i="1"/>
  <c r="S1031" i="1"/>
  <c r="S1025" i="1"/>
  <c r="S1015" i="1"/>
  <c r="S1013" i="1"/>
  <c r="S987" i="1"/>
  <c r="S975" i="1"/>
  <c r="S949" i="1"/>
  <c r="S946" i="1"/>
  <c r="S944" i="1"/>
  <c r="S936" i="1"/>
  <c r="S918" i="1"/>
  <c r="S917" i="1"/>
  <c r="S896" i="1"/>
  <c r="S890" i="1"/>
  <c r="S881" i="1"/>
  <c r="S826" i="1"/>
  <c r="S818" i="1"/>
  <c r="S811" i="1"/>
  <c r="S807" i="1"/>
  <c r="S781" i="1"/>
  <c r="S780" i="1"/>
  <c r="S779" i="1"/>
  <c r="S778" i="1"/>
  <c r="S777" i="1"/>
  <c r="S776" i="1"/>
  <c r="S775" i="1"/>
  <c r="S774" i="1"/>
  <c r="S773" i="1"/>
  <c r="S772" i="1"/>
  <c r="S771" i="1"/>
  <c r="S770" i="1"/>
  <c r="S701" i="1"/>
  <c r="S700" i="1"/>
  <c r="S697" i="1"/>
  <c r="S694" i="1"/>
  <c r="S690" i="1"/>
  <c r="S649" i="1"/>
  <c r="S647" i="1"/>
  <c r="S619" i="1"/>
  <c r="S613" i="1"/>
  <c r="S524" i="1"/>
  <c r="S520" i="1"/>
  <c r="S513" i="1"/>
  <c r="S502" i="1"/>
  <c r="S481" i="1"/>
  <c r="S476" i="1"/>
  <c r="S470" i="1"/>
  <c r="S469" i="1"/>
  <c r="S464" i="1"/>
  <c r="S446" i="1"/>
  <c r="S440" i="1"/>
  <c r="S439" i="1"/>
  <c r="S438" i="1"/>
  <c r="S413" i="1"/>
  <c r="S411" i="1"/>
  <c r="S405" i="1"/>
  <c r="S389" i="1"/>
  <c r="S385" i="1"/>
  <c r="S360" i="1"/>
  <c r="S359" i="1"/>
  <c r="S323" i="1"/>
  <c r="S321" i="1"/>
  <c r="S319" i="1"/>
  <c r="S305" i="1"/>
  <c r="S303" i="1"/>
  <c r="S302" i="1"/>
  <c r="S301" i="1"/>
  <c r="S299" i="1"/>
  <c r="S298" i="1"/>
  <c r="S294" i="1"/>
  <c r="S287" i="1"/>
  <c r="S285" i="1"/>
  <c r="S267" i="1"/>
  <c r="S228" i="1"/>
  <c r="S227" i="1"/>
  <c r="S220" i="1"/>
  <c r="S207" i="1"/>
  <c r="S178" i="1"/>
  <c r="S172" i="1"/>
  <c r="S157" i="1"/>
  <c r="S146" i="1"/>
  <c r="S130" i="1"/>
  <c r="S21" i="1"/>
  <c r="S22" i="1"/>
  <c r="S27" i="1"/>
  <c r="S49" i="1"/>
  <c r="S57" i="1"/>
  <c r="S77" i="1"/>
  <c r="S83" i="1"/>
  <c r="S86" i="1"/>
  <c r="S87" i="1"/>
  <c r="S99" i="1"/>
  <c r="S106" i="1"/>
  <c r="S110" i="1"/>
  <c r="S114" i="1"/>
  <c r="S116" i="1"/>
  <c r="S117" i="1"/>
  <c r="S3504" i="1"/>
  <c r="S3869" i="1"/>
  <c r="S3450" i="1"/>
  <c r="S920" i="1"/>
  <c r="S1638" i="1"/>
  <c r="S3539" i="1"/>
  <c r="S1014" i="1"/>
  <c r="S699" i="1"/>
  <c r="S843" i="1"/>
  <c r="S3002" i="1"/>
  <c r="S969" i="1"/>
  <c r="S2987" i="1"/>
  <c r="S3790" i="1"/>
  <c r="S3633" i="1"/>
  <c r="S3951" i="1"/>
  <c r="S2377" i="1"/>
  <c r="S3753" i="1"/>
  <c r="S3205" i="1"/>
  <c r="S4100" i="1"/>
  <c r="S2006" i="1"/>
  <c r="S3969" i="1"/>
  <c r="S3131" i="1"/>
  <c r="S1360" i="1"/>
  <c r="S1027" i="1"/>
  <c r="S1139" i="1"/>
  <c r="S2874" i="1"/>
  <c r="S810" i="1"/>
  <c r="S940" i="1"/>
  <c r="S3659" i="1"/>
  <c r="S968" i="1"/>
  <c r="S199" i="1"/>
  <c r="S976" i="1"/>
  <c r="S3782" i="1"/>
  <c r="S1040" i="1"/>
  <c r="S4210" i="1"/>
  <c r="S449" i="1"/>
  <c r="S283" i="1"/>
  <c r="S3854" i="1"/>
  <c r="S787" i="1"/>
  <c r="S3688" i="1"/>
  <c r="S4630" i="1"/>
  <c r="S2806" i="1"/>
  <c r="S2164" i="1"/>
  <c r="S839" i="1"/>
  <c r="S4772" i="1"/>
  <c r="S2438" i="1"/>
  <c r="S971" i="1"/>
  <c r="S1667" i="1"/>
  <c r="S912" i="1"/>
  <c r="S3781" i="1"/>
  <c r="S1020" i="1"/>
  <c r="S1834" i="1"/>
  <c r="S381" i="1"/>
  <c r="S2419" i="1"/>
  <c r="S659" i="1"/>
  <c r="S3676" i="1"/>
  <c r="S791" i="1"/>
  <c r="S1728" i="1"/>
  <c r="S2222" i="1"/>
  <c r="S1412" i="1"/>
  <c r="S4237" i="1"/>
  <c r="S1375" i="1"/>
  <c r="S2009" i="1"/>
  <c r="S179" i="1"/>
  <c r="S603" i="1"/>
  <c r="S2171" i="1"/>
  <c r="S1776" i="1"/>
  <c r="S2699" i="1"/>
  <c r="S1503" i="1"/>
  <c r="S2877" i="1"/>
  <c r="S3399" i="1"/>
  <c r="S1589" i="1"/>
  <c r="S112" i="1"/>
  <c r="S3724" i="1"/>
  <c r="S2635" i="1"/>
  <c r="S1285" i="1"/>
  <c r="S316" i="1"/>
  <c r="S2254" i="1"/>
  <c r="S2770" i="1"/>
  <c r="S2110" i="1"/>
  <c r="S3303" i="1"/>
  <c r="S85" i="1"/>
  <c r="S2605" i="1"/>
  <c r="S1359" i="1"/>
  <c r="S1225" i="1"/>
  <c r="S4118" i="1"/>
  <c r="S1397" i="1"/>
  <c r="S2260" i="1"/>
  <c r="S4639" i="1"/>
  <c r="S3116" i="1"/>
  <c r="S2049" i="1"/>
  <c r="S4173" i="1"/>
  <c r="S4301" i="1"/>
  <c r="S4359" i="1"/>
  <c r="S998" i="1"/>
  <c r="S401" i="1"/>
  <c r="S400" i="1"/>
  <c r="S1257" i="1"/>
  <c r="S1644" i="1"/>
  <c r="S3751" i="1"/>
  <c r="S3750" i="1"/>
  <c r="S3818" i="1"/>
  <c r="S3968" i="1"/>
  <c r="S3915" i="1"/>
  <c r="S4560" i="1"/>
  <c r="S1669" i="1"/>
  <c r="S1668" i="1"/>
  <c r="S1470" i="1"/>
  <c r="S1823" i="1"/>
  <c r="S2896" i="1"/>
  <c r="S1597" i="1"/>
  <c r="S2710" i="1"/>
  <c r="S2745" i="1"/>
  <c r="S3726" i="1"/>
  <c r="S341" i="1"/>
  <c r="S2360" i="1"/>
  <c r="S3789" i="1"/>
  <c r="S4244" i="1"/>
  <c r="S4760" i="1"/>
  <c r="S4751" i="1"/>
  <c r="S4748" i="1"/>
  <c r="S4745" i="1"/>
  <c r="S4721" i="1"/>
  <c r="S4701" i="1"/>
  <c r="S4697" i="1"/>
  <c r="S4689" i="1"/>
  <c r="S4684" i="1"/>
  <c r="S4683" i="1"/>
  <c r="S4601" i="1"/>
  <c r="S4594" i="1"/>
  <c r="S4581" i="1"/>
  <c r="S4575" i="1"/>
  <c r="S4559" i="1"/>
  <c r="S4382" i="1"/>
  <c r="S4381" i="1"/>
  <c r="S4370" i="1"/>
  <c r="S4366" i="1"/>
  <c r="S4355" i="1"/>
  <c r="S4348" i="1"/>
  <c r="S4308" i="1"/>
  <c r="S4307" i="1"/>
  <c r="S4304" i="1"/>
  <c r="S4299" i="1"/>
  <c r="S4290" i="1"/>
  <c r="S4289" i="1"/>
  <c r="S4271" i="1"/>
  <c r="S4270" i="1"/>
  <c r="S4258" i="1"/>
  <c r="S4209" i="1"/>
  <c r="S4194" i="1"/>
  <c r="S4193" i="1"/>
  <c r="S4178" i="1"/>
  <c r="S4175" i="1"/>
  <c r="S4152" i="1"/>
  <c r="S4133" i="1"/>
  <c r="S4117" i="1"/>
  <c r="S4116" i="1"/>
  <c r="S4099" i="1"/>
  <c r="S4083" i="1"/>
  <c r="S4079" i="1"/>
  <c r="S4036" i="1"/>
  <c r="S4021" i="1"/>
  <c r="S4020" i="1"/>
  <c r="S4013" i="1"/>
  <c r="S4012" i="1"/>
  <c r="S4010" i="1"/>
  <c r="S4002" i="1"/>
  <c r="S4001" i="1"/>
  <c r="S3990" i="1"/>
  <c r="S3977" i="1"/>
  <c r="S3974" i="1"/>
  <c r="S3972" i="1"/>
  <c r="S3967" i="1"/>
  <c r="S3966" i="1"/>
  <c r="S3965" i="1"/>
  <c r="S3964" i="1"/>
  <c r="S3935" i="1"/>
  <c r="S3921" i="1"/>
  <c r="S3920" i="1"/>
  <c r="S3919" i="1"/>
  <c r="S3918" i="1"/>
  <c r="S3911" i="1"/>
  <c r="S3909" i="1"/>
  <c r="S3896" i="1"/>
  <c r="S3893" i="1"/>
  <c r="S3887" i="1"/>
  <c r="S3886" i="1"/>
  <c r="S3871" i="1"/>
  <c r="S3868" i="1"/>
  <c r="S3859" i="1"/>
  <c r="S3855" i="1"/>
  <c r="S3851" i="1"/>
  <c r="S3848" i="1"/>
  <c r="S3845" i="1"/>
  <c r="S3843" i="1"/>
  <c r="S3841" i="1"/>
  <c r="S3838" i="1"/>
  <c r="S3837" i="1"/>
  <c r="S3825" i="1"/>
  <c r="S3817" i="1"/>
  <c r="S3788" i="1"/>
  <c r="S3787" i="1"/>
  <c r="S3785" i="1"/>
  <c r="S3784" i="1"/>
  <c r="S3780" i="1"/>
  <c r="S3779" i="1"/>
  <c r="S3767" i="1"/>
  <c r="S3749" i="1"/>
  <c r="S3748" i="1"/>
  <c r="S3736" i="1"/>
  <c r="S3719" i="1"/>
  <c r="S3716" i="1"/>
  <c r="S3709" i="1"/>
  <c r="S3703" i="1"/>
  <c r="S3679" i="1"/>
  <c r="S3678" i="1"/>
  <c r="S3671" i="1"/>
  <c r="S3665" i="1"/>
  <c r="S3662" i="1"/>
  <c r="S3653" i="1"/>
  <c r="S3652" i="1"/>
  <c r="S3651" i="1"/>
  <c r="S3645" i="1"/>
  <c r="S3644" i="1"/>
  <c r="S3643" i="1"/>
  <c r="S3637" i="1"/>
  <c r="S3636" i="1"/>
  <c r="S3632" i="1"/>
  <c r="S3631" i="1"/>
  <c r="S3630" i="1"/>
  <c r="S3629" i="1"/>
  <c r="S3628" i="1"/>
  <c r="S3627" i="1"/>
  <c r="S3626" i="1"/>
  <c r="S3625" i="1"/>
  <c r="S3624" i="1"/>
  <c r="S3623" i="1"/>
  <c r="S3622" i="1"/>
  <c r="S3621" i="1"/>
  <c r="S3615" i="1"/>
  <c r="S3608" i="1"/>
  <c r="S3607" i="1"/>
  <c r="S3580" i="1"/>
  <c r="S3576" i="1"/>
  <c r="S3568" i="1"/>
  <c r="S3560" i="1"/>
  <c r="S3558" i="1"/>
  <c r="S3555" i="1"/>
  <c r="S3554" i="1"/>
  <c r="S3553" i="1"/>
  <c r="S3527" i="1"/>
  <c r="S3526" i="1"/>
  <c r="S3525" i="1"/>
  <c r="S3524" i="1"/>
  <c r="S3518" i="1"/>
  <c r="S3501" i="1"/>
  <c r="S3493" i="1"/>
  <c r="S3491" i="1"/>
  <c r="S3490" i="1"/>
  <c r="S3489" i="1"/>
  <c r="S3486" i="1"/>
  <c r="S3446" i="1"/>
  <c r="S3443" i="1"/>
  <c r="S3442" i="1"/>
  <c r="S3422" i="1"/>
  <c r="S3421" i="1"/>
  <c r="S3420" i="1"/>
  <c r="S3419" i="1"/>
  <c r="S3418" i="1"/>
  <c r="S3417" i="1"/>
  <c r="S3416" i="1"/>
  <c r="S3379" i="1"/>
  <c r="S3378" i="1"/>
  <c r="S3376" i="1"/>
  <c r="S3342" i="1"/>
  <c r="S3324" i="1"/>
  <c r="S3323" i="1"/>
  <c r="S3321" i="1"/>
  <c r="S3305" i="1"/>
  <c r="S3304" i="1"/>
  <c r="S3298" i="1"/>
  <c r="S3279" i="1"/>
  <c r="S3278" i="1"/>
  <c r="S3277" i="1"/>
  <c r="S3272" i="1"/>
  <c r="S3240" i="1"/>
  <c r="S3235" i="1"/>
  <c r="S3219" i="1"/>
  <c r="S3203" i="1"/>
  <c r="S3202" i="1"/>
  <c r="S3201" i="1"/>
  <c r="S3176" i="1"/>
  <c r="S3170" i="1"/>
  <c r="S3152" i="1"/>
  <c r="S3150" i="1"/>
  <c r="S3146" i="1"/>
  <c r="S3137" i="1"/>
  <c r="S3135" i="1"/>
  <c r="S3124" i="1"/>
  <c r="S3123" i="1"/>
  <c r="S3115" i="1"/>
  <c r="S3114" i="1"/>
  <c r="S3113" i="1"/>
  <c r="S3108" i="1"/>
  <c r="S3071" i="1"/>
  <c r="S3063" i="1"/>
  <c r="S3062" i="1"/>
  <c r="S3061" i="1"/>
  <c r="S3060" i="1"/>
  <c r="S3059" i="1"/>
  <c r="S3028" i="1"/>
  <c r="S3027" i="1"/>
  <c r="S3022" i="1"/>
  <c r="S3020" i="1"/>
  <c r="S3019" i="1"/>
  <c r="S3018" i="1"/>
  <c r="S3008" i="1"/>
  <c r="S3003" i="1"/>
  <c r="S3001" i="1"/>
  <c r="S2999" i="1"/>
  <c r="S2986" i="1"/>
  <c r="S2985" i="1"/>
  <c r="S2984" i="1"/>
  <c r="S2969" i="1"/>
  <c r="S2968" i="1"/>
  <c r="S2967" i="1"/>
  <c r="S2953" i="1"/>
  <c r="S2929" i="1"/>
  <c r="S2928" i="1"/>
  <c r="S2927" i="1"/>
  <c r="S2922" i="1"/>
  <c r="S2919" i="1"/>
  <c r="S2918" i="1"/>
  <c r="S2917" i="1"/>
  <c r="S2916" i="1"/>
  <c r="S2915" i="1"/>
  <c r="S2900" i="1"/>
  <c r="S2895" i="1"/>
  <c r="S2893" i="1"/>
  <c r="S2891" i="1"/>
  <c r="S2875" i="1"/>
  <c r="S2873" i="1"/>
  <c r="S2872" i="1"/>
  <c r="S2870" i="1"/>
  <c r="S2869" i="1"/>
  <c r="S2812" i="1"/>
  <c r="S2807" i="1"/>
  <c r="S2805" i="1"/>
  <c r="S2803" i="1"/>
  <c r="S2802" i="1"/>
  <c r="S2801" i="1"/>
  <c r="S2800" i="1"/>
  <c r="S2799" i="1"/>
  <c r="S2798" i="1"/>
  <c r="S2797" i="1"/>
  <c r="S2796" i="1"/>
  <c r="S2795" i="1"/>
  <c r="S2794" i="1"/>
  <c r="S2793" i="1"/>
  <c r="S2792" i="1"/>
  <c r="S2791" i="1"/>
  <c r="S2790" i="1"/>
  <c r="S2789" i="1"/>
  <c r="S2788" i="1"/>
  <c r="S2787" i="1"/>
  <c r="S2786" i="1"/>
  <c r="S2785" i="1"/>
  <c r="S2780" i="1"/>
  <c r="S2777" i="1"/>
  <c r="S2776" i="1"/>
  <c r="S2775" i="1"/>
  <c r="S2769" i="1"/>
  <c r="S2768" i="1"/>
  <c r="S2767" i="1"/>
  <c r="S2765" i="1"/>
  <c r="S2749" i="1"/>
  <c r="S2748" i="1"/>
  <c r="S2739" i="1"/>
  <c r="S2736" i="1"/>
  <c r="S2735" i="1"/>
  <c r="S2711" i="1"/>
  <c r="S2698" i="1"/>
  <c r="S2697" i="1"/>
  <c r="S2654" i="1"/>
  <c r="S2651" i="1"/>
  <c r="S2643" i="1"/>
  <c r="S2636" i="1"/>
  <c r="S2634" i="1"/>
  <c r="S2630" i="1"/>
  <c r="S2629" i="1"/>
  <c r="S2628" i="1"/>
  <c r="S2627" i="1"/>
  <c r="S2625" i="1"/>
  <c r="S2621" i="1"/>
  <c r="S2620" i="1"/>
  <c r="S2619" i="1"/>
  <c r="S2618" i="1"/>
  <c r="S2609" i="1"/>
  <c r="S2604" i="1"/>
  <c r="S2603" i="1"/>
  <c r="S2602" i="1"/>
  <c r="S2601" i="1"/>
  <c r="S2584" i="1"/>
  <c r="S2582" i="1"/>
  <c r="S2581" i="1"/>
  <c r="S2571" i="1"/>
  <c r="S2567" i="1"/>
  <c r="S2565" i="1"/>
  <c r="S2564" i="1"/>
  <c r="S2563" i="1"/>
  <c r="S2562" i="1"/>
  <c r="S2555" i="1"/>
  <c r="S2554" i="1"/>
  <c r="S2550" i="1"/>
  <c r="S2547" i="1"/>
  <c r="S2523" i="1"/>
  <c r="S2522" i="1"/>
  <c r="S2521" i="1"/>
  <c r="S2520" i="1"/>
  <c r="S2509" i="1"/>
  <c r="S2502" i="1"/>
  <c r="S2496" i="1"/>
  <c r="S2495" i="1"/>
  <c r="S2490"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4" i="1"/>
  <c r="S2443" i="1"/>
  <c r="S2437" i="1"/>
  <c r="S2436" i="1"/>
  <c r="S2413" i="1"/>
  <c r="S2397" i="1"/>
  <c r="S2394" i="1"/>
  <c r="S2390" i="1"/>
  <c r="S2389" i="1"/>
  <c r="S2388" i="1"/>
  <c r="S2384" i="1"/>
  <c r="S2383" i="1"/>
  <c r="S2378" i="1"/>
  <c r="S2370" i="1"/>
  <c r="S2367" i="1"/>
  <c r="S2358" i="1"/>
  <c r="S2356" i="1"/>
  <c r="S2355" i="1"/>
  <c r="S2354" i="1"/>
  <c r="S2353" i="1"/>
  <c r="S2351" i="1"/>
  <c r="S2344" i="1"/>
  <c r="S2338" i="1"/>
  <c r="S2327" i="1"/>
  <c r="S2325" i="1"/>
  <c r="S2324" i="1"/>
  <c r="S2322" i="1"/>
  <c r="S2319" i="1"/>
  <c r="S2318" i="1"/>
  <c r="S2317" i="1"/>
  <c r="S2316" i="1"/>
  <c r="S2312" i="1"/>
  <c r="S2311" i="1"/>
  <c r="S2309" i="1"/>
  <c r="S2304" i="1"/>
  <c r="S2296" i="1"/>
  <c r="S2288" i="1"/>
  <c r="S2282" i="1"/>
  <c r="S2281" i="1"/>
  <c r="S2280" i="1"/>
  <c r="S2279" i="1"/>
  <c r="S2278" i="1"/>
  <c r="S2267" i="1"/>
  <c r="S2264" i="1"/>
  <c r="S2263" i="1"/>
  <c r="S2259" i="1"/>
  <c r="S2253" i="1"/>
  <c r="S2252" i="1"/>
  <c r="S2241" i="1"/>
  <c r="S2229" i="1"/>
  <c r="S2227" i="1"/>
  <c r="S2220" i="1"/>
  <c r="S2215" i="1"/>
  <c r="S2207" i="1"/>
  <c r="S2206" i="1"/>
  <c r="S2205" i="1"/>
  <c r="S2183" i="1"/>
  <c r="S2182" i="1"/>
  <c r="S2181" i="1"/>
  <c r="S2178" i="1"/>
  <c r="S2170" i="1"/>
  <c r="S2169" i="1"/>
  <c r="S2168" i="1"/>
  <c r="S2167" i="1"/>
  <c r="S2166" i="1"/>
  <c r="S2161" i="1"/>
  <c r="S2151" i="1"/>
  <c r="S2150" i="1"/>
  <c r="S2109" i="1"/>
  <c r="S2108" i="1"/>
  <c r="S2100" i="1"/>
  <c r="S2093" i="1"/>
  <c r="S2091" i="1"/>
  <c r="S2087" i="1"/>
  <c r="S2081" i="1"/>
  <c r="S2076" i="1"/>
  <c r="S2075" i="1"/>
  <c r="S2074" i="1"/>
  <c r="S2073" i="1"/>
  <c r="S2051" i="1"/>
  <c r="S2048" i="1"/>
  <c r="S2039" i="1"/>
  <c r="S2038" i="1"/>
  <c r="S2031" i="1"/>
  <c r="S2021" i="1"/>
  <c r="S2018" i="1"/>
  <c r="S2013" i="1"/>
  <c r="S2007" i="1"/>
  <c r="S2005" i="1"/>
  <c r="S1970" i="1"/>
  <c r="S1969" i="1"/>
  <c r="S1968" i="1"/>
  <c r="S1960" i="1"/>
  <c r="S1938" i="1"/>
  <c r="S1937" i="1"/>
  <c r="S1936" i="1"/>
  <c r="S1935" i="1"/>
  <c r="S1920" i="1"/>
  <c r="S1919" i="1"/>
  <c r="S1914" i="1"/>
  <c r="S1901" i="1"/>
  <c r="S1894" i="1"/>
  <c r="S1875" i="1"/>
  <c r="S1873" i="1"/>
  <c r="S1872" i="1"/>
  <c r="S1869" i="1"/>
  <c r="S1863" i="1"/>
  <c r="S1854" i="1"/>
  <c r="S1853" i="1"/>
  <c r="S1848" i="1"/>
  <c r="S1846" i="1"/>
  <c r="S1845" i="1"/>
  <c r="S1839" i="1"/>
  <c r="S1836" i="1"/>
  <c r="S1835" i="1"/>
  <c r="S1827" i="1"/>
  <c r="S1824" i="1"/>
  <c r="S1810" i="1"/>
  <c r="S1800" i="1"/>
  <c r="S1786" i="1"/>
  <c r="S1785" i="1"/>
  <c r="S1784" i="1"/>
  <c r="S1763" i="1"/>
  <c r="S1750" i="1"/>
  <c r="S1749" i="1"/>
  <c r="S1745" i="1"/>
  <c r="S1742" i="1"/>
  <c r="S1731" i="1"/>
  <c r="S1726" i="1"/>
  <c r="S1714" i="1"/>
  <c r="S1711" i="1"/>
  <c r="S1709" i="1"/>
  <c r="S1708" i="1"/>
  <c r="S1707" i="1"/>
  <c r="S1706" i="1"/>
  <c r="S1705" i="1"/>
  <c r="S1703" i="1"/>
  <c r="S1682" i="1"/>
  <c r="S1680" i="1"/>
  <c r="S1678" i="1"/>
  <c r="S1670" i="1"/>
  <c r="S1624" i="1"/>
  <c r="S1615" i="1"/>
  <c r="S1614" i="1"/>
  <c r="S1613" i="1"/>
  <c r="S1612" i="1"/>
  <c r="S1611" i="1"/>
  <c r="S1610" i="1"/>
  <c r="S1609" i="1"/>
  <c r="S1608" i="1"/>
  <c r="S1607" i="1"/>
  <c r="S1606" i="1"/>
  <c r="S1605" i="1"/>
  <c r="S1604" i="1"/>
  <c r="S1603" i="1"/>
  <c r="S1601" i="1"/>
  <c r="S1599" i="1"/>
  <c r="S1598" i="1"/>
  <c r="S1596" i="1"/>
  <c r="S1593" i="1"/>
  <c r="S1591" i="1"/>
  <c r="S1590" i="1"/>
  <c r="S1588" i="1"/>
  <c r="S1587" i="1"/>
  <c r="S1581" i="1"/>
  <c r="S1575" i="1"/>
  <c r="S1571" i="1"/>
  <c r="S1570" i="1"/>
  <c r="S1563" i="1"/>
  <c r="S1560" i="1"/>
  <c r="S1556" i="1"/>
  <c r="S1554" i="1"/>
  <c r="S1551" i="1"/>
  <c r="S1548" i="1"/>
  <c r="S1547" i="1"/>
  <c r="S1546" i="1"/>
  <c r="S1545" i="1"/>
  <c r="S1541" i="1"/>
  <c r="S1538" i="1"/>
  <c r="S1505" i="1"/>
  <c r="S1502" i="1"/>
  <c r="S1501" i="1"/>
  <c r="S1500" i="1"/>
  <c r="S1473" i="1"/>
  <c r="S1471" i="1"/>
  <c r="S1469" i="1"/>
  <c r="S1462" i="1"/>
  <c r="S1461" i="1"/>
  <c r="S1428" i="1"/>
  <c r="S1425" i="1"/>
  <c r="S1423" i="1"/>
  <c r="S1422" i="1"/>
  <c r="S1421" i="1"/>
  <c r="S1420" i="1"/>
  <c r="S1419" i="1"/>
  <c r="S1415" i="1"/>
  <c r="S1407" i="1"/>
  <c r="S1406" i="1"/>
  <c r="S1391" i="1"/>
  <c r="S1370" i="1"/>
  <c r="S1369" i="1"/>
  <c r="S1365" i="1"/>
  <c r="S1363" i="1"/>
  <c r="S1355" i="1"/>
  <c r="S1353" i="1"/>
  <c r="S1348" i="1"/>
  <c r="S1346" i="1"/>
  <c r="S1345" i="1"/>
  <c r="S1343" i="1"/>
  <c r="S1342" i="1"/>
  <c r="S1338" i="1"/>
  <c r="S1337" i="1"/>
  <c r="S1336" i="1"/>
  <c r="S1335" i="1"/>
  <c r="S1334" i="1"/>
  <c r="S1333" i="1"/>
  <c r="S1332" i="1"/>
  <c r="S1331" i="1"/>
  <c r="S1330" i="1"/>
  <c r="S1329" i="1"/>
  <c r="S1328" i="1"/>
  <c r="S1327" i="1"/>
  <c r="S1318" i="1"/>
  <c r="S1309" i="1"/>
  <c r="S1298" i="1"/>
  <c r="S1297" i="1"/>
  <c r="S1295" i="1"/>
  <c r="S1287" i="1"/>
  <c r="S1286" i="1"/>
  <c r="S1284" i="1"/>
  <c r="S1283" i="1"/>
  <c r="S1282" i="1"/>
  <c r="S1281" i="1"/>
  <c r="S1276" i="1"/>
  <c r="S1274" i="1"/>
  <c r="S1272" i="1"/>
  <c r="S1262" i="1"/>
  <c r="S1261" i="1"/>
  <c r="S1256" i="1"/>
  <c r="S1254" i="1"/>
  <c r="S1252" i="1"/>
  <c r="S1251" i="1"/>
  <c r="S1250" i="1"/>
  <c r="S1246" i="1"/>
  <c r="S1244" i="1"/>
  <c r="S1235" i="1"/>
  <c r="S1231" i="1"/>
  <c r="S1230" i="1"/>
  <c r="S1229" i="1"/>
  <c r="S1189" i="1"/>
  <c r="S1188" i="1"/>
  <c r="S1184" i="1"/>
  <c r="S1183" i="1"/>
  <c r="S1182" i="1"/>
  <c r="S1181" i="1"/>
  <c r="S1179" i="1"/>
  <c r="S1176" i="1"/>
  <c r="S1175" i="1"/>
  <c r="S1172" i="1"/>
  <c r="S1165" i="1"/>
  <c r="S1162" i="1"/>
  <c r="S1155" i="1"/>
  <c r="S1153" i="1"/>
  <c r="S1152" i="1"/>
  <c r="S1151" i="1"/>
  <c r="S1150" i="1"/>
  <c r="S1149" i="1"/>
  <c r="S1148" i="1"/>
  <c r="S1147" i="1"/>
  <c r="S1146" i="1"/>
  <c r="S1145" i="1"/>
  <c r="S1144" i="1"/>
  <c r="S1143" i="1"/>
  <c r="S1142" i="1"/>
  <c r="S1130" i="1"/>
  <c r="S1129" i="1"/>
  <c r="S1128" i="1"/>
  <c r="S1127" i="1"/>
  <c r="S1126" i="1"/>
  <c r="S1125" i="1"/>
  <c r="S1124" i="1"/>
  <c r="S1123" i="1"/>
  <c r="S1122" i="1"/>
  <c r="S1121" i="1"/>
  <c r="S1120" i="1"/>
  <c r="S1119" i="1"/>
  <c r="S1118" i="1"/>
  <c r="S1111" i="1"/>
  <c r="S1110" i="1"/>
  <c r="S1097" i="1"/>
  <c r="S1093" i="1"/>
  <c r="S1092" i="1"/>
  <c r="S1091" i="1"/>
  <c r="S1073" i="1"/>
  <c r="S1067" i="1"/>
  <c r="S1065" i="1"/>
  <c r="S1062" i="1"/>
  <c r="S1059" i="1"/>
  <c r="S1044" i="1"/>
  <c r="S1041" i="1"/>
  <c r="S1033" i="1"/>
  <c r="S1023" i="1"/>
  <c r="S1022" i="1"/>
  <c r="S1012" i="1"/>
  <c r="S1006" i="1"/>
  <c r="S1002" i="1"/>
  <c r="S991" i="1"/>
  <c r="S989" i="1"/>
  <c r="S978" i="1"/>
  <c r="S974" i="1"/>
  <c r="S970" i="1"/>
  <c r="S954" i="1"/>
  <c r="S953" i="1"/>
  <c r="S942" i="1"/>
  <c r="S937" i="1"/>
  <c r="S935" i="1"/>
  <c r="S933" i="1"/>
  <c r="S932" i="1"/>
  <c r="S931" i="1"/>
  <c r="S930" i="1"/>
  <c r="S929" i="1"/>
  <c r="S928" i="1"/>
  <c r="S927" i="1"/>
  <c r="S926" i="1"/>
  <c r="S925" i="1"/>
  <c r="S924" i="1"/>
  <c r="S923" i="1"/>
  <c r="S922" i="1"/>
  <c r="S921" i="1"/>
  <c r="S909" i="1"/>
  <c r="S908" i="1"/>
  <c r="S905" i="1"/>
  <c r="S847" i="1"/>
  <c r="S846" i="1"/>
  <c r="S844" i="1"/>
  <c r="S836" i="1"/>
  <c r="S834" i="1"/>
  <c r="S830" i="1"/>
  <c r="S829" i="1"/>
  <c r="S827" i="1"/>
  <c r="S822" i="1"/>
  <c r="S821" i="1"/>
  <c r="S816" i="1"/>
  <c r="S809" i="1"/>
  <c r="S802" i="1"/>
  <c r="S769" i="1"/>
  <c r="S764" i="1"/>
  <c r="S763" i="1"/>
  <c r="S740" i="1"/>
  <c r="S738" i="1"/>
  <c r="S729" i="1"/>
  <c r="S728" i="1"/>
  <c r="S724" i="1"/>
  <c r="S723" i="1"/>
  <c r="S709" i="1"/>
  <c r="S707" i="1"/>
  <c r="S704" i="1"/>
  <c r="S702" i="1"/>
  <c r="S698" i="1"/>
  <c r="S685" i="1"/>
  <c r="S679" i="1"/>
  <c r="S678" i="1"/>
  <c r="S675" i="1"/>
  <c r="S660" i="1"/>
  <c r="S645" i="1"/>
  <c r="S643" i="1"/>
  <c r="S642" i="1"/>
  <c r="S641" i="1"/>
  <c r="S627" i="1"/>
  <c r="S624" i="1"/>
  <c r="S617" i="1"/>
  <c r="S616" i="1"/>
  <c r="S610" i="1"/>
  <c r="S609" i="1"/>
  <c r="S607" i="1"/>
  <c r="S604" i="1"/>
  <c r="S601" i="1"/>
  <c r="S570" i="1"/>
  <c r="S552" i="1"/>
  <c r="S549" i="1"/>
  <c r="S548" i="1"/>
  <c r="S547" i="1"/>
  <c r="S546" i="1"/>
  <c r="S545" i="1"/>
  <c r="S544" i="1"/>
  <c r="S543" i="1"/>
  <c r="S542" i="1"/>
  <c r="S541" i="1"/>
  <c r="S540" i="1"/>
  <c r="S539" i="1"/>
  <c r="S538" i="1"/>
  <c r="S531" i="1"/>
  <c r="S523" i="1"/>
  <c r="S521" i="1"/>
  <c r="S519" i="1"/>
  <c r="S515" i="1"/>
  <c r="S514" i="1"/>
  <c r="S510" i="1"/>
  <c r="S509" i="1"/>
  <c r="S506" i="1"/>
  <c r="S500" i="1"/>
  <c r="S487" i="1"/>
  <c r="S486" i="1"/>
  <c r="S480" i="1"/>
  <c r="S478" i="1"/>
  <c r="S474" i="1"/>
  <c r="S473" i="1"/>
  <c r="S471" i="1"/>
  <c r="S463" i="1"/>
  <c r="S451" i="1"/>
  <c r="S450" i="1"/>
  <c r="S447" i="1"/>
  <c r="S442" i="1"/>
  <c r="S410" i="1"/>
  <c r="S409" i="1"/>
  <c r="S393" i="1"/>
  <c r="S390" i="1"/>
  <c r="S388" i="1"/>
  <c r="S384" i="1"/>
  <c r="S380" i="1"/>
  <c r="S376" i="1"/>
  <c r="S374" i="1"/>
  <c r="S357" i="1"/>
  <c r="S356" i="1"/>
  <c r="S337" i="1"/>
  <c r="S336" i="1"/>
  <c r="S326" i="1"/>
  <c r="S322" i="1"/>
  <c r="S310" i="1"/>
  <c r="S308" i="1"/>
  <c r="S304" i="1"/>
  <c r="S300" i="1"/>
  <c r="S293" i="1"/>
  <c r="S289" i="1"/>
  <c r="S281" i="1"/>
  <c r="S278" i="1"/>
  <c r="S274" i="1"/>
  <c r="S265" i="1"/>
  <c r="S263" i="1"/>
  <c r="S256" i="1"/>
  <c r="S252" i="1"/>
  <c r="S250" i="1"/>
  <c r="S249" i="1"/>
  <c r="S248" i="1"/>
  <c r="S222" i="1"/>
  <c r="S219" i="1"/>
  <c r="S214" i="1"/>
  <c r="S209" i="1"/>
  <c r="S192" i="1"/>
  <c r="S176" i="1"/>
  <c r="S173" i="1"/>
  <c r="S169" i="1"/>
  <c r="S158" i="1"/>
  <c r="S156" i="1"/>
  <c r="S149" i="1"/>
  <c r="S144" i="1"/>
  <c r="S139" i="1"/>
  <c r="S137" i="1"/>
  <c r="S4" i="1"/>
  <c r="S11" i="1"/>
  <c r="S24" i="1"/>
  <c r="S34" i="1"/>
  <c r="S35" i="1"/>
  <c r="S36" i="1"/>
  <c r="S41" i="1"/>
  <c r="S48" i="1"/>
  <c r="S47" i="1"/>
  <c r="S52" i="1"/>
  <c r="S53" i="1"/>
  <c r="S60" i="1"/>
  <c r="S80" i="1"/>
  <c r="S84" i="1"/>
  <c r="S92" i="1"/>
  <c r="S95" i="1"/>
  <c r="S96" i="1"/>
  <c r="S98" i="1"/>
  <c r="S100" i="1"/>
  <c r="S101" i="1"/>
  <c r="S102" i="1"/>
  <c r="S103" i="1"/>
  <c r="S104" i="1"/>
  <c r="S119" i="1"/>
  <c r="S120" i="1"/>
  <c r="B128" i="1"/>
  <c r="B126" i="1"/>
  <c r="B123" i="1"/>
  <c r="B121" i="1"/>
  <c r="B120" i="1"/>
  <c r="B119" i="1"/>
  <c r="B117" i="1"/>
  <c r="B116" i="1"/>
  <c r="B114" i="1"/>
  <c r="B113" i="1"/>
  <c r="B111" i="1"/>
  <c r="B110" i="1"/>
  <c r="B109" i="1"/>
  <c r="B107" i="1"/>
  <c r="B106" i="1"/>
  <c r="B104" i="1"/>
  <c r="B103" i="1"/>
  <c r="B102" i="1"/>
  <c r="B101" i="1"/>
  <c r="B100" i="1"/>
  <c r="B99" i="1"/>
  <c r="B98" i="1"/>
  <c r="B97" i="1"/>
  <c r="B96" i="1"/>
  <c r="B95" i="1"/>
  <c r="B94" i="1"/>
  <c r="B93" i="1"/>
  <c r="B92" i="1"/>
  <c r="B91" i="1"/>
  <c r="B90" i="1"/>
  <c r="B89" i="1"/>
  <c r="B88" i="1"/>
  <c r="B87" i="1"/>
  <c r="B86" i="1"/>
  <c r="B84" i="1"/>
  <c r="B83" i="1"/>
  <c r="B82" i="1"/>
  <c r="B81" i="1"/>
  <c r="B80" i="1"/>
  <c r="B79" i="1"/>
  <c r="B78" i="1"/>
  <c r="B77" i="1"/>
  <c r="B66" i="1"/>
  <c r="B67" i="1"/>
  <c r="B68" i="1"/>
  <c r="B69" i="1"/>
  <c r="B70" i="1"/>
  <c r="B71" i="1"/>
  <c r="B72" i="1"/>
  <c r="B73" i="1"/>
  <c r="B74" i="1"/>
  <c r="B75" i="1"/>
  <c r="B76" i="1"/>
  <c r="B63" i="1"/>
  <c r="B64" i="1"/>
  <c r="B65" i="1"/>
  <c r="B62" i="1"/>
  <c r="B61" i="1"/>
  <c r="B60" i="1"/>
  <c r="B59" i="1"/>
  <c r="B58" i="1"/>
  <c r="B57" i="1"/>
  <c r="B55" i="1"/>
  <c r="B54" i="1"/>
  <c r="B53" i="1"/>
  <c r="B52" i="1"/>
  <c r="B51" i="1"/>
  <c r="B50" i="1"/>
  <c r="B49" i="1"/>
  <c r="B47" i="1"/>
  <c r="B48" i="1"/>
  <c r="B46" i="1"/>
  <c r="B45" i="1"/>
  <c r="B42" i="1"/>
  <c r="B41" i="1"/>
  <c r="B39" i="1"/>
  <c r="B38" i="1"/>
  <c r="B37" i="1"/>
  <c r="B36" i="1"/>
  <c r="B35" i="1"/>
  <c r="B34" i="1"/>
  <c r="B32" i="1"/>
  <c r="B31" i="1"/>
  <c r="B30" i="1"/>
  <c r="B29" i="1"/>
  <c r="B27" i="1"/>
  <c r="B26" i="1"/>
  <c r="B24" i="1"/>
  <c r="B23" i="1"/>
  <c r="B22" i="1"/>
  <c r="B21" i="1"/>
  <c r="B20" i="1"/>
  <c r="B19" i="1"/>
  <c r="B18" i="1"/>
  <c r="B17" i="1"/>
  <c r="B16" i="1"/>
  <c r="B15" i="1"/>
  <c r="B14" i="1"/>
  <c r="B13" i="1"/>
  <c r="B11" i="1"/>
  <c r="B10" i="1"/>
  <c r="B9" i="1"/>
  <c r="B8" i="1"/>
  <c r="B7" i="1"/>
  <c r="B6" i="1"/>
  <c r="B5" i="1"/>
  <c r="B4" i="1"/>
  <c r="B3" i="1"/>
  <c r="B2" i="1"/>
  <c r="B130" i="1"/>
  <c r="B131" i="1"/>
  <c r="B132" i="1"/>
  <c r="B133" i="1"/>
  <c r="B134" i="1"/>
  <c r="B137" i="1"/>
  <c r="B139" i="1"/>
  <c r="B141" i="1"/>
  <c r="B142" i="1"/>
  <c r="B143" i="1"/>
  <c r="B144" i="1"/>
  <c r="B146" i="1"/>
  <c r="B147" i="1"/>
  <c r="B148" i="1"/>
  <c r="B149" i="1"/>
  <c r="B151" i="1"/>
  <c r="B152" i="1"/>
  <c r="B153" i="1"/>
  <c r="B155" i="1"/>
  <c r="B156" i="1"/>
  <c r="B157" i="1"/>
  <c r="B158" i="1"/>
  <c r="B159" i="1"/>
  <c r="B160" i="1"/>
  <c r="B162" i="1"/>
  <c r="B163" i="1"/>
  <c r="B164" i="1"/>
  <c r="B165" i="1"/>
  <c r="B166" i="1"/>
  <c r="B168" i="1"/>
  <c r="B169" i="1"/>
  <c r="B170" i="1"/>
  <c r="B171" i="1"/>
  <c r="B172" i="1"/>
  <c r="B173" i="1"/>
  <c r="B174" i="1"/>
  <c r="B176" i="1"/>
  <c r="B177" i="1"/>
  <c r="B178" i="1"/>
  <c r="B180" i="1"/>
  <c r="B182" i="1"/>
  <c r="B183" i="1"/>
  <c r="B184" i="1"/>
  <c r="B185" i="1"/>
  <c r="B186" i="1"/>
  <c r="B187" i="1"/>
  <c r="B188" i="1"/>
  <c r="B189" i="1"/>
  <c r="B190" i="1"/>
  <c r="B191" i="1"/>
  <c r="B192" i="1"/>
  <c r="B195" i="1"/>
  <c r="B196" i="1"/>
  <c r="B197" i="1"/>
  <c r="B198" i="1"/>
  <c r="B200" i="1"/>
  <c r="B201" i="1"/>
  <c r="B202" i="1"/>
  <c r="B203" i="1"/>
  <c r="B204" i="1"/>
  <c r="B205" i="1"/>
  <c r="B207" i="1"/>
  <c r="B208" i="1"/>
  <c r="B209" i="1"/>
  <c r="B212" i="1"/>
  <c r="B213" i="1"/>
  <c r="B214" i="1"/>
  <c r="B215" i="1"/>
  <c r="B216" i="1"/>
  <c r="B217" i="1"/>
  <c r="B218" i="1"/>
  <c r="B219" i="1"/>
  <c r="B220" i="1"/>
  <c r="B222" i="1"/>
  <c r="B223" i="1"/>
  <c r="B226" i="1"/>
  <c r="B227" i="1"/>
  <c r="B228" i="1"/>
  <c r="B230" i="1"/>
  <c r="B231" i="1"/>
  <c r="B232" i="1"/>
  <c r="B233" i="1"/>
  <c r="B234" i="1"/>
  <c r="B235" i="1"/>
  <c r="B236" i="1"/>
  <c r="B237" i="1"/>
  <c r="B238" i="1"/>
  <c r="B239" i="1"/>
  <c r="B240" i="1"/>
  <c r="B241" i="1"/>
  <c r="B242" i="1"/>
  <c r="B243" i="1"/>
  <c r="B244" i="1"/>
  <c r="B245" i="1"/>
  <c r="B248" i="1"/>
  <c r="B249" i="1"/>
  <c r="B250" i="1"/>
  <c r="B251" i="1"/>
  <c r="B252" i="1"/>
  <c r="B253" i="1"/>
  <c r="B254" i="1"/>
  <c r="B255" i="1"/>
  <c r="B256" i="1"/>
  <c r="B258" i="1"/>
  <c r="B259" i="1"/>
  <c r="B260" i="1"/>
  <c r="B261" i="1"/>
  <c r="B262" i="1"/>
  <c r="B263" i="1"/>
  <c r="B264" i="1"/>
  <c r="B265" i="1"/>
  <c r="B266" i="1"/>
  <c r="B267" i="1"/>
  <c r="B268" i="1"/>
  <c r="B269" i="1"/>
  <c r="B270" i="1"/>
  <c r="B271" i="1"/>
  <c r="B273" i="1"/>
  <c r="B274" i="1"/>
  <c r="B275" i="1"/>
  <c r="B276" i="1"/>
  <c r="B277" i="1"/>
  <c r="B278" i="1"/>
  <c r="B279" i="1"/>
  <c r="B281" i="1"/>
  <c r="B282" i="1"/>
  <c r="B284" i="1"/>
  <c r="B285" i="1"/>
  <c r="B286" i="1"/>
  <c r="B287" i="1"/>
  <c r="B288" i="1"/>
  <c r="B289" i="1"/>
  <c r="B290" i="1"/>
  <c r="B292" i="1"/>
  <c r="B293" i="1"/>
  <c r="B294" i="1"/>
  <c r="B295" i="1"/>
  <c r="B296" i="1"/>
  <c r="B297" i="1"/>
  <c r="B298" i="1"/>
  <c r="B299" i="1"/>
  <c r="B300" i="1"/>
  <c r="B301" i="1"/>
  <c r="B302" i="1"/>
  <c r="B303" i="1"/>
  <c r="B304" i="1"/>
  <c r="B305" i="1"/>
  <c r="B306" i="1"/>
  <c r="B307" i="1"/>
  <c r="B308" i="1"/>
  <c r="B309" i="1"/>
  <c r="B310" i="1"/>
  <c r="B311" i="1"/>
  <c r="B315" i="1"/>
  <c r="B317" i="1"/>
  <c r="B318" i="1"/>
  <c r="B319" i="1"/>
  <c r="B321" i="1"/>
  <c r="B322" i="1"/>
  <c r="B323" i="1"/>
  <c r="B325" i="1"/>
  <c r="B326" i="1"/>
  <c r="B327" i="1"/>
  <c r="B328" i="1"/>
  <c r="B329" i="1"/>
  <c r="B330" i="1"/>
  <c r="B333" i="1"/>
  <c r="B334" i="1"/>
  <c r="B335" i="1"/>
  <c r="B336" i="1"/>
  <c r="B337" i="1"/>
  <c r="B338" i="1"/>
  <c r="B339" i="1"/>
  <c r="B340"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2" i="1"/>
  <c r="B383" i="1"/>
  <c r="B384" i="1"/>
  <c r="B385" i="1"/>
  <c r="B386" i="1"/>
  <c r="B387" i="1"/>
  <c r="B388" i="1"/>
  <c r="B389" i="1"/>
  <c r="B390" i="1"/>
  <c r="B391" i="1"/>
  <c r="B392" i="1"/>
  <c r="B393" i="1"/>
  <c r="B394" i="1"/>
  <c r="B398" i="1"/>
  <c r="B399" i="1"/>
  <c r="B402"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50" i="1"/>
  <c r="B451" i="1"/>
  <c r="B452" i="1"/>
  <c r="B453" i="1"/>
  <c r="B454" i="1"/>
  <c r="B455" i="1"/>
  <c r="B456" i="1"/>
  <c r="B457" i="1"/>
  <c r="B458" i="1"/>
  <c r="B459" i="1"/>
  <c r="B460" i="1"/>
  <c r="B461" i="1"/>
  <c r="B462" i="1"/>
  <c r="B463" i="1"/>
  <c r="B464" i="1"/>
  <c r="B465" i="1"/>
  <c r="B466" i="1"/>
  <c r="B467" i="1"/>
  <c r="B469" i="1"/>
  <c r="B470" i="1"/>
  <c r="B471" i="1"/>
  <c r="B472" i="1"/>
  <c r="B473" i="1"/>
  <c r="B474" i="1"/>
  <c r="B476" i="1"/>
  <c r="B477" i="1"/>
  <c r="B478" i="1"/>
  <c r="B479" i="1"/>
  <c r="B480" i="1"/>
  <c r="B481" i="1"/>
  <c r="B482" i="1"/>
  <c r="B485" i="1"/>
  <c r="B486" i="1"/>
  <c r="B487" i="1"/>
  <c r="B488" i="1"/>
  <c r="B489" i="1"/>
  <c r="B490" i="1"/>
  <c r="B491" i="1"/>
  <c r="B492" i="1"/>
  <c r="B493" i="1"/>
  <c r="B494" i="1"/>
  <c r="B495" i="1"/>
  <c r="B496" i="1"/>
  <c r="B497" i="1"/>
  <c r="B498" i="1"/>
  <c r="B499" i="1"/>
  <c r="B500" i="1"/>
  <c r="B501" i="1"/>
  <c r="B502" i="1"/>
  <c r="B504" i="1"/>
  <c r="B506" i="1"/>
  <c r="B507" i="1"/>
  <c r="B508" i="1"/>
  <c r="B509" i="1"/>
  <c r="B510" i="1"/>
  <c r="B512" i="1"/>
  <c r="B513" i="1"/>
  <c r="B514" i="1"/>
  <c r="B515" i="1"/>
  <c r="B516" i="1"/>
  <c r="B518" i="1"/>
  <c r="B519" i="1"/>
  <c r="B520" i="1"/>
  <c r="B521" i="1"/>
  <c r="B522" i="1"/>
  <c r="B523" i="1"/>
  <c r="B524" i="1"/>
  <c r="B525" i="1"/>
  <c r="B526" i="1"/>
  <c r="B527" i="1"/>
  <c r="B528" i="1"/>
  <c r="B530" i="1"/>
  <c r="B531" i="1"/>
  <c r="B532" i="1"/>
  <c r="B533" i="1"/>
  <c r="B534" i="1"/>
  <c r="B535"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4" i="1"/>
  <c r="B605" i="1"/>
  <c r="B606" i="1"/>
  <c r="B607" i="1"/>
  <c r="B608" i="1"/>
  <c r="B609" i="1"/>
  <c r="B610" i="1"/>
  <c r="B612" i="1"/>
  <c r="B613" i="1"/>
  <c r="B614" i="1"/>
  <c r="B615" i="1"/>
  <c r="B616" i="1"/>
  <c r="B617" i="1"/>
  <c r="B618" i="1"/>
  <c r="B619" i="1"/>
  <c r="B620" i="1"/>
  <c r="B621" i="1"/>
  <c r="B622" i="1"/>
  <c r="B623" i="1"/>
  <c r="B624" i="1"/>
  <c r="B626" i="1"/>
  <c r="B627" i="1"/>
  <c r="B628" i="1"/>
  <c r="B631" i="1"/>
  <c r="B632" i="1"/>
  <c r="B633" i="1"/>
  <c r="B634" i="1"/>
  <c r="B635" i="1"/>
  <c r="B637" i="1"/>
  <c r="B638" i="1"/>
  <c r="B639" i="1"/>
  <c r="B641" i="1"/>
  <c r="B642" i="1"/>
  <c r="B643" i="1"/>
  <c r="B645" i="1"/>
  <c r="B646" i="1"/>
  <c r="B647" i="1"/>
  <c r="B649" i="1"/>
  <c r="B650" i="1"/>
  <c r="B651" i="1"/>
  <c r="B652" i="1"/>
  <c r="B653" i="1"/>
  <c r="B654" i="1"/>
  <c r="B655" i="1"/>
  <c r="B656" i="1"/>
  <c r="B657" i="1"/>
  <c r="B658" i="1"/>
  <c r="B660" i="1"/>
  <c r="B662" i="1"/>
  <c r="B663" i="1"/>
  <c r="B664" i="1"/>
  <c r="B665" i="1"/>
  <c r="B666" i="1"/>
  <c r="B667" i="1"/>
  <c r="B668" i="1"/>
  <c r="B669" i="1"/>
  <c r="B671" i="1"/>
  <c r="B672" i="1"/>
  <c r="B673" i="1"/>
  <c r="B674" i="1"/>
  <c r="B675" i="1"/>
  <c r="B676" i="1"/>
  <c r="B677" i="1"/>
  <c r="B678" i="1"/>
  <c r="B679" i="1"/>
  <c r="B680" i="1"/>
  <c r="B683" i="1"/>
  <c r="B684" i="1"/>
  <c r="B685" i="1"/>
  <c r="B687" i="1"/>
  <c r="B688" i="1"/>
  <c r="B689" i="1"/>
  <c r="B690" i="1"/>
  <c r="B691" i="1"/>
  <c r="B692" i="1"/>
  <c r="B693" i="1"/>
  <c r="B694" i="1"/>
  <c r="B695" i="1"/>
  <c r="B696" i="1"/>
  <c r="B697" i="1"/>
  <c r="B698" i="1"/>
  <c r="B700" i="1"/>
  <c r="B701" i="1"/>
  <c r="B702" i="1"/>
  <c r="B703" i="1"/>
  <c r="B704" i="1"/>
  <c r="B705" i="1"/>
  <c r="B707" i="1"/>
  <c r="B708" i="1"/>
  <c r="B709" i="1"/>
  <c r="B710" i="1"/>
  <c r="B711" i="1"/>
  <c r="B712" i="1"/>
  <c r="B713" i="1"/>
  <c r="B714" i="1"/>
  <c r="B715" i="1"/>
  <c r="B716" i="1"/>
  <c r="B717" i="1"/>
  <c r="B718" i="1"/>
  <c r="B719" i="1"/>
  <c r="B720" i="1"/>
  <c r="B721" i="1"/>
  <c r="B722" i="1"/>
  <c r="B723" i="1"/>
  <c r="B724" i="1"/>
  <c r="B726" i="1"/>
  <c r="B727" i="1"/>
  <c r="B728" i="1"/>
  <c r="B729" i="1"/>
  <c r="B730" i="1"/>
  <c r="B731" i="1"/>
  <c r="B732" i="1"/>
  <c r="B733" i="1"/>
  <c r="B734" i="1"/>
  <c r="B735" i="1"/>
  <c r="B736" i="1"/>
  <c r="B738" i="1"/>
  <c r="B739" i="1"/>
  <c r="B740" i="1"/>
  <c r="B742" i="1"/>
  <c r="B743" i="1"/>
  <c r="B744" i="1"/>
  <c r="B745" i="1"/>
  <c r="B746" i="1"/>
  <c r="B747" i="1"/>
  <c r="B748" i="1"/>
  <c r="B749" i="1"/>
  <c r="B750" i="1"/>
  <c r="B751" i="1"/>
  <c r="B752" i="1"/>
  <c r="B753" i="1"/>
  <c r="B754" i="1"/>
  <c r="B755" i="1"/>
  <c r="B756" i="1"/>
  <c r="B757" i="1"/>
  <c r="B758" i="1"/>
  <c r="B759" i="1"/>
  <c r="B761" i="1"/>
  <c r="B762" i="1"/>
  <c r="B763" i="1"/>
  <c r="B764" i="1"/>
  <c r="B765" i="1"/>
  <c r="B766" i="1"/>
  <c r="B767" i="1"/>
  <c r="B768" i="1"/>
  <c r="B769" i="1"/>
  <c r="B770" i="1"/>
  <c r="B771" i="1"/>
  <c r="B772" i="1"/>
  <c r="B773" i="1"/>
  <c r="B774" i="1"/>
  <c r="B775" i="1"/>
  <c r="B776" i="1"/>
  <c r="B777" i="1"/>
  <c r="B778" i="1"/>
  <c r="B779" i="1"/>
  <c r="B780" i="1"/>
  <c r="B781" i="1"/>
  <c r="B783" i="1"/>
  <c r="B784" i="1"/>
  <c r="B785" i="1"/>
  <c r="B788" i="1"/>
  <c r="B790" i="1"/>
  <c r="B792" i="1"/>
  <c r="B793" i="1"/>
  <c r="B794" i="1"/>
  <c r="B795" i="1"/>
  <c r="B796" i="1"/>
  <c r="B798" i="1"/>
  <c r="B799" i="1"/>
  <c r="B800" i="1"/>
  <c r="B801" i="1"/>
  <c r="B802" i="1"/>
  <c r="B803" i="1"/>
  <c r="B804" i="1"/>
  <c r="B805" i="1"/>
  <c r="B806" i="1"/>
  <c r="B807" i="1"/>
  <c r="B808" i="1"/>
  <c r="B809" i="1"/>
  <c r="B811" i="1"/>
  <c r="B812" i="1"/>
  <c r="B814" i="1"/>
  <c r="B815" i="1"/>
  <c r="B816" i="1"/>
  <c r="B817" i="1"/>
  <c r="B818" i="1"/>
  <c r="B819" i="1"/>
  <c r="B820" i="1"/>
  <c r="B821" i="1"/>
  <c r="B822" i="1"/>
  <c r="B823" i="1"/>
  <c r="B825" i="1"/>
  <c r="B826" i="1"/>
  <c r="B827" i="1"/>
  <c r="B829" i="1"/>
  <c r="B830" i="1"/>
  <c r="B832" i="1"/>
  <c r="B833" i="1"/>
  <c r="B834" i="1"/>
  <c r="B835" i="1"/>
  <c r="B836" i="1"/>
  <c r="B837" i="1"/>
  <c r="B838" i="1"/>
  <c r="B840" i="1"/>
  <c r="B842" i="1"/>
  <c r="B844" i="1"/>
  <c r="B845" i="1"/>
  <c r="B846" i="1"/>
  <c r="B847" i="1"/>
  <c r="B848" i="1"/>
  <c r="B849" i="1"/>
  <c r="B850" i="1"/>
  <c r="B852"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6" i="1"/>
  <c r="B887" i="1"/>
  <c r="B888" i="1"/>
  <c r="B889" i="1"/>
  <c r="B890" i="1"/>
  <c r="B892" i="1"/>
  <c r="B893" i="1"/>
  <c r="B894" i="1"/>
  <c r="B895" i="1"/>
  <c r="B896" i="1"/>
  <c r="B897" i="1"/>
  <c r="B898" i="1"/>
  <c r="B900" i="1"/>
  <c r="B901" i="1"/>
  <c r="B905" i="1"/>
  <c r="B907" i="1"/>
  <c r="B908" i="1"/>
  <c r="B909" i="1"/>
  <c r="B910" i="1"/>
  <c r="B911" i="1"/>
  <c r="B913" i="1"/>
  <c r="B917" i="1"/>
  <c r="B918" i="1"/>
  <c r="B921" i="1"/>
  <c r="B922" i="1"/>
  <c r="B923" i="1"/>
  <c r="B924" i="1"/>
  <c r="B925" i="1"/>
  <c r="B926" i="1"/>
  <c r="B927" i="1"/>
  <c r="B928" i="1"/>
  <c r="B929" i="1"/>
  <c r="B930" i="1"/>
  <c r="B931" i="1"/>
  <c r="B932" i="1"/>
  <c r="B933" i="1"/>
  <c r="B934" i="1"/>
  <c r="B935" i="1"/>
  <c r="B936" i="1"/>
  <c r="B937" i="1"/>
  <c r="B938" i="1"/>
  <c r="B939" i="1"/>
  <c r="B941" i="1"/>
  <c r="B942" i="1"/>
  <c r="B943" i="1"/>
  <c r="B944" i="1"/>
  <c r="B945" i="1"/>
  <c r="B946" i="1"/>
  <c r="B947" i="1"/>
  <c r="B948" i="1"/>
  <c r="B949" i="1"/>
  <c r="B950" i="1"/>
  <c r="B952" i="1"/>
  <c r="B953" i="1"/>
  <c r="B954" i="1"/>
  <c r="B955" i="1"/>
  <c r="B956" i="1"/>
  <c r="B957" i="1"/>
  <c r="B958" i="1"/>
  <c r="B959" i="1"/>
  <c r="B960" i="1"/>
  <c r="B961" i="1"/>
  <c r="B962" i="1"/>
  <c r="B963" i="1"/>
  <c r="B964" i="1"/>
  <c r="B965" i="1"/>
  <c r="B967" i="1"/>
  <c r="B970" i="1"/>
  <c r="B973" i="1"/>
  <c r="B974" i="1"/>
  <c r="B975" i="1"/>
  <c r="B977" i="1"/>
  <c r="B978" i="1"/>
  <c r="B979" i="1"/>
  <c r="B980" i="1"/>
  <c r="B981" i="1"/>
  <c r="B982" i="1"/>
  <c r="B983" i="1"/>
  <c r="B984" i="1"/>
  <c r="B985" i="1"/>
  <c r="B986" i="1"/>
  <c r="B987" i="1"/>
  <c r="B988" i="1"/>
  <c r="B989" i="1"/>
  <c r="B990" i="1"/>
  <c r="B991" i="1"/>
  <c r="B992" i="1"/>
  <c r="B993" i="1"/>
  <c r="B995" i="1"/>
  <c r="B996" i="1"/>
  <c r="B997" i="1"/>
  <c r="B999" i="1"/>
  <c r="B1001" i="1"/>
  <c r="B1002" i="1"/>
  <c r="B1003" i="1"/>
  <c r="B1004" i="1"/>
  <c r="B1005" i="1"/>
  <c r="B1006" i="1"/>
  <c r="B1007" i="1"/>
  <c r="B1008" i="1"/>
  <c r="B1010" i="1"/>
  <c r="B1012" i="1"/>
  <c r="B1013" i="1"/>
  <c r="B1015" i="1"/>
  <c r="B1016" i="1"/>
  <c r="B1017" i="1"/>
  <c r="B1018" i="1"/>
  <c r="B1019" i="1"/>
  <c r="B1022" i="1"/>
  <c r="B1023" i="1"/>
  <c r="B1025" i="1"/>
  <c r="B1028" i="1"/>
  <c r="B1029" i="1"/>
  <c r="B1030" i="1"/>
  <c r="B1031" i="1"/>
  <c r="B1033" i="1"/>
  <c r="B1034" i="1"/>
  <c r="B1035" i="1"/>
  <c r="B1037" i="1"/>
  <c r="B1038" i="1"/>
  <c r="B1039" i="1"/>
  <c r="B1041" i="1"/>
  <c r="B1043" i="1"/>
  <c r="B1044" i="1"/>
  <c r="B1045" i="1"/>
  <c r="B1046" i="1"/>
  <c r="B1047" i="1"/>
  <c r="B1048" i="1"/>
  <c r="B1049" i="1"/>
  <c r="B1050" i="1"/>
  <c r="B1051" i="1"/>
  <c r="B1052" i="1"/>
  <c r="B1053" i="1"/>
  <c r="B1054" i="1"/>
  <c r="B1055" i="1"/>
  <c r="B1056" i="1"/>
  <c r="B1057" i="1"/>
  <c r="B1058" i="1"/>
  <c r="B1059" i="1"/>
  <c r="B1061" i="1"/>
  <c r="B1062" i="1"/>
  <c r="B1063" i="1"/>
  <c r="B1065" i="1"/>
  <c r="B1066" i="1"/>
  <c r="B1067" i="1"/>
  <c r="B1071" i="1"/>
  <c r="B1072" i="1"/>
  <c r="B1073" i="1"/>
  <c r="B1074" i="1"/>
  <c r="B1075" i="1"/>
  <c r="B1076"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2" i="1"/>
  <c r="B1103" i="1"/>
  <c r="B1104" i="1"/>
  <c r="B1105" i="1"/>
  <c r="B1106" i="1"/>
  <c r="B1107" i="1"/>
  <c r="B1110" i="1"/>
  <c r="B1111" i="1"/>
  <c r="B1112" i="1"/>
  <c r="B1113" i="1"/>
  <c r="B1115" i="1"/>
  <c r="B1116" i="1"/>
  <c r="B1117" i="1"/>
  <c r="B1118" i="1"/>
  <c r="B1119" i="1"/>
  <c r="B1120" i="1"/>
  <c r="B1121" i="1"/>
  <c r="B1122" i="1"/>
  <c r="B1123" i="1"/>
  <c r="B1124" i="1"/>
  <c r="B1125" i="1"/>
  <c r="B1126" i="1"/>
  <c r="B1127" i="1"/>
  <c r="B1128" i="1"/>
  <c r="B1129" i="1"/>
  <c r="B1130" i="1"/>
  <c r="B1131" i="1"/>
  <c r="B1133" i="1"/>
  <c r="B1134" i="1"/>
  <c r="B1135" i="1"/>
  <c r="B1137" i="1"/>
  <c r="B1138"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6" i="1"/>
  <c r="B1228" i="1"/>
  <c r="B1229" i="1"/>
  <c r="B1230" i="1"/>
  <c r="B1231" i="1"/>
  <c r="B1232" i="1"/>
  <c r="B1233" i="1"/>
  <c r="B1234" i="1"/>
  <c r="B1235" i="1"/>
  <c r="B1236" i="1"/>
  <c r="B1237" i="1"/>
  <c r="B1238" i="1"/>
  <c r="B1239" i="1"/>
  <c r="B1240" i="1"/>
  <c r="B1242" i="1"/>
  <c r="B1243" i="1"/>
  <c r="B1244" i="1"/>
  <c r="B1245" i="1"/>
  <c r="B1246" i="1"/>
  <c r="B1247" i="1"/>
  <c r="B1248" i="1"/>
  <c r="B1250" i="1"/>
  <c r="B1251" i="1"/>
  <c r="B1252" i="1"/>
  <c r="B1253" i="1"/>
  <c r="B1254" i="1"/>
  <c r="B1255" i="1"/>
  <c r="B1256" i="1"/>
  <c r="B1258" i="1"/>
  <c r="B1260" i="1"/>
  <c r="B1261" i="1"/>
  <c r="B1262" i="1"/>
  <c r="B1263" i="1"/>
  <c r="B1264" i="1"/>
  <c r="B1265" i="1"/>
  <c r="B1266" i="1"/>
  <c r="B1267" i="1"/>
  <c r="B1268" i="1"/>
  <c r="B1269" i="1"/>
  <c r="B1270" i="1"/>
  <c r="B1272" i="1"/>
  <c r="B1273" i="1"/>
  <c r="B1274" i="1"/>
  <c r="B1275" i="1"/>
  <c r="B1276" i="1"/>
  <c r="B1277" i="1"/>
  <c r="B1278" i="1"/>
  <c r="B1279" i="1"/>
  <c r="B1280" i="1"/>
  <c r="B1281" i="1"/>
  <c r="B1282" i="1"/>
  <c r="B1283" i="1"/>
  <c r="B1284" i="1"/>
  <c r="B1286" i="1"/>
  <c r="B1287" i="1"/>
  <c r="B1288" i="1"/>
  <c r="B1289" i="1"/>
  <c r="B1290" i="1"/>
  <c r="B1291" i="1"/>
  <c r="B1292" i="1"/>
  <c r="B1293" i="1"/>
  <c r="B1294" i="1"/>
  <c r="B1295" i="1"/>
  <c r="B1296" i="1"/>
  <c r="B1297" i="1"/>
  <c r="B1298" i="1"/>
  <c r="B1299" i="1"/>
  <c r="B1300" i="1"/>
  <c r="B1302" i="1"/>
  <c r="B1304" i="1"/>
  <c r="B1305" i="1"/>
  <c r="B1306" i="1"/>
  <c r="B1307" i="1"/>
  <c r="B1308" i="1"/>
  <c r="B1309" i="1"/>
  <c r="B1310" i="1"/>
  <c r="B1311" i="1"/>
  <c r="B1313" i="1"/>
  <c r="B1317" i="1"/>
  <c r="B1318" i="1"/>
  <c r="B1319" i="1"/>
  <c r="B1320" i="1"/>
  <c r="B1321" i="1"/>
  <c r="B1322" i="1"/>
  <c r="B1325" i="1"/>
  <c r="B1327" i="1"/>
  <c r="B1328" i="1"/>
  <c r="B1329" i="1"/>
  <c r="B1330" i="1"/>
  <c r="B1331" i="1"/>
  <c r="B1332" i="1"/>
  <c r="B1333" i="1"/>
  <c r="B1334" i="1"/>
  <c r="B1335" i="1"/>
  <c r="B1336" i="1"/>
  <c r="B1337" i="1"/>
  <c r="B1338" i="1"/>
  <c r="B1339" i="1"/>
  <c r="B1340" i="1"/>
  <c r="B1341" i="1"/>
  <c r="B1342" i="1"/>
  <c r="B1343" i="1"/>
  <c r="B1345" i="1"/>
  <c r="B1346" i="1"/>
  <c r="B1347" i="1"/>
  <c r="B1348" i="1"/>
  <c r="B1349" i="1"/>
  <c r="B1350" i="1"/>
  <c r="B1351" i="1"/>
  <c r="B1352" i="1"/>
  <c r="B1353" i="1"/>
  <c r="B1354" i="1"/>
  <c r="B1355" i="1"/>
  <c r="B1357" i="1"/>
  <c r="B1362" i="1"/>
  <c r="B1363" i="1"/>
  <c r="B1364" i="1"/>
  <c r="B1365" i="1"/>
  <c r="B1366" i="1"/>
  <c r="B1367" i="1"/>
  <c r="B1368" i="1"/>
  <c r="B1369" i="1"/>
  <c r="B1370" i="1"/>
  <c r="B1371" i="1"/>
  <c r="B1373" i="1"/>
  <c r="B1374" i="1"/>
  <c r="B1377" i="1"/>
  <c r="B1378" i="1"/>
  <c r="B1379" i="1"/>
  <c r="B1380" i="1"/>
  <c r="B1381" i="1"/>
  <c r="B1382" i="1"/>
  <c r="B1383" i="1"/>
  <c r="B1384" i="1"/>
  <c r="B1385" i="1"/>
  <c r="B1386" i="1"/>
  <c r="B1387" i="1"/>
  <c r="B1388" i="1"/>
  <c r="B1389" i="1"/>
  <c r="B1390" i="1"/>
  <c r="B1391" i="1"/>
  <c r="B1392" i="1"/>
  <c r="B1395" i="1"/>
  <c r="B1398" i="1"/>
  <c r="B1399" i="1"/>
  <c r="B1400" i="1"/>
  <c r="B1401" i="1"/>
  <c r="B1402" i="1"/>
  <c r="B1405" i="1"/>
  <c r="B1406" i="1"/>
  <c r="B1407" i="1"/>
  <c r="B1408" i="1"/>
  <c r="B1409" i="1"/>
  <c r="B1410" i="1"/>
  <c r="B1411" i="1"/>
  <c r="B1413" i="1"/>
  <c r="B1415" i="1"/>
  <c r="B1416" i="1"/>
  <c r="B1418" i="1"/>
  <c r="B1419" i="1"/>
  <c r="B1420" i="1"/>
  <c r="B1421" i="1"/>
  <c r="B1422" i="1"/>
  <c r="B1423" i="1"/>
  <c r="B1424" i="1"/>
  <c r="B1425" i="1"/>
  <c r="B1426" i="1"/>
  <c r="B1427" i="1"/>
  <c r="B1428" i="1"/>
  <c r="B1429" i="1"/>
  <c r="B1430" i="1"/>
  <c r="B1431" i="1"/>
  <c r="B1432" i="1"/>
  <c r="B1433" i="1"/>
  <c r="B1434" i="1"/>
  <c r="B1435" i="1"/>
  <c r="B1436" i="1"/>
  <c r="B1437" i="1"/>
  <c r="B1438"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4" i="1"/>
  <c r="B1468" i="1"/>
  <c r="B1469" i="1"/>
  <c r="B1471" i="1"/>
  <c r="B1472" i="1"/>
  <c r="B1473" i="1"/>
  <c r="B1474" i="1"/>
  <c r="B1475" i="1"/>
  <c r="B1476" i="1"/>
  <c r="B1477"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5" i="1"/>
  <c r="B1546" i="1"/>
  <c r="B1547" i="1"/>
  <c r="B1548" i="1"/>
  <c r="B1549" i="1"/>
  <c r="B1550" i="1"/>
  <c r="B1551" i="1"/>
  <c r="B1552" i="1"/>
  <c r="B1553" i="1"/>
  <c r="B1554" i="1"/>
  <c r="B1555" i="1"/>
  <c r="B1556" i="1"/>
  <c r="B1557" i="1"/>
  <c r="B1559" i="1"/>
  <c r="B1560" i="1"/>
  <c r="B1561" i="1"/>
  <c r="B1562" i="1"/>
  <c r="B1563" i="1"/>
  <c r="B1564" i="1"/>
  <c r="B1565" i="1"/>
  <c r="B1567" i="1"/>
  <c r="B1568" i="1"/>
  <c r="B1569" i="1"/>
  <c r="B1570" i="1"/>
  <c r="B1571" i="1"/>
  <c r="B1572" i="1"/>
  <c r="B1573" i="1"/>
  <c r="B1574" i="1"/>
  <c r="B1575" i="1"/>
  <c r="B1579" i="1"/>
  <c r="B1581" i="1"/>
  <c r="B1582" i="1"/>
  <c r="B1584" i="1"/>
  <c r="B1587" i="1"/>
  <c r="B1588" i="1"/>
  <c r="B1590" i="1"/>
  <c r="B1591" i="1"/>
  <c r="B1592" i="1"/>
  <c r="B1593" i="1"/>
  <c r="B1594" i="1"/>
  <c r="B1596" i="1"/>
  <c r="B1598" i="1"/>
  <c r="B1599" i="1"/>
  <c r="B1600" i="1"/>
  <c r="B1601" i="1"/>
  <c r="B1602" i="1"/>
  <c r="B1603" i="1"/>
  <c r="B1604" i="1"/>
  <c r="B1605" i="1"/>
  <c r="B1606" i="1"/>
  <c r="B1607" i="1"/>
  <c r="B1608" i="1"/>
  <c r="B1609" i="1"/>
  <c r="B1610" i="1"/>
  <c r="B1611" i="1"/>
  <c r="B1612" i="1"/>
  <c r="B1613" i="1"/>
  <c r="B1614" i="1"/>
  <c r="B1615" i="1"/>
  <c r="B1616" i="1"/>
  <c r="B1617" i="1"/>
  <c r="B1618" i="1"/>
  <c r="B1620" i="1"/>
  <c r="B1621" i="1"/>
  <c r="B1622" i="1"/>
  <c r="B1623" i="1"/>
  <c r="B1624" i="1"/>
  <c r="B1625" i="1"/>
  <c r="B1626" i="1"/>
  <c r="B1627" i="1"/>
  <c r="B1628" i="1"/>
  <c r="B1629" i="1"/>
  <c r="B1630" i="1"/>
  <c r="B1631" i="1"/>
  <c r="B1632" i="1"/>
  <c r="B1634" i="1"/>
  <c r="B1636" i="1"/>
  <c r="B1637" i="1"/>
  <c r="B1640" i="1"/>
  <c r="B1641" i="1"/>
  <c r="B1642" i="1"/>
  <c r="B1643" i="1"/>
  <c r="B1645" i="1"/>
  <c r="B1646" i="1"/>
  <c r="B1647" i="1"/>
  <c r="B1648" i="1"/>
  <c r="B1649" i="1"/>
  <c r="B1650" i="1"/>
  <c r="B1651" i="1"/>
  <c r="B1652" i="1"/>
  <c r="B1654" i="1"/>
  <c r="B1655" i="1"/>
  <c r="B1656" i="1"/>
  <c r="B1657" i="1"/>
  <c r="B1658" i="1"/>
  <c r="B1660" i="1"/>
  <c r="B1661" i="1"/>
  <c r="B1662" i="1"/>
  <c r="B1663" i="1"/>
  <c r="B1664" i="1"/>
  <c r="B1665" i="1"/>
  <c r="B1670" i="1"/>
  <c r="B1671" i="1"/>
  <c r="B1672" i="1"/>
  <c r="B1673" i="1"/>
  <c r="B1674" i="1"/>
  <c r="B1675" i="1"/>
  <c r="B1676" i="1"/>
  <c r="B1678" i="1"/>
  <c r="B1679" i="1"/>
  <c r="B1680" i="1"/>
  <c r="B1682" i="1"/>
  <c r="B1683" i="1"/>
  <c r="B1684" i="1"/>
  <c r="B1685" i="1"/>
  <c r="B1686" i="1"/>
  <c r="B1687" i="1"/>
  <c r="B1688" i="1"/>
  <c r="B1689" i="1"/>
  <c r="B1690" i="1"/>
  <c r="B1691" i="1"/>
  <c r="B1693" i="1"/>
  <c r="B1694" i="1"/>
  <c r="B1695" i="1"/>
  <c r="B1696" i="1"/>
  <c r="B1697" i="1"/>
  <c r="B1698" i="1"/>
  <c r="B1700" i="1"/>
  <c r="B1701" i="1"/>
  <c r="B1702" i="1"/>
  <c r="B1703" i="1"/>
  <c r="B1704" i="1"/>
  <c r="B1705" i="1"/>
  <c r="B1706" i="1"/>
  <c r="B1707" i="1"/>
  <c r="B1708" i="1"/>
  <c r="B1709" i="1"/>
  <c r="B1711" i="1"/>
  <c r="B1712" i="1"/>
  <c r="B1713" i="1"/>
  <c r="B1714" i="1"/>
  <c r="B1715" i="1"/>
  <c r="B1716" i="1"/>
  <c r="B1717" i="1"/>
  <c r="B1719" i="1"/>
  <c r="B1720" i="1"/>
  <c r="B1721" i="1"/>
  <c r="B1722" i="1"/>
  <c r="B1723" i="1"/>
  <c r="B1724" i="1"/>
  <c r="B1725" i="1"/>
  <c r="B1726" i="1"/>
  <c r="B1727" i="1"/>
  <c r="B1729" i="1"/>
  <c r="B1730" i="1"/>
  <c r="B1731" i="1"/>
  <c r="B1732" i="1"/>
  <c r="B1733" i="1"/>
  <c r="B1734" i="1"/>
  <c r="B1735" i="1"/>
  <c r="B1736" i="1"/>
  <c r="B1737" i="1"/>
  <c r="B1738" i="1"/>
  <c r="B1739" i="1"/>
  <c r="B1740" i="1"/>
  <c r="B1742" i="1"/>
  <c r="B1743" i="1"/>
  <c r="B1744" i="1"/>
  <c r="B1745" i="1"/>
  <c r="B1746" i="1"/>
  <c r="B1748" i="1"/>
  <c r="B1749" i="1"/>
  <c r="B1750" i="1"/>
  <c r="B1751" i="1"/>
  <c r="B1752" i="1"/>
  <c r="B1754" i="1"/>
  <c r="B1755" i="1"/>
  <c r="B1756" i="1"/>
  <c r="B1757" i="1"/>
  <c r="B1758" i="1"/>
  <c r="B1759" i="1"/>
  <c r="B1760" i="1"/>
  <c r="B1761" i="1"/>
  <c r="B1762" i="1"/>
  <c r="B1763" i="1"/>
  <c r="B1764" i="1"/>
  <c r="B1769" i="1"/>
  <c r="B1770" i="1"/>
  <c r="B1771" i="1"/>
  <c r="B1772" i="1"/>
  <c r="B1773" i="1"/>
  <c r="B1774" i="1"/>
  <c r="B1777" i="1"/>
  <c r="B1778" i="1"/>
  <c r="B1779" i="1"/>
  <c r="B1780" i="1"/>
  <c r="B1781" i="1"/>
  <c r="B1782" i="1"/>
  <c r="B1783" i="1"/>
  <c r="B1784" i="1"/>
  <c r="B1785" i="1"/>
  <c r="B1786" i="1"/>
  <c r="B1787" i="1"/>
  <c r="B1788" i="1"/>
  <c r="B1790" i="1"/>
  <c r="B1791" i="1"/>
  <c r="B1792" i="1"/>
  <c r="B1795" i="1"/>
  <c r="B1797" i="1"/>
  <c r="B1798" i="1"/>
  <c r="B1800" i="1"/>
  <c r="B1803" i="1"/>
  <c r="B1804" i="1"/>
  <c r="B1805" i="1"/>
  <c r="B1806" i="1"/>
  <c r="B1809" i="1"/>
  <c r="B1810" i="1"/>
  <c r="B1811" i="1"/>
  <c r="B1812" i="1"/>
  <c r="B1813" i="1"/>
  <c r="B1814" i="1"/>
  <c r="B1815" i="1"/>
  <c r="B1816" i="1"/>
  <c r="B1817" i="1"/>
  <c r="B1818" i="1"/>
  <c r="B1819" i="1"/>
  <c r="B1820" i="1"/>
  <c r="B1824" i="1"/>
  <c r="B1826" i="1"/>
  <c r="B1827" i="1"/>
  <c r="B1828" i="1"/>
  <c r="B1829" i="1"/>
  <c r="B1830" i="1"/>
  <c r="B1831" i="1"/>
  <c r="B1832" i="1"/>
  <c r="B1833"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3" i="1"/>
  <c r="B1864" i="1"/>
  <c r="B1865" i="1"/>
  <c r="B1866" i="1"/>
  <c r="B1867" i="1"/>
  <c r="B1868" i="1"/>
  <c r="B1869" i="1"/>
  <c r="B1870" i="1"/>
  <c r="B1871" i="1"/>
  <c r="B1872" i="1"/>
  <c r="B1873" i="1"/>
  <c r="B1874" i="1"/>
  <c r="B1875" i="1"/>
  <c r="B1877" i="1"/>
  <c r="B1878" i="1"/>
  <c r="B1879" i="1"/>
  <c r="B1880" i="1"/>
  <c r="B1881" i="1"/>
  <c r="B1882" i="1"/>
  <c r="B1883" i="1"/>
  <c r="B1884" i="1"/>
  <c r="B1885" i="1"/>
  <c r="B1886" i="1"/>
  <c r="B1887" i="1"/>
  <c r="B1888" i="1"/>
  <c r="B1889" i="1"/>
  <c r="B1890" i="1"/>
  <c r="B1891" i="1"/>
  <c r="B1892" i="1"/>
  <c r="B1894" i="1"/>
  <c r="B1895" i="1"/>
  <c r="B1896" i="1"/>
  <c r="B1897"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6" i="1"/>
  <c r="B1927" i="1"/>
  <c r="B1928" i="1"/>
  <c r="B1929" i="1"/>
  <c r="B1930" i="1"/>
  <c r="B1931" i="1"/>
  <c r="B1932" i="1"/>
  <c r="B1933" i="1"/>
  <c r="B1934" i="1"/>
  <c r="B1935" i="1"/>
  <c r="B1936" i="1"/>
  <c r="B1937" i="1"/>
  <c r="B1938" i="1"/>
  <c r="B1939" i="1"/>
  <c r="B1941" i="1"/>
  <c r="B1942" i="1"/>
  <c r="B1943" i="1"/>
  <c r="B1944" i="1"/>
  <c r="B1945" i="1"/>
  <c r="B1946" i="1"/>
  <c r="B1947" i="1"/>
  <c r="B1948" i="1"/>
  <c r="B1949" i="1"/>
  <c r="B1950" i="1"/>
  <c r="B1951" i="1"/>
  <c r="B1952" i="1"/>
  <c r="B1953" i="1"/>
  <c r="B1954"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7" i="1"/>
  <c r="B2008" i="1"/>
  <c r="B2011" i="1"/>
  <c r="B2012" i="1"/>
  <c r="B2013" i="1"/>
  <c r="B2014" i="1"/>
  <c r="B2015" i="1"/>
  <c r="B2016" i="1"/>
  <c r="B2017" i="1"/>
  <c r="B2018" i="1"/>
  <c r="B2019" i="1"/>
  <c r="B2020" i="1"/>
  <c r="B2021" i="1"/>
  <c r="B2022" i="1"/>
  <c r="B2024" i="1"/>
  <c r="B2025" i="1"/>
  <c r="B2031" i="1"/>
  <c r="B2033" i="1"/>
  <c r="B2037" i="1"/>
  <c r="B2038" i="1"/>
  <c r="B2039" i="1"/>
  <c r="B2042" i="1"/>
  <c r="B2043" i="1"/>
  <c r="B2044" i="1"/>
  <c r="B2045" i="1"/>
  <c r="B2046" i="1"/>
  <c r="B2047" i="1"/>
  <c r="B2048" i="1"/>
  <c r="B2050" i="1"/>
  <c r="B2051" i="1"/>
  <c r="B2052" i="1"/>
  <c r="B2053" i="1"/>
  <c r="B2054" i="1"/>
  <c r="B2055" i="1"/>
  <c r="B2056" i="1"/>
  <c r="B2060" i="1"/>
  <c r="B2061" i="1"/>
  <c r="B2062" i="1"/>
  <c r="B2063" i="1"/>
  <c r="B2064" i="1"/>
  <c r="B2065" i="1"/>
  <c r="B2067" i="1"/>
  <c r="B2068" i="1"/>
  <c r="B2069" i="1"/>
  <c r="B2070" i="1"/>
  <c r="B2072" i="1"/>
  <c r="B2073" i="1"/>
  <c r="B2074" i="1"/>
  <c r="B2075" i="1"/>
  <c r="B2076" i="1"/>
  <c r="B2077" i="1"/>
  <c r="B2078" i="1"/>
  <c r="B2079" i="1"/>
  <c r="B2080" i="1"/>
  <c r="B2081" i="1"/>
  <c r="B2082" i="1"/>
  <c r="B2084" i="1"/>
  <c r="B2085" i="1"/>
  <c r="B2086" i="1"/>
  <c r="B2087" i="1"/>
  <c r="B2088" i="1"/>
  <c r="B2089" i="1"/>
  <c r="B2090" i="1"/>
  <c r="B2091" i="1"/>
  <c r="B2092" i="1"/>
  <c r="B2093" i="1"/>
  <c r="B2095" i="1"/>
  <c r="B2096" i="1"/>
  <c r="B2097" i="1"/>
  <c r="B2098" i="1"/>
  <c r="B2099" i="1"/>
  <c r="B2100" i="1"/>
  <c r="B2102" i="1"/>
  <c r="B2103" i="1"/>
  <c r="B2104" i="1"/>
  <c r="B2105" i="1"/>
  <c r="B2106" i="1"/>
  <c r="B2107" i="1"/>
  <c r="B2108" i="1"/>
  <c r="B2109" i="1"/>
  <c r="B2111" i="1"/>
  <c r="B2112" i="1"/>
  <c r="B2113" i="1"/>
  <c r="B2114" i="1"/>
  <c r="B2115" i="1"/>
  <c r="B2118" i="1"/>
  <c r="B2119" i="1"/>
  <c r="B2120" i="1"/>
  <c r="B2121" i="1"/>
  <c r="B2122" i="1"/>
  <c r="B2123" i="1"/>
  <c r="B2124" i="1"/>
  <c r="B2125" i="1"/>
  <c r="B2126" i="1"/>
  <c r="B2127" i="1"/>
  <c r="B2128" i="1"/>
  <c r="B2129" i="1"/>
  <c r="B2130" i="1"/>
  <c r="B2131" i="1"/>
  <c r="B2132" i="1"/>
  <c r="B2133" i="1"/>
  <c r="B2134" i="1"/>
  <c r="B2135" i="1"/>
  <c r="B2150" i="1"/>
  <c r="B2151" i="1"/>
  <c r="B2152" i="1"/>
  <c r="B2153" i="1"/>
  <c r="B2161" i="1"/>
  <c r="B2162" i="1"/>
  <c r="B2163" i="1"/>
  <c r="B2165" i="1"/>
  <c r="B2166" i="1"/>
  <c r="B2167" i="1"/>
  <c r="B2168" i="1"/>
  <c r="B2169" i="1"/>
  <c r="B2170" i="1"/>
  <c r="B2172" i="1"/>
  <c r="B2173" i="1"/>
  <c r="B2174" i="1"/>
  <c r="B2175" i="1"/>
  <c r="B2176" i="1"/>
  <c r="B2178" i="1"/>
  <c r="B2179"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1" i="1"/>
  <c r="B2213" i="1"/>
  <c r="B2214" i="1"/>
  <c r="B2215" i="1"/>
  <c r="B2216" i="1"/>
  <c r="B2217" i="1"/>
  <c r="B2218" i="1"/>
  <c r="B2219" i="1"/>
  <c r="B2220" i="1"/>
  <c r="B2221" i="1"/>
  <c r="B2224" i="1"/>
  <c r="B2225" i="1"/>
  <c r="B2227" i="1"/>
  <c r="B2228" i="1"/>
  <c r="B2229" i="1"/>
  <c r="B2230" i="1"/>
  <c r="B2231" i="1"/>
  <c r="B2232" i="1"/>
  <c r="B2233" i="1"/>
  <c r="B2234" i="1"/>
  <c r="B2235" i="1"/>
  <c r="B2236" i="1"/>
  <c r="B2238" i="1"/>
  <c r="B2240" i="1"/>
  <c r="B2241" i="1"/>
  <c r="B2242" i="1"/>
  <c r="B2243" i="1"/>
  <c r="B2244" i="1"/>
  <c r="B2246" i="1"/>
  <c r="B2247" i="1"/>
  <c r="B2248" i="1"/>
  <c r="B2249" i="1"/>
  <c r="B2250" i="1"/>
  <c r="B2251" i="1"/>
  <c r="B2252" i="1"/>
  <c r="B2253" i="1"/>
  <c r="B2255" i="1"/>
  <c r="B2256" i="1"/>
  <c r="B2257" i="1"/>
  <c r="B2258" i="1"/>
  <c r="B2259" i="1"/>
  <c r="B2261" i="1"/>
  <c r="B2262" i="1"/>
  <c r="B2263" i="1"/>
  <c r="B2264" i="1"/>
  <c r="B2265" i="1"/>
  <c r="B2266" i="1"/>
  <c r="B2267" i="1"/>
  <c r="B2268" i="1"/>
  <c r="B2269" i="1"/>
  <c r="B2270" i="1"/>
  <c r="B2271" i="1"/>
  <c r="B2272" i="1"/>
  <c r="B2273" i="1"/>
  <c r="B2274" i="1"/>
  <c r="B2275" i="1"/>
  <c r="B2277" i="1"/>
  <c r="B2278" i="1"/>
  <c r="B2279" i="1"/>
  <c r="B2280" i="1"/>
  <c r="B2281" i="1"/>
  <c r="B2282" i="1"/>
  <c r="B2283" i="1"/>
  <c r="B2285" i="1"/>
  <c r="B2288" i="1"/>
  <c r="B2289" i="1"/>
  <c r="B2290" i="1"/>
  <c r="B2292" i="1"/>
  <c r="B2293" i="1"/>
  <c r="B2294" i="1"/>
  <c r="B2295" i="1"/>
  <c r="B2296" i="1"/>
  <c r="B2297" i="1"/>
  <c r="B2298" i="1"/>
  <c r="B2299" i="1"/>
  <c r="B2300" i="1"/>
  <c r="B2301" i="1"/>
  <c r="B2302" i="1"/>
  <c r="B2303" i="1"/>
  <c r="B2304" i="1"/>
  <c r="B2305" i="1"/>
  <c r="B2306" i="1"/>
  <c r="B2307" i="1"/>
  <c r="B2309" i="1"/>
  <c r="B2310" i="1"/>
  <c r="B2311" i="1"/>
  <c r="B2312" i="1"/>
  <c r="B2313" i="1"/>
  <c r="B2314" i="1"/>
  <c r="B2315" i="1"/>
  <c r="B2316" i="1"/>
  <c r="B2317" i="1"/>
  <c r="B2318" i="1"/>
  <c r="B2319" i="1"/>
  <c r="B2320" i="1"/>
  <c r="B2321" i="1"/>
  <c r="B2322" i="1"/>
  <c r="B2324" i="1"/>
  <c r="B2325" i="1"/>
  <c r="B2326" i="1"/>
  <c r="B2327" i="1"/>
  <c r="B2328" i="1"/>
  <c r="B2329" i="1"/>
  <c r="B2330" i="1"/>
  <c r="B2331" i="1"/>
  <c r="B2332" i="1"/>
  <c r="B2333" i="1"/>
  <c r="B2335" i="1"/>
  <c r="B2336" i="1"/>
  <c r="B2338" i="1"/>
  <c r="B2339" i="1"/>
  <c r="B2340" i="1"/>
  <c r="B2341" i="1"/>
  <c r="B2342" i="1"/>
  <c r="B2343" i="1"/>
  <c r="B2344" i="1"/>
  <c r="B2345" i="1"/>
  <c r="B2346" i="1"/>
  <c r="B2347" i="1"/>
  <c r="B2348" i="1"/>
  <c r="B2350" i="1"/>
  <c r="B2351" i="1"/>
  <c r="B2352" i="1"/>
  <c r="B2353" i="1"/>
  <c r="B2354" i="1"/>
  <c r="B2355" i="1"/>
  <c r="B2356" i="1"/>
  <c r="B2357" i="1"/>
  <c r="B2358" i="1"/>
  <c r="B2359" i="1"/>
  <c r="B2361" i="1"/>
  <c r="B2362" i="1"/>
  <c r="B2363" i="1"/>
  <c r="B2364" i="1"/>
  <c r="B2365" i="1"/>
  <c r="B2366" i="1"/>
  <c r="B2367" i="1"/>
  <c r="B2369" i="1"/>
  <c r="B2370" i="1"/>
  <c r="B2371" i="1"/>
  <c r="B2373" i="1"/>
  <c r="B2374" i="1"/>
  <c r="B2375" i="1"/>
  <c r="B2376" i="1"/>
  <c r="B2378" i="1"/>
  <c r="B2379" i="1"/>
  <c r="B2380" i="1"/>
  <c r="B2382" i="1"/>
  <c r="B2383" i="1"/>
  <c r="B2384" i="1"/>
  <c r="B2385" i="1"/>
  <c r="B2387" i="1"/>
  <c r="B2388" i="1"/>
  <c r="B2389" i="1"/>
  <c r="B2390" i="1"/>
  <c r="B2391" i="1"/>
  <c r="B2392" i="1"/>
  <c r="B2393" i="1"/>
  <c r="B2394" i="1"/>
  <c r="B2395" i="1"/>
  <c r="B2396" i="1"/>
  <c r="B2397" i="1"/>
  <c r="B2398" i="1"/>
  <c r="B2399" i="1"/>
  <c r="B2400" i="1"/>
  <c r="B2401" i="1"/>
  <c r="B2402" i="1"/>
  <c r="B2403" i="1"/>
  <c r="B2404" i="1"/>
  <c r="B2405" i="1"/>
  <c r="B2406" i="1"/>
  <c r="B2408" i="1"/>
  <c r="B2409" i="1"/>
  <c r="B2410" i="1"/>
  <c r="B2411" i="1"/>
  <c r="B2413" i="1"/>
  <c r="B2415" i="1"/>
  <c r="B2416" i="1"/>
  <c r="B2417" i="1"/>
  <c r="B2418" i="1"/>
  <c r="B2433" i="1"/>
  <c r="B2434" i="1"/>
  <c r="B2435" i="1"/>
  <c r="B2436" i="1"/>
  <c r="B2437" i="1"/>
  <c r="B2439" i="1"/>
  <c r="B2440" i="1"/>
  <c r="B2441"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2" i="1"/>
  <c r="B2503" i="1"/>
  <c r="B2504" i="1"/>
  <c r="B2505" i="1"/>
  <c r="B2506" i="1"/>
  <c r="B2509" i="1"/>
  <c r="B2510" i="1"/>
  <c r="B2511" i="1"/>
  <c r="B2512" i="1"/>
  <c r="B2513" i="1"/>
  <c r="B2514" i="1"/>
  <c r="B2515" i="1"/>
  <c r="B2516" i="1"/>
  <c r="B2517"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3" i="1"/>
  <c r="B2554" i="1"/>
  <c r="B2555" i="1"/>
  <c r="B2557" i="1"/>
  <c r="B2559" i="1"/>
  <c r="B2560" i="1"/>
  <c r="B2561" i="1"/>
  <c r="B2562" i="1"/>
  <c r="B2563" i="1"/>
  <c r="B2564" i="1"/>
  <c r="B2565" i="1"/>
  <c r="B2566" i="1"/>
  <c r="B2567" i="1"/>
  <c r="B2568" i="1"/>
  <c r="B2569" i="1"/>
  <c r="B2571" i="1"/>
  <c r="B2572" i="1"/>
  <c r="B2573" i="1"/>
  <c r="B2574" i="1"/>
  <c r="B2575" i="1"/>
  <c r="B2576" i="1"/>
  <c r="B2577" i="1"/>
  <c r="B2578" i="1"/>
  <c r="B2579"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6" i="1"/>
  <c r="B2607" i="1"/>
  <c r="B2609" i="1"/>
  <c r="B2610" i="1"/>
  <c r="B2611" i="1"/>
  <c r="B2612" i="1"/>
  <c r="B2613" i="1"/>
  <c r="B2614" i="1"/>
  <c r="B2615" i="1"/>
  <c r="B2616" i="1"/>
  <c r="B2618" i="1"/>
  <c r="B2619" i="1"/>
  <c r="B2620" i="1"/>
  <c r="B2621" i="1"/>
  <c r="B2622" i="1"/>
  <c r="B2623" i="1"/>
  <c r="B2624" i="1"/>
  <c r="B2625" i="1"/>
  <c r="B2626" i="1"/>
  <c r="B2627" i="1"/>
  <c r="B2628" i="1"/>
  <c r="B2629" i="1"/>
  <c r="B2630" i="1"/>
  <c r="B2631" i="1"/>
  <c r="B2632" i="1"/>
  <c r="B2633" i="1"/>
  <c r="B2634" i="1"/>
  <c r="B2636" i="1"/>
  <c r="B2637" i="1"/>
  <c r="B2638" i="1"/>
  <c r="B2639" i="1"/>
  <c r="B2640" i="1"/>
  <c r="B2641" i="1"/>
  <c r="B2642" i="1"/>
  <c r="B2643" i="1"/>
  <c r="B2644" i="1"/>
  <c r="B2645" i="1"/>
  <c r="B2646" i="1"/>
  <c r="B2647" i="1"/>
  <c r="B2648" i="1"/>
  <c r="B2650" i="1"/>
  <c r="B2651" i="1"/>
  <c r="B2652" i="1"/>
  <c r="B2654" i="1"/>
  <c r="B2655" i="1"/>
  <c r="B2656" i="1"/>
  <c r="B2657" i="1"/>
  <c r="B2659" i="1"/>
  <c r="B2660" i="1"/>
  <c r="B2661" i="1"/>
  <c r="B2662" i="1"/>
  <c r="B2663" i="1"/>
  <c r="B2664" i="1"/>
  <c r="B2665" i="1"/>
  <c r="B2666" i="1"/>
  <c r="B2667" i="1"/>
  <c r="B2668" i="1"/>
  <c r="B2669" i="1"/>
  <c r="B2670" i="1"/>
  <c r="B2671" i="1"/>
  <c r="B2672" i="1"/>
  <c r="B2673" i="1"/>
  <c r="B2675" i="1"/>
  <c r="B2676" i="1"/>
  <c r="B2677" i="1"/>
  <c r="B2678" i="1"/>
  <c r="B2679" i="1"/>
  <c r="B2680" i="1"/>
  <c r="B2681" i="1"/>
  <c r="B2683" i="1"/>
  <c r="B2684" i="1"/>
  <c r="B2685" i="1"/>
  <c r="B2686" i="1"/>
  <c r="B2687" i="1"/>
  <c r="B2688" i="1"/>
  <c r="B2689" i="1"/>
  <c r="B2690" i="1"/>
  <c r="B2691" i="1"/>
  <c r="B2692" i="1"/>
  <c r="B2693" i="1"/>
  <c r="B2694" i="1"/>
  <c r="B2695" i="1"/>
  <c r="B2696" i="1"/>
  <c r="B2697" i="1"/>
  <c r="B2698" i="1"/>
  <c r="B2700" i="1"/>
  <c r="B2701" i="1"/>
  <c r="B2702" i="1"/>
  <c r="B2703" i="1"/>
  <c r="B2704" i="1"/>
  <c r="B2705" i="1"/>
  <c r="B2706" i="1"/>
  <c r="B2707" i="1"/>
  <c r="B2708" i="1"/>
  <c r="B2709" i="1"/>
  <c r="B2711" i="1"/>
  <c r="B2712" i="1"/>
  <c r="B2713" i="1"/>
  <c r="B2714" i="1"/>
  <c r="B2715" i="1"/>
  <c r="B2716" i="1"/>
  <c r="B2717" i="1"/>
  <c r="B2718" i="1"/>
  <c r="B2719" i="1"/>
  <c r="B2720" i="1"/>
  <c r="B2721" i="1"/>
  <c r="B2722" i="1"/>
  <c r="B2723" i="1"/>
  <c r="B2724" i="1"/>
  <c r="B2727" i="1"/>
  <c r="B2728" i="1"/>
  <c r="B2729" i="1"/>
  <c r="B2730" i="1"/>
  <c r="B2731" i="1"/>
  <c r="B2732" i="1"/>
  <c r="B2733" i="1"/>
  <c r="B2734" i="1"/>
  <c r="B2735" i="1"/>
  <c r="B2736" i="1"/>
  <c r="B2738" i="1"/>
  <c r="B2739" i="1"/>
  <c r="B2741" i="1"/>
  <c r="B2742" i="1"/>
  <c r="B2743" i="1"/>
  <c r="B2744" i="1"/>
  <c r="B2746" i="1"/>
  <c r="B2747" i="1"/>
  <c r="B2748" i="1"/>
  <c r="B2749" i="1"/>
  <c r="B2751" i="1"/>
  <c r="B2752" i="1"/>
  <c r="B2753" i="1"/>
  <c r="B2754" i="1"/>
  <c r="B2755" i="1"/>
  <c r="B2756" i="1"/>
  <c r="B2757" i="1"/>
  <c r="B2758" i="1"/>
  <c r="B2759" i="1"/>
  <c r="B2760" i="1"/>
  <c r="B2761" i="1"/>
  <c r="B2762" i="1"/>
  <c r="B2763" i="1"/>
  <c r="B2764" i="1"/>
  <c r="B2765" i="1"/>
  <c r="B2766" i="1"/>
  <c r="B2767" i="1"/>
  <c r="B2768" i="1"/>
  <c r="B2769" i="1"/>
  <c r="B2771" i="1"/>
  <c r="B2773" i="1"/>
  <c r="B2774" i="1"/>
  <c r="B2775" i="1"/>
  <c r="B2776" i="1"/>
  <c r="B2777" i="1"/>
  <c r="B2779" i="1"/>
  <c r="B2780" i="1"/>
  <c r="B2781" i="1"/>
  <c r="B2782" i="1"/>
  <c r="B2783" i="1"/>
  <c r="B2785" i="1"/>
  <c r="B2786" i="1"/>
  <c r="B2787" i="1"/>
  <c r="B2788" i="1"/>
  <c r="B2789" i="1"/>
  <c r="B2790" i="1"/>
  <c r="B2791" i="1"/>
  <c r="B2792" i="1"/>
  <c r="B2793" i="1"/>
  <c r="B2794" i="1"/>
  <c r="B2795" i="1"/>
  <c r="B2796" i="1"/>
  <c r="B2797" i="1"/>
  <c r="B2798" i="1"/>
  <c r="B2799" i="1"/>
  <c r="B2800" i="1"/>
  <c r="B2801" i="1"/>
  <c r="B2802" i="1"/>
  <c r="B2803" i="1"/>
  <c r="B2805"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5" i="1"/>
  <c r="B2878" i="1"/>
  <c r="B2879" i="1"/>
  <c r="B2880" i="1"/>
  <c r="B2881" i="1"/>
  <c r="B2882" i="1"/>
  <c r="B2883" i="1"/>
  <c r="B2884" i="1"/>
  <c r="B2885" i="1"/>
  <c r="B2886" i="1"/>
  <c r="B2887" i="1"/>
  <c r="B2888" i="1"/>
  <c r="B2889" i="1"/>
  <c r="B2890" i="1"/>
  <c r="B2891" i="1"/>
  <c r="B2892" i="1"/>
  <c r="B2893" i="1"/>
  <c r="B2894" i="1"/>
  <c r="B2895" i="1"/>
  <c r="B2897" i="1"/>
  <c r="B2898" i="1"/>
  <c r="B2899" i="1"/>
  <c r="B2900"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1" i="1"/>
  <c r="B2942" i="1"/>
  <c r="B2943" i="1"/>
  <c r="B2944" i="1"/>
  <c r="B2945" i="1"/>
  <c r="B2946" i="1"/>
  <c r="B2947" i="1"/>
  <c r="B2948" i="1"/>
  <c r="B2949" i="1"/>
  <c r="B2950" i="1"/>
  <c r="B2951" i="1"/>
  <c r="B2952" i="1"/>
  <c r="B2953" i="1"/>
  <c r="B2954" i="1"/>
  <c r="B2955" i="1"/>
  <c r="B2956" i="1"/>
  <c r="B2957" i="1"/>
  <c r="B2958" i="1"/>
  <c r="B2960" i="1"/>
  <c r="B2961" i="1"/>
  <c r="B2962" i="1"/>
  <c r="B2963" i="1"/>
  <c r="B2964" i="1"/>
  <c r="B2967" i="1"/>
  <c r="B2968" i="1"/>
  <c r="B2969" i="1"/>
  <c r="B2970" i="1"/>
  <c r="B2971" i="1"/>
  <c r="B2972" i="1"/>
  <c r="B2973" i="1"/>
  <c r="B2974" i="1"/>
  <c r="B2975" i="1"/>
  <c r="B2976" i="1"/>
  <c r="B2977" i="1"/>
  <c r="B2978" i="1"/>
  <c r="B2979" i="1"/>
  <c r="B2980" i="1"/>
  <c r="B2981" i="1"/>
  <c r="B2982" i="1"/>
  <c r="B2983" i="1"/>
  <c r="B2984" i="1"/>
  <c r="B2985" i="1"/>
  <c r="B2986" i="1"/>
  <c r="B2988" i="1"/>
  <c r="B2989" i="1"/>
  <c r="B2990" i="1"/>
  <c r="B2991" i="1"/>
  <c r="B2992" i="1"/>
  <c r="B2993" i="1"/>
  <c r="B2994" i="1"/>
  <c r="B2995" i="1"/>
  <c r="B2996" i="1"/>
  <c r="B2999" i="1"/>
  <c r="B3000" i="1"/>
  <c r="B3001" i="1"/>
  <c r="B3003" i="1"/>
  <c r="B3004" i="1"/>
  <c r="B3005" i="1"/>
  <c r="B3006" i="1"/>
  <c r="B3007" i="1"/>
  <c r="B3008" i="1"/>
  <c r="B3009"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9" i="1"/>
  <c r="B3060" i="1"/>
  <c r="B3061" i="1"/>
  <c r="B3062" i="1"/>
  <c r="B3063" i="1"/>
  <c r="B3064" i="1"/>
  <c r="B3066" i="1"/>
  <c r="B3067" i="1"/>
  <c r="B3068"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2" i="1"/>
  <c r="B3113" i="1"/>
  <c r="B3114" i="1"/>
  <c r="B3115" i="1"/>
  <c r="B3117" i="1"/>
  <c r="B3120" i="1"/>
  <c r="B3122" i="1"/>
  <c r="B3123" i="1"/>
  <c r="B3124" i="1"/>
  <c r="B3125" i="1"/>
  <c r="B3126" i="1"/>
  <c r="B3127" i="1"/>
  <c r="B3128" i="1"/>
  <c r="B3129" i="1"/>
  <c r="B3130" i="1"/>
  <c r="B3132" i="1"/>
  <c r="B3133" i="1"/>
  <c r="B3134" i="1"/>
  <c r="B3135" i="1"/>
  <c r="B3137" i="1"/>
  <c r="B3138" i="1"/>
  <c r="B3139" i="1"/>
  <c r="B3140" i="1"/>
  <c r="B3141" i="1"/>
  <c r="B3142" i="1"/>
  <c r="B3143" i="1"/>
  <c r="B3144" i="1"/>
  <c r="B3145" i="1"/>
  <c r="B3146" i="1"/>
  <c r="B3147" i="1"/>
  <c r="B3148" i="1"/>
  <c r="B3149" i="1"/>
  <c r="B3150" i="1"/>
  <c r="B3151" i="1"/>
  <c r="B3152"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1" i="1"/>
  <c r="B3342" i="1"/>
  <c r="B3343" i="1"/>
  <c r="B3344" i="1"/>
  <c r="B3345" i="1"/>
  <c r="B3346" i="1"/>
  <c r="B3347" i="1"/>
  <c r="B3348" i="1"/>
  <c r="B3349" i="1"/>
  <c r="B3350" i="1"/>
  <c r="B3351" i="1"/>
  <c r="B3352" i="1"/>
  <c r="B3353" i="1"/>
  <c r="B3354" i="1"/>
  <c r="B3355"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2" i="1"/>
  <c r="B3443" i="1"/>
  <c r="B3444" i="1"/>
  <c r="B3445" i="1"/>
  <c r="B3446" i="1"/>
  <c r="B3447" i="1"/>
  <c r="B3448" i="1"/>
  <c r="B3449"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1" i="1"/>
  <c r="B3482" i="1"/>
  <c r="B3483" i="1"/>
  <c r="B3484" i="1"/>
  <c r="B3486" i="1"/>
  <c r="B3487" i="1"/>
  <c r="B3489" i="1"/>
  <c r="B3490" i="1"/>
  <c r="B3491" i="1"/>
  <c r="B3492" i="1"/>
  <c r="B3493" i="1"/>
  <c r="B3495" i="1"/>
  <c r="B3496" i="1"/>
  <c r="B3497" i="1"/>
  <c r="B3501" i="1"/>
  <c r="B3502" i="1"/>
  <c r="B3503" i="1"/>
  <c r="B3505" i="1"/>
  <c r="B3506" i="1"/>
  <c r="B3507" i="1"/>
  <c r="B3508" i="1"/>
  <c r="B3509" i="1"/>
  <c r="B3512" i="1"/>
  <c r="B3513" i="1"/>
  <c r="B3514" i="1"/>
  <c r="B3515" i="1"/>
  <c r="B3516" i="1"/>
  <c r="B3518" i="1"/>
  <c r="B3519" i="1"/>
  <c r="B3520" i="1"/>
  <c r="B3521" i="1"/>
  <c r="B3522" i="1"/>
  <c r="B3524" i="1"/>
  <c r="B3525" i="1"/>
  <c r="B3526" i="1"/>
  <c r="B3527" i="1"/>
  <c r="B3528" i="1"/>
  <c r="B3529" i="1"/>
  <c r="B3530" i="1"/>
  <c r="B3532" i="1"/>
  <c r="B3533" i="1"/>
  <c r="B3534" i="1"/>
  <c r="B3535" i="1"/>
  <c r="B3536" i="1"/>
  <c r="B3537" i="1"/>
  <c r="B3538" i="1"/>
  <c r="B3540" i="1"/>
  <c r="B3541" i="1"/>
  <c r="B3542" i="1"/>
  <c r="B3544" i="1"/>
  <c r="B3545" i="1"/>
  <c r="B3546" i="1"/>
  <c r="B3547" i="1"/>
  <c r="B3548" i="1"/>
  <c r="B3549" i="1"/>
  <c r="B3550" i="1"/>
  <c r="B3552" i="1"/>
  <c r="B3553" i="1"/>
  <c r="B3554" i="1"/>
  <c r="B3555" i="1"/>
  <c r="B3556" i="1"/>
  <c r="B3557" i="1"/>
  <c r="B3558" i="1"/>
  <c r="B3559" i="1"/>
  <c r="B3560" i="1"/>
  <c r="B3561" i="1"/>
  <c r="B3562" i="1"/>
  <c r="B3564" i="1"/>
  <c r="B3566" i="1"/>
  <c r="B3567" i="1"/>
  <c r="B3568" i="1"/>
  <c r="B3569" i="1"/>
  <c r="B3570" i="1"/>
  <c r="B3571" i="1"/>
  <c r="B3572" i="1"/>
  <c r="B3573" i="1"/>
  <c r="B3574" i="1"/>
  <c r="B3575" i="1"/>
  <c r="B3576" i="1"/>
  <c r="B3578" i="1"/>
  <c r="B3580" i="1"/>
  <c r="B3581" i="1"/>
  <c r="B3582" i="1"/>
  <c r="B3583" i="1"/>
  <c r="B3584" i="1"/>
  <c r="B3585" i="1"/>
  <c r="B3586" i="1"/>
  <c r="B3587" i="1"/>
  <c r="B3588" i="1"/>
  <c r="B3591" i="1"/>
  <c r="B3592" i="1"/>
  <c r="B3593" i="1"/>
  <c r="B3594" i="1"/>
  <c r="B3595" i="1"/>
  <c r="B3596" i="1"/>
  <c r="B3597" i="1"/>
  <c r="B3598" i="1"/>
  <c r="B3599" i="1"/>
  <c r="B3600" i="1"/>
  <c r="B3601" i="1"/>
  <c r="B3602" i="1"/>
  <c r="B3603" i="1"/>
  <c r="B3604" i="1"/>
  <c r="B3605" i="1"/>
  <c r="B3606" i="1"/>
  <c r="B3607" i="1"/>
  <c r="B3608"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4" i="1"/>
  <c r="B3635" i="1"/>
  <c r="B3636" i="1"/>
  <c r="B3637" i="1"/>
  <c r="B3638" i="1"/>
  <c r="B3639" i="1"/>
  <c r="B3640" i="1"/>
  <c r="B3641" i="1"/>
  <c r="B3642" i="1"/>
  <c r="B3643" i="1"/>
  <c r="B3644" i="1"/>
  <c r="B3645" i="1"/>
  <c r="B3646" i="1"/>
  <c r="B3647" i="1"/>
  <c r="B3648" i="1"/>
  <c r="B3650" i="1"/>
  <c r="B3651" i="1"/>
  <c r="B3652" i="1"/>
  <c r="B3653" i="1"/>
  <c r="B3655" i="1"/>
  <c r="B3656" i="1"/>
  <c r="B3657" i="1"/>
  <c r="B3658" i="1"/>
  <c r="B3660" i="1"/>
  <c r="B3661" i="1"/>
  <c r="B3662" i="1"/>
  <c r="B3663" i="1"/>
  <c r="B3664" i="1"/>
  <c r="B3665" i="1"/>
  <c r="B3666" i="1"/>
  <c r="B3668" i="1"/>
  <c r="B3670" i="1"/>
  <c r="B3671" i="1"/>
  <c r="B3672" i="1"/>
  <c r="B3673" i="1"/>
  <c r="B3674" i="1"/>
  <c r="B3677" i="1"/>
  <c r="B3678" i="1"/>
  <c r="B3679" i="1"/>
  <c r="B3680" i="1"/>
  <c r="B3681" i="1"/>
  <c r="B3683" i="1"/>
  <c r="B3684" i="1"/>
  <c r="B3685" i="1"/>
  <c r="B3687" i="1"/>
  <c r="B3689" i="1"/>
  <c r="B3690" i="1"/>
  <c r="B3691" i="1"/>
  <c r="B3692" i="1"/>
  <c r="B3693" i="1"/>
  <c r="B3694" i="1"/>
  <c r="B3695" i="1"/>
  <c r="B3696" i="1"/>
  <c r="B3697" i="1"/>
  <c r="B3698" i="1"/>
  <c r="B3699" i="1"/>
  <c r="B3700" i="1"/>
  <c r="B3701" i="1"/>
  <c r="B3703" i="1"/>
  <c r="B3704" i="1"/>
  <c r="B3705" i="1"/>
  <c r="B3706" i="1"/>
  <c r="B3707" i="1"/>
  <c r="B3708" i="1"/>
  <c r="B3709" i="1"/>
  <c r="B3711" i="1"/>
  <c r="B3712" i="1"/>
  <c r="B3713" i="1"/>
  <c r="B3714" i="1"/>
  <c r="B3716" i="1"/>
  <c r="B3717" i="1"/>
  <c r="B3719" i="1"/>
  <c r="B3720" i="1"/>
  <c r="B3721" i="1"/>
  <c r="B3725" i="1"/>
  <c r="B3727" i="1"/>
  <c r="B3728" i="1"/>
  <c r="B3729" i="1"/>
  <c r="B3731" i="1"/>
  <c r="B3732" i="1"/>
  <c r="B3733" i="1"/>
  <c r="B3734" i="1"/>
  <c r="B3735" i="1"/>
  <c r="B3736" i="1"/>
  <c r="B3737" i="1"/>
  <c r="B3738" i="1"/>
  <c r="B3739" i="1"/>
  <c r="B3740" i="1"/>
  <c r="B3741" i="1"/>
  <c r="B3742" i="1"/>
  <c r="B3743" i="1"/>
  <c r="B3744" i="1"/>
  <c r="B3745" i="1"/>
  <c r="B3747" i="1"/>
  <c r="B3748" i="1"/>
  <c r="B3749" i="1"/>
  <c r="B3752" i="1"/>
  <c r="B3754" i="1"/>
  <c r="B3756" i="1"/>
  <c r="B3757" i="1"/>
  <c r="B3758" i="1"/>
  <c r="B3759" i="1"/>
  <c r="B3760" i="1"/>
  <c r="B3761" i="1"/>
  <c r="B3762" i="1"/>
  <c r="B3763" i="1"/>
  <c r="B3764" i="1"/>
  <c r="B3765" i="1"/>
  <c r="B3766" i="1"/>
  <c r="B3767" i="1"/>
  <c r="B3770" i="1"/>
  <c r="B3771" i="1"/>
  <c r="B3772" i="1"/>
  <c r="B3773" i="1"/>
  <c r="B3774" i="1"/>
  <c r="B3775" i="1"/>
  <c r="B3776" i="1"/>
  <c r="B3778" i="1"/>
  <c r="B3779" i="1"/>
  <c r="B3780" i="1"/>
  <c r="B3783" i="1"/>
  <c r="B3784" i="1"/>
  <c r="B3785" i="1"/>
  <c r="B3786" i="1"/>
  <c r="B3787" i="1"/>
  <c r="B3788"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9" i="1"/>
  <c r="B3820" i="1"/>
  <c r="B3821" i="1"/>
  <c r="B3822" i="1"/>
  <c r="B3823" i="1"/>
  <c r="B3824" i="1"/>
  <c r="B3825" i="1"/>
  <c r="B3826" i="1"/>
  <c r="B3828"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5" i="1"/>
  <c r="B3857" i="1"/>
  <c r="B3859" i="1"/>
  <c r="B3860" i="1"/>
  <c r="B3861" i="1"/>
  <c r="B3862" i="1"/>
  <c r="B3863" i="1"/>
  <c r="B3864" i="1"/>
  <c r="B3865" i="1"/>
  <c r="B3866" i="1"/>
  <c r="B3867" i="1"/>
  <c r="B3868" i="1"/>
  <c r="B3870" i="1"/>
  <c r="B3871" i="1"/>
  <c r="B3872" i="1"/>
  <c r="B3873" i="1"/>
  <c r="B3874" i="1"/>
  <c r="B3875" i="1"/>
  <c r="B3876" i="1"/>
  <c r="B3877" i="1"/>
  <c r="B3878" i="1"/>
  <c r="B3879" i="1"/>
  <c r="B3880" i="1"/>
  <c r="B3881" i="1"/>
  <c r="B3882" i="1"/>
  <c r="B3883" i="1"/>
  <c r="B3884" i="1"/>
  <c r="B3886" i="1"/>
  <c r="B3887" i="1"/>
  <c r="B3888" i="1"/>
  <c r="B3890" i="1"/>
  <c r="B3891" i="1"/>
  <c r="B3892" i="1"/>
  <c r="B3893" i="1"/>
  <c r="B3894" i="1"/>
  <c r="B3895" i="1"/>
  <c r="B3896" i="1"/>
  <c r="B3897" i="1"/>
  <c r="B3898" i="1"/>
  <c r="B3899" i="1"/>
  <c r="B3900" i="1"/>
  <c r="B3901" i="1"/>
  <c r="B3902" i="1"/>
  <c r="B3904" i="1"/>
  <c r="B3906" i="1"/>
  <c r="B3907" i="1"/>
  <c r="B3908" i="1"/>
  <c r="B3909" i="1"/>
  <c r="B3910" i="1"/>
  <c r="B3911" i="1"/>
  <c r="B3912" i="1"/>
  <c r="B3913" i="1"/>
  <c r="B3914" i="1"/>
  <c r="B3916" i="1"/>
  <c r="B3917" i="1"/>
  <c r="B3918" i="1"/>
  <c r="B3919" i="1"/>
  <c r="B3920" i="1"/>
  <c r="B3921" i="1"/>
  <c r="B3922" i="1"/>
  <c r="B3924" i="1"/>
  <c r="B3925" i="1"/>
  <c r="B3926" i="1"/>
  <c r="B3927" i="1"/>
  <c r="B3928" i="1"/>
  <c r="B3929" i="1"/>
  <c r="B3930" i="1"/>
  <c r="B3931" i="1"/>
  <c r="B3932" i="1"/>
  <c r="B3933" i="1"/>
  <c r="B3934" i="1"/>
  <c r="B3935" i="1"/>
  <c r="B3936" i="1"/>
  <c r="B3937" i="1"/>
  <c r="B3939" i="1"/>
  <c r="B3940" i="1"/>
  <c r="B3942" i="1"/>
  <c r="B3943" i="1"/>
  <c r="B3944" i="1"/>
  <c r="B3945" i="1"/>
  <c r="B3946" i="1"/>
  <c r="B3947" i="1"/>
  <c r="B3948" i="1"/>
  <c r="B3949" i="1"/>
  <c r="B3952" i="1"/>
  <c r="B3953" i="1"/>
  <c r="B3954" i="1"/>
  <c r="B3955" i="1"/>
  <c r="B3956" i="1"/>
  <c r="B3957" i="1"/>
  <c r="B3958" i="1"/>
  <c r="B3959" i="1"/>
  <c r="B3960" i="1"/>
  <c r="B3961" i="1"/>
  <c r="B3962" i="1"/>
  <c r="B3963" i="1"/>
  <c r="B3964" i="1"/>
  <c r="B3965" i="1"/>
  <c r="B3966" i="1"/>
  <c r="B3967" i="1"/>
  <c r="B3970" i="1"/>
  <c r="B3971" i="1"/>
  <c r="B3972" i="1"/>
  <c r="B3973" i="1"/>
  <c r="B3974" i="1"/>
  <c r="B3977" i="1"/>
  <c r="B3978" i="1"/>
  <c r="B3980" i="1"/>
  <c r="B3982" i="1"/>
  <c r="B3983" i="1"/>
  <c r="B3984" i="1"/>
  <c r="B3985" i="1"/>
  <c r="B3986" i="1"/>
  <c r="B3990" i="1"/>
  <c r="B3991" i="1"/>
  <c r="B3992" i="1"/>
  <c r="B3993" i="1"/>
  <c r="B3994" i="1"/>
  <c r="B3995" i="1"/>
  <c r="B3996" i="1"/>
  <c r="B3997" i="1"/>
  <c r="B3998" i="1"/>
  <c r="B3999" i="1"/>
  <c r="B4000" i="1"/>
  <c r="B4001" i="1"/>
  <c r="B4002" i="1"/>
  <c r="B4003" i="1"/>
  <c r="B4005" i="1"/>
  <c r="B4006" i="1"/>
  <c r="B4007" i="1"/>
  <c r="B4008" i="1"/>
  <c r="B4010" i="1"/>
  <c r="B4011" i="1"/>
  <c r="B4012" i="1"/>
  <c r="B4013" i="1"/>
  <c r="B4014" i="1"/>
  <c r="B4015" i="1"/>
  <c r="B4016" i="1"/>
  <c r="B4017" i="1"/>
  <c r="B4018" i="1"/>
  <c r="B4019" i="1"/>
  <c r="B4020" i="1"/>
  <c r="B4021" i="1"/>
  <c r="B4022" i="1"/>
  <c r="B4023" i="1"/>
  <c r="B4024" i="1"/>
  <c r="B4025" i="1"/>
  <c r="B4026" i="1"/>
  <c r="B4027"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9" i="1"/>
  <c r="B4080" i="1"/>
  <c r="B4081" i="1"/>
  <c r="B4082" i="1"/>
  <c r="B4083" i="1"/>
  <c r="B4084" i="1"/>
  <c r="B4085" i="1"/>
  <c r="B4086" i="1"/>
  <c r="B4087" i="1"/>
  <c r="B4088" i="1"/>
  <c r="B4089" i="1"/>
  <c r="B4090" i="1"/>
  <c r="B4091" i="1"/>
  <c r="B4092" i="1"/>
  <c r="B4093" i="1"/>
  <c r="B4094" i="1"/>
  <c r="B4096" i="1"/>
  <c r="B4097" i="1"/>
  <c r="B4098" i="1"/>
  <c r="B4099" i="1"/>
  <c r="B4101" i="1"/>
  <c r="B4102" i="1"/>
  <c r="B4103" i="1"/>
  <c r="B4104" i="1"/>
  <c r="B4105" i="1"/>
  <c r="B4106" i="1"/>
  <c r="B4107" i="1"/>
  <c r="B4108" i="1"/>
  <c r="B4109" i="1"/>
  <c r="B4110" i="1"/>
  <c r="B4111" i="1"/>
  <c r="B4112" i="1"/>
  <c r="B4113" i="1"/>
  <c r="B4114" i="1"/>
  <c r="B4115" i="1"/>
  <c r="B4116" i="1"/>
  <c r="B4117"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9" i="1"/>
  <c r="B4170" i="1"/>
  <c r="B4171" i="1"/>
  <c r="B4172" i="1"/>
  <c r="B4174" i="1"/>
  <c r="B4175" i="1"/>
  <c r="B4176" i="1"/>
  <c r="B4177" i="1"/>
  <c r="B4178" i="1"/>
  <c r="B4179" i="1"/>
  <c r="B4180" i="1"/>
  <c r="B4181" i="1"/>
  <c r="B4182" i="1"/>
  <c r="B4183" i="1"/>
  <c r="B4184" i="1"/>
  <c r="B4185" i="1"/>
  <c r="B4186" i="1"/>
  <c r="B4187" i="1"/>
  <c r="B4189" i="1"/>
  <c r="B4190" i="1"/>
  <c r="B4191" i="1"/>
  <c r="B4192" i="1"/>
  <c r="B4193" i="1"/>
  <c r="B4194" i="1"/>
  <c r="B4195" i="1"/>
  <c r="B4196" i="1"/>
  <c r="B4197" i="1"/>
  <c r="B4198" i="1"/>
  <c r="B4199" i="1"/>
  <c r="B4200" i="1"/>
  <c r="B4201" i="1"/>
  <c r="B4202" i="1"/>
  <c r="B4203" i="1"/>
  <c r="B4204" i="1"/>
  <c r="B4205" i="1"/>
  <c r="B4206" i="1"/>
  <c r="B4207" i="1"/>
  <c r="B4208" i="1"/>
  <c r="B4209"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8" i="1"/>
  <c r="B4239" i="1"/>
  <c r="B4240" i="1"/>
  <c r="B4241" i="1"/>
  <c r="B4242" i="1"/>
  <c r="B4245" i="1"/>
  <c r="B4246" i="1"/>
  <c r="B4247" i="1"/>
  <c r="B4248" i="1"/>
  <c r="B4249" i="1"/>
  <c r="B4250" i="1"/>
  <c r="B4251" i="1"/>
  <c r="B4252" i="1"/>
  <c r="B4253" i="1"/>
  <c r="B4255" i="1"/>
  <c r="B4256" i="1"/>
  <c r="B4257" i="1"/>
  <c r="B4258" i="1"/>
  <c r="B4259" i="1"/>
  <c r="B4260" i="1"/>
  <c r="B4261" i="1"/>
  <c r="B4262" i="1"/>
  <c r="B4263" i="1"/>
  <c r="B4264" i="1"/>
  <c r="B4265" i="1"/>
  <c r="B4266" i="1"/>
  <c r="B4267" i="1"/>
  <c r="B4268" i="1"/>
  <c r="B4269" i="1"/>
  <c r="B4270" i="1"/>
  <c r="B4271" i="1"/>
  <c r="B4272" i="1"/>
  <c r="B4274" i="1"/>
  <c r="B4275" i="1"/>
  <c r="B4276" i="1"/>
  <c r="B4277" i="1"/>
  <c r="B4278" i="1"/>
  <c r="B4279" i="1"/>
  <c r="B4280" i="1"/>
  <c r="B4281" i="1"/>
  <c r="B4282" i="1"/>
  <c r="B4283" i="1"/>
  <c r="B4284" i="1"/>
  <c r="B4286" i="1"/>
  <c r="B4287" i="1"/>
  <c r="B4288" i="1"/>
  <c r="B4289" i="1"/>
  <c r="B4290" i="1"/>
  <c r="B4291" i="1"/>
  <c r="B4292" i="1"/>
  <c r="B4293" i="1"/>
  <c r="B4294" i="1"/>
  <c r="B4295" i="1"/>
  <c r="B4297" i="1"/>
  <c r="B4298" i="1"/>
  <c r="B4299" i="1"/>
  <c r="B4300" i="1"/>
  <c r="B4304" i="1"/>
  <c r="B4306" i="1"/>
  <c r="B4307" i="1"/>
  <c r="B4308" i="1"/>
  <c r="B4309" i="1"/>
  <c r="B4311" i="1"/>
  <c r="B4312" i="1"/>
  <c r="B4313" i="1"/>
  <c r="B4314" i="1"/>
  <c r="B4315" i="1"/>
  <c r="B4316" i="1"/>
  <c r="B4317" i="1"/>
  <c r="B4318" i="1"/>
  <c r="B4319" i="1"/>
  <c r="B4320" i="1"/>
  <c r="B4321" i="1"/>
  <c r="B4322" i="1"/>
  <c r="B4323" i="1"/>
  <c r="B4324" i="1"/>
  <c r="B4325" i="1"/>
  <c r="B4326" i="1"/>
  <c r="B4327" i="1"/>
  <c r="B4328" i="1"/>
  <c r="B4329" i="1"/>
  <c r="B4330" i="1"/>
  <c r="B4332" i="1"/>
  <c r="B4333" i="1"/>
  <c r="B4334" i="1"/>
  <c r="B4335" i="1"/>
  <c r="B4336" i="1"/>
  <c r="B4337" i="1"/>
  <c r="B4338" i="1"/>
  <c r="B4339" i="1"/>
  <c r="B4340" i="1"/>
  <c r="B4341" i="1"/>
  <c r="B4342" i="1"/>
  <c r="B4343" i="1"/>
  <c r="B4344" i="1"/>
  <c r="B4345" i="1"/>
  <c r="B4346" i="1"/>
  <c r="B4347" i="1"/>
  <c r="B4348" i="1"/>
  <c r="B4349" i="1"/>
  <c r="B4350" i="1"/>
  <c r="B4351" i="1"/>
  <c r="B4352" i="1"/>
  <c r="B4353" i="1"/>
  <c r="B4355" i="1"/>
  <c r="B4356" i="1"/>
  <c r="B4357" i="1"/>
  <c r="B4361" i="1"/>
  <c r="B4362" i="1"/>
  <c r="B4363" i="1"/>
  <c r="B4364"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1" i="1"/>
  <c r="B4562" i="1"/>
  <c r="B4563" i="1"/>
  <c r="B4564" i="1"/>
  <c r="B4565" i="1"/>
  <c r="B4566" i="1"/>
  <c r="B4567" i="1"/>
  <c r="B4568" i="1"/>
  <c r="B4569" i="1"/>
  <c r="B4570" i="1"/>
  <c r="B4571" i="1"/>
  <c r="B4572" i="1"/>
  <c r="B4573" i="1"/>
  <c r="B4574" i="1"/>
  <c r="B4575" i="1"/>
  <c r="B4576" i="1"/>
  <c r="B4577" i="1"/>
  <c r="B4578" i="1"/>
  <c r="B4579" i="1"/>
  <c r="B4581" i="1"/>
  <c r="B4582" i="1"/>
  <c r="B4583" i="1"/>
  <c r="B4584" i="1"/>
  <c r="B4585" i="1"/>
  <c r="B4586" i="1"/>
  <c r="B4587" i="1"/>
  <c r="B4589" i="1"/>
  <c r="B4590" i="1"/>
  <c r="B4591" i="1"/>
  <c r="B4594" i="1"/>
  <c r="B4595" i="1"/>
  <c r="B4596"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1" i="1"/>
  <c r="B4632" i="1"/>
  <c r="B4633" i="1"/>
  <c r="B4634" i="1"/>
  <c r="B4635" i="1"/>
  <c r="B4636" i="1"/>
  <c r="B4637" i="1"/>
  <c r="B4638" i="1"/>
  <c r="B4640" i="1"/>
  <c r="B4641" i="1"/>
  <c r="B4642" i="1"/>
  <c r="B4643" i="1"/>
  <c r="B4644" i="1"/>
  <c r="B4645" i="1"/>
  <c r="B4646" i="1"/>
  <c r="B4647" i="1"/>
  <c r="B4648" i="1"/>
  <c r="B4649" i="1"/>
  <c r="B4650" i="1"/>
  <c r="B4651" i="1"/>
  <c r="B4652" i="1"/>
  <c r="B4653" i="1"/>
  <c r="B4654" i="1"/>
  <c r="B4655" i="1"/>
  <c r="B4656" i="1"/>
  <c r="B4657" i="1"/>
  <c r="B4658" i="1"/>
  <c r="B4659" i="1"/>
  <c r="B4660" i="1"/>
  <c r="B4665" i="1"/>
  <c r="B4666" i="1"/>
  <c r="B4667" i="1"/>
  <c r="B4668" i="1"/>
  <c r="B4669" i="1"/>
  <c r="B4670" i="1"/>
  <c r="B4672" i="1"/>
  <c r="B4673" i="1"/>
  <c r="B4674" i="1"/>
  <c r="B4675" i="1"/>
  <c r="B4676" i="1"/>
  <c r="B4678" i="1"/>
  <c r="B4679" i="1"/>
  <c r="B4681" i="1"/>
  <c r="B4682" i="1"/>
  <c r="B4683" i="1"/>
  <c r="B4684" i="1"/>
  <c r="B4685" i="1"/>
  <c r="B4686" i="1"/>
  <c r="B4687" i="1"/>
  <c r="B4688" i="1"/>
  <c r="B4689" i="1"/>
  <c r="B4690" i="1"/>
  <c r="B4691" i="1"/>
  <c r="B4692" i="1"/>
  <c r="B4693" i="1"/>
  <c r="B4694" i="1"/>
  <c r="B4695" i="1"/>
  <c r="B4696" i="1"/>
  <c r="B4697" i="1"/>
  <c r="B4698" i="1"/>
  <c r="B4699" i="1"/>
  <c r="B4700" i="1"/>
  <c r="B4701" i="1"/>
  <c r="B4702" i="1"/>
  <c r="B4705" i="1"/>
  <c r="B4706" i="1"/>
  <c r="B4707" i="1"/>
  <c r="B4708" i="1"/>
  <c r="B4709" i="1"/>
  <c r="B4710" i="1"/>
  <c r="B4711" i="1"/>
  <c r="B4712" i="1"/>
  <c r="B4713" i="1"/>
  <c r="B4714" i="1"/>
  <c r="B4715" i="1"/>
  <c r="B4716" i="1"/>
  <c r="B4717" i="1"/>
  <c r="B4718" i="1"/>
  <c r="B4719" i="1"/>
  <c r="B4720" i="1"/>
  <c r="B4721" i="1"/>
  <c r="B4722" i="1"/>
  <c r="B4724" i="1"/>
  <c r="B4725" i="1"/>
  <c r="B4726"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7" i="1"/>
  <c r="B4758" i="1"/>
  <c r="B4759" i="1"/>
  <c r="B4760" i="1"/>
  <c r="B4761" i="1"/>
  <c r="B4762" i="1"/>
  <c r="B4763" i="1"/>
  <c r="B4764" i="1"/>
  <c r="B4765" i="1"/>
  <c r="B4766" i="1"/>
  <c r="B4767" i="1"/>
  <c r="B4768" i="1"/>
  <c r="B4769" i="1"/>
  <c r="B4770" i="1"/>
  <c r="B4771"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167" i="1"/>
  <c r="B484" i="1"/>
  <c r="B966" i="1"/>
  <c r="B3498" i="1"/>
  <c r="B1659" i="1"/>
  <c r="B291" i="1"/>
  <c r="B1940" i="1"/>
  <c r="B4244" i="1"/>
  <c r="B686" i="1"/>
  <c r="B140" i="1"/>
  <c r="B1396" i="1"/>
  <c r="B573" i="1"/>
  <c r="B813" i="1"/>
  <c r="B1077" i="1"/>
  <c r="B1356" i="1"/>
  <c r="B2649" i="1"/>
  <c r="B1060" i="1"/>
  <c r="B3987" i="1"/>
  <c r="B3682" i="1"/>
  <c r="B3523" i="1"/>
  <c r="B503" i="1"/>
  <c r="B2154" i="1"/>
  <c r="B1595" i="1"/>
  <c r="B2155" i="1"/>
  <c r="B3499" i="1"/>
  <c r="B2156" i="1"/>
  <c r="B3500" i="1"/>
  <c r="B2157" i="1"/>
  <c r="B2158" i="1"/>
  <c r="B2159" i="1"/>
  <c r="B3654" i="1"/>
  <c r="B1586" i="1"/>
  <c r="B3789" i="1"/>
  <c r="B2360" i="1"/>
  <c r="B2136" i="1"/>
  <c r="B2137" i="1"/>
  <c r="B193" i="1"/>
  <c r="B43" i="1"/>
  <c r="B1585" i="1"/>
  <c r="B341" i="1"/>
  <c r="B181" i="1"/>
  <c r="B611" i="1"/>
  <c r="B324" i="1"/>
  <c r="B536" i="1"/>
  <c r="B150" i="1"/>
  <c r="B2057" i="1"/>
  <c r="B3950" i="1"/>
  <c r="B851" i="1"/>
  <c r="B648" i="1"/>
  <c r="B3722" i="1"/>
  <c r="B4354" i="1"/>
  <c r="B3726" i="1"/>
  <c r="B797" i="1"/>
  <c r="B2745" i="1"/>
  <c r="B1681" i="1"/>
  <c r="B4680" i="1"/>
  <c r="B3777" i="1"/>
  <c r="B2368" i="1"/>
  <c r="B2117" i="1"/>
  <c r="B1633" i="1"/>
  <c r="B4303" i="1"/>
  <c r="B2710" i="1"/>
  <c r="B1597" i="1"/>
  <c r="B2386" i="1"/>
  <c r="B2896" i="1"/>
  <c r="B2040" i="1"/>
  <c r="B2901" i="1"/>
  <c r="B2237" i="1"/>
  <c r="B1823" i="1"/>
  <c r="B2160" i="1"/>
  <c r="B4273" i="1"/>
  <c r="B3975" i="1"/>
  <c r="B3577" i="1"/>
  <c r="B1417" i="1"/>
  <c r="B1807" i="1"/>
  <c r="B1808" i="1"/>
  <c r="B3675" i="1"/>
  <c r="B2094" i="1"/>
  <c r="B1470" i="1"/>
  <c r="B1668" i="1"/>
  <c r="B1718" i="1"/>
  <c r="B1669" i="1"/>
  <c r="B3667" i="1"/>
  <c r="B4662" i="1"/>
  <c r="B4285" i="1"/>
  <c r="B3858" i="1"/>
  <c r="B4663" i="1"/>
  <c r="B682" i="1"/>
  <c r="B4664" i="1"/>
  <c r="B2101" i="1"/>
  <c r="B2501" i="1"/>
  <c r="B4560" i="1"/>
  <c r="B4119" i="1"/>
  <c r="B4703" i="1"/>
  <c r="B3915" i="1"/>
  <c r="B3989" i="1"/>
  <c r="B4704" i="1"/>
  <c r="B1925" i="1"/>
  <c r="B206" i="1"/>
  <c r="B175" i="1"/>
  <c r="B3968" i="1"/>
  <c r="B3818" i="1"/>
  <c r="B3750" i="1"/>
  <c r="B3751" i="1"/>
  <c r="B1644" i="1"/>
  <c r="B1257" i="1"/>
  <c r="B400" i="1"/>
  <c r="B401" i="1"/>
  <c r="B1271" i="1"/>
  <c r="B4661" i="1"/>
  <c r="B2653" i="1"/>
  <c r="B998" i="1"/>
  <c r="B4359" i="1"/>
  <c r="B4301" i="1"/>
  <c r="B4173" i="1"/>
  <c r="B2049" i="1"/>
  <c r="B3116" i="1"/>
  <c r="B2239" i="1"/>
  <c r="B4639" i="1"/>
  <c r="B904" i="1"/>
  <c r="B994" i="1"/>
  <c r="B2260" i="1"/>
  <c r="B3829" i="1"/>
  <c r="B1397" i="1"/>
  <c r="B4118" i="1"/>
  <c r="B1225" i="1"/>
  <c r="B1359" i="1"/>
  <c r="B2605" i="1"/>
  <c r="B4580" i="1"/>
  <c r="B1191" i="1"/>
  <c r="B919" i="1"/>
  <c r="B505" i="1"/>
  <c r="B902" i="1"/>
  <c r="B118" i="1"/>
  <c r="B85" i="1"/>
  <c r="B636" i="1"/>
  <c r="B257" i="1"/>
  <c r="B2725" i="1"/>
  <c r="B640" i="1"/>
  <c r="B1860" i="1"/>
  <c r="B529" i="1"/>
  <c r="B3303" i="1"/>
  <c r="B3885" i="1"/>
  <c r="B1114" i="1"/>
  <c r="B670" i="1"/>
  <c r="B725" i="1"/>
  <c r="B2110" i="1"/>
  <c r="B760" i="1"/>
  <c r="B2245" i="1"/>
  <c r="B2770" i="1"/>
  <c r="B1789" i="1"/>
  <c r="B3979" i="1"/>
  <c r="B1463" i="1"/>
  <c r="B4593" i="1"/>
  <c r="B891" i="1"/>
  <c r="B2254" i="1"/>
  <c r="B1021" i="1"/>
  <c r="B316" i="1"/>
  <c r="B681" i="1"/>
  <c r="B1101" i="1"/>
  <c r="B2784" i="1"/>
  <c r="B2083" i="1"/>
  <c r="B247" i="1"/>
  <c r="B1285" i="1"/>
  <c r="B154" i="1"/>
  <c r="B1109" i="1"/>
  <c r="B824" i="1"/>
  <c r="B1358" i="1"/>
  <c r="B3121" i="1"/>
  <c r="B2997" i="1"/>
  <c r="B161" i="1"/>
  <c r="B1249" i="1"/>
  <c r="B105" i="1"/>
  <c r="B1372" i="1"/>
  <c r="B2552" i="1"/>
  <c r="B2737" i="1"/>
  <c r="B2635" i="1"/>
  <c r="B3065" i="1"/>
  <c r="B906" i="1"/>
  <c r="B3724" i="1"/>
  <c r="B112" i="1"/>
  <c r="B4597" i="1"/>
  <c r="B903" i="1"/>
  <c r="B1580" i="1"/>
  <c r="B1478" i="1"/>
  <c r="B1042" i="1"/>
  <c r="B914" i="1"/>
  <c r="B915" i="1"/>
  <c r="B1011" i="1"/>
  <c r="B3480" i="1"/>
  <c r="B1108" i="1"/>
  <c r="B3941" i="1"/>
  <c r="B885" i="1"/>
  <c r="B2180" i="1"/>
  <c r="B786" i="1"/>
  <c r="B4254" i="1"/>
  <c r="B2291" i="1"/>
  <c r="B1589" i="1"/>
  <c r="B3686" i="1"/>
  <c r="B574" i="1"/>
  <c r="B2212" i="1"/>
  <c r="B1394" i="1"/>
  <c r="B2558" i="1"/>
  <c r="B4331" i="1"/>
  <c r="B3399" i="1"/>
  <c r="B2877" i="1"/>
  <c r="B661" i="1"/>
  <c r="B1026" i="1"/>
  <c r="B4358" i="1"/>
  <c r="B1741" i="1"/>
  <c r="B1503" i="1"/>
  <c r="B2699" i="1"/>
  <c r="B1776" i="1"/>
  <c r="B2171" i="1"/>
  <c r="B4078" i="1"/>
  <c r="B3715" i="1"/>
  <c r="B625" i="1"/>
  <c r="B972" i="1"/>
  <c r="B4188" i="1"/>
  <c r="B1666" i="1"/>
  <c r="B4677" i="1"/>
  <c r="B1376" i="1"/>
  <c r="B4588" i="1"/>
  <c r="B3485" i="1"/>
  <c r="B4773" i="1"/>
  <c r="B3905" i="1"/>
  <c r="B3649" i="1"/>
  <c r="B122" i="1"/>
  <c r="B3012" i="1"/>
  <c r="B2026" i="1"/>
  <c r="B3938" i="1"/>
  <c r="B3013" i="1"/>
  <c r="B2027" i="1"/>
  <c r="B603" i="1"/>
  <c r="B3014" i="1"/>
  <c r="B2028" i="1"/>
  <c r="B179" i="1"/>
  <c r="B3015" i="1"/>
  <c r="B2029" i="1"/>
  <c r="B1141" i="1"/>
  <c r="B3016" i="1"/>
  <c r="B2030" i="1"/>
  <c r="B3136" i="1"/>
  <c r="B2226" i="1"/>
  <c r="B2965" i="1"/>
  <c r="B3271" i="1"/>
  <c r="B2323" i="1"/>
  <c r="B2959" i="1"/>
  <c r="B2032" i="1"/>
  <c r="B2966" i="1"/>
  <c r="B2556" i="1"/>
  <c r="B2009" i="1"/>
  <c r="B1375" i="1"/>
  <c r="B1009" i="1"/>
  <c r="B4237" i="1"/>
  <c r="B951" i="1"/>
  <c r="B1412" i="1"/>
  <c r="B841" i="1"/>
  <c r="B2222" i="1"/>
  <c r="B3723" i="1"/>
  <c r="B3923" i="1"/>
  <c r="B644" i="1"/>
  <c r="B1793" i="1"/>
  <c r="B1821" i="1"/>
  <c r="B1036" i="1"/>
  <c r="B1653" i="1"/>
  <c r="B3827" i="1"/>
  <c r="B246" i="1"/>
  <c r="B1799" i="1"/>
  <c r="B2412" i="1"/>
  <c r="B4243" i="1"/>
  <c r="B2740" i="1"/>
  <c r="B2034" i="1"/>
  <c r="B1619" i="1"/>
  <c r="B229" i="1"/>
  <c r="B2058" i="1"/>
  <c r="B3153" i="1"/>
  <c r="B1728" i="1"/>
  <c r="B791" i="1"/>
  <c r="B3676" i="1"/>
  <c r="B659" i="1"/>
  <c r="B2419" i="1"/>
  <c r="B381" i="1"/>
  <c r="B1794" i="1"/>
  <c r="B3118" i="1"/>
  <c r="B3119" i="1"/>
  <c r="B2035" i="1"/>
  <c r="B3010" i="1"/>
  <c r="B2036" i="1"/>
  <c r="B3011" i="1"/>
  <c r="B1801" i="1"/>
  <c r="B1834" i="1"/>
  <c r="B1020" i="1"/>
  <c r="B1677" i="1"/>
  <c r="B2778" i="1"/>
  <c r="B3781" i="1"/>
  <c r="B272" i="1"/>
  <c r="B1583" i="1"/>
  <c r="B1323" i="1"/>
  <c r="B912" i="1"/>
  <c r="B1667" i="1"/>
  <c r="B2674" i="1"/>
  <c r="B4671" i="1"/>
  <c r="B1465" i="1"/>
  <c r="B1140" i="1"/>
  <c r="B2518" i="1"/>
  <c r="B1466" i="1"/>
  <c r="B1467" i="1"/>
  <c r="B1862" i="1"/>
  <c r="B3510" i="1"/>
  <c r="B3856" i="1"/>
  <c r="B971" i="1"/>
  <c r="B2438" i="1"/>
  <c r="B4772" i="1"/>
  <c r="B839" i="1"/>
  <c r="B2164" i="1"/>
  <c r="B1227" i="1"/>
  <c r="B3441" i="1"/>
  <c r="B3398" i="1"/>
  <c r="B2806" i="1"/>
  <c r="B4168" i="1"/>
  <c r="B4630" i="1"/>
  <c r="B4095" i="1"/>
  <c r="B1775" i="1"/>
  <c r="B706" i="1"/>
  <c r="B2804" i="1"/>
  <c r="B3718" i="1"/>
  <c r="B4310" i="1"/>
  <c r="B2023" i="1"/>
  <c r="B4009" i="1"/>
  <c r="B1747" i="1"/>
  <c r="B3340" i="1"/>
  <c r="B3565" i="1"/>
  <c r="B2414" i="1"/>
  <c r="B2682" i="1"/>
  <c r="B3768" i="1"/>
  <c r="B2372" i="1"/>
  <c r="B2407" i="1"/>
  <c r="B468" i="1"/>
  <c r="B4592" i="1"/>
  <c r="B3563" i="1"/>
  <c r="B2902" i="1"/>
  <c r="B4756" i="1"/>
  <c r="B3488" i="1"/>
  <c r="B3688" i="1"/>
  <c r="B1326" i="1"/>
  <c r="B787" i="1"/>
  <c r="B2210" i="1"/>
  <c r="B1699" i="1"/>
  <c r="B3494" i="1"/>
  <c r="B3531" i="1"/>
  <c r="B2381" i="1"/>
  <c r="B828" i="1"/>
  <c r="B3755" i="1"/>
  <c r="B127" i="1"/>
  <c r="B1303" i="1"/>
  <c r="B1024" i="1"/>
  <c r="B2010" i="1"/>
  <c r="B3854" i="1"/>
  <c r="B4004" i="1"/>
  <c r="B899" i="1"/>
  <c r="B283" i="1"/>
  <c r="B3543" i="1"/>
  <c r="B1765" i="1"/>
  <c r="B449" i="1"/>
  <c r="B314" i="1"/>
  <c r="B2750" i="1"/>
  <c r="B280" i="1"/>
  <c r="B4210" i="1"/>
  <c r="B4305" i="1"/>
  <c r="B3976" i="1"/>
  <c r="B1558" i="1"/>
  <c r="B1439" i="1"/>
  <c r="B1136" i="1"/>
  <c r="B1344" i="1"/>
  <c r="B4360" i="1"/>
  <c r="B537" i="1"/>
  <c r="B853" i="1"/>
  <c r="B1040" i="1"/>
  <c r="B3782" i="1"/>
  <c r="B1710" i="1"/>
  <c r="B976" i="1"/>
  <c r="B199" i="1"/>
  <c r="B2223" i="1"/>
  <c r="B2658" i="1"/>
  <c r="B2116" i="1"/>
  <c r="B1312" i="1"/>
  <c r="B1324" i="1"/>
  <c r="B968" i="1"/>
  <c r="B3659" i="1"/>
  <c r="B312" i="1"/>
  <c r="B210" i="1"/>
  <c r="B124" i="1"/>
  <c r="B125" i="1"/>
  <c r="B211" i="1"/>
  <c r="B313" i="1"/>
  <c r="B331" i="1"/>
  <c r="B224" i="1"/>
  <c r="B135" i="1"/>
  <c r="B136" i="1"/>
  <c r="B225" i="1"/>
  <c r="B332" i="1"/>
  <c r="B56" i="1"/>
  <c r="B44" i="1"/>
  <c r="B221" i="1"/>
  <c r="B940" i="1"/>
  <c r="B2876" i="1"/>
  <c r="B2041" i="1"/>
  <c r="B2059" i="1"/>
  <c r="B810" i="1"/>
  <c r="B741" i="1"/>
  <c r="B2177" i="1"/>
  <c r="B2874" i="1"/>
  <c r="B2998" i="1"/>
  <c r="B4365" i="1"/>
  <c r="B115" i="1"/>
  <c r="B1139" i="1"/>
  <c r="B1027" i="1"/>
  <c r="B1360" i="1"/>
  <c r="B2308" i="1"/>
  <c r="B1825" i="1"/>
  <c r="B1753" i="1"/>
  <c r="B3589" i="1"/>
  <c r="B3590" i="1"/>
  <c r="B3903" i="1"/>
  <c r="B1956" i="1"/>
  <c r="B2071" i="1"/>
  <c r="B3131" i="1"/>
  <c r="B3969" i="1"/>
  <c r="B4408" i="1"/>
  <c r="B2617" i="1"/>
  <c r="B1259" i="1"/>
  <c r="B108" i="1"/>
  <c r="B782" i="1"/>
  <c r="B3511" i="1"/>
  <c r="B4723" i="1"/>
  <c r="B3730" i="1"/>
  <c r="B3111" i="1"/>
  <c r="B2286" i="1"/>
  <c r="B2006" i="1"/>
  <c r="B737" i="1"/>
  <c r="B629" i="1"/>
  <c r="B630" i="1"/>
  <c r="B403" i="1"/>
  <c r="B1241" i="1"/>
  <c r="B831" i="1"/>
  <c r="B916" i="1"/>
  <c r="B2334" i="1"/>
  <c r="B517" i="1"/>
  <c r="B4100" i="1"/>
  <c r="B3205" i="1"/>
  <c r="B3753" i="1"/>
  <c r="B2377" i="1"/>
  <c r="B1064" i="1"/>
  <c r="B1692" i="1"/>
  <c r="B4028" i="1"/>
  <c r="B511" i="1"/>
  <c r="B3951" i="1"/>
  <c r="B1955" i="1"/>
  <c r="B1893" i="1"/>
  <c r="B2940" i="1"/>
  <c r="B1796" i="1"/>
  <c r="B3633" i="1"/>
  <c r="B3790" i="1"/>
  <c r="B2987" i="1"/>
  <c r="B1898" i="1"/>
  <c r="B969" i="1"/>
  <c r="B3002" i="1"/>
  <c r="B3069" i="1"/>
  <c r="B3579" i="1"/>
  <c r="B3609" i="1"/>
  <c r="B1639" i="1"/>
  <c r="B1566" i="1"/>
  <c r="B3669" i="1"/>
  <c r="B3551" i="1"/>
  <c r="B2500" i="1"/>
  <c r="B3058" i="1"/>
  <c r="B2580" i="1"/>
  <c r="B3981" i="1"/>
  <c r="B3710" i="1"/>
  <c r="B3154" i="1"/>
  <c r="B4302" i="1"/>
  <c r="B3889" i="1"/>
  <c r="B2287" i="1"/>
  <c r="B1403" i="1"/>
  <c r="B3702" i="1"/>
  <c r="B3356" i="1"/>
  <c r="B843" i="1"/>
  <c r="B699" i="1"/>
  <c r="B320" i="1"/>
  <c r="B1014" i="1"/>
  <c r="B3539" i="1"/>
  <c r="B483" i="1"/>
  <c r="B145" i="1"/>
  <c r="B2337" i="1"/>
  <c r="B475" i="1"/>
  <c r="B1404" i="1"/>
  <c r="B1544" i="1"/>
  <c r="B2284" i="1"/>
  <c r="B2570" i="1"/>
  <c r="B2442" i="1"/>
  <c r="B1032" i="1"/>
  <c r="B1861" i="1"/>
  <c r="B1414" i="1"/>
  <c r="B1802" i="1"/>
  <c r="B2276" i="1"/>
  <c r="B2349" i="1"/>
  <c r="B1301" i="1"/>
  <c r="B4727" i="1"/>
  <c r="B2508" i="1"/>
  <c r="B2507" i="1"/>
  <c r="B4479" i="1"/>
  <c r="B4029" i="1"/>
  <c r="B2066" i="1"/>
  <c r="B4296" i="1"/>
  <c r="B2608" i="1"/>
  <c r="B1822" i="1"/>
  <c r="B1635" i="1"/>
  <c r="B3769" i="1"/>
  <c r="B2772" i="1"/>
  <c r="B1638" i="1"/>
  <c r="B3830" i="1"/>
  <c r="B3746" i="1"/>
  <c r="B920" i="1"/>
  <c r="B3450" i="1"/>
  <c r="B3869" i="1"/>
  <c r="B3504" i="1"/>
  <c r="B3517" i="1"/>
  <c r="B2726" i="1"/>
  <c r="B789" i="1"/>
  <c r="B1361" i="1"/>
  <c r="B3238" i="1"/>
  <c r="B3988" i="1"/>
  <c r="B1876" i="1"/>
  <c r="B28" i="1"/>
  <c r="B25" i="1"/>
  <c r="B12" i="1"/>
  <c r="B2420" i="1"/>
  <c r="B1393" i="1"/>
  <c r="B1132" i="1"/>
  <c r="B138" i="1"/>
  <c r="B129" i="1"/>
  <c r="B40" i="1"/>
  <c r="B33" i="1"/>
  <c r="B194" i="1"/>
  <c r="B1000" i="1"/>
  <c r="B2421" i="1"/>
  <c r="B2422" i="1"/>
  <c r="B2423" i="1"/>
  <c r="B2424" i="1"/>
  <c r="B2425" i="1"/>
  <c r="B2426" i="1"/>
  <c r="B2427" i="1"/>
  <c r="B2428" i="1"/>
  <c r="B2429" i="1"/>
  <c r="B2430" i="1"/>
  <c r="B2431" i="1"/>
  <c r="B2432" i="1"/>
  <c r="B395" i="1"/>
  <c r="B396" i="1"/>
  <c r="B397" i="1"/>
  <c r="B1068" i="1"/>
  <c r="B1069" i="1"/>
  <c r="B1070" i="1"/>
  <c r="B1314" i="1"/>
  <c r="B1315" i="1"/>
  <c r="B1316" i="1"/>
  <c r="B1766" i="1"/>
  <c r="B1767" i="1"/>
  <c r="B1768" i="1"/>
  <c r="B1576" i="1"/>
  <c r="B1577" i="1"/>
  <c r="B1578" i="1"/>
  <c r="B2138" i="1"/>
  <c r="B2139" i="1"/>
  <c r="B2140" i="1"/>
  <c r="B2141" i="1"/>
  <c r="B2142" i="1"/>
  <c r="B2143" i="1"/>
  <c r="B2144" i="1"/>
  <c r="B2145" i="1"/>
  <c r="B2146" i="1"/>
  <c r="B2147" i="1"/>
  <c r="B2148" i="1"/>
  <c r="B2149" i="1"/>
  <c r="G126" i="1"/>
  <c r="G123" i="1"/>
  <c r="G121" i="1"/>
  <c r="G120" i="1"/>
  <c r="G119" i="1"/>
  <c r="G117" i="1"/>
  <c r="G116" i="1"/>
  <c r="G114" i="1"/>
  <c r="G113" i="1"/>
  <c r="G111" i="1"/>
  <c r="G110" i="1"/>
  <c r="G109" i="1"/>
  <c r="G107" i="1"/>
  <c r="G106" i="1"/>
  <c r="G104" i="1"/>
  <c r="G103" i="1"/>
  <c r="G102" i="1"/>
  <c r="G101" i="1"/>
  <c r="G100" i="1"/>
  <c r="G99" i="1"/>
  <c r="G98" i="1"/>
  <c r="G97" i="1"/>
  <c r="G96" i="1"/>
  <c r="G95" i="1"/>
  <c r="G94" i="1"/>
  <c r="G93" i="1"/>
  <c r="G92" i="1"/>
  <c r="G91" i="1"/>
  <c r="G90" i="1"/>
  <c r="G89" i="1"/>
  <c r="G88" i="1"/>
  <c r="G87" i="1"/>
  <c r="G86" i="1"/>
  <c r="G84" i="1"/>
  <c r="G83" i="1"/>
  <c r="G82" i="1"/>
  <c r="G81" i="1"/>
  <c r="G80" i="1"/>
  <c r="G79" i="1"/>
  <c r="G78" i="1"/>
  <c r="G77" i="1"/>
  <c r="G66" i="1"/>
  <c r="G67" i="1"/>
  <c r="G68" i="1"/>
  <c r="G69" i="1"/>
  <c r="G70" i="1"/>
  <c r="G71" i="1"/>
  <c r="G72" i="1"/>
  <c r="G73" i="1"/>
  <c r="G74" i="1"/>
  <c r="G75" i="1"/>
  <c r="G76" i="1"/>
  <c r="G63" i="1"/>
  <c r="G64" i="1"/>
  <c r="G65" i="1"/>
  <c r="G62" i="1"/>
  <c r="G61" i="1"/>
  <c r="G60" i="1"/>
  <c r="G59" i="1"/>
  <c r="G58" i="1"/>
  <c r="G57" i="1"/>
  <c r="G55" i="1"/>
  <c r="G54" i="1"/>
  <c r="G53" i="1"/>
  <c r="G52" i="1"/>
  <c r="G51" i="1"/>
  <c r="G50" i="1"/>
  <c r="G49" i="1"/>
  <c r="G47" i="1"/>
  <c r="G48" i="1"/>
  <c r="G46" i="1"/>
  <c r="G45" i="1"/>
  <c r="G42" i="1"/>
  <c r="G41" i="1"/>
  <c r="G39" i="1"/>
  <c r="G38" i="1"/>
  <c r="G37" i="1"/>
  <c r="G36" i="1"/>
  <c r="G35" i="1"/>
  <c r="G34" i="1"/>
  <c r="G32" i="1"/>
  <c r="G31" i="1"/>
  <c r="G30" i="1"/>
  <c r="G29" i="1"/>
  <c r="G27" i="1"/>
  <c r="G26" i="1"/>
  <c r="G24" i="1"/>
  <c r="G23" i="1"/>
  <c r="G22" i="1"/>
  <c r="G21" i="1"/>
  <c r="G20" i="1"/>
  <c r="G19" i="1"/>
  <c r="G18" i="1"/>
  <c r="G17" i="1"/>
  <c r="G16" i="1"/>
  <c r="G15" i="1"/>
  <c r="G14" i="1"/>
  <c r="G13" i="1"/>
  <c r="G11" i="1"/>
  <c r="G10" i="1"/>
  <c r="G9" i="1"/>
  <c r="G8" i="1"/>
  <c r="G7" i="1"/>
  <c r="G6" i="1"/>
  <c r="G5" i="1"/>
  <c r="G4" i="1"/>
  <c r="G3" i="1"/>
  <c r="G2" i="1"/>
  <c r="G130" i="1"/>
  <c r="G131" i="1"/>
  <c r="G132" i="1"/>
  <c r="G133" i="1"/>
  <c r="G134" i="1"/>
  <c r="G137" i="1"/>
  <c r="G139" i="1"/>
  <c r="G141" i="1"/>
  <c r="G142" i="1"/>
  <c r="G143" i="1"/>
  <c r="G144" i="1"/>
  <c r="G146" i="1"/>
  <c r="G147" i="1"/>
  <c r="G148" i="1"/>
  <c r="G149" i="1"/>
  <c r="G151" i="1"/>
  <c r="G152" i="1"/>
  <c r="G153" i="1"/>
  <c r="G155" i="1"/>
  <c r="G156" i="1"/>
  <c r="G157" i="1"/>
  <c r="G158" i="1"/>
  <c r="G159" i="1"/>
  <c r="G160" i="1"/>
  <c r="G162" i="1"/>
  <c r="G163" i="1"/>
  <c r="G164" i="1"/>
  <c r="G165" i="1"/>
  <c r="G166" i="1"/>
  <c r="G168" i="1"/>
  <c r="G169" i="1"/>
  <c r="G170" i="1"/>
  <c r="G171" i="1"/>
  <c r="G172" i="1"/>
  <c r="G173" i="1"/>
  <c r="G174" i="1"/>
  <c r="G176" i="1"/>
  <c r="G177" i="1"/>
  <c r="G178" i="1"/>
  <c r="G180" i="1"/>
  <c r="G182" i="1"/>
  <c r="G183" i="1"/>
  <c r="G184" i="1"/>
  <c r="G185" i="1"/>
  <c r="G186" i="1"/>
  <c r="G187" i="1"/>
  <c r="G188" i="1"/>
  <c r="G189" i="1"/>
  <c r="G190" i="1"/>
  <c r="G191" i="1"/>
  <c r="G192" i="1"/>
  <c r="G195" i="1"/>
  <c r="G196" i="1"/>
  <c r="G197" i="1"/>
  <c r="G198" i="1"/>
  <c r="G200" i="1"/>
  <c r="G201" i="1"/>
  <c r="G202" i="1"/>
  <c r="G203" i="1"/>
  <c r="G204" i="1"/>
  <c r="G205" i="1"/>
  <c r="G207" i="1"/>
  <c r="G208" i="1"/>
  <c r="G209" i="1"/>
  <c r="G212" i="1"/>
  <c r="G213" i="1"/>
  <c r="G214" i="1"/>
  <c r="G215" i="1"/>
  <c r="G216" i="1"/>
  <c r="G217" i="1"/>
  <c r="G218" i="1"/>
  <c r="G219" i="1"/>
  <c r="G220" i="1"/>
  <c r="G222" i="1"/>
  <c r="G223" i="1"/>
  <c r="G226" i="1"/>
  <c r="G227" i="1"/>
  <c r="G228" i="1"/>
  <c r="G230" i="1"/>
  <c r="G231" i="1"/>
  <c r="G232" i="1"/>
  <c r="G233" i="1"/>
  <c r="G234" i="1"/>
  <c r="G235" i="1"/>
  <c r="G236" i="1"/>
  <c r="G237" i="1"/>
  <c r="G238" i="1"/>
  <c r="G239" i="1"/>
  <c r="G240" i="1"/>
  <c r="G241" i="1"/>
  <c r="G242" i="1"/>
  <c r="G243" i="1"/>
  <c r="G244" i="1"/>
  <c r="G245" i="1"/>
  <c r="G248" i="1"/>
  <c r="G249" i="1"/>
  <c r="G250" i="1"/>
  <c r="G251" i="1"/>
  <c r="G252" i="1"/>
  <c r="G253" i="1"/>
  <c r="G254" i="1"/>
  <c r="G255" i="1"/>
  <c r="G256" i="1"/>
  <c r="G258" i="1"/>
  <c r="G259" i="1"/>
  <c r="G260" i="1"/>
  <c r="G261" i="1"/>
  <c r="G262" i="1"/>
  <c r="G263" i="1"/>
  <c r="G264" i="1"/>
  <c r="G265" i="1"/>
  <c r="G266" i="1"/>
  <c r="G267" i="1"/>
  <c r="G268" i="1"/>
  <c r="G269" i="1"/>
  <c r="G270" i="1"/>
  <c r="G271" i="1"/>
  <c r="G273" i="1"/>
  <c r="G274" i="1"/>
  <c r="G275" i="1"/>
  <c r="G276" i="1"/>
  <c r="G277" i="1"/>
  <c r="G278" i="1"/>
  <c r="G279" i="1"/>
  <c r="G281" i="1"/>
  <c r="G282" i="1"/>
  <c r="G284" i="1"/>
  <c r="G285" i="1"/>
  <c r="G286" i="1"/>
  <c r="G287" i="1"/>
  <c r="G288" i="1"/>
  <c r="G289" i="1"/>
  <c r="G290" i="1"/>
  <c r="G292" i="1"/>
  <c r="G293" i="1"/>
  <c r="G294" i="1"/>
  <c r="G295" i="1"/>
  <c r="G296" i="1"/>
  <c r="G297" i="1"/>
  <c r="G298" i="1"/>
  <c r="G299" i="1"/>
  <c r="G300" i="1"/>
  <c r="G301" i="1"/>
  <c r="G302" i="1"/>
  <c r="G303" i="1"/>
  <c r="G304" i="1"/>
  <c r="G305" i="1"/>
  <c r="G306" i="1"/>
  <c r="G307" i="1"/>
  <c r="G308" i="1"/>
  <c r="G309" i="1"/>
  <c r="G310" i="1"/>
  <c r="G311" i="1"/>
  <c r="G315" i="1"/>
  <c r="G317" i="1"/>
  <c r="G318" i="1"/>
  <c r="G319" i="1"/>
  <c r="G321" i="1"/>
  <c r="G322" i="1"/>
  <c r="G323" i="1"/>
  <c r="G325" i="1"/>
  <c r="G326" i="1"/>
  <c r="G327" i="1"/>
  <c r="G328" i="1"/>
  <c r="G329" i="1"/>
  <c r="G330" i="1"/>
  <c r="G333" i="1"/>
  <c r="G334" i="1"/>
  <c r="G335" i="1"/>
  <c r="G336" i="1"/>
  <c r="G337" i="1"/>
  <c r="G338" i="1"/>
  <c r="G339" i="1"/>
  <c r="G340"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2" i="1"/>
  <c r="G383" i="1"/>
  <c r="G384" i="1"/>
  <c r="G385" i="1"/>
  <c r="G386" i="1"/>
  <c r="G387" i="1"/>
  <c r="G388" i="1"/>
  <c r="G389" i="1"/>
  <c r="G390" i="1"/>
  <c r="G391" i="1"/>
  <c r="G392" i="1"/>
  <c r="G393" i="1"/>
  <c r="G394" i="1"/>
  <c r="G398" i="1"/>
  <c r="G399" i="1"/>
  <c r="G402"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50" i="1"/>
  <c r="G451" i="1"/>
  <c r="G452" i="1"/>
  <c r="G453" i="1"/>
  <c r="G454" i="1"/>
  <c r="G455" i="1"/>
  <c r="G456" i="1"/>
  <c r="G457" i="1"/>
  <c r="G458" i="1"/>
  <c r="G459" i="1"/>
  <c r="G460" i="1"/>
  <c r="G461" i="1"/>
  <c r="G462" i="1"/>
  <c r="G463" i="1"/>
  <c r="G464" i="1"/>
  <c r="G465" i="1"/>
  <c r="G466" i="1"/>
  <c r="G467" i="1"/>
  <c r="G469" i="1"/>
  <c r="G470" i="1"/>
  <c r="G471" i="1"/>
  <c r="G472" i="1"/>
  <c r="G473" i="1"/>
  <c r="G474" i="1"/>
  <c r="G476" i="1"/>
  <c r="G477" i="1"/>
  <c r="G478" i="1"/>
  <c r="G479" i="1"/>
  <c r="G480" i="1"/>
  <c r="G481" i="1"/>
  <c r="G482" i="1"/>
  <c r="G485" i="1"/>
  <c r="G486" i="1"/>
  <c r="G487" i="1"/>
  <c r="G488" i="1"/>
  <c r="G489" i="1"/>
  <c r="G490" i="1"/>
  <c r="G491" i="1"/>
  <c r="G492" i="1"/>
  <c r="G493" i="1"/>
  <c r="G494" i="1"/>
  <c r="G495" i="1"/>
  <c r="G496" i="1"/>
  <c r="G497" i="1"/>
  <c r="G498" i="1"/>
  <c r="G499" i="1"/>
  <c r="G500" i="1"/>
  <c r="G501" i="1"/>
  <c r="G502" i="1"/>
  <c r="G504" i="1"/>
  <c r="G506" i="1"/>
  <c r="G507" i="1"/>
  <c r="G508" i="1"/>
  <c r="G509" i="1"/>
  <c r="G510" i="1"/>
  <c r="G512" i="1"/>
  <c r="G513" i="1"/>
  <c r="G514" i="1"/>
  <c r="G515" i="1"/>
  <c r="G516" i="1"/>
  <c r="G518" i="1"/>
  <c r="G519" i="1"/>
  <c r="G520" i="1"/>
  <c r="G521" i="1"/>
  <c r="G522" i="1"/>
  <c r="G523" i="1"/>
  <c r="G524" i="1"/>
  <c r="G525" i="1"/>
  <c r="G526" i="1"/>
  <c r="G527" i="1"/>
  <c r="G528" i="1"/>
  <c r="G530" i="1"/>
  <c r="G531" i="1"/>
  <c r="G532" i="1"/>
  <c r="G533" i="1"/>
  <c r="G534" i="1"/>
  <c r="G535"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4" i="1"/>
  <c r="G605" i="1"/>
  <c r="G606" i="1"/>
  <c r="G607" i="1"/>
  <c r="G608" i="1"/>
  <c r="G609" i="1"/>
  <c r="G610" i="1"/>
  <c r="G612" i="1"/>
  <c r="G613" i="1"/>
  <c r="G614" i="1"/>
  <c r="G615" i="1"/>
  <c r="G616" i="1"/>
  <c r="G617" i="1"/>
  <c r="G618" i="1"/>
  <c r="G619" i="1"/>
  <c r="G620" i="1"/>
  <c r="G621" i="1"/>
  <c r="G622" i="1"/>
  <c r="G623" i="1"/>
  <c r="G624" i="1"/>
  <c r="G626" i="1"/>
  <c r="G627" i="1"/>
  <c r="G628" i="1"/>
  <c r="G631" i="1"/>
  <c r="G632" i="1"/>
  <c r="G633" i="1"/>
  <c r="G634" i="1"/>
  <c r="G635" i="1"/>
  <c r="G637" i="1"/>
  <c r="G638" i="1"/>
  <c r="G639" i="1"/>
  <c r="G641" i="1"/>
  <c r="G642" i="1"/>
  <c r="G643" i="1"/>
  <c r="G645" i="1"/>
  <c r="G646" i="1"/>
  <c r="G647" i="1"/>
  <c r="G649" i="1"/>
  <c r="G650" i="1"/>
  <c r="G651" i="1"/>
  <c r="G652" i="1"/>
  <c r="G653" i="1"/>
  <c r="G654" i="1"/>
  <c r="G655" i="1"/>
  <c r="G656" i="1"/>
  <c r="G657" i="1"/>
  <c r="G658" i="1"/>
  <c r="G660" i="1"/>
  <c r="G662" i="1"/>
  <c r="G663" i="1"/>
  <c r="G664" i="1"/>
  <c r="G665" i="1"/>
  <c r="G666" i="1"/>
  <c r="G667" i="1"/>
  <c r="G668" i="1"/>
  <c r="G669" i="1"/>
  <c r="G671" i="1"/>
  <c r="G672" i="1"/>
  <c r="G673" i="1"/>
  <c r="G674" i="1"/>
  <c r="G675" i="1"/>
  <c r="G676" i="1"/>
  <c r="G677" i="1"/>
  <c r="G678" i="1"/>
  <c r="G679" i="1"/>
  <c r="G680" i="1"/>
  <c r="G683" i="1"/>
  <c r="G684" i="1"/>
  <c r="G685" i="1"/>
  <c r="G687" i="1"/>
  <c r="G688" i="1"/>
  <c r="G689" i="1"/>
  <c r="G690" i="1"/>
  <c r="G691" i="1"/>
  <c r="G692" i="1"/>
  <c r="G693" i="1"/>
  <c r="G694" i="1"/>
  <c r="G695" i="1"/>
  <c r="G696" i="1"/>
  <c r="G697" i="1"/>
  <c r="G698" i="1"/>
  <c r="G700" i="1"/>
  <c r="G701" i="1"/>
  <c r="G702" i="1"/>
  <c r="G703" i="1"/>
  <c r="G704" i="1"/>
  <c r="G705" i="1"/>
  <c r="G707" i="1"/>
  <c r="G708" i="1"/>
  <c r="G709" i="1"/>
  <c r="G710" i="1"/>
  <c r="G711" i="1"/>
  <c r="G712" i="1"/>
  <c r="G713" i="1"/>
  <c r="G714" i="1"/>
  <c r="G715" i="1"/>
  <c r="G716" i="1"/>
  <c r="G717" i="1"/>
  <c r="G718" i="1"/>
  <c r="G719" i="1"/>
  <c r="G720" i="1"/>
  <c r="G721" i="1"/>
  <c r="G722" i="1"/>
  <c r="G723" i="1"/>
  <c r="G724" i="1"/>
  <c r="G726" i="1"/>
  <c r="G727" i="1"/>
  <c r="G728" i="1"/>
  <c r="G729" i="1"/>
  <c r="G730" i="1"/>
  <c r="G731" i="1"/>
  <c r="G732" i="1"/>
  <c r="G733" i="1"/>
  <c r="G734" i="1"/>
  <c r="G735" i="1"/>
  <c r="G736" i="1"/>
  <c r="G738" i="1"/>
  <c r="G739" i="1"/>
  <c r="G740" i="1"/>
  <c r="G742" i="1"/>
  <c r="G743" i="1"/>
  <c r="G744" i="1"/>
  <c r="G745" i="1"/>
  <c r="G746" i="1"/>
  <c r="G747" i="1"/>
  <c r="G748" i="1"/>
  <c r="G749" i="1"/>
  <c r="G750" i="1"/>
  <c r="G751" i="1"/>
  <c r="G752" i="1"/>
  <c r="G753" i="1"/>
  <c r="G754" i="1"/>
  <c r="G755" i="1"/>
  <c r="G756" i="1"/>
  <c r="G757" i="1"/>
  <c r="G758" i="1"/>
  <c r="G759" i="1"/>
  <c r="G761" i="1"/>
  <c r="G762" i="1"/>
  <c r="G763" i="1"/>
  <c r="G764" i="1"/>
  <c r="G765" i="1"/>
  <c r="G766" i="1"/>
  <c r="G767" i="1"/>
  <c r="G768" i="1"/>
  <c r="G769" i="1"/>
  <c r="G770" i="1"/>
  <c r="G771" i="1"/>
  <c r="G772" i="1"/>
  <c r="G773" i="1"/>
  <c r="G774" i="1"/>
  <c r="G775" i="1"/>
  <c r="G776" i="1"/>
  <c r="G777" i="1"/>
  <c r="G778" i="1"/>
  <c r="G779" i="1"/>
  <c r="G780" i="1"/>
  <c r="G781" i="1"/>
  <c r="G783" i="1"/>
  <c r="G784" i="1"/>
  <c r="G785" i="1"/>
  <c r="G788" i="1"/>
  <c r="G790" i="1"/>
  <c r="G792" i="1"/>
  <c r="G793" i="1"/>
  <c r="G794" i="1"/>
  <c r="G795" i="1"/>
  <c r="G796" i="1"/>
  <c r="G798" i="1"/>
  <c r="G799" i="1"/>
  <c r="G800" i="1"/>
  <c r="G801" i="1"/>
  <c r="G802" i="1"/>
  <c r="G803" i="1"/>
  <c r="G804" i="1"/>
  <c r="G805" i="1"/>
  <c r="G806" i="1"/>
  <c r="G807" i="1"/>
  <c r="G808" i="1"/>
  <c r="G809" i="1"/>
  <c r="G811" i="1"/>
  <c r="G812" i="1"/>
  <c r="G814" i="1"/>
  <c r="G815" i="1"/>
  <c r="G816" i="1"/>
  <c r="G817" i="1"/>
  <c r="G818" i="1"/>
  <c r="G819" i="1"/>
  <c r="G820" i="1"/>
  <c r="G821" i="1"/>
  <c r="G822" i="1"/>
  <c r="G823" i="1"/>
  <c r="G825" i="1"/>
  <c r="G826" i="1"/>
  <c r="G827" i="1"/>
  <c r="G829" i="1"/>
  <c r="G830" i="1"/>
  <c r="G832" i="1"/>
  <c r="G833" i="1"/>
  <c r="G834" i="1"/>
  <c r="G835" i="1"/>
  <c r="G836" i="1"/>
  <c r="G837" i="1"/>
  <c r="G838" i="1"/>
  <c r="G840" i="1"/>
  <c r="G842" i="1"/>
  <c r="G844" i="1"/>
  <c r="G845" i="1"/>
  <c r="G846" i="1"/>
  <c r="G847" i="1"/>
  <c r="G848" i="1"/>
  <c r="G849" i="1"/>
  <c r="G850" i="1"/>
  <c r="G852"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6" i="1"/>
  <c r="G887" i="1"/>
  <c r="G888" i="1"/>
  <c r="G889" i="1"/>
  <c r="G890" i="1"/>
  <c r="G892" i="1"/>
  <c r="G893" i="1"/>
  <c r="G894" i="1"/>
  <c r="G895" i="1"/>
  <c r="G896" i="1"/>
  <c r="G897" i="1"/>
  <c r="G898" i="1"/>
  <c r="G900" i="1"/>
  <c r="G901" i="1"/>
  <c r="G905" i="1"/>
  <c r="G907" i="1"/>
  <c r="G908" i="1"/>
  <c r="G909" i="1"/>
  <c r="G910" i="1"/>
  <c r="G911" i="1"/>
  <c r="G913" i="1"/>
  <c r="G917" i="1"/>
  <c r="G918" i="1"/>
  <c r="G921" i="1"/>
  <c r="G922" i="1"/>
  <c r="G923" i="1"/>
  <c r="G924" i="1"/>
  <c r="G925" i="1"/>
  <c r="G926" i="1"/>
  <c r="G927" i="1"/>
  <c r="G928" i="1"/>
  <c r="G929" i="1"/>
  <c r="G930" i="1"/>
  <c r="G931" i="1"/>
  <c r="G932" i="1"/>
  <c r="G933" i="1"/>
  <c r="G934" i="1"/>
  <c r="G935" i="1"/>
  <c r="G936" i="1"/>
  <c r="G937" i="1"/>
  <c r="G938" i="1"/>
  <c r="G939" i="1"/>
  <c r="G941" i="1"/>
  <c r="G942" i="1"/>
  <c r="G943" i="1"/>
  <c r="G944" i="1"/>
  <c r="G945" i="1"/>
  <c r="G946" i="1"/>
  <c r="G947" i="1"/>
  <c r="G948" i="1"/>
  <c r="G949" i="1"/>
  <c r="G950" i="1"/>
  <c r="G952" i="1"/>
  <c r="G953" i="1"/>
  <c r="G954" i="1"/>
  <c r="G955" i="1"/>
  <c r="G956" i="1"/>
  <c r="G957" i="1"/>
  <c r="G958" i="1"/>
  <c r="G959" i="1"/>
  <c r="G960" i="1"/>
  <c r="G961" i="1"/>
  <c r="G962" i="1"/>
  <c r="G963" i="1"/>
  <c r="G964" i="1"/>
  <c r="G965" i="1"/>
  <c r="G967" i="1"/>
  <c r="G970" i="1"/>
  <c r="G973" i="1"/>
  <c r="G974" i="1"/>
  <c r="G975" i="1"/>
  <c r="G977" i="1"/>
  <c r="G978" i="1"/>
  <c r="G979" i="1"/>
  <c r="G980" i="1"/>
  <c r="G981" i="1"/>
  <c r="G982" i="1"/>
  <c r="G983" i="1"/>
  <c r="G984" i="1"/>
  <c r="G985" i="1"/>
  <c r="G986" i="1"/>
  <c r="G987" i="1"/>
  <c r="G988" i="1"/>
  <c r="G989" i="1"/>
  <c r="G990" i="1"/>
  <c r="G991" i="1"/>
  <c r="G992" i="1"/>
  <c r="G993" i="1"/>
  <c r="G995" i="1"/>
  <c r="G996" i="1"/>
  <c r="G997" i="1"/>
  <c r="G999" i="1"/>
  <c r="G1001" i="1"/>
  <c r="G1002" i="1"/>
  <c r="G1003" i="1"/>
  <c r="G1004" i="1"/>
  <c r="G1005" i="1"/>
  <c r="G1006" i="1"/>
  <c r="G1007" i="1"/>
  <c r="G1008" i="1"/>
  <c r="G1010" i="1"/>
  <c r="G1012" i="1"/>
  <c r="G1013" i="1"/>
  <c r="G1015" i="1"/>
  <c r="G1016" i="1"/>
  <c r="G1017" i="1"/>
  <c r="G1018" i="1"/>
  <c r="G1019" i="1"/>
  <c r="G1022" i="1"/>
  <c r="G1023" i="1"/>
  <c r="G1025" i="1"/>
  <c r="G1028" i="1"/>
  <c r="G1029" i="1"/>
  <c r="G1030" i="1"/>
  <c r="G1031" i="1"/>
  <c r="G1033" i="1"/>
  <c r="G1034" i="1"/>
  <c r="G1035" i="1"/>
  <c r="G1037" i="1"/>
  <c r="G1038" i="1"/>
  <c r="G1039" i="1"/>
  <c r="G1041" i="1"/>
  <c r="G1043" i="1"/>
  <c r="G1044" i="1"/>
  <c r="G1045" i="1"/>
  <c r="G1046" i="1"/>
  <c r="G1047" i="1"/>
  <c r="G1048" i="1"/>
  <c r="G1049" i="1"/>
  <c r="G1050" i="1"/>
  <c r="G1051" i="1"/>
  <c r="G1052" i="1"/>
  <c r="G1053" i="1"/>
  <c r="G1054" i="1"/>
  <c r="G1055" i="1"/>
  <c r="G1056" i="1"/>
  <c r="G1057" i="1"/>
  <c r="G1058" i="1"/>
  <c r="G1059" i="1"/>
  <c r="G1061" i="1"/>
  <c r="G1062" i="1"/>
  <c r="G1063" i="1"/>
  <c r="G1065" i="1"/>
  <c r="G1066" i="1"/>
  <c r="G1067" i="1"/>
  <c r="G1071" i="1"/>
  <c r="G1072" i="1"/>
  <c r="G1073" i="1"/>
  <c r="G1074" i="1"/>
  <c r="G1075" i="1"/>
  <c r="G1076"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2" i="1"/>
  <c r="G1103" i="1"/>
  <c r="G1104" i="1"/>
  <c r="G1105" i="1"/>
  <c r="G1106" i="1"/>
  <c r="G1107" i="1"/>
  <c r="G1110" i="1"/>
  <c r="G1111" i="1"/>
  <c r="G1112" i="1"/>
  <c r="G1113" i="1"/>
  <c r="G1115" i="1"/>
  <c r="G1116" i="1"/>
  <c r="G1117" i="1"/>
  <c r="G1118" i="1"/>
  <c r="G1119" i="1"/>
  <c r="G1120" i="1"/>
  <c r="G1121" i="1"/>
  <c r="G1122" i="1"/>
  <c r="G1123" i="1"/>
  <c r="G1124" i="1"/>
  <c r="G1125" i="1"/>
  <c r="G1126" i="1"/>
  <c r="G1127" i="1"/>
  <c r="G1128" i="1"/>
  <c r="G1129" i="1"/>
  <c r="G1130" i="1"/>
  <c r="G1131" i="1"/>
  <c r="G1133" i="1"/>
  <c r="G1134" i="1"/>
  <c r="G1135" i="1"/>
  <c r="G1137" i="1"/>
  <c r="G1138"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6" i="1"/>
  <c r="G1228" i="1"/>
  <c r="G1229" i="1"/>
  <c r="G1230" i="1"/>
  <c r="G1231" i="1"/>
  <c r="G1232" i="1"/>
  <c r="G1233" i="1"/>
  <c r="G1234" i="1"/>
  <c r="G1235" i="1"/>
  <c r="G1236" i="1"/>
  <c r="G1237" i="1"/>
  <c r="G1238" i="1"/>
  <c r="G1239" i="1"/>
  <c r="G1240" i="1"/>
  <c r="G1242" i="1"/>
  <c r="G1243" i="1"/>
  <c r="G1244" i="1"/>
  <c r="G1245" i="1"/>
  <c r="G1246" i="1"/>
  <c r="G1247" i="1"/>
  <c r="G1248" i="1"/>
  <c r="G1250" i="1"/>
  <c r="G1251" i="1"/>
  <c r="G1252" i="1"/>
  <c r="G1253" i="1"/>
  <c r="G1254" i="1"/>
  <c r="G1255" i="1"/>
  <c r="G1256" i="1"/>
  <c r="G1258" i="1"/>
  <c r="G1260" i="1"/>
  <c r="G1261" i="1"/>
  <c r="G1262" i="1"/>
  <c r="G1263" i="1"/>
  <c r="G1264" i="1"/>
  <c r="G1265" i="1"/>
  <c r="G1266" i="1"/>
  <c r="G1267" i="1"/>
  <c r="G1268" i="1"/>
  <c r="G1269" i="1"/>
  <c r="G1270" i="1"/>
  <c r="G1272" i="1"/>
  <c r="G1273" i="1"/>
  <c r="G1274" i="1"/>
  <c r="G1275" i="1"/>
  <c r="G1276" i="1"/>
  <c r="G1277" i="1"/>
  <c r="G1278" i="1"/>
  <c r="G1279" i="1"/>
  <c r="G1280" i="1"/>
  <c r="G1281" i="1"/>
  <c r="G1282" i="1"/>
  <c r="G1283" i="1"/>
  <c r="G1284" i="1"/>
  <c r="G1286" i="1"/>
  <c r="G1287" i="1"/>
  <c r="G1288" i="1"/>
  <c r="G1289" i="1"/>
  <c r="G1290" i="1"/>
  <c r="G1291" i="1"/>
  <c r="G1292" i="1"/>
  <c r="G1293" i="1"/>
  <c r="G1294" i="1"/>
  <c r="G1295" i="1"/>
  <c r="G1296" i="1"/>
  <c r="G1297" i="1"/>
  <c r="G1298" i="1"/>
  <c r="G1299" i="1"/>
  <c r="G1300" i="1"/>
  <c r="G1302" i="1"/>
  <c r="G1304" i="1"/>
  <c r="G1305" i="1"/>
  <c r="G1306" i="1"/>
  <c r="G1307" i="1"/>
  <c r="G1308" i="1"/>
  <c r="G1309" i="1"/>
  <c r="G1310" i="1"/>
  <c r="G1311" i="1"/>
  <c r="G1313" i="1"/>
  <c r="G1317" i="1"/>
  <c r="G1318" i="1"/>
  <c r="G1319" i="1"/>
  <c r="G1320" i="1"/>
  <c r="G1321" i="1"/>
  <c r="G1322" i="1"/>
  <c r="G1325" i="1"/>
  <c r="G1327" i="1"/>
  <c r="G1328" i="1"/>
  <c r="G1329" i="1"/>
  <c r="G1330" i="1"/>
  <c r="G1331" i="1"/>
  <c r="G1332" i="1"/>
  <c r="G1333" i="1"/>
  <c r="G1334" i="1"/>
  <c r="G1335" i="1"/>
  <c r="G1336" i="1"/>
  <c r="G1337" i="1"/>
  <c r="G1338" i="1"/>
  <c r="G1339" i="1"/>
  <c r="G1340" i="1"/>
  <c r="G1341" i="1"/>
  <c r="G1342" i="1"/>
  <c r="G1343" i="1"/>
  <c r="G1345" i="1"/>
  <c r="G1346" i="1"/>
  <c r="G1347" i="1"/>
  <c r="G1348" i="1"/>
  <c r="G1349" i="1"/>
  <c r="G1350" i="1"/>
  <c r="G1351" i="1"/>
  <c r="G1352" i="1"/>
  <c r="G1353" i="1"/>
  <c r="G1354" i="1"/>
  <c r="G1355" i="1"/>
  <c r="G1357" i="1"/>
  <c r="G1362" i="1"/>
  <c r="G1363" i="1"/>
  <c r="G1364" i="1"/>
  <c r="G1365" i="1"/>
  <c r="G1366" i="1"/>
  <c r="G1367" i="1"/>
  <c r="G1368" i="1"/>
  <c r="G1369" i="1"/>
  <c r="G1370" i="1"/>
  <c r="G1371" i="1"/>
  <c r="G1373" i="1"/>
  <c r="G1374" i="1"/>
  <c r="G1377" i="1"/>
  <c r="G1378" i="1"/>
  <c r="G1379" i="1"/>
  <c r="G1380" i="1"/>
  <c r="G1381" i="1"/>
  <c r="G1382" i="1"/>
  <c r="G1383" i="1"/>
  <c r="G1384" i="1"/>
  <c r="G1385" i="1"/>
  <c r="G1386" i="1"/>
  <c r="G1387" i="1"/>
  <c r="G1388" i="1"/>
  <c r="G1389" i="1"/>
  <c r="G1390" i="1"/>
  <c r="G1391" i="1"/>
  <c r="G1392" i="1"/>
  <c r="G1395" i="1"/>
  <c r="G1398" i="1"/>
  <c r="G1399" i="1"/>
  <c r="G1400" i="1"/>
  <c r="G1401" i="1"/>
  <c r="G1402" i="1"/>
  <c r="G1405" i="1"/>
  <c r="G1406" i="1"/>
  <c r="G1407" i="1"/>
  <c r="G1408" i="1"/>
  <c r="G1409" i="1"/>
  <c r="G1410" i="1"/>
  <c r="G1411" i="1"/>
  <c r="G1413" i="1"/>
  <c r="G1415" i="1"/>
  <c r="G1416" i="1"/>
  <c r="G1418" i="1"/>
  <c r="G1419" i="1"/>
  <c r="G1420" i="1"/>
  <c r="G1421" i="1"/>
  <c r="G1422" i="1"/>
  <c r="G1423" i="1"/>
  <c r="G1424" i="1"/>
  <c r="G1425" i="1"/>
  <c r="G1426" i="1"/>
  <c r="G1427" i="1"/>
  <c r="G1428" i="1"/>
  <c r="G1429" i="1"/>
  <c r="G1430" i="1"/>
  <c r="G1431" i="1"/>
  <c r="G1432" i="1"/>
  <c r="G1433" i="1"/>
  <c r="G1434" i="1"/>
  <c r="G1435" i="1"/>
  <c r="G1436" i="1"/>
  <c r="G1437" i="1"/>
  <c r="G1438"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4" i="1"/>
  <c r="G1468" i="1"/>
  <c r="G1469" i="1"/>
  <c r="G1471" i="1"/>
  <c r="G1472" i="1"/>
  <c r="G1473" i="1"/>
  <c r="G1474" i="1"/>
  <c r="G1475" i="1"/>
  <c r="G1476" i="1"/>
  <c r="G1477"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5" i="1"/>
  <c r="G1546" i="1"/>
  <c r="G1547" i="1"/>
  <c r="G1548" i="1"/>
  <c r="G1549" i="1"/>
  <c r="G1550" i="1"/>
  <c r="G1551" i="1"/>
  <c r="G1552" i="1"/>
  <c r="G1553" i="1"/>
  <c r="G1554" i="1"/>
  <c r="G1555" i="1"/>
  <c r="G1556" i="1"/>
  <c r="G1557" i="1"/>
  <c r="G1559" i="1"/>
  <c r="G1560" i="1"/>
  <c r="G1561" i="1"/>
  <c r="G1562" i="1"/>
  <c r="G1563" i="1"/>
  <c r="G1564" i="1"/>
  <c r="G1565" i="1"/>
  <c r="G1567" i="1"/>
  <c r="G1568" i="1"/>
  <c r="G1569" i="1"/>
  <c r="G1570" i="1"/>
  <c r="G1571" i="1"/>
  <c r="G1572" i="1"/>
  <c r="G1573" i="1"/>
  <c r="G1574" i="1"/>
  <c r="G1575" i="1"/>
  <c r="G1579" i="1"/>
  <c r="G1581" i="1"/>
  <c r="G1582" i="1"/>
  <c r="G1584" i="1"/>
  <c r="G1587" i="1"/>
  <c r="G1588" i="1"/>
  <c r="G1590" i="1"/>
  <c r="G1591" i="1"/>
  <c r="G1592" i="1"/>
  <c r="G1593" i="1"/>
  <c r="G1594" i="1"/>
  <c r="G1596" i="1"/>
  <c r="G1598" i="1"/>
  <c r="G1599" i="1"/>
  <c r="G1600" i="1"/>
  <c r="G1601" i="1"/>
  <c r="G1602" i="1"/>
  <c r="G1603" i="1"/>
  <c r="G1604" i="1"/>
  <c r="G1605" i="1"/>
  <c r="G1606" i="1"/>
  <c r="G1607" i="1"/>
  <c r="G1608" i="1"/>
  <c r="G1609" i="1"/>
  <c r="G1610" i="1"/>
  <c r="G1611" i="1"/>
  <c r="G1612" i="1"/>
  <c r="G1613" i="1"/>
  <c r="G1614" i="1"/>
  <c r="G1615" i="1"/>
  <c r="G1616" i="1"/>
  <c r="G1617" i="1"/>
  <c r="G1618" i="1"/>
  <c r="G1620" i="1"/>
  <c r="G1621" i="1"/>
  <c r="G1622" i="1"/>
  <c r="G1623" i="1"/>
  <c r="G1624" i="1"/>
  <c r="G1625" i="1"/>
  <c r="G1626" i="1"/>
  <c r="G1627" i="1"/>
  <c r="G1628" i="1"/>
  <c r="G1629" i="1"/>
  <c r="G1630" i="1"/>
  <c r="G1631" i="1"/>
  <c r="G1632" i="1"/>
  <c r="G1634" i="1"/>
  <c r="G1636" i="1"/>
  <c r="G1637" i="1"/>
  <c r="G1640" i="1"/>
  <c r="G1641" i="1"/>
  <c r="G1642" i="1"/>
  <c r="G1643" i="1"/>
  <c r="G1645" i="1"/>
  <c r="G1646" i="1"/>
  <c r="G1647" i="1"/>
  <c r="G1648" i="1"/>
  <c r="G1649" i="1"/>
  <c r="G1650" i="1"/>
  <c r="G1651" i="1"/>
  <c r="G1652" i="1"/>
  <c r="G1654" i="1"/>
  <c r="G1655" i="1"/>
  <c r="G1656" i="1"/>
  <c r="G1657" i="1"/>
  <c r="G1658" i="1"/>
  <c r="G1660" i="1"/>
  <c r="G1661" i="1"/>
  <c r="G1662" i="1"/>
  <c r="G1663" i="1"/>
  <c r="G1664" i="1"/>
  <c r="G1665" i="1"/>
  <c r="G1670" i="1"/>
  <c r="G1671" i="1"/>
  <c r="G1672" i="1"/>
  <c r="G1673" i="1"/>
  <c r="G1674" i="1"/>
  <c r="G1675" i="1"/>
  <c r="G1676" i="1"/>
  <c r="G1678" i="1"/>
  <c r="G1679" i="1"/>
  <c r="G1680" i="1"/>
  <c r="G1682" i="1"/>
  <c r="G1683" i="1"/>
  <c r="G1684" i="1"/>
  <c r="G1685" i="1"/>
  <c r="G1686" i="1"/>
  <c r="G1687" i="1"/>
  <c r="G1688" i="1"/>
  <c r="G1689" i="1"/>
  <c r="G1690" i="1"/>
  <c r="G1691" i="1"/>
  <c r="G1693" i="1"/>
  <c r="G1694" i="1"/>
  <c r="G1695" i="1"/>
  <c r="G1696" i="1"/>
  <c r="G1697" i="1"/>
  <c r="G1698" i="1"/>
  <c r="G1700" i="1"/>
  <c r="G1701" i="1"/>
  <c r="G1702" i="1"/>
  <c r="G1703" i="1"/>
  <c r="G1704" i="1"/>
  <c r="G1705" i="1"/>
  <c r="G1706" i="1"/>
  <c r="G1707" i="1"/>
  <c r="G1708" i="1"/>
  <c r="G1709" i="1"/>
  <c r="G1711" i="1"/>
  <c r="G1712" i="1"/>
  <c r="G1713" i="1"/>
  <c r="G1714" i="1"/>
  <c r="G1715" i="1"/>
  <c r="G1716" i="1"/>
  <c r="G1717" i="1"/>
  <c r="G1719" i="1"/>
  <c r="G1720" i="1"/>
  <c r="G1721" i="1"/>
  <c r="G1722" i="1"/>
  <c r="G1723" i="1"/>
  <c r="G1724" i="1"/>
  <c r="G1725" i="1"/>
  <c r="G1726" i="1"/>
  <c r="G1727" i="1"/>
  <c r="G1729" i="1"/>
  <c r="G1730" i="1"/>
  <c r="G1731" i="1"/>
  <c r="G1732" i="1"/>
  <c r="G1733" i="1"/>
  <c r="G1734" i="1"/>
  <c r="G1735" i="1"/>
  <c r="G1736" i="1"/>
  <c r="G1737" i="1"/>
  <c r="G1738" i="1"/>
  <c r="G1739" i="1"/>
  <c r="G1740" i="1"/>
  <c r="G1742" i="1"/>
  <c r="G1743" i="1"/>
  <c r="G1744" i="1"/>
  <c r="G1745" i="1"/>
  <c r="G1746" i="1"/>
  <c r="G1748" i="1"/>
  <c r="G1749" i="1"/>
  <c r="G1750" i="1"/>
  <c r="G1751" i="1"/>
  <c r="G1752" i="1"/>
  <c r="G1754" i="1"/>
  <c r="G1755" i="1"/>
  <c r="G1756" i="1"/>
  <c r="G1757" i="1"/>
  <c r="G1758" i="1"/>
  <c r="G1759" i="1"/>
  <c r="G1760" i="1"/>
  <c r="G1761" i="1"/>
  <c r="G1762" i="1"/>
  <c r="G1763" i="1"/>
  <c r="G1764" i="1"/>
  <c r="G1769" i="1"/>
  <c r="G1770" i="1"/>
  <c r="G1771" i="1"/>
  <c r="G1772" i="1"/>
  <c r="G1773" i="1"/>
  <c r="G1774" i="1"/>
  <c r="G1777" i="1"/>
  <c r="G1778" i="1"/>
  <c r="G1779" i="1"/>
  <c r="G1780" i="1"/>
  <c r="G1781" i="1"/>
  <c r="G1782" i="1"/>
  <c r="G1783" i="1"/>
  <c r="G1784" i="1"/>
  <c r="G1785" i="1"/>
  <c r="G1786" i="1"/>
  <c r="G1787" i="1"/>
  <c r="G1788" i="1"/>
  <c r="G1790" i="1"/>
  <c r="G1791" i="1"/>
  <c r="G1792" i="1"/>
  <c r="G1795" i="1"/>
  <c r="G1797" i="1"/>
  <c r="G1798" i="1"/>
  <c r="G1800" i="1"/>
  <c r="G1803" i="1"/>
  <c r="G1804" i="1"/>
  <c r="G1805" i="1"/>
  <c r="G1806" i="1"/>
  <c r="G1809" i="1"/>
  <c r="G1810" i="1"/>
  <c r="G1811" i="1"/>
  <c r="G1812" i="1"/>
  <c r="G1813" i="1"/>
  <c r="G1814" i="1"/>
  <c r="G1815" i="1"/>
  <c r="G1816" i="1"/>
  <c r="G1817" i="1"/>
  <c r="G1818" i="1"/>
  <c r="G1819" i="1"/>
  <c r="G1820" i="1"/>
  <c r="G1824" i="1"/>
  <c r="G1826" i="1"/>
  <c r="G1827" i="1"/>
  <c r="G1828" i="1"/>
  <c r="G1829" i="1"/>
  <c r="G1830" i="1"/>
  <c r="G1831" i="1"/>
  <c r="G1832" i="1"/>
  <c r="G1833"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3" i="1"/>
  <c r="G1864" i="1"/>
  <c r="G1865" i="1"/>
  <c r="G1866" i="1"/>
  <c r="G1867" i="1"/>
  <c r="G1868" i="1"/>
  <c r="G1869" i="1"/>
  <c r="G1870" i="1"/>
  <c r="G1871" i="1"/>
  <c r="G1872" i="1"/>
  <c r="G1873" i="1"/>
  <c r="G1874" i="1"/>
  <c r="G1875" i="1"/>
  <c r="G1877" i="1"/>
  <c r="G1878" i="1"/>
  <c r="G1879" i="1"/>
  <c r="G1880" i="1"/>
  <c r="G1881" i="1"/>
  <c r="G1882" i="1"/>
  <c r="G1883" i="1"/>
  <c r="G1884" i="1"/>
  <c r="G1885" i="1"/>
  <c r="G1886" i="1"/>
  <c r="G1887" i="1"/>
  <c r="G1888" i="1"/>
  <c r="G1889" i="1"/>
  <c r="G1890" i="1"/>
  <c r="G1891" i="1"/>
  <c r="G1892" i="1"/>
  <c r="G1894" i="1"/>
  <c r="G1895" i="1"/>
  <c r="G1896" i="1"/>
  <c r="G1897"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6" i="1"/>
  <c r="G1927" i="1"/>
  <c r="G1928" i="1"/>
  <c r="G1929" i="1"/>
  <c r="G1930" i="1"/>
  <c r="G1931" i="1"/>
  <c r="G1932" i="1"/>
  <c r="G1933" i="1"/>
  <c r="G1934" i="1"/>
  <c r="G1935" i="1"/>
  <c r="G1936" i="1"/>
  <c r="G1937" i="1"/>
  <c r="G1938" i="1"/>
  <c r="G1939" i="1"/>
  <c r="G1941" i="1"/>
  <c r="G1942" i="1"/>
  <c r="G1943" i="1"/>
  <c r="G1944" i="1"/>
  <c r="G1945" i="1"/>
  <c r="G1946" i="1"/>
  <c r="G1947" i="1"/>
  <c r="G1948" i="1"/>
  <c r="G1949" i="1"/>
  <c r="G1950" i="1"/>
  <c r="G1951" i="1"/>
  <c r="G1952" i="1"/>
  <c r="G1953" i="1"/>
  <c r="G1954"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7" i="1"/>
  <c r="G2008" i="1"/>
  <c r="G2011" i="1"/>
  <c r="G2012" i="1"/>
  <c r="G2013" i="1"/>
  <c r="G2014" i="1"/>
  <c r="G2015" i="1"/>
  <c r="G2016" i="1"/>
  <c r="G2017" i="1"/>
  <c r="G2018" i="1"/>
  <c r="G2019" i="1"/>
  <c r="G2020" i="1"/>
  <c r="G2021" i="1"/>
  <c r="G2022" i="1"/>
  <c r="G2024" i="1"/>
  <c r="G2025" i="1"/>
  <c r="G2031" i="1"/>
  <c r="G2033" i="1"/>
  <c r="G2037" i="1"/>
  <c r="G2038" i="1"/>
  <c r="G2039" i="1"/>
  <c r="G2042" i="1"/>
  <c r="G2043" i="1"/>
  <c r="G2044" i="1"/>
  <c r="G2045" i="1"/>
  <c r="G2046" i="1"/>
  <c r="G2047" i="1"/>
  <c r="G2048" i="1"/>
  <c r="G2050" i="1"/>
  <c r="G2051" i="1"/>
  <c r="G2052" i="1"/>
  <c r="G2053" i="1"/>
  <c r="G2054" i="1"/>
  <c r="G2055" i="1"/>
  <c r="G2056" i="1"/>
  <c r="G2060" i="1"/>
  <c r="G2061" i="1"/>
  <c r="G2062" i="1"/>
  <c r="G2063" i="1"/>
  <c r="G2064" i="1"/>
  <c r="G2065" i="1"/>
  <c r="G2067" i="1"/>
  <c r="G2068" i="1"/>
  <c r="G2069" i="1"/>
  <c r="G2070" i="1"/>
  <c r="G2072" i="1"/>
  <c r="G2073" i="1"/>
  <c r="G2074" i="1"/>
  <c r="G2075" i="1"/>
  <c r="G2076" i="1"/>
  <c r="G2077" i="1"/>
  <c r="G2078" i="1"/>
  <c r="G2079" i="1"/>
  <c r="G2080" i="1"/>
  <c r="G2081" i="1"/>
  <c r="G2082" i="1"/>
  <c r="G2084" i="1"/>
  <c r="G2085" i="1"/>
  <c r="G2086" i="1"/>
  <c r="G2087" i="1"/>
  <c r="G2088" i="1"/>
  <c r="G2089" i="1"/>
  <c r="G2090" i="1"/>
  <c r="G2091" i="1"/>
  <c r="G2092" i="1"/>
  <c r="G2093" i="1"/>
  <c r="G2095" i="1"/>
  <c r="G2096" i="1"/>
  <c r="G2097" i="1"/>
  <c r="G2098" i="1"/>
  <c r="G2099" i="1"/>
  <c r="G2100" i="1"/>
  <c r="G2102" i="1"/>
  <c r="G2103" i="1"/>
  <c r="G2104" i="1"/>
  <c r="G2105" i="1"/>
  <c r="G2106" i="1"/>
  <c r="G2107" i="1"/>
  <c r="G2108" i="1"/>
  <c r="G2109" i="1"/>
  <c r="G2111" i="1"/>
  <c r="G2112" i="1"/>
  <c r="G2113" i="1"/>
  <c r="G2114" i="1"/>
  <c r="G2115" i="1"/>
  <c r="G2118" i="1"/>
  <c r="G2119" i="1"/>
  <c r="G2120" i="1"/>
  <c r="G2121" i="1"/>
  <c r="G2122" i="1"/>
  <c r="G2123" i="1"/>
  <c r="G2124" i="1"/>
  <c r="G2125" i="1"/>
  <c r="G2126" i="1"/>
  <c r="G2127" i="1"/>
  <c r="G2128" i="1"/>
  <c r="G2129" i="1"/>
  <c r="G2130" i="1"/>
  <c r="G2131" i="1"/>
  <c r="G2132" i="1"/>
  <c r="G2133" i="1"/>
  <c r="G2134" i="1"/>
  <c r="G2135" i="1"/>
  <c r="G2150" i="1"/>
  <c r="G2151" i="1"/>
  <c r="G2152" i="1"/>
  <c r="G2153" i="1"/>
  <c r="G2161" i="1"/>
  <c r="G2162" i="1"/>
  <c r="G2163" i="1"/>
  <c r="G2165" i="1"/>
  <c r="G2166" i="1"/>
  <c r="G2167" i="1"/>
  <c r="G2168" i="1"/>
  <c r="G2169" i="1"/>
  <c r="G2170" i="1"/>
  <c r="G2172" i="1"/>
  <c r="G2173" i="1"/>
  <c r="G2174" i="1"/>
  <c r="G2175" i="1"/>
  <c r="G2176" i="1"/>
  <c r="G2178" i="1"/>
  <c r="G2179"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1" i="1"/>
  <c r="G2213" i="1"/>
  <c r="G2214" i="1"/>
  <c r="G2215" i="1"/>
  <c r="G2216" i="1"/>
  <c r="G2217" i="1"/>
  <c r="G2218" i="1"/>
  <c r="G2219" i="1"/>
  <c r="G2220" i="1"/>
  <c r="G2221" i="1"/>
  <c r="G2224" i="1"/>
  <c r="G2225" i="1"/>
  <c r="G2227" i="1"/>
  <c r="G2228" i="1"/>
  <c r="G2229" i="1"/>
  <c r="G2230" i="1"/>
  <c r="G2231" i="1"/>
  <c r="G2232" i="1"/>
  <c r="G2233" i="1"/>
  <c r="G2234" i="1"/>
  <c r="G2235" i="1"/>
  <c r="G2236" i="1"/>
  <c r="G2238" i="1"/>
  <c r="G2240" i="1"/>
  <c r="G2241" i="1"/>
  <c r="G2242" i="1"/>
  <c r="G2243" i="1"/>
  <c r="G2244" i="1"/>
  <c r="G2246" i="1"/>
  <c r="G2247" i="1"/>
  <c r="G2248" i="1"/>
  <c r="G2249" i="1"/>
  <c r="G2250" i="1"/>
  <c r="G2251" i="1"/>
  <c r="G2252" i="1"/>
  <c r="G2253" i="1"/>
  <c r="G2255" i="1"/>
  <c r="G2256" i="1"/>
  <c r="G2257" i="1"/>
  <c r="G2258" i="1"/>
  <c r="G2259" i="1"/>
  <c r="G2261" i="1"/>
  <c r="G2262" i="1"/>
  <c r="G2263" i="1"/>
  <c r="G2264" i="1"/>
  <c r="G2265" i="1"/>
  <c r="G2266" i="1"/>
  <c r="G2267" i="1"/>
  <c r="G2268" i="1"/>
  <c r="G2269" i="1"/>
  <c r="G2270" i="1"/>
  <c r="G2271" i="1"/>
  <c r="G2272" i="1"/>
  <c r="G2273" i="1"/>
  <c r="G2274" i="1"/>
  <c r="G2275" i="1"/>
  <c r="G2277" i="1"/>
  <c r="G2278" i="1"/>
  <c r="G2279" i="1"/>
  <c r="G2280" i="1"/>
  <c r="G2281" i="1"/>
  <c r="G2282" i="1"/>
  <c r="G2283" i="1"/>
  <c r="G2285" i="1"/>
  <c r="G2288" i="1"/>
  <c r="G2289" i="1"/>
  <c r="G2290" i="1"/>
  <c r="G2292" i="1"/>
  <c r="G2293" i="1"/>
  <c r="G2294" i="1"/>
  <c r="G2295" i="1"/>
  <c r="G2296" i="1"/>
  <c r="G2297" i="1"/>
  <c r="G2298" i="1"/>
  <c r="G2299" i="1"/>
  <c r="G2300" i="1"/>
  <c r="G2301" i="1"/>
  <c r="G2302" i="1"/>
  <c r="G2303" i="1"/>
  <c r="G2304" i="1"/>
  <c r="G2305" i="1"/>
  <c r="G2306" i="1"/>
  <c r="G2307" i="1"/>
  <c r="G2309" i="1"/>
  <c r="G2310" i="1"/>
  <c r="G2311" i="1"/>
  <c r="G2312" i="1"/>
  <c r="G2313" i="1"/>
  <c r="G2314" i="1"/>
  <c r="G2315" i="1"/>
  <c r="G2316" i="1"/>
  <c r="G2317" i="1"/>
  <c r="G2318" i="1"/>
  <c r="G2319" i="1"/>
  <c r="G2320" i="1"/>
  <c r="G2321" i="1"/>
  <c r="G2322" i="1"/>
  <c r="G2324" i="1"/>
  <c r="G2325" i="1"/>
  <c r="G2326" i="1"/>
  <c r="G2327" i="1"/>
  <c r="G2328" i="1"/>
  <c r="G2329" i="1"/>
  <c r="G2330" i="1"/>
  <c r="G2331" i="1"/>
  <c r="G2332" i="1"/>
  <c r="G2333" i="1"/>
  <c r="G2335" i="1"/>
  <c r="G2336" i="1"/>
  <c r="G2338" i="1"/>
  <c r="G2339" i="1"/>
  <c r="G2340" i="1"/>
  <c r="G2341" i="1"/>
  <c r="G2342" i="1"/>
  <c r="G2343" i="1"/>
  <c r="G2344" i="1"/>
  <c r="G2345" i="1"/>
  <c r="G2346" i="1"/>
  <c r="G2347" i="1"/>
  <c r="G2348" i="1"/>
  <c r="G2350" i="1"/>
  <c r="G2351" i="1"/>
  <c r="G2352" i="1"/>
  <c r="G2353" i="1"/>
  <c r="G2354" i="1"/>
  <c r="G2355" i="1"/>
  <c r="G2356" i="1"/>
  <c r="G2357" i="1"/>
  <c r="G2358" i="1"/>
  <c r="G2359" i="1"/>
  <c r="G2361" i="1"/>
  <c r="G2362" i="1"/>
  <c r="G2363" i="1"/>
  <c r="G2364" i="1"/>
  <c r="G2365" i="1"/>
  <c r="G2366" i="1"/>
  <c r="G2367" i="1"/>
  <c r="G2369" i="1"/>
  <c r="G2370" i="1"/>
  <c r="G2371" i="1"/>
  <c r="G2373" i="1"/>
  <c r="G2374" i="1"/>
  <c r="G2375" i="1"/>
  <c r="G2376" i="1"/>
  <c r="G2378" i="1"/>
  <c r="G2379" i="1"/>
  <c r="G2380" i="1"/>
  <c r="G2382" i="1"/>
  <c r="G2383" i="1"/>
  <c r="G2384" i="1"/>
  <c r="G2385" i="1"/>
  <c r="G2387" i="1"/>
  <c r="G2388" i="1"/>
  <c r="G2389" i="1"/>
  <c r="G2390" i="1"/>
  <c r="G2391" i="1"/>
  <c r="G2392" i="1"/>
  <c r="G2393" i="1"/>
  <c r="G2394" i="1"/>
  <c r="G2395" i="1"/>
  <c r="G2396" i="1"/>
  <c r="G2397" i="1"/>
  <c r="G2398" i="1"/>
  <c r="G2399" i="1"/>
  <c r="G2400" i="1"/>
  <c r="G2401" i="1"/>
  <c r="G2402" i="1"/>
  <c r="G2403" i="1"/>
  <c r="G2404" i="1"/>
  <c r="G2405" i="1"/>
  <c r="G2406" i="1"/>
  <c r="G2408" i="1"/>
  <c r="G2409" i="1"/>
  <c r="G2410" i="1"/>
  <c r="G2411" i="1"/>
  <c r="G2413" i="1"/>
  <c r="G2415" i="1"/>
  <c r="G2416" i="1"/>
  <c r="G2417" i="1"/>
  <c r="G2418" i="1"/>
  <c r="G2433" i="1"/>
  <c r="G2434" i="1"/>
  <c r="G2435" i="1"/>
  <c r="G2436" i="1"/>
  <c r="G2437" i="1"/>
  <c r="G2439" i="1"/>
  <c r="G2440" i="1"/>
  <c r="G2441"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2" i="1"/>
  <c r="G2503" i="1"/>
  <c r="G2504" i="1"/>
  <c r="G2505" i="1"/>
  <c r="G2506" i="1"/>
  <c r="G2509" i="1"/>
  <c r="G2510" i="1"/>
  <c r="G2511" i="1"/>
  <c r="G2512" i="1"/>
  <c r="G2513" i="1"/>
  <c r="G2514" i="1"/>
  <c r="G2515" i="1"/>
  <c r="G2516" i="1"/>
  <c r="G2517"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3" i="1"/>
  <c r="G2554" i="1"/>
  <c r="G2555" i="1"/>
  <c r="G2557" i="1"/>
  <c r="G2559" i="1"/>
  <c r="G2560" i="1"/>
  <c r="G2561" i="1"/>
  <c r="G2562" i="1"/>
  <c r="G2563" i="1"/>
  <c r="G2564" i="1"/>
  <c r="G2565" i="1"/>
  <c r="G2566" i="1"/>
  <c r="G2567" i="1"/>
  <c r="G2568" i="1"/>
  <c r="G2569" i="1"/>
  <c r="G2571" i="1"/>
  <c r="G2572" i="1"/>
  <c r="G2573" i="1"/>
  <c r="G2574" i="1"/>
  <c r="G2575" i="1"/>
  <c r="G2576" i="1"/>
  <c r="G2577" i="1"/>
  <c r="G2578" i="1"/>
  <c r="G2579"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6" i="1"/>
  <c r="G2607" i="1"/>
  <c r="G2609" i="1"/>
  <c r="G2610" i="1"/>
  <c r="G2611" i="1"/>
  <c r="G2612" i="1"/>
  <c r="G2613" i="1"/>
  <c r="G2614" i="1"/>
  <c r="G2615" i="1"/>
  <c r="G2616" i="1"/>
  <c r="G2618" i="1"/>
  <c r="G2619" i="1"/>
  <c r="G2620" i="1"/>
  <c r="G2621" i="1"/>
  <c r="G2622" i="1"/>
  <c r="G2623" i="1"/>
  <c r="G2624" i="1"/>
  <c r="G2625" i="1"/>
  <c r="G2626" i="1"/>
  <c r="G2627" i="1"/>
  <c r="G2628" i="1"/>
  <c r="G2629" i="1"/>
  <c r="G2630" i="1"/>
  <c r="G2631" i="1"/>
  <c r="G2632" i="1"/>
  <c r="G2633" i="1"/>
  <c r="G2634" i="1"/>
  <c r="G2636" i="1"/>
  <c r="G2637" i="1"/>
  <c r="G2638" i="1"/>
  <c r="G2639" i="1"/>
  <c r="G2640" i="1"/>
  <c r="G2641" i="1"/>
  <c r="G2642" i="1"/>
  <c r="G2643" i="1"/>
  <c r="G2644" i="1"/>
  <c r="G2645" i="1"/>
  <c r="G2646" i="1"/>
  <c r="G2647" i="1"/>
  <c r="G2648" i="1"/>
  <c r="G2650" i="1"/>
  <c r="G2651" i="1"/>
  <c r="G2652" i="1"/>
  <c r="G2654" i="1"/>
  <c r="G2655" i="1"/>
  <c r="G2656" i="1"/>
  <c r="G2657" i="1"/>
  <c r="G2659" i="1"/>
  <c r="G2660" i="1"/>
  <c r="G2661" i="1"/>
  <c r="G2662" i="1"/>
  <c r="G2663" i="1"/>
  <c r="G2664" i="1"/>
  <c r="G2665" i="1"/>
  <c r="G2666" i="1"/>
  <c r="G2667" i="1"/>
  <c r="G2668" i="1"/>
  <c r="G2669" i="1"/>
  <c r="G2670" i="1"/>
  <c r="G2671" i="1"/>
  <c r="G2672" i="1"/>
  <c r="G2673" i="1"/>
  <c r="G2675" i="1"/>
  <c r="G2676" i="1"/>
  <c r="G2677" i="1"/>
  <c r="G2678" i="1"/>
  <c r="G2679" i="1"/>
  <c r="G2680" i="1"/>
  <c r="G2681" i="1"/>
  <c r="G2683" i="1"/>
  <c r="G2684" i="1"/>
  <c r="G2685" i="1"/>
  <c r="G2686" i="1"/>
  <c r="G2687" i="1"/>
  <c r="G2688" i="1"/>
  <c r="G2689" i="1"/>
  <c r="G2690" i="1"/>
  <c r="G2691" i="1"/>
  <c r="G2692" i="1"/>
  <c r="G2693" i="1"/>
  <c r="G2694" i="1"/>
  <c r="G2695" i="1"/>
  <c r="G2696" i="1"/>
  <c r="G2697" i="1"/>
  <c r="G2698" i="1"/>
  <c r="G2700" i="1"/>
  <c r="G2701" i="1"/>
  <c r="G2702" i="1"/>
  <c r="G2703" i="1"/>
  <c r="G2704" i="1"/>
  <c r="G2705" i="1"/>
  <c r="G2706" i="1"/>
  <c r="G2707" i="1"/>
  <c r="G2708" i="1"/>
  <c r="G2709" i="1"/>
  <c r="G2711" i="1"/>
  <c r="G2712" i="1"/>
  <c r="G2713" i="1"/>
  <c r="G2714" i="1"/>
  <c r="G2715" i="1"/>
  <c r="G2716" i="1"/>
  <c r="G2717" i="1"/>
  <c r="G2718" i="1"/>
  <c r="G2719" i="1"/>
  <c r="G2720" i="1"/>
  <c r="G2721" i="1"/>
  <c r="G2722" i="1"/>
  <c r="G2723" i="1"/>
  <c r="G2724" i="1"/>
  <c r="G2727" i="1"/>
  <c r="G2728" i="1"/>
  <c r="G2729" i="1"/>
  <c r="G2730" i="1"/>
  <c r="G2731" i="1"/>
  <c r="G2732" i="1"/>
  <c r="G2733" i="1"/>
  <c r="G2734" i="1"/>
  <c r="G2735" i="1"/>
  <c r="G2736" i="1"/>
  <c r="G2738" i="1"/>
  <c r="G2739" i="1"/>
  <c r="G2741" i="1"/>
  <c r="G2742" i="1"/>
  <c r="G2743" i="1"/>
  <c r="G2744" i="1"/>
  <c r="G2746" i="1"/>
  <c r="G2747" i="1"/>
  <c r="G2748" i="1"/>
  <c r="G2749" i="1"/>
  <c r="G2751" i="1"/>
  <c r="G2752" i="1"/>
  <c r="G2753" i="1"/>
  <c r="G2754" i="1"/>
  <c r="G2755" i="1"/>
  <c r="G2756" i="1"/>
  <c r="G2757" i="1"/>
  <c r="G2758" i="1"/>
  <c r="G2759" i="1"/>
  <c r="G2760" i="1"/>
  <c r="G2761" i="1"/>
  <c r="G2762" i="1"/>
  <c r="G2763" i="1"/>
  <c r="G2764" i="1"/>
  <c r="G2765" i="1"/>
  <c r="G2766" i="1"/>
  <c r="G2767" i="1"/>
  <c r="G2768" i="1"/>
  <c r="G2769" i="1"/>
  <c r="G2771" i="1"/>
  <c r="G2773" i="1"/>
  <c r="G2774" i="1"/>
  <c r="G2775" i="1"/>
  <c r="G2776" i="1"/>
  <c r="G2777" i="1"/>
  <c r="G2779" i="1"/>
  <c r="G2780" i="1"/>
  <c r="G2781" i="1"/>
  <c r="G2782" i="1"/>
  <c r="G2783" i="1"/>
  <c r="G2785" i="1"/>
  <c r="G2786" i="1"/>
  <c r="G2787" i="1"/>
  <c r="G2788" i="1"/>
  <c r="G2789" i="1"/>
  <c r="G2790" i="1"/>
  <c r="G2791" i="1"/>
  <c r="G2792" i="1"/>
  <c r="G2793" i="1"/>
  <c r="G2794" i="1"/>
  <c r="G2795" i="1"/>
  <c r="G2796" i="1"/>
  <c r="G2797" i="1"/>
  <c r="G2798" i="1"/>
  <c r="G2799" i="1"/>
  <c r="G2800" i="1"/>
  <c r="G2801" i="1"/>
  <c r="G2802" i="1"/>
  <c r="G2803" i="1"/>
  <c r="G2805"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5" i="1"/>
  <c r="G2878" i="1"/>
  <c r="G2879" i="1"/>
  <c r="G2880" i="1"/>
  <c r="G2881" i="1"/>
  <c r="G2882" i="1"/>
  <c r="G2883" i="1"/>
  <c r="G2884" i="1"/>
  <c r="G2885" i="1"/>
  <c r="G2886" i="1"/>
  <c r="G2887" i="1"/>
  <c r="G2888" i="1"/>
  <c r="G2889" i="1"/>
  <c r="G2890" i="1"/>
  <c r="G2891" i="1"/>
  <c r="G2892" i="1"/>
  <c r="G2893" i="1"/>
  <c r="G2894" i="1"/>
  <c r="G2895" i="1"/>
  <c r="G2897" i="1"/>
  <c r="G2898" i="1"/>
  <c r="G2899" i="1"/>
  <c r="G2900"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1" i="1"/>
  <c r="G2942" i="1"/>
  <c r="G2943" i="1"/>
  <c r="G2944" i="1"/>
  <c r="G2945" i="1"/>
  <c r="G2946" i="1"/>
  <c r="G2947" i="1"/>
  <c r="G2948" i="1"/>
  <c r="G2949" i="1"/>
  <c r="G2950" i="1"/>
  <c r="G2951" i="1"/>
  <c r="G2952" i="1"/>
  <c r="G2953" i="1"/>
  <c r="G2954" i="1"/>
  <c r="G2955" i="1"/>
  <c r="G2956" i="1"/>
  <c r="G2957" i="1"/>
  <c r="G2958" i="1"/>
  <c r="G2960" i="1"/>
  <c r="G2961" i="1"/>
  <c r="G2962" i="1"/>
  <c r="G2963" i="1"/>
  <c r="G2964" i="1"/>
  <c r="G2967" i="1"/>
  <c r="G2968" i="1"/>
  <c r="G2969" i="1"/>
  <c r="G2970" i="1"/>
  <c r="G2971" i="1"/>
  <c r="G2972" i="1"/>
  <c r="G2973" i="1"/>
  <c r="G2974" i="1"/>
  <c r="G2975" i="1"/>
  <c r="G2976" i="1"/>
  <c r="G2977" i="1"/>
  <c r="G2978" i="1"/>
  <c r="G2979" i="1"/>
  <c r="G2980" i="1"/>
  <c r="G2981" i="1"/>
  <c r="G2982" i="1"/>
  <c r="G2983" i="1"/>
  <c r="G2984" i="1"/>
  <c r="G2985" i="1"/>
  <c r="G2986" i="1"/>
  <c r="G2988" i="1"/>
  <c r="G2989" i="1"/>
  <c r="G2990" i="1"/>
  <c r="G2991" i="1"/>
  <c r="G2992" i="1"/>
  <c r="G2993" i="1"/>
  <c r="G2994" i="1"/>
  <c r="G2995" i="1"/>
  <c r="G2996" i="1"/>
  <c r="G2999" i="1"/>
  <c r="G3000" i="1"/>
  <c r="G3001" i="1"/>
  <c r="G3003" i="1"/>
  <c r="G3004" i="1"/>
  <c r="G3005" i="1"/>
  <c r="G3006" i="1"/>
  <c r="G3007" i="1"/>
  <c r="G3008" i="1"/>
  <c r="G3009"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9" i="1"/>
  <c r="G3060" i="1"/>
  <c r="G3061" i="1"/>
  <c r="G3062" i="1"/>
  <c r="G3063" i="1"/>
  <c r="G3064" i="1"/>
  <c r="G3066" i="1"/>
  <c r="G3067" i="1"/>
  <c r="G3068"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2" i="1"/>
  <c r="G3113" i="1"/>
  <c r="G3114" i="1"/>
  <c r="G3115" i="1"/>
  <c r="G3117" i="1"/>
  <c r="G3120" i="1"/>
  <c r="G3122" i="1"/>
  <c r="G3123" i="1"/>
  <c r="G3124" i="1"/>
  <c r="G3125" i="1"/>
  <c r="G3126" i="1"/>
  <c r="G3127" i="1"/>
  <c r="G3128" i="1"/>
  <c r="G3129" i="1"/>
  <c r="G3130" i="1"/>
  <c r="G3132" i="1"/>
  <c r="G3133" i="1"/>
  <c r="G3134" i="1"/>
  <c r="G3135" i="1"/>
  <c r="G3137" i="1"/>
  <c r="G3138" i="1"/>
  <c r="G3139" i="1"/>
  <c r="G3140" i="1"/>
  <c r="G3141" i="1"/>
  <c r="G3142" i="1"/>
  <c r="G3143" i="1"/>
  <c r="G3144" i="1"/>
  <c r="G3145" i="1"/>
  <c r="G3146" i="1"/>
  <c r="G3147" i="1"/>
  <c r="G3148" i="1"/>
  <c r="G3149" i="1"/>
  <c r="G3150" i="1"/>
  <c r="G3151" i="1"/>
  <c r="G3152"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1" i="1"/>
  <c r="G3342" i="1"/>
  <c r="G3343" i="1"/>
  <c r="G3344" i="1"/>
  <c r="G3345" i="1"/>
  <c r="G3346" i="1"/>
  <c r="G3347" i="1"/>
  <c r="G3348" i="1"/>
  <c r="G3349" i="1"/>
  <c r="G3350" i="1"/>
  <c r="G3351" i="1"/>
  <c r="G3352" i="1"/>
  <c r="G3353" i="1"/>
  <c r="G3354" i="1"/>
  <c r="G3355"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2" i="1"/>
  <c r="G3443" i="1"/>
  <c r="G3444" i="1"/>
  <c r="G3445" i="1"/>
  <c r="G3446" i="1"/>
  <c r="G3447" i="1"/>
  <c r="G3448" i="1"/>
  <c r="G3449"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1" i="1"/>
  <c r="G3482" i="1"/>
  <c r="G3483" i="1"/>
  <c r="G3484" i="1"/>
  <c r="G3486" i="1"/>
  <c r="G3487" i="1"/>
  <c r="G3489" i="1"/>
  <c r="G3490" i="1"/>
  <c r="G3491" i="1"/>
  <c r="G3492" i="1"/>
  <c r="G3493" i="1"/>
  <c r="G3495" i="1"/>
  <c r="G3496" i="1"/>
  <c r="G3497" i="1"/>
  <c r="G3501" i="1"/>
  <c r="G3502" i="1"/>
  <c r="G3503" i="1"/>
  <c r="G3505" i="1"/>
  <c r="G3506" i="1"/>
  <c r="G3507" i="1"/>
  <c r="G3508" i="1"/>
  <c r="G3509" i="1"/>
  <c r="G3512" i="1"/>
  <c r="G3513" i="1"/>
  <c r="G3514" i="1"/>
  <c r="G3515" i="1"/>
  <c r="G3516" i="1"/>
  <c r="G3518" i="1"/>
  <c r="G3519" i="1"/>
  <c r="G3520" i="1"/>
  <c r="G3521" i="1"/>
  <c r="G3522" i="1"/>
  <c r="G3524" i="1"/>
  <c r="G3525" i="1"/>
  <c r="G3526" i="1"/>
  <c r="G3527" i="1"/>
  <c r="G3528" i="1"/>
  <c r="G3529" i="1"/>
  <c r="G3530" i="1"/>
  <c r="G3532" i="1"/>
  <c r="G3533" i="1"/>
  <c r="G3534" i="1"/>
  <c r="G3535" i="1"/>
  <c r="G3536" i="1"/>
  <c r="G3537" i="1"/>
  <c r="G3538" i="1"/>
  <c r="G3540" i="1"/>
  <c r="G3541" i="1"/>
  <c r="G3542" i="1"/>
  <c r="G3544" i="1"/>
  <c r="G3545" i="1"/>
  <c r="G3546" i="1"/>
  <c r="G3547" i="1"/>
  <c r="G3548" i="1"/>
  <c r="G3549" i="1"/>
  <c r="G3550" i="1"/>
  <c r="G3552" i="1"/>
  <c r="G3553" i="1"/>
  <c r="G3554" i="1"/>
  <c r="G3555" i="1"/>
  <c r="G3556" i="1"/>
  <c r="G3557" i="1"/>
  <c r="G3558" i="1"/>
  <c r="G3559" i="1"/>
  <c r="G3560" i="1"/>
  <c r="G3561" i="1"/>
  <c r="G3562" i="1"/>
  <c r="G3564" i="1"/>
  <c r="G3566" i="1"/>
  <c r="G3567" i="1"/>
  <c r="G3568" i="1"/>
  <c r="G3569" i="1"/>
  <c r="G3570" i="1"/>
  <c r="G3571" i="1"/>
  <c r="G3572" i="1"/>
  <c r="G3573" i="1"/>
  <c r="G3574" i="1"/>
  <c r="G3575" i="1"/>
  <c r="G3576" i="1"/>
  <c r="G3578" i="1"/>
  <c r="G3580" i="1"/>
  <c r="G3581" i="1"/>
  <c r="G3582" i="1"/>
  <c r="G3583" i="1"/>
  <c r="G3584" i="1"/>
  <c r="G3585" i="1"/>
  <c r="G3586" i="1"/>
  <c r="G3587" i="1"/>
  <c r="G3588" i="1"/>
  <c r="G3591" i="1"/>
  <c r="G3592" i="1"/>
  <c r="G3593" i="1"/>
  <c r="G3594" i="1"/>
  <c r="G3595" i="1"/>
  <c r="G3596" i="1"/>
  <c r="G3597" i="1"/>
  <c r="G3598" i="1"/>
  <c r="G3599" i="1"/>
  <c r="G3600" i="1"/>
  <c r="G3601" i="1"/>
  <c r="G3602" i="1"/>
  <c r="G3603" i="1"/>
  <c r="G3604" i="1"/>
  <c r="G3605" i="1"/>
  <c r="G3606" i="1"/>
  <c r="G3607" i="1"/>
  <c r="G3608"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4" i="1"/>
  <c r="G3635" i="1"/>
  <c r="G3636" i="1"/>
  <c r="G3637" i="1"/>
  <c r="G3638" i="1"/>
  <c r="G3639" i="1"/>
  <c r="G3640" i="1"/>
  <c r="G3641" i="1"/>
  <c r="G3642" i="1"/>
  <c r="G3643" i="1"/>
  <c r="G3644" i="1"/>
  <c r="G3645" i="1"/>
  <c r="G3646" i="1"/>
  <c r="G3647" i="1"/>
  <c r="G3648" i="1"/>
  <c r="G3650" i="1"/>
  <c r="G3651" i="1"/>
  <c r="G3652" i="1"/>
  <c r="G3653" i="1"/>
  <c r="G3655" i="1"/>
  <c r="G3656" i="1"/>
  <c r="G3657" i="1"/>
  <c r="G3658" i="1"/>
  <c r="G3660" i="1"/>
  <c r="G3661" i="1"/>
  <c r="G3662" i="1"/>
  <c r="G3663" i="1"/>
  <c r="G3664" i="1"/>
  <c r="G3665" i="1"/>
  <c r="G3666" i="1"/>
  <c r="G3668" i="1"/>
  <c r="G3670" i="1"/>
  <c r="G3671" i="1"/>
  <c r="G3672" i="1"/>
  <c r="G3673" i="1"/>
  <c r="G3674" i="1"/>
  <c r="G3677" i="1"/>
  <c r="G3678" i="1"/>
  <c r="G3679" i="1"/>
  <c r="G3680" i="1"/>
  <c r="G3681" i="1"/>
  <c r="G3683" i="1"/>
  <c r="G3684" i="1"/>
  <c r="G3685" i="1"/>
  <c r="G3687" i="1"/>
  <c r="G3689" i="1"/>
  <c r="G3690" i="1"/>
  <c r="G3691" i="1"/>
  <c r="G3692" i="1"/>
  <c r="G3693" i="1"/>
  <c r="G3694" i="1"/>
  <c r="G3695" i="1"/>
  <c r="G3696" i="1"/>
  <c r="G3697" i="1"/>
  <c r="G3698" i="1"/>
  <c r="G3699" i="1"/>
  <c r="G3700" i="1"/>
  <c r="G3701" i="1"/>
  <c r="G3703" i="1"/>
  <c r="G3704" i="1"/>
  <c r="G3705" i="1"/>
  <c r="G3706" i="1"/>
  <c r="G3707" i="1"/>
  <c r="G3708" i="1"/>
  <c r="G3709" i="1"/>
  <c r="G3711" i="1"/>
  <c r="G3712" i="1"/>
  <c r="G3713" i="1"/>
  <c r="G3714" i="1"/>
  <c r="G3716" i="1"/>
  <c r="G3717" i="1"/>
  <c r="G3719" i="1"/>
  <c r="G3720" i="1"/>
  <c r="G3721" i="1"/>
  <c r="G3725" i="1"/>
  <c r="G3727" i="1"/>
  <c r="G3728" i="1"/>
  <c r="G3729" i="1"/>
  <c r="G3731" i="1"/>
  <c r="G3732" i="1"/>
  <c r="G3733" i="1"/>
  <c r="G3734" i="1"/>
  <c r="G3735" i="1"/>
  <c r="G3736" i="1"/>
  <c r="G3737" i="1"/>
  <c r="G3738" i="1"/>
  <c r="G3739" i="1"/>
  <c r="G3740" i="1"/>
  <c r="G3741" i="1"/>
  <c r="G3742" i="1"/>
  <c r="G3743" i="1"/>
  <c r="G3744" i="1"/>
  <c r="G3745" i="1"/>
  <c r="G3747" i="1"/>
  <c r="G3748" i="1"/>
  <c r="G3749" i="1"/>
  <c r="G3752" i="1"/>
  <c r="G3754" i="1"/>
  <c r="G3756" i="1"/>
  <c r="G3757" i="1"/>
  <c r="G3758" i="1"/>
  <c r="G3759" i="1"/>
  <c r="G3760" i="1"/>
  <c r="G3761" i="1"/>
  <c r="G3762" i="1"/>
  <c r="G3763" i="1"/>
  <c r="G3764" i="1"/>
  <c r="G3765" i="1"/>
  <c r="G3766" i="1"/>
  <c r="G3767" i="1"/>
  <c r="G3770" i="1"/>
  <c r="G3771" i="1"/>
  <c r="G3772" i="1"/>
  <c r="G3773" i="1"/>
  <c r="G3774" i="1"/>
  <c r="G3775" i="1"/>
  <c r="G3776" i="1"/>
  <c r="G3778" i="1"/>
  <c r="G3779" i="1"/>
  <c r="G3780" i="1"/>
  <c r="G3783" i="1"/>
  <c r="G3784" i="1"/>
  <c r="G3785" i="1"/>
  <c r="G3786" i="1"/>
  <c r="G3787" i="1"/>
  <c r="G3788"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9" i="1"/>
  <c r="G3820" i="1"/>
  <c r="G3821" i="1"/>
  <c r="G3822" i="1"/>
  <c r="G3823" i="1"/>
  <c r="G3824" i="1"/>
  <c r="G3825" i="1"/>
  <c r="G3826" i="1"/>
  <c r="G3828"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5" i="1"/>
  <c r="G3857" i="1"/>
  <c r="G3859" i="1"/>
  <c r="G3860" i="1"/>
  <c r="G3861" i="1"/>
  <c r="G3862" i="1"/>
  <c r="G3863" i="1"/>
  <c r="G3864" i="1"/>
  <c r="G3865" i="1"/>
  <c r="G3866" i="1"/>
  <c r="G3867" i="1"/>
  <c r="G3868" i="1"/>
  <c r="G3870" i="1"/>
  <c r="G3871" i="1"/>
  <c r="G3872" i="1"/>
  <c r="G3873" i="1"/>
  <c r="G3874" i="1"/>
  <c r="G3875" i="1"/>
  <c r="G3876" i="1"/>
  <c r="G3877" i="1"/>
  <c r="G3878" i="1"/>
  <c r="G3879" i="1"/>
  <c r="G3880" i="1"/>
  <c r="G3881" i="1"/>
  <c r="G3882" i="1"/>
  <c r="G3883" i="1"/>
  <c r="G3884" i="1"/>
  <c r="G3886" i="1"/>
  <c r="G3887" i="1"/>
  <c r="G3888" i="1"/>
  <c r="G3890" i="1"/>
  <c r="G3891" i="1"/>
  <c r="G3892" i="1"/>
  <c r="G3893" i="1"/>
  <c r="G3894" i="1"/>
  <c r="G3895" i="1"/>
  <c r="G3896" i="1"/>
  <c r="G3897" i="1"/>
  <c r="G3898" i="1"/>
  <c r="G3899" i="1"/>
  <c r="G3900" i="1"/>
  <c r="G3901" i="1"/>
  <c r="G3902" i="1"/>
  <c r="G3904" i="1"/>
  <c r="G3906" i="1"/>
  <c r="G3907" i="1"/>
  <c r="G3908" i="1"/>
  <c r="G3909" i="1"/>
  <c r="G3910" i="1"/>
  <c r="G3911" i="1"/>
  <c r="G3912" i="1"/>
  <c r="G3913" i="1"/>
  <c r="G3914" i="1"/>
  <c r="G3916" i="1"/>
  <c r="G3917" i="1"/>
  <c r="G3918" i="1"/>
  <c r="G3919" i="1"/>
  <c r="G3920" i="1"/>
  <c r="G3921" i="1"/>
  <c r="G3922" i="1"/>
  <c r="G3924" i="1"/>
  <c r="G3925" i="1"/>
  <c r="G3926" i="1"/>
  <c r="G3927" i="1"/>
  <c r="G3928" i="1"/>
  <c r="G3929" i="1"/>
  <c r="G3930" i="1"/>
  <c r="G3931" i="1"/>
  <c r="G3932" i="1"/>
  <c r="G3933" i="1"/>
  <c r="G3934" i="1"/>
  <c r="G3935" i="1"/>
  <c r="G3936" i="1"/>
  <c r="G3937" i="1"/>
  <c r="G3939" i="1"/>
  <c r="G3940" i="1"/>
  <c r="G3942" i="1"/>
  <c r="G3943" i="1"/>
  <c r="G3944" i="1"/>
  <c r="G3945" i="1"/>
  <c r="G3946" i="1"/>
  <c r="G3947" i="1"/>
  <c r="G3948" i="1"/>
  <c r="G3949" i="1"/>
  <c r="G3952" i="1"/>
  <c r="G3953" i="1"/>
  <c r="G3954" i="1"/>
  <c r="G3955" i="1"/>
  <c r="G3956" i="1"/>
  <c r="G3957" i="1"/>
  <c r="G3958" i="1"/>
  <c r="G3959" i="1"/>
  <c r="G3960" i="1"/>
  <c r="G3961" i="1"/>
  <c r="G3962" i="1"/>
  <c r="G3963" i="1"/>
  <c r="G3964" i="1"/>
  <c r="G3965" i="1"/>
  <c r="G3966" i="1"/>
  <c r="G3967" i="1"/>
  <c r="G3970" i="1"/>
  <c r="G3971" i="1"/>
  <c r="G3972" i="1"/>
  <c r="G3973" i="1"/>
  <c r="G3974" i="1"/>
  <c r="G3977" i="1"/>
  <c r="G3978" i="1"/>
  <c r="G3980" i="1"/>
  <c r="G3982" i="1"/>
  <c r="G3983" i="1"/>
  <c r="G3984" i="1"/>
  <c r="G3985" i="1"/>
  <c r="G3986" i="1"/>
  <c r="G3990" i="1"/>
  <c r="G3991" i="1"/>
  <c r="G3992" i="1"/>
  <c r="G3993" i="1"/>
  <c r="G3994" i="1"/>
  <c r="G3995" i="1"/>
  <c r="G3996" i="1"/>
  <c r="G3997" i="1"/>
  <c r="G3998" i="1"/>
  <c r="G3999" i="1"/>
  <c r="G4000" i="1"/>
  <c r="G4001" i="1"/>
  <c r="G4002" i="1"/>
  <c r="G4003" i="1"/>
  <c r="G4005" i="1"/>
  <c r="G4006" i="1"/>
  <c r="G4007" i="1"/>
  <c r="G4008" i="1"/>
  <c r="G4010" i="1"/>
  <c r="G4011" i="1"/>
  <c r="G4012" i="1"/>
  <c r="G4013" i="1"/>
  <c r="G4014" i="1"/>
  <c r="G4015" i="1"/>
  <c r="G4016" i="1"/>
  <c r="G4017" i="1"/>
  <c r="G4018" i="1"/>
  <c r="G4019" i="1"/>
  <c r="G4020" i="1"/>
  <c r="G4021" i="1"/>
  <c r="G4022" i="1"/>
  <c r="G4023" i="1"/>
  <c r="G4024" i="1"/>
  <c r="G4025" i="1"/>
  <c r="G4026" i="1"/>
  <c r="G4027"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9" i="1"/>
  <c r="G4080" i="1"/>
  <c r="G4081" i="1"/>
  <c r="G4082" i="1"/>
  <c r="G4083" i="1"/>
  <c r="G4084" i="1"/>
  <c r="G4085" i="1"/>
  <c r="G4086" i="1"/>
  <c r="G4087" i="1"/>
  <c r="G4088" i="1"/>
  <c r="G4089" i="1"/>
  <c r="G4090" i="1"/>
  <c r="G4091" i="1"/>
  <c r="G4092" i="1"/>
  <c r="G4093" i="1"/>
  <c r="G4094" i="1"/>
  <c r="G4096" i="1"/>
  <c r="G4097" i="1"/>
  <c r="G4098" i="1"/>
  <c r="G4099" i="1"/>
  <c r="G4101" i="1"/>
  <c r="G4102" i="1"/>
  <c r="G4103" i="1"/>
  <c r="G4104" i="1"/>
  <c r="G4105" i="1"/>
  <c r="G4106" i="1"/>
  <c r="G4107" i="1"/>
  <c r="G4108" i="1"/>
  <c r="G4109" i="1"/>
  <c r="G4110" i="1"/>
  <c r="G4111" i="1"/>
  <c r="G4112" i="1"/>
  <c r="G4113" i="1"/>
  <c r="G4114" i="1"/>
  <c r="G4115" i="1"/>
  <c r="G4116" i="1"/>
  <c r="G4117"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9" i="1"/>
  <c r="G4170" i="1"/>
  <c r="G4171" i="1"/>
  <c r="G4172" i="1"/>
  <c r="G4174" i="1"/>
  <c r="G4175" i="1"/>
  <c r="G4176" i="1"/>
  <c r="G4177" i="1"/>
  <c r="G4178" i="1"/>
  <c r="G4179" i="1"/>
  <c r="G4180" i="1"/>
  <c r="G4181" i="1"/>
  <c r="G4182" i="1"/>
  <c r="G4183" i="1"/>
  <c r="G4184" i="1"/>
  <c r="G4185" i="1"/>
  <c r="G4186" i="1"/>
  <c r="G4187" i="1"/>
  <c r="G4189" i="1"/>
  <c r="G4190" i="1"/>
  <c r="G4191" i="1"/>
  <c r="G4192" i="1"/>
  <c r="G4193" i="1"/>
  <c r="G4194" i="1"/>
  <c r="G4195" i="1"/>
  <c r="G4196" i="1"/>
  <c r="G4197" i="1"/>
  <c r="G4198" i="1"/>
  <c r="G4199" i="1"/>
  <c r="G4200" i="1"/>
  <c r="G4201" i="1"/>
  <c r="G4202" i="1"/>
  <c r="G4203" i="1"/>
  <c r="G4204" i="1"/>
  <c r="G4205" i="1"/>
  <c r="G4206" i="1"/>
  <c r="G4207" i="1"/>
  <c r="G4208" i="1"/>
  <c r="G4209"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8" i="1"/>
  <c r="G4239" i="1"/>
  <c r="G4240" i="1"/>
  <c r="G4241" i="1"/>
  <c r="G4242" i="1"/>
  <c r="G4245" i="1"/>
  <c r="G4246" i="1"/>
  <c r="G4247" i="1"/>
  <c r="G4248" i="1"/>
  <c r="G4249" i="1"/>
  <c r="G4250" i="1"/>
  <c r="G4251" i="1"/>
  <c r="G4252" i="1"/>
  <c r="G4253" i="1"/>
  <c r="G4255" i="1"/>
  <c r="G4256" i="1"/>
  <c r="G4257" i="1"/>
  <c r="G4258" i="1"/>
  <c r="G4259" i="1"/>
  <c r="G4260" i="1"/>
  <c r="G4261" i="1"/>
  <c r="G4262" i="1"/>
  <c r="G4263" i="1"/>
  <c r="G4264" i="1"/>
  <c r="G4265" i="1"/>
  <c r="G4266" i="1"/>
  <c r="G4267" i="1"/>
  <c r="G4268" i="1"/>
  <c r="G4269" i="1"/>
  <c r="G4270" i="1"/>
  <c r="G4271" i="1"/>
  <c r="G4272" i="1"/>
  <c r="G4274" i="1"/>
  <c r="G4275" i="1"/>
  <c r="G4276" i="1"/>
  <c r="G4277" i="1"/>
  <c r="G4278" i="1"/>
  <c r="G4279" i="1"/>
  <c r="G4280" i="1"/>
  <c r="G4281" i="1"/>
  <c r="G4282" i="1"/>
  <c r="G4283" i="1"/>
  <c r="G4284" i="1"/>
  <c r="G4286" i="1"/>
  <c r="G4287" i="1"/>
  <c r="G4288" i="1"/>
  <c r="G4289" i="1"/>
  <c r="G4290" i="1"/>
  <c r="G4291" i="1"/>
  <c r="G4292" i="1"/>
  <c r="G4293" i="1"/>
  <c r="G4294" i="1"/>
  <c r="G4295" i="1"/>
  <c r="G4297" i="1"/>
  <c r="G4298" i="1"/>
  <c r="G4299" i="1"/>
  <c r="G4300" i="1"/>
  <c r="G4304" i="1"/>
  <c r="G4306" i="1"/>
  <c r="G4307" i="1"/>
  <c r="G4308" i="1"/>
  <c r="G4309" i="1"/>
  <c r="G4311" i="1"/>
  <c r="G4312" i="1"/>
  <c r="G4313" i="1"/>
  <c r="G4314" i="1"/>
  <c r="G4315" i="1"/>
  <c r="G4316" i="1"/>
  <c r="G4317" i="1"/>
  <c r="G4318" i="1"/>
  <c r="G4319" i="1"/>
  <c r="G4320" i="1"/>
  <c r="G4321" i="1"/>
  <c r="G4322" i="1"/>
  <c r="G4323" i="1"/>
  <c r="G4324" i="1"/>
  <c r="G4325" i="1"/>
  <c r="G4326" i="1"/>
  <c r="G4327" i="1"/>
  <c r="G4328" i="1"/>
  <c r="G4329" i="1"/>
  <c r="G4330" i="1"/>
  <c r="G4332" i="1"/>
  <c r="G4333" i="1"/>
  <c r="G4334" i="1"/>
  <c r="G4335" i="1"/>
  <c r="G4336" i="1"/>
  <c r="G4337" i="1"/>
  <c r="G4338" i="1"/>
  <c r="G4339" i="1"/>
  <c r="G4340" i="1"/>
  <c r="G4341" i="1"/>
  <c r="G4342" i="1"/>
  <c r="G4343" i="1"/>
  <c r="G4344" i="1"/>
  <c r="G4345" i="1"/>
  <c r="G4346" i="1"/>
  <c r="G4347" i="1"/>
  <c r="G4348" i="1"/>
  <c r="G4349" i="1"/>
  <c r="G4350" i="1"/>
  <c r="G4351" i="1"/>
  <c r="G4352" i="1"/>
  <c r="G4353" i="1"/>
  <c r="G4355" i="1"/>
  <c r="G4356" i="1"/>
  <c r="G4357" i="1"/>
  <c r="G4361" i="1"/>
  <c r="G4362" i="1"/>
  <c r="G4363" i="1"/>
  <c r="G4364"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1" i="1"/>
  <c r="G4562" i="1"/>
  <c r="G4563" i="1"/>
  <c r="G4564" i="1"/>
  <c r="G4565" i="1"/>
  <c r="G4566" i="1"/>
  <c r="G4567" i="1"/>
  <c r="G4568" i="1"/>
  <c r="G4569" i="1"/>
  <c r="G4570" i="1"/>
  <c r="G4571" i="1"/>
  <c r="G4572" i="1"/>
  <c r="G4573" i="1"/>
  <c r="G4574" i="1"/>
  <c r="G4575" i="1"/>
  <c r="G4576" i="1"/>
  <c r="G4577" i="1"/>
  <c r="G4578" i="1"/>
  <c r="G4579" i="1"/>
  <c r="G4581" i="1"/>
  <c r="G4582" i="1"/>
  <c r="G4583" i="1"/>
  <c r="G4584" i="1"/>
  <c r="G4585" i="1"/>
  <c r="G4586" i="1"/>
  <c r="G4587" i="1"/>
  <c r="G4589" i="1"/>
  <c r="G4590" i="1"/>
  <c r="G4591" i="1"/>
  <c r="G4594" i="1"/>
  <c r="G4595" i="1"/>
  <c r="G4596"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1" i="1"/>
  <c r="G4632" i="1"/>
  <c r="G4633" i="1"/>
  <c r="G4634" i="1"/>
  <c r="G4635" i="1"/>
  <c r="G4636" i="1"/>
  <c r="G4637" i="1"/>
  <c r="G4638" i="1"/>
  <c r="G4640" i="1"/>
  <c r="G4641" i="1"/>
  <c r="G4642" i="1"/>
  <c r="G4643" i="1"/>
  <c r="G4644" i="1"/>
  <c r="G4645" i="1"/>
  <c r="G4646" i="1"/>
  <c r="G4647" i="1"/>
  <c r="G4648" i="1"/>
  <c r="G4649" i="1"/>
  <c r="G4650" i="1"/>
  <c r="G4651" i="1"/>
  <c r="G4652" i="1"/>
  <c r="G4653" i="1"/>
  <c r="G4654" i="1"/>
  <c r="G4655" i="1"/>
  <c r="G4656" i="1"/>
  <c r="G4657" i="1"/>
  <c r="G4658" i="1"/>
  <c r="G4659" i="1"/>
  <c r="G4660" i="1"/>
  <c r="G4665" i="1"/>
  <c r="G4666" i="1"/>
  <c r="G4667" i="1"/>
  <c r="G4668" i="1"/>
  <c r="G4669" i="1"/>
  <c r="G4670" i="1"/>
  <c r="G4672" i="1"/>
  <c r="G4673" i="1"/>
  <c r="G4674" i="1"/>
  <c r="G4675" i="1"/>
  <c r="G4676" i="1"/>
  <c r="G4678" i="1"/>
  <c r="G4679" i="1"/>
  <c r="G4681" i="1"/>
  <c r="G4682" i="1"/>
  <c r="G4683" i="1"/>
  <c r="G4684" i="1"/>
  <c r="G4685" i="1"/>
  <c r="G4686" i="1"/>
  <c r="G4687" i="1"/>
  <c r="G4688" i="1"/>
  <c r="G4689" i="1"/>
  <c r="G4690" i="1"/>
  <c r="G4691" i="1"/>
  <c r="G4692" i="1"/>
  <c r="G4693" i="1"/>
  <c r="G4694" i="1"/>
  <c r="G4695" i="1"/>
  <c r="G4696" i="1"/>
  <c r="G4697" i="1"/>
  <c r="G4698" i="1"/>
  <c r="G4699" i="1"/>
  <c r="G4700" i="1"/>
  <c r="G4701" i="1"/>
  <c r="G4702" i="1"/>
  <c r="G4705" i="1"/>
  <c r="G4706" i="1"/>
  <c r="G4707" i="1"/>
  <c r="G4708" i="1"/>
  <c r="G4709" i="1"/>
  <c r="G4710" i="1"/>
  <c r="G4711" i="1"/>
  <c r="G4712" i="1"/>
  <c r="G4713" i="1"/>
  <c r="G4714" i="1"/>
  <c r="G4715" i="1"/>
  <c r="G4716" i="1"/>
  <c r="G4717" i="1"/>
  <c r="G4718" i="1"/>
  <c r="G4719" i="1"/>
  <c r="G4720" i="1"/>
  <c r="G4721" i="1"/>
  <c r="G4722" i="1"/>
  <c r="G4724" i="1"/>
  <c r="G4725" i="1"/>
  <c r="G4726"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7" i="1"/>
  <c r="G4758" i="1"/>
  <c r="G4759" i="1"/>
  <c r="G4760" i="1"/>
  <c r="G4761" i="1"/>
  <c r="G4762" i="1"/>
  <c r="G4763" i="1"/>
  <c r="G4764" i="1"/>
  <c r="G4765" i="1"/>
  <c r="G4766" i="1"/>
  <c r="G4767" i="1"/>
  <c r="G4768" i="1"/>
  <c r="G4769" i="1"/>
  <c r="G4770" i="1"/>
  <c r="G4771"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128" i="1"/>
  <c r="E126" i="1"/>
  <c r="E123" i="1"/>
  <c r="E121" i="1"/>
  <c r="E120" i="1"/>
  <c r="E119" i="1"/>
  <c r="E117" i="1"/>
  <c r="E116" i="1"/>
  <c r="E114" i="1"/>
  <c r="E113" i="1"/>
  <c r="E111" i="1"/>
  <c r="E110" i="1"/>
  <c r="E109" i="1"/>
  <c r="E107" i="1"/>
  <c r="E106" i="1"/>
  <c r="E104" i="1"/>
  <c r="E103" i="1"/>
  <c r="E102" i="1"/>
  <c r="E101" i="1"/>
  <c r="E100" i="1"/>
  <c r="E99" i="1"/>
  <c r="E98" i="1"/>
  <c r="E97" i="1"/>
  <c r="E96" i="1"/>
  <c r="E95" i="1"/>
  <c r="E94" i="1"/>
  <c r="E93" i="1"/>
  <c r="E92" i="1"/>
  <c r="E91" i="1"/>
  <c r="E90" i="1"/>
  <c r="E89" i="1"/>
  <c r="E88" i="1"/>
  <c r="E87" i="1"/>
  <c r="E86" i="1"/>
  <c r="E84" i="1"/>
  <c r="E83" i="1"/>
  <c r="E82" i="1"/>
  <c r="E81" i="1"/>
  <c r="E80" i="1"/>
  <c r="E79" i="1"/>
  <c r="E78" i="1"/>
  <c r="E77" i="1"/>
  <c r="E66" i="1"/>
  <c r="E67" i="1"/>
  <c r="E68" i="1"/>
  <c r="E69" i="1"/>
  <c r="E70" i="1"/>
  <c r="E71" i="1"/>
  <c r="E72" i="1"/>
  <c r="E73" i="1"/>
  <c r="E74" i="1"/>
  <c r="E75" i="1"/>
  <c r="E76" i="1"/>
  <c r="E63" i="1"/>
  <c r="E64" i="1"/>
  <c r="E65" i="1"/>
  <c r="E62" i="1"/>
  <c r="E61" i="1"/>
  <c r="E60" i="1"/>
  <c r="E59" i="1"/>
  <c r="E58" i="1"/>
  <c r="E57" i="1"/>
  <c r="E55" i="1"/>
  <c r="E54" i="1"/>
  <c r="E53" i="1"/>
  <c r="E52" i="1"/>
  <c r="E51" i="1"/>
  <c r="E50" i="1"/>
  <c r="E49" i="1"/>
  <c r="E47" i="1"/>
  <c r="E48" i="1"/>
  <c r="E46" i="1"/>
  <c r="E45" i="1"/>
  <c r="E42" i="1"/>
  <c r="E41" i="1"/>
  <c r="E39" i="1"/>
  <c r="E38" i="1"/>
  <c r="E37" i="1"/>
  <c r="E36" i="1"/>
  <c r="E35" i="1"/>
  <c r="E34" i="1"/>
  <c r="E32" i="1"/>
  <c r="E31" i="1"/>
  <c r="E30" i="1"/>
  <c r="E29" i="1"/>
  <c r="E27" i="1"/>
  <c r="E26" i="1"/>
  <c r="E24" i="1"/>
  <c r="E23" i="1"/>
  <c r="E22" i="1"/>
  <c r="E21" i="1"/>
  <c r="E20" i="1"/>
  <c r="E19" i="1"/>
  <c r="E18" i="1"/>
  <c r="E17" i="1"/>
  <c r="E16" i="1"/>
  <c r="E15" i="1"/>
  <c r="E14" i="1"/>
  <c r="E13" i="1"/>
  <c r="E11" i="1"/>
  <c r="E10" i="1"/>
  <c r="E9" i="1"/>
  <c r="E8" i="1"/>
  <c r="E7" i="1"/>
  <c r="E6" i="1"/>
  <c r="E5" i="1"/>
  <c r="E4" i="1"/>
  <c r="E3" i="1"/>
  <c r="E2" i="1"/>
  <c r="E130" i="1"/>
  <c r="E131" i="1"/>
  <c r="E132" i="1"/>
  <c r="E133" i="1"/>
  <c r="E134" i="1"/>
  <c r="E137" i="1"/>
  <c r="E139" i="1"/>
  <c r="E141" i="1"/>
  <c r="E142" i="1"/>
  <c r="E143" i="1"/>
  <c r="E144" i="1"/>
  <c r="E146" i="1"/>
  <c r="E147" i="1"/>
  <c r="E148" i="1"/>
  <c r="E149" i="1"/>
  <c r="E151" i="1"/>
  <c r="E152" i="1"/>
  <c r="E153" i="1"/>
  <c r="E155" i="1"/>
  <c r="E156" i="1"/>
  <c r="E157" i="1"/>
  <c r="E158" i="1"/>
  <c r="E159" i="1"/>
  <c r="E160" i="1"/>
  <c r="E162" i="1"/>
  <c r="E163" i="1"/>
  <c r="E164" i="1"/>
  <c r="E165" i="1"/>
  <c r="E166" i="1"/>
  <c r="E168" i="1"/>
  <c r="E169" i="1"/>
  <c r="E170" i="1"/>
  <c r="E171" i="1"/>
  <c r="E172" i="1"/>
  <c r="E173" i="1"/>
  <c r="E174" i="1"/>
  <c r="E176" i="1"/>
  <c r="E177" i="1"/>
  <c r="E178" i="1"/>
  <c r="E180" i="1"/>
  <c r="E182" i="1"/>
  <c r="E183" i="1"/>
  <c r="E184" i="1"/>
  <c r="E185" i="1"/>
  <c r="E186" i="1"/>
  <c r="E187" i="1"/>
  <c r="E188" i="1"/>
  <c r="E189" i="1"/>
  <c r="E190" i="1"/>
  <c r="E191" i="1"/>
  <c r="E192" i="1"/>
  <c r="E195" i="1"/>
  <c r="E196" i="1"/>
  <c r="E197" i="1"/>
  <c r="E198" i="1"/>
  <c r="E200" i="1"/>
  <c r="E201" i="1"/>
  <c r="E202" i="1"/>
  <c r="E203" i="1"/>
  <c r="E204" i="1"/>
  <c r="E205" i="1"/>
  <c r="E207" i="1"/>
  <c r="E208" i="1"/>
  <c r="E209" i="1"/>
  <c r="E212" i="1"/>
  <c r="E213" i="1"/>
  <c r="E214" i="1"/>
  <c r="E215" i="1"/>
  <c r="E216" i="1"/>
  <c r="E217" i="1"/>
  <c r="E218" i="1"/>
  <c r="E219" i="1"/>
  <c r="E220" i="1"/>
  <c r="E222" i="1"/>
  <c r="E223" i="1"/>
  <c r="E226" i="1"/>
  <c r="E227" i="1"/>
  <c r="E228" i="1"/>
  <c r="E230" i="1"/>
  <c r="E231" i="1"/>
  <c r="E232" i="1"/>
  <c r="E233" i="1"/>
  <c r="E234" i="1"/>
  <c r="E235" i="1"/>
  <c r="E236" i="1"/>
  <c r="E237" i="1"/>
  <c r="E238" i="1"/>
  <c r="E239" i="1"/>
  <c r="E240" i="1"/>
  <c r="E241" i="1"/>
  <c r="E242" i="1"/>
  <c r="E243" i="1"/>
  <c r="E244" i="1"/>
  <c r="E245" i="1"/>
  <c r="E248" i="1"/>
  <c r="E249" i="1"/>
  <c r="E250" i="1"/>
  <c r="E251" i="1"/>
  <c r="E252" i="1"/>
  <c r="E253" i="1"/>
  <c r="E254" i="1"/>
  <c r="E255" i="1"/>
  <c r="E256" i="1"/>
  <c r="E258" i="1"/>
  <c r="E259" i="1"/>
  <c r="E260" i="1"/>
  <c r="E261" i="1"/>
  <c r="E262" i="1"/>
  <c r="E263" i="1"/>
  <c r="E264" i="1"/>
  <c r="E265" i="1"/>
  <c r="E266" i="1"/>
  <c r="E267" i="1"/>
  <c r="E268" i="1"/>
  <c r="E269" i="1"/>
  <c r="E270" i="1"/>
  <c r="E271" i="1"/>
  <c r="E273" i="1"/>
  <c r="E274" i="1"/>
  <c r="E275" i="1"/>
  <c r="E276" i="1"/>
  <c r="E277" i="1"/>
  <c r="E278" i="1"/>
  <c r="E279" i="1"/>
  <c r="E281" i="1"/>
  <c r="E282" i="1"/>
  <c r="E284" i="1"/>
  <c r="E285" i="1"/>
  <c r="E286" i="1"/>
  <c r="E287" i="1"/>
  <c r="E288" i="1"/>
  <c r="E289" i="1"/>
  <c r="E290" i="1"/>
  <c r="E292" i="1"/>
  <c r="E293" i="1"/>
  <c r="E294" i="1"/>
  <c r="E295" i="1"/>
  <c r="E296" i="1"/>
  <c r="E297" i="1"/>
  <c r="E298" i="1"/>
  <c r="E299" i="1"/>
  <c r="E300" i="1"/>
  <c r="E301" i="1"/>
  <c r="E302" i="1"/>
  <c r="E303" i="1"/>
  <c r="E304" i="1"/>
  <c r="E305" i="1"/>
  <c r="E306" i="1"/>
  <c r="E307" i="1"/>
  <c r="E308" i="1"/>
  <c r="E309" i="1"/>
  <c r="E310" i="1"/>
  <c r="E311" i="1"/>
  <c r="E315" i="1"/>
  <c r="E317" i="1"/>
  <c r="E318" i="1"/>
  <c r="E319" i="1"/>
  <c r="E321" i="1"/>
  <c r="E322" i="1"/>
  <c r="E323" i="1"/>
  <c r="E325" i="1"/>
  <c r="E326" i="1"/>
  <c r="E327" i="1"/>
  <c r="E328" i="1"/>
  <c r="E329" i="1"/>
  <c r="E330" i="1"/>
  <c r="E333" i="1"/>
  <c r="E334" i="1"/>
  <c r="E335" i="1"/>
  <c r="E336" i="1"/>
  <c r="E337" i="1"/>
  <c r="E338" i="1"/>
  <c r="E339" i="1"/>
  <c r="E340"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2" i="1"/>
  <c r="E383" i="1"/>
  <c r="E384" i="1"/>
  <c r="E385" i="1"/>
  <c r="E386" i="1"/>
  <c r="E387" i="1"/>
  <c r="E388" i="1"/>
  <c r="E389" i="1"/>
  <c r="E390" i="1"/>
  <c r="E391" i="1"/>
  <c r="E392" i="1"/>
  <c r="E393" i="1"/>
  <c r="E394" i="1"/>
  <c r="E398" i="1"/>
  <c r="E399" i="1"/>
  <c r="E402"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50" i="1"/>
  <c r="E451" i="1"/>
  <c r="E452" i="1"/>
  <c r="E453" i="1"/>
  <c r="E454" i="1"/>
  <c r="E455" i="1"/>
  <c r="E456" i="1"/>
  <c r="E457" i="1"/>
  <c r="E458" i="1"/>
  <c r="E459" i="1"/>
  <c r="E460" i="1"/>
  <c r="E461" i="1"/>
  <c r="E462" i="1"/>
  <c r="E463" i="1"/>
  <c r="E464" i="1"/>
  <c r="E465" i="1"/>
  <c r="E466" i="1"/>
  <c r="E467" i="1"/>
  <c r="E469" i="1"/>
  <c r="E470" i="1"/>
  <c r="E471" i="1"/>
  <c r="E472" i="1"/>
  <c r="E473" i="1"/>
  <c r="E474" i="1"/>
  <c r="E476" i="1"/>
  <c r="E477" i="1"/>
  <c r="E478" i="1"/>
  <c r="E479" i="1"/>
  <c r="E480" i="1"/>
  <c r="E481" i="1"/>
  <c r="E482" i="1"/>
  <c r="E485" i="1"/>
  <c r="E486" i="1"/>
  <c r="E487" i="1"/>
  <c r="E488" i="1"/>
  <c r="E489" i="1"/>
  <c r="E490" i="1"/>
  <c r="E491" i="1"/>
  <c r="E492" i="1"/>
  <c r="E493" i="1"/>
  <c r="E494" i="1"/>
  <c r="E495" i="1"/>
  <c r="E496" i="1"/>
  <c r="E497" i="1"/>
  <c r="E498" i="1"/>
  <c r="E499" i="1"/>
  <c r="E500" i="1"/>
  <c r="E501" i="1"/>
  <c r="E502" i="1"/>
  <c r="E504" i="1"/>
  <c r="E506" i="1"/>
  <c r="E507" i="1"/>
  <c r="E508" i="1"/>
  <c r="E509" i="1"/>
  <c r="E510" i="1"/>
  <c r="E512" i="1"/>
  <c r="E513" i="1"/>
  <c r="E514" i="1"/>
  <c r="E515" i="1"/>
  <c r="E516" i="1"/>
  <c r="E518" i="1"/>
  <c r="E519" i="1"/>
  <c r="E520" i="1"/>
  <c r="E521" i="1"/>
  <c r="E522" i="1"/>
  <c r="E523" i="1"/>
  <c r="E524" i="1"/>
  <c r="E525" i="1"/>
  <c r="E526" i="1"/>
  <c r="E527" i="1"/>
  <c r="E528" i="1"/>
  <c r="E530" i="1"/>
  <c r="E531" i="1"/>
  <c r="E532" i="1"/>
  <c r="E533" i="1"/>
  <c r="E534" i="1"/>
  <c r="E535"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4" i="1"/>
  <c r="E605" i="1"/>
  <c r="E606" i="1"/>
  <c r="E607" i="1"/>
  <c r="E608" i="1"/>
  <c r="E609" i="1"/>
  <c r="E610" i="1"/>
  <c r="E612" i="1"/>
  <c r="E613" i="1"/>
  <c r="E614" i="1"/>
  <c r="E615" i="1"/>
  <c r="E616" i="1"/>
  <c r="E617" i="1"/>
  <c r="E618" i="1"/>
  <c r="E619" i="1"/>
  <c r="E620" i="1"/>
  <c r="E621" i="1"/>
  <c r="E622" i="1"/>
  <c r="E623" i="1"/>
  <c r="E624" i="1"/>
  <c r="E626" i="1"/>
  <c r="E627" i="1"/>
  <c r="E628" i="1"/>
  <c r="E631" i="1"/>
  <c r="E632" i="1"/>
  <c r="E633" i="1"/>
  <c r="E634" i="1"/>
  <c r="E635" i="1"/>
  <c r="E637" i="1"/>
  <c r="E638" i="1"/>
  <c r="E639" i="1"/>
  <c r="E641" i="1"/>
  <c r="E642" i="1"/>
  <c r="E643" i="1"/>
  <c r="E645" i="1"/>
  <c r="E646" i="1"/>
  <c r="E647" i="1"/>
  <c r="E649" i="1"/>
  <c r="E650" i="1"/>
  <c r="E651" i="1"/>
  <c r="E652" i="1"/>
  <c r="E653" i="1"/>
  <c r="E654" i="1"/>
  <c r="E655" i="1"/>
  <c r="E656" i="1"/>
  <c r="E657" i="1"/>
  <c r="E658" i="1"/>
  <c r="E660" i="1"/>
  <c r="E662" i="1"/>
  <c r="E663" i="1"/>
  <c r="E664" i="1"/>
  <c r="E665" i="1"/>
  <c r="E666" i="1"/>
  <c r="E667" i="1"/>
  <c r="E668" i="1"/>
  <c r="E669" i="1"/>
  <c r="E671" i="1"/>
  <c r="E672" i="1"/>
  <c r="E673" i="1"/>
  <c r="E674" i="1"/>
  <c r="E675" i="1"/>
  <c r="E676" i="1"/>
  <c r="E677" i="1"/>
  <c r="E678" i="1"/>
  <c r="E679" i="1"/>
  <c r="E680" i="1"/>
  <c r="E683" i="1"/>
  <c r="E684" i="1"/>
  <c r="E685" i="1"/>
  <c r="E687" i="1"/>
  <c r="E688" i="1"/>
  <c r="E689" i="1"/>
  <c r="E690" i="1"/>
  <c r="E691" i="1"/>
  <c r="E692" i="1"/>
  <c r="E693" i="1"/>
  <c r="E694" i="1"/>
  <c r="E695" i="1"/>
  <c r="E696" i="1"/>
  <c r="E697" i="1"/>
  <c r="E698" i="1"/>
  <c r="E700" i="1"/>
  <c r="E701" i="1"/>
  <c r="E702" i="1"/>
  <c r="E703" i="1"/>
  <c r="E704" i="1"/>
  <c r="E705" i="1"/>
  <c r="E707" i="1"/>
  <c r="E708" i="1"/>
  <c r="E709" i="1"/>
  <c r="E710" i="1"/>
  <c r="E711" i="1"/>
  <c r="E712" i="1"/>
  <c r="E713" i="1"/>
  <c r="E714" i="1"/>
  <c r="E715" i="1"/>
  <c r="E716" i="1"/>
  <c r="E717" i="1"/>
  <c r="E718" i="1"/>
  <c r="E719" i="1"/>
  <c r="E720" i="1"/>
  <c r="E721" i="1"/>
  <c r="E722" i="1"/>
  <c r="E723" i="1"/>
  <c r="E724" i="1"/>
  <c r="E726" i="1"/>
  <c r="E727" i="1"/>
  <c r="E728" i="1"/>
  <c r="E729" i="1"/>
  <c r="E730" i="1"/>
  <c r="E731" i="1"/>
  <c r="E732" i="1"/>
  <c r="E733" i="1"/>
  <c r="E734" i="1"/>
  <c r="E735" i="1"/>
  <c r="E736" i="1"/>
  <c r="E738" i="1"/>
  <c r="E739" i="1"/>
  <c r="E740" i="1"/>
  <c r="E742" i="1"/>
  <c r="E743" i="1"/>
  <c r="E744" i="1"/>
  <c r="E745" i="1"/>
  <c r="E746" i="1"/>
  <c r="E747" i="1"/>
  <c r="E748" i="1"/>
  <c r="E749" i="1"/>
  <c r="E750" i="1"/>
  <c r="E751" i="1"/>
  <c r="E752" i="1"/>
  <c r="E753" i="1"/>
  <c r="E754" i="1"/>
  <c r="E755" i="1"/>
  <c r="E756" i="1"/>
  <c r="E757" i="1"/>
  <c r="E758" i="1"/>
  <c r="E759" i="1"/>
  <c r="E761" i="1"/>
  <c r="E762" i="1"/>
  <c r="E763" i="1"/>
  <c r="E764" i="1"/>
  <c r="E765" i="1"/>
  <c r="E766" i="1"/>
  <c r="E767" i="1"/>
  <c r="E768" i="1"/>
  <c r="E769" i="1"/>
  <c r="E770" i="1"/>
  <c r="E771" i="1"/>
  <c r="E772" i="1"/>
  <c r="E773" i="1"/>
  <c r="E774" i="1"/>
  <c r="E775" i="1"/>
  <c r="E776" i="1"/>
  <c r="E777" i="1"/>
  <c r="E778" i="1"/>
  <c r="E779" i="1"/>
  <c r="E780" i="1"/>
  <c r="E781" i="1"/>
  <c r="E783" i="1"/>
  <c r="E784" i="1"/>
  <c r="E785" i="1"/>
  <c r="E788" i="1"/>
  <c r="E790" i="1"/>
  <c r="E792" i="1"/>
  <c r="E793" i="1"/>
  <c r="E794" i="1"/>
  <c r="E795" i="1"/>
  <c r="E796" i="1"/>
  <c r="E798" i="1"/>
  <c r="E799" i="1"/>
  <c r="E800" i="1"/>
  <c r="E801" i="1"/>
  <c r="E802" i="1"/>
  <c r="E803" i="1"/>
  <c r="E804" i="1"/>
  <c r="E805" i="1"/>
  <c r="E806" i="1"/>
  <c r="E807" i="1"/>
  <c r="E808" i="1"/>
  <c r="E809" i="1"/>
  <c r="E811" i="1"/>
  <c r="E812" i="1"/>
  <c r="E814" i="1"/>
  <c r="E815" i="1"/>
  <c r="E816" i="1"/>
  <c r="E817" i="1"/>
  <c r="E818" i="1"/>
  <c r="E819" i="1"/>
  <c r="E820" i="1"/>
  <c r="E821" i="1"/>
  <c r="E822" i="1"/>
  <c r="E823" i="1"/>
  <c r="E825" i="1"/>
  <c r="E826" i="1"/>
  <c r="E827" i="1"/>
  <c r="E829" i="1"/>
  <c r="E830" i="1"/>
  <c r="E832" i="1"/>
  <c r="E833" i="1"/>
  <c r="E834" i="1"/>
  <c r="E835" i="1"/>
  <c r="E836" i="1"/>
  <c r="E837" i="1"/>
  <c r="E838" i="1"/>
  <c r="E840" i="1"/>
  <c r="E842" i="1"/>
  <c r="E844" i="1"/>
  <c r="E845" i="1"/>
  <c r="E846" i="1"/>
  <c r="E847" i="1"/>
  <c r="E848" i="1"/>
  <c r="E849" i="1"/>
  <c r="E850" i="1"/>
  <c r="E852"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6" i="1"/>
  <c r="E887" i="1"/>
  <c r="E888" i="1"/>
  <c r="E889" i="1"/>
  <c r="E890" i="1"/>
  <c r="E892" i="1"/>
  <c r="E893" i="1"/>
  <c r="E894" i="1"/>
  <c r="E895" i="1"/>
  <c r="E896" i="1"/>
  <c r="E897" i="1"/>
  <c r="E898" i="1"/>
  <c r="E900" i="1"/>
  <c r="E901" i="1"/>
  <c r="E905" i="1"/>
  <c r="E907" i="1"/>
  <c r="E908" i="1"/>
  <c r="E909" i="1"/>
  <c r="E910" i="1"/>
  <c r="E911" i="1"/>
  <c r="E913" i="1"/>
  <c r="E917" i="1"/>
  <c r="E918" i="1"/>
  <c r="E921" i="1"/>
  <c r="E922" i="1"/>
  <c r="E923" i="1"/>
  <c r="E924" i="1"/>
  <c r="E925" i="1"/>
  <c r="E926" i="1"/>
  <c r="E927" i="1"/>
  <c r="E928" i="1"/>
  <c r="E929" i="1"/>
  <c r="E930" i="1"/>
  <c r="E931" i="1"/>
  <c r="E932" i="1"/>
  <c r="E933" i="1"/>
  <c r="E934" i="1"/>
  <c r="E935" i="1"/>
  <c r="E936" i="1"/>
  <c r="E937" i="1"/>
  <c r="E938" i="1"/>
  <c r="E939" i="1"/>
  <c r="E941" i="1"/>
  <c r="E942" i="1"/>
  <c r="E943" i="1"/>
  <c r="E944" i="1"/>
  <c r="E945" i="1"/>
  <c r="E946" i="1"/>
  <c r="E947" i="1"/>
  <c r="E948" i="1"/>
  <c r="E949" i="1"/>
  <c r="E950" i="1"/>
  <c r="E952" i="1"/>
  <c r="E953" i="1"/>
  <c r="E954" i="1"/>
  <c r="E955" i="1"/>
  <c r="E956" i="1"/>
  <c r="E957" i="1"/>
  <c r="E958" i="1"/>
  <c r="E959" i="1"/>
  <c r="E960" i="1"/>
  <c r="E961" i="1"/>
  <c r="E962" i="1"/>
  <c r="E963" i="1"/>
  <c r="E964" i="1"/>
  <c r="E965" i="1"/>
  <c r="E967" i="1"/>
  <c r="E970" i="1"/>
  <c r="E973" i="1"/>
  <c r="E974" i="1"/>
  <c r="E975" i="1"/>
  <c r="E977" i="1"/>
  <c r="E978" i="1"/>
  <c r="E979" i="1"/>
  <c r="E980" i="1"/>
  <c r="E981" i="1"/>
  <c r="E982" i="1"/>
  <c r="E983" i="1"/>
  <c r="E984" i="1"/>
  <c r="E985" i="1"/>
  <c r="E986" i="1"/>
  <c r="E987" i="1"/>
  <c r="E988" i="1"/>
  <c r="E989" i="1"/>
  <c r="E990" i="1"/>
  <c r="E991" i="1"/>
  <c r="E992" i="1"/>
  <c r="E993" i="1"/>
  <c r="E995" i="1"/>
  <c r="E996" i="1"/>
  <c r="E997" i="1"/>
  <c r="E999" i="1"/>
  <c r="E1001" i="1"/>
  <c r="E1002" i="1"/>
  <c r="E1003" i="1"/>
  <c r="E1004" i="1"/>
  <c r="E1005" i="1"/>
  <c r="E1006" i="1"/>
  <c r="E1007" i="1"/>
  <c r="E1008" i="1"/>
  <c r="E1010" i="1"/>
  <c r="E1012" i="1"/>
  <c r="E1013" i="1"/>
  <c r="E1015" i="1"/>
  <c r="E1016" i="1"/>
  <c r="E1017" i="1"/>
  <c r="E1018" i="1"/>
  <c r="E1019" i="1"/>
  <c r="E1022" i="1"/>
  <c r="E1023" i="1"/>
  <c r="E1025" i="1"/>
  <c r="E1028" i="1"/>
  <c r="E1029" i="1"/>
  <c r="E1030" i="1"/>
  <c r="E1031" i="1"/>
  <c r="E1033" i="1"/>
  <c r="E1034" i="1"/>
  <c r="E1035" i="1"/>
  <c r="E1037" i="1"/>
  <c r="E1038" i="1"/>
  <c r="E1039" i="1"/>
  <c r="E1041" i="1"/>
  <c r="E1043" i="1"/>
  <c r="E1044" i="1"/>
  <c r="E1045" i="1"/>
  <c r="E1046" i="1"/>
  <c r="E1047" i="1"/>
  <c r="E1048" i="1"/>
  <c r="E1049" i="1"/>
  <c r="E1050" i="1"/>
  <c r="E1051" i="1"/>
  <c r="E1052" i="1"/>
  <c r="E1053" i="1"/>
  <c r="E1054" i="1"/>
  <c r="E1055" i="1"/>
  <c r="E1056" i="1"/>
  <c r="E1057" i="1"/>
  <c r="E1058" i="1"/>
  <c r="E1059" i="1"/>
  <c r="E1061" i="1"/>
  <c r="E1062" i="1"/>
  <c r="E1063" i="1"/>
  <c r="E1065" i="1"/>
  <c r="E1066" i="1"/>
  <c r="E1067" i="1"/>
  <c r="E1071" i="1"/>
  <c r="E1072" i="1"/>
  <c r="E1073" i="1"/>
  <c r="E1074" i="1"/>
  <c r="E1075" i="1"/>
  <c r="E1076"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2" i="1"/>
  <c r="E1103" i="1"/>
  <c r="E1104" i="1"/>
  <c r="E1105" i="1"/>
  <c r="E1106" i="1"/>
  <c r="E1107" i="1"/>
  <c r="E1110" i="1"/>
  <c r="E1111" i="1"/>
  <c r="E1112" i="1"/>
  <c r="E1113" i="1"/>
  <c r="E1115" i="1"/>
  <c r="E1116" i="1"/>
  <c r="E1117" i="1"/>
  <c r="E1118" i="1"/>
  <c r="E1119" i="1"/>
  <c r="E1120" i="1"/>
  <c r="E1121" i="1"/>
  <c r="E1122" i="1"/>
  <c r="E1123" i="1"/>
  <c r="E1124" i="1"/>
  <c r="E1125" i="1"/>
  <c r="E1126" i="1"/>
  <c r="E1127" i="1"/>
  <c r="E1128" i="1"/>
  <c r="E1129" i="1"/>
  <c r="E1130" i="1"/>
  <c r="E1131" i="1"/>
  <c r="E1133" i="1"/>
  <c r="E1134" i="1"/>
  <c r="E1135" i="1"/>
  <c r="E1137" i="1"/>
  <c r="E1138"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6" i="1"/>
  <c r="E1228" i="1"/>
  <c r="E1229" i="1"/>
  <c r="E1230" i="1"/>
  <c r="E1231" i="1"/>
  <c r="E1232" i="1"/>
  <c r="E1233" i="1"/>
  <c r="E1234" i="1"/>
  <c r="E1235" i="1"/>
  <c r="E1236" i="1"/>
  <c r="E1237" i="1"/>
  <c r="E1238" i="1"/>
  <c r="E1239" i="1"/>
  <c r="E1240" i="1"/>
  <c r="E1242" i="1"/>
  <c r="E1243" i="1"/>
  <c r="E1244" i="1"/>
  <c r="E1245" i="1"/>
  <c r="E1246" i="1"/>
  <c r="E1247" i="1"/>
  <c r="E1248" i="1"/>
  <c r="E1250" i="1"/>
  <c r="E1251" i="1"/>
  <c r="E1252" i="1"/>
  <c r="E1253" i="1"/>
  <c r="E1254" i="1"/>
  <c r="E1255" i="1"/>
  <c r="E1256" i="1"/>
  <c r="E1258" i="1"/>
  <c r="E1260" i="1"/>
  <c r="E1261" i="1"/>
  <c r="E1262" i="1"/>
  <c r="E1263" i="1"/>
  <c r="E1264" i="1"/>
  <c r="E1265" i="1"/>
  <c r="E1266" i="1"/>
  <c r="E1267" i="1"/>
  <c r="E1268" i="1"/>
  <c r="E1269" i="1"/>
  <c r="E1270" i="1"/>
  <c r="E1272" i="1"/>
  <c r="E1273" i="1"/>
  <c r="E1274" i="1"/>
  <c r="E1275" i="1"/>
  <c r="E1276" i="1"/>
  <c r="E1277" i="1"/>
  <c r="E1278" i="1"/>
  <c r="E1279" i="1"/>
  <c r="E1280" i="1"/>
  <c r="E1281" i="1"/>
  <c r="E1282" i="1"/>
  <c r="E1283" i="1"/>
  <c r="E1284" i="1"/>
  <c r="E1286" i="1"/>
  <c r="E1287" i="1"/>
  <c r="E1288" i="1"/>
  <c r="E1289" i="1"/>
  <c r="E1290" i="1"/>
  <c r="E1291" i="1"/>
  <c r="E1292" i="1"/>
  <c r="E1293" i="1"/>
  <c r="E1294" i="1"/>
  <c r="E1295" i="1"/>
  <c r="E1296" i="1"/>
  <c r="E1297" i="1"/>
  <c r="E1298" i="1"/>
  <c r="E1299" i="1"/>
  <c r="E1300" i="1"/>
  <c r="E1302" i="1"/>
  <c r="E1304" i="1"/>
  <c r="E1305" i="1"/>
  <c r="E1306" i="1"/>
  <c r="E1307" i="1"/>
  <c r="E1308" i="1"/>
  <c r="E1309" i="1"/>
  <c r="E1310" i="1"/>
  <c r="E1311" i="1"/>
  <c r="E1313" i="1"/>
  <c r="E1317" i="1"/>
  <c r="E1318" i="1"/>
  <c r="E1319" i="1"/>
  <c r="E1320" i="1"/>
  <c r="E1321" i="1"/>
  <c r="E1322" i="1"/>
  <c r="E1325" i="1"/>
  <c r="E1327" i="1"/>
  <c r="E1328" i="1"/>
  <c r="E1329" i="1"/>
  <c r="E1330" i="1"/>
  <c r="E1331" i="1"/>
  <c r="E1332" i="1"/>
  <c r="E1333" i="1"/>
  <c r="E1334" i="1"/>
  <c r="E1335" i="1"/>
  <c r="E1336" i="1"/>
  <c r="E1337" i="1"/>
  <c r="E1338" i="1"/>
  <c r="E1339" i="1"/>
  <c r="E1340" i="1"/>
  <c r="E1341" i="1"/>
  <c r="E1342" i="1"/>
  <c r="E1343" i="1"/>
  <c r="E1345" i="1"/>
  <c r="E1346" i="1"/>
  <c r="E1347" i="1"/>
  <c r="E1348" i="1"/>
  <c r="E1349" i="1"/>
  <c r="E1350" i="1"/>
  <c r="E1351" i="1"/>
  <c r="E1352" i="1"/>
  <c r="E1353" i="1"/>
  <c r="E1354" i="1"/>
  <c r="E1355" i="1"/>
  <c r="E1357" i="1"/>
  <c r="E1362" i="1"/>
  <c r="E1363" i="1"/>
  <c r="E1364" i="1"/>
  <c r="E1365" i="1"/>
  <c r="E1366" i="1"/>
  <c r="E1367" i="1"/>
  <c r="E1368" i="1"/>
  <c r="E1369" i="1"/>
  <c r="E1370" i="1"/>
  <c r="E1371" i="1"/>
  <c r="E1373" i="1"/>
  <c r="E1374" i="1"/>
  <c r="E1377" i="1"/>
  <c r="E1378" i="1"/>
  <c r="E1379" i="1"/>
  <c r="E1380" i="1"/>
  <c r="E1381" i="1"/>
  <c r="E1382" i="1"/>
  <c r="E1383" i="1"/>
  <c r="E1384" i="1"/>
  <c r="E1385" i="1"/>
  <c r="E1386" i="1"/>
  <c r="E1387" i="1"/>
  <c r="E1388" i="1"/>
  <c r="E1389" i="1"/>
  <c r="E1390" i="1"/>
  <c r="E1391" i="1"/>
  <c r="E1392" i="1"/>
  <c r="E1395" i="1"/>
  <c r="E1398" i="1"/>
  <c r="E1399" i="1"/>
  <c r="E1400" i="1"/>
  <c r="E1401" i="1"/>
  <c r="E1402" i="1"/>
  <c r="E1405" i="1"/>
  <c r="E1406" i="1"/>
  <c r="E1407" i="1"/>
  <c r="E1408" i="1"/>
  <c r="E1409" i="1"/>
  <c r="E1410" i="1"/>
  <c r="E1411" i="1"/>
  <c r="E1413" i="1"/>
  <c r="E1415" i="1"/>
  <c r="E1416" i="1"/>
  <c r="E1418" i="1"/>
  <c r="E1419" i="1"/>
  <c r="E1420" i="1"/>
  <c r="E1421" i="1"/>
  <c r="E1422" i="1"/>
  <c r="E1423" i="1"/>
  <c r="E1424" i="1"/>
  <c r="E1425" i="1"/>
  <c r="E1426" i="1"/>
  <c r="E1427" i="1"/>
  <c r="E1428" i="1"/>
  <c r="E1429" i="1"/>
  <c r="E1430" i="1"/>
  <c r="E1431" i="1"/>
  <c r="E1432" i="1"/>
  <c r="E1433" i="1"/>
  <c r="E1434" i="1"/>
  <c r="E1435" i="1"/>
  <c r="E1436" i="1"/>
  <c r="E1437" i="1"/>
  <c r="E1438"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4" i="1"/>
  <c r="E1468" i="1"/>
  <c r="E1469" i="1"/>
  <c r="E1471" i="1"/>
  <c r="E1472" i="1"/>
  <c r="E1473" i="1"/>
  <c r="E1474" i="1"/>
  <c r="E1475" i="1"/>
  <c r="E1476" i="1"/>
  <c r="E1477"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5" i="1"/>
  <c r="E1546" i="1"/>
  <c r="E1547" i="1"/>
  <c r="E1548" i="1"/>
  <c r="E1549" i="1"/>
  <c r="E1550" i="1"/>
  <c r="E1551" i="1"/>
  <c r="E1552" i="1"/>
  <c r="E1553" i="1"/>
  <c r="E1554" i="1"/>
  <c r="E1555" i="1"/>
  <c r="E1556" i="1"/>
  <c r="E1557" i="1"/>
  <c r="E1559" i="1"/>
  <c r="E1560" i="1"/>
  <c r="E1561" i="1"/>
  <c r="E1562" i="1"/>
  <c r="E1563" i="1"/>
  <c r="E1564" i="1"/>
  <c r="E1565" i="1"/>
  <c r="E1567" i="1"/>
  <c r="E1568" i="1"/>
  <c r="E1569" i="1"/>
  <c r="E1570" i="1"/>
  <c r="E1571" i="1"/>
  <c r="E1572" i="1"/>
  <c r="E1573" i="1"/>
  <c r="E1574" i="1"/>
  <c r="E1575" i="1"/>
  <c r="E1579" i="1"/>
  <c r="E1581" i="1"/>
  <c r="E1582" i="1"/>
  <c r="E1584" i="1"/>
  <c r="E1587" i="1"/>
  <c r="E1588" i="1"/>
  <c r="E1590" i="1"/>
  <c r="E1591" i="1"/>
  <c r="E1592" i="1"/>
  <c r="E1593" i="1"/>
  <c r="E1594" i="1"/>
  <c r="E1596" i="1"/>
  <c r="E1598" i="1"/>
  <c r="E1599" i="1"/>
  <c r="E1600" i="1"/>
  <c r="E1601" i="1"/>
  <c r="E1602" i="1"/>
  <c r="E1603" i="1"/>
  <c r="E1604" i="1"/>
  <c r="E1605" i="1"/>
  <c r="E1606" i="1"/>
  <c r="E1607" i="1"/>
  <c r="E1608" i="1"/>
  <c r="E1609" i="1"/>
  <c r="E1610" i="1"/>
  <c r="E1611" i="1"/>
  <c r="E1612" i="1"/>
  <c r="E1613" i="1"/>
  <c r="E1614" i="1"/>
  <c r="E1615" i="1"/>
  <c r="E1616" i="1"/>
  <c r="E1617" i="1"/>
  <c r="E1618" i="1"/>
  <c r="E1620" i="1"/>
  <c r="E1621" i="1"/>
  <c r="E1622" i="1"/>
  <c r="E1623" i="1"/>
  <c r="E1624" i="1"/>
  <c r="E1625" i="1"/>
  <c r="E1626" i="1"/>
  <c r="E1627" i="1"/>
  <c r="E1628" i="1"/>
  <c r="E1629" i="1"/>
  <c r="E1630" i="1"/>
  <c r="E1631" i="1"/>
  <c r="E1632" i="1"/>
  <c r="E1634" i="1"/>
  <c r="E1636" i="1"/>
  <c r="E1637" i="1"/>
  <c r="E1640" i="1"/>
  <c r="E1641" i="1"/>
  <c r="E1642" i="1"/>
  <c r="E1643" i="1"/>
  <c r="E1645" i="1"/>
  <c r="E1646" i="1"/>
  <c r="E1647" i="1"/>
  <c r="E1648" i="1"/>
  <c r="E1649" i="1"/>
  <c r="E1650" i="1"/>
  <c r="E1651" i="1"/>
  <c r="E1652" i="1"/>
  <c r="E1654" i="1"/>
  <c r="E1655" i="1"/>
  <c r="E1656" i="1"/>
  <c r="E1657" i="1"/>
  <c r="E1658" i="1"/>
  <c r="E1660" i="1"/>
  <c r="E1661" i="1"/>
  <c r="E1662" i="1"/>
  <c r="E1663" i="1"/>
  <c r="E1664" i="1"/>
  <c r="E1665" i="1"/>
  <c r="E1670" i="1"/>
  <c r="E1671" i="1"/>
  <c r="E1672" i="1"/>
  <c r="E1673" i="1"/>
  <c r="E1674" i="1"/>
  <c r="E1675" i="1"/>
  <c r="E1676" i="1"/>
  <c r="E1678" i="1"/>
  <c r="E1679" i="1"/>
  <c r="E1680" i="1"/>
  <c r="E1682" i="1"/>
  <c r="E1683" i="1"/>
  <c r="E1684" i="1"/>
  <c r="E1685" i="1"/>
  <c r="E1686" i="1"/>
  <c r="E1687" i="1"/>
  <c r="E1688" i="1"/>
  <c r="E1689" i="1"/>
  <c r="E1690" i="1"/>
  <c r="E1691" i="1"/>
  <c r="E1693" i="1"/>
  <c r="E1694" i="1"/>
  <c r="E1695" i="1"/>
  <c r="E1696" i="1"/>
  <c r="E1697" i="1"/>
  <c r="E1698" i="1"/>
  <c r="E1700" i="1"/>
  <c r="E1701" i="1"/>
  <c r="E1702" i="1"/>
  <c r="E1703" i="1"/>
  <c r="E1704" i="1"/>
  <c r="E1705" i="1"/>
  <c r="E1706" i="1"/>
  <c r="E1707" i="1"/>
  <c r="E1708" i="1"/>
  <c r="E1709" i="1"/>
  <c r="E1711" i="1"/>
  <c r="E1712" i="1"/>
  <c r="E1713" i="1"/>
  <c r="E1714" i="1"/>
  <c r="E1715" i="1"/>
  <c r="E1716" i="1"/>
  <c r="E1717" i="1"/>
  <c r="E1719" i="1"/>
  <c r="E1720" i="1"/>
  <c r="E1721" i="1"/>
  <c r="E1722" i="1"/>
  <c r="E1723" i="1"/>
  <c r="E1724" i="1"/>
  <c r="E1725" i="1"/>
  <c r="E1726" i="1"/>
  <c r="E1727" i="1"/>
  <c r="E1729" i="1"/>
  <c r="E1730" i="1"/>
  <c r="E1731" i="1"/>
  <c r="E1732" i="1"/>
  <c r="E1733" i="1"/>
  <c r="E1734" i="1"/>
  <c r="E1735" i="1"/>
  <c r="E1736" i="1"/>
  <c r="E1737" i="1"/>
  <c r="E1738" i="1"/>
  <c r="E1739" i="1"/>
  <c r="E1740" i="1"/>
  <c r="E1742" i="1"/>
  <c r="E1743" i="1"/>
  <c r="E1744" i="1"/>
  <c r="E1745" i="1"/>
  <c r="E1746" i="1"/>
  <c r="E1748" i="1"/>
  <c r="E1749" i="1"/>
  <c r="E1750" i="1"/>
  <c r="E1751" i="1"/>
  <c r="E1752" i="1"/>
  <c r="E1754" i="1"/>
  <c r="E1755" i="1"/>
  <c r="E1756" i="1"/>
  <c r="E1757" i="1"/>
  <c r="E1758" i="1"/>
  <c r="E1759" i="1"/>
  <c r="E1760" i="1"/>
  <c r="E1761" i="1"/>
  <c r="E1762" i="1"/>
  <c r="E1763" i="1"/>
  <c r="E1764" i="1"/>
  <c r="E1769" i="1"/>
  <c r="E1770" i="1"/>
  <c r="E1771" i="1"/>
  <c r="E1772" i="1"/>
  <c r="E1773" i="1"/>
  <c r="E1774" i="1"/>
  <c r="E1777" i="1"/>
  <c r="E1778" i="1"/>
  <c r="E1779" i="1"/>
  <c r="E1780" i="1"/>
  <c r="E1781" i="1"/>
  <c r="E1782" i="1"/>
  <c r="E1783" i="1"/>
  <c r="E1784" i="1"/>
  <c r="E1785" i="1"/>
  <c r="E1786" i="1"/>
  <c r="E1787" i="1"/>
  <c r="E1788" i="1"/>
  <c r="E1790" i="1"/>
  <c r="E1791" i="1"/>
  <c r="E1792" i="1"/>
  <c r="E1795" i="1"/>
  <c r="E1797" i="1"/>
  <c r="E1798" i="1"/>
  <c r="E1800" i="1"/>
  <c r="E1803" i="1"/>
  <c r="E1804" i="1"/>
  <c r="E1805" i="1"/>
  <c r="E1806" i="1"/>
  <c r="E1809" i="1"/>
  <c r="E1810" i="1"/>
  <c r="E1811" i="1"/>
  <c r="E1812" i="1"/>
  <c r="E1813" i="1"/>
  <c r="E1814" i="1"/>
  <c r="E1815" i="1"/>
  <c r="E1816" i="1"/>
  <c r="E1817" i="1"/>
  <c r="E1818" i="1"/>
  <c r="E1819" i="1"/>
  <c r="E1820" i="1"/>
  <c r="E1824" i="1"/>
  <c r="E1826" i="1"/>
  <c r="E1827" i="1"/>
  <c r="E1828" i="1"/>
  <c r="E1829" i="1"/>
  <c r="E1830" i="1"/>
  <c r="E1831" i="1"/>
  <c r="E1832" i="1"/>
  <c r="E1833"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3" i="1"/>
  <c r="E1864" i="1"/>
  <c r="E1865" i="1"/>
  <c r="E1866" i="1"/>
  <c r="E1867" i="1"/>
  <c r="E1868" i="1"/>
  <c r="E1869" i="1"/>
  <c r="E1870" i="1"/>
  <c r="E1871" i="1"/>
  <c r="E1872" i="1"/>
  <c r="E1873" i="1"/>
  <c r="E1874" i="1"/>
  <c r="E1875" i="1"/>
  <c r="E1877" i="1"/>
  <c r="E1878" i="1"/>
  <c r="E1879" i="1"/>
  <c r="E1880" i="1"/>
  <c r="E1881" i="1"/>
  <c r="E1882" i="1"/>
  <c r="E1883" i="1"/>
  <c r="E1884" i="1"/>
  <c r="E1885" i="1"/>
  <c r="E1886" i="1"/>
  <c r="E1887" i="1"/>
  <c r="E1888" i="1"/>
  <c r="E1889" i="1"/>
  <c r="E1890" i="1"/>
  <c r="E1891" i="1"/>
  <c r="E1892" i="1"/>
  <c r="E1894" i="1"/>
  <c r="E1895" i="1"/>
  <c r="E1896" i="1"/>
  <c r="E1897"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6" i="1"/>
  <c r="E1927" i="1"/>
  <c r="E1928" i="1"/>
  <c r="E1929" i="1"/>
  <c r="E1930" i="1"/>
  <c r="E1931" i="1"/>
  <c r="E1932" i="1"/>
  <c r="E1933" i="1"/>
  <c r="E1934" i="1"/>
  <c r="E1935" i="1"/>
  <c r="E1936" i="1"/>
  <c r="E1937" i="1"/>
  <c r="E1938" i="1"/>
  <c r="E1939" i="1"/>
  <c r="E1941" i="1"/>
  <c r="E1942" i="1"/>
  <c r="E1943" i="1"/>
  <c r="E1944" i="1"/>
  <c r="E1945" i="1"/>
  <c r="E1946" i="1"/>
  <c r="E1947" i="1"/>
  <c r="E1948" i="1"/>
  <c r="E1949" i="1"/>
  <c r="E1950" i="1"/>
  <c r="E1951" i="1"/>
  <c r="E1952" i="1"/>
  <c r="E1953" i="1"/>
  <c r="E1954"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7" i="1"/>
  <c r="E2008" i="1"/>
  <c r="E2011" i="1"/>
  <c r="E2012" i="1"/>
  <c r="E2013" i="1"/>
  <c r="E2014" i="1"/>
  <c r="E2015" i="1"/>
  <c r="E2016" i="1"/>
  <c r="E2017" i="1"/>
  <c r="E2018" i="1"/>
  <c r="E2019" i="1"/>
  <c r="E2020" i="1"/>
  <c r="E2021" i="1"/>
  <c r="E2022" i="1"/>
  <c r="E2024" i="1"/>
  <c r="E2025" i="1"/>
  <c r="E2031" i="1"/>
  <c r="E2033" i="1"/>
  <c r="E2037" i="1"/>
  <c r="E2038" i="1"/>
  <c r="E2039" i="1"/>
  <c r="E2042" i="1"/>
  <c r="E2043" i="1"/>
  <c r="E2044" i="1"/>
  <c r="E2045" i="1"/>
  <c r="E2046" i="1"/>
  <c r="E2047" i="1"/>
  <c r="E2048" i="1"/>
  <c r="E2050" i="1"/>
  <c r="E2051" i="1"/>
  <c r="E2052" i="1"/>
  <c r="E2053" i="1"/>
  <c r="E2054" i="1"/>
  <c r="E2055" i="1"/>
  <c r="E2056" i="1"/>
  <c r="E2060" i="1"/>
  <c r="E2061" i="1"/>
  <c r="E2062" i="1"/>
  <c r="E2063" i="1"/>
  <c r="E2064" i="1"/>
  <c r="E2065" i="1"/>
  <c r="E2067" i="1"/>
  <c r="E2068" i="1"/>
  <c r="E2069" i="1"/>
  <c r="E2070" i="1"/>
  <c r="E2072" i="1"/>
  <c r="E2073" i="1"/>
  <c r="E2074" i="1"/>
  <c r="E2075" i="1"/>
  <c r="E2076" i="1"/>
  <c r="E2077" i="1"/>
  <c r="E2078" i="1"/>
  <c r="E2079" i="1"/>
  <c r="E2080" i="1"/>
  <c r="E2081" i="1"/>
  <c r="E2082" i="1"/>
  <c r="E2084" i="1"/>
  <c r="E2085" i="1"/>
  <c r="E2086" i="1"/>
  <c r="E2087" i="1"/>
  <c r="E2088" i="1"/>
  <c r="E2089" i="1"/>
  <c r="E2090" i="1"/>
  <c r="E2091" i="1"/>
  <c r="E2092" i="1"/>
  <c r="E2093" i="1"/>
  <c r="E2095" i="1"/>
  <c r="E2096" i="1"/>
  <c r="E2097" i="1"/>
  <c r="E2098" i="1"/>
  <c r="E2099" i="1"/>
  <c r="E2100" i="1"/>
  <c r="E2102" i="1"/>
  <c r="E2103" i="1"/>
  <c r="E2104" i="1"/>
  <c r="E2105" i="1"/>
  <c r="E2106" i="1"/>
  <c r="E2107" i="1"/>
  <c r="E2108" i="1"/>
  <c r="E2109" i="1"/>
  <c r="E2111" i="1"/>
  <c r="E2112" i="1"/>
  <c r="E2113" i="1"/>
  <c r="E2114" i="1"/>
  <c r="E2115" i="1"/>
  <c r="E2118" i="1"/>
  <c r="E2119" i="1"/>
  <c r="E2120" i="1"/>
  <c r="E2121" i="1"/>
  <c r="E2122" i="1"/>
  <c r="E2123" i="1"/>
  <c r="E2124" i="1"/>
  <c r="E2125" i="1"/>
  <c r="E2126" i="1"/>
  <c r="E2127" i="1"/>
  <c r="E2128" i="1"/>
  <c r="E2129" i="1"/>
  <c r="E2130" i="1"/>
  <c r="E2131" i="1"/>
  <c r="E2132" i="1"/>
  <c r="E2133" i="1"/>
  <c r="E2134" i="1"/>
  <c r="E2135" i="1"/>
  <c r="E2150" i="1"/>
  <c r="E2151" i="1"/>
  <c r="E2152" i="1"/>
  <c r="E2153" i="1"/>
  <c r="E2161" i="1"/>
  <c r="E2162" i="1"/>
  <c r="E2163" i="1"/>
  <c r="E2165" i="1"/>
  <c r="E2166" i="1"/>
  <c r="E2167" i="1"/>
  <c r="E2168" i="1"/>
  <c r="E2169" i="1"/>
  <c r="E2170" i="1"/>
  <c r="E2172" i="1"/>
  <c r="E2173" i="1"/>
  <c r="E2174" i="1"/>
  <c r="E2175" i="1"/>
  <c r="E2176" i="1"/>
  <c r="E2178" i="1"/>
  <c r="E2179"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1" i="1"/>
  <c r="E2213" i="1"/>
  <c r="E2214" i="1"/>
  <c r="E2215" i="1"/>
  <c r="E2216" i="1"/>
  <c r="E2217" i="1"/>
  <c r="E2218" i="1"/>
  <c r="E2219" i="1"/>
  <c r="E2220" i="1"/>
  <c r="E2221" i="1"/>
  <c r="E2224" i="1"/>
  <c r="E2225" i="1"/>
  <c r="E2227" i="1"/>
  <c r="E2228" i="1"/>
  <c r="E2229" i="1"/>
  <c r="E2230" i="1"/>
  <c r="E2231" i="1"/>
  <c r="E2232" i="1"/>
  <c r="E2233" i="1"/>
  <c r="E2234" i="1"/>
  <c r="E2235" i="1"/>
  <c r="E2236" i="1"/>
  <c r="E2238" i="1"/>
  <c r="E2240" i="1"/>
  <c r="E2241" i="1"/>
  <c r="E2242" i="1"/>
  <c r="E2243" i="1"/>
  <c r="E2244" i="1"/>
  <c r="E2246" i="1"/>
  <c r="E2247" i="1"/>
  <c r="E2248" i="1"/>
  <c r="E2249" i="1"/>
  <c r="E2250" i="1"/>
  <c r="E2251" i="1"/>
  <c r="E2252" i="1"/>
  <c r="E2253" i="1"/>
  <c r="E2255" i="1"/>
  <c r="E2256" i="1"/>
  <c r="E2257" i="1"/>
  <c r="E2258" i="1"/>
  <c r="E2259" i="1"/>
  <c r="E2261" i="1"/>
  <c r="E2262" i="1"/>
  <c r="E2263" i="1"/>
  <c r="E2264" i="1"/>
  <c r="E2265" i="1"/>
  <c r="E2266" i="1"/>
  <c r="E2267" i="1"/>
  <c r="E2268" i="1"/>
  <c r="E2269" i="1"/>
  <c r="E2270" i="1"/>
  <c r="E2271" i="1"/>
  <c r="E2272" i="1"/>
  <c r="E2273" i="1"/>
  <c r="E2274" i="1"/>
  <c r="E2275" i="1"/>
  <c r="E2277" i="1"/>
  <c r="E2278" i="1"/>
  <c r="E2279" i="1"/>
  <c r="E2280" i="1"/>
  <c r="E2281" i="1"/>
  <c r="E2282" i="1"/>
  <c r="E2283" i="1"/>
  <c r="E2285" i="1"/>
  <c r="E2288" i="1"/>
  <c r="E2289" i="1"/>
  <c r="E2290" i="1"/>
  <c r="E2292" i="1"/>
  <c r="E2293" i="1"/>
  <c r="E2294" i="1"/>
  <c r="E2295" i="1"/>
  <c r="E2296" i="1"/>
  <c r="E2297" i="1"/>
  <c r="E2298" i="1"/>
  <c r="E2299" i="1"/>
  <c r="E2300" i="1"/>
  <c r="E2301" i="1"/>
  <c r="E2302" i="1"/>
  <c r="E2303" i="1"/>
  <c r="E2304" i="1"/>
  <c r="E2305" i="1"/>
  <c r="E2306" i="1"/>
  <c r="E2307" i="1"/>
  <c r="E2309" i="1"/>
  <c r="E2310" i="1"/>
  <c r="E2311" i="1"/>
  <c r="E2312" i="1"/>
  <c r="E2313" i="1"/>
  <c r="E2314" i="1"/>
  <c r="E2315" i="1"/>
  <c r="E2316" i="1"/>
  <c r="E2317" i="1"/>
  <c r="E2318" i="1"/>
  <c r="E2319" i="1"/>
  <c r="E2320" i="1"/>
  <c r="E2321" i="1"/>
  <c r="E2322" i="1"/>
  <c r="E2324" i="1"/>
  <c r="E2325" i="1"/>
  <c r="E2326" i="1"/>
  <c r="E2327" i="1"/>
  <c r="E2328" i="1"/>
  <c r="E2329" i="1"/>
  <c r="E2330" i="1"/>
  <c r="E2331" i="1"/>
  <c r="E2332" i="1"/>
  <c r="E2333" i="1"/>
  <c r="E2335" i="1"/>
  <c r="E2336" i="1"/>
  <c r="E2338" i="1"/>
  <c r="E2339" i="1"/>
  <c r="E2340" i="1"/>
  <c r="E2341" i="1"/>
  <c r="E2342" i="1"/>
  <c r="E2343" i="1"/>
  <c r="E2344" i="1"/>
  <c r="E2345" i="1"/>
  <c r="E2346" i="1"/>
  <c r="E2347" i="1"/>
  <c r="E2348" i="1"/>
  <c r="E2350" i="1"/>
  <c r="E2351" i="1"/>
  <c r="E2352" i="1"/>
  <c r="E2353" i="1"/>
  <c r="E2354" i="1"/>
  <c r="E2355" i="1"/>
  <c r="E2356" i="1"/>
  <c r="E2357" i="1"/>
  <c r="E2358" i="1"/>
  <c r="E2359" i="1"/>
  <c r="E2361" i="1"/>
  <c r="E2362" i="1"/>
  <c r="E2363" i="1"/>
  <c r="E2364" i="1"/>
  <c r="E2365" i="1"/>
  <c r="E2366" i="1"/>
  <c r="E2367" i="1"/>
  <c r="E2369" i="1"/>
  <c r="E2370" i="1"/>
  <c r="E2371" i="1"/>
  <c r="E2373" i="1"/>
  <c r="E2374" i="1"/>
  <c r="E2375" i="1"/>
  <c r="E2376" i="1"/>
  <c r="E2378" i="1"/>
  <c r="E2379" i="1"/>
  <c r="E2380" i="1"/>
  <c r="E2382" i="1"/>
  <c r="E2383" i="1"/>
  <c r="E2384" i="1"/>
  <c r="E2385" i="1"/>
  <c r="E2387" i="1"/>
  <c r="E2388" i="1"/>
  <c r="E2389" i="1"/>
  <c r="E2390" i="1"/>
  <c r="E2391" i="1"/>
  <c r="E2392" i="1"/>
  <c r="E2393" i="1"/>
  <c r="E2394" i="1"/>
  <c r="E2395" i="1"/>
  <c r="E2396" i="1"/>
  <c r="E2397" i="1"/>
  <c r="E2398" i="1"/>
  <c r="E2399" i="1"/>
  <c r="E2400" i="1"/>
  <c r="E2401" i="1"/>
  <c r="E2402" i="1"/>
  <c r="E2403" i="1"/>
  <c r="E2404" i="1"/>
  <c r="E2405" i="1"/>
  <c r="E2406" i="1"/>
  <c r="E2408" i="1"/>
  <c r="E2409" i="1"/>
  <c r="E2410" i="1"/>
  <c r="E2411" i="1"/>
  <c r="E2413" i="1"/>
  <c r="E2415" i="1"/>
  <c r="E2416" i="1"/>
  <c r="E2417" i="1"/>
  <c r="E2418" i="1"/>
  <c r="E2433" i="1"/>
  <c r="E2434" i="1"/>
  <c r="E2435" i="1"/>
  <c r="E2436" i="1"/>
  <c r="E2437" i="1"/>
  <c r="E2439" i="1"/>
  <c r="E2440" i="1"/>
  <c r="E2441"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2" i="1"/>
  <c r="E2503" i="1"/>
  <c r="E2504" i="1"/>
  <c r="E2505" i="1"/>
  <c r="E2506" i="1"/>
  <c r="E2509" i="1"/>
  <c r="E2510" i="1"/>
  <c r="E2511" i="1"/>
  <c r="E2512" i="1"/>
  <c r="E2513" i="1"/>
  <c r="E2514" i="1"/>
  <c r="E2515" i="1"/>
  <c r="E2516" i="1"/>
  <c r="E2517"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3" i="1"/>
  <c r="E2554" i="1"/>
  <c r="E2555" i="1"/>
  <c r="E2557" i="1"/>
  <c r="E2559" i="1"/>
  <c r="E2560" i="1"/>
  <c r="E2561" i="1"/>
  <c r="E2562" i="1"/>
  <c r="E2563" i="1"/>
  <c r="E2564" i="1"/>
  <c r="E2565" i="1"/>
  <c r="E2566" i="1"/>
  <c r="E2567" i="1"/>
  <c r="E2568" i="1"/>
  <c r="E2569" i="1"/>
  <c r="E2571" i="1"/>
  <c r="E2572" i="1"/>
  <c r="E2573" i="1"/>
  <c r="E2574" i="1"/>
  <c r="E2575" i="1"/>
  <c r="E2576" i="1"/>
  <c r="E2577" i="1"/>
  <c r="E2578" i="1"/>
  <c r="E2579"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6" i="1"/>
  <c r="E2607" i="1"/>
  <c r="E2609" i="1"/>
  <c r="E2610" i="1"/>
  <c r="E2611" i="1"/>
  <c r="E2612" i="1"/>
  <c r="E2613" i="1"/>
  <c r="E2614" i="1"/>
  <c r="E2615" i="1"/>
  <c r="E2616" i="1"/>
  <c r="E2618" i="1"/>
  <c r="E2619" i="1"/>
  <c r="E2620" i="1"/>
  <c r="E2621" i="1"/>
  <c r="E2622" i="1"/>
  <c r="E2623" i="1"/>
  <c r="E2624" i="1"/>
  <c r="E2625" i="1"/>
  <c r="E2626" i="1"/>
  <c r="E2627" i="1"/>
  <c r="E2628" i="1"/>
  <c r="E2629" i="1"/>
  <c r="E2630" i="1"/>
  <c r="E2631" i="1"/>
  <c r="E2632" i="1"/>
  <c r="E2633" i="1"/>
  <c r="E2634" i="1"/>
  <c r="E2636" i="1"/>
  <c r="E2637" i="1"/>
  <c r="E2638" i="1"/>
  <c r="E2639" i="1"/>
  <c r="E2640" i="1"/>
  <c r="E2641" i="1"/>
  <c r="E2642" i="1"/>
  <c r="E2643" i="1"/>
  <c r="E2644" i="1"/>
  <c r="E2645" i="1"/>
  <c r="E2646" i="1"/>
  <c r="E2647" i="1"/>
  <c r="E2648" i="1"/>
  <c r="E2650" i="1"/>
  <c r="E2651" i="1"/>
  <c r="E2652" i="1"/>
  <c r="E2654" i="1"/>
  <c r="E2655" i="1"/>
  <c r="E2656" i="1"/>
  <c r="E2657" i="1"/>
  <c r="E2659" i="1"/>
  <c r="E2660" i="1"/>
  <c r="E2661" i="1"/>
  <c r="E2662" i="1"/>
  <c r="E2663" i="1"/>
  <c r="E2664" i="1"/>
  <c r="E2665" i="1"/>
  <c r="E2666" i="1"/>
  <c r="E2667" i="1"/>
  <c r="E2668" i="1"/>
  <c r="E2669" i="1"/>
  <c r="E2670" i="1"/>
  <c r="E2671" i="1"/>
  <c r="E2672" i="1"/>
  <c r="E2673" i="1"/>
  <c r="E2675" i="1"/>
  <c r="E2676" i="1"/>
  <c r="E2677" i="1"/>
  <c r="E2678" i="1"/>
  <c r="E2679" i="1"/>
  <c r="E2680" i="1"/>
  <c r="E2681" i="1"/>
  <c r="E2683" i="1"/>
  <c r="E2684" i="1"/>
  <c r="E2685" i="1"/>
  <c r="E2686" i="1"/>
  <c r="E2687" i="1"/>
  <c r="E2688" i="1"/>
  <c r="E2689" i="1"/>
  <c r="E2690" i="1"/>
  <c r="E2691" i="1"/>
  <c r="E2692" i="1"/>
  <c r="E2693" i="1"/>
  <c r="E2694" i="1"/>
  <c r="E2695" i="1"/>
  <c r="E2696" i="1"/>
  <c r="E2697" i="1"/>
  <c r="E2698" i="1"/>
  <c r="E2700" i="1"/>
  <c r="E2701" i="1"/>
  <c r="E2702" i="1"/>
  <c r="E2703" i="1"/>
  <c r="E2704" i="1"/>
  <c r="E2705" i="1"/>
  <c r="E2706" i="1"/>
  <c r="E2707" i="1"/>
  <c r="E2708" i="1"/>
  <c r="E2709" i="1"/>
  <c r="E2711" i="1"/>
  <c r="E2712" i="1"/>
  <c r="E2713" i="1"/>
  <c r="E2714" i="1"/>
  <c r="E2715" i="1"/>
  <c r="E2716" i="1"/>
  <c r="E2717" i="1"/>
  <c r="E2718" i="1"/>
  <c r="E2719" i="1"/>
  <c r="E2720" i="1"/>
  <c r="E2721" i="1"/>
  <c r="E2722" i="1"/>
  <c r="E2723" i="1"/>
  <c r="E2724" i="1"/>
  <c r="E2727" i="1"/>
  <c r="E2728" i="1"/>
  <c r="E2729" i="1"/>
  <c r="E2730" i="1"/>
  <c r="E2731" i="1"/>
  <c r="E2732" i="1"/>
  <c r="E2733" i="1"/>
  <c r="E2734" i="1"/>
  <c r="E2735" i="1"/>
  <c r="E2736" i="1"/>
  <c r="E2738" i="1"/>
  <c r="E2739" i="1"/>
  <c r="E2741" i="1"/>
  <c r="E2742" i="1"/>
  <c r="E2743" i="1"/>
  <c r="E2744" i="1"/>
  <c r="E2746" i="1"/>
  <c r="E2747" i="1"/>
  <c r="E2748" i="1"/>
  <c r="E2749" i="1"/>
  <c r="E2751" i="1"/>
  <c r="E2752" i="1"/>
  <c r="E2753" i="1"/>
  <c r="E2754" i="1"/>
  <c r="E2755" i="1"/>
  <c r="E2756" i="1"/>
  <c r="E2757" i="1"/>
  <c r="E2758" i="1"/>
  <c r="E2759" i="1"/>
  <c r="E2760" i="1"/>
  <c r="E2761" i="1"/>
  <c r="E2762" i="1"/>
  <c r="E2763" i="1"/>
  <c r="E2764" i="1"/>
  <c r="E2765" i="1"/>
  <c r="E2766" i="1"/>
  <c r="E2767" i="1"/>
  <c r="E2768" i="1"/>
  <c r="E2769" i="1"/>
  <c r="E2771" i="1"/>
  <c r="E2773" i="1"/>
  <c r="E2774" i="1"/>
  <c r="E2775" i="1"/>
  <c r="E2776" i="1"/>
  <c r="E2777" i="1"/>
  <c r="E2779" i="1"/>
  <c r="E2780" i="1"/>
  <c r="E2781" i="1"/>
  <c r="E2782" i="1"/>
  <c r="E2783" i="1"/>
  <c r="E2785" i="1"/>
  <c r="E2786" i="1"/>
  <c r="E2787" i="1"/>
  <c r="E2788" i="1"/>
  <c r="E2789" i="1"/>
  <c r="E2790" i="1"/>
  <c r="E2791" i="1"/>
  <c r="E2792" i="1"/>
  <c r="E2793" i="1"/>
  <c r="E2794" i="1"/>
  <c r="E2795" i="1"/>
  <c r="E2796" i="1"/>
  <c r="E2797" i="1"/>
  <c r="E2798" i="1"/>
  <c r="E2799" i="1"/>
  <c r="E2800" i="1"/>
  <c r="E2801" i="1"/>
  <c r="E2802" i="1"/>
  <c r="E2803" i="1"/>
  <c r="E2805"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5" i="1"/>
  <c r="E2878" i="1"/>
  <c r="E2879" i="1"/>
  <c r="E2880" i="1"/>
  <c r="E2881" i="1"/>
  <c r="E2882" i="1"/>
  <c r="E2883" i="1"/>
  <c r="E2884" i="1"/>
  <c r="E2885" i="1"/>
  <c r="E2886" i="1"/>
  <c r="E2887" i="1"/>
  <c r="E2888" i="1"/>
  <c r="E2889" i="1"/>
  <c r="E2890" i="1"/>
  <c r="E2891" i="1"/>
  <c r="E2892" i="1"/>
  <c r="E2893" i="1"/>
  <c r="E2894" i="1"/>
  <c r="E2895" i="1"/>
  <c r="E2897" i="1"/>
  <c r="E2898" i="1"/>
  <c r="E2899" i="1"/>
  <c r="E2900"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1" i="1"/>
  <c r="E2942" i="1"/>
  <c r="E2943" i="1"/>
  <c r="E2944" i="1"/>
  <c r="E2945" i="1"/>
  <c r="E2946" i="1"/>
  <c r="E2947" i="1"/>
  <c r="E2948" i="1"/>
  <c r="E2949" i="1"/>
  <c r="E2950" i="1"/>
  <c r="E2951" i="1"/>
  <c r="E2952" i="1"/>
  <c r="E2953" i="1"/>
  <c r="E2954" i="1"/>
  <c r="E2955" i="1"/>
  <c r="E2956" i="1"/>
  <c r="E2957" i="1"/>
  <c r="E2958" i="1"/>
  <c r="E2960" i="1"/>
  <c r="E2961" i="1"/>
  <c r="E2962" i="1"/>
  <c r="E2963" i="1"/>
  <c r="E2964" i="1"/>
  <c r="E2967" i="1"/>
  <c r="E2968" i="1"/>
  <c r="E2969" i="1"/>
  <c r="E2970" i="1"/>
  <c r="E2971" i="1"/>
  <c r="E2972" i="1"/>
  <c r="E2973" i="1"/>
  <c r="E2974" i="1"/>
  <c r="E2975" i="1"/>
  <c r="E2976" i="1"/>
  <c r="E2977" i="1"/>
  <c r="E2978" i="1"/>
  <c r="E2979" i="1"/>
  <c r="E2980" i="1"/>
  <c r="E2981" i="1"/>
  <c r="E2982" i="1"/>
  <c r="E2983" i="1"/>
  <c r="E2984" i="1"/>
  <c r="E2985" i="1"/>
  <c r="E2986" i="1"/>
  <c r="E2988" i="1"/>
  <c r="E2989" i="1"/>
  <c r="E2990" i="1"/>
  <c r="E2991" i="1"/>
  <c r="E2992" i="1"/>
  <c r="E2993" i="1"/>
  <c r="E2994" i="1"/>
  <c r="E2995" i="1"/>
  <c r="E2996" i="1"/>
  <c r="E2999" i="1"/>
  <c r="E3000" i="1"/>
  <c r="E3001" i="1"/>
  <c r="E3003" i="1"/>
  <c r="E3004" i="1"/>
  <c r="E3005" i="1"/>
  <c r="E3006" i="1"/>
  <c r="E3007" i="1"/>
  <c r="E3008" i="1"/>
  <c r="E3009"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9" i="1"/>
  <c r="E3060" i="1"/>
  <c r="E3061" i="1"/>
  <c r="E3062" i="1"/>
  <c r="E3063" i="1"/>
  <c r="E3064" i="1"/>
  <c r="E3066" i="1"/>
  <c r="E3067" i="1"/>
  <c r="E3068"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2" i="1"/>
  <c r="E3113" i="1"/>
  <c r="E3114" i="1"/>
  <c r="E3115" i="1"/>
  <c r="E3117" i="1"/>
  <c r="E3120" i="1"/>
  <c r="E3122" i="1"/>
  <c r="E3123" i="1"/>
  <c r="E3124" i="1"/>
  <c r="E3125" i="1"/>
  <c r="E3126" i="1"/>
  <c r="E3127" i="1"/>
  <c r="E3128" i="1"/>
  <c r="E3129" i="1"/>
  <c r="E3130" i="1"/>
  <c r="E3132" i="1"/>
  <c r="E3133" i="1"/>
  <c r="E3134" i="1"/>
  <c r="E3135" i="1"/>
  <c r="E3137" i="1"/>
  <c r="E3138" i="1"/>
  <c r="E3139" i="1"/>
  <c r="E3140" i="1"/>
  <c r="E3141" i="1"/>
  <c r="E3142" i="1"/>
  <c r="E3143" i="1"/>
  <c r="E3144" i="1"/>
  <c r="E3145" i="1"/>
  <c r="E3146" i="1"/>
  <c r="E3147" i="1"/>
  <c r="E3148" i="1"/>
  <c r="E3149" i="1"/>
  <c r="E3150" i="1"/>
  <c r="E3151" i="1"/>
  <c r="E3152"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1" i="1"/>
  <c r="E3342" i="1"/>
  <c r="E3343" i="1"/>
  <c r="E3344" i="1"/>
  <c r="E3345" i="1"/>
  <c r="E3346" i="1"/>
  <c r="E3347" i="1"/>
  <c r="E3348" i="1"/>
  <c r="E3349" i="1"/>
  <c r="E3350" i="1"/>
  <c r="E3351" i="1"/>
  <c r="E3352" i="1"/>
  <c r="E3353" i="1"/>
  <c r="E3354" i="1"/>
  <c r="E3355"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2" i="1"/>
  <c r="E3443" i="1"/>
  <c r="E3444" i="1"/>
  <c r="E3445" i="1"/>
  <c r="E3446" i="1"/>
  <c r="E3447" i="1"/>
  <c r="E3448" i="1"/>
  <c r="E3449"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1" i="1"/>
  <c r="E3482" i="1"/>
  <c r="E3483" i="1"/>
  <c r="E3484" i="1"/>
  <c r="E3486" i="1"/>
  <c r="E3487" i="1"/>
  <c r="E3489" i="1"/>
  <c r="E3490" i="1"/>
  <c r="E3491" i="1"/>
  <c r="E3492" i="1"/>
  <c r="E3493" i="1"/>
  <c r="E3495" i="1"/>
  <c r="E3496" i="1"/>
  <c r="E3497" i="1"/>
  <c r="E3501" i="1"/>
  <c r="E3502" i="1"/>
  <c r="E3503" i="1"/>
  <c r="E3505" i="1"/>
  <c r="E3506" i="1"/>
  <c r="E3507" i="1"/>
  <c r="E3508" i="1"/>
  <c r="E3509" i="1"/>
  <c r="E3512" i="1"/>
  <c r="E3513" i="1"/>
  <c r="E3514" i="1"/>
  <c r="E3515" i="1"/>
  <c r="E3516" i="1"/>
  <c r="E3518" i="1"/>
  <c r="E3519" i="1"/>
  <c r="E3520" i="1"/>
  <c r="E3521" i="1"/>
  <c r="E3522" i="1"/>
  <c r="E3524" i="1"/>
  <c r="E3525" i="1"/>
  <c r="E3526" i="1"/>
  <c r="E3527" i="1"/>
  <c r="E3528" i="1"/>
  <c r="E3529" i="1"/>
  <c r="E3530" i="1"/>
  <c r="E3532" i="1"/>
  <c r="E3533" i="1"/>
  <c r="E3534" i="1"/>
  <c r="E3535" i="1"/>
  <c r="E3536" i="1"/>
  <c r="E3537" i="1"/>
  <c r="E3538" i="1"/>
  <c r="E3540" i="1"/>
  <c r="E3541" i="1"/>
  <c r="E3542" i="1"/>
  <c r="E3544" i="1"/>
  <c r="E3545" i="1"/>
  <c r="E3546" i="1"/>
  <c r="E3547" i="1"/>
  <c r="E3548" i="1"/>
  <c r="E3549" i="1"/>
  <c r="E3550" i="1"/>
  <c r="E3552" i="1"/>
  <c r="E3553" i="1"/>
  <c r="E3554" i="1"/>
  <c r="E3555" i="1"/>
  <c r="E3556" i="1"/>
  <c r="E3557" i="1"/>
  <c r="E3558" i="1"/>
  <c r="E3559" i="1"/>
  <c r="E3560" i="1"/>
  <c r="E3561" i="1"/>
  <c r="E3562" i="1"/>
  <c r="E3564" i="1"/>
  <c r="E3566" i="1"/>
  <c r="E3567" i="1"/>
  <c r="E3568" i="1"/>
  <c r="E3569" i="1"/>
  <c r="E3570" i="1"/>
  <c r="E3571" i="1"/>
  <c r="E3572" i="1"/>
  <c r="E3573" i="1"/>
  <c r="E3574" i="1"/>
  <c r="E3575" i="1"/>
  <c r="E3576" i="1"/>
  <c r="E3578" i="1"/>
  <c r="E3580" i="1"/>
  <c r="E3581" i="1"/>
  <c r="E3582" i="1"/>
  <c r="E3583" i="1"/>
  <c r="E3584" i="1"/>
  <c r="E3585" i="1"/>
  <c r="E3586" i="1"/>
  <c r="E3587" i="1"/>
  <c r="E3588" i="1"/>
  <c r="E3591" i="1"/>
  <c r="E3592" i="1"/>
  <c r="E3593" i="1"/>
  <c r="E3594" i="1"/>
  <c r="E3595" i="1"/>
  <c r="E3596" i="1"/>
  <c r="E3597" i="1"/>
  <c r="E3598" i="1"/>
  <c r="E3599" i="1"/>
  <c r="E3600" i="1"/>
  <c r="E3601" i="1"/>
  <c r="E3602" i="1"/>
  <c r="E3603" i="1"/>
  <c r="E3604" i="1"/>
  <c r="E3605" i="1"/>
  <c r="E3606" i="1"/>
  <c r="E3607" i="1"/>
  <c r="E3608"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4" i="1"/>
  <c r="E3635" i="1"/>
  <c r="E3636" i="1"/>
  <c r="E3637" i="1"/>
  <c r="E3638" i="1"/>
  <c r="E3639" i="1"/>
  <c r="E3640" i="1"/>
  <c r="E3641" i="1"/>
  <c r="E3642" i="1"/>
  <c r="E3643" i="1"/>
  <c r="E3644" i="1"/>
  <c r="E3645" i="1"/>
  <c r="E3646" i="1"/>
  <c r="E3647" i="1"/>
  <c r="E3648" i="1"/>
  <c r="E3650" i="1"/>
  <c r="E3651" i="1"/>
  <c r="E3652" i="1"/>
  <c r="E3653" i="1"/>
  <c r="E3655" i="1"/>
  <c r="E3656" i="1"/>
  <c r="E3657" i="1"/>
  <c r="E3658" i="1"/>
  <c r="E3660" i="1"/>
  <c r="E3661" i="1"/>
  <c r="E3662" i="1"/>
  <c r="E3663" i="1"/>
  <c r="E3664" i="1"/>
  <c r="E3665" i="1"/>
  <c r="E3666" i="1"/>
  <c r="E3668" i="1"/>
  <c r="E3670" i="1"/>
  <c r="E3671" i="1"/>
  <c r="E3672" i="1"/>
  <c r="E3673" i="1"/>
  <c r="E3674" i="1"/>
  <c r="E3677" i="1"/>
  <c r="E3678" i="1"/>
  <c r="E3679" i="1"/>
  <c r="E3680" i="1"/>
  <c r="E3681" i="1"/>
  <c r="E3683" i="1"/>
  <c r="E3684" i="1"/>
  <c r="E3685" i="1"/>
  <c r="E3687" i="1"/>
  <c r="E3689" i="1"/>
  <c r="E3690" i="1"/>
  <c r="E3691" i="1"/>
  <c r="E3692" i="1"/>
  <c r="E3693" i="1"/>
  <c r="E3694" i="1"/>
  <c r="E3695" i="1"/>
  <c r="E3696" i="1"/>
  <c r="E3697" i="1"/>
  <c r="E3698" i="1"/>
  <c r="E3699" i="1"/>
  <c r="E3700" i="1"/>
  <c r="E3701" i="1"/>
  <c r="E3703" i="1"/>
  <c r="E3704" i="1"/>
  <c r="E3705" i="1"/>
  <c r="E3706" i="1"/>
  <c r="E3707" i="1"/>
  <c r="E3708" i="1"/>
  <c r="E3709" i="1"/>
  <c r="E3711" i="1"/>
  <c r="E3712" i="1"/>
  <c r="E3713" i="1"/>
  <c r="E3714" i="1"/>
  <c r="E3716" i="1"/>
  <c r="E3717" i="1"/>
  <c r="E3719" i="1"/>
  <c r="E3720" i="1"/>
  <c r="E3721" i="1"/>
  <c r="E3725" i="1"/>
  <c r="E3727" i="1"/>
  <c r="E3728" i="1"/>
  <c r="E3729" i="1"/>
  <c r="E3731" i="1"/>
  <c r="E3732" i="1"/>
  <c r="E3733" i="1"/>
  <c r="E3734" i="1"/>
  <c r="E3735" i="1"/>
  <c r="E3736" i="1"/>
  <c r="E3737" i="1"/>
  <c r="E3738" i="1"/>
  <c r="E3739" i="1"/>
  <c r="E3740" i="1"/>
  <c r="E3741" i="1"/>
  <c r="E3742" i="1"/>
  <c r="E3743" i="1"/>
  <c r="E3744" i="1"/>
  <c r="E3745" i="1"/>
  <c r="E3747" i="1"/>
  <c r="E3748" i="1"/>
  <c r="E3749" i="1"/>
  <c r="E3752" i="1"/>
  <c r="E3754" i="1"/>
  <c r="E3756" i="1"/>
  <c r="E3757" i="1"/>
  <c r="E3758" i="1"/>
  <c r="E3759" i="1"/>
  <c r="E3760" i="1"/>
  <c r="E3761" i="1"/>
  <c r="E3762" i="1"/>
  <c r="E3763" i="1"/>
  <c r="E3764" i="1"/>
  <c r="E3765" i="1"/>
  <c r="E3766" i="1"/>
  <c r="E3767" i="1"/>
  <c r="E3770" i="1"/>
  <c r="E3771" i="1"/>
  <c r="E3772" i="1"/>
  <c r="E3773" i="1"/>
  <c r="E3774" i="1"/>
  <c r="E3775" i="1"/>
  <c r="E3776" i="1"/>
  <c r="E3778" i="1"/>
  <c r="E3779" i="1"/>
  <c r="E3780" i="1"/>
  <c r="E3783" i="1"/>
  <c r="E3784" i="1"/>
  <c r="E3785" i="1"/>
  <c r="E3786" i="1"/>
  <c r="E3787" i="1"/>
  <c r="E3788"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9" i="1"/>
  <c r="E3820" i="1"/>
  <c r="E3821" i="1"/>
  <c r="E3822" i="1"/>
  <c r="E3823" i="1"/>
  <c r="E3824" i="1"/>
  <c r="E3825" i="1"/>
  <c r="E3826" i="1"/>
  <c r="E3828"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5" i="1"/>
  <c r="E3857" i="1"/>
  <c r="E3859" i="1"/>
  <c r="E3860" i="1"/>
  <c r="E3861" i="1"/>
  <c r="E3862" i="1"/>
  <c r="E3863" i="1"/>
  <c r="E3864" i="1"/>
  <c r="E3865" i="1"/>
  <c r="E3866" i="1"/>
  <c r="E3867" i="1"/>
  <c r="E3868" i="1"/>
  <c r="E3870" i="1"/>
  <c r="E3871" i="1"/>
  <c r="E3872" i="1"/>
  <c r="E3873" i="1"/>
  <c r="E3874" i="1"/>
  <c r="E3875" i="1"/>
  <c r="E3876" i="1"/>
  <c r="E3877" i="1"/>
  <c r="E3878" i="1"/>
  <c r="E3879" i="1"/>
  <c r="E3880" i="1"/>
  <c r="E3881" i="1"/>
  <c r="E3882" i="1"/>
  <c r="E3883" i="1"/>
  <c r="E3884" i="1"/>
  <c r="E3886" i="1"/>
  <c r="E3887" i="1"/>
  <c r="E3888" i="1"/>
  <c r="E3890" i="1"/>
  <c r="E3891" i="1"/>
  <c r="E3892" i="1"/>
  <c r="E3893" i="1"/>
  <c r="E3894" i="1"/>
  <c r="E3895" i="1"/>
  <c r="E3896" i="1"/>
  <c r="E3897" i="1"/>
  <c r="E3898" i="1"/>
  <c r="E3899" i="1"/>
  <c r="E3900" i="1"/>
  <c r="E3901" i="1"/>
  <c r="E3902" i="1"/>
  <c r="E3904" i="1"/>
  <c r="E3906" i="1"/>
  <c r="E3907" i="1"/>
  <c r="E3908" i="1"/>
  <c r="E3909" i="1"/>
  <c r="E3910" i="1"/>
  <c r="E3911" i="1"/>
  <c r="E3912" i="1"/>
  <c r="E3913" i="1"/>
  <c r="E3914" i="1"/>
  <c r="E3916" i="1"/>
  <c r="E3917" i="1"/>
  <c r="E3918" i="1"/>
  <c r="E3919" i="1"/>
  <c r="E3920" i="1"/>
  <c r="E3921" i="1"/>
  <c r="E3922" i="1"/>
  <c r="E3924" i="1"/>
  <c r="E3925" i="1"/>
  <c r="E3926" i="1"/>
  <c r="E3927" i="1"/>
  <c r="E3928" i="1"/>
  <c r="E3929" i="1"/>
  <c r="E3930" i="1"/>
  <c r="E3931" i="1"/>
  <c r="E3932" i="1"/>
  <c r="E3933" i="1"/>
  <c r="E3934" i="1"/>
  <c r="E3935" i="1"/>
  <c r="E3936" i="1"/>
  <c r="E3937" i="1"/>
  <c r="E3939" i="1"/>
  <c r="E3940" i="1"/>
  <c r="E3942" i="1"/>
  <c r="E3943" i="1"/>
  <c r="E3944" i="1"/>
  <c r="E3945" i="1"/>
  <c r="E3946" i="1"/>
  <c r="E3947" i="1"/>
  <c r="E3948" i="1"/>
  <c r="E3949" i="1"/>
  <c r="E3952" i="1"/>
  <c r="E3953" i="1"/>
  <c r="E3954" i="1"/>
  <c r="E3955" i="1"/>
  <c r="E3956" i="1"/>
  <c r="E3957" i="1"/>
  <c r="E3958" i="1"/>
  <c r="E3959" i="1"/>
  <c r="E3960" i="1"/>
  <c r="E3961" i="1"/>
  <c r="E3962" i="1"/>
  <c r="E3963" i="1"/>
  <c r="E3964" i="1"/>
  <c r="E3965" i="1"/>
  <c r="E3966" i="1"/>
  <c r="E3967" i="1"/>
  <c r="E3970" i="1"/>
  <c r="E3971" i="1"/>
  <c r="E3972" i="1"/>
  <c r="E3973" i="1"/>
  <c r="E3974" i="1"/>
  <c r="E3977" i="1"/>
  <c r="E3978" i="1"/>
  <c r="E3980" i="1"/>
  <c r="E3982" i="1"/>
  <c r="E3983" i="1"/>
  <c r="E3984" i="1"/>
  <c r="E3985" i="1"/>
  <c r="E3986" i="1"/>
  <c r="E3990" i="1"/>
  <c r="E3991" i="1"/>
  <c r="E3992" i="1"/>
  <c r="E3993" i="1"/>
  <c r="E3994" i="1"/>
  <c r="E3995" i="1"/>
  <c r="E3996" i="1"/>
  <c r="E3997" i="1"/>
  <c r="E3998" i="1"/>
  <c r="E3999" i="1"/>
  <c r="E4000" i="1"/>
  <c r="E4001" i="1"/>
  <c r="E4002" i="1"/>
  <c r="E4003" i="1"/>
  <c r="E4005" i="1"/>
  <c r="E4006" i="1"/>
  <c r="E4007" i="1"/>
  <c r="E4008" i="1"/>
  <c r="E4010" i="1"/>
  <c r="E4011" i="1"/>
  <c r="E4012" i="1"/>
  <c r="E4013" i="1"/>
  <c r="E4014" i="1"/>
  <c r="E4015" i="1"/>
  <c r="E4016" i="1"/>
  <c r="E4017" i="1"/>
  <c r="E4018" i="1"/>
  <c r="E4019" i="1"/>
  <c r="E4020" i="1"/>
  <c r="E4021" i="1"/>
  <c r="E4022" i="1"/>
  <c r="E4023" i="1"/>
  <c r="E4024" i="1"/>
  <c r="E4025" i="1"/>
  <c r="E4026" i="1"/>
  <c r="E4027"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9" i="1"/>
  <c r="E4080" i="1"/>
  <c r="E4081" i="1"/>
  <c r="E4082" i="1"/>
  <c r="E4083" i="1"/>
  <c r="E4084" i="1"/>
  <c r="E4085" i="1"/>
  <c r="E4086" i="1"/>
  <c r="E4087" i="1"/>
  <c r="E4088" i="1"/>
  <c r="E4089" i="1"/>
  <c r="E4090" i="1"/>
  <c r="E4091" i="1"/>
  <c r="E4092" i="1"/>
  <c r="E4093" i="1"/>
  <c r="E4094" i="1"/>
  <c r="E4096" i="1"/>
  <c r="E4097" i="1"/>
  <c r="E4098" i="1"/>
  <c r="E4099" i="1"/>
  <c r="E4101" i="1"/>
  <c r="E4102" i="1"/>
  <c r="E4103" i="1"/>
  <c r="E4104" i="1"/>
  <c r="E4105" i="1"/>
  <c r="E4106" i="1"/>
  <c r="E4107" i="1"/>
  <c r="E4108" i="1"/>
  <c r="E4109" i="1"/>
  <c r="E4110" i="1"/>
  <c r="E4111" i="1"/>
  <c r="E4112" i="1"/>
  <c r="E4113" i="1"/>
  <c r="E4114" i="1"/>
  <c r="E4115" i="1"/>
  <c r="E4116" i="1"/>
  <c r="E4117"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9" i="1"/>
  <c r="E4170" i="1"/>
  <c r="E4171" i="1"/>
  <c r="E4172" i="1"/>
  <c r="E4174" i="1"/>
  <c r="E4175" i="1"/>
  <c r="E4176" i="1"/>
  <c r="E4177" i="1"/>
  <c r="E4178" i="1"/>
  <c r="E4179" i="1"/>
  <c r="E4180" i="1"/>
  <c r="E4181" i="1"/>
  <c r="E4182" i="1"/>
  <c r="E4183" i="1"/>
  <c r="E4184" i="1"/>
  <c r="E4185" i="1"/>
  <c r="E4186" i="1"/>
  <c r="E4187" i="1"/>
  <c r="E4189" i="1"/>
  <c r="E4190" i="1"/>
  <c r="E4191" i="1"/>
  <c r="E4192" i="1"/>
  <c r="E4193" i="1"/>
  <c r="E4194" i="1"/>
  <c r="E4195" i="1"/>
  <c r="E4196" i="1"/>
  <c r="E4197" i="1"/>
  <c r="E4198" i="1"/>
  <c r="E4199" i="1"/>
  <c r="E4200" i="1"/>
  <c r="E4201" i="1"/>
  <c r="E4202" i="1"/>
  <c r="E4203" i="1"/>
  <c r="E4204" i="1"/>
  <c r="E4205" i="1"/>
  <c r="E4206" i="1"/>
  <c r="E4207" i="1"/>
  <c r="E4208" i="1"/>
  <c r="E4209"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8" i="1"/>
  <c r="E4239" i="1"/>
  <c r="E4240" i="1"/>
  <c r="E4241" i="1"/>
  <c r="E4242" i="1"/>
  <c r="E4245" i="1"/>
  <c r="E4246" i="1"/>
  <c r="E4247" i="1"/>
  <c r="E4248" i="1"/>
  <c r="E4249" i="1"/>
  <c r="E4250" i="1"/>
  <c r="E4251" i="1"/>
  <c r="E4252" i="1"/>
  <c r="E4253" i="1"/>
  <c r="E4255" i="1"/>
  <c r="E4256" i="1"/>
  <c r="E4257" i="1"/>
  <c r="E4258" i="1"/>
  <c r="E4259" i="1"/>
  <c r="E4260" i="1"/>
  <c r="E4261" i="1"/>
  <c r="E4262" i="1"/>
  <c r="E4263" i="1"/>
  <c r="E4264" i="1"/>
  <c r="E4265" i="1"/>
  <c r="E4266" i="1"/>
  <c r="E4267" i="1"/>
  <c r="E4268" i="1"/>
  <c r="E4269" i="1"/>
  <c r="E4270" i="1"/>
  <c r="E4271" i="1"/>
  <c r="E4272" i="1"/>
  <c r="E4274" i="1"/>
  <c r="E4275" i="1"/>
  <c r="E4276" i="1"/>
  <c r="E4277" i="1"/>
  <c r="E4278" i="1"/>
  <c r="E4279" i="1"/>
  <c r="E4280" i="1"/>
  <c r="E4281" i="1"/>
  <c r="E4282" i="1"/>
  <c r="E4283" i="1"/>
  <c r="E4284" i="1"/>
  <c r="E4286" i="1"/>
  <c r="E4287" i="1"/>
  <c r="E4288" i="1"/>
  <c r="E4289" i="1"/>
  <c r="E4290" i="1"/>
  <c r="E4291" i="1"/>
  <c r="E4292" i="1"/>
  <c r="E4293" i="1"/>
  <c r="E4294" i="1"/>
  <c r="E4295" i="1"/>
  <c r="E4297" i="1"/>
  <c r="E4298" i="1"/>
  <c r="E4299" i="1"/>
  <c r="E4300" i="1"/>
  <c r="E4304" i="1"/>
  <c r="E4306" i="1"/>
  <c r="E4307" i="1"/>
  <c r="E4308" i="1"/>
  <c r="E4309" i="1"/>
  <c r="E4311" i="1"/>
  <c r="E4312" i="1"/>
  <c r="E4313" i="1"/>
  <c r="E4314" i="1"/>
  <c r="E4315" i="1"/>
  <c r="E4316" i="1"/>
  <c r="E4317" i="1"/>
  <c r="E4318" i="1"/>
  <c r="E4319" i="1"/>
  <c r="E4320" i="1"/>
  <c r="E4321" i="1"/>
  <c r="E4322" i="1"/>
  <c r="E4323" i="1"/>
  <c r="E4324" i="1"/>
  <c r="E4325" i="1"/>
  <c r="E4326" i="1"/>
  <c r="E4327" i="1"/>
  <c r="E4328" i="1"/>
  <c r="E4329" i="1"/>
  <c r="E4330" i="1"/>
  <c r="E4332" i="1"/>
  <c r="E4333" i="1"/>
  <c r="E4334" i="1"/>
  <c r="E4335" i="1"/>
  <c r="E4336" i="1"/>
  <c r="E4337" i="1"/>
  <c r="E4338" i="1"/>
  <c r="E4339" i="1"/>
  <c r="E4340" i="1"/>
  <c r="E4341" i="1"/>
  <c r="E4342" i="1"/>
  <c r="E4343" i="1"/>
  <c r="E4344" i="1"/>
  <c r="E4345" i="1"/>
  <c r="E4346" i="1"/>
  <c r="E4347" i="1"/>
  <c r="E4348" i="1"/>
  <c r="E4349" i="1"/>
  <c r="E4350" i="1"/>
  <c r="E4351" i="1"/>
  <c r="E4352" i="1"/>
  <c r="E4353" i="1"/>
  <c r="E4355" i="1"/>
  <c r="E4356" i="1"/>
  <c r="E4357" i="1"/>
  <c r="E4361" i="1"/>
  <c r="E4362" i="1"/>
  <c r="E4363" i="1"/>
  <c r="E4364"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1" i="1"/>
  <c r="E4562" i="1"/>
  <c r="E4563" i="1"/>
  <c r="E4564" i="1"/>
  <c r="E4565" i="1"/>
  <c r="E4566" i="1"/>
  <c r="E4567" i="1"/>
  <c r="E4568" i="1"/>
  <c r="E4569" i="1"/>
  <c r="E4570" i="1"/>
  <c r="E4571" i="1"/>
  <c r="E4572" i="1"/>
  <c r="E4573" i="1"/>
  <c r="E4574" i="1"/>
  <c r="E4575" i="1"/>
  <c r="E4576" i="1"/>
  <c r="E4577" i="1"/>
  <c r="E4578" i="1"/>
  <c r="E4579" i="1"/>
  <c r="E4581" i="1"/>
  <c r="E4582" i="1"/>
  <c r="E4583" i="1"/>
  <c r="E4584" i="1"/>
  <c r="E4585" i="1"/>
  <c r="E4586" i="1"/>
  <c r="E4587" i="1"/>
  <c r="E4589" i="1"/>
  <c r="E4590" i="1"/>
  <c r="E4591" i="1"/>
  <c r="E4594" i="1"/>
  <c r="E4595" i="1"/>
  <c r="E4596"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1" i="1"/>
  <c r="E4632" i="1"/>
  <c r="E4633" i="1"/>
  <c r="E4634" i="1"/>
  <c r="E4635" i="1"/>
  <c r="E4636" i="1"/>
  <c r="E4637" i="1"/>
  <c r="E4638" i="1"/>
  <c r="E4640" i="1"/>
  <c r="E4641" i="1"/>
  <c r="E4642" i="1"/>
  <c r="E4643" i="1"/>
  <c r="E4644" i="1"/>
  <c r="E4645" i="1"/>
  <c r="E4646" i="1"/>
  <c r="E4647" i="1"/>
  <c r="E4648" i="1"/>
  <c r="E4649" i="1"/>
  <c r="E4650" i="1"/>
  <c r="E4651" i="1"/>
  <c r="E4652" i="1"/>
  <c r="E4653" i="1"/>
  <c r="E4654" i="1"/>
  <c r="E4655" i="1"/>
  <c r="E4656" i="1"/>
  <c r="E4657" i="1"/>
  <c r="E4658" i="1"/>
  <c r="E4659" i="1"/>
  <c r="E4660" i="1"/>
  <c r="E4665" i="1"/>
  <c r="E4666" i="1"/>
  <c r="E4667" i="1"/>
  <c r="E4668" i="1"/>
  <c r="E4669" i="1"/>
  <c r="E4670" i="1"/>
  <c r="E4672" i="1"/>
  <c r="E4673" i="1"/>
  <c r="E4674" i="1"/>
  <c r="E4675" i="1"/>
  <c r="E4676" i="1"/>
  <c r="E4678" i="1"/>
  <c r="E4679" i="1"/>
  <c r="E4681" i="1"/>
  <c r="E4682" i="1"/>
  <c r="E4683" i="1"/>
  <c r="E4684" i="1"/>
  <c r="E4685" i="1"/>
  <c r="E4686" i="1"/>
  <c r="E4687" i="1"/>
  <c r="E4688" i="1"/>
  <c r="E4689" i="1"/>
  <c r="E4690" i="1"/>
  <c r="E4691" i="1"/>
  <c r="E4692" i="1"/>
  <c r="E4693" i="1"/>
  <c r="E4694" i="1"/>
  <c r="E4695" i="1"/>
  <c r="E4696" i="1"/>
  <c r="E4697" i="1"/>
  <c r="E4698" i="1"/>
  <c r="E4699" i="1"/>
  <c r="E4700" i="1"/>
  <c r="E4701" i="1"/>
  <c r="E4702" i="1"/>
  <c r="E4705" i="1"/>
  <c r="E4706" i="1"/>
  <c r="E4707" i="1"/>
  <c r="E4708" i="1"/>
  <c r="E4709" i="1"/>
  <c r="E4710" i="1"/>
  <c r="E4711" i="1"/>
  <c r="E4712" i="1"/>
  <c r="E4713" i="1"/>
  <c r="E4714" i="1"/>
  <c r="E4715" i="1"/>
  <c r="E4716" i="1"/>
  <c r="E4717" i="1"/>
  <c r="E4718" i="1"/>
  <c r="E4719" i="1"/>
  <c r="E4720" i="1"/>
  <c r="E4721" i="1"/>
  <c r="E4722" i="1"/>
  <c r="E4724" i="1"/>
  <c r="E4725" i="1"/>
  <c r="E4726"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7" i="1"/>
  <c r="E4758" i="1"/>
  <c r="E4759" i="1"/>
  <c r="E4760" i="1"/>
  <c r="E4761" i="1"/>
  <c r="E4762" i="1"/>
  <c r="E4763" i="1"/>
  <c r="E4764" i="1"/>
  <c r="E4765" i="1"/>
  <c r="E4766" i="1"/>
  <c r="E4767" i="1"/>
  <c r="E4768" i="1"/>
  <c r="E4769" i="1"/>
  <c r="E4770" i="1"/>
  <c r="E4771"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167" i="1"/>
  <c r="E484" i="1"/>
  <c r="E966" i="1"/>
  <c r="E3498" i="1"/>
  <c r="E1659" i="1"/>
  <c r="E291" i="1"/>
  <c r="E1940" i="1"/>
  <c r="E4244" i="1"/>
  <c r="E686" i="1"/>
  <c r="E140" i="1"/>
  <c r="E1396" i="1"/>
  <c r="E573" i="1"/>
  <c r="E813" i="1"/>
  <c r="E1077" i="1"/>
  <c r="E1356" i="1"/>
  <c r="E2649" i="1"/>
  <c r="E1060" i="1"/>
  <c r="E3987" i="1"/>
  <c r="E3682" i="1"/>
  <c r="E3523" i="1"/>
  <c r="E503" i="1"/>
  <c r="E2154" i="1"/>
  <c r="E1595" i="1"/>
  <c r="E2155" i="1"/>
  <c r="E3499" i="1"/>
  <c r="E2156" i="1"/>
  <c r="E3500" i="1"/>
  <c r="E2157" i="1"/>
  <c r="E2158" i="1"/>
  <c r="E2159" i="1"/>
  <c r="E3654" i="1"/>
  <c r="E1586" i="1"/>
  <c r="E3789" i="1"/>
  <c r="E2360" i="1"/>
  <c r="E2136" i="1"/>
  <c r="E2137" i="1"/>
  <c r="E193" i="1"/>
  <c r="E43" i="1"/>
  <c r="E1585" i="1"/>
  <c r="E341" i="1"/>
  <c r="E181" i="1"/>
  <c r="E611" i="1"/>
  <c r="E324" i="1"/>
  <c r="E536" i="1"/>
  <c r="E150" i="1"/>
  <c r="E2057" i="1"/>
  <c r="E3950" i="1"/>
  <c r="E851" i="1"/>
  <c r="E648" i="1"/>
  <c r="E3722" i="1"/>
  <c r="E4354" i="1"/>
  <c r="E3726" i="1"/>
  <c r="E797" i="1"/>
  <c r="E2745" i="1"/>
  <c r="E1681" i="1"/>
  <c r="E4680" i="1"/>
  <c r="E3777" i="1"/>
  <c r="E2368" i="1"/>
  <c r="E2117" i="1"/>
  <c r="E1633" i="1"/>
  <c r="E4303" i="1"/>
  <c r="E2710" i="1"/>
  <c r="E1597" i="1"/>
  <c r="E2386" i="1"/>
  <c r="E2896" i="1"/>
  <c r="E2040" i="1"/>
  <c r="E2901" i="1"/>
  <c r="E2237" i="1"/>
  <c r="E1823" i="1"/>
  <c r="E2160" i="1"/>
  <c r="E4273" i="1"/>
  <c r="E3975" i="1"/>
  <c r="E3577" i="1"/>
  <c r="E1417" i="1"/>
  <c r="E1807" i="1"/>
  <c r="E1808" i="1"/>
  <c r="E3675" i="1"/>
  <c r="E2094" i="1"/>
  <c r="E1470" i="1"/>
  <c r="E1668" i="1"/>
  <c r="E1718" i="1"/>
  <c r="E1669" i="1"/>
  <c r="E3667" i="1"/>
  <c r="E4662" i="1"/>
  <c r="E4285" i="1"/>
  <c r="E3858" i="1"/>
  <c r="E4663" i="1"/>
  <c r="E682" i="1"/>
  <c r="E4664" i="1"/>
  <c r="E2101" i="1"/>
  <c r="E2501" i="1"/>
  <c r="E4560" i="1"/>
  <c r="E4119" i="1"/>
  <c r="E4703" i="1"/>
  <c r="E3915" i="1"/>
  <c r="E3989" i="1"/>
  <c r="E4704" i="1"/>
  <c r="E1925" i="1"/>
  <c r="E206" i="1"/>
  <c r="E175" i="1"/>
  <c r="E3968" i="1"/>
  <c r="E3818" i="1"/>
  <c r="E3750" i="1"/>
  <c r="E3751" i="1"/>
  <c r="E1644" i="1"/>
  <c r="E1257" i="1"/>
  <c r="E400" i="1"/>
  <c r="E401" i="1"/>
  <c r="E1271" i="1"/>
  <c r="E4661" i="1"/>
  <c r="E2653" i="1"/>
  <c r="E998" i="1"/>
  <c r="E4359" i="1"/>
  <c r="E4301" i="1"/>
  <c r="E4173" i="1"/>
  <c r="E2049" i="1"/>
  <c r="E3116" i="1"/>
  <c r="E2239" i="1"/>
  <c r="E4639" i="1"/>
  <c r="E904" i="1"/>
  <c r="E994" i="1"/>
  <c r="E2260" i="1"/>
  <c r="E3829" i="1"/>
  <c r="E1397" i="1"/>
  <c r="E4118" i="1"/>
  <c r="E1225" i="1"/>
  <c r="E1359" i="1"/>
  <c r="E2605" i="1"/>
  <c r="E4580" i="1"/>
  <c r="E1191" i="1"/>
  <c r="E919" i="1"/>
  <c r="E505" i="1"/>
  <c r="E902" i="1"/>
  <c r="E118" i="1"/>
  <c r="E85" i="1"/>
  <c r="E636" i="1"/>
  <c r="E257" i="1"/>
  <c r="E2725" i="1"/>
  <c r="E640" i="1"/>
  <c r="E1860" i="1"/>
  <c r="E529" i="1"/>
  <c r="E3303" i="1"/>
  <c r="E3885" i="1"/>
  <c r="E1114" i="1"/>
  <c r="E670" i="1"/>
  <c r="E725" i="1"/>
  <c r="E2110" i="1"/>
  <c r="E760" i="1"/>
  <c r="E2245" i="1"/>
  <c r="E2770" i="1"/>
  <c r="E1789" i="1"/>
  <c r="E3979" i="1"/>
  <c r="E1463" i="1"/>
  <c r="E4593" i="1"/>
  <c r="E891" i="1"/>
  <c r="E2254" i="1"/>
  <c r="E1021" i="1"/>
  <c r="E316" i="1"/>
  <c r="E681" i="1"/>
  <c r="E1101" i="1"/>
  <c r="E2784" i="1"/>
  <c r="E2083" i="1"/>
  <c r="E247" i="1"/>
  <c r="E1285" i="1"/>
  <c r="E154" i="1"/>
  <c r="E1109" i="1"/>
  <c r="E824" i="1"/>
  <c r="E1358" i="1"/>
  <c r="E3121" i="1"/>
  <c r="E2997" i="1"/>
  <c r="E161" i="1"/>
  <c r="E1249" i="1"/>
  <c r="E105" i="1"/>
  <c r="E1372" i="1"/>
  <c r="E2552" i="1"/>
  <c r="E2737" i="1"/>
  <c r="E2635" i="1"/>
  <c r="E3065" i="1"/>
  <c r="E906" i="1"/>
  <c r="E3724" i="1"/>
  <c r="E112" i="1"/>
  <c r="E4597" i="1"/>
  <c r="E903" i="1"/>
  <c r="E1580" i="1"/>
  <c r="E1478" i="1"/>
  <c r="E1042" i="1"/>
  <c r="E914" i="1"/>
  <c r="E915" i="1"/>
  <c r="E1011" i="1"/>
  <c r="E3480" i="1"/>
  <c r="E1108" i="1"/>
  <c r="E3941" i="1"/>
  <c r="E885" i="1"/>
  <c r="E2180" i="1"/>
  <c r="E786" i="1"/>
  <c r="E4254" i="1"/>
  <c r="E2291" i="1"/>
  <c r="E1589" i="1"/>
  <c r="E3686" i="1"/>
  <c r="E574" i="1"/>
  <c r="E2212" i="1"/>
  <c r="E1394" i="1"/>
  <c r="E2558" i="1"/>
  <c r="E4331" i="1"/>
  <c r="E3399" i="1"/>
  <c r="E2877" i="1"/>
  <c r="E661" i="1"/>
  <c r="E1026" i="1"/>
  <c r="E4358" i="1"/>
  <c r="E1741" i="1"/>
  <c r="E1503" i="1"/>
  <c r="E2699" i="1"/>
  <c r="E1776" i="1"/>
  <c r="E2171" i="1"/>
  <c r="E4078" i="1"/>
  <c r="E3715" i="1"/>
  <c r="E625" i="1"/>
  <c r="E972" i="1"/>
  <c r="E4188" i="1"/>
  <c r="E1666" i="1"/>
  <c r="E4677" i="1"/>
  <c r="E1376" i="1"/>
  <c r="E4588" i="1"/>
  <c r="E3485" i="1"/>
  <c r="E4773" i="1"/>
  <c r="E3905" i="1"/>
  <c r="E3649" i="1"/>
  <c r="E122" i="1"/>
  <c r="E3012" i="1"/>
  <c r="E2026" i="1"/>
  <c r="E3938" i="1"/>
  <c r="E3013" i="1"/>
  <c r="E2027" i="1"/>
  <c r="E603" i="1"/>
  <c r="E3014" i="1"/>
  <c r="E2028" i="1"/>
  <c r="E179" i="1"/>
  <c r="E3015" i="1"/>
  <c r="E2029" i="1"/>
  <c r="E1141" i="1"/>
  <c r="E3016" i="1"/>
  <c r="E2030" i="1"/>
  <c r="E3136" i="1"/>
  <c r="E2226" i="1"/>
  <c r="E2965" i="1"/>
  <c r="E3271" i="1"/>
  <c r="E2323" i="1"/>
  <c r="E2959" i="1"/>
  <c r="E2032" i="1"/>
  <c r="E2966" i="1"/>
  <c r="E2556" i="1"/>
  <c r="E2009" i="1"/>
  <c r="E1375" i="1"/>
  <c r="E1009" i="1"/>
  <c r="E4237" i="1"/>
  <c r="E951" i="1"/>
  <c r="E1412" i="1"/>
  <c r="E841" i="1"/>
  <c r="E2222" i="1"/>
  <c r="E3723" i="1"/>
  <c r="E3923" i="1"/>
  <c r="E644" i="1"/>
  <c r="E1793" i="1"/>
  <c r="E1821" i="1"/>
  <c r="E1036" i="1"/>
  <c r="E1653" i="1"/>
  <c r="E3827" i="1"/>
  <c r="E246" i="1"/>
  <c r="E1799" i="1"/>
  <c r="E2412" i="1"/>
  <c r="E4243" i="1"/>
  <c r="E2740" i="1"/>
  <c r="E2034" i="1"/>
  <c r="E1619" i="1"/>
  <c r="E229" i="1"/>
  <c r="E2058" i="1"/>
  <c r="E3153" i="1"/>
  <c r="E1728" i="1"/>
  <c r="E791" i="1"/>
  <c r="E3676" i="1"/>
  <c r="E659" i="1"/>
  <c r="E2419" i="1"/>
  <c r="E381" i="1"/>
  <c r="E1794" i="1"/>
  <c r="E3118" i="1"/>
  <c r="E3119" i="1"/>
  <c r="E2035" i="1"/>
  <c r="E3010" i="1"/>
  <c r="E2036" i="1"/>
  <c r="E3011" i="1"/>
  <c r="E1801" i="1"/>
  <c r="E1834" i="1"/>
  <c r="E1020" i="1"/>
  <c r="E1677" i="1"/>
  <c r="E2778" i="1"/>
  <c r="E3781" i="1"/>
  <c r="E272" i="1"/>
  <c r="E1583" i="1"/>
  <c r="E1323" i="1"/>
  <c r="E912" i="1"/>
  <c r="E1667" i="1"/>
  <c r="E2674" i="1"/>
  <c r="E4671" i="1"/>
  <c r="E1465" i="1"/>
  <c r="E1140" i="1"/>
  <c r="E2518" i="1"/>
  <c r="E1466" i="1"/>
  <c r="E1467" i="1"/>
  <c r="E1862" i="1"/>
  <c r="E3510" i="1"/>
  <c r="E3856" i="1"/>
  <c r="E971" i="1"/>
  <c r="E2438" i="1"/>
  <c r="E4772" i="1"/>
  <c r="E839" i="1"/>
  <c r="E2164" i="1"/>
  <c r="E1227" i="1"/>
  <c r="E3441" i="1"/>
  <c r="E3398" i="1"/>
  <c r="E2806" i="1"/>
  <c r="E4168" i="1"/>
  <c r="E4630" i="1"/>
  <c r="E4095" i="1"/>
  <c r="E1775" i="1"/>
  <c r="E706" i="1"/>
  <c r="E2804" i="1"/>
  <c r="E3718" i="1"/>
  <c r="E4310" i="1"/>
  <c r="E2023" i="1"/>
  <c r="E4009" i="1"/>
  <c r="E1747" i="1"/>
  <c r="E3340" i="1"/>
  <c r="E3565" i="1"/>
  <c r="E2414" i="1"/>
  <c r="E2682" i="1"/>
  <c r="E3768" i="1"/>
  <c r="E2372" i="1"/>
  <c r="E2407" i="1"/>
  <c r="E468" i="1"/>
  <c r="E4592" i="1"/>
  <c r="E3563" i="1"/>
  <c r="E2902" i="1"/>
  <c r="E4756" i="1"/>
  <c r="E3488" i="1"/>
  <c r="E3688" i="1"/>
  <c r="E1326" i="1"/>
  <c r="E787" i="1"/>
  <c r="E2210" i="1"/>
  <c r="E1699" i="1"/>
  <c r="E3494" i="1"/>
  <c r="E3531" i="1"/>
  <c r="E2381" i="1"/>
  <c r="E828" i="1"/>
  <c r="E3755" i="1"/>
  <c r="E127" i="1"/>
  <c r="E1303" i="1"/>
  <c r="E1024" i="1"/>
  <c r="E2010" i="1"/>
  <c r="E3854" i="1"/>
  <c r="E4004" i="1"/>
  <c r="E899" i="1"/>
  <c r="E283" i="1"/>
  <c r="E3543" i="1"/>
  <c r="E1765" i="1"/>
  <c r="E449" i="1"/>
  <c r="E314" i="1"/>
  <c r="E2750" i="1"/>
  <c r="E280" i="1"/>
  <c r="E4210" i="1"/>
  <c r="E4305" i="1"/>
  <c r="E3976" i="1"/>
  <c r="E1558" i="1"/>
  <c r="E1439" i="1"/>
  <c r="E1136" i="1"/>
  <c r="E1344" i="1"/>
  <c r="E4360" i="1"/>
  <c r="E537" i="1"/>
  <c r="E853" i="1"/>
  <c r="E1040" i="1"/>
  <c r="E3782" i="1"/>
  <c r="E1710" i="1"/>
  <c r="E976" i="1"/>
  <c r="E199" i="1"/>
  <c r="E2223" i="1"/>
  <c r="E2658" i="1"/>
  <c r="E2116" i="1"/>
  <c r="E1312" i="1"/>
  <c r="E1324" i="1"/>
  <c r="E968" i="1"/>
  <c r="E3659" i="1"/>
  <c r="E312" i="1"/>
  <c r="E210" i="1"/>
  <c r="E124" i="1"/>
  <c r="E125" i="1"/>
  <c r="E211" i="1"/>
  <c r="E313" i="1"/>
  <c r="E331" i="1"/>
  <c r="E224" i="1"/>
  <c r="E135" i="1"/>
  <c r="E136" i="1"/>
  <c r="E225" i="1"/>
  <c r="E332" i="1"/>
  <c r="E56" i="1"/>
  <c r="E44" i="1"/>
  <c r="E221" i="1"/>
  <c r="E940" i="1"/>
  <c r="E2876" i="1"/>
  <c r="E2041" i="1"/>
  <c r="E2059" i="1"/>
  <c r="E810" i="1"/>
  <c r="E741" i="1"/>
  <c r="E2177" i="1"/>
  <c r="E2874" i="1"/>
  <c r="E2998" i="1"/>
  <c r="E4365" i="1"/>
  <c r="E115" i="1"/>
  <c r="E1139" i="1"/>
  <c r="E1027" i="1"/>
  <c r="E1360" i="1"/>
  <c r="E2308" i="1"/>
  <c r="E1825" i="1"/>
  <c r="E1753" i="1"/>
  <c r="E3589" i="1"/>
  <c r="E3590" i="1"/>
  <c r="E3903" i="1"/>
  <c r="E1956" i="1"/>
  <c r="E2071" i="1"/>
  <c r="E3131" i="1"/>
  <c r="E3969" i="1"/>
  <c r="E4408" i="1"/>
  <c r="E2617" i="1"/>
  <c r="E1259" i="1"/>
  <c r="E108" i="1"/>
  <c r="E782" i="1"/>
  <c r="E3511" i="1"/>
  <c r="E4723" i="1"/>
  <c r="E3730" i="1"/>
  <c r="E3111" i="1"/>
  <c r="E2286" i="1"/>
  <c r="E2006" i="1"/>
  <c r="E737" i="1"/>
  <c r="E629" i="1"/>
  <c r="E630" i="1"/>
  <c r="E403" i="1"/>
  <c r="E1241" i="1"/>
  <c r="E831" i="1"/>
  <c r="E916" i="1"/>
  <c r="E2334" i="1"/>
  <c r="E517" i="1"/>
  <c r="E4100" i="1"/>
  <c r="E3205" i="1"/>
  <c r="E3753" i="1"/>
  <c r="E2377" i="1"/>
  <c r="E1064" i="1"/>
  <c r="E1692" i="1"/>
  <c r="E4028" i="1"/>
  <c r="E511" i="1"/>
  <c r="E3951" i="1"/>
  <c r="E1955" i="1"/>
  <c r="E1893" i="1"/>
  <c r="E2940" i="1"/>
  <c r="E1796" i="1"/>
  <c r="E3633" i="1"/>
  <c r="E3790" i="1"/>
  <c r="E2987" i="1"/>
  <c r="E1898" i="1"/>
  <c r="E969" i="1"/>
  <c r="E3002" i="1"/>
  <c r="E3069" i="1"/>
  <c r="E3579" i="1"/>
  <c r="E3609" i="1"/>
  <c r="E1639" i="1"/>
  <c r="E1566" i="1"/>
  <c r="E3669" i="1"/>
  <c r="E3551" i="1"/>
  <c r="E2500" i="1"/>
  <c r="E3058" i="1"/>
  <c r="E2580" i="1"/>
  <c r="E3981" i="1"/>
  <c r="E3710" i="1"/>
  <c r="E3154" i="1"/>
  <c r="E4302" i="1"/>
  <c r="E3889" i="1"/>
  <c r="E2287" i="1"/>
  <c r="E1403" i="1"/>
  <c r="E3702" i="1"/>
  <c r="E3356" i="1"/>
  <c r="E843" i="1"/>
  <c r="E699" i="1"/>
  <c r="E320" i="1"/>
  <c r="E1014" i="1"/>
  <c r="E3539" i="1"/>
  <c r="E483" i="1"/>
  <c r="E145" i="1"/>
  <c r="E2337" i="1"/>
  <c r="E475" i="1"/>
  <c r="E1404" i="1"/>
  <c r="E1544" i="1"/>
  <c r="E2284" i="1"/>
  <c r="E2570" i="1"/>
  <c r="E2442" i="1"/>
  <c r="E1032" i="1"/>
  <c r="E1861" i="1"/>
  <c r="E1414" i="1"/>
  <c r="E1802" i="1"/>
  <c r="E2276" i="1"/>
  <c r="E2349" i="1"/>
  <c r="E1301" i="1"/>
  <c r="E4727" i="1"/>
  <c r="E2508" i="1"/>
  <c r="E2507" i="1"/>
  <c r="E4479" i="1"/>
  <c r="E4029" i="1"/>
  <c r="E2066" i="1"/>
  <c r="E4296" i="1"/>
  <c r="E2608" i="1"/>
  <c r="E1822" i="1"/>
  <c r="E1635" i="1"/>
  <c r="E3769" i="1"/>
  <c r="E2772" i="1"/>
  <c r="E1638" i="1"/>
  <c r="E3830" i="1"/>
  <c r="E3746" i="1"/>
  <c r="E920" i="1"/>
  <c r="E3450" i="1"/>
  <c r="E3869" i="1"/>
  <c r="E3504" i="1"/>
  <c r="E3517" i="1"/>
  <c r="E2726" i="1"/>
  <c r="E789" i="1"/>
  <c r="E1361" i="1"/>
  <c r="E3238" i="1"/>
  <c r="E3988" i="1"/>
  <c r="E1876" i="1"/>
  <c r="E28" i="1"/>
  <c r="E25" i="1"/>
  <c r="E12" i="1"/>
  <c r="E2420" i="1"/>
  <c r="E1393" i="1"/>
  <c r="E1132" i="1"/>
  <c r="E138" i="1"/>
  <c r="E129" i="1"/>
  <c r="E40" i="1"/>
  <c r="E33" i="1"/>
  <c r="E194" i="1"/>
  <c r="E1000" i="1"/>
  <c r="E2421" i="1"/>
  <c r="E2422" i="1"/>
  <c r="E2423" i="1"/>
  <c r="E2424" i="1"/>
  <c r="E2425" i="1"/>
  <c r="E2426" i="1"/>
  <c r="E2427" i="1"/>
  <c r="E2428" i="1"/>
  <c r="E2429" i="1"/>
  <c r="E2430" i="1"/>
  <c r="E2431" i="1"/>
  <c r="E2432" i="1"/>
  <c r="E395" i="1"/>
  <c r="E396" i="1"/>
  <c r="E397" i="1"/>
  <c r="E1068" i="1"/>
  <c r="E1069" i="1"/>
  <c r="E1070" i="1"/>
  <c r="E1314" i="1"/>
  <c r="E1315" i="1"/>
  <c r="E1316" i="1"/>
  <c r="E1766" i="1"/>
  <c r="E1767" i="1"/>
  <c r="E1768" i="1"/>
  <c r="E1576" i="1"/>
  <c r="E1577" i="1"/>
  <c r="E1578" i="1"/>
  <c r="E2138" i="1"/>
  <c r="E2139" i="1"/>
  <c r="E2140" i="1"/>
  <c r="E2141" i="1"/>
  <c r="E2142" i="1"/>
  <c r="E2143" i="1"/>
  <c r="E2144" i="1"/>
  <c r="E2145" i="1"/>
  <c r="E2146" i="1"/>
  <c r="E2147" i="1"/>
  <c r="E2148" i="1"/>
  <c r="E2149" i="1"/>
  <c r="E128" i="1"/>
</calcChain>
</file>

<file path=xl/sharedStrings.xml><?xml version="1.0" encoding="utf-8"?>
<sst xmlns="http://schemas.openxmlformats.org/spreadsheetml/2006/main" count="70151" uniqueCount="13179">
  <si>
    <t/>
  </si>
  <si>
    <t>ZSRV</t>
  </si>
  <si>
    <t>PEN</t>
  </si>
  <si>
    <t>false</t>
  </si>
  <si>
    <t>MAM</t>
  </si>
  <si>
    <t>SER_GRAL</t>
  </si>
  <si>
    <t>CLP</t>
  </si>
  <si>
    <t>1100</t>
  </si>
  <si>
    <t>CPAVEZ</t>
  </si>
  <si>
    <t>EXT_ACORREA</t>
  </si>
  <si>
    <t>DQUINTANA</t>
  </si>
  <si>
    <t>UF</t>
  </si>
  <si>
    <t>MIN</t>
  </si>
  <si>
    <t>cpisfil</t>
  </si>
  <si>
    <t>EXT_EDAVILA</t>
  </si>
  <si>
    <t>BILLESCA</t>
  </si>
  <si>
    <t>6000</t>
  </si>
  <si>
    <t>DCO</t>
  </si>
  <si>
    <t>COP</t>
  </si>
  <si>
    <t>2400</t>
  </si>
  <si>
    <t>RMESA</t>
  </si>
  <si>
    <t>PCAMPOS</t>
  </si>
  <si>
    <t>13271254</t>
  </si>
  <si>
    <t>DANIEL BLANCO LANDERO</t>
  </si>
  <si>
    <t>AEB</t>
  </si>
  <si>
    <t>CGARCIA</t>
  </si>
  <si>
    <t>EXT_AYEPEZ</t>
  </si>
  <si>
    <t>78802550</t>
  </si>
  <si>
    <t>CONSTRUCTORA LAGO RINIHUE LIMITADA</t>
  </si>
  <si>
    <t>76062618</t>
  </si>
  <si>
    <t>SKIDATA CHILE SPA</t>
  </si>
  <si>
    <t>4300</t>
  </si>
  <si>
    <t>EXT_JTRUJILL</t>
  </si>
  <si>
    <t>C900038616</t>
  </si>
  <si>
    <t>CBRE COLOMBIA SAS</t>
  </si>
  <si>
    <t>76229358</t>
  </si>
  <si>
    <t>INGENIERIA Y ENERGIA NEGAWATT LIMIT</t>
  </si>
  <si>
    <t>KALVAN</t>
  </si>
  <si>
    <t>1110</t>
  </si>
  <si>
    <t>MBELLO</t>
  </si>
  <si>
    <t>EXT_MBELLO</t>
  </si>
  <si>
    <t>96811990</t>
  </si>
  <si>
    <t>LINKES CHILE S.A</t>
  </si>
  <si>
    <t>EXT_KNOLASCO</t>
  </si>
  <si>
    <t>SER_MANTO</t>
  </si>
  <si>
    <t>ZSPC</t>
  </si>
  <si>
    <t>ZPMH</t>
  </si>
  <si>
    <t>MQU</t>
  </si>
  <si>
    <t>77350771</t>
  </si>
  <si>
    <t>4EVER GROUP SPA</t>
  </si>
  <si>
    <t>2160</t>
  </si>
  <si>
    <t>RCORTES</t>
  </si>
  <si>
    <t>EXT_CVENEGAS</t>
  </si>
  <si>
    <t>PCA</t>
  </si>
  <si>
    <t>DLOZADA</t>
  </si>
  <si>
    <t>EXT_AFLOREZ</t>
  </si>
  <si>
    <t>AGOMEZ</t>
  </si>
  <si>
    <t>EXT_DMENESES</t>
  </si>
  <si>
    <t>ELLA</t>
  </si>
  <si>
    <t>IIBANEZ</t>
  </si>
  <si>
    <t>JGORICHON</t>
  </si>
  <si>
    <t>OAS</t>
  </si>
  <si>
    <t>LCHARRY</t>
  </si>
  <si>
    <t>PAG</t>
  </si>
  <si>
    <t>PHM</t>
  </si>
  <si>
    <t>JPERDOMO</t>
  </si>
  <si>
    <t>NACOSTA</t>
  </si>
  <si>
    <t>SER_MKT</t>
  </si>
  <si>
    <t>P49259204</t>
  </si>
  <si>
    <t>AF CONCEPT S.A.C.</t>
  </si>
  <si>
    <t>DGONZALEZ</t>
  </si>
  <si>
    <t>4150</t>
  </si>
  <si>
    <t>76451328</t>
  </si>
  <si>
    <t>MESA ARQUITECTURA LIMITADA</t>
  </si>
  <si>
    <t>PMUNOZ</t>
  </si>
  <si>
    <t>BOG</t>
  </si>
  <si>
    <t>CCHUECAS</t>
  </si>
  <si>
    <t>JVASQUEZ</t>
  </si>
  <si>
    <t>ASANCHEZ</t>
  </si>
  <si>
    <t>EXT_CNARANJO</t>
  </si>
  <si>
    <t>77652530</t>
  </si>
  <si>
    <t>CONSTRUCTORA GIANCA LIMITADA</t>
  </si>
  <si>
    <t>MMARTINEZG</t>
  </si>
  <si>
    <t>ACO</t>
  </si>
  <si>
    <t>MANTONIETA</t>
  </si>
  <si>
    <t>cfuentes</t>
  </si>
  <si>
    <t>2200</t>
  </si>
  <si>
    <t>RMOYA</t>
  </si>
  <si>
    <t>10</t>
  </si>
  <si>
    <t>20</t>
  </si>
  <si>
    <t>CON</t>
  </si>
  <si>
    <t>JALVAREZV</t>
  </si>
  <si>
    <t>CAROL CORTES</t>
  </si>
  <si>
    <t>EXT_APAREDES</t>
  </si>
  <si>
    <t>76694376</t>
  </si>
  <si>
    <t>SERVICIOS INDUSTRIALES ELMEC LIMITA</t>
  </si>
  <si>
    <t>2310</t>
  </si>
  <si>
    <t>77816251</t>
  </si>
  <si>
    <t>LINK SOLUCIONES SPA</t>
  </si>
  <si>
    <t>30</t>
  </si>
  <si>
    <t>40</t>
  </si>
  <si>
    <t>50</t>
  </si>
  <si>
    <t>60</t>
  </si>
  <si>
    <t>70</t>
  </si>
  <si>
    <t>80</t>
  </si>
  <si>
    <t>90</t>
  </si>
  <si>
    <t>100</t>
  </si>
  <si>
    <t>110</t>
  </si>
  <si>
    <t>ROQUENDO</t>
  </si>
  <si>
    <t>76504263</t>
  </si>
  <si>
    <t>ARAYA Y DONOSO COMPANIA LIMITADA</t>
  </si>
  <si>
    <t>77173964</t>
  </si>
  <si>
    <t>FLOREZ INGENIERIA Y CONSTRUCCION</t>
  </si>
  <si>
    <t>EXT_MURRA</t>
  </si>
  <si>
    <t>76279296</t>
  </si>
  <si>
    <t>ARANEDA INGENIEROS CONSULTORES SPA.</t>
  </si>
  <si>
    <t>C901213703</t>
  </si>
  <si>
    <t>SAFE PEOPLE SAS</t>
  </si>
  <si>
    <t>FGONZALEZV</t>
  </si>
  <si>
    <t>P60338169</t>
  </si>
  <si>
    <t>INVERSIONES URBANISTICAS OPERADORA</t>
  </si>
  <si>
    <t>AALCOCER</t>
  </si>
  <si>
    <t>1200144304</t>
  </si>
  <si>
    <t>4900148920</t>
  </si>
  <si>
    <t>EXPENSAS ENE - DIC26 LOCAL B Y C  PH ALE</t>
  </si>
  <si>
    <t>EXT_VGONZALE</t>
  </si>
  <si>
    <t>C901842487</t>
  </si>
  <si>
    <t>PARQUE ALEGRA CENTRO</t>
  </si>
  <si>
    <t>C800125313</t>
  </si>
  <si>
    <t>SUMMAR PROCESOS S.A.S</t>
  </si>
  <si>
    <t>C901180692</t>
  </si>
  <si>
    <t>NATURALBOX SAS</t>
  </si>
  <si>
    <t>1200144886</t>
  </si>
  <si>
    <t>4900149421</t>
  </si>
  <si>
    <t>Viejoteca Febrero a Diciembre</t>
  </si>
  <si>
    <t>C71339556</t>
  </si>
  <si>
    <t>DIDIER USUGA Y LAS MEJORES</t>
  </si>
  <si>
    <t>FJELDRES</t>
  </si>
  <si>
    <t>1200144795</t>
  </si>
  <si>
    <t>4900149468</t>
  </si>
  <si>
    <t>REVISIÓN_INDEPENDENCIA_ENERO_2026</t>
  </si>
  <si>
    <t>CONTRATO STITCH</t>
  </si>
  <si>
    <t>99557160</t>
  </si>
  <si>
    <t>CINECOLOR FILMS CHILE SPA.</t>
  </si>
  <si>
    <t>1300008826</t>
  </si>
  <si>
    <t>5000008555</t>
  </si>
  <si>
    <t>1300008816</t>
  </si>
  <si>
    <t>5000008557</t>
  </si>
  <si>
    <t>CONTRATO VDV STITCH</t>
  </si>
  <si>
    <t>1300008815</t>
  </si>
  <si>
    <t>5000008558</t>
  </si>
  <si>
    <t>1300008829</t>
  </si>
  <si>
    <t>5000008560</t>
  </si>
  <si>
    <t>GASTOS REEMBOLSABLES ENERO A DIC 2026</t>
  </si>
  <si>
    <t>C900271114</t>
  </si>
  <si>
    <t>EQUIPOS Y SISTEMAS DE PARKING S.A.S</t>
  </si>
  <si>
    <t>1300008836</t>
  </si>
  <si>
    <t>5000008576</t>
  </si>
  <si>
    <t>SRV ADMINIST. DE ESTACI _2026</t>
  </si>
  <si>
    <t>1400009134</t>
  </si>
  <si>
    <t>5400006728</t>
  </si>
  <si>
    <t>Prestación de Servicio dic´25</t>
  </si>
  <si>
    <t>15747176</t>
  </si>
  <si>
    <t>JULIO MUÑOZ HERRERA</t>
  </si>
  <si>
    <t>Prestación de Servicio ene´26</t>
  </si>
  <si>
    <t>Prestación de Servicio feb´26</t>
  </si>
  <si>
    <t>1400009183</t>
  </si>
  <si>
    <t>5400006750</t>
  </si>
  <si>
    <t>15643175</t>
  </si>
  <si>
    <t>PABLO ANDRES MENCHACA FERNANDEZ</t>
  </si>
  <si>
    <t>Centro</t>
  </si>
  <si>
    <t>Grupo de compras</t>
  </si>
  <si>
    <t>Solicitante</t>
  </si>
  <si>
    <t>Solicitud de pedido</t>
  </si>
  <si>
    <t>Posición de pedido</t>
  </si>
  <si>
    <t>Pedido</t>
  </si>
  <si>
    <t>Texto breve</t>
  </si>
  <si>
    <t>Fecha de solicitud</t>
  </si>
  <si>
    <t>Creado por</t>
  </si>
  <si>
    <t>Clase documento</t>
  </si>
  <si>
    <t>Grupo de artículos</t>
  </si>
  <si>
    <t>Proveedor fijo</t>
  </si>
  <si>
    <t>Nombre de proveedor</t>
  </si>
  <si>
    <t>Valor total</t>
  </si>
  <si>
    <t>Moneda</t>
  </si>
  <si>
    <t>Indicador de borrado</t>
  </si>
  <si>
    <t>Tipo de cambio</t>
  </si>
  <si>
    <t>Total general</t>
  </si>
  <si>
    <t>(Todas)</t>
  </si>
  <si>
    <t>% Representación</t>
  </si>
  <si>
    <t>OCs creadas</t>
  </si>
  <si>
    <t>Mejora 1: Matriz de decisión obligatoria para el usuario</t>
  </si>
  <si>
    <t>Beneficio</t>
  </si>
  <si>
    <t>SP 12: compras puntuales hasta cierto umbral y sin necesidad de contrato</t>
  </si>
  <si>
    <t>SP 13 / 14: compras de contrato o superiores a USD 50,000</t>
  </si>
  <si>
    <t>SP 15: procesos que por su naturaleza deben pasar por licitación o por gestión del otro equipo</t>
  </si>
  <si>
    <t>Evita errores por desconocimiento y estandariza el criterio entre DCL, DCO, DPE, CORP</t>
  </si>
  <si>
    <t>Mejora 2: Validación automática o semiautomática por monto</t>
  </si>
  <si>
    <t>Esto debe quedar en una guía visual muy práctica, porque muchas veces la política existe, pero el usuario no la interpreta bien o elige lo más rápido.</t>
  </si>
  <si>
    <t>Proponer una matriz simple de selección de SolPed:</t>
  </si>
  <si>
    <t>Propuesta</t>
  </si>
  <si>
    <t>Que se incorpore un flujo de aprobación obligatorio de Abastecimiento</t>
  </si>
  <si>
    <t>MEJORA DE CUMPLIMIENTO</t>
  </si>
  <si>
    <t>Propuesta de mejora:</t>
  </si>
  <si>
    <t>Implementar un control preventivo en el proceso de compras para solicitudes mayores a USD 50,000, basado en una matriz estandarizada de selección de SolPed, alertas de validación y revisión previa por el área de Abastecimiento, a fin de asegurar que las compras sean gestionadas bajo la modalidad correcta según su monto, naturaleza contractual y nivel de criticidad.</t>
  </si>
  <si>
    <t>Resultado esperado:</t>
  </si>
  <si>
    <t>Reducir errores en la tipificación de SolPed, evitar desvíos de política, disminuir retrabajos y fortalecer la trazabilidad y el cumplimiento del proceso de compras en los distintos países y corporativo.</t>
  </si>
  <si>
    <t xml:space="preserve">La compra supere USD 20,000 </t>
  </si>
  <si>
    <t>Modelo similar al de excepción de cotización</t>
  </si>
  <si>
    <t>* Establecer un tipo de cambio referencial de USD $: PEN,COP,CL,UF</t>
  </si>
  <si>
    <t>ARICO</t>
  </si>
  <si>
    <t>1200145132</t>
  </si>
  <si>
    <t>4900149669</t>
  </si>
  <si>
    <t>DEMOLICION SUC117 UNDER ARMOUR</t>
  </si>
  <si>
    <t>FGONZALEZG</t>
  </si>
  <si>
    <t>1300008883</t>
  </si>
  <si>
    <t>5000008628</t>
  </si>
  <si>
    <t>UTAC 2026 OPERADORES</t>
  </si>
  <si>
    <t>C901094828</t>
  </si>
  <si>
    <t>SOLUCIONES INTEGRALES DE MOVILIDAD,</t>
  </si>
  <si>
    <t>FQUEZADA</t>
  </si>
  <si>
    <t>1300008888</t>
  </si>
  <si>
    <t>5000008637</t>
  </si>
  <si>
    <t>PARKING GASTOS ESTACIONAMIENTO FEB - DIC</t>
  </si>
  <si>
    <t>FGONZALEZ</t>
  </si>
  <si>
    <t>fgonzalezv</t>
  </si>
  <si>
    <t>1200145501</t>
  </si>
  <si>
    <t>4900149928</t>
  </si>
  <si>
    <t>Respaldo de energia locatarios</t>
  </si>
  <si>
    <t>1200145503</t>
  </si>
  <si>
    <t>4900149939</t>
  </si>
  <si>
    <t>Serv logistica PMT Febrero a Dic 2026</t>
  </si>
  <si>
    <t>C900353612</t>
  </si>
  <si>
    <t>GYT SERVICES SAS</t>
  </si>
  <si>
    <t>1200145518</t>
  </si>
  <si>
    <t>4900149970</t>
  </si>
  <si>
    <t>Habilitacion estacionamiento Parking II</t>
  </si>
  <si>
    <t>1200145555</t>
  </si>
  <si>
    <t>4900150043</t>
  </si>
  <si>
    <t>Impermeabilización sector zocalo</t>
  </si>
  <si>
    <t>1200145556</t>
  </si>
  <si>
    <t>4900150044</t>
  </si>
  <si>
    <t>Demolición de locales Zocalo</t>
  </si>
  <si>
    <t>C860025639</t>
  </si>
  <si>
    <t>MITSUBISHI ELECTRIC DE COLOMBIA LIM</t>
  </si>
  <si>
    <t>ECASTRO</t>
  </si>
  <si>
    <t>1200145704</t>
  </si>
  <si>
    <t>4900150083</t>
  </si>
  <si>
    <t>Demolición local Under Armour</t>
  </si>
  <si>
    <t>1200145847</t>
  </si>
  <si>
    <t>4900150296</t>
  </si>
  <si>
    <t>Pavimento Ce1</t>
  </si>
  <si>
    <t>77199936</t>
  </si>
  <si>
    <t>DESTRAKUB CONSTRUCTORA LIMITADA</t>
  </si>
  <si>
    <t>fagonzalez</t>
  </si>
  <si>
    <t>1300008917</t>
  </si>
  <si>
    <t>5000008644</t>
  </si>
  <si>
    <t>Célula Operaciones COL Soho ENE-FEB-MAR</t>
  </si>
  <si>
    <t>FAGONZALEZ</t>
  </si>
  <si>
    <t>C901366757</t>
  </si>
  <si>
    <t>SOHO UX COLOMBIA SAS</t>
  </si>
  <si>
    <t>EPULIDO</t>
  </si>
  <si>
    <t>1200145976</t>
  </si>
  <si>
    <t>4900150284</t>
  </si>
  <si>
    <t>MEDIOS MAGNETICOS DEL 2025</t>
  </si>
  <si>
    <t>EGUTIERREZM</t>
  </si>
  <si>
    <t>C901220035</t>
  </si>
  <si>
    <t>OPTIMICE COLOMBIA SAS</t>
  </si>
  <si>
    <t>1300008906</t>
  </si>
  <si>
    <t>5000008650</t>
  </si>
  <si>
    <t>CAPEX TTVV PAR F3 - 2026</t>
  </si>
  <si>
    <t>C860005289</t>
  </si>
  <si>
    <t>ASCENSORES SCHINDLER DE COLOMBIA S.</t>
  </si>
  <si>
    <t>R.Mesa</t>
  </si>
  <si>
    <t>1300008907</t>
  </si>
  <si>
    <t>5000008653</t>
  </si>
  <si>
    <t>SERVICIO CCTV 2026</t>
  </si>
  <si>
    <t>MPINO</t>
  </si>
  <si>
    <t>99512120</t>
  </si>
  <si>
    <t>SECURITAS S.A</t>
  </si>
  <si>
    <t>1300008930</t>
  </si>
  <si>
    <t>5000008651</t>
  </si>
  <si>
    <t>PARKING GASTO ESTACIONA MARZO A DIC 2026</t>
  </si>
  <si>
    <t>1200146144</t>
  </si>
  <si>
    <t>4900150548</t>
  </si>
  <si>
    <t>F4 OVERHAUL TTVV PCA 2026</t>
  </si>
  <si>
    <t>1200146110</t>
  </si>
  <si>
    <t>4900150660</t>
  </si>
  <si>
    <t>CORRECTIVO MES DE FEBRERO</t>
  </si>
  <si>
    <t>1200146208</t>
  </si>
  <si>
    <t>4900150590</t>
  </si>
  <si>
    <t>F1 MURO VERDE PARQUE CARACOLÍ</t>
  </si>
  <si>
    <t>1200146239</t>
  </si>
  <si>
    <t>4900150600</t>
  </si>
  <si>
    <t>CAPEX CAJERO ADVENTA PAR</t>
  </si>
  <si>
    <t>JFlores</t>
  </si>
  <si>
    <t>JFLORES</t>
  </si>
  <si>
    <t>78232224</t>
  </si>
  <si>
    <t>SERVICIOS IKOW SPA</t>
  </si>
  <si>
    <t>1400009308</t>
  </si>
  <si>
    <t>5400006833</t>
  </si>
  <si>
    <t>OC Koski RRHH PAK</t>
  </si>
  <si>
    <t>1200145114</t>
  </si>
  <si>
    <t>4900150663</t>
  </si>
  <si>
    <t>CPX FASE 2 CERRAMIENTO CERCA</t>
  </si>
  <si>
    <t>1200146601</t>
  </si>
  <si>
    <t>4900150911</t>
  </si>
  <si>
    <t>Mejora soportacion clima techumbre</t>
  </si>
  <si>
    <t>1200146580</t>
  </si>
  <si>
    <t>4900151025</t>
  </si>
  <si>
    <t>CAPEX IMPERMEBILIZADION CUBIERTA</t>
  </si>
  <si>
    <t>atoloza</t>
  </si>
  <si>
    <t>1400009325</t>
  </si>
  <si>
    <t>5400006839</t>
  </si>
  <si>
    <t>Comisiones pendientes – Roles RTB y Banc</t>
  </si>
  <si>
    <t>97036000</t>
  </si>
  <si>
    <t>BANCO SANTANDER CHILE</t>
  </si>
  <si>
    <t>1200146693</t>
  </si>
  <si>
    <t>4900150892</t>
  </si>
  <si>
    <t>Cambio Materialidad fachada etapa 3</t>
  </si>
  <si>
    <t>76004468</t>
  </si>
  <si>
    <t>SALVADOR MORA OLIVERA CONSTRUCCIONE</t>
  </si>
  <si>
    <t>1300008929</t>
  </si>
  <si>
    <t>5000008671</t>
  </si>
  <si>
    <t>SP Kowski Delivery Sept- Dic 2026</t>
  </si>
  <si>
    <t>1200146786</t>
  </si>
  <si>
    <t>4900151005</t>
  </si>
  <si>
    <t>Proyecto control de accesos salas</t>
  </si>
  <si>
    <t>1200146791</t>
  </si>
  <si>
    <t>4900151017</t>
  </si>
  <si>
    <t>Proyecto citofonía asc y mont PAO</t>
  </si>
  <si>
    <t>1300008961</t>
  </si>
  <si>
    <t>5000008679</t>
  </si>
  <si>
    <t>4.2.1 Ventilacion mecanica pecera S1 Arb</t>
  </si>
  <si>
    <t>C890402550</t>
  </si>
  <si>
    <t>AIRE CARIBE S.A</t>
  </si>
  <si>
    <t>Etiquetas de fila</t>
  </si>
  <si>
    <t>Organización compras</t>
  </si>
  <si>
    <t>CO01</t>
  </si>
  <si>
    <t>CL01</t>
  </si>
  <si>
    <t>PE01</t>
  </si>
  <si>
    <t>1200144958</t>
  </si>
  <si>
    <t>4900149553</t>
  </si>
  <si>
    <t>Analiticas MAQ cctv etapa final</t>
  </si>
  <si>
    <t>Tipo</t>
  </si>
  <si>
    <t>DCL</t>
  </si>
  <si>
    <t>DPE</t>
  </si>
  <si>
    <t>Cuenta de Pedido</t>
  </si>
  <si>
    <t>Cantd. Pedido</t>
  </si>
  <si>
    <t>Valor total USD</t>
  </si>
  <si>
    <t>Valor USD</t>
  </si>
  <si>
    <t>BIN</t>
  </si>
  <si>
    <t>RSOUPER</t>
  </si>
  <si>
    <t>CGARCI</t>
  </si>
  <si>
    <t>MMURGUIA</t>
  </si>
  <si>
    <t>JRODRIGUEZS</t>
  </si>
  <si>
    <t>jbalcazar</t>
  </si>
  <si>
    <t>AGALVAN</t>
  </si>
  <si>
    <t>p.herrera</t>
  </si>
  <si>
    <t>CVERGARA</t>
  </si>
  <si>
    <t>CPISFIL</t>
  </si>
  <si>
    <t>KBOYE</t>
  </si>
  <si>
    <t>P RAMIREZ</t>
  </si>
  <si>
    <t>ACARVAJAL</t>
  </si>
  <si>
    <t>3100</t>
  </si>
  <si>
    <t>GOLIVERI</t>
  </si>
  <si>
    <t>EROSALES</t>
  </si>
  <si>
    <t>FMANRIQUEZ</t>
  </si>
  <si>
    <t>vbirrell</t>
  </si>
  <si>
    <t>6030</t>
  </si>
  <si>
    <t>LHUAMAN</t>
  </si>
  <si>
    <t>CPACHECO</t>
  </si>
  <si>
    <t>AFLORES</t>
  </si>
  <si>
    <t>3540</t>
  </si>
  <si>
    <t>JVEGA</t>
  </si>
  <si>
    <t>gmery</t>
  </si>
  <si>
    <t>AMARCHESINI</t>
  </si>
  <si>
    <t>3520</t>
  </si>
  <si>
    <t>JSOLORZANO</t>
  </si>
  <si>
    <t>ITOBAR</t>
  </si>
  <si>
    <t>3300</t>
  </si>
  <si>
    <t>JNAMINAO</t>
  </si>
  <si>
    <t>BFIGUEROA</t>
  </si>
  <si>
    <t>pherrera</t>
  </si>
  <si>
    <t>1300008890</t>
  </si>
  <si>
    <t>5000008621</t>
  </si>
  <si>
    <t>Construcción Outlet Buin</t>
  </si>
  <si>
    <t>96869030</t>
  </si>
  <si>
    <t>CONSTRUCTORA CUEVAS Y PURCELL S.A.</t>
  </si>
  <si>
    <t>1300008897</t>
  </si>
  <si>
    <t>5000008640</t>
  </si>
  <si>
    <t>Reconversión Adidas</t>
  </si>
  <si>
    <t>77058836</t>
  </si>
  <si>
    <t>LUNA NESVARA CONSTRUCTORA SPA</t>
  </si>
  <si>
    <t>1200144791</t>
  </si>
  <si>
    <t>4900149406</t>
  </si>
  <si>
    <t>HITO 3 etapa 2B</t>
  </si>
  <si>
    <t>1300008879</t>
  </si>
  <si>
    <t>5000008617</t>
  </si>
  <si>
    <t>Mesas, sillas y tachos de basura - Distr</t>
  </si>
  <si>
    <t>EXT_ACHIHUAN</t>
  </si>
  <si>
    <t>P51281489</t>
  </si>
  <si>
    <t>G. SEMPERTEGUI PROYECTOS GENERAL</t>
  </si>
  <si>
    <t>1200143922</t>
  </si>
  <si>
    <t>4900148645</t>
  </si>
  <si>
    <t>Lucro Cesante por perdida de venta gener</t>
  </si>
  <si>
    <t>GRAVINES</t>
  </si>
  <si>
    <t>P33756437</t>
  </si>
  <si>
    <t>TIENDAS POR DEPARTAMENTO RIPLEY S.A</t>
  </si>
  <si>
    <t>1300008891</t>
  </si>
  <si>
    <t>5000008631</t>
  </si>
  <si>
    <t>Supervisión MP Independencia Distrito Ga</t>
  </si>
  <si>
    <t>P10228549</t>
  </si>
  <si>
    <t>SCHMIDT &amp; CHAVEZ TAFUR INGENIEROS S</t>
  </si>
  <si>
    <t>1200143992</t>
  </si>
  <si>
    <t>4900148769</t>
  </si>
  <si>
    <t>RENOVACION LICENCIAS ATLASSIAN</t>
  </si>
  <si>
    <t>76924900</t>
  </si>
  <si>
    <t>TSOFT CHILE SPA</t>
  </si>
  <si>
    <t>1200146527</t>
  </si>
  <si>
    <t>4900150865</t>
  </si>
  <si>
    <t>1300008843</t>
  </si>
  <si>
    <t>5000008569</t>
  </si>
  <si>
    <t>SRV PERSONAL SEG. ENE-DIC26</t>
  </si>
  <si>
    <t>P60307606</t>
  </si>
  <si>
    <t>SESEPOL PERU S.A.C.</t>
  </si>
  <si>
    <t>1300008946</t>
  </si>
  <si>
    <t>5000008670</t>
  </si>
  <si>
    <t>PLAN DE MITIGACIÓN MPI</t>
  </si>
  <si>
    <t>P42465666</t>
  </si>
  <si>
    <t>EDIFICACIONES DEL SUR S.A.C.</t>
  </si>
  <si>
    <t>1300008825</t>
  </si>
  <si>
    <t>5000008556</t>
  </si>
  <si>
    <t>Proyecto Paneles FV CAL</t>
  </si>
  <si>
    <t>EXT_PHERRERA</t>
  </si>
  <si>
    <t>76172285</t>
  </si>
  <si>
    <t>COPEC FLUX SPA</t>
  </si>
  <si>
    <t>1200146393</t>
  </si>
  <si>
    <t>4900150608</t>
  </si>
  <si>
    <t>HubSpot 2026</t>
  </si>
  <si>
    <t>20263279</t>
  </si>
  <si>
    <t>HUBSPOT, INC.</t>
  </si>
  <si>
    <t>1200144667</t>
  </si>
  <si>
    <t>4900149369</t>
  </si>
  <si>
    <t>ASESORIA MERCADO ELECTRICO 2026</t>
  </si>
  <si>
    <t>78585040</t>
  </si>
  <si>
    <t>ASESORIAS Y RENTAS ECLIPSE LTDA</t>
  </si>
  <si>
    <t>1300008862</t>
  </si>
  <si>
    <t>5000008593</t>
  </si>
  <si>
    <t>Etapa 1 MasterMAQ</t>
  </si>
  <si>
    <t>76054243</t>
  </si>
  <si>
    <t>G5 ARQUITECTOS S.A.</t>
  </si>
  <si>
    <t>1300008882</t>
  </si>
  <si>
    <t>5000008624</t>
  </si>
  <si>
    <t>LIMPIEZA DE TECHOS  2026</t>
  </si>
  <si>
    <t>P60170752</t>
  </si>
  <si>
    <t>GROUP ANMI BLASTER S.A.C.</t>
  </si>
  <si>
    <t>1200144420</t>
  </si>
  <si>
    <t>4900148958</t>
  </si>
  <si>
    <t>SOM: SAP BTP y API AWS</t>
  </si>
  <si>
    <t>77050473</t>
  </si>
  <si>
    <t>STL METACONSULTING SPA</t>
  </si>
  <si>
    <t>1400009185</t>
  </si>
  <si>
    <t>5400006752</t>
  </si>
  <si>
    <t>Endoso inclusión Mall IV Subterráneos -</t>
  </si>
  <si>
    <t>99288000</t>
  </si>
  <si>
    <t>SOUTHBRIDGE COMPANIA DE SEGUROS</t>
  </si>
  <si>
    <t>1300008885</t>
  </si>
  <si>
    <t>5000008633</t>
  </si>
  <si>
    <t>SERV INSP TECNICA LOCALES PAK 2026</t>
  </si>
  <si>
    <t>76088833</t>
  </si>
  <si>
    <t>ASESORIAS E INVERSIONES FAUNDEZ LAT</t>
  </si>
  <si>
    <t>1200144090</t>
  </si>
  <si>
    <t>4900148892</t>
  </si>
  <si>
    <t>Globant Salesforce Core 2026</t>
  </si>
  <si>
    <t>76411210</t>
  </si>
  <si>
    <t>SISTEMAS GLOBALES CHILE-ASESORIAS</t>
  </si>
  <si>
    <t>1200145379</t>
  </si>
  <si>
    <t>4900149938</t>
  </si>
  <si>
    <t>Equipamiento Fortinet Backbone</t>
  </si>
  <si>
    <t>77884668</t>
  </si>
  <si>
    <t>IT MORE SPA</t>
  </si>
  <si>
    <t>1200145069</t>
  </si>
  <si>
    <t>4900149771</t>
  </si>
  <si>
    <t>Dieta Director Periodo - Ene a Dic 2026</t>
  </si>
  <si>
    <t>SGARIBAY</t>
  </si>
  <si>
    <t>P07276734</t>
  </si>
  <si>
    <t>CESAR EMILIO RODRIGUEZ LARRAIN SALI</t>
  </si>
  <si>
    <t>1300008849</t>
  </si>
  <si>
    <t>5000008588</t>
  </si>
  <si>
    <t>serv op PTAR RM ene-dic 26</t>
  </si>
  <si>
    <t>P60384983</t>
  </si>
  <si>
    <t>FLOWEN S.A.C</t>
  </si>
  <si>
    <t>1200143928</t>
  </si>
  <si>
    <t>4900148681</t>
  </si>
  <si>
    <t>ITO Desmantelamiento Corona MAM</t>
  </si>
  <si>
    <t>1200144813</t>
  </si>
  <si>
    <t>4900149430</t>
  </si>
  <si>
    <t>EXTRACCIÓN DE DATOS SSBB 2026</t>
  </si>
  <si>
    <t>1300008884</t>
  </si>
  <si>
    <t>5000008626</t>
  </si>
  <si>
    <t>ED APP SOHO DEV 2026</t>
  </si>
  <si>
    <t>99526860</t>
  </si>
  <si>
    <t>SOHO CHILE COM S A</t>
  </si>
  <si>
    <t>1300008887</t>
  </si>
  <si>
    <t>5000008635</t>
  </si>
  <si>
    <t>ED APP GLABS DEV 2026</t>
  </si>
  <si>
    <t>76233728</t>
  </si>
  <si>
    <t>GARAGE TECHNOLOGIES SPA</t>
  </si>
  <si>
    <t>1200145047</t>
  </si>
  <si>
    <t>4900149641</t>
  </si>
  <si>
    <t>Adicionales Remodelación Ofc Operaciones</t>
  </si>
  <si>
    <t>1200146259</t>
  </si>
  <si>
    <t>4900150564</t>
  </si>
  <si>
    <t>Caracterización Arqueológica</t>
  </si>
  <si>
    <t>76780604</t>
  </si>
  <si>
    <t>NATIVA GLOBAL SPA</t>
  </si>
  <si>
    <t>1400009075</t>
  </si>
  <si>
    <t>5400006687</t>
  </si>
  <si>
    <t>Ciberseguridad 28NOV2025-28NOV202 PArauc</t>
  </si>
  <si>
    <t>99225000</t>
  </si>
  <si>
    <t>CHUBB SEGUROS CHILE S.A.</t>
  </si>
  <si>
    <t>1200145875</t>
  </si>
  <si>
    <t>4900150165</t>
  </si>
  <si>
    <t>Harmony - Protección phishing y malware</t>
  </si>
  <si>
    <t>96768440</t>
  </si>
  <si>
    <t>NOVARED CHILE S.A</t>
  </si>
  <si>
    <t>1200144367</t>
  </si>
  <si>
    <t>4900149014</t>
  </si>
  <si>
    <t>Extensión ITO - Otras Obras Alejandro Pa</t>
  </si>
  <si>
    <t>79906490</t>
  </si>
  <si>
    <t>WSP CHILE S.A</t>
  </si>
  <si>
    <t>1300008813</t>
  </si>
  <si>
    <t>5000008552</t>
  </si>
  <si>
    <t>Serv mensual de recojo de residuos-nov25</t>
  </si>
  <si>
    <t>P60839151</t>
  </si>
  <si>
    <t>ECOLOGIA SERVICIOS Y TRANSPORTE S.A</t>
  </si>
  <si>
    <t>1300008851</t>
  </si>
  <si>
    <t>5000008595</t>
  </si>
  <si>
    <t>Memoria 2025</t>
  </si>
  <si>
    <t>81513400</t>
  </si>
  <si>
    <t>PRICEWATERHOUSECOOPERS</t>
  </si>
  <si>
    <t>1200145023</t>
  </si>
  <si>
    <t>4900149482</t>
  </si>
  <si>
    <t>Sum e instal termotecho cinerama</t>
  </si>
  <si>
    <t>P48194095</t>
  </si>
  <si>
    <t>EDIFICANDO EIRL</t>
  </si>
  <si>
    <t>ED TLSS SOHO DEV 2026</t>
  </si>
  <si>
    <t>1300008893</t>
  </si>
  <si>
    <t>5000008636</t>
  </si>
  <si>
    <t>ED TLSS APIUX DEV 2026</t>
  </si>
  <si>
    <t>76516485</t>
  </si>
  <si>
    <t>APIUX TECNOLOGIA SPA</t>
  </si>
  <si>
    <t>1400009267</t>
  </si>
  <si>
    <t>5400006824</t>
  </si>
  <si>
    <t>Parking 2026 - MPI</t>
  </si>
  <si>
    <t>PRA_CPACHECO</t>
  </si>
  <si>
    <t>1400009179</t>
  </si>
  <si>
    <t>5400006760</t>
  </si>
  <si>
    <t>Adicional auditoría por revisión de Mult</t>
  </si>
  <si>
    <t>P50464598</t>
  </si>
  <si>
    <t>TANAKA, VALDIVIA, ARRIBAS &amp; ASOCIAD</t>
  </si>
  <si>
    <t>1400009310</t>
  </si>
  <si>
    <t>5400006819</t>
  </si>
  <si>
    <t>Servicio de auditoria IA Mar-26</t>
  </si>
  <si>
    <t>PRA_ARIVERA</t>
  </si>
  <si>
    <t>P76457803</t>
  </si>
  <si>
    <t>FROGMI S.A</t>
  </si>
  <si>
    <t>1200144626</t>
  </si>
  <si>
    <t>4900149313</t>
  </si>
  <si>
    <t>Grupo 1 Adicionales Multifamily</t>
  </si>
  <si>
    <t>76247273</t>
  </si>
  <si>
    <t>ECHEVERRIA IZQUIERDO EDIFICACIONES</t>
  </si>
  <si>
    <t>1200144031</t>
  </si>
  <si>
    <t>4900148750</t>
  </si>
  <si>
    <t>Proyectista Calculo Coquimbo</t>
  </si>
  <si>
    <t>1200146337</t>
  </si>
  <si>
    <t>4900150686</t>
  </si>
  <si>
    <t>LPR PAO Ticketless</t>
  </si>
  <si>
    <t>1200147013</t>
  </si>
  <si>
    <t>4900151203</t>
  </si>
  <si>
    <t>Retiro de cierres de locales</t>
  </si>
  <si>
    <t>76338784</t>
  </si>
  <si>
    <t>SOCIEDAD DE TRANSPORTES Y DESARROLL</t>
  </si>
  <si>
    <t>ED APP APIUX DEV 2026</t>
  </si>
  <si>
    <t>1300008909</t>
  </si>
  <si>
    <t>5000008654</t>
  </si>
  <si>
    <t>Inspeccion estruc Lind PAO/PAP</t>
  </si>
  <si>
    <t>76458432</t>
  </si>
  <si>
    <t>LIVE INFRASTRUCTURE DIAGNOSTICS SPA</t>
  </si>
  <si>
    <t>1200145516</t>
  </si>
  <si>
    <t>4900149851</t>
  </si>
  <si>
    <t>Jefe de Proyectos</t>
  </si>
  <si>
    <t>96986170</t>
  </si>
  <si>
    <t>SEIDOR CHILE S.A.</t>
  </si>
  <si>
    <t>1200144607</t>
  </si>
  <si>
    <t>4900149163</t>
  </si>
  <si>
    <t>ITO Oficina de Operaciones</t>
  </si>
  <si>
    <t>76271954</t>
  </si>
  <si>
    <t>ASESORIAS PROYECTOS Y SERVICIOS DE</t>
  </si>
  <si>
    <t>1200145383</t>
  </si>
  <si>
    <t>4900149796</t>
  </si>
  <si>
    <t>Implementación para reubicación de Luana</t>
  </si>
  <si>
    <t>P60341980</t>
  </si>
  <si>
    <t>GRUPO JG SERVICIOS GENERALES S.A.C.</t>
  </si>
  <si>
    <t>1200145760</t>
  </si>
  <si>
    <t>4900150172</t>
  </si>
  <si>
    <t>Trabajos en redes sanitarias Ica</t>
  </si>
  <si>
    <t>P54389795</t>
  </si>
  <si>
    <t>4 TORRES ARQUITECTURA</t>
  </si>
  <si>
    <t>1400009306</t>
  </si>
  <si>
    <t>5400006830</t>
  </si>
  <si>
    <t>Proy analisis de sentimientos 4 meses</t>
  </si>
  <si>
    <t>76011398</t>
  </si>
  <si>
    <t>CONSULTORIA Y DESARROLLO DE SOFTWAR</t>
  </si>
  <si>
    <t>1200143957</t>
  </si>
  <si>
    <t>4900148721</t>
  </si>
  <si>
    <t>Adicionales liquidación Nuñez ineriorism</t>
  </si>
  <si>
    <t>P60800363</t>
  </si>
  <si>
    <t>N. NUÑEZ CORPORATION S.A.C</t>
  </si>
  <si>
    <t>1300008892</t>
  </si>
  <si>
    <t>5000008627</t>
  </si>
  <si>
    <t>ED S WEBS MODYO ACOMP.</t>
  </si>
  <si>
    <t>76027202</t>
  </si>
  <si>
    <t>MODYO CHILE SPA</t>
  </si>
  <si>
    <t>1200146919</t>
  </si>
  <si>
    <t>4900151188</t>
  </si>
  <si>
    <t>Extensión Inspecc tec Proyecto MAE</t>
  </si>
  <si>
    <t>78321326</t>
  </si>
  <si>
    <t>HOLOGRAMA SPA</t>
  </si>
  <si>
    <t>1200145249</t>
  </si>
  <si>
    <t>4900149799</t>
  </si>
  <si>
    <t>Habilitación RCI Locales 2026</t>
  </si>
  <si>
    <t>76425235</t>
  </si>
  <si>
    <t>REDES CONTRA INCENDIOS SPA</t>
  </si>
  <si>
    <t>1300008901</t>
  </si>
  <si>
    <t>5000008639</t>
  </si>
  <si>
    <t>ED S WEBS MOBDEV 2 DEV 2026</t>
  </si>
  <si>
    <t>77684466</t>
  </si>
  <si>
    <t>ASESORIAS THE MOBDEV</t>
  </si>
  <si>
    <t>1200145293</t>
  </si>
  <si>
    <t>4900149776</t>
  </si>
  <si>
    <t>Servicio de asesoria de consumo eléctric</t>
  </si>
  <si>
    <t>76061803</t>
  </si>
  <si>
    <t>RIBE ASESORIAS Y SERVICIOS DE INGEN</t>
  </si>
  <si>
    <t>1200144614</t>
  </si>
  <si>
    <t>4900149167</t>
  </si>
  <si>
    <t>Adicionales Desmantelamiento Corona</t>
  </si>
  <si>
    <t>78127835</t>
  </si>
  <si>
    <t>HUESA ARQUITECTOS SPA</t>
  </si>
  <si>
    <t>1200145566</t>
  </si>
  <si>
    <t>4900150013</t>
  </si>
  <si>
    <t>Diseño de baño-Cambio de marca Minka</t>
  </si>
  <si>
    <t>P60044706</t>
  </si>
  <si>
    <t>THE WORKSHOP S.A.C</t>
  </si>
  <si>
    <t>1200145734</t>
  </si>
  <si>
    <t>4900150343</t>
  </si>
  <si>
    <t>1200146022</t>
  </si>
  <si>
    <t>4900150400</t>
  </si>
  <si>
    <t>Hon. Elaboración del Informe legal-LAR</t>
  </si>
  <si>
    <t>P60667210</t>
  </si>
  <si>
    <t>EMACFRE SOCIEDAD ANONIMA CERRADA</t>
  </si>
  <si>
    <t>USD</t>
  </si>
  <si>
    <t>EUR</t>
  </si>
  <si>
    <t>EURO</t>
  </si>
  <si>
    <t>* Verificar por tipo de compas, OC migradas, año actual, porque hay contratos migratorios y acumulativos</t>
  </si>
  <si>
    <t>113 - OC 49*</t>
  </si>
  <si>
    <t>Revisar aquellas que no tienen contratos</t>
  </si>
  <si>
    <t>Del total de OC al corte, cuántas superan USD 20.000</t>
  </si>
  <si>
    <t>Revisar</t>
  </si>
  <si>
    <t>Proveedor y GC las OC 49*</t>
  </si>
  <si>
    <t>Al 31/03 (o al último reporte)</t>
  </si>
  <si>
    <t xml:space="preserve">Elaborar una PPT con la data - Resultado del análisis </t>
  </si>
  <si>
    <t>Adicionar a la columna: Solicitantes</t>
  </si>
  <si>
    <t>Gráficos por países de cuánto USD tuvo CLP, CO, PE</t>
  </si>
  <si>
    <t>País</t>
  </si>
  <si>
    <t>1200147068</t>
  </si>
  <si>
    <t>4900151480</t>
  </si>
  <si>
    <t>Seguimiento de Obra</t>
  </si>
  <si>
    <t>76403742</t>
  </si>
  <si>
    <t>PROCSA SPA</t>
  </si>
  <si>
    <t>PEMP</t>
  </si>
  <si>
    <t>1200147097</t>
  </si>
  <si>
    <t>4900151291</t>
  </si>
  <si>
    <t>Registro lecturas app</t>
  </si>
  <si>
    <t>AHERRERA</t>
  </si>
  <si>
    <t>1300008959</t>
  </si>
  <si>
    <t>5000008687</t>
  </si>
  <si>
    <t>Mall Paseo Quilín</t>
  </si>
  <si>
    <t>82586835</t>
  </si>
  <si>
    <t>BROADWAY MALYAN ESPAÑA ARQUITECTOS</t>
  </si>
  <si>
    <t>1300008965</t>
  </si>
  <si>
    <t>5000008688</t>
  </si>
  <si>
    <t>Filtros para agua de pozo Minka</t>
  </si>
  <si>
    <t>P38820311</t>
  </si>
  <si>
    <t>NCH PERU S.A</t>
  </si>
  <si>
    <t>6740</t>
  </si>
  <si>
    <t>1300008966</t>
  </si>
  <si>
    <t>5000008689</t>
  </si>
  <si>
    <t>Obra para Habilitación Urbana de Vía REA</t>
  </si>
  <si>
    <t>P60285686</t>
  </si>
  <si>
    <t>GESVAL S.A.C</t>
  </si>
  <si>
    <t>A Tovar</t>
  </si>
  <si>
    <t>1300008924</t>
  </si>
  <si>
    <t>5000008658</t>
  </si>
  <si>
    <t>Analista de S&amp;S PCA Andres Vitta</t>
  </si>
  <si>
    <t>PRA_KCUBIDES</t>
  </si>
  <si>
    <t>C830050228</t>
  </si>
  <si>
    <t>ADECCO SERVICIOS COLOMBIA S.A</t>
  </si>
  <si>
    <t>FMOZO</t>
  </si>
  <si>
    <t>1300008828</t>
  </si>
  <si>
    <t>5000008553</t>
  </si>
  <si>
    <t>1200146485</t>
  </si>
  <si>
    <t>4900150868</t>
  </si>
  <si>
    <t>Acometidas eléctricas escalas mecáncas</t>
  </si>
  <si>
    <t>77696123</t>
  </si>
  <si>
    <t>INGENIERIA JM SPA</t>
  </si>
  <si>
    <t>LAR</t>
  </si>
  <si>
    <t>NBARRANZUELA</t>
  </si>
  <si>
    <t>1200147092</t>
  </si>
  <si>
    <t>4900151265</t>
  </si>
  <si>
    <t>Producción campaña videos</t>
  </si>
  <si>
    <t>P60295873</t>
  </si>
  <si>
    <t>LA FAMILIA GLOBAL S.A.C.</t>
  </si>
  <si>
    <t>MFREITEZ</t>
  </si>
  <si>
    <t>1200146476</t>
  </si>
  <si>
    <t>4900150834</t>
  </si>
  <si>
    <t>SISTEMA AUDIO EVACUACION</t>
  </si>
  <si>
    <t>KVARAS</t>
  </si>
  <si>
    <t>1200144701</t>
  </si>
  <si>
    <t>4900149166</t>
  </si>
  <si>
    <t>Mamparas Aluminio Cristal Oriente/Ponien</t>
  </si>
  <si>
    <t>96535070</t>
  </si>
  <si>
    <t>TECNOLOGIA DE LA MADERA SOCIEDAD</t>
  </si>
  <si>
    <t>1300008957</t>
  </si>
  <si>
    <t>5000008683</t>
  </si>
  <si>
    <t>Célula Operaciones PER APIUX ENE-FEB-MAR</t>
  </si>
  <si>
    <t>P99552620</t>
  </si>
  <si>
    <t>NECTIA SOFTWARE SPA</t>
  </si>
  <si>
    <t>rcortes</t>
  </si>
  <si>
    <t>1200146652</t>
  </si>
  <si>
    <t>4900150968</t>
  </si>
  <si>
    <t>CANALIZACION ELECTRICA SALIDA ESTACIONAM</t>
  </si>
  <si>
    <t>78605410</t>
  </si>
  <si>
    <t>NETLAN COMUNICACIONES LIMITADA</t>
  </si>
  <si>
    <t>VESPINOSA</t>
  </si>
  <si>
    <t>1200144172</t>
  </si>
  <si>
    <t>4900148894</t>
  </si>
  <si>
    <t>CLASES DE BIENESTAR 2026</t>
  </si>
  <si>
    <t>C900949800</t>
  </si>
  <si>
    <t>BAILONGO ASOCIACION CULTURAL</t>
  </si>
  <si>
    <t>LMR</t>
  </si>
  <si>
    <t>CLI</t>
  </si>
  <si>
    <t>1200144821</t>
  </si>
  <si>
    <t>4900149377</t>
  </si>
  <si>
    <t>Adicionales Finales para Operación</t>
  </si>
  <si>
    <t>P55383146</t>
  </si>
  <si>
    <t>PACIFIC OFFICES SOCIEDAD ANONIMA CE</t>
  </si>
  <si>
    <t>1200147050</t>
  </si>
  <si>
    <t>4900151171</t>
  </si>
  <si>
    <t>Gerencia/Supervisión de Obras HU vial MP</t>
  </si>
  <si>
    <t>P25635680</t>
  </si>
  <si>
    <t>SERVICIOS DE INGENIERIA Y CONSTRUCC</t>
  </si>
  <si>
    <t>ACH</t>
  </si>
  <si>
    <t>1300008827</t>
  </si>
  <si>
    <t>5000008554</t>
  </si>
  <si>
    <t>1200147072</t>
  </si>
  <si>
    <t>4900151297</t>
  </si>
  <si>
    <t>Liquid. asesoria Legal Larcomar - Feb26</t>
  </si>
  <si>
    <t>P54744099</t>
  </si>
  <si>
    <t>ESTUDIO JORGE AVENDANO ABOGADOS</t>
  </si>
  <si>
    <t>1200145947</t>
  </si>
  <si>
    <t>4900150450</t>
  </si>
  <si>
    <t>Reposición de equipamiento Larce TKO</t>
  </si>
  <si>
    <t>76265580</t>
  </si>
  <si>
    <t>LATINOAMERICANA DE REPRESENTACIONES</t>
  </si>
  <si>
    <t>CFERNANDEZG</t>
  </si>
  <si>
    <t>1200146684</t>
  </si>
  <si>
    <t>4900151014</t>
  </si>
  <si>
    <t>DESAROLLO SUSTENTO AXITY</t>
  </si>
  <si>
    <t>76138168</t>
  </si>
  <si>
    <t>AXITY CHILE SPA</t>
  </si>
  <si>
    <t>1200146643</t>
  </si>
  <si>
    <t>4900150949</t>
  </si>
  <si>
    <t>Coordinador BIM Coquimbo</t>
  </si>
  <si>
    <t>76594535</t>
  </si>
  <si>
    <t>BIM TECHNOLOGY &amp; DESIGN SPA</t>
  </si>
  <si>
    <t>1200146016</t>
  </si>
  <si>
    <t>4900150451</t>
  </si>
  <si>
    <t>Extensión Inspeccion Proyecto MAM</t>
  </si>
  <si>
    <t>mrupayan</t>
  </si>
  <si>
    <t>1200145273</t>
  </si>
  <si>
    <t>4900149738</t>
  </si>
  <si>
    <t>SUMINISTRO E INSTALACION DE 4 BOMBAS PEA</t>
  </si>
  <si>
    <t>EXT_KGANA</t>
  </si>
  <si>
    <t>PRODRIGUEZ</t>
  </si>
  <si>
    <t>1200144469</t>
  </si>
  <si>
    <t>4900149091</t>
  </si>
  <si>
    <t>DERECHOS MUSICA EN VIVO SOCIAL 2026</t>
  </si>
  <si>
    <t>EXT_DMENDES</t>
  </si>
  <si>
    <t>C860006810</t>
  </si>
  <si>
    <t>SOCIEDAD DE AUTORES Y COMPOSITORES</t>
  </si>
  <si>
    <t>msaavedra</t>
  </si>
  <si>
    <t>1200144936</t>
  </si>
  <si>
    <t>4900149461</t>
  </si>
  <si>
    <t>Impermeabilizacion techumbre</t>
  </si>
  <si>
    <t>MSAAVEDRA</t>
  </si>
  <si>
    <t>77692006</t>
  </si>
  <si>
    <t>FISER SPA</t>
  </si>
  <si>
    <t>1300008894</t>
  </si>
  <si>
    <t>5000008632</t>
  </si>
  <si>
    <t>ED SAVE MONEY 2026</t>
  </si>
  <si>
    <t>77886155</t>
  </si>
  <si>
    <t>SAVEMONEY SPA</t>
  </si>
  <si>
    <t>MOL</t>
  </si>
  <si>
    <t>JZAPATA</t>
  </si>
  <si>
    <t>1200143800</t>
  </si>
  <si>
    <t>4900148604</t>
  </si>
  <si>
    <t>Servicio Telemetría Energía PLM - Parte</t>
  </si>
  <si>
    <t>EXT_BRODRIGU</t>
  </si>
  <si>
    <t>P56570705</t>
  </si>
  <si>
    <t>ENERGY CLOUD S.A.C</t>
  </si>
  <si>
    <t>1200145064</t>
  </si>
  <si>
    <t>4900149564</t>
  </si>
  <si>
    <t>Sum e instal tableros eléctr estacionam</t>
  </si>
  <si>
    <t>P60484187</t>
  </si>
  <si>
    <t>SOINEL COMPANY S.A.C</t>
  </si>
  <si>
    <t>1200146342</t>
  </si>
  <si>
    <t>4900150682</t>
  </si>
  <si>
    <t>GERENCIA DE PROYECTOS _ Obras Preliminar</t>
  </si>
  <si>
    <t>P61080584</t>
  </si>
  <si>
    <t>GESTION 360 GERENCIA Y</t>
  </si>
  <si>
    <t>JPANIZO</t>
  </si>
  <si>
    <t>1200143774</t>
  </si>
  <si>
    <t>4900148548</t>
  </si>
  <si>
    <t>Coordinador de diseño y obra de especial</t>
  </si>
  <si>
    <t>P07204895</t>
  </si>
  <si>
    <t>BARRIG RODRIGUEZ ALFREDO</t>
  </si>
  <si>
    <t>1200143712</t>
  </si>
  <si>
    <t>4900148516</t>
  </si>
  <si>
    <t>Adicional proyectos sodimac paquete 01</t>
  </si>
  <si>
    <t>P56887865</t>
  </si>
  <si>
    <t>SOTO Y MATOS INGENIEROS SOCIEDAD</t>
  </si>
  <si>
    <t>lfernandez</t>
  </si>
  <si>
    <t>1200144346</t>
  </si>
  <si>
    <t>4900150369</t>
  </si>
  <si>
    <t>Ajuste de Precio,</t>
  </si>
  <si>
    <t>P10107156</t>
  </si>
  <si>
    <t>PRICEWATERHOUSECOOPERS S.CIVIL DE R</t>
  </si>
  <si>
    <t>1200147074</t>
  </si>
  <si>
    <t>4900151125</t>
  </si>
  <si>
    <t>1200146031</t>
  </si>
  <si>
    <t>4900150393</t>
  </si>
  <si>
    <t>IMPLEMENTACIÓN DE LOCAL EL BUNKER DE L</t>
  </si>
  <si>
    <t>P60041926</t>
  </si>
  <si>
    <t>PIATEC S.A.C</t>
  </si>
  <si>
    <t>CUR</t>
  </si>
  <si>
    <t>JLAZO</t>
  </si>
  <si>
    <t>1200145094</t>
  </si>
  <si>
    <t>4900149623</t>
  </si>
  <si>
    <t>MEJ. EN EQUI. Y CONTR. SALA DE BOMBAS</t>
  </si>
  <si>
    <t>76503678</t>
  </si>
  <si>
    <t>SOCIEDAD GOUGAIN Y ROJAS LTDA</t>
  </si>
  <si>
    <t>mcontreras</t>
  </si>
  <si>
    <t>1200146150</t>
  </si>
  <si>
    <t>4900150440</t>
  </si>
  <si>
    <t>CONSULTORIA QLIKSENSE 2024</t>
  </si>
  <si>
    <t>18095270</t>
  </si>
  <si>
    <t>NICOLAS ALONSO CURAPIL MALDONADO</t>
  </si>
  <si>
    <t>KCEA</t>
  </si>
  <si>
    <t>1200145998</t>
  </si>
  <si>
    <t>4900150484</t>
  </si>
  <si>
    <t>Integración BMS UMAS 3  y 4 Mesaninas</t>
  </si>
  <si>
    <t>76474383</t>
  </si>
  <si>
    <t>IO INGENIERIA LIMITADA</t>
  </si>
  <si>
    <t>1200144479</t>
  </si>
  <si>
    <t>4900149269</t>
  </si>
  <si>
    <t>CBRE PARKING GASTOS ESTACIONAMIENTO</t>
  </si>
  <si>
    <t>1200145080</t>
  </si>
  <si>
    <t>4900149622</t>
  </si>
  <si>
    <t>BANCO DE IMÁGENES GETTY/ ANUAL/ FEBRERO</t>
  </si>
  <si>
    <t>76731982</t>
  </si>
  <si>
    <t>GETTY IMAGES CHILE SPA</t>
  </si>
  <si>
    <t>6400</t>
  </si>
  <si>
    <t>AVERGARA</t>
  </si>
  <si>
    <t>1200144085</t>
  </si>
  <si>
    <t>4900148809</t>
  </si>
  <si>
    <t>HABILITACION_CHINCHA_ENERO_2026</t>
  </si>
  <si>
    <t>1200145502</t>
  </si>
  <si>
    <t>4900149929</t>
  </si>
  <si>
    <t>Pinchaneumaticos SCP</t>
  </si>
  <si>
    <t>76862398</t>
  </si>
  <si>
    <t>ASESORIA Y MONTAJE UNIVERSAL SPA</t>
  </si>
  <si>
    <t>DCOLLAO</t>
  </si>
  <si>
    <t>1300008863</t>
  </si>
  <si>
    <t>5000008591</t>
  </si>
  <si>
    <t>Figma 2026</t>
  </si>
  <si>
    <t>46284308</t>
  </si>
  <si>
    <t>FIGMA, INC.</t>
  </si>
  <si>
    <t>1200144699</t>
  </si>
  <si>
    <t>4900149268</t>
  </si>
  <si>
    <t>PASTILLAS TRAMPA GRASA 2026</t>
  </si>
  <si>
    <t>C900427770</t>
  </si>
  <si>
    <t>BIODYNAMIC GROUP SAS</t>
  </si>
  <si>
    <t>1200144809</t>
  </si>
  <si>
    <t>4900149475</t>
  </si>
  <si>
    <t>H. Medida cautelar de no innovar Cto Lar</t>
  </si>
  <si>
    <t>P54409770</t>
  </si>
  <si>
    <t>SIMONS &amp; DE NORIEGA ABOGADOS SOCIED</t>
  </si>
  <si>
    <t>lhoyos</t>
  </si>
  <si>
    <t>1200147075</t>
  </si>
  <si>
    <t>4900151294</t>
  </si>
  <si>
    <t>Honorarios Asesoría Permanente</t>
  </si>
  <si>
    <t>77684685</t>
  </si>
  <si>
    <t>DELOITTE CONSULTORIA LIMITADA</t>
  </si>
  <si>
    <t>1200143864</t>
  </si>
  <si>
    <t>4900148646</t>
  </si>
  <si>
    <t>REPARACION Y NORMALIZACION DE MATRIZ</t>
  </si>
  <si>
    <t>ipalma</t>
  </si>
  <si>
    <t>1300008951</t>
  </si>
  <si>
    <t>5000008675</t>
  </si>
  <si>
    <t>Inspeccion estructural El Bosque</t>
  </si>
  <si>
    <t>1300008954</t>
  </si>
  <si>
    <t>5000008678</t>
  </si>
  <si>
    <t>Inspeccion estructural Quilicura</t>
  </si>
  <si>
    <t>3450</t>
  </si>
  <si>
    <t>mrodriguezc</t>
  </si>
  <si>
    <t>1200146998</t>
  </si>
  <si>
    <t>4900151214</t>
  </si>
  <si>
    <t>Renovación de Friso TR4 en Techo Faucett</t>
  </si>
  <si>
    <t>MRODRIGUEZC</t>
  </si>
  <si>
    <t>P60790228</t>
  </si>
  <si>
    <t>JP ENERGY S.A.C</t>
  </si>
  <si>
    <t>MCARRASCO</t>
  </si>
  <si>
    <t>1200145182</t>
  </si>
  <si>
    <t>4900149773</t>
  </si>
  <si>
    <t>Proyecto Jesús María - Estudio de Mercad</t>
  </si>
  <si>
    <t>P26049741</t>
  </si>
  <si>
    <t>IPSOS OPINION Y MERCADO S.A</t>
  </si>
  <si>
    <t>1200144323</t>
  </si>
  <si>
    <t>4900148928</t>
  </si>
  <si>
    <t>Lic. Winshuttle (1STUDIO+9RUNNER) 2026</t>
  </si>
  <si>
    <t>76023341</t>
  </si>
  <si>
    <t>ASESORIAS Y CONSULTORIAS MUCK Y</t>
  </si>
  <si>
    <t>CPREUSS</t>
  </si>
  <si>
    <t>1200146370</t>
  </si>
  <si>
    <t>4900150890</t>
  </si>
  <si>
    <t>4 MESES VISUALIZADOR MUPK</t>
  </si>
  <si>
    <t>76107191</t>
  </si>
  <si>
    <t>SII GROUP CHILE SPA</t>
  </si>
  <si>
    <t>1200145978</t>
  </si>
  <si>
    <t>4900150385</t>
  </si>
  <si>
    <t>Acometida Alcantarillado Local 139 Cot 3</t>
  </si>
  <si>
    <t>F HERNANDEZ</t>
  </si>
  <si>
    <t>1200145033</t>
  </si>
  <si>
    <t>4900149583</t>
  </si>
  <si>
    <t>ESTUDIO DE MERCADO, 2 TERRENOS</t>
  </si>
  <si>
    <t>76143205</t>
  </si>
  <si>
    <t>GEORESEARCH SPA</t>
  </si>
  <si>
    <t>1200146268</t>
  </si>
  <si>
    <t>4900150672</t>
  </si>
  <si>
    <t>Inspección Técnica de Obra Operaciones 2</t>
  </si>
  <si>
    <t>1400009182</t>
  </si>
  <si>
    <t>5400006746</t>
  </si>
  <si>
    <t>18458219</t>
  </si>
  <si>
    <t>DANIEL ANDRES FERNANDEZ GONZALEZ</t>
  </si>
  <si>
    <t>1200147094</t>
  </si>
  <si>
    <t>4900151290</t>
  </si>
  <si>
    <t>1200144720</t>
  </si>
  <si>
    <t>4900149157</t>
  </si>
  <si>
    <t>Desarme Tabique y Retiro de Estructuras</t>
  </si>
  <si>
    <t>1300008933</t>
  </si>
  <si>
    <t>5000008656</t>
  </si>
  <si>
    <t>pago consultas y onboarding</t>
  </si>
  <si>
    <t>P60107759</t>
  </si>
  <si>
    <t>GESINTEL S.A.C</t>
  </si>
  <si>
    <t>1200144619</t>
  </si>
  <si>
    <t>4900149332</t>
  </si>
  <si>
    <t>Renovación de servicios vLex 2026</t>
  </si>
  <si>
    <t>P60147825</t>
  </si>
  <si>
    <t>PERU INFORMACION LEGAL S.A.C</t>
  </si>
  <si>
    <t>1200146326</t>
  </si>
  <si>
    <t>4900150816</t>
  </si>
  <si>
    <t>Extensión ITO  2 - Otras Obras Alejandro</t>
  </si>
  <si>
    <t>MBOTURAUM</t>
  </si>
  <si>
    <t>1200145952</t>
  </si>
  <si>
    <t>4900150448</t>
  </si>
  <si>
    <t>SERVICIO DE ASESORIA DE COMUNICACIÓN</t>
  </si>
  <si>
    <t>P37167215</t>
  </si>
  <si>
    <t>APOYO COMUNICACION S.A.</t>
  </si>
  <si>
    <t>1200144010</t>
  </si>
  <si>
    <t>4900148788</t>
  </si>
  <si>
    <t>Proyectista Iluminación MarketPlace</t>
  </si>
  <si>
    <t>77700803</t>
  </si>
  <si>
    <t>SOCIEDAD DE PROFESIONALES VICUNA SA</t>
  </si>
  <si>
    <t>1200144915</t>
  </si>
  <si>
    <t>4900149538</t>
  </si>
  <si>
    <t>TRAVELLERS/ CITYPLAN APP</t>
  </si>
  <si>
    <t>76763772</t>
  </si>
  <si>
    <t>CCV MEDIA GROUP SPA</t>
  </si>
  <si>
    <t>1200145809</t>
  </si>
  <si>
    <t>4900150312</t>
  </si>
  <si>
    <t>HABILITACIÓN_INDEPENDENCIA_FEBRERO_2026</t>
  </si>
  <si>
    <t>P55433682</t>
  </si>
  <si>
    <t>F &amp; G DESARROLLO Y GESTION DE</t>
  </si>
  <si>
    <t>1200145100</t>
  </si>
  <si>
    <t>4900149624</t>
  </si>
  <si>
    <t>Servicio QAs Debida Diligencia</t>
  </si>
  <si>
    <t>1200146731</t>
  </si>
  <si>
    <t>4900151095</t>
  </si>
  <si>
    <t>Serv FEE Mantto preventivo-Feb</t>
  </si>
  <si>
    <t>P56607803</t>
  </si>
  <si>
    <t>NATIONAL FACILITIES MANAGEMENT S.A.</t>
  </si>
  <si>
    <t>AZAMUDIO</t>
  </si>
  <si>
    <t>1200143990</t>
  </si>
  <si>
    <t>4900148677</t>
  </si>
  <si>
    <t>Siniestro N°25486954 Cibierta Coco Barri</t>
  </si>
  <si>
    <t>C901498330</t>
  </si>
  <si>
    <t>CONSTRUCCIÓN Y MANTENIMIENTO 7/24 S</t>
  </si>
  <si>
    <t>1200144575</t>
  </si>
  <si>
    <t>4900149207</t>
  </si>
  <si>
    <t>Serv FEE Mantto preventivo-Ene</t>
  </si>
  <si>
    <t>1200146133</t>
  </si>
  <si>
    <t>4900150539</t>
  </si>
  <si>
    <t>Bajadas de agua sector Rosen y Puma</t>
  </si>
  <si>
    <t>10772414</t>
  </si>
  <si>
    <t>VICENTE ANDRES MENDEZ NAVARRETE</t>
  </si>
  <si>
    <t>1300008927</t>
  </si>
  <si>
    <t>5000008669</t>
  </si>
  <si>
    <t>Serv.aromatización-Min-Ene-Jun-2026</t>
  </si>
  <si>
    <t>P54804288</t>
  </si>
  <si>
    <t>PEFARER PERU S.A.C</t>
  </si>
  <si>
    <t>1300008854</t>
  </si>
  <si>
    <t>5000008602</t>
  </si>
  <si>
    <t>Mant Prev A&amp;D De Min-2026</t>
  </si>
  <si>
    <t>P53839517</t>
  </si>
  <si>
    <t>MR SISTEMAS ESPECIALES E.I.R.L.</t>
  </si>
  <si>
    <t>1200145514</t>
  </si>
  <si>
    <t>4900149968</t>
  </si>
  <si>
    <t>sla de basura XCAL etapa 2</t>
  </si>
  <si>
    <t>12348462</t>
  </si>
  <si>
    <t>EDGARDO FROILAN</t>
  </si>
  <si>
    <t>1200146805</t>
  </si>
  <si>
    <t>4900151036</t>
  </si>
  <si>
    <t>sistema. avanz. de clorac. auto. de cist</t>
  </si>
  <si>
    <t>1200145818</t>
  </si>
  <si>
    <t>4900150291</t>
  </si>
  <si>
    <t>Arranque trifasico de 250A TKO</t>
  </si>
  <si>
    <t>77998630</t>
  </si>
  <si>
    <t>T &amp; P INGENIERIA Y MONTAJES</t>
  </si>
  <si>
    <t>J.BENAVENTE</t>
  </si>
  <si>
    <t>1200144783</t>
  </si>
  <si>
    <t>4900149437</t>
  </si>
  <si>
    <t>PAGO ANALISTA DATOS EXTERNO SII GROUP</t>
  </si>
  <si>
    <t>MFILIPINI</t>
  </si>
  <si>
    <t>J.BENAENTE</t>
  </si>
  <si>
    <t>1200145068</t>
  </si>
  <si>
    <t>4900149629</t>
  </si>
  <si>
    <t>PAGO ANALISTA DATOS EXTERNO</t>
  </si>
  <si>
    <t>1200146010</t>
  </si>
  <si>
    <t>4900150532</t>
  </si>
  <si>
    <t>CAMBIO DE TABLEROS TURBINAS Y MOTOS CLIM</t>
  </si>
  <si>
    <t>76917942</t>
  </si>
  <si>
    <t>TOP KEEPING SPA</t>
  </si>
  <si>
    <t>1300008898</t>
  </si>
  <si>
    <t>5000008642</t>
  </si>
  <si>
    <t>GEST RESIDUOS OAS 2026</t>
  </si>
  <si>
    <t>EXT_MSAMPER</t>
  </si>
  <si>
    <t>CMEDINA</t>
  </si>
  <si>
    <t>1200144657</t>
  </si>
  <si>
    <t>4900149272</t>
  </si>
  <si>
    <t>Inst porfidos acceso princ placa bancari</t>
  </si>
  <si>
    <t>EXT_BBUSTOS</t>
  </si>
  <si>
    <t>LBROWN</t>
  </si>
  <si>
    <t>1200146293</t>
  </si>
  <si>
    <t>4900150658</t>
  </si>
  <si>
    <t>EVOTING JUNTA  EX 2026</t>
  </si>
  <si>
    <t>76359427</t>
  </si>
  <si>
    <t>E-VOTING CHILE SPA</t>
  </si>
  <si>
    <t>6550</t>
  </si>
  <si>
    <t>LCHIPAYO</t>
  </si>
  <si>
    <t>1200144823</t>
  </si>
  <si>
    <t>4900149412</t>
  </si>
  <si>
    <t>Inspección de Proyecto Paneles Solares</t>
  </si>
  <si>
    <t>P60131047</t>
  </si>
  <si>
    <t>GLAVE INGENIEROS E.I.R.L.</t>
  </si>
  <si>
    <t>1200144876</t>
  </si>
  <si>
    <t>4900149445</t>
  </si>
  <si>
    <t>Redes electricas division locales OAS</t>
  </si>
  <si>
    <t>C900902892</t>
  </si>
  <si>
    <t>PROYECTOS, DISEÑOS, SUMINISTROS INT</t>
  </si>
  <si>
    <t>JDIAZ</t>
  </si>
  <si>
    <t>1200146164</t>
  </si>
  <si>
    <t>4900150351</t>
  </si>
  <si>
    <t>Servicio de limpieza adicional vidrios</t>
  </si>
  <si>
    <t>EXT_BOSORNO</t>
  </si>
  <si>
    <t>1200144824</t>
  </si>
  <si>
    <t>4900149411</t>
  </si>
  <si>
    <t>Consultoría ISO</t>
  </si>
  <si>
    <t>P53739857</t>
  </si>
  <si>
    <t>PARADIGMA PERU S.A.C</t>
  </si>
  <si>
    <t>1200145263</t>
  </si>
  <si>
    <t>4900149866</t>
  </si>
  <si>
    <t>Serv Sii group Ene 26 3 perfiles</t>
  </si>
  <si>
    <t>Serv Sii group Feb 26 3 perfiles</t>
  </si>
  <si>
    <t>Serv Sii group Mar 26 3 perfiles</t>
  </si>
  <si>
    <t>1400009238</t>
  </si>
  <si>
    <t>5400006811</t>
  </si>
  <si>
    <t>Parking 2026 - LAR</t>
  </si>
  <si>
    <t>CLLAUCA</t>
  </si>
  <si>
    <t>1200146346</t>
  </si>
  <si>
    <t>4900150679</t>
  </si>
  <si>
    <t>DOMINACIÓN NOSOTRAS</t>
  </si>
  <si>
    <t>PRA_CLLAUCA</t>
  </si>
  <si>
    <t>SER_PUBLI</t>
  </si>
  <si>
    <t>P60401098</t>
  </si>
  <si>
    <t>GRUPO DJ S.A.C</t>
  </si>
  <si>
    <t>1200147090</t>
  </si>
  <si>
    <t>4900151520</t>
  </si>
  <si>
    <t>Eventos Marca Perú</t>
  </si>
  <si>
    <t>P60545676</t>
  </si>
  <si>
    <t>MEDIATIKA S.A.C</t>
  </si>
  <si>
    <t>1200146590</t>
  </si>
  <si>
    <t>4900150905</t>
  </si>
  <si>
    <t>Aumento potencia local ex Under Armour</t>
  </si>
  <si>
    <t>adulcic</t>
  </si>
  <si>
    <t>1300008856</t>
  </si>
  <si>
    <t>5000008615</t>
  </si>
  <si>
    <t>Servicios Emisores 26</t>
  </si>
  <si>
    <t>P34666962</t>
  </si>
  <si>
    <t>CAVALI S.A</t>
  </si>
  <si>
    <t>1200146783</t>
  </si>
  <si>
    <t>4900151018</t>
  </si>
  <si>
    <t>Estacionamiento techo delivery</t>
  </si>
  <si>
    <t>77578104</t>
  </si>
  <si>
    <t>INGEARK SPA</t>
  </si>
  <si>
    <t>1200144831</t>
  </si>
  <si>
    <t>4900149402</t>
  </si>
  <si>
    <t>Reubicación canalizado y cableado corrie</t>
  </si>
  <si>
    <t>P60314728</t>
  </si>
  <si>
    <t>GEINGSA E.I.R.L.</t>
  </si>
  <si>
    <t>1400009076</t>
  </si>
  <si>
    <t>5400006686</t>
  </si>
  <si>
    <t>Ciberseguridad 28NOV2025-28NOV202 MAM</t>
  </si>
  <si>
    <t>MMUNOZ</t>
  </si>
  <si>
    <t>1300008912</t>
  </si>
  <si>
    <t>5000008645</t>
  </si>
  <si>
    <t>SaaS y Soporte Mitte ACH 2026</t>
  </si>
  <si>
    <t>10582872</t>
  </si>
  <si>
    <t>OLU MOBILITY SOLUTIONS S.L.</t>
  </si>
  <si>
    <t>1200146168</t>
  </si>
  <si>
    <t>4900150424</t>
  </si>
  <si>
    <t>REP.SELLADO,LIMP. BAJ. A LLUVIAS A Y B</t>
  </si>
  <si>
    <t>1200147153</t>
  </si>
  <si>
    <t>4900151397</t>
  </si>
  <si>
    <t>F2 CUBIERTA SOCIAL + IMPERMEABILIZACIÓN</t>
  </si>
  <si>
    <t>C901339265</t>
  </si>
  <si>
    <t>D.N.O DISENOS E INGENIERIA S.A.S</t>
  </si>
  <si>
    <t>AATOCHE</t>
  </si>
  <si>
    <t>1200144725</t>
  </si>
  <si>
    <t>4900149351</t>
  </si>
  <si>
    <t>EventosWOW_PagoSDD_Enero</t>
  </si>
  <si>
    <t>P55475164</t>
  </si>
  <si>
    <t>INVERSIONES LURA S.A.C</t>
  </si>
  <si>
    <t>1200145709</t>
  </si>
  <si>
    <t>4900150170</t>
  </si>
  <si>
    <t>Hab. Detección Incendio locales PAK</t>
  </si>
  <si>
    <t>78724460</t>
  </si>
  <si>
    <t>IMPORTADORA TRANSOCEANIC LIMITADA</t>
  </si>
  <si>
    <t>Ext_mloyola</t>
  </si>
  <si>
    <t>1200145472</t>
  </si>
  <si>
    <t>4900149918</t>
  </si>
  <si>
    <t>Servicio WES ene-nov 2026 PAK</t>
  </si>
  <si>
    <t>EXT_MLOYOLA</t>
  </si>
  <si>
    <t>76052252</t>
  </si>
  <si>
    <t>WES SPA</t>
  </si>
  <si>
    <t>N Gallardo</t>
  </si>
  <si>
    <t>1300008949</t>
  </si>
  <si>
    <t>5000008673</t>
  </si>
  <si>
    <t>Desarrollador back y front Portal Loc</t>
  </si>
  <si>
    <t>NGALLARDO</t>
  </si>
  <si>
    <t>1300008932</t>
  </si>
  <si>
    <t>5000008655</t>
  </si>
  <si>
    <t>Monitoreo de contrapartes</t>
  </si>
  <si>
    <t>1200145840</t>
  </si>
  <si>
    <t>4900150295</t>
  </si>
  <si>
    <t>Adic-Jardinera FoodCourt N5</t>
  </si>
  <si>
    <t>76154488</t>
  </si>
  <si>
    <t>ASESORIAS E INVERSIONES RAMSAY SPA</t>
  </si>
  <si>
    <t>1300008911</t>
  </si>
  <si>
    <t>5000008652</t>
  </si>
  <si>
    <t>SaaS y Soporte Mitte MAE 2026</t>
  </si>
  <si>
    <t>1200143770</t>
  </si>
  <si>
    <t>4900148550</t>
  </si>
  <si>
    <t>2025-HK007 70%</t>
  </si>
  <si>
    <t>96999590</t>
  </si>
  <si>
    <t>HK HUMAN CAPITAL S.A</t>
  </si>
  <si>
    <t>1200146236</t>
  </si>
  <si>
    <t>4900150602</t>
  </si>
  <si>
    <t>Compra 15 hopper</t>
  </si>
  <si>
    <t>T Durán</t>
  </si>
  <si>
    <t>1200146657</t>
  </si>
  <si>
    <t>4900151033</t>
  </si>
  <si>
    <t>Head Multifamily</t>
  </si>
  <si>
    <t>C800083312</t>
  </si>
  <si>
    <t>ARISTOS CONSULTORES DE GERENCIA</t>
  </si>
  <si>
    <t>1200146448</t>
  </si>
  <si>
    <t>4900150840</t>
  </si>
  <si>
    <t>Demolición local Fredo</t>
  </si>
  <si>
    <t>76280086</t>
  </si>
  <si>
    <t>SOLUCIONES SIM SPA</t>
  </si>
  <si>
    <t>NBESNIER</t>
  </si>
  <si>
    <t>1200145362</t>
  </si>
  <si>
    <t>4900149815</t>
  </si>
  <si>
    <t>MEMBRESIA ANUAL 2026</t>
  </si>
  <si>
    <t>73276200</t>
  </si>
  <si>
    <t>FUNDACION GENERACION EMPRESARIAL</t>
  </si>
  <si>
    <t>1200146015</t>
  </si>
  <si>
    <t>4900150453</t>
  </si>
  <si>
    <t>MANTTO PREVENTIVO-CORRECTIVO CCTV</t>
  </si>
  <si>
    <t>1300008886</t>
  </si>
  <si>
    <t>5000008634</t>
  </si>
  <si>
    <t>SERV INSP TÉCNICA LOCALES MAM 2026</t>
  </si>
  <si>
    <t>1200143937</t>
  </si>
  <si>
    <t>4900148682</t>
  </si>
  <si>
    <t>CONSULTOR MOP</t>
  </si>
  <si>
    <t>87930900</t>
  </si>
  <si>
    <t>CYD INGENIERIA LIMITADA</t>
  </si>
  <si>
    <t>1200145755</t>
  </si>
  <si>
    <t>4900150117</t>
  </si>
  <si>
    <t>Cambio cristal fachada Estc. Cerdo</t>
  </si>
  <si>
    <t>77085045</t>
  </si>
  <si>
    <t>GREEN OPTIONS SPA</t>
  </si>
  <si>
    <t>FZAMALLOA</t>
  </si>
  <si>
    <t>1200147025</t>
  </si>
  <si>
    <t>4900151194</t>
  </si>
  <si>
    <t>Trat. anticorrosivos de estructuras acan</t>
  </si>
  <si>
    <t>P48281567</t>
  </si>
  <si>
    <t>ARTE CONSULTORES, EJECUTORES E.I.R.</t>
  </si>
  <si>
    <t>3510</t>
  </si>
  <si>
    <t>LRAMIREZ</t>
  </si>
  <si>
    <t>1200145817</t>
  </si>
  <si>
    <t>4900150297</t>
  </si>
  <si>
    <t>Auditoría Mantenimiento Cajamarca</t>
  </si>
  <si>
    <t>P61223084</t>
  </si>
  <si>
    <t>A1 SERVICIOS PROFESIONALES S.A.C.</t>
  </si>
  <si>
    <t>1200143772</t>
  </si>
  <si>
    <t>4900148549</t>
  </si>
  <si>
    <t>Optimización del proyecto de BT-MPI</t>
  </si>
  <si>
    <t>P56619895</t>
  </si>
  <si>
    <t>RL ASESORIA CONSULT E ING S.A.C.</t>
  </si>
  <si>
    <t>PRT</t>
  </si>
  <si>
    <t>1200145220</t>
  </si>
  <si>
    <t>4900149766</t>
  </si>
  <si>
    <t>Sala de basura PUE</t>
  </si>
  <si>
    <t>77569713</t>
  </si>
  <si>
    <t>ARQUITECTURA INGENIERIA Y</t>
  </si>
  <si>
    <t>1300008864</t>
  </si>
  <si>
    <t>5000008612</t>
  </si>
  <si>
    <t>Mant. Prev. ACI DE MIN-2026</t>
  </si>
  <si>
    <t>1200145513</t>
  </si>
  <si>
    <t>4900149967</t>
  </si>
  <si>
    <t>emergencia camras PEAS</t>
  </si>
  <si>
    <t>1200145780</t>
  </si>
  <si>
    <t>4900150133</t>
  </si>
  <si>
    <t>tasaciones activos Perú.</t>
  </si>
  <si>
    <t>P49245505</t>
  </si>
  <si>
    <t>LAYSECA ASOCIADOS S.A.C.</t>
  </si>
  <si>
    <t>1200144306</t>
  </si>
  <si>
    <t>4900149027</t>
  </si>
  <si>
    <t>CONTROL DE ACCESO MINKA</t>
  </si>
  <si>
    <t>P54490046</t>
  </si>
  <si>
    <t>TELCONEX S.A.C</t>
  </si>
  <si>
    <t>1200144037</t>
  </si>
  <si>
    <t>4900148745</t>
  </si>
  <si>
    <t>ALQUILER FRECUEN RADIO ENERO A DIC 2026</t>
  </si>
  <si>
    <t>C890205950</t>
  </si>
  <si>
    <t>COMUNICACIONES DE SANTANDER S.A.S</t>
  </si>
  <si>
    <t>1200145752</t>
  </si>
  <si>
    <t>4900150221</t>
  </si>
  <si>
    <t>Liquidación asesoria Legal Larco-Ene26</t>
  </si>
  <si>
    <t>CHERRERA</t>
  </si>
  <si>
    <t>1200146797</t>
  </si>
  <si>
    <t>4900150999</t>
  </si>
  <si>
    <t>Capex acometida electrica cortinas</t>
  </si>
  <si>
    <t>C900355990</t>
  </si>
  <si>
    <t>K4 SOLUCIONES S.A.S</t>
  </si>
  <si>
    <t>1200146653</t>
  </si>
  <si>
    <t>4900150963</t>
  </si>
  <si>
    <t>Levantamiento activos Mall IV Etapa 2</t>
  </si>
  <si>
    <t>77916013</t>
  </si>
  <si>
    <t>GRUPO CONTINUA SPA</t>
  </si>
  <si>
    <t>1200145907</t>
  </si>
  <si>
    <t>4900150141</t>
  </si>
  <si>
    <t>Conjunto pasamanos y cadena E44</t>
  </si>
  <si>
    <t>96726480</t>
  </si>
  <si>
    <t>TK ELEVADORES CHILE S.A</t>
  </si>
  <si>
    <t>1200147028</t>
  </si>
  <si>
    <t>4900151192</t>
  </si>
  <si>
    <t>ACONDICIONAMIENTO DE SUPERFICIE FACHADA</t>
  </si>
  <si>
    <t>P60026937</t>
  </si>
  <si>
    <t>GESINPRO S.A.C.</t>
  </si>
  <si>
    <t>1200147102</t>
  </si>
  <si>
    <t>4900151261</t>
  </si>
  <si>
    <t>Asesoría Legal Independización Placa Bar</t>
  </si>
  <si>
    <t>RBECERRA</t>
  </si>
  <si>
    <t>1200145408</t>
  </si>
  <si>
    <t>4900149779</t>
  </si>
  <si>
    <t>OVERHAUL SIST PASAMANOS TTVV-LDTM</t>
  </si>
  <si>
    <t>P60762012</t>
  </si>
  <si>
    <t>ELEVADORES PERUANOS SAC</t>
  </si>
  <si>
    <t>1200143871</t>
  </si>
  <si>
    <t>4900148656</t>
  </si>
  <si>
    <t>Correctivo anual cubiertas y plan invier</t>
  </si>
  <si>
    <t>FRUBIO</t>
  </si>
  <si>
    <t>1200146114</t>
  </si>
  <si>
    <t>4900150501</t>
  </si>
  <si>
    <t>Membresia CCCS 2026</t>
  </si>
  <si>
    <t>C900203493</t>
  </si>
  <si>
    <t>CONSEJO COLOMBIANO DE CONSTRUCCION</t>
  </si>
  <si>
    <t>1200144851</t>
  </si>
  <si>
    <t>4900149385</t>
  </si>
  <si>
    <t>Rider_15 y 16 Enero</t>
  </si>
  <si>
    <t>P54567758</t>
  </si>
  <si>
    <t>CARICATOONS EVENTOS SAC</t>
  </si>
  <si>
    <t>COQ</t>
  </si>
  <si>
    <t>1300008952</t>
  </si>
  <si>
    <t>5000008676</t>
  </si>
  <si>
    <t>Inspeccion estructural Out Coquimbo</t>
  </si>
  <si>
    <t>1300008953</t>
  </si>
  <si>
    <t>5000008677</t>
  </si>
  <si>
    <t>Inspeccion estructural Curauma</t>
  </si>
  <si>
    <t>1200145117</t>
  </si>
  <si>
    <t>4900149684</t>
  </si>
  <si>
    <t>RECERTIFICACION DE LINEAS DE VIDA Y PUNT</t>
  </si>
  <si>
    <t>C901288287</t>
  </si>
  <si>
    <t>SKY VERTICAL SAS</t>
  </si>
  <si>
    <t>1200145542</t>
  </si>
  <si>
    <t>4900149995</t>
  </si>
  <si>
    <t>OASFEB/26 LAVADO FACHADA PERGOLA</t>
  </si>
  <si>
    <t>RFC_CPI_SAP</t>
  </si>
  <si>
    <t>C900968612</t>
  </si>
  <si>
    <t>SISTEMAS DE PROTECCION Y ACABADOS S</t>
  </si>
  <si>
    <t>1200143747</t>
  </si>
  <si>
    <t>4900148579</t>
  </si>
  <si>
    <t>Adicionales obras Parking XPAL</t>
  </si>
  <si>
    <t>RCABEZAS</t>
  </si>
  <si>
    <t>CISAZA</t>
  </si>
  <si>
    <t>1200144832</t>
  </si>
  <si>
    <t>4900149401</t>
  </si>
  <si>
    <t>Pro Aburrá (Enero - Diciembre) 2026</t>
  </si>
  <si>
    <t>C890982636</t>
  </si>
  <si>
    <t>CORPORACION EMPRESARIAL PRO-ABURRA</t>
  </si>
  <si>
    <t>SAS</t>
  </si>
  <si>
    <t>1200144322</t>
  </si>
  <si>
    <t>4900148922</t>
  </si>
  <si>
    <t>Honorarios Admon PH P Alegra ene-dic 26</t>
  </si>
  <si>
    <t>C901401010</t>
  </si>
  <si>
    <t>B&amp;C CONTADORES Y AUDITORES S.A.S</t>
  </si>
  <si>
    <t>LCAMARGO</t>
  </si>
  <si>
    <t>1200144408</t>
  </si>
  <si>
    <t>4900149079</t>
  </si>
  <si>
    <t>FCP parte restante hito 2</t>
  </si>
  <si>
    <t>C901039685</t>
  </si>
  <si>
    <t>MARTÍNEZ, QUINTERO, MENDOZA, GONZÁL</t>
  </si>
  <si>
    <t>Aclaro</t>
  </si>
  <si>
    <t>1200146742</t>
  </si>
  <si>
    <t>4900150982</t>
  </si>
  <si>
    <t>Pago adicional sensor</t>
  </si>
  <si>
    <t>77942283</t>
  </si>
  <si>
    <t>ZENSI LABS SPA</t>
  </si>
  <si>
    <t>PRDRIGUEZ</t>
  </si>
  <si>
    <t>1200143914</t>
  </si>
  <si>
    <t>4900148685</t>
  </si>
  <si>
    <t>EUCARISTIAS DOMINICALES</t>
  </si>
  <si>
    <t>C804000679</t>
  </si>
  <si>
    <t>PARROQUIA SAN AGUSTIN</t>
  </si>
  <si>
    <t>1200145782</t>
  </si>
  <si>
    <t>4900150232</t>
  </si>
  <si>
    <t>Adicionales itse OAA evac.</t>
  </si>
  <si>
    <t>1200146482</t>
  </si>
  <si>
    <t>4900150781</t>
  </si>
  <si>
    <t>ELABORACION DE REUBICACION DE INSTALACIO</t>
  </si>
  <si>
    <t>P10116163</t>
  </si>
  <si>
    <t>DIAR INGENIEROS S.A</t>
  </si>
  <si>
    <t>1200145224</t>
  </si>
  <si>
    <t>4900149820</t>
  </si>
  <si>
    <t>ARAUCO TALENTO/ PRESENTACION/ MARZO Y AB</t>
  </si>
  <si>
    <t>76593514</t>
  </si>
  <si>
    <t>TEMPO PRODUCCIONES BY DS SPA</t>
  </si>
  <si>
    <t>1200146037</t>
  </si>
  <si>
    <t>4900150389</t>
  </si>
  <si>
    <t>Acometidas sanitarias Ex Under Armour</t>
  </si>
  <si>
    <t>1200145886</t>
  </si>
  <si>
    <t>4900150156</t>
  </si>
  <si>
    <t>Valvulas de corte AP</t>
  </si>
  <si>
    <t>1200145307</t>
  </si>
  <si>
    <t>4900149879</t>
  </si>
  <si>
    <t>Habilitación DET locales 2026</t>
  </si>
  <si>
    <t>1200144972</t>
  </si>
  <si>
    <t>4900149466</t>
  </si>
  <si>
    <t>Proyecto de contadores de Flujo</t>
  </si>
  <si>
    <t>P55513538</t>
  </si>
  <si>
    <t>RETAIL CHECK PERU S.A.C.</t>
  </si>
  <si>
    <t>1400009111</t>
  </si>
  <si>
    <t>5400006688</t>
  </si>
  <si>
    <t>Póliza Ciberseguridad 28NOV2025-28NOV202</t>
  </si>
  <si>
    <t>1200144605</t>
  </si>
  <si>
    <t>4900149168</t>
  </si>
  <si>
    <t>Proyectista Electricidad Coquimbo</t>
  </si>
  <si>
    <t>TTN</t>
  </si>
  <si>
    <t>CF</t>
  </si>
  <si>
    <t>1400009223</t>
  </si>
  <si>
    <t>5400006759</t>
  </si>
  <si>
    <t>Póliza de Todo Riesgo Titán Plaza 30DIC2</t>
  </si>
  <si>
    <t>FPEREZ</t>
  </si>
  <si>
    <t>C860026518</t>
  </si>
  <si>
    <t>CHUBB SEGUROS COLOMBIA S.A</t>
  </si>
  <si>
    <t>1200146818</t>
  </si>
  <si>
    <t>4900151112</t>
  </si>
  <si>
    <t>SUMINISTRO INSUMOS INFRAECTRUCTIRA Y FAC</t>
  </si>
  <si>
    <t>C900565617</t>
  </si>
  <si>
    <t>TODOFER DISTRIBUCIONES S.A.S.</t>
  </si>
  <si>
    <t>1200145912</t>
  </si>
  <si>
    <t>4900150138</t>
  </si>
  <si>
    <t>Cambio VF y cables tracción A20</t>
  </si>
  <si>
    <t>1200145260</t>
  </si>
  <si>
    <t>4900149822</t>
  </si>
  <si>
    <t>4.1.2 Medidores agua Loc S1 pecera</t>
  </si>
  <si>
    <t>C900219103</t>
  </si>
  <si>
    <t>PALOMINO SOLUCIONES Y TECNOLOGIA S.</t>
  </si>
  <si>
    <t>1200145037</t>
  </si>
  <si>
    <t>4900149506</t>
  </si>
  <si>
    <t>Poltronas - Distrito Gastronomico</t>
  </si>
  <si>
    <t>1200147031</t>
  </si>
  <si>
    <t>4900151189</t>
  </si>
  <si>
    <t>PACK PASCUA</t>
  </si>
  <si>
    <t>77350981</t>
  </si>
  <si>
    <t>CHOCOLATES DEL MUNDO SPA</t>
  </si>
  <si>
    <t>1200144251</t>
  </si>
  <si>
    <t>4900148961</t>
  </si>
  <si>
    <t>Proyectista Clima Coquimbo</t>
  </si>
  <si>
    <t>76124081</t>
  </si>
  <si>
    <t>INGENIERIA EN PROYECTOS DE</t>
  </si>
  <si>
    <t>1200145822</t>
  </si>
  <si>
    <t>4900150292</t>
  </si>
  <si>
    <t>Adicional Honorarios Etapa 2</t>
  </si>
  <si>
    <t>1200146324</t>
  </si>
  <si>
    <t>4900150659</t>
  </si>
  <si>
    <t>Dev mapas nuevos para app</t>
  </si>
  <si>
    <t>76581508</t>
  </si>
  <si>
    <t>LAZARILLO TEC SPA</t>
  </si>
  <si>
    <t>MCH</t>
  </si>
  <si>
    <t>EREJAS</t>
  </si>
  <si>
    <t>1200144906</t>
  </si>
  <si>
    <t>4900149523</t>
  </si>
  <si>
    <t>Sum Agua Potable por corte Sedapal Nov25</t>
  </si>
  <si>
    <t>acarvajal</t>
  </si>
  <si>
    <t>1200145031</t>
  </si>
  <si>
    <t>4900149586</t>
  </si>
  <si>
    <t>Cálculo de huella de carbono 2025</t>
  </si>
  <si>
    <t>76725752</t>
  </si>
  <si>
    <t>ASESORIAS EN NEGOCIOS Y SUSTENTABIL</t>
  </si>
  <si>
    <t>1200145054</t>
  </si>
  <si>
    <t>4900149476</t>
  </si>
  <si>
    <t>Estudio Lote Ibagué</t>
  </si>
  <si>
    <t>C76143205</t>
  </si>
  <si>
    <t>XBREIN SPA</t>
  </si>
  <si>
    <t>Estudio CC La Estación Ibagué</t>
  </si>
  <si>
    <t>1200146391</t>
  </si>
  <si>
    <t>4900150705</t>
  </si>
  <si>
    <t>Cierre provisorio local La Birra</t>
  </si>
  <si>
    <t>1200143845</t>
  </si>
  <si>
    <t>4900148766</t>
  </si>
  <si>
    <t>DIA DEL PATRIMONIO/ PLAZA NAVE CENTRAL/</t>
  </si>
  <si>
    <t>76851110</t>
  </si>
  <si>
    <t>MARIA ISABEL ZULUETA Y CIA LTDA</t>
  </si>
  <si>
    <t>WENDY GRANAD</t>
  </si>
  <si>
    <t>1300008950</t>
  </si>
  <si>
    <t>5000008674</t>
  </si>
  <si>
    <t>Consultoria Hernan Q1</t>
  </si>
  <si>
    <t>WGRANADOS</t>
  </si>
  <si>
    <t>26650164</t>
  </si>
  <si>
    <t>HERNAN FABIAN HURTADO JARAMILLO</t>
  </si>
  <si>
    <t>1300008916</t>
  </si>
  <si>
    <t>5000008649</t>
  </si>
  <si>
    <t>SaaS y Soporte Mitte CAR 2026</t>
  </si>
  <si>
    <t>C10582872</t>
  </si>
  <si>
    <t>OLU MOBILITY SOLUTIONS SL</t>
  </si>
  <si>
    <t>1200145036</t>
  </si>
  <si>
    <t>4900149588</t>
  </si>
  <si>
    <t>Implementación sistema CONTEO PUBLICO TE</t>
  </si>
  <si>
    <t>KLUNA</t>
  </si>
  <si>
    <t>1200147067</t>
  </si>
  <si>
    <t>4900151293</t>
  </si>
  <si>
    <t>ASESORIA</t>
  </si>
  <si>
    <t>76726790</t>
  </si>
  <si>
    <t>APLICA EST S.A</t>
  </si>
  <si>
    <t>OUL</t>
  </si>
  <si>
    <t>1400009269</t>
  </si>
  <si>
    <t>5400006822</t>
  </si>
  <si>
    <t>Parking 2026 - OLUR</t>
  </si>
  <si>
    <t>120</t>
  </si>
  <si>
    <t>1200143986</t>
  </si>
  <si>
    <t>4900148786</t>
  </si>
  <si>
    <t>Proyectista Pavimentos Coquimbo</t>
  </si>
  <si>
    <t>76157882</t>
  </si>
  <si>
    <t>VIELMA Y BENSON LTDA</t>
  </si>
  <si>
    <t>1200143983</t>
  </si>
  <si>
    <t>4900148776</t>
  </si>
  <si>
    <t>Proyectista Sanitario Coquimbo</t>
  </si>
  <si>
    <t>76219819</t>
  </si>
  <si>
    <t>RUZ Y VUKASOVIC INGENIERIA</t>
  </si>
  <si>
    <t>AOLAVARRIA</t>
  </si>
  <si>
    <t>1200145591</t>
  </si>
  <si>
    <t>4900150058</t>
  </si>
  <si>
    <t>MAM / RRSS Adecco</t>
  </si>
  <si>
    <t>PRA_AOLAVARR</t>
  </si>
  <si>
    <t>96820170</t>
  </si>
  <si>
    <t>ADECCO RECURSOS HUMANOS S.A</t>
  </si>
  <si>
    <t>1200143810</t>
  </si>
  <si>
    <t>4900148606</t>
  </si>
  <si>
    <t>1200146237</t>
  </si>
  <si>
    <t>4900150603</t>
  </si>
  <si>
    <t>Pago diferenciado</t>
  </si>
  <si>
    <t>1200145879</t>
  </si>
  <si>
    <t>4900150161</t>
  </si>
  <si>
    <t>VALVULA AHORRADORA DE AGUA</t>
  </si>
  <si>
    <t>C900283836</t>
  </si>
  <si>
    <t>PROYECTOS E INFRAESTRUCTURA ASMEX S</t>
  </si>
  <si>
    <t>1300008772</t>
  </si>
  <si>
    <t>5000008488</t>
  </si>
  <si>
    <t>GASTOS REEMBOLSABLES 2026</t>
  </si>
  <si>
    <t>AMORENO</t>
  </si>
  <si>
    <t>1200146681</t>
  </si>
  <si>
    <t>4900150936</t>
  </si>
  <si>
    <t>Revisor Calculo</t>
  </si>
  <si>
    <t>78245970</t>
  </si>
  <si>
    <t>CANALES PERRETTA &amp; ASOC. LTDA..</t>
  </si>
  <si>
    <t>1400009270</t>
  </si>
  <si>
    <t>5400006813</t>
  </si>
  <si>
    <t>Parking 2026 - CAX</t>
  </si>
  <si>
    <t>1200145374</t>
  </si>
  <si>
    <t>4900149806</t>
  </si>
  <si>
    <t>VERANO/VDV EXTRAS DISNEY/FEB 26</t>
  </si>
  <si>
    <t>1200145977</t>
  </si>
  <si>
    <t>4900150386</t>
  </si>
  <si>
    <t>Canalización Tuberia Macetero Cot 3043</t>
  </si>
  <si>
    <t>1200145991</t>
  </si>
  <si>
    <t>4900150383</t>
  </si>
  <si>
    <t>Cristales Templados 5MM. Esc EM15</t>
  </si>
  <si>
    <t>76494806</t>
  </si>
  <si>
    <t>SISTEMAS VITROPANEL SPA</t>
  </si>
  <si>
    <t>1200145387</t>
  </si>
  <si>
    <t>4900149789</t>
  </si>
  <si>
    <t>Alimentador SE 4 y retiro de alimentador</t>
  </si>
  <si>
    <t>1200145415</t>
  </si>
  <si>
    <t>4900149886</t>
  </si>
  <si>
    <t>RENOVACION ADOBE - CL</t>
  </si>
  <si>
    <t>77005150</t>
  </si>
  <si>
    <t>CYNERSIS CHILE LTDA</t>
  </si>
  <si>
    <t>1200144774</t>
  </si>
  <si>
    <t>4900149379</t>
  </si>
  <si>
    <t>Mitigación - Suministros de Camaras CCTV</t>
  </si>
  <si>
    <t>1200146495</t>
  </si>
  <si>
    <t>4900150795</t>
  </si>
  <si>
    <t>Reemplazo sectores dañados cubierta</t>
  </si>
  <si>
    <t>1200143662</t>
  </si>
  <si>
    <t>4900148482</t>
  </si>
  <si>
    <t>Asesoria contrato superficie Larco-AdvFe</t>
  </si>
  <si>
    <t>1400009232</t>
  </si>
  <si>
    <t>5400006781</t>
  </si>
  <si>
    <t>Póliza Ciberseguridad 28NOV2025 - 28NOV2</t>
  </si>
  <si>
    <t>1200144761</t>
  </si>
  <si>
    <t>4900149285</t>
  </si>
  <si>
    <t>Adicionales obras compactador - Recupac</t>
  </si>
  <si>
    <t>1200143995</t>
  </si>
  <si>
    <t>4900148804</t>
  </si>
  <si>
    <t>Aristos Stanton Chase</t>
  </si>
  <si>
    <t>1300008913</t>
  </si>
  <si>
    <t>5000008646</t>
  </si>
  <si>
    <t>SaaS y Soporte Mitte ASA 2026</t>
  </si>
  <si>
    <t>1200146262</t>
  </si>
  <si>
    <t>4900150562</t>
  </si>
  <si>
    <t>Rotanda Megaplaza Xiaomi</t>
  </si>
  <si>
    <t>P.NORAMBUENA</t>
  </si>
  <si>
    <t>1200144525</t>
  </si>
  <si>
    <t>4900149263</t>
  </si>
  <si>
    <t>AO/ INFLUENCERS/ MARCA/ ENERO 26</t>
  </si>
  <si>
    <t>76945383</t>
  </si>
  <si>
    <t>NOT MEDIA SPA</t>
  </si>
  <si>
    <t>1200144822</t>
  </si>
  <si>
    <t>4900149582</t>
  </si>
  <si>
    <t>Fase 2 reubicacion punto electrico Actio</t>
  </si>
  <si>
    <t>C901607595</t>
  </si>
  <si>
    <t>NODO INGENIERÍA ELÉCTRICA SAS</t>
  </si>
  <si>
    <t>1200146187</t>
  </si>
  <si>
    <t>4900150609</t>
  </si>
  <si>
    <t>1200146608</t>
  </si>
  <si>
    <t>4900150870</t>
  </si>
  <si>
    <t>Mantención química Central Térmica Mall4</t>
  </si>
  <si>
    <t>1200146634</t>
  </si>
  <si>
    <t>4900150898</t>
  </si>
  <si>
    <t>OBRAS CIVILES Y ESTRUCT METÁLICAS</t>
  </si>
  <si>
    <t>P61079106</t>
  </si>
  <si>
    <t>FAB TECH COMPANY E.I.R.L</t>
  </si>
  <si>
    <t>CGALLETTI</t>
  </si>
  <si>
    <t>1200144622</t>
  </si>
  <si>
    <t>4900149364</t>
  </si>
  <si>
    <t>Regalos día madre &amp; padre</t>
  </si>
  <si>
    <t>nbarros</t>
  </si>
  <si>
    <t>1200146673</t>
  </si>
  <si>
    <t>4900151099</t>
  </si>
  <si>
    <t>Inicio servcicio Implementación final</t>
  </si>
  <si>
    <t>NBARROS</t>
  </si>
  <si>
    <t>76995401</t>
  </si>
  <si>
    <t>AWTANA SPA</t>
  </si>
  <si>
    <t>KSEPULVEDA</t>
  </si>
  <si>
    <t>1200146250</t>
  </si>
  <si>
    <t>4900150573</t>
  </si>
  <si>
    <t>Servicio de Analista de Licitaciones</t>
  </si>
  <si>
    <t>1200146205</t>
  </si>
  <si>
    <t>4900150593</t>
  </si>
  <si>
    <t>Servicio de Analista de Licitaciones 202</t>
  </si>
  <si>
    <t>1200143801</t>
  </si>
  <si>
    <t>4900148605</t>
  </si>
  <si>
    <t>Mantenimiento de Sistemas criticos elect</t>
  </si>
  <si>
    <t>1200146347</t>
  </si>
  <si>
    <t>4900150678</t>
  </si>
  <si>
    <t>COLUMNAS HONOR</t>
  </si>
  <si>
    <t>1200145938</t>
  </si>
  <si>
    <t>4900150090</t>
  </si>
  <si>
    <t>SERV. ASISTENCIA MED. AMB.FEB - DIC 2026</t>
  </si>
  <si>
    <t>C900632505</t>
  </si>
  <si>
    <t>RED MEDICA VITAL S.A.S</t>
  </si>
  <si>
    <t>P UGARTE</t>
  </si>
  <si>
    <t>1200145101</t>
  </si>
  <si>
    <t>4900149601</t>
  </si>
  <si>
    <t>HABILITACION NOTARIA MAE</t>
  </si>
  <si>
    <t>77200033</t>
  </si>
  <si>
    <t>ARRIAGADA LECHUGA ARQUITECTURA Y</t>
  </si>
  <si>
    <t>1200146898</t>
  </si>
  <si>
    <t>4900151155</t>
  </si>
  <si>
    <t>AWS DEVELOPER</t>
  </si>
  <si>
    <t>76877135</t>
  </si>
  <si>
    <t>AMARIS CONSULTING SPA</t>
  </si>
  <si>
    <t>1200144706</t>
  </si>
  <si>
    <t>4900149341</t>
  </si>
  <si>
    <t>Adicionales Mobiliario Nuevas Ofic</t>
  </si>
  <si>
    <t>76321483</t>
  </si>
  <si>
    <t>IMPORTADORA Y COMERCIALIZADORA BROW</t>
  </si>
  <si>
    <t>1200144612</t>
  </si>
  <si>
    <t>4900149161</t>
  </si>
  <si>
    <t>Bodegaje Estanteria Falabella</t>
  </si>
  <si>
    <t>76862290</t>
  </si>
  <si>
    <t>REMEDI STTAMER Y CIA LTDA</t>
  </si>
  <si>
    <t>1200144623</t>
  </si>
  <si>
    <t>4900149315</t>
  </si>
  <si>
    <t>Demolicon de local EX-DOMINO</t>
  </si>
  <si>
    <t>1200146478</t>
  </si>
  <si>
    <t>4900150757</t>
  </si>
  <si>
    <t>6.1.1 Remocion y pintura señali S1 Arb</t>
  </si>
  <si>
    <t>C900990718</t>
  </si>
  <si>
    <t>OBRA ARANGO SAS</t>
  </si>
  <si>
    <t>1300008855</t>
  </si>
  <si>
    <t>5000008614</t>
  </si>
  <si>
    <t>Consultoria Hernan Hurtando</t>
  </si>
  <si>
    <t>PAF</t>
  </si>
  <si>
    <t>PCRISTANCHO</t>
  </si>
  <si>
    <t>1200144780</t>
  </si>
  <si>
    <t>4900149408</t>
  </si>
  <si>
    <t>CAJA DE DERIVACIÓN DOBLE EX</t>
  </si>
  <si>
    <t>C901351938</t>
  </si>
  <si>
    <t>ELEMENTAL CONSTRUCCION Y ARQUITECTU</t>
  </si>
  <si>
    <t>1300008948</t>
  </si>
  <si>
    <t>5000008672</t>
  </si>
  <si>
    <t>Desarrollador fullstack Portal Locatario</t>
  </si>
  <si>
    <t>1200146605</t>
  </si>
  <si>
    <t>4900150903</t>
  </si>
  <si>
    <t>Liqui. final por atenc. realiza. en Min</t>
  </si>
  <si>
    <t>P10025117</t>
  </si>
  <si>
    <t>CLINICA BELLAVISTA S.A.C.</t>
  </si>
  <si>
    <t>1400009227</t>
  </si>
  <si>
    <t>5400006779</t>
  </si>
  <si>
    <t>DE enero 26</t>
  </si>
  <si>
    <t>DE Feb 26</t>
  </si>
  <si>
    <t>DE Mar 26</t>
  </si>
  <si>
    <t>1400009226</t>
  </si>
  <si>
    <t>5400006780</t>
  </si>
  <si>
    <t>Lid Tec IA Enero 26</t>
  </si>
  <si>
    <t>Lid Tec IA Feb 26</t>
  </si>
  <si>
    <t>Lid Tec IA Mar 26</t>
  </si>
  <si>
    <t>1400009305</t>
  </si>
  <si>
    <t>5400006831</t>
  </si>
  <si>
    <t>Serv Parking enero 26</t>
  </si>
  <si>
    <t>Serv parking Feb 26</t>
  </si>
  <si>
    <t>Serv parking Mar 26</t>
  </si>
  <si>
    <t>Serv parking Abr 26</t>
  </si>
  <si>
    <t>1400009271</t>
  </si>
  <si>
    <t>5400006814</t>
  </si>
  <si>
    <t>Parking 2026 - CHIMB</t>
  </si>
  <si>
    <t>1200144225</t>
  </si>
  <si>
    <t>4900148880</t>
  </si>
  <si>
    <t>Sum e inst RCI division locales OAS</t>
  </si>
  <si>
    <t>C900797009</t>
  </si>
  <si>
    <t>HIDRAULICA INTEGRAL DE COLOMBIA SAS</t>
  </si>
  <si>
    <t>1200144875</t>
  </si>
  <si>
    <t>4900149478</t>
  </si>
  <si>
    <t>Sum e inst puertas para bodegas oas</t>
  </si>
  <si>
    <t>C901772822</t>
  </si>
  <si>
    <t>INDUSTRIAS SKALA SAS</t>
  </si>
  <si>
    <t>1200143755</t>
  </si>
  <si>
    <t>4900148561</t>
  </si>
  <si>
    <t>Concierto La Serenata</t>
  </si>
  <si>
    <t>C890937233</t>
  </si>
  <si>
    <t>SOCIEDAD TELEVISION DE ANTIOQUIA</t>
  </si>
  <si>
    <t>fmoyano</t>
  </si>
  <si>
    <t>1200143888</t>
  </si>
  <si>
    <t>4900148629</t>
  </si>
  <si>
    <t>Suscripcion El Libero 2026</t>
  </si>
  <si>
    <t>76389727</t>
  </si>
  <si>
    <t>SOCIEDAD PERIODISTICA EL LIBERO S.A</t>
  </si>
  <si>
    <t>Cierre provisorio local Omega</t>
  </si>
  <si>
    <t>1300008839</t>
  </si>
  <si>
    <t>5000008586</t>
  </si>
  <si>
    <t>Gestion de no valorizables 2026 Faucett</t>
  </si>
  <si>
    <t>1200145826</t>
  </si>
  <si>
    <t>4900150294</t>
  </si>
  <si>
    <t>Cierre nivel -5 para Navidad 2025</t>
  </si>
  <si>
    <t>JBENAVENTE</t>
  </si>
  <si>
    <t>1200145538</t>
  </si>
  <si>
    <t>4900150071</t>
  </si>
  <si>
    <t>EMA-Databot Mar PAK</t>
  </si>
  <si>
    <t>77022253</t>
  </si>
  <si>
    <t>DATABOT SPA</t>
  </si>
  <si>
    <t>1200143713</t>
  </si>
  <si>
    <t>4900148515</t>
  </si>
  <si>
    <t>Siniestro N°25486954 Cubierta Crepes</t>
  </si>
  <si>
    <t>1200144796</t>
  </si>
  <si>
    <t>4900149382</t>
  </si>
  <si>
    <t>Remodelación CN Falabella Bodegaje</t>
  </si>
  <si>
    <t>77783727</t>
  </si>
  <si>
    <t>CORREO NEUMÁTICO CHILE SPA</t>
  </si>
  <si>
    <t>1200146550</t>
  </si>
  <si>
    <t>4900150855</t>
  </si>
  <si>
    <t>Cierre provisorio local Fredo</t>
  </si>
  <si>
    <t>CHURTADO</t>
  </si>
  <si>
    <t>1200145674</t>
  </si>
  <si>
    <t>4900150168</t>
  </si>
  <si>
    <t>Costo con recupero</t>
  </si>
  <si>
    <t>1400009307</t>
  </si>
  <si>
    <t>5400006832</t>
  </si>
  <si>
    <t>OC Koski RRHH MAE</t>
  </si>
  <si>
    <t>1400009281</t>
  </si>
  <si>
    <t>5400006816</t>
  </si>
  <si>
    <t>Parking 2026 - PLM</t>
  </si>
  <si>
    <t>2250</t>
  </si>
  <si>
    <t>1200143896</t>
  </si>
  <si>
    <t>4900148676</t>
  </si>
  <si>
    <t>Limpieza terreno chicureo</t>
  </si>
  <si>
    <t>1200145707</t>
  </si>
  <si>
    <t>4900150088</t>
  </si>
  <si>
    <t>REPARACIÓN SISTEMA CLIMA PISO 8 SONESTA</t>
  </si>
  <si>
    <t>C900957077</t>
  </si>
  <si>
    <t>HOTELES DE FLORIDABLANCA SAS</t>
  </si>
  <si>
    <t>JRODRIGUEZ</t>
  </si>
  <si>
    <t>1200143936</t>
  </si>
  <si>
    <t>4900148678</t>
  </si>
  <si>
    <t>Estudio aeronautico de alturas Max Permi</t>
  </si>
  <si>
    <t>P61013413</t>
  </si>
  <si>
    <t>LAVERO INGENIERIA Y CONSTRUCCION S.</t>
  </si>
  <si>
    <t>1200146079</t>
  </si>
  <si>
    <t>4900150535</t>
  </si>
  <si>
    <t>SERVICIO DE ASESORIA COMUNICACIÓN FEBRER</t>
  </si>
  <si>
    <t>P60843243</t>
  </si>
  <si>
    <t>CHIRINOS &amp; ASOCIADOS SOCIEDAD ANONI</t>
  </si>
  <si>
    <t>SERVICIO DE ASESORIA COMUNICACIÓN MARZO</t>
  </si>
  <si>
    <t>1200146295</t>
  </si>
  <si>
    <t>4900150669</t>
  </si>
  <si>
    <t>CAJA MANUAL COBRO TPV ADVENTA</t>
  </si>
  <si>
    <t>1200146882</t>
  </si>
  <si>
    <t>4900151053</t>
  </si>
  <si>
    <t>Capex cortinas de aire 2</t>
  </si>
  <si>
    <t>C900383679</t>
  </si>
  <si>
    <t>VRF INGENIERIA S.A.S</t>
  </si>
  <si>
    <t>1200145225</t>
  </si>
  <si>
    <t>4900149821</t>
  </si>
  <si>
    <t>76666197</t>
  </si>
  <si>
    <t>LA AMPOLLETA PRODUCCION AUDIOVISUAL</t>
  </si>
  <si>
    <t>MPONCE</t>
  </si>
  <si>
    <t>1200145112</t>
  </si>
  <si>
    <t>4900149612</t>
  </si>
  <si>
    <t>Cambio de ITM 2500A - Subestación Conqui</t>
  </si>
  <si>
    <t>P60092659</t>
  </si>
  <si>
    <t>MIFA INGENIEROS S.A.C</t>
  </si>
  <si>
    <t>1200145567</t>
  </si>
  <si>
    <t>4900150049</t>
  </si>
  <si>
    <t>MAM / J6-Agencia RRSS SAC Adecco</t>
  </si>
  <si>
    <t>1200145569</t>
  </si>
  <si>
    <t>4900150050</t>
  </si>
  <si>
    <t>PAK / J6-Agencia RRSS SAC Adecco</t>
  </si>
  <si>
    <t>1200146884</t>
  </si>
  <si>
    <t>4900151061</t>
  </si>
  <si>
    <t>Capex parking impresora</t>
  </si>
  <si>
    <t>1200146670</t>
  </si>
  <si>
    <t>4900151032</t>
  </si>
  <si>
    <t>IMPLEMENTACIÓN DE CAMARAS EN RUTA DE EVA</t>
  </si>
  <si>
    <t>P60546098</t>
  </si>
  <si>
    <t>BUSTAMANTE INGENIERIA Y CONSTRUCCIO</t>
  </si>
  <si>
    <t>DUTRERAS</t>
  </si>
  <si>
    <t>1200145614</t>
  </si>
  <si>
    <t>4900150009</t>
  </si>
  <si>
    <t>OVERHAUL ESCALA 14 CONJUNTO REDUCTOR</t>
  </si>
  <si>
    <t>EXT_DUTRERAS</t>
  </si>
  <si>
    <t>93565000</t>
  </si>
  <si>
    <t>ASCENSORES SCHINDLER CHILE S.A</t>
  </si>
  <si>
    <t>VNUNEZ</t>
  </si>
  <si>
    <t>1200143607</t>
  </si>
  <si>
    <t>4900148392</t>
  </si>
  <si>
    <t>Ethics-Point 2026</t>
  </si>
  <si>
    <t>12100024</t>
  </si>
  <si>
    <t>NAVEX GLOBAL INC.</t>
  </si>
  <si>
    <t>1200145550</t>
  </si>
  <si>
    <t>4900149999</t>
  </si>
  <si>
    <t>Reparaciones sanitarias camarin Recupac</t>
  </si>
  <si>
    <t>1200145155</t>
  </si>
  <si>
    <t>4900149644</t>
  </si>
  <si>
    <t>SUMINISTRO PASTILLAS MICROBIOLOG ENE-DIC</t>
  </si>
  <si>
    <t>1200144493</t>
  </si>
  <si>
    <t>4900149181</t>
  </si>
  <si>
    <t>MANT. AREAS VERDES ENERO-FEBRERO-MARZO</t>
  </si>
  <si>
    <t>78087489</t>
  </si>
  <si>
    <t>AREAS VERDES NATALIA</t>
  </si>
  <si>
    <t>1200147084</t>
  </si>
  <si>
    <t>4900151132</t>
  </si>
  <si>
    <t>MEJORAS PUNTOS DE ANCLAJE P. CARACOLÍ</t>
  </si>
  <si>
    <t>C901623269</t>
  </si>
  <si>
    <t>OPTIMIZACIÓN INDUSTRIAL S.A.S</t>
  </si>
  <si>
    <t>faraya</t>
  </si>
  <si>
    <t>1200144269</t>
  </si>
  <si>
    <t>4900148952</t>
  </si>
  <si>
    <t>OPTIMICE COLOMBIA Asesoria</t>
  </si>
  <si>
    <t>90122003</t>
  </si>
  <si>
    <t>OPTIMICE COLOMBIA S.A.S</t>
  </si>
  <si>
    <t>1200145615</t>
  </si>
  <si>
    <t>4900150010</t>
  </si>
  <si>
    <t>OVERHAULT ESCALA 15 PASAMANOS</t>
  </si>
  <si>
    <t>rmesa</t>
  </si>
  <si>
    <t>1200146572</t>
  </si>
  <si>
    <t>4900150800</t>
  </si>
  <si>
    <t>Modificación y automatización portón SEP</t>
  </si>
  <si>
    <t>EXT_CRODRIGU</t>
  </si>
  <si>
    <t>77549615</t>
  </si>
  <si>
    <t>AR INGENIERIA ELECTRICA SPA</t>
  </si>
  <si>
    <t>1200145848</t>
  </si>
  <si>
    <t>4900150332</t>
  </si>
  <si>
    <t>DN - Inscripción de aumento de capital</t>
  </si>
  <si>
    <t>P18214620</t>
  </si>
  <si>
    <t>GONZALO GUSTAVO GONZALES GONZALES</t>
  </si>
  <si>
    <t>1400009298</t>
  </si>
  <si>
    <t>5400006827</t>
  </si>
  <si>
    <t>Parking 2026 - MCH</t>
  </si>
  <si>
    <t>1200143760</t>
  </si>
  <si>
    <t>4900148564</t>
  </si>
  <si>
    <t>ADICIONALES DE CIERRE PROYECTO IRA PARKI</t>
  </si>
  <si>
    <t>1200146641</t>
  </si>
  <si>
    <t>4900150958</t>
  </si>
  <si>
    <t>Dusted Hall Piso 6</t>
  </si>
  <si>
    <t>77178927</t>
  </si>
  <si>
    <t>LOGRANDOLO SPA</t>
  </si>
  <si>
    <t>1200144421</t>
  </si>
  <si>
    <t>4900149128</t>
  </si>
  <si>
    <t>SERVICIO VACTOR PARQUE CARACOLÍ</t>
  </si>
  <si>
    <t>C901521674</t>
  </si>
  <si>
    <t>ASEO SOSTENIBLE S.A.S. E.S.P</t>
  </si>
  <si>
    <t>1200143987</t>
  </si>
  <si>
    <t>4900148787</t>
  </si>
  <si>
    <t>Proyectista PCI Coquimbo</t>
  </si>
  <si>
    <t>76615839</t>
  </si>
  <si>
    <t>EPCM CONSULTORES SPA</t>
  </si>
  <si>
    <t>1200147047</t>
  </si>
  <si>
    <t>4900151392</t>
  </si>
  <si>
    <t>Soport. Atlassian MAR-ABR</t>
  </si>
  <si>
    <t>1200145223</t>
  </si>
  <si>
    <t>4900149769</t>
  </si>
  <si>
    <t>Sala LEAN</t>
  </si>
  <si>
    <t>78101469</t>
  </si>
  <si>
    <t>B&amp;L CONSTRUCCION SPA</t>
  </si>
  <si>
    <t>ADULCIC</t>
  </si>
  <si>
    <t>1200145166</t>
  </si>
  <si>
    <t>4900149826</t>
  </si>
  <si>
    <t>Parque Open Kennedy</t>
  </si>
  <si>
    <t>76883090</t>
  </si>
  <si>
    <t>CONSULTORES CLUSTER S.A</t>
  </si>
  <si>
    <t>sgomez</t>
  </si>
  <si>
    <t>1200144954</t>
  </si>
  <si>
    <t>4900149375</t>
  </si>
  <si>
    <t>Demolición de Pared MT</t>
  </si>
  <si>
    <t>P60044469</t>
  </si>
  <si>
    <t>A &amp; M INSISTEC S.A.C</t>
  </si>
  <si>
    <t>1200145380</t>
  </si>
  <si>
    <t>4900149802</t>
  </si>
  <si>
    <t>SHOWS EN VIVO/ FEBRERO</t>
  </si>
  <si>
    <t>9855451</t>
  </si>
  <si>
    <t>FRANCISCO FELIPE DTOBAR ROJAS</t>
  </si>
  <si>
    <t>1200144646</t>
  </si>
  <si>
    <t>4900149165</t>
  </si>
  <si>
    <t>Pantallas Anti Faal Piso5 FoodCourt</t>
  </si>
  <si>
    <t>1200144481</t>
  </si>
  <si>
    <t>4900149182</t>
  </si>
  <si>
    <t>LIQUIDACIÓN TPM ENERO 26</t>
  </si>
  <si>
    <t>P51229363</t>
  </si>
  <si>
    <t>CORPORACION MG SAC</t>
  </si>
  <si>
    <t>1200145587</t>
  </si>
  <si>
    <t>4900150015</t>
  </si>
  <si>
    <t>DEMOLICION DE LOCAL FC6</t>
  </si>
  <si>
    <t>1200147020</t>
  </si>
  <si>
    <t>4900151199</t>
  </si>
  <si>
    <t>Reparación escalera 28</t>
  </si>
  <si>
    <t>76951272</t>
  </si>
  <si>
    <t>CLIVER SPA</t>
  </si>
  <si>
    <t>1200145122</t>
  </si>
  <si>
    <t>4900149679</t>
  </si>
  <si>
    <t>Refuerzo bolardos seguridad</t>
  </si>
  <si>
    <t>pmunoz</t>
  </si>
  <si>
    <t>1200145958</t>
  </si>
  <si>
    <t>4900150358</t>
  </si>
  <si>
    <t>Cuota Primer Semestre 2026</t>
  </si>
  <si>
    <t>90249000</t>
  </si>
  <si>
    <t>BOLSA DE COMERCIO DE SANTIAGO</t>
  </si>
  <si>
    <t>ASABOYA</t>
  </si>
  <si>
    <t>1200144482</t>
  </si>
  <si>
    <t>4900149305</t>
  </si>
  <si>
    <t>Servicio Asesoria DAS</t>
  </si>
  <si>
    <t>P10010427</t>
  </si>
  <si>
    <t>BRENA MAYE WERNER FOSCA</t>
  </si>
  <si>
    <t>1200146400</t>
  </si>
  <si>
    <t>4900150707</t>
  </si>
  <si>
    <t>AUMENTO DE POTENCIA LOMITON TERMINAL</t>
  </si>
  <si>
    <t>1200144642</t>
  </si>
  <si>
    <t>4900149367</t>
  </si>
  <si>
    <t>O5479-25-A Cerramiento solar PA</t>
  </si>
  <si>
    <t>C900491846</t>
  </si>
  <si>
    <t>AZIMUT ENERGIA S.A.S</t>
  </si>
  <si>
    <t>1200146021</t>
  </si>
  <si>
    <t>4900150401</t>
  </si>
  <si>
    <t>Rep. Pasillo nivel Piña Restaurantes</t>
  </si>
  <si>
    <t>1200144417</t>
  </si>
  <si>
    <t>4900149066</t>
  </si>
  <si>
    <t>TRABAJOS OOCC CONTROL DE ACCESO TERRAZA</t>
  </si>
  <si>
    <t>1200146606</t>
  </si>
  <si>
    <t>4900150894</t>
  </si>
  <si>
    <t>Rep. Bomba 2 agua lluvia -6</t>
  </si>
  <si>
    <t>77127111</t>
  </si>
  <si>
    <t>HYDRAFIT INGENIERIA SPA</t>
  </si>
  <si>
    <t>1200145277</t>
  </si>
  <si>
    <t>4900149777</t>
  </si>
  <si>
    <t>MTTO ECOPLANTA</t>
  </si>
  <si>
    <t>C900569007</t>
  </si>
  <si>
    <t>INVERSIONES JAFA S.A.S.</t>
  </si>
  <si>
    <t>1200146017</t>
  </si>
  <si>
    <t>4900150367</t>
  </si>
  <si>
    <t>Dmarc protección de correo</t>
  </si>
  <si>
    <t>77752615</t>
  </si>
  <si>
    <t>DIGITAL CORP SPA</t>
  </si>
  <si>
    <t>Inicio 2do mes implementación final</t>
  </si>
  <si>
    <t>Inicio 3er mes implementación final</t>
  </si>
  <si>
    <t>1200146501</t>
  </si>
  <si>
    <t>4900150768</t>
  </si>
  <si>
    <t>LIQUIDACIÓN TPM FEBRERO26</t>
  </si>
  <si>
    <t>1200146644</t>
  </si>
  <si>
    <t>4900151029</t>
  </si>
  <si>
    <t>Coordinador de Proyectos #2</t>
  </si>
  <si>
    <t>76357050</t>
  </si>
  <si>
    <t>INTEXA S.A</t>
  </si>
  <si>
    <t>1200144737</t>
  </si>
  <si>
    <t>4900149300</t>
  </si>
  <si>
    <t>REP.BAÑO 5 , SALA DE RACK Y 3 LOCALES</t>
  </si>
  <si>
    <t>1200144189</t>
  </si>
  <si>
    <t>4900148925</t>
  </si>
  <si>
    <t>VERA AUDITORES Y ASOCIADOS S. CIVIL DE</t>
  </si>
  <si>
    <t>20565234</t>
  </si>
  <si>
    <t>VERA AUDITORES Y ASOCIADOS SOCIEDAD</t>
  </si>
  <si>
    <t>1200143738</t>
  </si>
  <si>
    <t>4900148583</t>
  </si>
  <si>
    <t>Servicio anual control de palomas</t>
  </si>
  <si>
    <t>8337147</t>
  </si>
  <si>
    <t>JUAN ANTONIO LAZO QUEZADA</t>
  </si>
  <si>
    <t>1200144347</t>
  </si>
  <si>
    <t>4900149036</t>
  </si>
  <si>
    <t>CONTROL PLAGAS  PALOMAS- MENSUAL</t>
  </si>
  <si>
    <t>1200144625</t>
  </si>
  <si>
    <t>4900149159</t>
  </si>
  <si>
    <t>Asesor en Prevención de Riesgos 2026</t>
  </si>
  <si>
    <t>77406673</t>
  </si>
  <si>
    <t>CERO SPA</t>
  </si>
  <si>
    <t>1200147071</t>
  </si>
  <si>
    <t>4900151296</t>
  </si>
  <si>
    <t>Asesoría complementaria Larc- AdcanceFee</t>
  </si>
  <si>
    <t>1400009114</t>
  </si>
  <si>
    <t>5400006718</t>
  </si>
  <si>
    <t>Servicio de cafetería mensual ene´26</t>
  </si>
  <si>
    <t>94623000</t>
  </si>
  <si>
    <t>SODEXO CHILE SPA</t>
  </si>
  <si>
    <t>Servicio de cafetería mensual feb´26</t>
  </si>
  <si>
    <t>Servicio de cafetería mensual mar´26</t>
  </si>
  <si>
    <t>Servicio de cafetería mensual abr´26</t>
  </si>
  <si>
    <t>Servicio de cafetería mensual may´26</t>
  </si>
  <si>
    <t>Servicio de cafetería mensual jun´26</t>
  </si>
  <si>
    <t>Servicio de cafetería mensual jul´26</t>
  </si>
  <si>
    <t>Servicio de cafetería mensual ago´26</t>
  </si>
  <si>
    <t>Servicio de cafetería mensual sep´26</t>
  </si>
  <si>
    <t>Servicio de cafetería mensual oct´26</t>
  </si>
  <si>
    <t>Servicio de cafetería mensual nov´26</t>
  </si>
  <si>
    <t>Servicio de cafetería mensual dic´26</t>
  </si>
  <si>
    <t>Implementacio COntingencia Hubspot</t>
  </si>
  <si>
    <t>1300008914</t>
  </si>
  <si>
    <t>5000008647</t>
  </si>
  <si>
    <t>SaaS y Soporte Mitte MAQ 2026</t>
  </si>
  <si>
    <t>1200144029</t>
  </si>
  <si>
    <t>4900148759</t>
  </si>
  <si>
    <t>VERANO/PILARES PLAZA CRISTALES /ENE 26</t>
  </si>
  <si>
    <t>1200143748</t>
  </si>
  <si>
    <t>4900148578</t>
  </si>
  <si>
    <t>BOTONES DE ASIST. COMP. ZONAS  A Y B</t>
  </si>
  <si>
    <t>1200145915</t>
  </si>
  <si>
    <t>4900150136</t>
  </si>
  <si>
    <t>Limpieza escalas mecánicas bimestral</t>
  </si>
  <si>
    <t>76187193</t>
  </si>
  <si>
    <t>HEFTER CHILE SPA</t>
  </si>
  <si>
    <t>T MUÑOZ</t>
  </si>
  <si>
    <t>1400009225</t>
  </si>
  <si>
    <t>5400006778</t>
  </si>
  <si>
    <t>ASESORIA INMOBILIARIA DIC 25</t>
  </si>
  <si>
    <t>96789870</t>
  </si>
  <si>
    <t>CBRE CHILE S.A</t>
  </si>
  <si>
    <t>ASESORIA INMOBILIARIA ENE 26</t>
  </si>
  <si>
    <t>ASESORIA INMOBILIARIA FEB 26</t>
  </si>
  <si>
    <t>ASESORIA INMOBILIARIA MAR 26</t>
  </si>
  <si>
    <t>ASESORIA INMOBILIARIA ABR 26</t>
  </si>
  <si>
    <t>ASESORIA INMOBILIARIA MAY 26</t>
  </si>
  <si>
    <t>ASESORIA INMOBILIARIA JUN 26</t>
  </si>
  <si>
    <t>ASESORIA INMOBILIARIA JUL 26</t>
  </si>
  <si>
    <t>ASESORIA INMOBILIARIA AGO 26</t>
  </si>
  <si>
    <t>ASESORIA INMOBILIARIA SEP 26</t>
  </si>
  <si>
    <t>ASESORIA INMOBILIARIA OCT 26</t>
  </si>
  <si>
    <t>ASESORIA INMOBILIARIA NOV 26</t>
  </si>
  <si>
    <t>130</t>
  </si>
  <si>
    <t>ASESORIA INMOBILIARIA DIC 26</t>
  </si>
  <si>
    <t>1200144941</t>
  </si>
  <si>
    <t>4900149457</t>
  </si>
  <si>
    <t>Retiro de acometidas exsitentes locales</t>
  </si>
  <si>
    <t>P45283836</t>
  </si>
  <si>
    <t>BUARSOCA SAC</t>
  </si>
  <si>
    <t>1200144587</t>
  </si>
  <si>
    <t>4900149198</t>
  </si>
  <si>
    <t>serv. mensual de limpieza de trampa de g</t>
  </si>
  <si>
    <t>P43108417</t>
  </si>
  <si>
    <t>ANCRO S.R.L</t>
  </si>
  <si>
    <t>J.RODRIGUEZ</t>
  </si>
  <si>
    <t>1200146387</t>
  </si>
  <si>
    <t>4900150842</t>
  </si>
  <si>
    <t>PAGO CUOTA INCORPORACION 2026/ENE2027</t>
  </si>
  <si>
    <t>65178473</t>
  </si>
  <si>
    <t>ASOCIACION PARA EL IMPULSO DE LA</t>
  </si>
  <si>
    <t>L.CASTILLO</t>
  </si>
  <si>
    <t>1200146211</t>
  </si>
  <si>
    <t>4900150611</t>
  </si>
  <si>
    <t>AUDITORIA ISO 500012026</t>
  </si>
  <si>
    <t>76079599</t>
  </si>
  <si>
    <t>ABS QUALITY EVALUATIONS (CHILE) S.A</t>
  </si>
  <si>
    <t>1200144255</t>
  </si>
  <si>
    <t>4900148950</t>
  </si>
  <si>
    <t>Suministro macetas</t>
  </si>
  <si>
    <t>P51563212</t>
  </si>
  <si>
    <t>AYASTA INGENIEROS S.A.</t>
  </si>
  <si>
    <t>1200147098</t>
  </si>
  <si>
    <t>4900151267</t>
  </si>
  <si>
    <t>Impermeabilizado techos</t>
  </si>
  <si>
    <t>P60150404</t>
  </si>
  <si>
    <t>EMCO CONSTRUCTORES Y CONSULTORES</t>
  </si>
  <si>
    <t>1200144254</t>
  </si>
  <si>
    <t>4900148963</t>
  </si>
  <si>
    <t>Itemizado y Presupuesto RoofTop</t>
  </si>
  <si>
    <t>6240346</t>
  </si>
  <si>
    <t>GONZALO PATRICIO HUERTA CORVALAN</t>
  </si>
  <si>
    <t>1200144528</t>
  </si>
  <si>
    <t>4900149243</t>
  </si>
  <si>
    <t>POP Señalética_AON_Señalética mall</t>
  </si>
  <si>
    <t>P60410156</t>
  </si>
  <si>
    <t>S &amp; M GIGANTICOLOR S.A.C</t>
  </si>
  <si>
    <t>MVS</t>
  </si>
  <si>
    <t>1400009311</t>
  </si>
  <si>
    <t>5400006829</t>
  </si>
  <si>
    <t>Parking 2026 - VES1</t>
  </si>
  <si>
    <t>CCAPCHA</t>
  </si>
  <si>
    <t>1200144109</t>
  </si>
  <si>
    <t>4900148852</t>
  </si>
  <si>
    <t>SUSCRIPCION BUK 2026</t>
  </si>
  <si>
    <t>P60647633</t>
  </si>
  <si>
    <t>BUK SAC</t>
  </si>
  <si>
    <t>6700</t>
  </si>
  <si>
    <t>1400009280</t>
  </si>
  <si>
    <t>5400006817</t>
  </si>
  <si>
    <t>Parking 2026 - JAÉN</t>
  </si>
  <si>
    <t>1200144021</t>
  </si>
  <si>
    <t>4900148762</t>
  </si>
  <si>
    <t>VERANO/FV anfitriones pantallas /ENE 26</t>
  </si>
  <si>
    <t>1200144480</t>
  </si>
  <si>
    <t>4900149183</t>
  </si>
  <si>
    <t>LIQUIDACIÓN TPM DICIEMBRE</t>
  </si>
  <si>
    <t>1200145252</t>
  </si>
  <si>
    <t>4900149818</t>
  </si>
  <si>
    <t>INST CUERDA DE VIDA ESCALERILLAS</t>
  </si>
  <si>
    <t>77980759</t>
  </si>
  <si>
    <t>BLAC SPA</t>
  </si>
  <si>
    <t>1400009090</t>
  </si>
  <si>
    <t>5400006694</t>
  </si>
  <si>
    <t>Ciberseguridad 28NOV2025-28NOV202 Chilla</t>
  </si>
  <si>
    <t>1400009103</t>
  </si>
  <si>
    <t>5400006691</t>
  </si>
  <si>
    <t>SROSSEL</t>
  </si>
  <si>
    <t>1200143700</t>
  </si>
  <si>
    <t>4900148455</t>
  </si>
  <si>
    <t>EVENTO CIERRE DE AÑO</t>
  </si>
  <si>
    <t>KVASQUEZ</t>
  </si>
  <si>
    <t>76377921</t>
  </si>
  <si>
    <t>KITCHENCLUB CHILE SPA</t>
  </si>
  <si>
    <t>1200144907</t>
  </si>
  <si>
    <t>4900149524</t>
  </si>
  <si>
    <t>Sum Agua Potable por corte Sedapal Dic25</t>
  </si>
  <si>
    <t>1200146477</t>
  </si>
  <si>
    <t>4900150835</t>
  </si>
  <si>
    <t>PASAMANOS Y COLLARINES DERECHO E02</t>
  </si>
  <si>
    <t>1200145344</t>
  </si>
  <si>
    <t>4900149874</t>
  </si>
  <si>
    <t>Serv Jardines Ene-Abril 2026</t>
  </si>
  <si>
    <t>1200147070</t>
  </si>
  <si>
    <t>4900151295</t>
  </si>
  <si>
    <t>Hon. Consultas diversas Larcomar - Feb26</t>
  </si>
  <si>
    <t>P51003756</t>
  </si>
  <si>
    <t>ESTUDIO LUIS ECHECOPAR GARCIA S.R.L</t>
  </si>
  <si>
    <t>1200145473</t>
  </si>
  <si>
    <t>4900149993</t>
  </si>
  <si>
    <t>Servicio WES ene-nov 2026 MAM</t>
  </si>
  <si>
    <t>1200144128</t>
  </si>
  <si>
    <t>4900148866</t>
  </si>
  <si>
    <t>Servicio de logistica PMT Enero 2026</t>
  </si>
  <si>
    <t>1200146374</t>
  </si>
  <si>
    <t>4900150702</t>
  </si>
  <si>
    <t>Rep. Montavehiculos EG7</t>
  </si>
  <si>
    <t>85233500</t>
  </si>
  <si>
    <t>FABRIMETAL S.A</t>
  </si>
  <si>
    <t>1400009078</t>
  </si>
  <si>
    <t>5400006684</t>
  </si>
  <si>
    <t>1200144801</t>
  </si>
  <si>
    <t>4900149432</t>
  </si>
  <si>
    <t>MTTO PINCHANEUMATICOS BI ANUAL</t>
  </si>
  <si>
    <t>cmedina</t>
  </si>
  <si>
    <t>1200143634</t>
  </si>
  <si>
    <t>4900148497</t>
  </si>
  <si>
    <t>Tabique Cinnabon-oak Berry</t>
  </si>
  <si>
    <t>AUNDA</t>
  </si>
  <si>
    <t>vstubing</t>
  </si>
  <si>
    <t>1200146123</t>
  </si>
  <si>
    <t>4900150503</t>
  </si>
  <si>
    <t>Asesoría Permanente VGM - Enero 2025</t>
  </si>
  <si>
    <t>77648628</t>
  </si>
  <si>
    <t>SOCIEDAD DE PROFESIONALES VGM LIMIT</t>
  </si>
  <si>
    <t>1200144556</t>
  </si>
  <si>
    <t>4900149279</t>
  </si>
  <si>
    <t>Mantto y Certificacion de Pozos a Tierra</t>
  </si>
  <si>
    <t>ACARRASCO</t>
  </si>
  <si>
    <t>1200145291</t>
  </si>
  <si>
    <t>4900149850</t>
  </si>
  <si>
    <t>Fee Final - Arequipa</t>
  </si>
  <si>
    <t>P61043272</t>
  </si>
  <si>
    <t>JAPETO S.A.C</t>
  </si>
  <si>
    <t>1200146283</t>
  </si>
  <si>
    <t>4900150665</t>
  </si>
  <si>
    <t>Eventos_SES_Enero</t>
  </si>
  <si>
    <t>P55219583</t>
  </si>
  <si>
    <t>SERVICIOS EVENTOS SPECIALES</t>
  </si>
  <si>
    <t>1200146469</t>
  </si>
  <si>
    <t>4900150829</t>
  </si>
  <si>
    <t>MRUPAYAN</t>
  </si>
  <si>
    <t>1200145229</t>
  </si>
  <si>
    <t>4900149872</t>
  </si>
  <si>
    <t>Regularizacion equipo certificacion A02</t>
  </si>
  <si>
    <t>1200144140</t>
  </si>
  <si>
    <t>4900148873</t>
  </si>
  <si>
    <t>Puntos de red</t>
  </si>
  <si>
    <t>1200143783</t>
  </si>
  <si>
    <t>4900148571</t>
  </si>
  <si>
    <t>MANTTO PINCHA NEUMATICOS COT. 6079</t>
  </si>
  <si>
    <t>1200145781</t>
  </si>
  <si>
    <t>4900150228</t>
  </si>
  <si>
    <t>Gestión de factibilidad electrica con LD</t>
  </si>
  <si>
    <t>1200143775</t>
  </si>
  <si>
    <t>4900148547</t>
  </si>
  <si>
    <t>ADICIONAL ACOMPAÑAMIENTO CIERRE BMS</t>
  </si>
  <si>
    <t>1200146784</t>
  </si>
  <si>
    <t>4900151008</t>
  </si>
  <si>
    <t>Tarjeta Bacnet Notifier</t>
  </si>
  <si>
    <t>1200143761</t>
  </si>
  <si>
    <t>4900148563</t>
  </si>
  <si>
    <t>DEMARCACIO ESTACIONAMIENTOS FLECHAS, ETC</t>
  </si>
  <si>
    <t>77127582</t>
  </si>
  <si>
    <t>CHILE SEÑALETICAS SPA</t>
  </si>
  <si>
    <t>1200145227</t>
  </si>
  <si>
    <t>4900149828</t>
  </si>
  <si>
    <t>Arauco Coronel</t>
  </si>
  <si>
    <t>1200143984</t>
  </si>
  <si>
    <t>4900148777</t>
  </si>
  <si>
    <t>Proyectista Basura Coquimbo</t>
  </si>
  <si>
    <t>76847885</t>
  </si>
  <si>
    <t>B0 SPA</t>
  </si>
  <si>
    <t>1200146735</t>
  </si>
  <si>
    <t>4900151035</t>
  </si>
  <si>
    <t>Evaluación Recopilación Antecedentes</t>
  </si>
  <si>
    <t>77035710</t>
  </si>
  <si>
    <t>RIVERA ARQUITECTOS LIMITADA</t>
  </si>
  <si>
    <t>PSOLDEVILLA</t>
  </si>
  <si>
    <t>1200144359</t>
  </si>
  <si>
    <t>4900149154</t>
  </si>
  <si>
    <t>Consultora postulación distintivo</t>
  </si>
  <si>
    <t>P55715491</t>
  </si>
  <si>
    <t>AVANZA SOSTENIBLE S.A.C</t>
  </si>
  <si>
    <t>1300008852</t>
  </si>
  <si>
    <t>5000008594</t>
  </si>
  <si>
    <t>Mant Prev BCI DE MIN- 2026</t>
  </si>
  <si>
    <t>1200147150</t>
  </si>
  <si>
    <t>4900151398</t>
  </si>
  <si>
    <t>Analista Senior de Impuestos</t>
  </si>
  <si>
    <t>C900276232</t>
  </si>
  <si>
    <t>SIGNIUM WORLD EXECUTIVE SEARCH</t>
  </si>
  <si>
    <t>mcrisosto</t>
  </si>
  <si>
    <t>1200144945</t>
  </si>
  <si>
    <t>4900149453</t>
  </si>
  <si>
    <t>Aviso Resultados 2025 El Mercurio</t>
  </si>
  <si>
    <t>90193000</t>
  </si>
  <si>
    <t>EMPRESA EL MERCURIO S.A.P.</t>
  </si>
  <si>
    <t>1200145911</t>
  </si>
  <si>
    <t>4900150139</t>
  </si>
  <si>
    <t>Overhaul motor E28</t>
  </si>
  <si>
    <t>1200145910</t>
  </si>
  <si>
    <t>4900150140</t>
  </si>
  <si>
    <t>Overhaul motor E09</t>
  </si>
  <si>
    <t>1200147042</t>
  </si>
  <si>
    <t>4900151175</t>
  </si>
  <si>
    <t>Operador nocturno ascensor EG1</t>
  </si>
  <si>
    <t>1200144298</t>
  </si>
  <si>
    <t>4900148978</t>
  </si>
  <si>
    <t>Señaleticas baños</t>
  </si>
  <si>
    <t>P60976162</t>
  </si>
  <si>
    <t>ESTUDIO POLILINEA S.A.C</t>
  </si>
  <si>
    <t>1200143716</t>
  </si>
  <si>
    <t>4900148514</t>
  </si>
  <si>
    <t>Acinpro derechos año 2026</t>
  </si>
  <si>
    <t>C890984107</t>
  </si>
  <si>
    <t>ASOCIACION COLOMBIANA DE INTERPRETE</t>
  </si>
  <si>
    <t>1200147064</t>
  </si>
  <si>
    <t>4900151302</t>
  </si>
  <si>
    <t>SERVICIO DE AROMATIZACION 2026</t>
  </si>
  <si>
    <t>C900463507</t>
  </si>
  <si>
    <t>BALOR S . A . S .</t>
  </si>
  <si>
    <t>1200143965</t>
  </si>
  <si>
    <t>4900148715</t>
  </si>
  <si>
    <t>Sayco y acinpro pago anual 2026</t>
  </si>
  <si>
    <t>C800021811</t>
  </si>
  <si>
    <t>ORGANIZACION SAYCO ACINPRO</t>
  </si>
  <si>
    <t>1200145308</t>
  </si>
  <si>
    <t>4900149836</t>
  </si>
  <si>
    <t>EMA-Databot Mar MAM</t>
  </si>
  <si>
    <t>1200145422</t>
  </si>
  <si>
    <t>4900149895</t>
  </si>
  <si>
    <t>EMA-Databot MAM</t>
  </si>
  <si>
    <t>1200145539</t>
  </si>
  <si>
    <t>4900150048</t>
  </si>
  <si>
    <t>EMA-Databot ACH</t>
  </si>
  <si>
    <t>1200145570</t>
  </si>
  <si>
    <t>4900150051</t>
  </si>
  <si>
    <t>EMA-Databot  MAE</t>
  </si>
  <si>
    <t>JBENAVNTE</t>
  </si>
  <si>
    <t>1200145572</t>
  </si>
  <si>
    <t>4900150053</t>
  </si>
  <si>
    <t>EMA-Databot BOM</t>
  </si>
  <si>
    <t>1200145573</t>
  </si>
  <si>
    <t>4900150054</t>
  </si>
  <si>
    <t>EMA-Databot ASA</t>
  </si>
  <si>
    <t>JBENMAVNTE</t>
  </si>
  <si>
    <t>1200145577</t>
  </si>
  <si>
    <t>4900150056</t>
  </si>
  <si>
    <t>EMA-Databot  MAM</t>
  </si>
  <si>
    <t>1200145580</t>
  </si>
  <si>
    <t>4900150057</t>
  </si>
  <si>
    <t>EMA-Databot MAQ</t>
  </si>
  <si>
    <t>1200143757</t>
  </si>
  <si>
    <t>4900148559</t>
  </si>
  <si>
    <t>Proyecto paisajismo adicionales Ica verd</t>
  </si>
  <si>
    <t>P53436340</t>
  </si>
  <si>
    <t>ICA VERDE S.A.C.</t>
  </si>
  <si>
    <t>1200144746</t>
  </si>
  <si>
    <t>4900149295</t>
  </si>
  <si>
    <t>PROVISION E INSTALACION PUERTA ABATIBLE</t>
  </si>
  <si>
    <t>77719946</t>
  </si>
  <si>
    <t>MV SERVICIOS INTEGRALES SPA</t>
  </si>
  <si>
    <t>1200144295</t>
  </si>
  <si>
    <t>4900148981</t>
  </si>
  <si>
    <t>Proyectista Seguridad Electrónica</t>
  </si>
  <si>
    <t>DGROB</t>
  </si>
  <si>
    <t>1200144572</t>
  </si>
  <si>
    <t>4900149210</t>
  </si>
  <si>
    <t>EVALUACION DIRECTORIO 2025</t>
  </si>
  <si>
    <t>77726205</t>
  </si>
  <si>
    <t>IDDC SPA</t>
  </si>
  <si>
    <t>1200146200</t>
  </si>
  <si>
    <t>4900150592</t>
  </si>
  <si>
    <t>Calculo Muro Cortina-Acceso Puente</t>
  </si>
  <si>
    <t>1300008960</t>
  </si>
  <si>
    <t>5000008680</t>
  </si>
  <si>
    <t>ITO TTVV SEP. A OCT. 2025</t>
  </si>
  <si>
    <t>ITO TTVV OCT. A NOV. 2025</t>
  </si>
  <si>
    <t>ITO TTVV NOV. A DIC. 2025</t>
  </si>
  <si>
    <t>ITO TTVV DIC, A ENERO 2026</t>
  </si>
  <si>
    <t>1400009222</t>
  </si>
  <si>
    <t>5400006758</t>
  </si>
  <si>
    <t>Cuotas Ene-Feb/26 Asesorías Seguros</t>
  </si>
  <si>
    <t>77696598</t>
  </si>
  <si>
    <t>VERGARA FERNANDEZ COSTA Y CLARO</t>
  </si>
  <si>
    <t>MGRATELLY</t>
  </si>
  <si>
    <t>1200144584</t>
  </si>
  <si>
    <t>4900149201</t>
  </si>
  <si>
    <t>Fee Mensual</t>
  </si>
  <si>
    <t>1200146542</t>
  </si>
  <si>
    <t>4900150854</t>
  </si>
  <si>
    <t>Fee_REVISION_LARCOMAR_FEBRERO_2026</t>
  </si>
  <si>
    <t>1200144802</t>
  </si>
  <si>
    <t>4900149472</t>
  </si>
  <si>
    <t>Hon. Consultas diversas Larcomar - Dic25</t>
  </si>
  <si>
    <t>1200146465</t>
  </si>
  <si>
    <t>4900150828</t>
  </si>
  <si>
    <t>FeeAgencias_PermisosMunicipales_Febrero</t>
  </si>
  <si>
    <t>1200145652</t>
  </si>
  <si>
    <t>4900150167</t>
  </si>
  <si>
    <t>Reparación maquina Dingli</t>
  </si>
  <si>
    <t>77591550</t>
  </si>
  <si>
    <t>MOTORMAN S A</t>
  </si>
  <si>
    <t>1200146876</t>
  </si>
  <si>
    <t>4900151166</t>
  </si>
  <si>
    <t>TASACION BUENAVENTURA COQUIMBO</t>
  </si>
  <si>
    <t>78093110</t>
  </si>
  <si>
    <t>TRANSSA CONSULTORES INMOBILIARIOS S</t>
  </si>
  <si>
    <t>1200146034</t>
  </si>
  <si>
    <t>4900150533</t>
  </si>
  <si>
    <t>REFORZAMIENTO DOWELLS POR VISE</t>
  </si>
  <si>
    <t>P55983976</t>
  </si>
  <si>
    <t>RG INGENIEROS CONTRATISTAS Y ASO</t>
  </si>
  <si>
    <t>1200145187</t>
  </si>
  <si>
    <t>4900149764</t>
  </si>
  <si>
    <t>Alarma ansul Tquila</t>
  </si>
  <si>
    <t>76356183</t>
  </si>
  <si>
    <t>DISENO Y PROTECCION CONTRA INCENDIO</t>
  </si>
  <si>
    <t>1200146020</t>
  </si>
  <si>
    <t>4900150402</t>
  </si>
  <si>
    <t>Rep. Compresores Local Vapiano</t>
  </si>
  <si>
    <t>76179272</t>
  </si>
  <si>
    <t>ANDES FACILITY MANAGEMENT SPA</t>
  </si>
  <si>
    <t>1200145599</t>
  </si>
  <si>
    <t>4900149954</t>
  </si>
  <si>
    <t>MATERIALES IMPERMEABILIZADO ZONAS ESTACI</t>
  </si>
  <si>
    <t>1200147103</t>
  </si>
  <si>
    <t>4900151344</t>
  </si>
  <si>
    <t>TRAMITE DE LICENCIA DE DERECHO DE USO DE</t>
  </si>
  <si>
    <t>P55273308</t>
  </si>
  <si>
    <t>CONSULTORIA Y SOLUCIONES TECNOLOGIC</t>
  </si>
  <si>
    <t>1200146145</t>
  </si>
  <si>
    <t>4900150445</t>
  </si>
  <si>
    <t>Pintado del area de discapacitados del e</t>
  </si>
  <si>
    <t>P51448685</t>
  </si>
  <si>
    <t>EXTINTORES COIMSER S.A.C</t>
  </si>
  <si>
    <t>1200146997</t>
  </si>
  <si>
    <t>4900151215</t>
  </si>
  <si>
    <t>CERTIFICADO IREC - MINKA</t>
  </si>
  <si>
    <t>P26918073</t>
  </si>
  <si>
    <t>STATKRAFT PERU S.A</t>
  </si>
  <si>
    <t>1200145874</t>
  </si>
  <si>
    <t>4900150249</t>
  </si>
  <si>
    <t>BBDO/APOYO</t>
  </si>
  <si>
    <t>96771790</t>
  </si>
  <si>
    <t>BBDO PUBLICIDAD SA</t>
  </si>
  <si>
    <t>1200147088</t>
  </si>
  <si>
    <t>4900151264</t>
  </si>
  <si>
    <t>1200145520</t>
  </si>
  <si>
    <t>4900149972</t>
  </si>
  <si>
    <t>Arauco Premium Outlet Coquimbo</t>
  </si>
  <si>
    <t>1200145228</t>
  </si>
  <si>
    <t>4900149829</t>
  </si>
  <si>
    <t>Parque Angamos</t>
  </si>
  <si>
    <t>Mfreitez</t>
  </si>
  <si>
    <t>1200145048</t>
  </si>
  <si>
    <t>4900149577</t>
  </si>
  <si>
    <t>compra LPR dañada por proveedor Sodimac</t>
  </si>
  <si>
    <t>1200144939</t>
  </si>
  <si>
    <t>4900149372</t>
  </si>
  <si>
    <t>6.1.1 Vegatacion hexagonos S1 Arboleda</t>
  </si>
  <si>
    <t>1300008838</t>
  </si>
  <si>
    <t>5000008578</t>
  </si>
  <si>
    <t>Gestion de no valorizables 2026 Lurin</t>
  </si>
  <si>
    <t>1200145885</t>
  </si>
  <si>
    <t>4900150157</t>
  </si>
  <si>
    <t>Limpieza 32 Escalas Mecanicas</t>
  </si>
  <si>
    <t>1200144872</t>
  </si>
  <si>
    <t>4900149518</t>
  </si>
  <si>
    <t>AUDITORIAS TRADICIONAL_MINKA_ENERO_2026</t>
  </si>
  <si>
    <t>DSANTOS</t>
  </si>
  <si>
    <t>1400009205</t>
  </si>
  <si>
    <t>5400006771</t>
  </si>
  <si>
    <t>ITAU FIDUCIARIA-MES DIC ATRASADO</t>
  </si>
  <si>
    <t>VPRADENAS</t>
  </si>
  <si>
    <t>C800141021</t>
  </si>
  <si>
    <t>ITAU FIDUCIARIA COLOMBIA S.A.</t>
  </si>
  <si>
    <t>1200146923</t>
  </si>
  <si>
    <t>4900151134</t>
  </si>
  <si>
    <t>Interconexión de sistema alarma pozo sép</t>
  </si>
  <si>
    <t>P56319140</t>
  </si>
  <si>
    <t>INDUSOFT SOLUTIONS S.A.C</t>
  </si>
  <si>
    <t>1200146414</t>
  </si>
  <si>
    <t>4900150624</t>
  </si>
  <si>
    <t>AUDITORIAS_VES1_ENERO_2026</t>
  </si>
  <si>
    <t>P60712155</t>
  </si>
  <si>
    <t>SERTELL SERVICIOS GENERALES E.I.R.L</t>
  </si>
  <si>
    <t>1200144369</t>
  </si>
  <si>
    <t>4900149012</t>
  </si>
  <si>
    <t>Cuota Anual de Afiliación a Colcapital</t>
  </si>
  <si>
    <t>C900559366</t>
  </si>
  <si>
    <t>ASOCIACION COLOMBIANA DE FONDOS DE</t>
  </si>
  <si>
    <t>1200145451</t>
  </si>
  <si>
    <t>4900149857</t>
  </si>
  <si>
    <t>Retiro escombros en terreno Sector H&amp;M</t>
  </si>
  <si>
    <t>77274068</t>
  </si>
  <si>
    <t>CONSTRUCTORA PUELO SPA</t>
  </si>
  <si>
    <t>1200144258</t>
  </si>
  <si>
    <t>4900148941</t>
  </si>
  <si>
    <t>Sum e inst tarjeta panel deteccion Of</t>
  </si>
  <si>
    <t>1200144465</t>
  </si>
  <si>
    <t>4900149188</t>
  </si>
  <si>
    <t>Honorarios (visas)</t>
  </si>
  <si>
    <t>C830515294</t>
  </si>
  <si>
    <t>GODOY CORDOBA ABOGADOS S.A.S</t>
  </si>
  <si>
    <t>1200143874</t>
  </si>
  <si>
    <t>4900148658</t>
  </si>
  <si>
    <t>Lavado de fachadas</t>
  </si>
  <si>
    <t>6500</t>
  </si>
  <si>
    <t>RCULQUI</t>
  </si>
  <si>
    <t>1200146795</t>
  </si>
  <si>
    <t>4900151127</t>
  </si>
  <si>
    <t>Cerramientos y escaleras</t>
  </si>
  <si>
    <t>P52110530</t>
  </si>
  <si>
    <t>COPEX DIGITAL S.A.C.</t>
  </si>
  <si>
    <t>1200144655</t>
  </si>
  <si>
    <t>4900149238</t>
  </si>
  <si>
    <t>ALIMENTADOR MODULO VARSOVIENNE</t>
  </si>
  <si>
    <t>1200144609</t>
  </si>
  <si>
    <t>4900149160</t>
  </si>
  <si>
    <t>Bodegaje Equipos de Clima Falabella</t>
  </si>
  <si>
    <t>76309127</t>
  </si>
  <si>
    <t>DAIKIN AIRCONDITIONING CHILE SPA</t>
  </si>
  <si>
    <t>1200144535</t>
  </si>
  <si>
    <t>4900149152</t>
  </si>
  <si>
    <t>Tabique Monarch Remodelación</t>
  </si>
  <si>
    <t>77079657</t>
  </si>
  <si>
    <t>CONSTRUCCIONES Y REMODELACIONES</t>
  </si>
  <si>
    <t>1400009333</t>
  </si>
  <si>
    <t>5400006836</t>
  </si>
  <si>
    <t>Endoso prórroga Todo Riesgo Construcción</t>
  </si>
  <si>
    <t>P60112760</t>
  </si>
  <si>
    <t>LIBERTY SEGUROS SA</t>
  </si>
  <si>
    <t>1200143935</t>
  </si>
  <si>
    <t>4900148693</t>
  </si>
  <si>
    <t>TICKETLESS/ CAMPAÑA ANFITRIONES/ ENE 26</t>
  </si>
  <si>
    <t>1200146435</t>
  </si>
  <si>
    <t>4900150719</t>
  </si>
  <si>
    <t>Asesoría legal para estrategia de confor</t>
  </si>
  <si>
    <t>P39290235</t>
  </si>
  <si>
    <t>ESTUDIO ESTRADA ABOGADOS S.A.C</t>
  </si>
  <si>
    <t>1400009268</t>
  </si>
  <si>
    <t>5400006823</t>
  </si>
  <si>
    <t>Parking 2026 - OAF</t>
  </si>
  <si>
    <t>1200143912</t>
  </si>
  <si>
    <t>4900148694</t>
  </si>
  <si>
    <t>Mantencion anual de reja y portones</t>
  </si>
  <si>
    <t>1200146108</t>
  </si>
  <si>
    <t>4900150530</t>
  </si>
  <si>
    <t>76714250</t>
  </si>
  <si>
    <t>BUROTEMPS EMPRESA DE SERV. TRANSITO</t>
  </si>
  <si>
    <t>1200146263</t>
  </si>
  <si>
    <t>4900150526</t>
  </si>
  <si>
    <t>Supervisión Red sanitarias Ica</t>
  </si>
  <si>
    <t>1200145167</t>
  </si>
  <si>
    <t>4900149707</t>
  </si>
  <si>
    <t>Apoyo Auditoría Externa SGE</t>
  </si>
  <si>
    <t>77528709</t>
  </si>
  <si>
    <t>ABASTIBLE TEC SPA</t>
  </si>
  <si>
    <t>1200145355</t>
  </si>
  <si>
    <t>4900149882</t>
  </si>
  <si>
    <t>CAJA CENTRO PARKING</t>
  </si>
  <si>
    <t>76088687</t>
  </si>
  <si>
    <t>MCS CONSTRUCCIONES LIMITADA</t>
  </si>
  <si>
    <t>1200144362</t>
  </si>
  <si>
    <t>4900149155</t>
  </si>
  <si>
    <t>SERVICIOS</t>
  </si>
  <si>
    <t>1200144620</t>
  </si>
  <si>
    <t>4900149158</t>
  </si>
  <si>
    <t>Adicional Proy Pavimento</t>
  </si>
  <si>
    <t>76197476</t>
  </si>
  <si>
    <t>INGENIERIA LICENCIADO</t>
  </si>
  <si>
    <t>1200144647</t>
  </si>
  <si>
    <t>4900149278</t>
  </si>
  <si>
    <t>Optimizaciones PCI BUIN</t>
  </si>
  <si>
    <t>84071600</t>
  </si>
  <si>
    <t>FLEISCHMANN CHILE S.A</t>
  </si>
  <si>
    <t>1200144781</t>
  </si>
  <si>
    <t>4900149429</t>
  </si>
  <si>
    <t>WES enero a sept 2026</t>
  </si>
  <si>
    <t>1200145309</t>
  </si>
  <si>
    <t>4900149848</t>
  </si>
  <si>
    <t>Asesor tecnico vialidad UD2</t>
  </si>
  <si>
    <t>6857931</t>
  </si>
  <si>
    <t>ELOY SEGUNDO MORAGA RAMOS</t>
  </si>
  <si>
    <t>1400009242</t>
  </si>
  <si>
    <t>5400006806</t>
  </si>
  <si>
    <t>Serv Gabriela Enero 26</t>
  </si>
  <si>
    <t>Serv Gabriela Feb 26</t>
  </si>
  <si>
    <t>Serv Gabriela Mar 26</t>
  </si>
  <si>
    <t>1200145653</t>
  </si>
  <si>
    <t>4900150105</t>
  </si>
  <si>
    <t>VDV/ EXTRASACTIVACION/ ENERO</t>
  </si>
  <si>
    <t>1200145968</t>
  </si>
  <si>
    <t>4900150193</t>
  </si>
  <si>
    <t>Proyecto La Mar - Formulario</t>
  </si>
  <si>
    <t>P76007167</t>
  </si>
  <si>
    <t>PEIRANO Y COMPANIA CONSULTORES</t>
  </si>
  <si>
    <t>1200145904</t>
  </si>
  <si>
    <t>4900150142</t>
  </si>
  <si>
    <t>Conjunto pasamanos en E43</t>
  </si>
  <si>
    <t>1200146181</t>
  </si>
  <si>
    <t>4900150413</t>
  </si>
  <si>
    <t>serv.fee feb de limpieza de trampa de gr</t>
  </si>
  <si>
    <t>1200145507</t>
  </si>
  <si>
    <t>4900149963</t>
  </si>
  <si>
    <t>tramitacion seremi de salud sala de basu</t>
  </si>
  <si>
    <t>77329216</t>
  </si>
  <si>
    <t>ELEVACION NORTE SPA</t>
  </si>
  <si>
    <t>1400009109</t>
  </si>
  <si>
    <t>5400006689</t>
  </si>
  <si>
    <t>1400009273</t>
  </si>
  <si>
    <t>5400006815</t>
  </si>
  <si>
    <t>Parking 2026 - HUAR</t>
  </si>
  <si>
    <t>1200145178</t>
  </si>
  <si>
    <t>4900149701</t>
  </si>
  <si>
    <t>LIMPIEZA DE LONAS TENSADAS PATIO DE COMI</t>
  </si>
  <si>
    <t>1200146659</t>
  </si>
  <si>
    <t>4900150964</t>
  </si>
  <si>
    <t>Certificación de TTVV</t>
  </si>
  <si>
    <t>76906263</t>
  </si>
  <si>
    <t>CERTIFICACION DE ASCENSORES IECAM</t>
  </si>
  <si>
    <t>LRIOS</t>
  </si>
  <si>
    <t>1200144986</t>
  </si>
  <si>
    <t>4900149552</t>
  </si>
  <si>
    <t>MANT Y RECARGA DE EXTINTORES</t>
  </si>
  <si>
    <t>P60193943</t>
  </si>
  <si>
    <t>VALEXTIN EQUIPOS CONTRA INCENDIOS</t>
  </si>
  <si>
    <t>Servicios Emisores 25</t>
  </si>
  <si>
    <t>1200145325</t>
  </si>
  <si>
    <t>4900149884</t>
  </si>
  <si>
    <t>Reparación UPS Sala Control</t>
  </si>
  <si>
    <t>52003344</t>
  </si>
  <si>
    <t>POWERTEC INGENIERIA Y CONSTRUCCIÓN</t>
  </si>
  <si>
    <t>1200146793</t>
  </si>
  <si>
    <t>4900151019</t>
  </si>
  <si>
    <t>Instalacion central incendio Bco Falabel</t>
  </si>
  <si>
    <t>1200146432</t>
  </si>
  <si>
    <t>4900150722</t>
  </si>
  <si>
    <t>TABIQUE PROV.LOC. GEOGRAPHY</t>
  </si>
  <si>
    <t>1200146685</t>
  </si>
  <si>
    <t>4900150934</t>
  </si>
  <si>
    <t>Adicional recarpeteo Salida Kennedy</t>
  </si>
  <si>
    <t>1400009091</t>
  </si>
  <si>
    <t>5400006693</t>
  </si>
  <si>
    <t>1200145706</t>
  </si>
  <si>
    <t>4900150169</t>
  </si>
  <si>
    <t>Cierre provisorio local Starbucks</t>
  </si>
  <si>
    <t>1200144691</t>
  </si>
  <si>
    <t>4900149370</t>
  </si>
  <si>
    <t>Eventos_AON_Show Brayan Arambulo</t>
  </si>
  <si>
    <t>P20416564</t>
  </si>
  <si>
    <t>SUSAN LEON PRODUCCIONES Y REPRESENT</t>
  </si>
  <si>
    <t>1200146257</t>
  </si>
  <si>
    <t>4900150566</t>
  </si>
  <si>
    <t>COSTO C/RECUP. CARGO A LOC FUENTE SPORT</t>
  </si>
  <si>
    <t>ITAU FIDUCIARIA-MES FEBRERO</t>
  </si>
  <si>
    <t>ITAU FIDUCIARIA-MES MARZO</t>
  </si>
  <si>
    <t>ITAU FIDUCIARIA-MES ABRIL</t>
  </si>
  <si>
    <t>ITAU FIDUCIARIA-MES MAYO</t>
  </si>
  <si>
    <t>ITAU FIDUCIARIA-MES JUNIO</t>
  </si>
  <si>
    <t>ITAU FIDUCIARIA-MES JULIO</t>
  </si>
  <si>
    <t>ITAU FIDUCIARIA-MES AGOSTO</t>
  </si>
  <si>
    <t>ITAU FIDUCIARIA-MES SEPTIEMBRE</t>
  </si>
  <si>
    <t>ITAU FIDUCIARIA-MES OCTUBRE</t>
  </si>
  <si>
    <t>ITAU FIDUCIARIA-MES NOVIEMBRE</t>
  </si>
  <si>
    <t>ITAU FIDUCIARIA-MES DICIEMBRE</t>
  </si>
  <si>
    <t>1200144702</t>
  </si>
  <si>
    <t>4900149339</t>
  </si>
  <si>
    <t>REPARACIÓN CIELO RASO P2 N3 PUMA</t>
  </si>
  <si>
    <t>C901281802</t>
  </si>
  <si>
    <t>SOLUCIONES LA VEGA SAS</t>
  </si>
  <si>
    <t>1200144399</t>
  </si>
  <si>
    <t>4900149072</t>
  </si>
  <si>
    <t>SUSCRIPCION ACCEP ENERO 26</t>
  </si>
  <si>
    <t>P50380726</t>
  </si>
  <si>
    <t>ASOCIACION DE CENTROS COMERCIALES</t>
  </si>
  <si>
    <t>1200145115</t>
  </si>
  <si>
    <t>4900149686</t>
  </si>
  <si>
    <t>SUSCRIPCION ACCEP FEBERO 26</t>
  </si>
  <si>
    <t>1200146765</t>
  </si>
  <si>
    <t>4900151065</t>
  </si>
  <si>
    <t>SUSCRIPCION ACCEP MARZO 26</t>
  </si>
  <si>
    <t>1200144546</t>
  </si>
  <si>
    <t>4900149247</t>
  </si>
  <si>
    <t>SERVICIO ANFITRIONES y SEGURIDAD</t>
  </si>
  <si>
    <t>1200144105</t>
  </si>
  <si>
    <t>4900148923</t>
  </si>
  <si>
    <t>CONTROL PLAGAS/PALOMAS  ENE-DIC 2026</t>
  </si>
  <si>
    <t>1200146668</t>
  </si>
  <si>
    <t>4900151031</t>
  </si>
  <si>
    <t>Tratamiento anticorrosivo de estructuras</t>
  </si>
  <si>
    <t>1200146885</t>
  </si>
  <si>
    <t>4900151074</t>
  </si>
  <si>
    <t>Instalación Variador Agua Tratada</t>
  </si>
  <si>
    <t>1200145519</t>
  </si>
  <si>
    <t>4900149971</t>
  </si>
  <si>
    <t>Arauco Premium Outlet Curauma</t>
  </si>
  <si>
    <t>adil</t>
  </si>
  <si>
    <t>1200145671</t>
  </si>
  <si>
    <t>4900150066</t>
  </si>
  <si>
    <t>Arauco Premium Outlet San Pedro</t>
  </si>
  <si>
    <t>CZARATE</t>
  </si>
  <si>
    <t>1200143789</t>
  </si>
  <si>
    <t>4900148566</t>
  </si>
  <si>
    <t>RH2: PROCESO SELECCIÓN CJ INICIAL</t>
  </si>
  <si>
    <t>P52229014</t>
  </si>
  <si>
    <t>CL SELECTION SAC</t>
  </si>
  <si>
    <t>BCAMPOS</t>
  </si>
  <si>
    <t>1200147143</t>
  </si>
  <si>
    <t>4900151310</t>
  </si>
  <si>
    <t>OUTPLACEMENT CZARATE / CESTELA</t>
  </si>
  <si>
    <t>P15296062</t>
  </si>
  <si>
    <t>DINAMICA PROFESIONAL CONSULTORES S.</t>
  </si>
  <si>
    <t>1200145124</t>
  </si>
  <si>
    <t>4900149677</t>
  </si>
  <si>
    <t>1200146233</t>
  </si>
  <si>
    <t>4900150594</t>
  </si>
  <si>
    <t>1200146235</t>
  </si>
  <si>
    <t>4900150595</t>
  </si>
  <si>
    <t>1200147030</t>
  </si>
  <si>
    <t>4900151190</t>
  </si>
  <si>
    <t>TRAB Y ACONDIC EN PARED DE ACANTILADO</t>
  </si>
  <si>
    <t>P55097445</t>
  </si>
  <si>
    <t>INSTALS DRYWALL SERVICE S.A.C</t>
  </si>
  <si>
    <t>1200144916</t>
  </si>
  <si>
    <t>4900149539</t>
  </si>
  <si>
    <t>EXTRAS NAVIDAD / DECORACIÓN / DICIEMBRE</t>
  </si>
  <si>
    <t>1200145145</t>
  </si>
  <si>
    <t>4900149657</t>
  </si>
  <si>
    <t>cierre prvisorio suc117 Under Armour</t>
  </si>
  <si>
    <t>1400009102</t>
  </si>
  <si>
    <t>5400006692</t>
  </si>
  <si>
    <t>1200146627</t>
  </si>
  <si>
    <t>4900150961</t>
  </si>
  <si>
    <t>Asesorias revisión proyectos locales</t>
  </si>
  <si>
    <t>76537075</t>
  </si>
  <si>
    <t>SECOS CONSULTANT AND</t>
  </si>
  <si>
    <t>1200146282</t>
  </si>
  <si>
    <t>4900150670</t>
  </si>
  <si>
    <t>Eventos_GestiónMunicipal_Enero</t>
  </si>
  <si>
    <t>1200144411</t>
  </si>
  <si>
    <t>4900149080</t>
  </si>
  <si>
    <t>Acinpro 2026 PLC</t>
  </si>
  <si>
    <t>Alimentación Trifasica Medidor L231 Cot</t>
  </si>
  <si>
    <t>F.MOZO</t>
  </si>
  <si>
    <t>1200144704</t>
  </si>
  <si>
    <t>4900149357</t>
  </si>
  <si>
    <t>DIA DE LOS ENAMORADOS/ PRODUCCION/ ASA</t>
  </si>
  <si>
    <t>77734650</t>
  </si>
  <si>
    <t>MACROMARKETING SPA</t>
  </si>
  <si>
    <t>1200144703</t>
  </si>
  <si>
    <t>4900149363</t>
  </si>
  <si>
    <t>ADECUACIÓN OBRA CIVIL LOCAL FC407</t>
  </si>
  <si>
    <t>C901357286</t>
  </si>
  <si>
    <t>MARLOWE S.A.S</t>
  </si>
  <si>
    <t>1200145144</t>
  </si>
  <si>
    <t>4900149658</t>
  </si>
  <si>
    <t>Cierre provisorio suc303 Merrell</t>
  </si>
  <si>
    <t>1200147099</t>
  </si>
  <si>
    <t>4900151268</t>
  </si>
  <si>
    <t>Muro divisorio</t>
  </si>
  <si>
    <t>1200145597</t>
  </si>
  <si>
    <t>4900149953</t>
  </si>
  <si>
    <t>BOMBA SÉPTICA 1</t>
  </si>
  <si>
    <t>P60434597</t>
  </si>
  <si>
    <t>DINAMO CONTROL &amp; AUTOMATIZACION S.A</t>
  </si>
  <si>
    <t>1200144413</t>
  </si>
  <si>
    <t>4900149075</t>
  </si>
  <si>
    <t>8.1.5 Contador de personas</t>
  </si>
  <si>
    <t>C900745379</t>
  </si>
  <si>
    <t>RETAILCHECK COLOMBIA S.A.S</t>
  </si>
  <si>
    <t>1200145106</t>
  </si>
  <si>
    <t>4900149632</t>
  </si>
  <si>
    <t>Demolicion de local + cambio de puerta y</t>
  </si>
  <si>
    <t>76788097</t>
  </si>
  <si>
    <t>GRUPO CCB SPA</t>
  </si>
  <si>
    <t>1200146202</t>
  </si>
  <si>
    <t>4900150671</t>
  </si>
  <si>
    <t>Honorarios Administrativo Soporte</t>
  </si>
  <si>
    <t>ATAPIA</t>
  </si>
  <si>
    <t>1200145742</t>
  </si>
  <si>
    <t>4900149941</t>
  </si>
  <si>
    <t>Servicio Misa Dominical Año 2026</t>
  </si>
  <si>
    <t>C72187024</t>
  </si>
  <si>
    <t>LEONARDO ALFREDO RODRIGUEZ BERROCAL</t>
  </si>
  <si>
    <t>1200145256</t>
  </si>
  <si>
    <t>4900149651</t>
  </si>
  <si>
    <t>arriendo enero - dic prensa PAO</t>
  </si>
  <si>
    <t>76885508</t>
  </si>
  <si>
    <t>CICLOTEC SPA</t>
  </si>
  <si>
    <t>1200144950</t>
  </si>
  <si>
    <t>4900149481</t>
  </si>
  <si>
    <t>MANTENIMIENTO EN AMBIENTES VARIOS</t>
  </si>
  <si>
    <t>1200146011</t>
  </si>
  <si>
    <t>4900150454</t>
  </si>
  <si>
    <t>BBDDO/ RRHH EXTRA/ FEBRERO Y MARZO</t>
  </si>
  <si>
    <t>1200144683</t>
  </si>
  <si>
    <t>4900149221</t>
  </si>
  <si>
    <t>Demolicion suc315 Zappa (recuperable)</t>
  </si>
  <si>
    <t>1200144665</t>
  </si>
  <si>
    <t>4900149271</t>
  </si>
  <si>
    <t>REVISION_MINKA_ENERO_2026</t>
  </si>
  <si>
    <t>1200144808</t>
  </si>
  <si>
    <t>4900149474</t>
  </si>
  <si>
    <t>L136-Defensa procesal judicial Larcomar</t>
  </si>
  <si>
    <t>1200146285</t>
  </si>
  <si>
    <t>4900150621</t>
  </si>
  <si>
    <t>Vacaciones recreativas semana santa</t>
  </si>
  <si>
    <t>C901306657</t>
  </si>
  <si>
    <t>GRUPO INVENTIVO S.A.S</t>
  </si>
  <si>
    <t>Cierre provisorio local Bimba y Lola</t>
  </si>
  <si>
    <t>1200146648</t>
  </si>
  <si>
    <t>4900150970</t>
  </si>
  <si>
    <t>SER_VARIO</t>
  </si>
  <si>
    <t>78925120</t>
  </si>
  <si>
    <t>KREBS CONSULTORES LTDA</t>
  </si>
  <si>
    <t>1200145356</t>
  </si>
  <si>
    <t>4900149883</t>
  </si>
  <si>
    <t>CAJA CENTRO PARKING EXPO</t>
  </si>
  <si>
    <t>1200145791</t>
  </si>
  <si>
    <t>4900150176</t>
  </si>
  <si>
    <t>Adic Bench+ Gabinete con Jardinera</t>
  </si>
  <si>
    <t>1200145775</t>
  </si>
  <si>
    <t>4900150213</t>
  </si>
  <si>
    <t>Mtto Eqps por corrosión y oxido Itse Oul</t>
  </si>
  <si>
    <t>1200145754</t>
  </si>
  <si>
    <t>4900150178</t>
  </si>
  <si>
    <t>Inst. Citofonía A01</t>
  </si>
  <si>
    <t>GLUDENA</t>
  </si>
  <si>
    <t>1200145108</t>
  </si>
  <si>
    <t>4900149621</t>
  </si>
  <si>
    <t>SERV MANTTO Y RECARGA EXTINTORES 2026</t>
  </si>
  <si>
    <t>P46184289</t>
  </si>
  <si>
    <t>CORPORACION FIREMAN S S.A.C</t>
  </si>
  <si>
    <t>1200143791</t>
  </si>
  <si>
    <t>4900148577</t>
  </si>
  <si>
    <t>Mejora y mantto.sistema de aguas lluvias</t>
  </si>
  <si>
    <t>6650</t>
  </si>
  <si>
    <t>MCHACALIAZA</t>
  </si>
  <si>
    <t>1200146624</t>
  </si>
  <si>
    <t>4900150906</t>
  </si>
  <si>
    <t>Mantenimiento integral de contadores</t>
  </si>
  <si>
    <t>1200144849</t>
  </si>
  <si>
    <t>4900149387</t>
  </si>
  <si>
    <t>Eventos_GestionDePagos_Enero</t>
  </si>
  <si>
    <t>PMEZA</t>
  </si>
  <si>
    <t>1200144238</t>
  </si>
  <si>
    <t>4900148960</t>
  </si>
  <si>
    <t>Itemizado y Presupuesto Puente</t>
  </si>
  <si>
    <t>1200145829</t>
  </si>
  <si>
    <t>4900150247</t>
  </si>
  <si>
    <t>MCN-Métodos captura NPS (implementación</t>
  </si>
  <si>
    <t>76007167</t>
  </si>
  <si>
    <t>roquendo</t>
  </si>
  <si>
    <t>1200144806</t>
  </si>
  <si>
    <t>4900149440</t>
  </si>
  <si>
    <t>MEJORA ILUMINACIÓN ESTACIONAMIENTO PAN</t>
  </si>
  <si>
    <t>ZDIAZ</t>
  </si>
  <si>
    <t>1200146340</t>
  </si>
  <si>
    <t>4900150683</t>
  </si>
  <si>
    <t>COTIZACIONES - TRABAJOS VARIOS PARQUE JA</t>
  </si>
  <si>
    <t>P47186416</t>
  </si>
  <si>
    <t>WILSON CAMACHO CERDAN</t>
  </si>
  <si>
    <t>1200144337</t>
  </si>
  <si>
    <t>4900149105</t>
  </si>
  <si>
    <t>REPARACION DE RETORNADORES</t>
  </si>
  <si>
    <t>1200145285</t>
  </si>
  <si>
    <t>4900149730</t>
  </si>
  <si>
    <t>DDE/ MURAL PLAZA BANCARIA/ FEBRERO</t>
  </si>
  <si>
    <t>76546541</t>
  </si>
  <si>
    <t>LUPA BTL SPA</t>
  </si>
  <si>
    <t>1200146887</t>
  </si>
  <si>
    <t>4900151165</t>
  </si>
  <si>
    <t>Pintado de Rejas Zona Lima</t>
  </si>
  <si>
    <t>P60716910</t>
  </si>
  <si>
    <t>M &amp; V RAMIREZ CONTRATISTAS</t>
  </si>
  <si>
    <t>1200146823</t>
  </si>
  <si>
    <t>4900151109</t>
  </si>
  <si>
    <t>ACONDICIONAMIENTO DE SUPERFICIE DE INFRA</t>
  </si>
  <si>
    <t>P60055289</t>
  </si>
  <si>
    <t>ELECTROMING INGENIERÍA Y MANTENIMIE</t>
  </si>
  <si>
    <t>1200147052</t>
  </si>
  <si>
    <t>4900151170</t>
  </si>
  <si>
    <t>Telemetria para futuro locatario Quality</t>
  </si>
  <si>
    <t>1200145179</t>
  </si>
  <si>
    <t>4900149700</t>
  </si>
  <si>
    <t>Correc. Filtración en red de aguaTee Ø4"</t>
  </si>
  <si>
    <t>P60049092</t>
  </si>
  <si>
    <t>CONSTRUCTEC RYD S.A.C.</t>
  </si>
  <si>
    <t>1400009164</t>
  </si>
  <si>
    <t>5400006740</t>
  </si>
  <si>
    <t>Telemetria 2026 - MPI</t>
  </si>
  <si>
    <t>Servicio de auditoria IA Abr-26</t>
  </si>
  <si>
    <t>Servicio de auditoria IA May-26</t>
  </si>
  <si>
    <t>Servicio de auditoria IA Jun-26</t>
  </si>
  <si>
    <t>Servicio de auditoria IA Jul-26</t>
  </si>
  <si>
    <t>Servicio de auditoria IA Ago-26</t>
  </si>
  <si>
    <t>Servicio de auditoria IA Set-26</t>
  </si>
  <si>
    <t>Servicio de auditoria IA Oct-26</t>
  </si>
  <si>
    <t>Servicio de auditoria IA Nov-26</t>
  </si>
  <si>
    <t>Servicio de auditoria IA Dic-26</t>
  </si>
  <si>
    <t>Servicio de auditoria IA Ene-26</t>
  </si>
  <si>
    <t>Servicio de auditoria IA Feb-26</t>
  </si>
  <si>
    <t>1200146556</t>
  </si>
  <si>
    <t>4900150811</t>
  </si>
  <si>
    <t>Cierre provisorio local New Man</t>
  </si>
  <si>
    <t>1200146026</t>
  </si>
  <si>
    <t>4900150398</t>
  </si>
  <si>
    <t>Escalera de ingreso a paneles</t>
  </si>
  <si>
    <t>P56263527</t>
  </si>
  <si>
    <t>CORPORACION WC &amp; HNOS S.A.C</t>
  </si>
  <si>
    <t>KORDAYA</t>
  </si>
  <si>
    <t>1200144759</t>
  </si>
  <si>
    <t>4900149381</t>
  </si>
  <si>
    <t>ASESORIA_DEFENSA_CIVIL</t>
  </si>
  <si>
    <t>1200147021</t>
  </si>
  <si>
    <t>4900151198</t>
  </si>
  <si>
    <t>ACOND. SUPERFICIE TECHOS ACANTILADO SUR</t>
  </si>
  <si>
    <t>1200144443</t>
  </si>
  <si>
    <t>4900149142</t>
  </si>
  <si>
    <t>1200145032</t>
  </si>
  <si>
    <t>4900149592</t>
  </si>
  <si>
    <t>Mant Prev A&amp;D De HyM Ene-Dic26</t>
  </si>
  <si>
    <t>Mant Prev ACI De HYM Ene-Dic26</t>
  </si>
  <si>
    <t>1200145832</t>
  </si>
  <si>
    <t>4900150298</t>
  </si>
  <si>
    <t>Bases de Licitación TTVV</t>
  </si>
  <si>
    <t>P60243628</t>
  </si>
  <si>
    <t>SERVICIOS INDUSTRIALES ZAMALLOA SRL</t>
  </si>
  <si>
    <t>1300008915</t>
  </si>
  <si>
    <t>5000008648</t>
  </si>
  <si>
    <t>SaaS y Soporte Mitte AEB 2026</t>
  </si>
  <si>
    <t>1200146733</t>
  </si>
  <si>
    <t>4900150989</t>
  </si>
  <si>
    <t>mantto correct. alarma BCI- Pab9</t>
  </si>
  <si>
    <t>GLUDEÑA</t>
  </si>
  <si>
    <t>1200145138</t>
  </si>
  <si>
    <t>4900149663</t>
  </si>
  <si>
    <t>SUMINISTRO E INSTALACION DE BOTONES ANTI</t>
  </si>
  <si>
    <t>JPONCE</t>
  </si>
  <si>
    <t>1200144836</t>
  </si>
  <si>
    <t>4900149397</t>
  </si>
  <si>
    <t>Eventos_AON_Sistema de Sonido</t>
  </si>
  <si>
    <t>P61187836</t>
  </si>
  <si>
    <t>SINGULAR LATIN E.I.R.L</t>
  </si>
  <si>
    <t>Capex parking repuesto talenquera</t>
  </si>
  <si>
    <t>1200145972</t>
  </si>
  <si>
    <t>4900150388</t>
  </si>
  <si>
    <t>Aleros Boulevard Parque</t>
  </si>
  <si>
    <t>1200146120</t>
  </si>
  <si>
    <t>4900150502</t>
  </si>
  <si>
    <t>Asesoría Permanente VGM - Febrero 2025</t>
  </si>
  <si>
    <t>1200146470</t>
  </si>
  <si>
    <t>4900150830</t>
  </si>
  <si>
    <t>ENER 26 FEE DE ADM. PLAYAS - ADICIONAL</t>
  </si>
  <si>
    <t>1200146471</t>
  </si>
  <si>
    <t>4900150836</t>
  </si>
  <si>
    <t>FEB 26 FEE DE ADM. PLAYAS - ADICIONAL</t>
  </si>
  <si>
    <t>ITAU FIDUCIARIA-MES ENERO ATRASADO</t>
  </si>
  <si>
    <t>1200143771</t>
  </si>
  <si>
    <t>4900148624</t>
  </si>
  <si>
    <t>Tasación MegaPlaza Independencia</t>
  </si>
  <si>
    <t>P38030914</t>
  </si>
  <si>
    <t>LUIS PEDRAZA MERINO CONSTRUCTORA EI</t>
  </si>
  <si>
    <t>1200144680</t>
  </si>
  <si>
    <t>4900149224</t>
  </si>
  <si>
    <t>Estructuras Enero</t>
  </si>
  <si>
    <t>P54813929</t>
  </si>
  <si>
    <t>EMPRESA DE SERVICIOS GENERALES V &amp;</t>
  </si>
  <si>
    <t>1200143704</t>
  </si>
  <si>
    <t>4900148522</t>
  </si>
  <si>
    <t>Suministro e instalación biodigestor PAK</t>
  </si>
  <si>
    <t>96587380</t>
  </si>
  <si>
    <t>VIGATEC S.A.</t>
  </si>
  <si>
    <t>1200143809</t>
  </si>
  <si>
    <t>4900148600</t>
  </si>
  <si>
    <t>ASESORIA Y GESTION ITSE 2026</t>
  </si>
  <si>
    <t>1200145003</t>
  </si>
  <si>
    <t>4900149497</t>
  </si>
  <si>
    <t>26-KR001 1y2</t>
  </si>
  <si>
    <t>1200146893</t>
  </si>
  <si>
    <t>4900151159</t>
  </si>
  <si>
    <t>Instalación cerco Zona Tecnica PTAR</t>
  </si>
  <si>
    <t>BUE</t>
  </si>
  <si>
    <t>P CAMPOS</t>
  </si>
  <si>
    <t>1200143913</t>
  </si>
  <si>
    <t>4900148679</t>
  </si>
  <si>
    <t>MEJORAS SEGURIDAD PERIMETRAL, 100 MT</t>
  </si>
  <si>
    <t>1200144319</t>
  </si>
  <si>
    <t>4900149048</t>
  </si>
  <si>
    <t>VDV/ VIDEO HORIZONTAL/ ENERO 26</t>
  </si>
  <si>
    <t>77438642</t>
  </si>
  <si>
    <t>PHILLIPS PRODUCCIONES AUDIOVISUALES</t>
  </si>
  <si>
    <t>1400009294</t>
  </si>
  <si>
    <t>5400006821</t>
  </si>
  <si>
    <t>Servicio NOC Minka 2026</t>
  </si>
  <si>
    <t>JCBARAHONA</t>
  </si>
  <si>
    <t>1200146899</t>
  </si>
  <si>
    <t>4900151154</t>
  </si>
  <si>
    <t>PINTURA ESTACIONAMIENTO ADICIONAL</t>
  </si>
  <si>
    <t>1200144755</t>
  </si>
  <si>
    <t>4900149289</t>
  </si>
  <si>
    <t>Suministro de bancas Ica</t>
  </si>
  <si>
    <t>1200145171</t>
  </si>
  <si>
    <t>4900149774</t>
  </si>
  <si>
    <t>DISPLAY VARIADOR BAC 4</t>
  </si>
  <si>
    <t>1200145170</t>
  </si>
  <si>
    <t>4900149775</t>
  </si>
  <si>
    <t>DISPLAY VARIADOR BAC 1</t>
  </si>
  <si>
    <t>1200147046</t>
  </si>
  <si>
    <t>4900151391</t>
  </si>
  <si>
    <t>Soport. Atlassian NOV25-FEB26</t>
  </si>
  <si>
    <t>1200143932</t>
  </si>
  <si>
    <t>4900148768</t>
  </si>
  <si>
    <t>BBDO/APOYO ENERO/ENE 26</t>
  </si>
  <si>
    <t>1200144944</t>
  </si>
  <si>
    <t>4900149454</t>
  </si>
  <si>
    <t>Aviso Resultados 2025 Diario Financiero</t>
  </si>
  <si>
    <t>96539380</t>
  </si>
  <si>
    <t>EDICIONES FINANCIERAS S.A</t>
  </si>
  <si>
    <t>J.GORICHON</t>
  </si>
  <si>
    <t>1400009160</t>
  </si>
  <si>
    <t>5400006732</t>
  </si>
  <si>
    <t>CONTRATO EFE MAE</t>
  </si>
  <si>
    <t>96756320</t>
  </si>
  <si>
    <t>EFE CENTRAL S.A</t>
  </si>
  <si>
    <t>1200145146</t>
  </si>
  <si>
    <t>4900149656</t>
  </si>
  <si>
    <t>Cierre provisorio suc112 La Fete</t>
  </si>
  <si>
    <t>1200145373</t>
  </si>
  <si>
    <t>4900149807</t>
  </si>
  <si>
    <t>DDE /ACTIVACION TARJETAS/FEB 26</t>
  </si>
  <si>
    <t>1200143657</t>
  </si>
  <si>
    <t>4900148510</t>
  </si>
  <si>
    <t>Misas Enero a diciembre</t>
  </si>
  <si>
    <t>C98546672</t>
  </si>
  <si>
    <t>JOSE LUIS PANIAGUA RESTREPO</t>
  </si>
  <si>
    <t>1200145683</t>
  </si>
  <si>
    <t>4900150111</t>
  </si>
  <si>
    <t>TOTEMS/ PRODUCCION/ FEBRERO/ 100%</t>
  </si>
  <si>
    <t>76262394</t>
  </si>
  <si>
    <t>COMERCIALIZADORA CARLOS GALLARDO E.</t>
  </si>
  <si>
    <t>1200144684</t>
  </si>
  <si>
    <t>4900149220</t>
  </si>
  <si>
    <t>Pago de tramites ENERO</t>
  </si>
  <si>
    <t>1200145955</t>
  </si>
  <si>
    <t>4900150340</t>
  </si>
  <si>
    <t>RH2: PROCESO DE SELECCIÓN 50% OEJ</t>
  </si>
  <si>
    <t>P61251847</t>
  </si>
  <si>
    <t>INTEGRALIS PERU S.A.C.</t>
  </si>
  <si>
    <t>1200144585</t>
  </si>
  <si>
    <t>4900149200</t>
  </si>
  <si>
    <t>Tec. enchapadores Dic25- Ene 26</t>
  </si>
  <si>
    <t>CPFORD</t>
  </si>
  <si>
    <t>1200143802</t>
  </si>
  <si>
    <t>4900148588</t>
  </si>
  <si>
    <t>1. 25-FI005</t>
  </si>
  <si>
    <t>76781153</t>
  </si>
  <si>
    <t>FIBRA CONSULTORES SPA</t>
  </si>
  <si>
    <t>ADERLI</t>
  </si>
  <si>
    <t>1200144449</t>
  </si>
  <si>
    <t>4900149094</t>
  </si>
  <si>
    <t>Serv. revisión de 14 cámaras</t>
  </si>
  <si>
    <t>P51836090</t>
  </si>
  <si>
    <t>PRONET SYSTEM S.A.C</t>
  </si>
  <si>
    <t>1200144156</t>
  </si>
  <si>
    <t>4900148895</t>
  </si>
  <si>
    <t>Fenalco Enero a Diciembre 2026</t>
  </si>
  <si>
    <t>C890901481</t>
  </si>
  <si>
    <t>FEDERACION NACIONAL DE COMERCIANTES</t>
  </si>
  <si>
    <t>1200145762</t>
  </si>
  <si>
    <t>4900150190</t>
  </si>
  <si>
    <t>Renov. de bomb. sumergi. de pozo sumider</t>
  </si>
  <si>
    <t>1200144563</t>
  </si>
  <si>
    <t>4900149252</t>
  </si>
  <si>
    <t>SERVICIO MUSICA PHONO GRABADA PISOS OSA</t>
  </si>
  <si>
    <t>Hon. Consultas diversas Larcomar - Nov25</t>
  </si>
  <si>
    <t>JROJAS</t>
  </si>
  <si>
    <t>1200144887</t>
  </si>
  <si>
    <t>4900149420</t>
  </si>
  <si>
    <t>ITSE COLONIAL</t>
  </si>
  <si>
    <t>1200144618</t>
  </si>
  <si>
    <t>4900149373</t>
  </si>
  <si>
    <t>PADRE EUCARISTIAS 2026</t>
  </si>
  <si>
    <t>C830143151</t>
  </si>
  <si>
    <t>FUNDACION MISIONEROS DIVINA REDENCI</t>
  </si>
  <si>
    <t>1300008837</t>
  </si>
  <si>
    <t>5000008592</t>
  </si>
  <si>
    <t>Postulación Distintivo Peru Sostenible</t>
  </si>
  <si>
    <t>P26562180</t>
  </si>
  <si>
    <t>PERU 2021 UNA NUEVA VISION</t>
  </si>
  <si>
    <t>1200145445</t>
  </si>
  <si>
    <t>4900149863</t>
  </si>
  <si>
    <t>Eventos_PagoImitadores_Febrero</t>
  </si>
  <si>
    <t>1200146718</t>
  </si>
  <si>
    <t>4900151126</t>
  </si>
  <si>
    <t>VDV/ EXTRAS PLAZA/ FEBRERO</t>
  </si>
  <si>
    <t>1200145046</t>
  </si>
  <si>
    <t>4900149593</t>
  </si>
  <si>
    <t>REPARACION PARED PERIMETRAL VECINO</t>
  </si>
  <si>
    <t>1400009300</t>
  </si>
  <si>
    <t>5400006826</t>
  </si>
  <si>
    <t>Parking 2026 - VM CHORR</t>
  </si>
  <si>
    <t>1200147142</t>
  </si>
  <si>
    <t>4900151232</t>
  </si>
  <si>
    <t>Puntos hidrosanitarios de burbuja piso 2</t>
  </si>
  <si>
    <t>1200146457</t>
  </si>
  <si>
    <t>4900150752</t>
  </si>
  <si>
    <t>Pago de tramites FEBRERO 2</t>
  </si>
  <si>
    <t>1200145655</t>
  </si>
  <si>
    <t>4900150059</t>
  </si>
  <si>
    <t>SUMINISTRO E INSTALACION LETREROS TOTEM</t>
  </si>
  <si>
    <t>1200145843</t>
  </si>
  <si>
    <t>4900150330</t>
  </si>
  <si>
    <t>1200145792</t>
  </si>
  <si>
    <t>4900150189</t>
  </si>
  <si>
    <t>COMPRA PARCHES Y BATERIA DEA ACH</t>
  </si>
  <si>
    <t>76615160</t>
  </si>
  <si>
    <t>EXTINTORES START FIRE Y COMPANIA</t>
  </si>
  <si>
    <t>1200145152</t>
  </si>
  <si>
    <t>4900149647</t>
  </si>
  <si>
    <t>Musico Eucaristias Feb-Junio</t>
  </si>
  <si>
    <t>C830108127</t>
  </si>
  <si>
    <t>CREARE DISENO SAS</t>
  </si>
  <si>
    <t>1200147026</t>
  </si>
  <si>
    <t>4900151193</t>
  </si>
  <si>
    <t>Sum. Láminas de seguridad mamparas</t>
  </si>
  <si>
    <t>1200143786</t>
  </si>
  <si>
    <t>4900148586</t>
  </si>
  <si>
    <t>MANTTO PORTONES  BETA3, 4 y 7 - COT 6095</t>
  </si>
  <si>
    <t>1200144641</t>
  </si>
  <si>
    <t>4900149314</t>
  </si>
  <si>
    <t>Revisión de Cálculo Estructural</t>
  </si>
  <si>
    <t>1200144541</t>
  </si>
  <si>
    <t>4900149366</t>
  </si>
  <si>
    <t>PQR-Plataforma para generar QR</t>
  </si>
  <si>
    <t>1200145371</t>
  </si>
  <si>
    <t>4900149808</t>
  </si>
  <si>
    <t>GRIFO BODEGA RESPEL</t>
  </si>
  <si>
    <t>1200145327</t>
  </si>
  <si>
    <t>4900149833</t>
  </si>
  <si>
    <t>Asesor en Prevención de Riesgos Mar 26</t>
  </si>
  <si>
    <t>1200145336</t>
  </si>
  <si>
    <t>4900149875</t>
  </si>
  <si>
    <t>Asesoría TMS</t>
  </si>
  <si>
    <t>77496546</t>
  </si>
  <si>
    <t>TECNOLOGIAS DE PROCESAMIENTO</t>
  </si>
  <si>
    <t>1200146612</t>
  </si>
  <si>
    <t>4900150871</t>
  </si>
  <si>
    <t>Informe Técnico Historial Ambiental</t>
  </si>
  <si>
    <t>1200146686</t>
  </si>
  <si>
    <t>4900151028</t>
  </si>
  <si>
    <t>Desmontaje y Reinstalación de Gabinete</t>
  </si>
  <si>
    <t>1200144439</t>
  </si>
  <si>
    <t>4900149117</t>
  </si>
  <si>
    <t>Asesoría para recepción de obra PLM</t>
  </si>
  <si>
    <t>P60210458</t>
  </si>
  <si>
    <t>J &amp; G ELECTRIC S.R.L.</t>
  </si>
  <si>
    <t>UTAC 2026 OPERADORES. ESPO</t>
  </si>
  <si>
    <t>1200146455</t>
  </si>
  <si>
    <t>4900150710</t>
  </si>
  <si>
    <t>Pago de tramites FEBRERO</t>
  </si>
  <si>
    <t>1200143790</t>
  </si>
  <si>
    <t>4900148565</t>
  </si>
  <si>
    <t>VDV/ FILA VIRTUAL/ ENERO</t>
  </si>
  <si>
    <t>1200146701</t>
  </si>
  <si>
    <t>4900150924</t>
  </si>
  <si>
    <t>CABLEADO ELÉCTRICO MODULO M61</t>
  </si>
  <si>
    <t>1200146615</t>
  </si>
  <si>
    <t>4900150873</t>
  </si>
  <si>
    <t>Reparaciones-oficinas Bodegas Falabella</t>
  </si>
  <si>
    <t>76511955</t>
  </si>
  <si>
    <t>CONSTRUCTORA BRD SPA</t>
  </si>
  <si>
    <t>MCHACALIAZ</t>
  </si>
  <si>
    <t>1200146297</t>
  </si>
  <si>
    <t>4900150657</t>
  </si>
  <si>
    <t>Cambio de Canaleta Pluvial - Techo de Ci</t>
  </si>
  <si>
    <t>XZAVALA</t>
  </si>
  <si>
    <t>1200146764</t>
  </si>
  <si>
    <t>4900151131</t>
  </si>
  <si>
    <t>Conducción Valeria Piazza-Marca Peru</t>
  </si>
  <si>
    <t>P60430764</t>
  </si>
  <si>
    <t>JMA COMUNICACIONES S.A.C.</t>
  </si>
  <si>
    <t>1200145914</t>
  </si>
  <si>
    <t>4900150137</t>
  </si>
  <si>
    <t>Reparación Montacargas EG5A</t>
  </si>
  <si>
    <t>1200144621</t>
  </si>
  <si>
    <t>4900149368</t>
  </si>
  <si>
    <t>Automatización negocio SSBB DCL</t>
  </si>
  <si>
    <t>19421657</t>
  </si>
  <si>
    <t>SEBASTIAN EDUARDO ORTIZ ORREGO</t>
  </si>
  <si>
    <t>1200144645</t>
  </si>
  <si>
    <t>4900149320</t>
  </si>
  <si>
    <t>Mant. Correct. Manipulador Telescópico S</t>
  </si>
  <si>
    <t>P51380401</t>
  </si>
  <si>
    <t>BOBCAT'S SERVICE &amp; PARTS S.A.C.</t>
  </si>
  <si>
    <t>1200146705</t>
  </si>
  <si>
    <t>4900150917</t>
  </si>
  <si>
    <t>REPARACION CIELOS RAZOS DRYWALL</t>
  </si>
  <si>
    <t>1200144844</t>
  </si>
  <si>
    <t>4900149389</t>
  </si>
  <si>
    <t>POP_AON_Indoors Enero</t>
  </si>
  <si>
    <t>1200145883</t>
  </si>
  <si>
    <t>4900150159</t>
  </si>
  <si>
    <t>Cortina Metalica Xcal</t>
  </si>
  <si>
    <t>Ameza</t>
  </si>
  <si>
    <t>1200146834</t>
  </si>
  <si>
    <t>4900151002</t>
  </si>
  <si>
    <t>Gabinetes de PVC Extintores</t>
  </si>
  <si>
    <t>AMEZAR</t>
  </si>
  <si>
    <t>P61344813</t>
  </si>
  <si>
    <t>CONSTRUCCION Y ADMINISTRACION DE SE</t>
  </si>
  <si>
    <t>1200145841</t>
  </si>
  <si>
    <t>4900150328</t>
  </si>
  <si>
    <t>1200145844</t>
  </si>
  <si>
    <t>4900150331</t>
  </si>
  <si>
    <t>1200143915</t>
  </si>
  <si>
    <t>4900148757</t>
  </si>
  <si>
    <t>Estacionamiento Visitas P Aruco 2do Sem</t>
  </si>
  <si>
    <t>99554390</t>
  </si>
  <si>
    <t>SABA ESTACIONAMIENTOS DE CHILE</t>
  </si>
  <si>
    <t>1200146564</t>
  </si>
  <si>
    <t>4900150805</t>
  </si>
  <si>
    <t>Soporte adicional traslado Chillers</t>
  </si>
  <si>
    <t>DVITES</t>
  </si>
  <si>
    <t>1200145191</t>
  </si>
  <si>
    <t>4900149692</t>
  </si>
  <si>
    <t>Pruebas de luces de emergencia y certifi</t>
  </si>
  <si>
    <t>1200144492</t>
  </si>
  <si>
    <t>4900149172</t>
  </si>
  <si>
    <t>MANT. PREVENTIVO ENERO-FEBRERO-MARZO</t>
  </si>
  <si>
    <t>RCOTES</t>
  </si>
  <si>
    <t>1200144342</t>
  </si>
  <si>
    <t>4900149107</t>
  </si>
  <si>
    <t>Suministro e instalación de ruedas de pe</t>
  </si>
  <si>
    <t>1200144464</t>
  </si>
  <si>
    <t>4900149089</t>
  </si>
  <si>
    <t>SERVICIO AROMATIZACIÓN ENE,FEB.MAR</t>
  </si>
  <si>
    <t>C900539922</t>
  </si>
  <si>
    <t>PRO CLEANER SERVICE S.A.S</t>
  </si>
  <si>
    <t>ATAPIAS</t>
  </si>
  <si>
    <t>1200144628</t>
  </si>
  <si>
    <t>4900149321</t>
  </si>
  <si>
    <t>Suministro de pintura</t>
  </si>
  <si>
    <t>C901445525</t>
  </si>
  <si>
    <t>ELECTRICOS Y FERRETERIA MAYJAY S.A.</t>
  </si>
  <si>
    <t>1200143769</t>
  </si>
  <si>
    <t>4900148551</t>
  </si>
  <si>
    <t>Limpieza de Mamparas en acantilado</t>
  </si>
  <si>
    <t>1200145925</t>
  </si>
  <si>
    <t>4900150235</t>
  </si>
  <si>
    <t>Equipo de emergencias estación para aten</t>
  </si>
  <si>
    <t>1200145903</t>
  </si>
  <si>
    <t>4900150143</t>
  </si>
  <si>
    <t>Cierre provisorio local Leroy</t>
  </si>
  <si>
    <t>1200146375</t>
  </si>
  <si>
    <t>4900150694</t>
  </si>
  <si>
    <t>RH1: ARAUCO GOT TALENT</t>
  </si>
  <si>
    <t>P51668421</t>
  </si>
  <si>
    <t>SENIORS AGENCIA S.A.C</t>
  </si>
  <si>
    <t>1200145363</t>
  </si>
  <si>
    <t>4900149814</t>
  </si>
  <si>
    <t>SERVICIOS TRANSITORIOS ENE´25</t>
  </si>
  <si>
    <t>1200147009</t>
  </si>
  <si>
    <t>4900151206</t>
  </si>
  <si>
    <t>Impermeabilización sala MC20</t>
  </si>
  <si>
    <t>1200144414</t>
  </si>
  <si>
    <t>4900149076</t>
  </si>
  <si>
    <t>3.1.1 Apuntalamiento Ara Dic-ene</t>
  </si>
  <si>
    <t>C830513245</t>
  </si>
  <si>
    <t>PINTUSEL SAS</t>
  </si>
  <si>
    <t>1200144804</t>
  </si>
  <si>
    <t>4900149473</t>
  </si>
  <si>
    <t>H. Adenda Cto Superficie Larco-NovDic25</t>
  </si>
  <si>
    <t>DDIAZ</t>
  </si>
  <si>
    <t>1200144496</t>
  </si>
  <si>
    <t>4900149139</t>
  </si>
  <si>
    <t>Reparación Goteras Locatarios Mercadcito</t>
  </si>
  <si>
    <t>P52933471</t>
  </si>
  <si>
    <t>EMPSER PERU E.I.R.L</t>
  </si>
  <si>
    <t>1200145287</t>
  </si>
  <si>
    <t>4900149728</t>
  </si>
  <si>
    <t>Monitoreo Ambiental 2026</t>
  </si>
  <si>
    <t>P29040966</t>
  </si>
  <si>
    <t>ECOLAB S.R.L</t>
  </si>
  <si>
    <t>1200144333</t>
  </si>
  <si>
    <t>4900149038</t>
  </si>
  <si>
    <t>CUOTA ACECOLOMBIA PARQUE CARACOLÍ</t>
  </si>
  <si>
    <t>C800189939</t>
  </si>
  <si>
    <t>ASOCIACION DE  CENTRO COMERCIALES D</t>
  </si>
  <si>
    <t>1200145825</t>
  </si>
  <si>
    <t>4900150293</t>
  </si>
  <si>
    <t>Retiro de Cortina - L Ahumada</t>
  </si>
  <si>
    <t>77701194</t>
  </si>
  <si>
    <t>SANHUEZA Y VALENZUELA CONSTRUCCION</t>
  </si>
  <si>
    <t>1200144051</t>
  </si>
  <si>
    <t>4900148736</t>
  </si>
  <si>
    <t>MANTENIMIENTO PREVENTIVO HVAC H&amp;M</t>
  </si>
  <si>
    <t>1200145659</t>
  </si>
  <si>
    <t>4900150077</t>
  </si>
  <si>
    <t>1200143909</t>
  </si>
  <si>
    <t>4900148671</t>
  </si>
  <si>
    <t>Tramite Itse Lurin 2026</t>
  </si>
  <si>
    <t>1400009259</t>
  </si>
  <si>
    <t>5400006784</t>
  </si>
  <si>
    <t>P39062500</t>
  </si>
  <si>
    <t>CHUBB PERU S.A. COMPANIA DE SEGUROS</t>
  </si>
  <si>
    <t>1200146772</t>
  </si>
  <si>
    <t>4900151100</t>
  </si>
  <si>
    <t>MRUPYAN</t>
  </si>
  <si>
    <t>1200145658</t>
  </si>
  <si>
    <t>4900150060</t>
  </si>
  <si>
    <t>ADICIONAL FABRICACIÓN PÓRTICO VEHICULAR</t>
  </si>
  <si>
    <t>1200145931</t>
  </si>
  <si>
    <t>4900150245</t>
  </si>
  <si>
    <t>Correc. de filtrac. en cuarto de tablero</t>
  </si>
  <si>
    <t>1200146592</t>
  </si>
  <si>
    <t>4900150909</t>
  </si>
  <si>
    <t>Instalación medidor Domino</t>
  </si>
  <si>
    <t>1200143742</t>
  </si>
  <si>
    <t>4900148581</t>
  </si>
  <si>
    <t>Eventos_Apdayc</t>
  </si>
  <si>
    <t>P10053820</t>
  </si>
  <si>
    <t>ASOC PERUANA DE AUTORES Y COMPOSITO</t>
  </si>
  <si>
    <t>1200144232</t>
  </si>
  <si>
    <t>4900148885</t>
  </si>
  <si>
    <t>Mantenimiento quinquenal de redes gas na</t>
  </si>
  <si>
    <t>JCARDONA</t>
  </si>
  <si>
    <t>1400009196</t>
  </si>
  <si>
    <t>5400006757</t>
  </si>
  <si>
    <t>SERVICIO DE AREA PROTEGIDA FEB</t>
  </si>
  <si>
    <t>C811009952</t>
  </si>
  <si>
    <t>CUERPO DE BOMBEROS VOLUNTARIOS DE B</t>
  </si>
  <si>
    <t>SERVICIO DE AREA PROTEGIDA MARZ</t>
  </si>
  <si>
    <t>SERVICIO AREA PROTEGIDA ABRIL</t>
  </si>
  <si>
    <t>SERVICIO AREA PROTEGIDA MAY</t>
  </si>
  <si>
    <t>SERVICIO AREA PROTEGIDA JUNI</t>
  </si>
  <si>
    <t>140</t>
  </si>
  <si>
    <t>SERVICIO AREA PROTEGIDA JULIO</t>
  </si>
  <si>
    <t>160</t>
  </si>
  <si>
    <t>SERVICIO AREA PROTEGIDA AGOST</t>
  </si>
  <si>
    <t>180</t>
  </si>
  <si>
    <t>SERVICIO AREA PROTEGIDA SEPT</t>
  </si>
  <si>
    <t>200</t>
  </si>
  <si>
    <t>SERVICIO AREA PROTEGIDA OCTUB</t>
  </si>
  <si>
    <t>220</t>
  </si>
  <si>
    <t>SERVICIO AREA PROTEGIDA NOV</t>
  </si>
  <si>
    <t>240</t>
  </si>
  <si>
    <t>SERVICIO AREA PROTEGIDA DIC</t>
  </si>
  <si>
    <t>1200145460</t>
  </si>
  <si>
    <t>4900149959</t>
  </si>
  <si>
    <t>SERVICIO MILLSONIC 2026</t>
  </si>
  <si>
    <t>C218641460</t>
  </si>
  <si>
    <t>DEIVEY S.A</t>
  </si>
  <si>
    <t>1200143897</t>
  </si>
  <si>
    <t>4900148767</t>
  </si>
  <si>
    <t>BBDDO/ RRHH EXTRA/ ENERO</t>
  </si>
  <si>
    <t>1200147089</t>
  </si>
  <si>
    <t>4900151270</t>
  </si>
  <si>
    <t>SUMINISTRO COMBUSTIBLE ACPM 5%</t>
  </si>
  <si>
    <t>C900682571</t>
  </si>
  <si>
    <t>BIOCOMBUSTIBLES DE COLOMBIA Y SANTA</t>
  </si>
  <si>
    <t>1200144588</t>
  </si>
  <si>
    <t>4900149197</t>
  </si>
  <si>
    <t>serv. mensual de limpieza de mantto de c</t>
  </si>
  <si>
    <t>1200145079</t>
  </si>
  <si>
    <t>4900149613</t>
  </si>
  <si>
    <t>MANTTO CORRECTIVO MES DE  ENERO</t>
  </si>
  <si>
    <t>1200146182</t>
  </si>
  <si>
    <t>4900150412</t>
  </si>
  <si>
    <t>serv.fee feb de limp d grasa  y cam de b</t>
  </si>
  <si>
    <t>1200143875</t>
  </si>
  <si>
    <t>4900148659</t>
  </si>
  <si>
    <t>Mantencion Gab, Incendio interperie</t>
  </si>
  <si>
    <t>Arranque Electrico 63A Cot 3041</t>
  </si>
  <si>
    <t>1200146338</t>
  </si>
  <si>
    <t>4900150685</t>
  </si>
  <si>
    <t>ALIANZA FUTBOL FEMENINO/ UNIFORMES</t>
  </si>
  <si>
    <t>1200143974</t>
  </si>
  <si>
    <t>4900148707</t>
  </si>
  <si>
    <t>PINTADO DE TUBERIAS EN ACANTILADO SUR</t>
  </si>
  <si>
    <t>1200146864</t>
  </si>
  <si>
    <t>4900151048</t>
  </si>
  <si>
    <t>SUMINISTRO DE SEÑALETICAS</t>
  </si>
  <si>
    <t>1200144024</t>
  </si>
  <si>
    <t>4900148760</t>
  </si>
  <si>
    <t>BODEGA/FLETE BASURA BODEGA RENCA/DIC</t>
  </si>
  <si>
    <t>JSORIANO</t>
  </si>
  <si>
    <t>1200143744</t>
  </si>
  <si>
    <t>4900148580</t>
  </si>
  <si>
    <t>ANALISTA DE MARKETING_NOV</t>
  </si>
  <si>
    <t>P12262043</t>
  </si>
  <si>
    <t>OVERALL BUSINESS S.A</t>
  </si>
  <si>
    <t>ANALISTA DE MARKETING_DIC</t>
  </si>
  <si>
    <t>1200145601</t>
  </si>
  <si>
    <t>4900149991</t>
  </si>
  <si>
    <t>ANALISTA DE MARKETING_ENE</t>
  </si>
  <si>
    <t>1200147101</t>
  </si>
  <si>
    <t>4900151269</t>
  </si>
  <si>
    <t>ANALISTA DE MARKETING_FEB</t>
  </si>
  <si>
    <t>6150</t>
  </si>
  <si>
    <t>1400009239</t>
  </si>
  <si>
    <t>5400006812</t>
  </si>
  <si>
    <t>Parking 2026 - BARRANCA</t>
  </si>
  <si>
    <t>1200145480</t>
  </si>
  <si>
    <t>4900149919</t>
  </si>
  <si>
    <t>Servicio WES ene-dic 2026 BOM</t>
  </si>
  <si>
    <t>1200145065</t>
  </si>
  <si>
    <t>4900149650</t>
  </si>
  <si>
    <t>Reparación estructura y tabiqueria jiraf</t>
  </si>
  <si>
    <t>1200145506</t>
  </si>
  <si>
    <t>4900149962</t>
  </si>
  <si>
    <t>Gráficas Reconversión Adidas</t>
  </si>
  <si>
    <t>1200146640</t>
  </si>
  <si>
    <t>4900150966</t>
  </si>
  <si>
    <t>BOMBA SUMERGIBLE PONI 7</t>
  </si>
  <si>
    <t>1200145206</t>
  </si>
  <si>
    <t>4900149637</t>
  </si>
  <si>
    <t>PUNTO CERO DESAGUE GRASAS XIAOMI</t>
  </si>
  <si>
    <t>1200145351</t>
  </si>
  <si>
    <t>4900149880</t>
  </si>
  <si>
    <t>MANTENCION PAISAJISMO MES DE ENERO</t>
  </si>
  <si>
    <t>76280819</t>
  </si>
  <si>
    <t>PAISAJISMO BASCHARANT SPA</t>
  </si>
  <si>
    <t>1200145352</t>
  </si>
  <si>
    <t>4900149881</t>
  </si>
  <si>
    <t>MANTENCION PAISAJISMO MES DE FEBRERO</t>
  </si>
  <si>
    <t>1200144775</t>
  </si>
  <si>
    <t>4900149380</t>
  </si>
  <si>
    <t>Movimiento de 3 Cajeros</t>
  </si>
  <si>
    <t>JGONZALES</t>
  </si>
  <si>
    <t>1200146166</t>
  </si>
  <si>
    <t>4900150425</t>
  </si>
  <si>
    <t>Instalacion de nuevo topico</t>
  </si>
  <si>
    <t>1200145741</t>
  </si>
  <si>
    <t>4900150175</t>
  </si>
  <si>
    <t>ADICIONAL OBRA CIVIL LOCAL FC407</t>
  </si>
  <si>
    <t>ACLARO</t>
  </si>
  <si>
    <t>1200146744</t>
  </si>
  <si>
    <t>4900151000</t>
  </si>
  <si>
    <t>Agencia de marketing piloto SW</t>
  </si>
  <si>
    <t>C830136865</t>
  </si>
  <si>
    <t>ARENA COMMUNICATIONS COLOMBIA S.A.S</t>
  </si>
  <si>
    <t>1200146426</t>
  </si>
  <si>
    <t>4900150735</t>
  </si>
  <si>
    <t>Reg. liquidación asesoria Legal - Jun25</t>
  </si>
  <si>
    <t>1400009105</t>
  </si>
  <si>
    <t>5400006690</t>
  </si>
  <si>
    <t>yzegarra</t>
  </si>
  <si>
    <t>1200145174</t>
  </si>
  <si>
    <t>4900149703</t>
  </si>
  <si>
    <t>Mantenimiento de extintores</t>
  </si>
  <si>
    <t>YZEGARRA</t>
  </si>
  <si>
    <t>1200145693</t>
  </si>
  <si>
    <t>4900150166</t>
  </si>
  <si>
    <t>REPARACION STANDS FERIA FEB 2026</t>
  </si>
  <si>
    <t>1200143985</t>
  </si>
  <si>
    <t>4900148780</t>
  </si>
  <si>
    <t>Proyectista Audio Coquimbo</t>
  </si>
  <si>
    <t>76035015</t>
  </si>
  <si>
    <t>OPEN CHANNELS S.A</t>
  </si>
  <si>
    <t>1200146186</t>
  </si>
  <si>
    <t>4900150408</t>
  </si>
  <si>
    <t>Mantenimiento regular de puertas emergen</t>
  </si>
  <si>
    <t>JNONES</t>
  </si>
  <si>
    <t>1200144407</t>
  </si>
  <si>
    <t>4900149074</t>
  </si>
  <si>
    <t>VDV/INFLUENCERS/ENERO</t>
  </si>
  <si>
    <t>1200146430</t>
  </si>
  <si>
    <t>4900150723</t>
  </si>
  <si>
    <t>TABIQUE PROV. LOCAL BAMERS</t>
  </si>
  <si>
    <t>1200143975</t>
  </si>
  <si>
    <t>4900148706</t>
  </si>
  <si>
    <t>Pintado de rejas en acantilado</t>
  </si>
  <si>
    <t>1200146745</t>
  </si>
  <si>
    <t>4900151090</t>
  </si>
  <si>
    <t>Plataforma de búsqueda StartUp</t>
  </si>
  <si>
    <t>10003502</t>
  </si>
  <si>
    <t>TRACXN TECHNOLOGIES LIMITED</t>
  </si>
  <si>
    <t>1200146353</t>
  </si>
  <si>
    <t>4900150673</t>
  </si>
  <si>
    <t>Servicio de caracterización de Agua en P</t>
  </si>
  <si>
    <t>P50759130</t>
  </si>
  <si>
    <t>BOSS-TECH SOCIEDAD ANONIMA CERRADA</t>
  </si>
  <si>
    <t>1200146828</t>
  </si>
  <si>
    <t>4900151104</t>
  </si>
  <si>
    <t>Pint. Ancantilado, tuberías, techo, reji</t>
  </si>
  <si>
    <t>1200146308</t>
  </si>
  <si>
    <t>4900150638</t>
  </si>
  <si>
    <t>REVISIÓN_CHIMBOTE_FEBRERO 2026</t>
  </si>
  <si>
    <t>C HURTADO</t>
  </si>
  <si>
    <t>1200144580</t>
  </si>
  <si>
    <t>4900149205</t>
  </si>
  <si>
    <t>SERV OPERAC COMERCIALES PAO, ENE 26</t>
  </si>
  <si>
    <t>SERV OPERAC COMERCIALES PAO, FEB 26</t>
  </si>
  <si>
    <t>SERV OPERAC COMERCIALES PAO, MAR 26</t>
  </si>
  <si>
    <t>SERV OPERAC COMERCIALES PAO, ABR 26</t>
  </si>
  <si>
    <t>SERV OPERAC COMERCIALES PAO, MAY 26</t>
  </si>
  <si>
    <t>SERV OPERAC COMERCIALES PAO, JUN 26</t>
  </si>
  <si>
    <t>SERV OPERAC COMERCIALES PAO, JUL 26</t>
  </si>
  <si>
    <t>SERV OPERAC COMERCIALES PAO, AGO 26</t>
  </si>
  <si>
    <t>SERV OPERAC COMERCIALES PAO, SEP 26</t>
  </si>
  <si>
    <t>SERV OPERAC COMERCIALES PAO, OCT 26</t>
  </si>
  <si>
    <t>SERV OPERAC COMERCIALES PAO, NOV 26</t>
  </si>
  <si>
    <t>SERV OPERAC COMERCIALES PAO, DIC 26</t>
  </si>
  <si>
    <t>1200144486</t>
  </si>
  <si>
    <t>4900149177</t>
  </si>
  <si>
    <t>Retiro escombros Adicional</t>
  </si>
  <si>
    <t>J MOGOLLON</t>
  </si>
  <si>
    <t>1300008962</t>
  </si>
  <si>
    <t>5000008681</t>
  </si>
  <si>
    <t>TASAS - RENOVACIONES DE MARCA</t>
  </si>
  <si>
    <t>EXT_DORTIZ</t>
  </si>
  <si>
    <t>C860047372</t>
  </si>
  <si>
    <t>BRIGARD &amp; CASTRO S.A.S</t>
  </si>
  <si>
    <t>SERVICIO DE AREA PROTEGIDA ENE</t>
  </si>
  <si>
    <t>1200145936</t>
  </si>
  <si>
    <t>4900150335</t>
  </si>
  <si>
    <t>LIMPIEZA DE CANAL PLUVIAL FEBRERO 2026</t>
  </si>
  <si>
    <t>1200145795</t>
  </si>
  <si>
    <t>4900150209</t>
  </si>
  <si>
    <t>Extractor de baños</t>
  </si>
  <si>
    <t>1200145088</t>
  </si>
  <si>
    <t>4900149606</t>
  </si>
  <si>
    <t>Sensor cuenta personas Xovis Modelo PC2-</t>
  </si>
  <si>
    <t>99549000</t>
  </si>
  <si>
    <t>REMACO S.A</t>
  </si>
  <si>
    <t>V RODRIGUEZ</t>
  </si>
  <si>
    <t>1300008874</t>
  </si>
  <si>
    <t>5000008598</t>
  </si>
  <si>
    <t>SERVICIO DE DIBUJO 2026  SEM 1, PAK</t>
  </si>
  <si>
    <t>77699218</t>
  </si>
  <si>
    <t>ECOESPACIO LIMITADA</t>
  </si>
  <si>
    <t>1400009262</t>
  </si>
  <si>
    <t>5400006818</t>
  </si>
  <si>
    <t>Fumigación AEX 2026 Ene</t>
  </si>
  <si>
    <t>76015796</t>
  </si>
  <si>
    <t>GRUPO AMÉRICA FACILITY S.A.</t>
  </si>
  <si>
    <t>Fumigación AEX 2026 Feb</t>
  </si>
  <si>
    <t>Fumigación AEX 2026 Mar</t>
  </si>
  <si>
    <t>Fumigación AEX 2026 Abr</t>
  </si>
  <si>
    <t>Fumigación AEX 2026 May</t>
  </si>
  <si>
    <t>Fumigación AEX 2026 Jun</t>
  </si>
  <si>
    <t>Fumigación AEX 2026 Jul</t>
  </si>
  <si>
    <t>Fumigación AEX 2026 Ago</t>
  </si>
  <si>
    <t>Fumigación AEX 2026 Sep</t>
  </si>
  <si>
    <t>Fumigación AEX 2026 Oct</t>
  </si>
  <si>
    <t>Fumigación AEX 2026 Nov</t>
  </si>
  <si>
    <t>Fumigación AEX 2026 Dic</t>
  </si>
  <si>
    <t>1200147024</t>
  </si>
  <si>
    <t>4900151195</t>
  </si>
  <si>
    <t>IMPL. SISTEMA DE SEGURIDAD DE PUERTAS CO</t>
  </si>
  <si>
    <t>1200145827</t>
  </si>
  <si>
    <t>4900150315</t>
  </si>
  <si>
    <t>Retiro escombros y aseo Corona</t>
  </si>
  <si>
    <t>1200145022</t>
  </si>
  <si>
    <t>4900149483</t>
  </si>
  <si>
    <t>SERVICIO DE REBOBINADO BOMBA PENTAX 10 H</t>
  </si>
  <si>
    <t>1200143973</t>
  </si>
  <si>
    <t>4900148708</t>
  </si>
  <si>
    <t>PROTECTOR PARA TUBERIAS CONDUIT LADO NOR</t>
  </si>
  <si>
    <t>1200144558</t>
  </si>
  <si>
    <t>4900149260</t>
  </si>
  <si>
    <t>PAO/LEVANTAMIENTO MARCAS/ENE 26</t>
  </si>
  <si>
    <t>77018342</t>
  </si>
  <si>
    <t>IDMOTION SPA</t>
  </si>
  <si>
    <t>L129-Defensa procesal judicial Larcomar</t>
  </si>
  <si>
    <t>1200144700</t>
  </si>
  <si>
    <t>4900149338</t>
  </si>
  <si>
    <t>SERVICIO ADIC LIMPIEZA PROYECTO PA17</t>
  </si>
  <si>
    <t>1200144951</t>
  </si>
  <si>
    <t>4900149480</t>
  </si>
  <si>
    <t>TRABAJOS DE PINTURA EN PASARELA METALICA</t>
  </si>
  <si>
    <t>1200144573</t>
  </si>
  <si>
    <t>4900149209</t>
  </si>
  <si>
    <t>DCV ENERO 2026</t>
  </si>
  <si>
    <t>96964310</t>
  </si>
  <si>
    <t>DCV REGISTROS S.A</t>
  </si>
  <si>
    <t>1200144308</t>
  </si>
  <si>
    <t>4900149035</t>
  </si>
  <si>
    <t>REUBICACIÓN DE CÁMARAS</t>
  </si>
  <si>
    <t>C Ibañez</t>
  </si>
  <si>
    <t>1300008818</t>
  </si>
  <si>
    <t>5000008568</t>
  </si>
  <si>
    <t>Apoyo psicológico PACSA</t>
  </si>
  <si>
    <t>C901433542</t>
  </si>
  <si>
    <t>HEAL ROOM SAS</t>
  </si>
  <si>
    <t>1200143740</t>
  </si>
  <si>
    <t>4900148582</t>
  </si>
  <si>
    <t>Rep. Cielo sector Lobby escalera</t>
  </si>
  <si>
    <t>MIT</t>
  </si>
  <si>
    <t>1200145226</t>
  </si>
  <si>
    <t>4900149827</t>
  </si>
  <si>
    <t>Edificio Mitjans</t>
  </si>
  <si>
    <t>1200145672</t>
  </si>
  <si>
    <t>4900150489</t>
  </si>
  <si>
    <t>Edificio Concón</t>
  </si>
  <si>
    <t>1200146824</t>
  </si>
  <si>
    <t>4900151108</t>
  </si>
  <si>
    <t>CORRECCIÓN DE SISTEMA DE SEGURIDAD ELECT</t>
  </si>
  <si>
    <t>1200144996</t>
  </si>
  <si>
    <t>4900149504</t>
  </si>
  <si>
    <t>PINTURA_FRISO_VES1</t>
  </si>
  <si>
    <t>P55638497</t>
  </si>
  <si>
    <t>CORPORACION RIVAS BUSINES S.A.C</t>
  </si>
  <si>
    <t>1200146750</t>
  </si>
  <si>
    <t>4900151086</t>
  </si>
  <si>
    <t>Producción_AON_Tarima</t>
  </si>
  <si>
    <t>P61432573</t>
  </si>
  <si>
    <t>GUANÁBANA BTL SAC</t>
  </si>
  <si>
    <t>1200146896</t>
  </si>
  <si>
    <t>4900151157</t>
  </si>
  <si>
    <t>PINTURA ESTACIONAMIENTOS DISCAPACITADOS</t>
  </si>
  <si>
    <t>1200143650</t>
  </si>
  <si>
    <t>4900148530</t>
  </si>
  <si>
    <t>76152369</t>
  </si>
  <si>
    <t>AUSTRAL CONSULTORES SPA</t>
  </si>
  <si>
    <t>1200144962</t>
  </si>
  <si>
    <t>4900150458</t>
  </si>
  <si>
    <t>PA2026-0019 SUMINISTRO DE 550 GLN ACPM</t>
  </si>
  <si>
    <t>1200146700</t>
  </si>
  <si>
    <t>4900150925</t>
  </si>
  <si>
    <t>REPARACIÓN FISURAS Y BALDOSAS COOLBOX</t>
  </si>
  <si>
    <t>1200146800</t>
  </si>
  <si>
    <t>4900151010</t>
  </si>
  <si>
    <t>HABILITACION LLAMADAS DE PISO ASCENSOR 2</t>
  </si>
  <si>
    <t>1200143690</t>
  </si>
  <si>
    <t>4900148627</t>
  </si>
  <si>
    <t>MEJORA MURO Y PUERTAS BOD.ASEO Y PAISAJE</t>
  </si>
  <si>
    <t>1200146069</t>
  </si>
  <si>
    <t>4900150461</t>
  </si>
  <si>
    <t>Equipos de seguridad: Pantalla para anal</t>
  </si>
  <si>
    <t>1200145510</t>
  </si>
  <si>
    <t>4900149965</t>
  </si>
  <si>
    <t>CERRAMIENTO PROVISIONAL EN EX TIENDAS IB</t>
  </si>
  <si>
    <t>1200145944</t>
  </si>
  <si>
    <t>4900150375</t>
  </si>
  <si>
    <t>CE1 CAMARAS FEBRERO 2026</t>
  </si>
  <si>
    <t>EXT_JHERRERA</t>
  </si>
  <si>
    <t>76839748</t>
  </si>
  <si>
    <t>SERVICIOS INTEGRALES RICARDO ALFONS</t>
  </si>
  <si>
    <t>1200144586</t>
  </si>
  <si>
    <t>4900149199</t>
  </si>
  <si>
    <t>Repa, circuito elect. clinica limatambo</t>
  </si>
  <si>
    <t>DQUINTA</t>
  </si>
  <si>
    <t>1200147035</t>
  </si>
  <si>
    <t>4900151187</t>
  </si>
  <si>
    <t>Ventana film admin finan+comedor</t>
  </si>
  <si>
    <t>76103844</t>
  </si>
  <si>
    <t>EQUIARRIENDOS LIMITADA</t>
  </si>
  <si>
    <t>1200144838</t>
  </si>
  <si>
    <t>4900149395</t>
  </si>
  <si>
    <t>Servicio mantención de extintores PAO</t>
  </si>
  <si>
    <t>1200145900</t>
  </si>
  <si>
    <t>4900150146</t>
  </si>
  <si>
    <t>DCV Febrero 2026</t>
  </si>
  <si>
    <t>1200144338</t>
  </si>
  <si>
    <t>4900149106</t>
  </si>
  <si>
    <t>Suministro e instalación de tarjeta MCOP</t>
  </si>
  <si>
    <t>1200145143</t>
  </si>
  <si>
    <t>4900149659</t>
  </si>
  <si>
    <t>cierre provisorio suc159 caffarena</t>
  </si>
  <si>
    <t>1200146541</t>
  </si>
  <si>
    <t>4900150852</t>
  </si>
  <si>
    <t>COMPRA COMPUTADOR PARA CAJERO 11</t>
  </si>
  <si>
    <t>1200146165</t>
  </si>
  <si>
    <t>4900150426</t>
  </si>
  <si>
    <t>POP_Otras campañas_Implementación BTS</t>
  </si>
  <si>
    <t>1200144971</t>
  </si>
  <si>
    <t>4900149581</t>
  </si>
  <si>
    <t>PRELIMINAR DROP OFF</t>
  </si>
  <si>
    <t>77200382</t>
  </si>
  <si>
    <t>MESA BLANCA ESTUDIO LIMITADA</t>
  </si>
  <si>
    <t>MGALLARDO</t>
  </si>
  <si>
    <t>1200145107</t>
  </si>
  <si>
    <t>4900149630</t>
  </si>
  <si>
    <t>ESPACIO VERTICE/ REF ASIENTOS / FEB 26</t>
  </si>
  <si>
    <t>MGALLARDOC</t>
  </si>
  <si>
    <t>76288682</t>
  </si>
  <si>
    <t>PRODUCTORA FUENTES LIMITADA</t>
  </si>
  <si>
    <t>1200145102</t>
  </si>
  <si>
    <t>4900149607</t>
  </si>
  <si>
    <t>SUMINISTRO E INSTALACION DE EQUIPO YORK</t>
  </si>
  <si>
    <t>P60271179</t>
  </si>
  <si>
    <t>SOLUCIONES MULTITECNICAS S.A.C</t>
  </si>
  <si>
    <t>1200147139</t>
  </si>
  <si>
    <t>4900151389</t>
  </si>
  <si>
    <t>Mediciones mensuales piezometros Colina</t>
  </si>
  <si>
    <t>C901233957</t>
  </si>
  <si>
    <t>EYR CIMENTACIONES SAS</t>
  </si>
  <si>
    <t>ameza</t>
  </si>
  <si>
    <t>1200145150</t>
  </si>
  <si>
    <t>4900149652</t>
  </si>
  <si>
    <t>Centralización: equipamiento complementa</t>
  </si>
  <si>
    <t>P55086648</t>
  </si>
  <si>
    <t>4SECURE S.A.C</t>
  </si>
  <si>
    <t>1200145129</t>
  </si>
  <si>
    <t>4900149672</t>
  </si>
  <si>
    <t>1200145128</t>
  </si>
  <si>
    <t>4900149673</t>
  </si>
  <si>
    <t>1200145127</t>
  </si>
  <si>
    <t>4900149674</t>
  </si>
  <si>
    <t>1200145125</t>
  </si>
  <si>
    <t>4900149676</t>
  </si>
  <si>
    <t>1200146354</t>
  </si>
  <si>
    <t>4900150667</t>
  </si>
  <si>
    <t>TRASIEGO BODEGA POLO PLC EX</t>
  </si>
  <si>
    <t>C900633169</t>
  </si>
  <si>
    <t>CONSTRUCTORA EVN S.A.S</t>
  </si>
  <si>
    <t>1400009167</t>
  </si>
  <si>
    <t>5400006743</t>
  </si>
  <si>
    <t>Telemetria 2026 - Larcomar</t>
  </si>
  <si>
    <t>1200144828</t>
  </si>
  <si>
    <t>4900149405</t>
  </si>
  <si>
    <t>PAGO APDAYC Enero</t>
  </si>
  <si>
    <t>1200144271</t>
  </si>
  <si>
    <t>4900148940</t>
  </si>
  <si>
    <t>Mantenimiento jardineria oficinas 2026</t>
  </si>
  <si>
    <t>C110636381</t>
  </si>
  <si>
    <t>GERSON DANIEL RODRIGUEZ CARDENAS</t>
  </si>
  <si>
    <t>1200145443</t>
  </si>
  <si>
    <t>4900149910</t>
  </si>
  <si>
    <t>SERV. ASEO ADIONAL DIC 2025</t>
  </si>
  <si>
    <t>1400009302</t>
  </si>
  <si>
    <t>5400006825</t>
  </si>
  <si>
    <t>Parking 2026 - VM COL</t>
  </si>
  <si>
    <t>C ibañez</t>
  </si>
  <si>
    <t>1200146658</t>
  </si>
  <si>
    <t>4900151034</t>
  </si>
  <si>
    <t>Certificado Organizaciones laboralmente</t>
  </si>
  <si>
    <t>C901093994</t>
  </si>
  <si>
    <t>GOOD S.A.S.</t>
  </si>
  <si>
    <t>1200144613</t>
  </si>
  <si>
    <t>4900149325</t>
  </si>
  <si>
    <t>4.1.1 Inst pto cero Loc Ara y pecera S1</t>
  </si>
  <si>
    <t>C901564641</t>
  </si>
  <si>
    <t>PRIXMANT SAS</t>
  </si>
  <si>
    <t>1200146289</t>
  </si>
  <si>
    <t>4900150560</t>
  </si>
  <si>
    <t>Validador tickets BellaPiel</t>
  </si>
  <si>
    <t>76913083</t>
  </si>
  <si>
    <t>COMERCIALIZADORA DE INGENIERIA</t>
  </si>
  <si>
    <t>1200145582</t>
  </si>
  <si>
    <t>4900150008</t>
  </si>
  <si>
    <t>LIMPIEZA LOCALES PATIO COMIDA EN QUIEBRA</t>
  </si>
  <si>
    <t>80571500</t>
  </si>
  <si>
    <t>ISS SERVICIOS GENERALES LIMITADA</t>
  </si>
  <si>
    <t>1200144734</t>
  </si>
  <si>
    <t>4900149301</t>
  </si>
  <si>
    <t>DRENES EQ. A.A SECT. LOCALES  C Y E</t>
  </si>
  <si>
    <t>JVALDERRAMA</t>
  </si>
  <si>
    <t>1200145846</t>
  </si>
  <si>
    <t>4900150236</t>
  </si>
  <si>
    <t>COMPRA EQUIPOS COMMUNITY PAR</t>
  </si>
  <si>
    <t>AMONTES</t>
  </si>
  <si>
    <t>C830507707</t>
  </si>
  <si>
    <t>PC QUICK SAS</t>
  </si>
  <si>
    <t>1200145571</t>
  </si>
  <si>
    <t>4900150052</t>
  </si>
  <si>
    <t>EMA-Databot  CON</t>
  </si>
  <si>
    <t>JBENAVNETE</t>
  </si>
  <si>
    <t>1200145574</t>
  </si>
  <si>
    <t>4900150055</t>
  </si>
  <si>
    <t>EMA-Databot ACO</t>
  </si>
  <si>
    <t>1200146373</t>
  </si>
  <si>
    <t>4900150748</t>
  </si>
  <si>
    <t>Video capacitación ley 20.393</t>
  </si>
  <si>
    <t>77058171</t>
  </si>
  <si>
    <t>CREATIVE VIEW CHILE SPA</t>
  </si>
  <si>
    <t>1200145845</t>
  </si>
  <si>
    <t>4900150233</t>
  </si>
  <si>
    <t>Equipamiento Security: Radios con lector</t>
  </si>
  <si>
    <t>P60113015</t>
  </si>
  <si>
    <t>GALAXY COMUNICACIONES S.A.C</t>
  </si>
  <si>
    <t>1200145849</t>
  </si>
  <si>
    <t>4900150234</t>
  </si>
  <si>
    <t>Equipos de Comunicación con lector de co</t>
  </si>
  <si>
    <t>1200143660</t>
  </si>
  <si>
    <t>4900148496</t>
  </si>
  <si>
    <t>REGULARIZACION 2025 - CAMBIO DE RSOCIAL</t>
  </si>
  <si>
    <t>76773092</t>
  </si>
  <si>
    <t>ECLOUDNOVA SPA</t>
  </si>
  <si>
    <t>1200145794</t>
  </si>
  <si>
    <t>4900150129</t>
  </si>
  <si>
    <t>Suscripción Anual 2026</t>
  </si>
  <si>
    <t>P17508903</t>
  </si>
  <si>
    <t>CAMARA DE COMERCIO Y PROD</t>
  </si>
  <si>
    <t>1200146322</t>
  </si>
  <si>
    <t>4900150645</t>
  </si>
  <si>
    <t>EVALUACION TECNICA MULTIDISCIPLINARIA</t>
  </si>
  <si>
    <t>P61274381</t>
  </si>
  <si>
    <t>JKO SECURITY INTEGRAL SOLUTION S.A.</t>
  </si>
  <si>
    <t>1200146119</t>
  </si>
  <si>
    <t>4900150494</t>
  </si>
  <si>
    <t>RECERTIFICACION PUNTOS ANCLAJE INTER2026</t>
  </si>
  <si>
    <t>C900971113</t>
  </si>
  <si>
    <t>HSEQ ASESORIAS SAS</t>
  </si>
  <si>
    <t>1200145190</t>
  </si>
  <si>
    <t>4900149693</t>
  </si>
  <si>
    <t>Correc. Tuberia Montante y colectora Ø4"</t>
  </si>
  <si>
    <t>1200144798</t>
  </si>
  <si>
    <t>4900149438</t>
  </si>
  <si>
    <t>FERIAS/ MONTAJE FERIA EMPRENDO PEND/ FEB</t>
  </si>
  <si>
    <t>1200144321</t>
  </si>
  <si>
    <t>4900149141</t>
  </si>
  <si>
    <t>EUCARISTIAS AÑO 2026</t>
  </si>
  <si>
    <t>C10222838</t>
  </si>
  <si>
    <t>JOAQUIN EDUARDO CORTES TABARES</t>
  </si>
  <si>
    <t>1200144065</t>
  </si>
  <si>
    <t>4900148842</t>
  </si>
  <si>
    <t>Variables AEX Diciembre</t>
  </si>
  <si>
    <t>1200146545</t>
  </si>
  <si>
    <t>4900150927</t>
  </si>
  <si>
    <t>AUDITORIAS_ICA_ENERO_2026</t>
  </si>
  <si>
    <t>1200145842</t>
  </si>
  <si>
    <t>4900150329</t>
  </si>
  <si>
    <t>1200144462</t>
  </si>
  <si>
    <t>4900149097</t>
  </si>
  <si>
    <t>VDV/PRODUCCIÓN DE VIDEO CP/FEBRERO</t>
  </si>
  <si>
    <t>F.LAMBERT</t>
  </si>
  <si>
    <t>1200144043</t>
  </si>
  <si>
    <t>4900148739</t>
  </si>
  <si>
    <t>PRODUCCION/ VDV/ ENERO/ 100%</t>
  </si>
  <si>
    <t>1200146380</t>
  </si>
  <si>
    <t>4900150732</t>
  </si>
  <si>
    <t>PRODUCCION/ VDV/ FEBRERO</t>
  </si>
  <si>
    <t>1200144467</t>
  </si>
  <si>
    <t>4900149090</t>
  </si>
  <si>
    <t>DERECHOS MUSICA PHONO GRABADA (DJ VIVO)</t>
  </si>
  <si>
    <t>1200145686</t>
  </si>
  <si>
    <t>4900150112</t>
  </si>
  <si>
    <t>AO INFLUENCERS/ TRAVELLERS/ FERIADO</t>
  </si>
  <si>
    <t>1200145878</t>
  </si>
  <si>
    <t>4900150162</t>
  </si>
  <si>
    <t>Reja estacionamiento</t>
  </si>
  <si>
    <t>1200145940</t>
  </si>
  <si>
    <t>4900150371</t>
  </si>
  <si>
    <t>BRU CAMARAS FEBRERO 2026</t>
  </si>
  <si>
    <t>1200146027</t>
  </si>
  <si>
    <t>4900150397</t>
  </si>
  <si>
    <t>Servicio Coordinador de Operaciones Ener</t>
  </si>
  <si>
    <t>P45455327</t>
  </si>
  <si>
    <t>OBIETTIVO LAVORO PERU S.A.C - OL PE</t>
  </si>
  <si>
    <t>1200144259</t>
  </si>
  <si>
    <t>4900148942</t>
  </si>
  <si>
    <t>Suministro e instalacion tarjeta panel d</t>
  </si>
  <si>
    <t>1200145250</t>
  </si>
  <si>
    <t>4900149823</t>
  </si>
  <si>
    <t>GRAFICAS/ CIERRES ZONA C/ FEB 26</t>
  </si>
  <si>
    <t>1200146156</t>
  </si>
  <si>
    <t>4900150434</t>
  </si>
  <si>
    <t>PPTO 437  086RP0106- CORRECTIVO FEBRERO</t>
  </si>
  <si>
    <t>1200145366</t>
  </si>
  <si>
    <t>4900149813</t>
  </si>
  <si>
    <t>MICROFONO PANEL NOTIFIER AUDIO EVAC.</t>
  </si>
  <si>
    <t>1200145975</t>
  </si>
  <si>
    <t>4900150387</t>
  </si>
  <si>
    <t>Acceso Oficinas Parque Arauco</t>
  </si>
  <si>
    <t>1200146376</t>
  </si>
  <si>
    <t>4900150708</t>
  </si>
  <si>
    <t>CONTROL PALOMAS FEB 2026</t>
  </si>
  <si>
    <t>CONTROL PALOMAS ABR 2026</t>
  </si>
  <si>
    <t>CONTROL PALOMAS JUN 2026</t>
  </si>
  <si>
    <t>CONTROL PALOMAS AGO 2026</t>
  </si>
  <si>
    <t>CONTROL PALOMAS OCT 2026</t>
  </si>
  <si>
    <t>CONTROL PALOMAS DIC 2026</t>
  </si>
  <si>
    <t>MBELO</t>
  </si>
  <si>
    <t>1200144978</t>
  </si>
  <si>
    <t>4900149555</t>
  </si>
  <si>
    <t>Cierre prov loc Steve Madden</t>
  </si>
  <si>
    <t>1200146500</t>
  </si>
  <si>
    <t>4900150769</t>
  </si>
  <si>
    <t>Liquidación por asesoria Legal - Dic25</t>
  </si>
  <si>
    <t>1200144830</t>
  </si>
  <si>
    <t>4900149403</t>
  </si>
  <si>
    <t>GRAFICAS/ CIERRES ZONA BC/ FEB 26</t>
  </si>
  <si>
    <t>1200146822</t>
  </si>
  <si>
    <t>4900151110</t>
  </si>
  <si>
    <t>tratamiento anticorrosivo a infraestruct</t>
  </si>
  <si>
    <t>1200146339</t>
  </si>
  <si>
    <t>4900150684</t>
  </si>
  <si>
    <t>Graficas express</t>
  </si>
  <si>
    <t>76813713</t>
  </si>
  <si>
    <t>PRODUCCIONES PROMOTIVA SPA</t>
  </si>
  <si>
    <t>1200145892</t>
  </si>
  <si>
    <t>4900150248</t>
  </si>
  <si>
    <t>inscripción CLICC</t>
  </si>
  <si>
    <t>C901691462</t>
  </si>
  <si>
    <t>CÁMARA LATINOAMERICANA DE LA INDUST</t>
  </si>
  <si>
    <t>1200146023</t>
  </si>
  <si>
    <t>4900150399</t>
  </si>
  <si>
    <t>Implementación mobiliario</t>
  </si>
  <si>
    <t>P60467053</t>
  </si>
  <si>
    <t>MATICO SERVICIOS INMOBILIARIOS SOCI</t>
  </si>
  <si>
    <t>1200145147</t>
  </si>
  <si>
    <t>4900149655</t>
  </si>
  <si>
    <t>Cierre provisorio suc315 Zappa</t>
  </si>
  <si>
    <t>1200145544</t>
  </si>
  <si>
    <t>4900149960</t>
  </si>
  <si>
    <t>OASFEB/26 SONDEO TUBERIA Y LIMPIEZA CAJA</t>
  </si>
  <si>
    <t>1200143873</t>
  </si>
  <si>
    <t>4900148657</t>
  </si>
  <si>
    <t>Desmalezado perimetral</t>
  </si>
  <si>
    <t>1200145960</t>
  </si>
  <si>
    <t>4900150449</t>
  </si>
  <si>
    <t>APOYO BBDO/ FEBRERO MARZO</t>
  </si>
  <si>
    <t>1200146755</t>
  </si>
  <si>
    <t>4900151083</t>
  </si>
  <si>
    <t>SERVICIO ARRIENDO MAQUINA LAVADO MES 4</t>
  </si>
  <si>
    <t>1200146752</t>
  </si>
  <si>
    <t>4900151084</t>
  </si>
  <si>
    <t>SERVICIO ARRIENDO MAQUINA LAVADO MES 3</t>
  </si>
  <si>
    <t>1200145504</t>
  </si>
  <si>
    <t>4900149961</t>
  </si>
  <si>
    <t>Material para onboarding</t>
  </si>
  <si>
    <t>1200144698</t>
  </si>
  <si>
    <t>4900149353</t>
  </si>
  <si>
    <t>1200146565</t>
  </si>
  <si>
    <t>4900150804</t>
  </si>
  <si>
    <t>SERV CONSERJE ENERO 26</t>
  </si>
  <si>
    <t>1200145598</t>
  </si>
  <si>
    <t>4900150002</t>
  </si>
  <si>
    <t>Hon. Consultas diversas Larcomar - Ene26</t>
  </si>
  <si>
    <t>1200146645</t>
  </si>
  <si>
    <t>4900150948</t>
  </si>
  <si>
    <t>INTEGRACIÓN SOVOS - INTIZA</t>
  </si>
  <si>
    <t>21666283</t>
  </si>
  <si>
    <t>INTIZA SA</t>
  </si>
  <si>
    <t>1200144430</t>
  </si>
  <si>
    <t>4900148957</t>
  </si>
  <si>
    <t>PRESUPUESTO REVISION DE INFORMACIÓN DE S</t>
  </si>
  <si>
    <t>P51482450</t>
  </si>
  <si>
    <t>HIGASHI INGENIEROS S.A.C</t>
  </si>
  <si>
    <t>1200146464</t>
  </si>
  <si>
    <t>4900150827</t>
  </si>
  <si>
    <t>Eventos_GestionArtista27.02_Febrero</t>
  </si>
  <si>
    <t>1200145265</t>
  </si>
  <si>
    <t>4900149743</t>
  </si>
  <si>
    <t>Monitoreo Ambiental 2026 - 1</t>
  </si>
  <si>
    <t>1200143815</t>
  </si>
  <si>
    <t>4900148599</t>
  </si>
  <si>
    <t>Rep. Puerta Piso 1 Montacargas Andén K.</t>
  </si>
  <si>
    <t>1200146571</t>
  </si>
  <si>
    <t>4900150895</t>
  </si>
  <si>
    <t>Variables AEX Febrero</t>
  </si>
  <si>
    <t>1200146865</t>
  </si>
  <si>
    <t>4900151049</t>
  </si>
  <si>
    <t>1200143945</t>
  </si>
  <si>
    <t>4900148680</t>
  </si>
  <si>
    <t>ACCESORIOS - MONITORES</t>
  </si>
  <si>
    <t>79882360</t>
  </si>
  <si>
    <t>INGENIERIA E INFORMATICA ASOCIADA</t>
  </si>
  <si>
    <t>1200144788</t>
  </si>
  <si>
    <t>4900149436</t>
  </si>
  <si>
    <t>ASESORIAS</t>
  </si>
  <si>
    <t>Cpisfil</t>
  </si>
  <si>
    <t>1200146821</t>
  </si>
  <si>
    <t>4900151037</t>
  </si>
  <si>
    <t>Serv Feb26 lec agua y luz</t>
  </si>
  <si>
    <t>P55572429</t>
  </si>
  <si>
    <t>ATOMENS S.A.C.</t>
  </si>
  <si>
    <t>1200146820</t>
  </si>
  <si>
    <t>4900151094</t>
  </si>
  <si>
    <t>Serv Ene-26 lec agua y luz</t>
  </si>
  <si>
    <t>1200146814</t>
  </si>
  <si>
    <t>4900151054</t>
  </si>
  <si>
    <t>SUMINISTRO DE STOCK BAÑOS</t>
  </si>
  <si>
    <t>C900987192</t>
  </si>
  <si>
    <t>ECOVIT S.A.S</t>
  </si>
  <si>
    <t>SESCOBAR</t>
  </si>
  <si>
    <t>1200146577</t>
  </si>
  <si>
    <t>4900150796</t>
  </si>
  <si>
    <t>VIDEO ASAMBLEA</t>
  </si>
  <si>
    <t>C900645693</t>
  </si>
  <si>
    <t>CONTEXTUAL S.A.S</t>
  </si>
  <si>
    <t>1200144082</t>
  </si>
  <si>
    <t>4900148811</t>
  </si>
  <si>
    <t>Instalación luces de emergencia azotea</t>
  </si>
  <si>
    <t>1200144867</t>
  </si>
  <si>
    <t>4900149513</t>
  </si>
  <si>
    <t>AUDITORIAS_CAJAMARCA_ENERO_2026</t>
  </si>
  <si>
    <t>Gestion de valorizables 2026 Faucett</t>
  </si>
  <si>
    <t>1200146907</t>
  </si>
  <si>
    <t>4900151146</t>
  </si>
  <si>
    <t>Insp. Sistema VRV Daikin - Tienda H&amp;M</t>
  </si>
  <si>
    <t>1200145199</t>
  </si>
  <si>
    <t>4900149688</t>
  </si>
  <si>
    <t>TTVV ATRAQUE PISO METALICOS MALL 4</t>
  </si>
  <si>
    <t>1200145511</t>
  </si>
  <si>
    <t>4900149994</t>
  </si>
  <si>
    <t>Sillas EJE</t>
  </si>
  <si>
    <t>C816006677</t>
  </si>
  <si>
    <t>SABER S.A.S</t>
  </si>
  <si>
    <t>1200146666</t>
  </si>
  <si>
    <t>4900151030</t>
  </si>
  <si>
    <t>Cambio y suministro de laminas de seguri</t>
  </si>
  <si>
    <t>1200146703</t>
  </si>
  <si>
    <t>4900150919</t>
  </si>
  <si>
    <t>ASAMBLEA PHM</t>
  </si>
  <si>
    <t>C901211878</t>
  </si>
  <si>
    <t>BALCAM S.A.S</t>
  </si>
  <si>
    <t>1200145586</t>
  </si>
  <si>
    <t>4900149996</t>
  </si>
  <si>
    <t>MURO CORTAFUEGO L MA MATERNITY</t>
  </si>
  <si>
    <t>1200144277</t>
  </si>
  <si>
    <t>4900148994</t>
  </si>
  <si>
    <t>11 LICENCIAS THINKCELL ADICIONALES</t>
  </si>
  <si>
    <t>77653270</t>
  </si>
  <si>
    <t>SUPPLYLINE IMPORTADORA LIMITADA</t>
  </si>
  <si>
    <t>1200146438</t>
  </si>
  <si>
    <t>4900150716</t>
  </si>
  <si>
    <t>MANTENIMIENTO DE TABLEROS ELECTRICOS - 5</t>
  </si>
  <si>
    <t>P SCHWENCKE</t>
  </si>
  <si>
    <t>1200146558</t>
  </si>
  <si>
    <t>4900150750</t>
  </si>
  <si>
    <t>PLATAFORMA DIGITAL CONTRATOS ENERO 26</t>
  </si>
  <si>
    <t>76487501</t>
  </si>
  <si>
    <t>INVERSIONES Y ASESORIAS DE PROGRAMA</t>
  </si>
  <si>
    <t>1200144889</t>
  </si>
  <si>
    <t>4900149418</t>
  </si>
  <si>
    <t>Publicidad</t>
  </si>
  <si>
    <t>P53753329</t>
  </si>
  <si>
    <t>INVERSIONES &amp; SERVICIOS GENERALES A</t>
  </si>
  <si>
    <t>CMALPARTIDA</t>
  </si>
  <si>
    <t>1200145093</t>
  </si>
  <si>
    <t>4900149605</t>
  </si>
  <si>
    <t>CUSTODIA 02/02/2026</t>
  </si>
  <si>
    <t>P39072491</t>
  </si>
  <si>
    <t>IRON MOUNTAIN PERU S.A.</t>
  </si>
  <si>
    <t>1200144624</t>
  </si>
  <si>
    <t>4900149311</t>
  </si>
  <si>
    <t>Fichas Comerciales #2 ET2</t>
  </si>
  <si>
    <t>76259874</t>
  </si>
  <si>
    <t>EGB ARQUITECTOS SPA</t>
  </si>
  <si>
    <t>F.AGUILERA</t>
  </si>
  <si>
    <t>1400009150</t>
  </si>
  <si>
    <t>5400006719</t>
  </si>
  <si>
    <t>SERVICIO DE DISEÑO</t>
  </si>
  <si>
    <t>20403375</t>
  </si>
  <si>
    <t>MARIA JESUS</t>
  </si>
  <si>
    <t>Retiro Instalaciones Electricas Cot 3042</t>
  </si>
  <si>
    <t>JCORONEL</t>
  </si>
  <si>
    <t>1200145932</t>
  </si>
  <si>
    <t>4900150321</t>
  </si>
  <si>
    <t>Programa de cuidado personal salud menta</t>
  </si>
  <si>
    <t>SER_PERSO</t>
  </si>
  <si>
    <t>P55020540</t>
  </si>
  <si>
    <t>ESTUDIO MUNIZ SOCIEDAD CIVIL DE</t>
  </si>
  <si>
    <t>1200147055</t>
  </si>
  <si>
    <t>4900151168</t>
  </si>
  <si>
    <t>VISITA DE ANALISIS Y SUSTENTO POR REPLAN</t>
  </si>
  <si>
    <t>P51456840</t>
  </si>
  <si>
    <t>AVECONSUL SAC</t>
  </si>
  <si>
    <t>1300008936</t>
  </si>
  <si>
    <t>5000008659</t>
  </si>
  <si>
    <t>FVT ENCUESTADORA CSAT PAK</t>
  </si>
  <si>
    <t>A.OLAVARRIA</t>
  </si>
  <si>
    <t>1300008935</t>
  </si>
  <si>
    <t>5000008660</t>
  </si>
  <si>
    <t>1200145729</t>
  </si>
  <si>
    <t>4900150121</t>
  </si>
  <si>
    <t>CELULAR - WLADIMIR VERGARA</t>
  </si>
  <si>
    <t>96806980</t>
  </si>
  <si>
    <t>ENTEL PCS TELECOMUNICACIONES S.A.</t>
  </si>
  <si>
    <t>1200145452</t>
  </si>
  <si>
    <t>4900149849</t>
  </si>
  <si>
    <t>CELULAR - SONIA ROSSEL</t>
  </si>
  <si>
    <t>1200146553</t>
  </si>
  <si>
    <t>4900150813</t>
  </si>
  <si>
    <t>Reparación cielo local Zara</t>
  </si>
  <si>
    <t>1200146897</t>
  </si>
  <si>
    <t>4900151156</t>
  </si>
  <si>
    <t>Calefactor motor diésel</t>
  </si>
  <si>
    <t>1200146569</t>
  </si>
  <si>
    <t>4900150904</t>
  </si>
  <si>
    <t>Saldo proyecto wayfinding</t>
  </si>
  <si>
    <t>77735705</t>
  </si>
  <si>
    <t>SERVICIOS DE DISENO Y CONSULTORIA B</t>
  </si>
  <si>
    <t>1300008873</t>
  </si>
  <si>
    <t>5000008599</t>
  </si>
  <si>
    <t>SERVICIO DE DIBUJO 2026  SEM 1, MAE</t>
  </si>
  <si>
    <t>1200144776</t>
  </si>
  <si>
    <t>4900149374</t>
  </si>
  <si>
    <t>Asesoría Técnica - Comercial a LDS</t>
  </si>
  <si>
    <t>P51313984</t>
  </si>
  <si>
    <t>R.L. INGENIEROS PERU S.A.C.</t>
  </si>
  <si>
    <t>1200146687</t>
  </si>
  <si>
    <t>4900150933</t>
  </si>
  <si>
    <t>PROGRAMA COACHING EJECUTIVO</t>
  </si>
  <si>
    <t>P61131722</t>
  </si>
  <si>
    <t>KREE8 CONSULTORES S.A.C</t>
  </si>
  <si>
    <t>1200145578</t>
  </si>
  <si>
    <t>4900150007</t>
  </si>
  <si>
    <t>TRATAMIENTO DE CHOQUE LOCAL PATIO COMIDA</t>
  </si>
  <si>
    <t>1200145298</t>
  </si>
  <si>
    <t>4900149722</t>
  </si>
  <si>
    <t>Insumos y materiales de Limpieza de baño</t>
  </si>
  <si>
    <t>P53719503</t>
  </si>
  <si>
    <t>EFCO AMERICA S.A.</t>
  </si>
  <si>
    <t>1200146591</t>
  </si>
  <si>
    <t>4900150897</t>
  </si>
  <si>
    <t>REGULARIZACION DE T1 POP UP</t>
  </si>
  <si>
    <t>SUMINISTRO COMBUSTIBLE ACPM 0%</t>
  </si>
  <si>
    <t>1200145126</t>
  </si>
  <si>
    <t>4900149675</t>
  </si>
  <si>
    <t>1200144666</t>
  </si>
  <si>
    <t>4900149229</t>
  </si>
  <si>
    <t>HABILITACION_CAJAMARCA_ENERO_2026</t>
  </si>
  <si>
    <t>1200145259</t>
  </si>
  <si>
    <t>4900149803</t>
  </si>
  <si>
    <t>Disposición final ascensor 22</t>
  </si>
  <si>
    <t>1200146891</t>
  </si>
  <si>
    <t>4900151161</t>
  </si>
  <si>
    <t>4.1.2Mov tablero de medidores loc S1 Arb</t>
  </si>
  <si>
    <t>C900405835</t>
  </si>
  <si>
    <t>FLEISCHMANN COLOMBIA S.A.S</t>
  </si>
  <si>
    <t>1200145949</t>
  </si>
  <si>
    <t>4900150341</t>
  </si>
  <si>
    <t>Parches DEA</t>
  </si>
  <si>
    <t>1200145388</t>
  </si>
  <si>
    <t>4900149788</t>
  </si>
  <si>
    <t>6.1.1 Logo muro gulf s1 Arb</t>
  </si>
  <si>
    <t>C900406477</t>
  </si>
  <si>
    <t>BRAIN BRAND SAS</t>
  </si>
  <si>
    <t>D JARAMILLO</t>
  </si>
  <si>
    <t>1200143653</t>
  </si>
  <si>
    <t>4900148495</t>
  </si>
  <si>
    <t>CONFIG Y CAPACITACION DE AIM MANAGER</t>
  </si>
  <si>
    <t>76365377</t>
  </si>
  <si>
    <t>AIM SPA</t>
  </si>
  <si>
    <t>1400009282</t>
  </si>
  <si>
    <t>5400006807</t>
  </si>
  <si>
    <t>1200144221</t>
  </si>
  <si>
    <t>4900148898</t>
  </si>
  <si>
    <t>Tabique Antena 3D SALIDA</t>
  </si>
  <si>
    <t>1200144533</t>
  </si>
  <si>
    <t>4900149151</t>
  </si>
  <si>
    <t>tabique VARSOVIENE  REMOD.</t>
  </si>
  <si>
    <t>1200144192</t>
  </si>
  <si>
    <t>4900148927</t>
  </si>
  <si>
    <t>DecoracionNavidad_Encendido del arbol</t>
  </si>
  <si>
    <t>1200144218</t>
  </si>
  <si>
    <t>4900148901</t>
  </si>
  <si>
    <t>Rep. Filtración en linea de agua - Playa</t>
  </si>
  <si>
    <t>MUBILLUS</t>
  </si>
  <si>
    <t>1200145964</t>
  </si>
  <si>
    <t>4900150120</t>
  </si>
  <si>
    <t>Asesoría Legal</t>
  </si>
  <si>
    <t>P10109302</t>
  </si>
  <si>
    <t>ESTUDIO GRAU S. CIVIL DE R. L</t>
  </si>
  <si>
    <t>1200144975</t>
  </si>
  <si>
    <t>4900149580</t>
  </si>
  <si>
    <t>Correctivo en tuberia de agua</t>
  </si>
  <si>
    <t>P39258943</t>
  </si>
  <si>
    <t>DJN HABITAT S.A.C.</t>
  </si>
  <si>
    <t>1200146286</t>
  </si>
  <si>
    <t>4900150664</t>
  </si>
  <si>
    <t>Eventos_GestionArtistica_Enero</t>
  </si>
  <si>
    <t>P60765271</t>
  </si>
  <si>
    <t>YOU SALSA S.A.C</t>
  </si>
  <si>
    <t>1200141744</t>
  </si>
  <si>
    <t>4900146946</t>
  </si>
  <si>
    <t>RECOBRO EQUIPARK DICIEMBRE</t>
  </si>
  <si>
    <t>1200145831</t>
  </si>
  <si>
    <t>4900150244</t>
  </si>
  <si>
    <t>Correc. de filtrac. en cuarto de bombas</t>
  </si>
  <si>
    <t>1200143731</t>
  </si>
  <si>
    <t>4900148541</t>
  </si>
  <si>
    <t>CELULAR - EDUARDO PEREZ</t>
  </si>
  <si>
    <t>RENOVACIONES DE MARCA</t>
  </si>
  <si>
    <t>1200145116</t>
  </si>
  <si>
    <t>4900149685</t>
  </si>
  <si>
    <t>POP_BTS_Campaña</t>
  </si>
  <si>
    <t>1200147095</t>
  </si>
  <si>
    <t>4900151266</t>
  </si>
  <si>
    <t>P51603931</t>
  </si>
  <si>
    <t>SOMA COMUNICACIONES SAC</t>
  </si>
  <si>
    <t>1200146320</t>
  </si>
  <si>
    <t>4900150639</t>
  </si>
  <si>
    <t>REVISIÓN MODERNO_MINKA_FEBERO 2026</t>
  </si>
  <si>
    <t>1200146321</t>
  </si>
  <si>
    <t>4900150640</t>
  </si>
  <si>
    <t>REVISIÓN TRADICIONAL_MINKA_FEBERO 2026</t>
  </si>
  <si>
    <t>1200144567</t>
  </si>
  <si>
    <t>4900149251</t>
  </si>
  <si>
    <t>Cambio de bomba sumergible 10 HP Pozo se</t>
  </si>
  <si>
    <t>1200144494</t>
  </si>
  <si>
    <t>4900149171</t>
  </si>
  <si>
    <t>Implementación nuevo Topico</t>
  </si>
  <si>
    <t>1200144881</t>
  </si>
  <si>
    <t>4900149522</t>
  </si>
  <si>
    <t>Modelación financiera inmobiliario</t>
  </si>
  <si>
    <t>C901623503</t>
  </si>
  <si>
    <t>AMD CAPITAL SAS</t>
  </si>
  <si>
    <t>1200144257</t>
  </si>
  <si>
    <t>4900148971</t>
  </si>
  <si>
    <t>Mejoras señaleticas Bahia de taxis Ica</t>
  </si>
  <si>
    <t>1200146625</t>
  </si>
  <si>
    <t>4900150965</t>
  </si>
  <si>
    <t>ESTANQUE HIDRONEUMATICO -2 SAN BORJA NOR</t>
  </si>
  <si>
    <t>Cierre provisorio local Wados</t>
  </si>
  <si>
    <t>1200143733</t>
  </si>
  <si>
    <t>4900148584</t>
  </si>
  <si>
    <t>Cambio válvula costado clínica</t>
  </si>
  <si>
    <t>1200145702</t>
  </si>
  <si>
    <t>4900150104</t>
  </si>
  <si>
    <t>Instalación sensores guiados N1</t>
  </si>
  <si>
    <t>96508130</t>
  </si>
  <si>
    <t>ASOCIADOS UNDURRAGA IMPRESORES LTDA</t>
  </si>
  <si>
    <t>1200144777</t>
  </si>
  <si>
    <t>4900149409</t>
  </si>
  <si>
    <t>IMPUESTO PANTALLAS CARACOLÍ 2026</t>
  </si>
  <si>
    <t>C900085684</t>
  </si>
  <si>
    <t>ENTIDAD DE GESTION COLECTIVA DE DER</t>
  </si>
  <si>
    <t>1200144476</t>
  </si>
  <si>
    <t>4900149186</t>
  </si>
  <si>
    <t>CERRAMIENTO LOCAL MAMATERNITY EX</t>
  </si>
  <si>
    <t>C901342629</t>
  </si>
  <si>
    <t>ANDRADE INGENIERIA Y DISENO SAS</t>
  </si>
  <si>
    <t>1200147023</t>
  </si>
  <si>
    <t>4900151196</t>
  </si>
  <si>
    <t>1200144100</t>
  </si>
  <si>
    <t>4900148765</t>
  </si>
  <si>
    <t>sumnistro e instalación Hidroneumatico</t>
  </si>
  <si>
    <t>1200145996</t>
  </si>
  <si>
    <t>4900150270</t>
  </si>
  <si>
    <t>Correctivo inyecto cuarto de bombas</t>
  </si>
  <si>
    <t>1200147117</t>
  </si>
  <si>
    <t>4900151330</t>
  </si>
  <si>
    <t>ADICIONAL EIV MULTIFAMILY MPI</t>
  </si>
  <si>
    <t>P06972553</t>
  </si>
  <si>
    <t>LUIS ENRIQUE MOYA VELASQUEZ</t>
  </si>
  <si>
    <t>PJM</t>
  </si>
  <si>
    <t>1200144766</t>
  </si>
  <si>
    <t>4900149281</t>
  </si>
  <si>
    <t>MANTENIMIENTO DE MT Y BT</t>
  </si>
  <si>
    <t>1200143773</t>
  </si>
  <si>
    <t>4900148585</t>
  </si>
  <si>
    <t>1. 25-FI004</t>
  </si>
  <si>
    <t>2. 25-FI004</t>
  </si>
  <si>
    <t>1200143803</t>
  </si>
  <si>
    <t>4900148587</t>
  </si>
  <si>
    <t>1. 25-FI006</t>
  </si>
  <si>
    <t>2. 25-FI006</t>
  </si>
  <si>
    <t>1200146377</t>
  </si>
  <si>
    <t>4900150703</t>
  </si>
  <si>
    <t>Arriendo equipos frío P7</t>
  </si>
  <si>
    <t>78067007</t>
  </si>
  <si>
    <t>A&amp;T SPA</t>
  </si>
  <si>
    <t>1200144786</t>
  </si>
  <si>
    <t>4900149467</t>
  </si>
  <si>
    <t>P.NORAMUENA</t>
  </si>
  <si>
    <t>1200145467</t>
  </si>
  <si>
    <t>4900149926</t>
  </si>
  <si>
    <t>VDV/ INFLUENER/ FEB 2026</t>
  </si>
  <si>
    <t>1200146199</t>
  </si>
  <si>
    <t>4900150662</t>
  </si>
  <si>
    <t>Auxiliar MKT_Enero_2026</t>
  </si>
  <si>
    <t>Auxiliar MKT_Febrero_2026</t>
  </si>
  <si>
    <t>1200144979</t>
  </si>
  <si>
    <t>4900149556</t>
  </si>
  <si>
    <t>retiro de porton futuro local Steve Madd</t>
  </si>
  <si>
    <t>MRupayan</t>
  </si>
  <si>
    <t>1200146529</t>
  </si>
  <si>
    <t>4900150857</t>
  </si>
  <si>
    <t>MTTO CCTV FEBRERO</t>
  </si>
  <si>
    <t>MTTO CCTV MARZO</t>
  </si>
  <si>
    <t>MTTO CCTV ABRIL</t>
  </si>
  <si>
    <t>MTTO CCTV MAYO</t>
  </si>
  <si>
    <t>1200144331</t>
  </si>
  <si>
    <t>4900149108</t>
  </si>
  <si>
    <t>Capacitación de Seguridad y Protección C</t>
  </si>
  <si>
    <t>1200145481</t>
  </si>
  <si>
    <t>4900149920</t>
  </si>
  <si>
    <t>Servicio WES ene-sept 2026 CUR</t>
  </si>
  <si>
    <t>1200146131</t>
  </si>
  <si>
    <t>4900150536</t>
  </si>
  <si>
    <t>SERV.INTERMED LABORAL ASIST MINKA DIC 25</t>
  </si>
  <si>
    <t>JMALAGA</t>
  </si>
  <si>
    <t>1200146170</t>
  </si>
  <si>
    <t>4900150421</t>
  </si>
  <si>
    <t>TRASLADO PUERTA EMERGENCIA AV LOS INCAS</t>
  </si>
  <si>
    <t>1400009149</t>
  </si>
  <si>
    <t>5400006720</t>
  </si>
  <si>
    <t>Endoso de prórroga póliza Todo Riesgo Co</t>
  </si>
  <si>
    <t>1200145920</t>
  </si>
  <si>
    <t>4900150365</t>
  </si>
  <si>
    <t>CUOTA DE SOSTENIMIENTO FENALCO 2026</t>
  </si>
  <si>
    <t>C860009161</t>
  </si>
  <si>
    <t>1200146345</t>
  </si>
  <si>
    <t>4900150680</t>
  </si>
  <si>
    <t>Tramite Letrero / anuncio</t>
  </si>
  <si>
    <t>1200146747</t>
  </si>
  <si>
    <t>4900151001</t>
  </si>
  <si>
    <t>C900177361</t>
  </si>
  <si>
    <t>AGAZO DESIGN SAS</t>
  </si>
  <si>
    <t>1200144540</t>
  </si>
  <si>
    <t>4900149162</t>
  </si>
  <si>
    <t>Visita Técnica Para Equipamiento</t>
  </si>
  <si>
    <t>F FERNÁNDEZ</t>
  </si>
  <si>
    <t>1200144749</t>
  </si>
  <si>
    <t>4900149293</t>
  </si>
  <si>
    <t>INFORME VALORACIÓN TASA</t>
  </si>
  <si>
    <t>77988645</t>
  </si>
  <si>
    <t>PIVOT CONSULTORIAS FINANCIERAS LTDA</t>
  </si>
  <si>
    <t>1200145077</t>
  </si>
  <si>
    <t>4900149617</t>
  </si>
  <si>
    <t>Servicio desinsectacion enero-mayo 2026</t>
  </si>
  <si>
    <t>76481522</t>
  </si>
  <si>
    <t>EFMARCO CHILE SPA</t>
  </si>
  <si>
    <t>1200145361</t>
  </si>
  <si>
    <t>4900149816</t>
  </si>
  <si>
    <t>1200145710</t>
  </si>
  <si>
    <t>4900150092</t>
  </si>
  <si>
    <t>CARTON ENERO 2026</t>
  </si>
  <si>
    <t>77307783</t>
  </si>
  <si>
    <t>INVERSIONES GRUPO VERDE SPA</t>
  </si>
  <si>
    <t>CARTON FEBRERO 2026</t>
  </si>
  <si>
    <t>CARTON MARZO 2026</t>
  </si>
  <si>
    <t>CARTON ABRIL 2026</t>
  </si>
  <si>
    <t>CARTON MAYO 2026</t>
  </si>
  <si>
    <t>CARTON JUNIO 2026</t>
  </si>
  <si>
    <t>CARTON JULIO 2026</t>
  </si>
  <si>
    <t>CARTON AGOSTO 2026</t>
  </si>
  <si>
    <t>CARTON SEPTIEMBRE 2026</t>
  </si>
  <si>
    <t>CARTON OCTUBRE 2026</t>
  </si>
  <si>
    <t>CARTON NOVIEMBRE 2026</t>
  </si>
  <si>
    <t>CARTON DICIEMBRE 2026</t>
  </si>
  <si>
    <t>1200143785</t>
  </si>
  <si>
    <t>4900148569</t>
  </si>
  <si>
    <t>RH3: PROCESO DE SELECCIÓN SUPERVISOR MAR</t>
  </si>
  <si>
    <t>P61173608</t>
  </si>
  <si>
    <t>SERVICIOS TOP PRO HUNT S.A.C</t>
  </si>
  <si>
    <t>1200145367</t>
  </si>
  <si>
    <t>4900149812</t>
  </si>
  <si>
    <t>BTL_Otras campañas_EVENTOS_PROMOCIONALES</t>
  </si>
  <si>
    <t>1200146486</t>
  </si>
  <si>
    <t>4900150778</t>
  </si>
  <si>
    <t>POP_Promo/Marcas_Marzo</t>
  </si>
  <si>
    <t>P49614128</t>
  </si>
  <si>
    <t>BACKSTAGE &amp; MARKETING SRL</t>
  </si>
  <si>
    <t>1200143647</t>
  </si>
  <si>
    <t>4900148494</t>
  </si>
  <si>
    <t>CELULAR - LUIS SAN MARTIN</t>
  </si>
  <si>
    <t>1200144633</t>
  </si>
  <si>
    <t>4900149309</t>
  </si>
  <si>
    <t>CELULAR - LUZ HOYOS</t>
  </si>
  <si>
    <t>J FERNANDEZ</t>
  </si>
  <si>
    <t>1200143867</t>
  </si>
  <si>
    <t>4900148702</t>
  </si>
  <si>
    <t>ASES NORMATIVA, TERRENO EL MOLINO</t>
  </si>
  <si>
    <t>79806660</t>
  </si>
  <si>
    <t>BARROS Y ERRAZURIZ ABOGADOS LTDA</t>
  </si>
  <si>
    <t>1200146004</t>
  </si>
  <si>
    <t>4900150266</t>
  </si>
  <si>
    <t>Pintado de techo dañado en tienda H&amp;M</t>
  </si>
  <si>
    <t>1200143938</t>
  </si>
  <si>
    <t>4900148684</t>
  </si>
  <si>
    <t>Decoraciones con piedra tarima BLVD 2</t>
  </si>
  <si>
    <t>77678290</t>
  </si>
  <si>
    <t>SOC ARTISTICA DE PLANTACION</t>
  </si>
  <si>
    <t>1200147108</t>
  </si>
  <si>
    <t>4900151335</t>
  </si>
  <si>
    <t>MAM / RRSS Adecco FEBRERO</t>
  </si>
  <si>
    <t>EXT_KBRAVO</t>
  </si>
  <si>
    <t>1200146894</t>
  </si>
  <si>
    <t>4900151158</t>
  </si>
  <si>
    <t>Filtros equipo clima Marzo</t>
  </si>
  <si>
    <t>GOCAMPO</t>
  </si>
  <si>
    <t>1200143667</t>
  </si>
  <si>
    <t>4900148531</t>
  </si>
  <si>
    <t>Charlas Feedback</t>
  </si>
  <si>
    <t>14711372</t>
  </si>
  <si>
    <t>ELENA RIVAS OTERO</t>
  </si>
  <si>
    <t>1200146789</t>
  </si>
  <si>
    <t>4900151009</t>
  </si>
  <si>
    <t>HABILITACION EQUIPO DETENIDO ASCENSOR 2</t>
  </si>
  <si>
    <t>MMONTES</t>
  </si>
  <si>
    <t>1200145081</t>
  </si>
  <si>
    <t>4900149649</t>
  </si>
  <si>
    <t>Alternativa 2: Pack arriendo + venta</t>
  </si>
  <si>
    <t>P77094364</t>
  </si>
  <si>
    <t>VIVE SIMPLE SPA</t>
  </si>
  <si>
    <t>1200145041</t>
  </si>
  <si>
    <t>4900149597</t>
  </si>
  <si>
    <t>Fortalecimienro de equipo comercial</t>
  </si>
  <si>
    <t>C900340815</t>
  </si>
  <si>
    <t>AGORA GROUP SAS</t>
  </si>
  <si>
    <t>CLONDONO</t>
  </si>
  <si>
    <t>1200146498</t>
  </si>
  <si>
    <t>4900150841</t>
  </si>
  <si>
    <t>TALLER ENCUENTRO MKTG</t>
  </si>
  <si>
    <t>1200146699</t>
  </si>
  <si>
    <t>4900151026</t>
  </si>
  <si>
    <t>Ajuste estand-alist carpetas zn cesion</t>
  </si>
  <si>
    <t>C901709864</t>
  </si>
  <si>
    <t>HARGLOS INGENIERIA S.A.S</t>
  </si>
  <si>
    <t>1200146437</t>
  </si>
  <si>
    <t>4900150717</t>
  </si>
  <si>
    <t>Asesoria por tramites municipales</t>
  </si>
  <si>
    <t>P09721301</t>
  </si>
  <si>
    <t>SILVA SANTISTEBAN VILLALBA LUISA FE</t>
  </si>
  <si>
    <t>1200147029</t>
  </si>
  <si>
    <t>4900151191</t>
  </si>
  <si>
    <t>DESMONTAJE, FAB. E INST.REJA PERIMETRAL</t>
  </si>
  <si>
    <t>P60640548</t>
  </si>
  <si>
    <t>HWC INGENIERIA S.A.C</t>
  </si>
  <si>
    <t>1200146827</t>
  </si>
  <si>
    <t>4900151105</t>
  </si>
  <si>
    <t>MUDANZA DE ACTIVOS</t>
  </si>
  <si>
    <t>1200146726</t>
  </si>
  <si>
    <t>4900150947</t>
  </si>
  <si>
    <t>MTTO TRIMESTRAL TRATAMIENTO AGUA MARZO</t>
  </si>
  <si>
    <t>77051873</t>
  </si>
  <si>
    <t>CQM CHILE SERVICIOS DE</t>
  </si>
  <si>
    <t>E AGUIRRE</t>
  </si>
  <si>
    <t>1200146589</t>
  </si>
  <si>
    <t>4900150921</t>
  </si>
  <si>
    <t>ING. DETALLE PMS ICA</t>
  </si>
  <si>
    <t>P60217488</t>
  </si>
  <si>
    <t>RAYTEL PERU S.A.C</t>
  </si>
  <si>
    <t>1200146132</t>
  </si>
  <si>
    <t>4900150537</t>
  </si>
  <si>
    <t>SERV.INTERMED LABORAL ASIST MINKA ENE 25</t>
  </si>
  <si>
    <t>1200146418</t>
  </si>
  <si>
    <t>4900150744</t>
  </si>
  <si>
    <t>HABILITACION_CHINCHA_FEBRERO_2026</t>
  </si>
  <si>
    <t>1200146141</t>
  </si>
  <si>
    <t>4900150446</t>
  </si>
  <si>
    <t>EMS LARCOMAR.</t>
  </si>
  <si>
    <t>P10228743</t>
  </si>
  <si>
    <t>M Y M CONSULTORES S R L</t>
  </si>
  <si>
    <t>1400009163</t>
  </si>
  <si>
    <t>5400006739</t>
  </si>
  <si>
    <t>Telemetria 2026 - Ica</t>
  </si>
  <si>
    <t>1200146142</t>
  </si>
  <si>
    <t>4900150339</t>
  </si>
  <si>
    <t>HABILITACION_VES1_FEBRERO_2026</t>
  </si>
  <si>
    <t>P45538419</t>
  </si>
  <si>
    <t>ELECTROSAN SERVICIOS Y SUMINISTROS</t>
  </si>
  <si>
    <t>1200145254</t>
  </si>
  <si>
    <t>4900149800</t>
  </si>
  <si>
    <t>Pintura cielo estacinamiento P5</t>
  </si>
  <si>
    <t>1200146836</t>
  </si>
  <si>
    <t>4900151075</t>
  </si>
  <si>
    <t>Plan de invierno PAJ</t>
  </si>
  <si>
    <t>1200146588</t>
  </si>
  <si>
    <t>4900150896</t>
  </si>
  <si>
    <t>pila compactador</t>
  </si>
  <si>
    <t>1200145043</t>
  </si>
  <si>
    <t>4900149590</t>
  </si>
  <si>
    <t>SOLUCIÓN PANEL D&amp;A CAMBIOS DE MODULOS</t>
  </si>
  <si>
    <t>1200144030</t>
  </si>
  <si>
    <t>4900148758</t>
  </si>
  <si>
    <t>TICKETLESS/MARCHA BLANCA /ENE 26</t>
  </si>
  <si>
    <t>1200145086</t>
  </si>
  <si>
    <t>4900149603</t>
  </si>
  <si>
    <t>Manto Correct. TTVV Ascensor Orona MCH</t>
  </si>
  <si>
    <t>1200145816</t>
  </si>
  <si>
    <t>4900150299</t>
  </si>
  <si>
    <t>SERVICIO ANFITRIONES y SEGURIDAD EXTRAOR</t>
  </si>
  <si>
    <t>1400009158</t>
  </si>
  <si>
    <t>5400006734</t>
  </si>
  <si>
    <t>Telemetria 2026 - Chimbote</t>
  </si>
  <si>
    <t>EAGUIRRE</t>
  </si>
  <si>
    <t>1200144779</t>
  </si>
  <si>
    <t>4900149410</t>
  </si>
  <si>
    <t>Propta. para Asesoría Técnica en análisi</t>
  </si>
  <si>
    <t>1200145257</t>
  </si>
  <si>
    <t>4900149798</t>
  </si>
  <si>
    <t>SERVICIO DE CAMBIO DE VALVULA TIPO MARIP</t>
  </si>
  <si>
    <t>1200143921</t>
  </si>
  <si>
    <t>4900148655</t>
  </si>
  <si>
    <t>SERV. DE TRAT. BACTERIOLOGICO ENER 2026</t>
  </si>
  <si>
    <t>SERV. DE TRAT. BACTERIOLOGICO FEBR 2026</t>
  </si>
  <si>
    <t>SERV. DE TRAT. BACTERIOLOGICO MAR 2026</t>
  </si>
  <si>
    <t>SERV. DE TRAT. BACTERIOLOGICO ABRIL 2026</t>
  </si>
  <si>
    <t>SERV. DE TRAT. BACTERIOLOGICO MAYO 2026</t>
  </si>
  <si>
    <t>SERV. DE TRAT. BACTERIOLOGICO JUN 2026</t>
  </si>
  <si>
    <t>SERV. DE TRAT. BACTERIOLOGICO JUL 2026</t>
  </si>
  <si>
    <t>SERV. DE TRAT. BACTERIOLOGICO AGO 2026</t>
  </si>
  <si>
    <t>SERV. DE TRAT. BACTERIOLOGICO SEP 2026</t>
  </si>
  <si>
    <t>SERV. DE TRAT. BACTERIOLOGICO OCT 2026</t>
  </si>
  <si>
    <t>SERV. DE TRAT. BACTERIOLOGICO NOV 2026</t>
  </si>
  <si>
    <t>SERV. DE TRAT. BACTERIOLOGICO DIC 2026</t>
  </si>
  <si>
    <t>1200146561</t>
  </si>
  <si>
    <t>4900150808</t>
  </si>
  <si>
    <t>Retiro cierre provisorio local Super Zoo</t>
  </si>
  <si>
    <t>1200144871</t>
  </si>
  <si>
    <t>4900149517</t>
  </si>
  <si>
    <t>AUDITORIAS_MINKA_ENERO_2026</t>
  </si>
  <si>
    <t>1200146405</t>
  </si>
  <si>
    <t>4900150699</t>
  </si>
  <si>
    <t>ACONDICIONAMIENTO DE DRENAJE POR FILTRAC</t>
  </si>
  <si>
    <t>1200146825</t>
  </si>
  <si>
    <t>4900151107</t>
  </si>
  <si>
    <t>MANT Y CORREC DE TABLERO ELECTRICO</t>
  </si>
  <si>
    <t>1200144343</t>
  </si>
  <si>
    <t>4900149051</t>
  </si>
  <si>
    <t>VDV/ INFLUENCERS/ ENERO</t>
  </si>
  <si>
    <t>77777198</t>
  </si>
  <si>
    <t>INFLUENCER MARKETING SPA</t>
  </si>
  <si>
    <t>1200144433</t>
  </si>
  <si>
    <t>4900148956</t>
  </si>
  <si>
    <t>SUMINISTRO DE BATERIA ETNA 33 PLACAS BCI</t>
  </si>
  <si>
    <t>1200145369</t>
  </si>
  <si>
    <t>4900149810</t>
  </si>
  <si>
    <t>1200144248</t>
  </si>
  <si>
    <t>4900148945</t>
  </si>
  <si>
    <t>CELULAR - FERNANDA GONZALEZ</t>
  </si>
  <si>
    <t>1200145585</t>
  </si>
  <si>
    <t>4900150028</t>
  </si>
  <si>
    <t>Monitoreo ambiental 2026-1 Huaral</t>
  </si>
  <si>
    <t>1200145185</t>
  </si>
  <si>
    <t>4900149695</t>
  </si>
  <si>
    <t>1200143805</t>
  </si>
  <si>
    <t>4900148625</t>
  </si>
  <si>
    <t>FESTIVAL DE LA CERVEZA/ COMPRA PREMIO</t>
  </si>
  <si>
    <t>1200145414</t>
  </si>
  <si>
    <t>4900149885</t>
  </si>
  <si>
    <t>CELULAR - MARTIN ACEVEDO</t>
  </si>
  <si>
    <t>1200145688</t>
  </si>
  <si>
    <t>4900150065</t>
  </si>
  <si>
    <t>CELULAR - FLORENCIA RAMIREZ</t>
  </si>
  <si>
    <t>1200145811</t>
  </si>
  <si>
    <t>4900150237</t>
  </si>
  <si>
    <t>CELULAR - XAVIER LA FUENTE</t>
  </si>
  <si>
    <t>1200144163</t>
  </si>
  <si>
    <t>4900148926</t>
  </si>
  <si>
    <t>INSUMOS ENERO</t>
  </si>
  <si>
    <t>C900965757</t>
  </si>
  <si>
    <t>WET CHEMICAL COLOMBIA S.A.S</t>
  </si>
  <si>
    <t>1200144689</t>
  </si>
  <si>
    <t>4900149216</t>
  </si>
  <si>
    <t>Demolicion suc315 Zappa (adicional mall)</t>
  </si>
  <si>
    <t>C Ibáñez</t>
  </si>
  <si>
    <t>1300008857</t>
  </si>
  <si>
    <t>5000008622</t>
  </si>
  <si>
    <t>Masajes relajantes Barranquilla</t>
  </si>
  <si>
    <t>C901639512</t>
  </si>
  <si>
    <t>SCAPE COLOMBIA S.A.S.</t>
  </si>
  <si>
    <t>1200144973</t>
  </si>
  <si>
    <t>4900149543</t>
  </si>
  <si>
    <t>SUMINISTRO TAPETE ENTRADA A2 P. CARACOLÍ</t>
  </si>
  <si>
    <t>C890204680</t>
  </si>
  <si>
    <t>REPRESENTACIONES ESPECIALES LTDA</t>
  </si>
  <si>
    <t>1200144519</t>
  </si>
  <si>
    <t>4900149147</t>
  </si>
  <si>
    <t>CONSUMOS DICIEMBRE CARABINEROS</t>
  </si>
  <si>
    <t>78437630</t>
  </si>
  <si>
    <t>ALIMENTOS ROASTY POINT LTDA.</t>
  </si>
  <si>
    <t>1200146332</t>
  </si>
  <si>
    <t>4900150690</t>
  </si>
  <si>
    <t>SUMIN CONTENEDORES DE RESIDUOS MALL</t>
  </si>
  <si>
    <t>P50608522</t>
  </si>
  <si>
    <t>HAMILTON STEEL SRL</t>
  </si>
  <si>
    <t>1200145664</t>
  </si>
  <si>
    <t>4900150084</t>
  </si>
  <si>
    <t>RETIRO RESIDUOS ENERO 2026</t>
  </si>
  <si>
    <t>96729820</t>
  </si>
  <si>
    <t>ECOSER S.A</t>
  </si>
  <si>
    <t>1200146575</t>
  </si>
  <si>
    <t>4900150797</t>
  </si>
  <si>
    <t>Licencia ShutterStock Agencia</t>
  </si>
  <si>
    <t>C830141093</t>
  </si>
  <si>
    <t>PROXIMITY COLOMBIA S.A.S</t>
  </si>
  <si>
    <t>1200147003</t>
  </si>
  <si>
    <t>4900151097</t>
  </si>
  <si>
    <t>Reubicación de red - DG</t>
  </si>
  <si>
    <t>P10000734</t>
  </si>
  <si>
    <t>LIMA GAS S.A</t>
  </si>
  <si>
    <t>1200145258</t>
  </si>
  <si>
    <t>4900149801</t>
  </si>
  <si>
    <t>Rep. Placas piso montacargas</t>
  </si>
  <si>
    <t>1300008850</t>
  </si>
  <si>
    <t>5000008587</t>
  </si>
  <si>
    <t>CRE PE 3510-3600 (Hasta Ene_27)</t>
  </si>
  <si>
    <t>P52411955</t>
  </si>
  <si>
    <t>PAPERLESS S.A.C.</t>
  </si>
  <si>
    <t>1200146163</t>
  </si>
  <si>
    <t>4900150427</t>
  </si>
  <si>
    <t>POP_AON_INDOORS_FEBRERO</t>
  </si>
  <si>
    <t>P60132695</t>
  </si>
  <si>
    <t>G3 IMPRESIONES E.I.R.L.</t>
  </si>
  <si>
    <t>1200145941</t>
  </si>
  <si>
    <t>4900150372</t>
  </si>
  <si>
    <t>PAJ CAMARAS FEBRERO 2026</t>
  </si>
  <si>
    <t>1200143720</t>
  </si>
  <si>
    <t>4900148512</t>
  </si>
  <si>
    <t>Limpieza de Lucarnas</t>
  </si>
  <si>
    <t>P45948536</t>
  </si>
  <si>
    <t>OL SERVICIOS GENERALES S.R.L.</t>
  </si>
  <si>
    <t>1300008831</t>
  </si>
  <si>
    <t>5000008566</t>
  </si>
  <si>
    <t>Apoyo Psicológico - COLINA</t>
  </si>
  <si>
    <t>1200146076</t>
  </si>
  <si>
    <t>4900150499</t>
  </si>
  <si>
    <t>Rep. Puertas montacargas EG5B</t>
  </si>
  <si>
    <t>APRADA</t>
  </si>
  <si>
    <t>1200145508</t>
  </si>
  <si>
    <t>4900149964</t>
  </si>
  <si>
    <t>CAMBIO VINILES RESIDUOS ICA FEB26</t>
  </si>
  <si>
    <t>P53508634</t>
  </si>
  <si>
    <t>INVERSIONES QUISPE &amp; GUTIERREZ S.A.</t>
  </si>
  <si>
    <t>1200143759</t>
  </si>
  <si>
    <t>4900148558</t>
  </si>
  <si>
    <t>Tachos de basura con bandeja zonas Boule</t>
  </si>
  <si>
    <t>1200143917</t>
  </si>
  <si>
    <t>4900148703</t>
  </si>
  <si>
    <t>APOYO BBDO/ ENERO/ ASA</t>
  </si>
  <si>
    <t>1200145576</t>
  </si>
  <si>
    <t>4900150020</t>
  </si>
  <si>
    <t>INST ALIMENTADOR  CONTAINER SNACK CENTER</t>
  </si>
  <si>
    <t>1200146546</t>
  </si>
  <si>
    <t>4900150848</t>
  </si>
  <si>
    <t>FACTIBILIDAD_VES2_FEBRERO_2026</t>
  </si>
  <si>
    <t>1200146134</t>
  </si>
  <si>
    <t>4900150538</t>
  </si>
  <si>
    <t>SERV.INTERMED LABORAL LAR ENERO</t>
  </si>
  <si>
    <t>1200144219</t>
  </si>
  <si>
    <t>4900148900</t>
  </si>
  <si>
    <t>Personal adicional por campaña</t>
  </si>
  <si>
    <t>1200145662</t>
  </si>
  <si>
    <t>4900150106</t>
  </si>
  <si>
    <t>GRAFICA 5X5/ RECAMBIO GRAFICA/FEBRERO</t>
  </si>
  <si>
    <t>1200144789</t>
  </si>
  <si>
    <t>4900149470</t>
  </si>
  <si>
    <t>SUMINISTRO DE ACPM ENERO</t>
  </si>
  <si>
    <t>1200145793</t>
  </si>
  <si>
    <t>4900150180</t>
  </si>
  <si>
    <t>Compra 20 filtros urinarios</t>
  </si>
  <si>
    <t>99585910</t>
  </si>
  <si>
    <t>AQUAVANT SPA</t>
  </si>
  <si>
    <t>AFALCON</t>
  </si>
  <si>
    <t>1200143886</t>
  </si>
  <si>
    <t>4900148642</t>
  </si>
  <si>
    <t>Eventos_Show infantil y pasacalle</t>
  </si>
  <si>
    <t>1200144302</t>
  </si>
  <si>
    <t>4900149058</t>
  </si>
  <si>
    <t>MANTTO CORRECTIVO POLEAS EN ESCALERA ELE</t>
  </si>
  <si>
    <t>gludena</t>
  </si>
  <si>
    <t>1200147078</t>
  </si>
  <si>
    <t>4900151292</t>
  </si>
  <si>
    <t>TRABAJOS COMPLEMENTARIOS S.ESTACION</t>
  </si>
  <si>
    <t>1200147079</t>
  </si>
  <si>
    <t>4900151285</t>
  </si>
  <si>
    <t>Implementación de tablero eléctrico Corr</t>
  </si>
  <si>
    <t>1200146696</t>
  </si>
  <si>
    <t>4900150926</t>
  </si>
  <si>
    <t>CELULAR - DUNCAN GROB</t>
  </si>
  <si>
    <t>1200146695</t>
  </si>
  <si>
    <t>4900150928</t>
  </si>
  <si>
    <t>CELULAR - NICOLAS GONZALEZ LORCA</t>
  </si>
  <si>
    <t>1200145999</t>
  </si>
  <si>
    <t>4900150452</t>
  </si>
  <si>
    <t>Limpieza y sanitizado escala emergencia</t>
  </si>
  <si>
    <t>1200145275</t>
  </si>
  <si>
    <t>4900149736</t>
  </si>
  <si>
    <t>Gráficas varias en accesos y salidas</t>
  </si>
  <si>
    <t>UTAC 2026 INSUMOS</t>
  </si>
  <si>
    <t>1200145986</t>
  </si>
  <si>
    <t>4900150278</t>
  </si>
  <si>
    <t>CELULAR - NICOLE BESNIER</t>
  </si>
  <si>
    <t>S UGARTE</t>
  </si>
  <si>
    <t>1300008848</t>
  </si>
  <si>
    <t>5000008575</t>
  </si>
  <si>
    <t>SERVICIO DE DIBUJO 2026  AEX</t>
  </si>
  <si>
    <t>27111989</t>
  </si>
  <si>
    <t>ANA GABRIELA RODRIGUEZ VELAZCO</t>
  </si>
  <si>
    <t>1200147061</t>
  </si>
  <si>
    <t>4900151276</t>
  </si>
  <si>
    <t>EMA-Databot  PAK FEBRERO</t>
  </si>
  <si>
    <t>CMELLA</t>
  </si>
  <si>
    <t>1200143847</t>
  </si>
  <si>
    <t>4900148649</t>
  </si>
  <si>
    <t>Instalación CCTV Pasillo DL</t>
  </si>
  <si>
    <t>1200147129</t>
  </si>
  <si>
    <t>4900151319</t>
  </si>
  <si>
    <t>Técnicos apoyo 25 y 01 PAO</t>
  </si>
  <si>
    <t>1200143849</t>
  </si>
  <si>
    <t>4900148651</t>
  </si>
  <si>
    <t>Instalación timbres para oficina</t>
  </si>
  <si>
    <t>1200145984</t>
  </si>
  <si>
    <t>4900150384</t>
  </si>
  <si>
    <t>Escalera Boulevard - Calculo Estructural</t>
  </si>
  <si>
    <t>1200146531</t>
  </si>
  <si>
    <t>4900150843</t>
  </si>
  <si>
    <t>POP_AON_Tótems de promociones y eventos</t>
  </si>
  <si>
    <t>1200146355</t>
  </si>
  <si>
    <t>4900150666</t>
  </si>
  <si>
    <t>Adicionales cortina</t>
  </si>
  <si>
    <t>1200146417</t>
  </si>
  <si>
    <t>4900150745</t>
  </si>
  <si>
    <t>REVISION_CHINCHA_FEBRERO_2026</t>
  </si>
  <si>
    <t>1200144913</t>
  </si>
  <si>
    <t>4900149537</t>
  </si>
  <si>
    <t>TICKETLESS/ CAMPAÑA 2 ANFITRIONES/ ENE 2</t>
  </si>
  <si>
    <t>1200145715</t>
  </si>
  <si>
    <t>4900150093</t>
  </si>
  <si>
    <t>RETIRO RESIDUOS ENERO 2026 ANT</t>
  </si>
  <si>
    <t>99554630</t>
  </si>
  <si>
    <t>TASUI NORTE S.A</t>
  </si>
  <si>
    <t>RETIRO RESIDUOS FEBRERO 2026 ANT</t>
  </si>
  <si>
    <t>RETIRO RESIDUOS MARZO 2026 ANT</t>
  </si>
  <si>
    <t>RETIRO RESIDUOS ABRIL 2026 ANT</t>
  </si>
  <si>
    <t>RETIRO RESIDUOS MAYO 2026 ANT</t>
  </si>
  <si>
    <t>RETIRO RESIDUOS JUNIO 2026 ANT</t>
  </si>
  <si>
    <t>RETIRO RESIDUOS JULIO 2026 ANT</t>
  </si>
  <si>
    <t>RETIRO RESIDUOS AGOSTO 2026 ANT</t>
  </si>
  <si>
    <t>RETIRO RESIDUOS SEPTIEMBRE 2026 ANT</t>
  </si>
  <si>
    <t>RETIRO RESIDUOS OCTUBRE 2026 ANT</t>
  </si>
  <si>
    <t>RETIRO RESIDUOS NOVIEMBRE 2026 ANT</t>
  </si>
  <si>
    <t>RETIRO RESIDUOS DICIEMBRE 2026 ANT</t>
  </si>
  <si>
    <t>1200145966</t>
  </si>
  <si>
    <t>4900150192</t>
  </si>
  <si>
    <t>Desarrollo Conceptual de cabida Los Delf</t>
  </si>
  <si>
    <t>P55783918</t>
  </si>
  <si>
    <t>TIKARIY CONSULTORIA Y PROYECTOS S.A</t>
  </si>
  <si>
    <t>1200145779</t>
  </si>
  <si>
    <t>4900150217</t>
  </si>
  <si>
    <t>Mtto Estructuras Metalicas</t>
  </si>
  <si>
    <t>1200146445</t>
  </si>
  <si>
    <t>4900150751</t>
  </si>
  <si>
    <t>Campaña Escolar_Premios</t>
  </si>
  <si>
    <t>1200146143</t>
  </si>
  <si>
    <t>4900150507</t>
  </si>
  <si>
    <t>POP_Otras campañas_Premios BTS</t>
  </si>
  <si>
    <t>1200145602</t>
  </si>
  <si>
    <t>4900149986</t>
  </si>
  <si>
    <t>RH2: PROCESO SELECCIÓN CA INICIAL</t>
  </si>
  <si>
    <t>1200146587</t>
  </si>
  <si>
    <t>4900150920</t>
  </si>
  <si>
    <t>ING. DETALLE PMS CAX</t>
  </si>
  <si>
    <t>1200145668</t>
  </si>
  <si>
    <t>4900150181</t>
  </si>
  <si>
    <t>RETIRO RESIDUOS ENERO 2026 PAJ</t>
  </si>
  <si>
    <t>Residuos Valorizables 2026 Lurin</t>
  </si>
  <si>
    <t>1200144395</t>
  </si>
  <si>
    <t>4900149073</t>
  </si>
  <si>
    <t>VDV/ SOFTWARE FILA VIRTUAL/ ENERO</t>
  </si>
  <si>
    <t>76290010</t>
  </si>
  <si>
    <t>SOLUCIONES Y SERVICIOS TECNOLOGICOS</t>
  </si>
  <si>
    <t>1200144442</t>
  </si>
  <si>
    <t>4900149095</t>
  </si>
  <si>
    <t>VERANO/ FILA VIRTUAL PAO/ ENE 26</t>
  </si>
  <si>
    <t>1200144910</t>
  </si>
  <si>
    <t>4900149365</t>
  </si>
  <si>
    <t>VERANO/FILA VIRTUAL PAK/ ENE 26</t>
  </si>
  <si>
    <t>1200146357</t>
  </si>
  <si>
    <t>4900150586</t>
  </si>
  <si>
    <t>Certificación PAN</t>
  </si>
  <si>
    <t>1200143711</t>
  </si>
  <si>
    <t>4900148517</t>
  </si>
  <si>
    <t>Mejoras proyecto paisajismo Ica verde</t>
  </si>
  <si>
    <t>1200144382</t>
  </si>
  <si>
    <t>4900149003</t>
  </si>
  <si>
    <t>MEJORAS TUBERIAS PLUVIALES MINISO</t>
  </si>
  <si>
    <t>1200146127</t>
  </si>
  <si>
    <t>4900150338</t>
  </si>
  <si>
    <t>FACTIBILIDAD_LARCOMAR_FEBRERO_2026</t>
  </si>
  <si>
    <t>1200147132</t>
  </si>
  <si>
    <t>4900151316</t>
  </si>
  <si>
    <t>Suministro de combustible</t>
  </si>
  <si>
    <t>ABARRAGAN</t>
  </si>
  <si>
    <t>1200145329</t>
  </si>
  <si>
    <t>4900149844</t>
  </si>
  <si>
    <t>JUAN VALDEZ ENERO 25</t>
  </si>
  <si>
    <t>LBARRAGAN</t>
  </si>
  <si>
    <t>C830112317</t>
  </si>
  <si>
    <t>PROMOTORA DE CAFE COLOMBIA S.A.</t>
  </si>
  <si>
    <t>1200144146</t>
  </si>
  <si>
    <t>4900148829</t>
  </si>
  <si>
    <t>Mtto y recarga de extintores Lurin</t>
  </si>
  <si>
    <t>1200143997</t>
  </si>
  <si>
    <t>4900148789</t>
  </si>
  <si>
    <t>Servicios de Lavado de pisos Zonas Trast</t>
  </si>
  <si>
    <t>1200144045</t>
  </si>
  <si>
    <t>4900148833</t>
  </si>
  <si>
    <t>SUSCRIPCION ANUAL CAMARA COMERCIO AQP 26</t>
  </si>
  <si>
    <t>P12499434</t>
  </si>
  <si>
    <t>CAMARA DE COMERCIO E INDUSTRIA</t>
  </si>
  <si>
    <t>1200145643</t>
  </si>
  <si>
    <t>4900149985</t>
  </si>
  <si>
    <t>Centralización: Reemplazo de tarjeta PCI</t>
  </si>
  <si>
    <t>P61083366</t>
  </si>
  <si>
    <t>NEUTECH PERU S.A.C</t>
  </si>
  <si>
    <t>1200146871</t>
  </si>
  <si>
    <t>4900151051</t>
  </si>
  <si>
    <t>SUM. MATERIAL PARA PINTURA</t>
  </si>
  <si>
    <t>1200144023</t>
  </si>
  <si>
    <t>4900148761</t>
  </si>
  <si>
    <t>Imp. bandeja colectora en punto de Goteo</t>
  </si>
  <si>
    <t>1200145424</t>
  </si>
  <si>
    <t>4900149900</t>
  </si>
  <si>
    <t>SERV CORRECTIVO ROOFTOP 1 Y 2 MP ICA</t>
  </si>
  <si>
    <t>P53510027</t>
  </si>
  <si>
    <t>REFRIMEDYS S.R.L.</t>
  </si>
  <si>
    <t>1200145425</t>
  </si>
  <si>
    <t>4900149901</t>
  </si>
  <si>
    <t>SERV CORRECTIVO ROOFTOP 3 Y 4</t>
  </si>
  <si>
    <t>1200145426</t>
  </si>
  <si>
    <t>4900149902</t>
  </si>
  <si>
    <t>CORRECTIVO ROOFTOP  6 Y 7</t>
  </si>
  <si>
    <t>1200145699</t>
  </si>
  <si>
    <t>4900150081</t>
  </si>
  <si>
    <t>ORDENAMIENTO Y ELIMINACIÓN DE DESMONTE D</t>
  </si>
  <si>
    <t>1200146741</t>
  </si>
  <si>
    <t>4900150996</t>
  </si>
  <si>
    <t>ASESORIA VISE DIC25</t>
  </si>
  <si>
    <t>1200146861</t>
  </si>
  <si>
    <t>4900151068</t>
  </si>
  <si>
    <t>CERTIF ANTENAS REPETIDORAS - VISE</t>
  </si>
  <si>
    <t>1200146863</t>
  </si>
  <si>
    <t>4900151070</t>
  </si>
  <si>
    <t>CERTIF ESTRUCTURAL LONAS TENSADAS</t>
  </si>
  <si>
    <t>1200147044</t>
  </si>
  <si>
    <t>4900151173</t>
  </si>
  <si>
    <t>CERTIF ATERRAMIENTO ESCALERAS ELECT VISE</t>
  </si>
  <si>
    <t>1200145532</t>
  </si>
  <si>
    <t>4900149946</t>
  </si>
  <si>
    <t>SUMINISTRO PINTURA ESTACIONAM 1ER NIVEL</t>
  </si>
  <si>
    <t>1200145714</t>
  </si>
  <si>
    <t>4900150070</t>
  </si>
  <si>
    <t>SERV ACOMPA MONTAJE PUBLID 26-27-28 2026</t>
  </si>
  <si>
    <t>1200145340</t>
  </si>
  <si>
    <t>4900149834</t>
  </si>
  <si>
    <t>Constatación Notarial - Larcomar</t>
  </si>
  <si>
    <t>1200146881</t>
  </si>
  <si>
    <t>4900151052</t>
  </si>
  <si>
    <t>PUNTO ELECTRICO 110V 4  ESSENCES</t>
  </si>
  <si>
    <t>C901248759</t>
  </si>
  <si>
    <t>SMART GENSET SAS</t>
  </si>
  <si>
    <t>1200145993</t>
  </si>
  <si>
    <t>4900150272</t>
  </si>
  <si>
    <t>Gastos operación de resane de cielo raso</t>
  </si>
  <si>
    <t>1200147065</t>
  </si>
  <si>
    <t>4900151260</t>
  </si>
  <si>
    <t>JUAN VALDEZ FEB 26</t>
  </si>
  <si>
    <t>1200143842</t>
  </si>
  <si>
    <t>4900148621</t>
  </si>
  <si>
    <t>SERVICIOS DE DISPENSADORES ENF Y CCTV</t>
  </si>
  <si>
    <t>C900278155</t>
  </si>
  <si>
    <t>HIDROSPOT SAS</t>
  </si>
  <si>
    <t>1200146005</t>
  </si>
  <si>
    <t>4900150265</t>
  </si>
  <si>
    <t>Tecnicos diferenciados enchapadores de F</t>
  </si>
  <si>
    <t>1200144195</t>
  </si>
  <si>
    <t>4900148914</t>
  </si>
  <si>
    <t>PAGO CATERING 16/01</t>
  </si>
  <si>
    <t>1200144196</t>
  </si>
  <si>
    <t>4900148915</t>
  </si>
  <si>
    <t>PAGO CATERING 15/01</t>
  </si>
  <si>
    <t>1200144301</t>
  </si>
  <si>
    <t>4900148975</t>
  </si>
  <si>
    <t>SUMIN REPSUESTOS TTVV 1ER A 2DO VINEL</t>
  </si>
  <si>
    <t>1200144953</t>
  </si>
  <si>
    <t>4900149448</t>
  </si>
  <si>
    <t>TALLERES TINTEA MARZO 2026</t>
  </si>
  <si>
    <t>C103757336</t>
  </si>
  <si>
    <t>NATHALIE CAÑAS VILLA</t>
  </si>
  <si>
    <t>1200147107</t>
  </si>
  <si>
    <t>4900151336</t>
  </si>
  <si>
    <t>PAK / J6-Agencia RRSS SAC Adecco FEBRERO</t>
  </si>
  <si>
    <t>1200147106</t>
  </si>
  <si>
    <t>4900151338</t>
  </si>
  <si>
    <t>MAM / J6-Agencia RRSS SAC Adecco FEBRERO</t>
  </si>
  <si>
    <t>1200143735</t>
  </si>
  <si>
    <t>4900148538</t>
  </si>
  <si>
    <t>CELULAR - MONICA MARTINEZ</t>
  </si>
  <si>
    <t>1200144147</t>
  </si>
  <si>
    <t>4900148828</t>
  </si>
  <si>
    <t>Filtraciones en cubiculos bloq 7</t>
  </si>
  <si>
    <t>P09132227</t>
  </si>
  <si>
    <t>PALACIOS DIAZ ROSA LINDA</t>
  </si>
  <si>
    <t>1200144349</t>
  </si>
  <si>
    <t>4900149037</t>
  </si>
  <si>
    <t>MANTENIMIENTO CORRECTIVO BOMBA TRAMPA DE</t>
  </si>
  <si>
    <t>1200144504</t>
  </si>
  <si>
    <t>4900149132</t>
  </si>
  <si>
    <t>Desgaste del acabado en las bancas.</t>
  </si>
  <si>
    <t>P80076090</t>
  </si>
  <si>
    <t>MELGAREJO SOTO ALFREDO .</t>
  </si>
  <si>
    <t>1200145627</t>
  </si>
  <si>
    <t>4900150019</t>
  </si>
  <si>
    <t>Eventos_GestionArtistas_Febrero</t>
  </si>
  <si>
    <t>P60714482</t>
  </si>
  <si>
    <t>MULTISERVICIOS INVERSIONES CRUZNAVA</t>
  </si>
  <si>
    <t>1200144432</t>
  </si>
  <si>
    <t>4900149239</t>
  </si>
  <si>
    <t>HABILITACION_VES1_ENERO_2026</t>
  </si>
  <si>
    <t>1200144555</t>
  </si>
  <si>
    <t>4900149257</t>
  </si>
  <si>
    <t>Pintado de exterior de Ed. Administrativ</t>
  </si>
  <si>
    <t>1200146487</t>
  </si>
  <si>
    <t>4900150777</t>
  </si>
  <si>
    <t>PAISAJISMO INTERIOR MARZO</t>
  </si>
  <si>
    <t>1200146412</t>
  </si>
  <si>
    <t>4900150759</t>
  </si>
  <si>
    <t>Fee Permisos Municipales</t>
  </si>
  <si>
    <t>1200147007</t>
  </si>
  <si>
    <t>4900151207</t>
  </si>
  <si>
    <t>CELULAR - DANIELA CRUCES</t>
  </si>
  <si>
    <t>1200147138</t>
  </si>
  <si>
    <t>4900151312</t>
  </si>
  <si>
    <t>PINTURA CUARTO COMBUSTIBLE</t>
  </si>
  <si>
    <t>1200145701</t>
  </si>
  <si>
    <t>4900150103</t>
  </si>
  <si>
    <t>Suministro petróleo generadores PAO</t>
  </si>
  <si>
    <t>JHERNANDEZ</t>
  </si>
  <si>
    <t>1200144549</t>
  </si>
  <si>
    <t>4900149256</t>
  </si>
  <si>
    <t>POP _  POP Calendario</t>
  </si>
  <si>
    <t>P40978481</t>
  </si>
  <si>
    <t>MEJIA AQUIJE OSCAR ALBERTO</t>
  </si>
  <si>
    <t>1300008877</t>
  </si>
  <si>
    <t>5000008616</t>
  </si>
  <si>
    <t>SERVICIO DE DIBUJO 2026  SEM 1, AEX</t>
  </si>
  <si>
    <t>1200145319</t>
  </si>
  <si>
    <t>4900149708</t>
  </si>
  <si>
    <t>SUMINISTRO E INSTALACIÓN DE ACOMETIDA DE</t>
  </si>
  <si>
    <t>1200145131</t>
  </si>
  <si>
    <t>4900149670</t>
  </si>
  <si>
    <t>MEMORIA DESCRIPTIVA EXTINTORES ITSE</t>
  </si>
  <si>
    <t>1200143819</t>
  </si>
  <si>
    <t>4900148595</t>
  </si>
  <si>
    <t>DEMARCACION 1 COTB108</t>
  </si>
  <si>
    <t>1200145869</t>
  </si>
  <si>
    <t>4900150253</t>
  </si>
  <si>
    <t>Servicio de seguridad especial (evaluaci</t>
  </si>
  <si>
    <t>1200145868</t>
  </si>
  <si>
    <t>4900150254</t>
  </si>
  <si>
    <t>1200145866</t>
  </si>
  <si>
    <t>4900150256</t>
  </si>
  <si>
    <t>1200145906</t>
  </si>
  <si>
    <t>4900150342</t>
  </si>
  <si>
    <t>1200145264</t>
  </si>
  <si>
    <t>4900149744</t>
  </si>
  <si>
    <t>Equipamiento Security - Drone</t>
  </si>
  <si>
    <t>1200146314</t>
  </si>
  <si>
    <t>4900150625</t>
  </si>
  <si>
    <t>Extintores: Gabinetes PVC</t>
  </si>
  <si>
    <t>1200146315</t>
  </si>
  <si>
    <t>4900150626</t>
  </si>
  <si>
    <t>1200146316</t>
  </si>
  <si>
    <t>4900150627</t>
  </si>
  <si>
    <t>1200146317</t>
  </si>
  <si>
    <t>4900150628</t>
  </si>
  <si>
    <t>1200145610</t>
  </si>
  <si>
    <t>4900149955</t>
  </si>
  <si>
    <t>VINILES FOTOLUMINISCENTES2 - INDECI</t>
  </si>
  <si>
    <t>P53193285</t>
  </si>
  <si>
    <t>SNAR PRODUCCIONES S.A.C.</t>
  </si>
  <si>
    <t>1200144596</t>
  </si>
  <si>
    <t>4900149194</t>
  </si>
  <si>
    <t>SUMINISTRO_COMBUSTIBLES_GGEE</t>
  </si>
  <si>
    <t>1200145350</t>
  </si>
  <si>
    <t>4900149845</t>
  </si>
  <si>
    <t>VINILES FOTOLUMINISCENTES - INDECI</t>
  </si>
  <si>
    <t>1200146872</t>
  </si>
  <si>
    <t>4900151045</t>
  </si>
  <si>
    <t>MUSICA EN VIVIO CELEBRACION DIA DE LA MU</t>
  </si>
  <si>
    <t>C901066581</t>
  </si>
  <si>
    <t>FENIX BTL S.A.S</t>
  </si>
  <si>
    <t>1200144204</t>
  </si>
  <si>
    <t>4900148938</t>
  </si>
  <si>
    <t>PANTALLAS/ RETIRO PANTALLAS LOBBY/ ENE26</t>
  </si>
  <si>
    <t>77716309</t>
  </si>
  <si>
    <t>TECNOLOGIAS ALTATECH SPA</t>
  </si>
  <si>
    <t>1200143882</t>
  </si>
  <si>
    <t>4900148638</t>
  </si>
  <si>
    <t>Eventos_Tómbola y cabina regalona</t>
  </si>
  <si>
    <t>1300008939</t>
  </si>
  <si>
    <t>5000008661</t>
  </si>
  <si>
    <t>FVT ENCUESTADORA CSAT ACH</t>
  </si>
  <si>
    <t>1300008940</t>
  </si>
  <si>
    <t>5000008662</t>
  </si>
  <si>
    <t>FVT ENCUESTADORA CSAT ASA</t>
  </si>
  <si>
    <t>1300008943</t>
  </si>
  <si>
    <t>5000008663</t>
  </si>
  <si>
    <t>FVT ENCUESTADORA CSAT BOM</t>
  </si>
  <si>
    <t>1300008944</t>
  </si>
  <si>
    <t>5000008664</t>
  </si>
  <si>
    <t>FVT ENCUESTADORA CSAT PAO</t>
  </si>
  <si>
    <t>CESTAY</t>
  </si>
  <si>
    <t>1200145370</t>
  </si>
  <si>
    <t>4900149809</t>
  </si>
  <si>
    <t>PENDONES AEREOS/GENERICOS/3722/FEBRERO2</t>
  </si>
  <si>
    <t>76682308</t>
  </si>
  <si>
    <t>AGENCIA DE MEDIOS SIBERIA LIMITADA</t>
  </si>
  <si>
    <t>1200144068</t>
  </si>
  <si>
    <t>4900148840</t>
  </si>
  <si>
    <t>Gastos varios y coffee breaks</t>
  </si>
  <si>
    <t>1200145119</t>
  </si>
  <si>
    <t>4900149682</t>
  </si>
  <si>
    <t>CERTIFICADO LUCES EMERGENCIA - ITSE</t>
  </si>
  <si>
    <t>1200145314</t>
  </si>
  <si>
    <t>4900149713</t>
  </si>
  <si>
    <t>TRABAJOS POR FILTRACIONES DE LLUVIA</t>
  </si>
  <si>
    <t>1200143784</t>
  </si>
  <si>
    <t>4900148570</t>
  </si>
  <si>
    <t>Correctivos equipos de clima y Vex</t>
  </si>
  <si>
    <t>1300008858</t>
  </si>
  <si>
    <t>5000008619</t>
  </si>
  <si>
    <t>Masajes relajantes Medellin</t>
  </si>
  <si>
    <t>1300008880</t>
  </si>
  <si>
    <t>5000008620</t>
  </si>
  <si>
    <t>Masajes relajantes Pereira</t>
  </si>
  <si>
    <t>1300008859</t>
  </si>
  <si>
    <t>5000008623</t>
  </si>
  <si>
    <t>Masajes relajantes Bucaramanga</t>
  </si>
  <si>
    <t>1200144444</t>
  </si>
  <si>
    <t>4900149092</t>
  </si>
  <si>
    <t>Eventos_VolanteoExterno_Enero</t>
  </si>
  <si>
    <t>1200145000</t>
  </si>
  <si>
    <t>4900149500</t>
  </si>
  <si>
    <t>REPARACION_REDES_SANITARIAS_VES1</t>
  </si>
  <si>
    <t>P60847096</t>
  </si>
  <si>
    <t>BRINPER PERU S.A.C</t>
  </si>
  <si>
    <t>1200145013</t>
  </si>
  <si>
    <t>4900149469</t>
  </si>
  <si>
    <t>Fase 2 Caja de aguas negras Action Black</t>
  </si>
  <si>
    <t>1200143942</t>
  </si>
  <si>
    <t>4900148687</t>
  </si>
  <si>
    <t>POP _ POP Enero</t>
  </si>
  <si>
    <t>P60255985</t>
  </si>
  <si>
    <t>YO ME ENCARGO S.A.C</t>
  </si>
  <si>
    <t>1200145105</t>
  </si>
  <si>
    <t>4900149633</t>
  </si>
  <si>
    <t>POP Señalética_Almacen mkt</t>
  </si>
  <si>
    <t>1200145546</t>
  </si>
  <si>
    <t>4900150004</t>
  </si>
  <si>
    <t>INSTALACION GEOMEMBRANA TECHO CINE</t>
  </si>
  <si>
    <t>P55830207</t>
  </si>
  <si>
    <t>GONNI S.A.C.</t>
  </si>
  <si>
    <t>1200145638</t>
  </si>
  <si>
    <t>4900150171</t>
  </si>
  <si>
    <t>Servicio audiovisual marzo 2026</t>
  </si>
  <si>
    <t>C900140737</t>
  </si>
  <si>
    <t>TOTAL AUDIO S.A.S.</t>
  </si>
  <si>
    <t>1200146971</t>
  </si>
  <si>
    <t>4900151172</t>
  </si>
  <si>
    <t>TECNICA/ZUMBA/RD/2436/MARZO/MAM26</t>
  </si>
  <si>
    <t>1200144985</t>
  </si>
  <si>
    <t>4900149551</t>
  </si>
  <si>
    <t>feri. laborado-sanamiento-dic25</t>
  </si>
  <si>
    <t>1200145533</t>
  </si>
  <si>
    <t>4900149947</t>
  </si>
  <si>
    <t>MATERIALES POR LLUVIAS ZONA1</t>
  </si>
  <si>
    <t>1200145534</t>
  </si>
  <si>
    <t>4900149948</t>
  </si>
  <si>
    <t>MATERIALES POR LLUVIAS ZONA2</t>
  </si>
  <si>
    <t>1200143832</t>
  </si>
  <si>
    <t>4900148612</t>
  </si>
  <si>
    <t>COT 2310- INSTALACIÓN DE MACETEROS BOM</t>
  </si>
  <si>
    <t>1200145476</t>
  </si>
  <si>
    <t>4900149903</t>
  </si>
  <si>
    <t>SERV ASISTENTE OPE ENE 26 (1RA QUINCENA)</t>
  </si>
  <si>
    <t>1200144108</t>
  </si>
  <si>
    <t>4900148853</t>
  </si>
  <si>
    <t>Agua Diciembre 25 Lurin</t>
  </si>
  <si>
    <t>P51604288</t>
  </si>
  <si>
    <t>TRANSPORTES ENCISO S.A.C</t>
  </si>
  <si>
    <t>1200145871</t>
  </si>
  <si>
    <t>4900150251</t>
  </si>
  <si>
    <t>1200145870</t>
  </si>
  <si>
    <t>4900150252</t>
  </si>
  <si>
    <t>1200145814</t>
  </si>
  <si>
    <t>4900150289</t>
  </si>
  <si>
    <t>Inst. Puerta Corta fuegos VMCH</t>
  </si>
  <si>
    <t>1200145583</t>
  </si>
  <si>
    <t>4900150022</t>
  </si>
  <si>
    <t>MUSICA AMBIENTAL ANUAL STREAM RADIO</t>
  </si>
  <si>
    <t>C901205728</t>
  </si>
  <si>
    <t>STREAM RADIO S.A.S.</t>
  </si>
  <si>
    <t>1200144381</t>
  </si>
  <si>
    <t>4900149004</t>
  </si>
  <si>
    <t>MANTTO TRAMPA DE GRASA FASE 1C</t>
  </si>
  <si>
    <t>1200146798</t>
  </si>
  <si>
    <t>4900151015</t>
  </si>
  <si>
    <t>SOL. PROBLEMA CORTO CKT/FALLA A TIERAA L</t>
  </si>
  <si>
    <t>1200146604</t>
  </si>
  <si>
    <t>4900150889</t>
  </si>
  <si>
    <t>EDICION VIDEOS COMITE PLC</t>
  </si>
  <si>
    <t>C108828389</t>
  </si>
  <si>
    <t>JOHN MAURICIO PALACIO SOLANO</t>
  </si>
  <si>
    <t>1200144336</t>
  </si>
  <si>
    <t>4900149033</t>
  </si>
  <si>
    <t>Ajustes y puesta en marcha de RM1</t>
  </si>
  <si>
    <t>1200144955</t>
  </si>
  <si>
    <t>4900149376</t>
  </si>
  <si>
    <t>instalacion de sistema contra incendio</t>
  </si>
  <si>
    <t>1200146266</t>
  </si>
  <si>
    <t>4900150523</t>
  </si>
  <si>
    <t>POP _ Cerramiento Ex Ripcurl</t>
  </si>
  <si>
    <t>1200144989</t>
  </si>
  <si>
    <t>4900149589</t>
  </si>
  <si>
    <t>Sum e inst valv solen cam. frig anden 1</t>
  </si>
  <si>
    <t>1200145541</t>
  </si>
  <si>
    <t>4900149952</t>
  </si>
  <si>
    <t>SUMINISTROS PARA LEVANTAR OBS PRE ITSE</t>
  </si>
  <si>
    <t>1200144062</t>
  </si>
  <si>
    <t>4900148857</t>
  </si>
  <si>
    <t>SERV DISPOSICIÓN DE MATERIALES EN DESUSO</t>
  </si>
  <si>
    <t>1200144250</t>
  </si>
  <si>
    <t>4900148964</t>
  </si>
  <si>
    <t>RETIRO MODULO SM 1-42 ROSA NEGRA</t>
  </si>
  <si>
    <t>1200145221</t>
  </si>
  <si>
    <t>4900149767</t>
  </si>
  <si>
    <t>Reparacion HDPE 140 MM</t>
  </si>
  <si>
    <t>76265749</t>
  </si>
  <si>
    <t>SOCIEDAD GONZALEZ GAJARDO Y</t>
  </si>
  <si>
    <t>1200144057</t>
  </si>
  <si>
    <t>4900148730</t>
  </si>
  <si>
    <t>SUMIN COMBUSTIBLE SOTANO ICA</t>
  </si>
  <si>
    <t>1200144987</t>
  </si>
  <si>
    <t>4900149541</t>
  </si>
  <si>
    <t>COCHE LIMPIEZA A COMUNES</t>
  </si>
  <si>
    <t>1200144385</t>
  </si>
  <si>
    <t>4900149000</t>
  </si>
  <si>
    <t>COMPRA DE COMBUSTIBL ENE 26</t>
  </si>
  <si>
    <t>1200144060</t>
  </si>
  <si>
    <t>4900148855</t>
  </si>
  <si>
    <t>SUMINISTRO MATERIALES MTTO 2DA Q}UINCENA</t>
  </si>
  <si>
    <t>1200145545</t>
  </si>
  <si>
    <t>4900150003</t>
  </si>
  <si>
    <t>REPARACION GEOMEMBRANA NUCLEO DE EVACUAC</t>
  </si>
  <si>
    <t>1200144129</t>
  </si>
  <si>
    <t>4900148867</t>
  </si>
  <si>
    <t>POP_Promo/Marcas_EneroEve</t>
  </si>
  <si>
    <t>1200146674</t>
  </si>
  <si>
    <t>4900150940</t>
  </si>
  <si>
    <t>ACARREO DE ACTIVOS DESDE ALMACEN HASTA E</t>
  </si>
  <si>
    <t>1200143820</t>
  </si>
  <si>
    <t>4900148594</t>
  </si>
  <si>
    <t>DEMARCACION 2 COTB109</t>
  </si>
  <si>
    <t>1200146148</t>
  </si>
  <si>
    <t>4900150442</t>
  </si>
  <si>
    <t>REPARACION Y MMTO GEOMEMBRANA TECHO USIL</t>
  </si>
  <si>
    <t>1200145971</t>
  </si>
  <si>
    <t>4900150356</t>
  </si>
  <si>
    <t>POP _ POP Calendario Enero</t>
  </si>
  <si>
    <t>1200146410</t>
  </si>
  <si>
    <t>4900150761</t>
  </si>
  <si>
    <t>POP_AON_Fase 2  mantenimiento elementos</t>
  </si>
  <si>
    <t>1200145749</t>
  </si>
  <si>
    <t>4900150211</t>
  </si>
  <si>
    <t>TURISTAS/ IMPRESION FLYERS</t>
  </si>
  <si>
    <t>ccapcha</t>
  </si>
  <si>
    <t>1200147054</t>
  </si>
  <si>
    <t>4900151169</t>
  </si>
  <si>
    <t>RH2: ANALISTA CONTROL DE GESTIÓN</t>
  </si>
  <si>
    <t>1200143692</t>
  </si>
  <si>
    <t>4900148501</t>
  </si>
  <si>
    <t>PINTURA DE MUROS Y COLUMNAS EN AREAS CON</t>
  </si>
  <si>
    <t>1200143884</t>
  </si>
  <si>
    <t>4900148640</t>
  </si>
  <si>
    <t>Eventos_Pasacalle y barco pirata</t>
  </si>
  <si>
    <t>1200143903</t>
  </si>
  <si>
    <t>4900148669</t>
  </si>
  <si>
    <t>Mantenimiento a Portico Panamericana Sur</t>
  </si>
  <si>
    <t>1200143944</t>
  </si>
  <si>
    <t>4900148683</t>
  </si>
  <si>
    <t>Reparación de tubería en red principal d</t>
  </si>
  <si>
    <t>1200144366</t>
  </si>
  <si>
    <t>4900149015</t>
  </si>
  <si>
    <t>Talleres Enero 3 fechas</t>
  </si>
  <si>
    <t>1200145083</t>
  </si>
  <si>
    <t>4900149631</t>
  </si>
  <si>
    <t>Habilitación Sala de Conferencias</t>
  </si>
  <si>
    <t>1200143730</t>
  </si>
  <si>
    <t>4900148511</t>
  </si>
  <si>
    <t>MANTTO SIST A&amp;D - PJM</t>
  </si>
  <si>
    <t>P51353366</t>
  </si>
  <si>
    <t>SIELME S.A.C.</t>
  </si>
  <si>
    <t>1200144294</t>
  </si>
  <si>
    <t>4900148982</t>
  </si>
  <si>
    <t>Instalación Pernos</t>
  </si>
  <si>
    <t>C900171033</t>
  </si>
  <si>
    <t>JARCO SOCIEDAD POR ACCIONES SIMPLIF</t>
  </si>
  <si>
    <t>1200144870</t>
  </si>
  <si>
    <t>4900149516</t>
  </si>
  <si>
    <t>AUDITORIAS_CHIMBOTE_ENERO_2026</t>
  </si>
  <si>
    <t>1200144705</t>
  </si>
  <si>
    <t>4900149336</t>
  </si>
  <si>
    <t>Sum. Liquido biodegradable MCH</t>
  </si>
  <si>
    <t>P60704100</t>
  </si>
  <si>
    <t>TECNOLOGIAS DEL AGUA CONTAMINADA S.</t>
  </si>
  <si>
    <t>1200145609</t>
  </si>
  <si>
    <t>4900150029</t>
  </si>
  <si>
    <t>Suministro de 27 luces de emergencia</t>
  </si>
  <si>
    <t>1200144548</t>
  </si>
  <si>
    <t>4900149255</t>
  </si>
  <si>
    <t>1200144664</t>
  </si>
  <si>
    <t>4900149230</t>
  </si>
  <si>
    <t>REVISION_CAJAMARCA_ENERO_2026</t>
  </si>
  <si>
    <t>1200143734</t>
  </si>
  <si>
    <t>4900148539</t>
  </si>
  <si>
    <t>CELULAR - KATERIN CEA</t>
  </si>
  <si>
    <t>1200143732</t>
  </si>
  <si>
    <t>4900148540</t>
  </si>
  <si>
    <t>CELULAR - RODRIGO URCELAY</t>
  </si>
  <si>
    <t>1200144262</t>
  </si>
  <si>
    <t>4900148949</t>
  </si>
  <si>
    <t>CELULAR - ANIBAL HUNEEUS</t>
  </si>
  <si>
    <t>1200145797</t>
  </si>
  <si>
    <t>4900150366</t>
  </si>
  <si>
    <t>ROLLOS PARA CAJEROS ESTACIONAMIENTOS</t>
  </si>
  <si>
    <t>P53754813</t>
  </si>
  <si>
    <t>EQUIPOS Y SISTEMAS DE PARKING S.R.L</t>
  </si>
  <si>
    <t>1200146033</t>
  </si>
  <si>
    <t>4900150392</t>
  </si>
  <si>
    <t>ROLLOS PARA CAJEROS ESTACIONAMIENTOS2</t>
  </si>
  <si>
    <t>1200144866</t>
  </si>
  <si>
    <t>4900149510</t>
  </si>
  <si>
    <t>Grifos Temporizados Helvex</t>
  </si>
  <si>
    <t>1200144015</t>
  </si>
  <si>
    <t>4900148794</t>
  </si>
  <si>
    <t>MANTENIMIENTO PREVENTIVO TTVV  H&amp;M</t>
  </si>
  <si>
    <t>1200145660</t>
  </si>
  <si>
    <t>4900150078</t>
  </si>
  <si>
    <t>1200144415</t>
  </si>
  <si>
    <t>4900149077</t>
  </si>
  <si>
    <t>5.1.3 Reubicacion camaras pecera S1 Arb</t>
  </si>
  <si>
    <t>1200145268</t>
  </si>
  <si>
    <t>4900149740</t>
  </si>
  <si>
    <t>Correctivos Sistema de Gas Natural</t>
  </si>
  <si>
    <t>P60142232</t>
  </si>
  <si>
    <t>JHC MULTISERVICIOS E.I.R.L.</t>
  </si>
  <si>
    <t>1200144079</t>
  </si>
  <si>
    <t>4900148813</t>
  </si>
  <si>
    <t>Puertas cortafuego</t>
  </si>
  <si>
    <t>1200147011</t>
  </si>
  <si>
    <t>4900151205</t>
  </si>
  <si>
    <t>RULETA/ ANFITRION MONSTER/ MAR 26</t>
  </si>
  <si>
    <t>1200146993</t>
  </si>
  <si>
    <t>4900151217</t>
  </si>
  <si>
    <t>Rebobinado de Electrobomba</t>
  </si>
  <si>
    <t>1200144069</t>
  </si>
  <si>
    <t>4900148845</t>
  </si>
  <si>
    <t>alqui-5 Enfriadores por 5 días-hym-02.01</t>
  </si>
  <si>
    <t>1200146399</t>
  </si>
  <si>
    <t>4900150696</t>
  </si>
  <si>
    <t>POP_AON_Fase 1  mantenimiento elementos</t>
  </si>
  <si>
    <t>1200145266</t>
  </si>
  <si>
    <t>4900149742</t>
  </si>
  <si>
    <t>DESARROLLO Y MTTO DE SEÑALÉTICA</t>
  </si>
  <si>
    <t>1200147113</t>
  </si>
  <si>
    <t>4900151331</t>
  </si>
  <si>
    <t>1200147112</t>
  </si>
  <si>
    <t>4900151332</t>
  </si>
  <si>
    <t>1200143907</t>
  </si>
  <si>
    <t>4900148647</t>
  </si>
  <si>
    <t>CONTROL DE PALOMAS ENERO-FEBRERO-MARZO</t>
  </si>
  <si>
    <t>RMESa</t>
  </si>
  <si>
    <t>1200146713</t>
  </si>
  <si>
    <t>4900150913</t>
  </si>
  <si>
    <t>Mejora de area verde CDH</t>
  </si>
  <si>
    <t>1200144016</t>
  </si>
  <si>
    <t>4900148795</t>
  </si>
  <si>
    <t>MANTENIMIENTO PREVENTIVO HVAC FH y FG</t>
  </si>
  <si>
    <t>1200144681</t>
  </si>
  <si>
    <t>4900149223</t>
  </si>
  <si>
    <t>Comparsa 10 y 11 Enero</t>
  </si>
  <si>
    <t>1200144862</t>
  </si>
  <si>
    <t>4900149383</t>
  </si>
  <si>
    <t>15 y 16 Ene_Grupo_Electrogeno</t>
  </si>
  <si>
    <t>1200145492</t>
  </si>
  <si>
    <t>4900149906</t>
  </si>
  <si>
    <t>Talleres_Niños_Febrero</t>
  </si>
  <si>
    <t>1200145661</t>
  </si>
  <si>
    <t>4900150079</t>
  </si>
  <si>
    <t>1200145867</t>
  </si>
  <si>
    <t>4900150255</t>
  </si>
  <si>
    <t>1200146458</t>
  </si>
  <si>
    <t>4900150753</t>
  </si>
  <si>
    <t>Catering 22/02</t>
  </si>
  <si>
    <t>1200146459</t>
  </si>
  <si>
    <t>4900150754</t>
  </si>
  <si>
    <t>Catering 20/02</t>
  </si>
  <si>
    <t>YPAREDES</t>
  </si>
  <si>
    <t>1200146505</t>
  </si>
  <si>
    <t>4900150765</t>
  </si>
  <si>
    <t>Premios_BTS _Tomatodo y colores</t>
  </si>
  <si>
    <t>1200146630</t>
  </si>
  <si>
    <t>4900150882</t>
  </si>
  <si>
    <t>BTL_Eventos-Marzo-CHO</t>
  </si>
  <si>
    <t>1200147123</t>
  </si>
  <si>
    <t>4900151325</t>
  </si>
  <si>
    <t>CELULAR - FELIPE SALAZAR</t>
  </si>
  <si>
    <t>1200146746</t>
  </si>
  <si>
    <t>4900151089</t>
  </si>
  <si>
    <t>1200145433</t>
  </si>
  <si>
    <t>4900149871</t>
  </si>
  <si>
    <t>Correc. de filtra. en ducto de cables de</t>
  </si>
  <si>
    <t>1200146210</t>
  </si>
  <si>
    <t>4900150606</t>
  </si>
  <si>
    <t>MAT-Chalecos SFC</t>
  </si>
  <si>
    <t>JDRODRIGUEZ</t>
  </si>
  <si>
    <t>1200144935</t>
  </si>
  <si>
    <t>4900149462</t>
  </si>
  <si>
    <t>SUMINISTRO VARIOS PEPELERA DISPENSADOR</t>
  </si>
  <si>
    <t>P60089483</t>
  </si>
  <si>
    <t>GEMSA CORPORACIÓN S.A.C</t>
  </si>
  <si>
    <t>1200146408</t>
  </si>
  <si>
    <t>4900150701</t>
  </si>
  <si>
    <t>ITSE Limpieza Rutas Evacuación y materia</t>
  </si>
  <si>
    <t>1200144959</t>
  </si>
  <si>
    <t>4900149545</t>
  </si>
  <si>
    <t>Premios_BTS_Escolares</t>
  </si>
  <si>
    <t>P54763719</t>
  </si>
  <si>
    <t>FEEDBACK CONSULTORES PERU S.R.L.</t>
  </si>
  <si>
    <t>1200144977</t>
  </si>
  <si>
    <t>4900149578</t>
  </si>
  <si>
    <t>1200145450</t>
  </si>
  <si>
    <t>4900149858</t>
  </si>
  <si>
    <t>Suscripción Anual Fenalco</t>
  </si>
  <si>
    <t>C891411821</t>
  </si>
  <si>
    <t>1200145409</t>
  </si>
  <si>
    <t>4900149778</t>
  </si>
  <si>
    <t>Cambio de equipo extender - Contador</t>
  </si>
  <si>
    <t>1200144708</t>
  </si>
  <si>
    <t>4900149343</t>
  </si>
  <si>
    <t>Trabajo cámaras alcantarillado</t>
  </si>
  <si>
    <t>1200146356</t>
  </si>
  <si>
    <t>4900150587</t>
  </si>
  <si>
    <t>Adicionales Ceramicas Sala</t>
  </si>
  <si>
    <t>1200144158</t>
  </si>
  <si>
    <t>4900148820</t>
  </si>
  <si>
    <t>Tapizon, vallas, baños, etc 15/01</t>
  </si>
  <si>
    <t>P09378629</t>
  </si>
  <si>
    <t>ARIAS RIVAS FLOR ROSSANA</t>
  </si>
  <si>
    <t>1200145432</t>
  </si>
  <si>
    <t>4900149944</t>
  </si>
  <si>
    <t>atencion emergencia pendiente National</t>
  </si>
  <si>
    <t>1200144070</t>
  </si>
  <si>
    <t>4900148858</t>
  </si>
  <si>
    <t>VDV/ INFLUENCERS/ ENERO/ 100%</t>
  </si>
  <si>
    <t>1200144136</t>
  </si>
  <si>
    <t>4900148869</t>
  </si>
  <si>
    <t>Eventos_EneSL</t>
  </si>
  <si>
    <t>1200145951</t>
  </si>
  <si>
    <t>4900150364</t>
  </si>
  <si>
    <t>POP Señalética_TV Mercadito</t>
  </si>
  <si>
    <t>1200145045</t>
  </si>
  <si>
    <t>4900149587</t>
  </si>
  <si>
    <t>Serv. Recarga extintores VMCH</t>
  </si>
  <si>
    <t>1200144601</t>
  </si>
  <si>
    <t>4900149189</t>
  </si>
  <si>
    <t>SUM_QUIMICOS_TRAMPA_GRASA</t>
  </si>
  <si>
    <t>1200144999</t>
  </si>
  <si>
    <t>4900149501</t>
  </si>
  <si>
    <t>SUM_QUIMICOS_REDES_SANITARIAS</t>
  </si>
  <si>
    <t>1200144968</t>
  </si>
  <si>
    <t>4900149547</t>
  </si>
  <si>
    <t>RCI LOCAL WEN DATO S04-05</t>
  </si>
  <si>
    <t>1200144969</t>
  </si>
  <si>
    <t>4900149548</t>
  </si>
  <si>
    <t>RCI LOCAL S 300-302-304 THE OPTICA STORE</t>
  </si>
  <si>
    <t>1200144201</t>
  </si>
  <si>
    <t>4900148876</t>
  </si>
  <si>
    <t>Paneles divisionales para el bodegazo</t>
  </si>
  <si>
    <t>C901860141</t>
  </si>
  <si>
    <t>DJL SOLUTIONS S.A.S</t>
  </si>
  <si>
    <t>1200144970</t>
  </si>
  <si>
    <t>4900149549</t>
  </si>
  <si>
    <t>RCI LOCAL S0434 ZA PERFUMES</t>
  </si>
  <si>
    <t>1200144855</t>
  </si>
  <si>
    <t>4900149520</t>
  </si>
  <si>
    <t>Show violonchelo san valentin</t>
  </si>
  <si>
    <t>C900240823</t>
  </si>
  <si>
    <t>ADN EVENTOS S.A.S.</t>
  </si>
  <si>
    <t>1200145753</t>
  </si>
  <si>
    <t>4900150222</t>
  </si>
  <si>
    <t>Liquidación por asesoria Legal - Ene26</t>
  </si>
  <si>
    <t>1200146147</t>
  </si>
  <si>
    <t>4900150443</t>
  </si>
  <si>
    <t>Sum. e inst. de baranda y tratam. de par</t>
  </si>
  <si>
    <t>1200146664</t>
  </si>
  <si>
    <t>4900150960</t>
  </si>
  <si>
    <t>PROTECTOR PARA TUBERIAS CONDUIT CINEPOLI</t>
  </si>
  <si>
    <t>1200145522</t>
  </si>
  <si>
    <t>4900149974</t>
  </si>
  <si>
    <t>Fotocelda Ce2 segunda parte</t>
  </si>
  <si>
    <t>1200146335</t>
  </si>
  <si>
    <t>4900150817</t>
  </si>
  <si>
    <t>Reparación filtración impulsor</t>
  </si>
  <si>
    <t>1200143796</t>
  </si>
  <si>
    <t>4900148532</t>
  </si>
  <si>
    <t>Instalación de medidor en  Lavandería</t>
  </si>
  <si>
    <t>P60567651</t>
  </si>
  <si>
    <t>SERVICIOS INTEGRALES E INSTALACIONE</t>
  </si>
  <si>
    <t>1200146415</t>
  </si>
  <si>
    <t>4900150747</t>
  </si>
  <si>
    <t>HABILITACION_CAJAMARCA_FEBRERO_2026</t>
  </si>
  <si>
    <t>1200143952</t>
  </si>
  <si>
    <t>4900148725</t>
  </si>
  <si>
    <t>Membresia Corporativa Estandar</t>
  </si>
  <si>
    <t>C860401674</t>
  </si>
  <si>
    <t>ASOCIACION DE GESTION HUMANA ACRIP</t>
  </si>
  <si>
    <t>1200144429</t>
  </si>
  <si>
    <t>4900149121</t>
  </si>
  <si>
    <t>Copra de accesorios puerta cortafuego</t>
  </si>
  <si>
    <t>P55558329</t>
  </si>
  <si>
    <t>MUVAL S.A.C.</t>
  </si>
  <si>
    <t>1200144376</t>
  </si>
  <si>
    <t>4900149006</t>
  </si>
  <si>
    <t>Mtto a techo por daños lluvia Pionier</t>
  </si>
  <si>
    <t>1200147115</t>
  </si>
  <si>
    <t>4900151399</t>
  </si>
  <si>
    <t>Mobiliario Evento Vision Boards</t>
  </si>
  <si>
    <t>C900496946</t>
  </si>
  <si>
    <t>EXPOPANEL COLOMBIA S.A.S</t>
  </si>
  <si>
    <t>1200145692</t>
  </si>
  <si>
    <t>4900150098</t>
  </si>
  <si>
    <t>CAMBIO DE RUEDAS Y GUIA PORTON #200</t>
  </si>
  <si>
    <t>JLAGUNA</t>
  </si>
  <si>
    <t>1200145965</t>
  </si>
  <si>
    <t>4900150352</t>
  </si>
  <si>
    <t>Incentivos Digital_AON_Captura BBDD_Gift</t>
  </si>
  <si>
    <t>1200145763</t>
  </si>
  <si>
    <t>4900150173</t>
  </si>
  <si>
    <t>P60048688</t>
  </si>
  <si>
    <t>P&amp;R ARQ S.A.C.</t>
  </si>
  <si>
    <t>1200146857</t>
  </si>
  <si>
    <t>4900151040</t>
  </si>
  <si>
    <t>TRAMITE_MPCHORRILLOS_MARZO_2026</t>
  </si>
  <si>
    <t>1200146858</t>
  </si>
  <si>
    <t>4900151041</t>
  </si>
  <si>
    <t>1200145678</t>
  </si>
  <si>
    <t>4900150064</t>
  </si>
  <si>
    <t>SERV ASISTENTE OPE ENE 26 (2DA QUINCENA)</t>
  </si>
  <si>
    <t>1200146253</t>
  </si>
  <si>
    <t>4900150570</t>
  </si>
  <si>
    <t>Reparación de bombas PAJ</t>
  </si>
  <si>
    <t>1200146423</t>
  </si>
  <si>
    <t>4900150738</t>
  </si>
  <si>
    <t>ITSE Servicio Técnico en Altura</t>
  </si>
  <si>
    <t>1200145970</t>
  </si>
  <si>
    <t>4900150355</t>
  </si>
  <si>
    <t>POP _ Cerramiento Ex Coney</t>
  </si>
  <si>
    <t>1200145188</t>
  </si>
  <si>
    <t>4900149765</t>
  </si>
  <si>
    <t>reposicion quicios Dorma LG27</t>
  </si>
  <si>
    <t>1200145512</t>
  </si>
  <si>
    <t>4900149966</t>
  </si>
  <si>
    <t>reposicion quicios Dorma LG27 puerta 2</t>
  </si>
  <si>
    <t>1200146299</t>
  </si>
  <si>
    <t>4900150656</t>
  </si>
  <si>
    <t>Resortes y poleas de sincronismo</t>
  </si>
  <si>
    <t>1200145828</t>
  </si>
  <si>
    <t>4900150240</t>
  </si>
  <si>
    <t>PARKING APP PLAN STARTER LPR MES DE ENER</t>
  </si>
  <si>
    <t>76019824</t>
  </si>
  <si>
    <t>REDCOMERCIO S.A</t>
  </si>
  <si>
    <t>1200146129</t>
  </si>
  <si>
    <t>4900150492</t>
  </si>
  <si>
    <t>1200146617</t>
  </si>
  <si>
    <t>4900150875</t>
  </si>
  <si>
    <t>Agua Enero Lurin 26</t>
  </si>
  <si>
    <t>1200144982</t>
  </si>
  <si>
    <t>4900149477</t>
  </si>
  <si>
    <t>Suscripción Insights PRO+ Enero 2026</t>
  </si>
  <si>
    <t>77790882</t>
  </si>
  <si>
    <t>INCITI PROCESAMIENTO DE DATOS SPA</t>
  </si>
  <si>
    <t>Suscripción Insights PRO+ Feb 2026</t>
  </si>
  <si>
    <t>Suscripción Insights PRO+ Marzo 2026</t>
  </si>
  <si>
    <t>Suscripción Insights PRO+ Abril 2026</t>
  </si>
  <si>
    <t>Suscripción Insights PRO+ Mayo 2026</t>
  </si>
  <si>
    <t>Suscripción Insights PRO+ Junio 2026</t>
  </si>
  <si>
    <t>Suscripción Insights PRO+ Julio 2026</t>
  </si>
  <si>
    <t>Suscripción Insights PRO+ Agosto 2026</t>
  </si>
  <si>
    <t>Suscripción Insights PRO+ Sept 2026</t>
  </si>
  <si>
    <t>Suscripción Insights PRO+ Octubre 2026</t>
  </si>
  <si>
    <t>Suscripción Insights PRO+ Nov 2026</t>
  </si>
  <si>
    <t>Suscripción Insights PRO+ Dic 2026</t>
  </si>
  <si>
    <t>1200145636</t>
  </si>
  <si>
    <t>4900150027</t>
  </si>
  <si>
    <t>Visita emergencia bomba de incendio</t>
  </si>
  <si>
    <t>CARGARCIA</t>
  </si>
  <si>
    <t>1200145979</t>
  </si>
  <si>
    <t>4900150283</t>
  </si>
  <si>
    <t>Traslado y Reparaciones en Oficinas</t>
  </si>
  <si>
    <t>1200145887</t>
  </si>
  <si>
    <t>4900150155</t>
  </si>
  <si>
    <t>Insumos proyecto XANT</t>
  </si>
  <si>
    <t>76152409</t>
  </si>
  <si>
    <t>INVERSIONES BRIAN PATRICK SMITH</t>
  </si>
  <si>
    <t>1200146740</t>
  </si>
  <si>
    <t>4900150995</t>
  </si>
  <si>
    <t>SUSTENTO VISE BOMBA CONTRA INCENDIO</t>
  </si>
  <si>
    <t>1200144138</t>
  </si>
  <si>
    <t>4900148870</t>
  </si>
  <si>
    <t>1200146888</t>
  </si>
  <si>
    <t>4900151164</t>
  </si>
  <si>
    <t>Instalación Nueva Puerta Zona Ptar</t>
  </si>
  <si>
    <t>1200146860</t>
  </si>
  <si>
    <t>4900151067</t>
  </si>
  <si>
    <t>CERTIF ATERRAMIENTO LETRERO - VISE</t>
  </si>
  <si>
    <t>1200146862</t>
  </si>
  <si>
    <t>4900151069</t>
  </si>
  <si>
    <t>CERTIFICADO ATERRAMIENTO ASCENSOR</t>
  </si>
  <si>
    <t>1200145090</t>
  </si>
  <si>
    <t>4900149614</t>
  </si>
  <si>
    <t>MANTTO SIST C I  FUERA DE CTO.</t>
  </si>
  <si>
    <t>1200145008</t>
  </si>
  <si>
    <t>4900149479</t>
  </si>
  <si>
    <t>Mtto Jardines Ce1 y Ce2 Ene 26</t>
  </si>
  <si>
    <t>77147310</t>
  </si>
  <si>
    <t>AGUASPARQUE PAISAJISMO LIMITADA</t>
  </si>
  <si>
    <t>Mtto Jardines Ce1 y Ce2 Feb 26</t>
  </si>
  <si>
    <t>Mtto Jardines Ce1 y Ce2 Mar 26</t>
  </si>
  <si>
    <t>Mtto Jardines Ce1 y Ce2 Abr 26</t>
  </si>
  <si>
    <t>Mtto Jardines Ce1 y Ce2 May 26</t>
  </si>
  <si>
    <t>Mtto Jardines Ce1 y Ce2 Jun 26</t>
  </si>
  <si>
    <t>Mtto Jardines Ce1 y Ce2 Jul 26</t>
  </si>
  <si>
    <t>Mtto Jardines Ce1 y Ce2 Ago 26</t>
  </si>
  <si>
    <t>Mtto Jardines Ce1 y Ce2 Sep 26</t>
  </si>
  <si>
    <t>Mtto Jardines Ce1 y Ce2 Oct 26</t>
  </si>
  <si>
    <t>Mtto Jardines Ce1 y Ce2 Nov 26</t>
  </si>
  <si>
    <t>Mtto Jardines Ce1 y Ce2 Dic 26</t>
  </si>
  <si>
    <t>1200145983</t>
  </si>
  <si>
    <t>4900150280</t>
  </si>
  <si>
    <t>IRA CAMARAS FEBRERO 2026</t>
  </si>
  <si>
    <t>1200144713</t>
  </si>
  <si>
    <t>4900149347</t>
  </si>
  <si>
    <t>Correc. Filtración en linea de agua tube</t>
  </si>
  <si>
    <t>1200144073</t>
  </si>
  <si>
    <t>4900148817</t>
  </si>
  <si>
    <t>JUAN VALDEZ DICIEM 25</t>
  </si>
  <si>
    <t>1200144265</t>
  </si>
  <si>
    <t>4900148953</t>
  </si>
  <si>
    <t>Eventos_MarRV</t>
  </si>
  <si>
    <t>P45548262</t>
  </si>
  <si>
    <t>VILLON LLONTOP ROSA CATALINA</t>
  </si>
  <si>
    <t>1200146507</t>
  </si>
  <si>
    <t>4900150763</t>
  </si>
  <si>
    <t>Eventos_BTS _Ruleta de vuelta al cole</t>
  </si>
  <si>
    <t>P60187122</t>
  </si>
  <si>
    <t>IMAGETING E.I.R.L</t>
  </si>
  <si>
    <t>1200145067</t>
  </si>
  <si>
    <t>4900149616</t>
  </si>
  <si>
    <t>arreglos sala de reciclaje MAM</t>
  </si>
  <si>
    <t>1200146749</t>
  </si>
  <si>
    <t>4900151087</t>
  </si>
  <si>
    <t>MANTENCION DE BOMBAS CHILLER</t>
  </si>
  <si>
    <t>1200146757</t>
  </si>
  <si>
    <t>4900151081</t>
  </si>
  <si>
    <t>Vestidos para mesas</t>
  </si>
  <si>
    <t>C901554484</t>
  </si>
  <si>
    <t>MIDORI VENTAS INSTITUCIONALES SAS</t>
  </si>
  <si>
    <t>1200146025</t>
  </si>
  <si>
    <t>4900150334</t>
  </si>
  <si>
    <t>SUMINISTRO DE MATERIALES FEBRERO</t>
  </si>
  <si>
    <t>1200144925</t>
  </si>
  <si>
    <t>4900149532</t>
  </si>
  <si>
    <t>SUM. MEDIDORES CHINCHA</t>
  </si>
  <si>
    <t>1200146275</t>
  </si>
  <si>
    <t>4900150515</t>
  </si>
  <si>
    <t>EVENTOS FEBRERO PARQUE</t>
  </si>
  <si>
    <t>1200144948</t>
  </si>
  <si>
    <t>4900149451</t>
  </si>
  <si>
    <t>SUM. NODOS VES1</t>
  </si>
  <si>
    <t>1200145682</t>
  </si>
  <si>
    <t>4900150069</t>
  </si>
  <si>
    <t>HABILITACION DE BODEGA BPB1-19 BORJA</t>
  </si>
  <si>
    <t>1300008835</t>
  </si>
  <si>
    <t>5000008562</t>
  </si>
  <si>
    <t>Apoyo Psicológico - FABRICATO</t>
  </si>
  <si>
    <t>1300008834</t>
  </si>
  <si>
    <t>5000008563</t>
  </si>
  <si>
    <t>Apoyo Psicológico - Arboleda</t>
  </si>
  <si>
    <t>1300008833</t>
  </si>
  <si>
    <t>5000008564</t>
  </si>
  <si>
    <t>Apoyo Psicológico - CARACOLÍ</t>
  </si>
  <si>
    <t>1300008819</t>
  </si>
  <si>
    <t>5000008565</t>
  </si>
  <si>
    <t>Apoyo Psicológico - OUTLET</t>
  </si>
  <si>
    <t>1300008832</t>
  </si>
  <si>
    <t>5000008567</t>
  </si>
  <si>
    <t>Apoyo Psicológico - ALEGRA</t>
  </si>
  <si>
    <t>D ORTIZ</t>
  </si>
  <si>
    <t>1300008861</t>
  </si>
  <si>
    <t>5000008590</t>
  </si>
  <si>
    <t>Reclamación responsabilidad civil</t>
  </si>
  <si>
    <t>C900166354</t>
  </si>
  <si>
    <t>BARRIOS MONTENEGRO CORPORATIVO SAS</t>
  </si>
  <si>
    <t>1200146721</t>
  </si>
  <si>
    <t>4900150977</t>
  </si>
  <si>
    <t>LICENCIAS ADICIONALES CORREO</t>
  </si>
  <si>
    <t>1300008937</t>
  </si>
  <si>
    <t>5000008665</t>
  </si>
  <si>
    <t>FVT ENCUESTADORA CSAT MAE</t>
  </si>
  <si>
    <t>1300008938</t>
  </si>
  <si>
    <t>5000008666</t>
  </si>
  <si>
    <t>FVT ENCUESTADORA CSAT MAM</t>
  </si>
  <si>
    <t>1300008941</t>
  </si>
  <si>
    <t>5000008667</t>
  </si>
  <si>
    <t>FVT ENCUESTADORA CSAT MAQ</t>
  </si>
  <si>
    <t>1300008942</t>
  </si>
  <si>
    <t>5000008668</t>
  </si>
  <si>
    <t>FVT ENCUESTADORA CSAT ACO</t>
  </si>
  <si>
    <t>1200146281</t>
  </si>
  <si>
    <t>4900150561</t>
  </si>
  <si>
    <t>1200147045</t>
  </si>
  <si>
    <t>4900151262</t>
  </si>
  <si>
    <t>SERV ASISTENTE OPE FEB 26 (1RA QUINCENA)</t>
  </si>
  <si>
    <t>1200143919</t>
  </si>
  <si>
    <t>4900148695</t>
  </si>
  <si>
    <t>CONTROL DE PALOMAS ENERO</t>
  </si>
  <si>
    <t>1200145899</t>
  </si>
  <si>
    <t>4900150147</t>
  </si>
  <si>
    <t>Suministro vinilo</t>
  </si>
  <si>
    <t>C900197577</t>
  </si>
  <si>
    <t>MARA IMPRESIÓN Y MARKETING SAS</t>
  </si>
  <si>
    <t>1200144067</t>
  </si>
  <si>
    <t>4900148849</t>
  </si>
  <si>
    <t>TOTEM NORMAS DE USO PLAYGROUND BOULEVARD</t>
  </si>
  <si>
    <t>ACRUZADO</t>
  </si>
  <si>
    <t>1200145401</t>
  </si>
  <si>
    <t>4900149783</t>
  </si>
  <si>
    <t>Desarrollo del cálculo estacionamientos</t>
  </si>
  <si>
    <t>1200145384</t>
  </si>
  <si>
    <t>4900149795</t>
  </si>
  <si>
    <t>REVISIÓN DOTACIONES_BARRANCA_FEBRERO _20</t>
  </si>
  <si>
    <t>1200145695</t>
  </si>
  <si>
    <t>4900150072</t>
  </si>
  <si>
    <t>POP_Mantenimiento letrero Panamericana</t>
  </si>
  <si>
    <t>1200146278</t>
  </si>
  <si>
    <t>4900150513</t>
  </si>
  <si>
    <t>PERSONAL DE ACTIVACIÓN - BACK TO SCHOOL</t>
  </si>
  <si>
    <t>1200146271</t>
  </si>
  <si>
    <t>4900150519</t>
  </si>
  <si>
    <t>1200145923</t>
  </si>
  <si>
    <t>4900150288</t>
  </si>
  <si>
    <t>Señaléticas Baños</t>
  </si>
  <si>
    <t>1200145121</t>
  </si>
  <si>
    <t>4900149680</t>
  </si>
  <si>
    <t>Adecuación caja cosiaca y conexión a red</t>
  </si>
  <si>
    <t>1200144353</t>
  </si>
  <si>
    <t>4900149024</t>
  </si>
  <si>
    <t>Reparación de Filtraciones en Áreas Comu</t>
  </si>
  <si>
    <t>1200145436</t>
  </si>
  <si>
    <t>4900149942</t>
  </si>
  <si>
    <t>ASEGURAMIENTO DE TABIQUERIA</t>
  </si>
  <si>
    <t>1200145368</t>
  </si>
  <si>
    <t>4900149811</t>
  </si>
  <si>
    <t>TUERCA STORZ 3"</t>
  </si>
  <si>
    <t>1200144383</t>
  </si>
  <si>
    <t>4900149002</t>
  </si>
  <si>
    <t>TRABAJOS ADICIONALES PLUVIAL FALABELLA</t>
  </si>
  <si>
    <t>1200144074</t>
  </si>
  <si>
    <t>4900148893</t>
  </si>
  <si>
    <t>JUAN VALDEZ MAYO 25</t>
  </si>
  <si>
    <t>1200144416</t>
  </si>
  <si>
    <t>4900149078</t>
  </si>
  <si>
    <t>5.1.3 Inst totem - desm guiado S1 Arb</t>
  </si>
  <si>
    <t>1200146921</t>
  </si>
  <si>
    <t>4900151136</t>
  </si>
  <si>
    <t>SUMINISTRO INSUMOS ADiCIONAL PH BAÑOS</t>
  </si>
  <si>
    <t>1200143893</t>
  </si>
  <si>
    <t>4900148664</t>
  </si>
  <si>
    <t>reparacion filtracion tuberia HDPE</t>
  </si>
  <si>
    <t>1200144375</t>
  </si>
  <si>
    <t>4900149007</t>
  </si>
  <si>
    <t>Mtto Bomba Centrifuga</t>
  </si>
  <si>
    <t>1200144373</t>
  </si>
  <si>
    <t>4900149009</t>
  </si>
  <si>
    <t>Impermeabilizado sectores azotea 15m2</t>
  </si>
  <si>
    <t>1200146473</t>
  </si>
  <si>
    <t>4900150832</t>
  </si>
  <si>
    <t>1200143968</t>
  </si>
  <si>
    <t>4900148713</t>
  </si>
  <si>
    <t>Correctivo en extractor de baños PIS</t>
  </si>
  <si>
    <t>1200145939</t>
  </si>
  <si>
    <t>4900150362</t>
  </si>
  <si>
    <t>Eventos_Feb_Img</t>
  </si>
  <si>
    <t>1200145790</t>
  </si>
  <si>
    <t>4900150218</t>
  </si>
  <si>
    <t>Instalación de Tanque Hidroneumatico</t>
  </si>
  <si>
    <t>1200143797</t>
  </si>
  <si>
    <t>4900148574</t>
  </si>
  <si>
    <t>Certificación LEED BD+C</t>
  </si>
  <si>
    <t>P60159082</t>
  </si>
  <si>
    <t>SUMAC CAPITAL S.A.C</t>
  </si>
  <si>
    <t>KYAÑEZ</t>
  </si>
  <si>
    <t>1200145096</t>
  </si>
  <si>
    <t>4900149626</t>
  </si>
  <si>
    <t>POP VDV-PATRIMONIO/FEBRERO</t>
  </si>
  <si>
    <t>KYANEZ</t>
  </si>
  <si>
    <t>1200146247</t>
  </si>
  <si>
    <t>4900150653</t>
  </si>
  <si>
    <t>Campaña Ticket viajero</t>
  </si>
  <si>
    <t>96928340</t>
  </si>
  <si>
    <t>HAVAS MEDIA CHILE S.A</t>
  </si>
  <si>
    <t>1200145667</t>
  </si>
  <si>
    <t>4900150086</t>
  </si>
  <si>
    <t>RETIRO RESIDUOS ENERO 2026 COL</t>
  </si>
  <si>
    <t>1200143823</t>
  </si>
  <si>
    <t>4900148591</t>
  </si>
  <si>
    <t>SUMIN MATERIALES POR LLUVIAS TECHOS</t>
  </si>
  <si>
    <t>1200143877</t>
  </si>
  <si>
    <t>4900148633</t>
  </si>
  <si>
    <t>Eventos_Variados Total del mes</t>
  </si>
  <si>
    <t>1200146329</t>
  </si>
  <si>
    <t>4900150693</t>
  </si>
  <si>
    <t>Eventos_POP_Eventos 1 Piso_Febrero</t>
  </si>
  <si>
    <t>1200144728</t>
  </si>
  <si>
    <t>4900149352</t>
  </si>
  <si>
    <t>Eventos_POP_Promociones_Enero</t>
  </si>
  <si>
    <t>1200146917</t>
  </si>
  <si>
    <t>4900151138</t>
  </si>
  <si>
    <t>SUMINISTROS PLAYA DE ESTACIONAMIENTO</t>
  </si>
  <si>
    <t>1200145992</t>
  </si>
  <si>
    <t>4900150273</t>
  </si>
  <si>
    <t>Mantenimiento correctivo puerta emergenc</t>
  </si>
  <si>
    <t>1200144099</t>
  </si>
  <si>
    <t>4900148779</t>
  </si>
  <si>
    <t>SERV INSP TÉCNICA LOC. PAK ENE 26</t>
  </si>
  <si>
    <t>13459098</t>
  </si>
  <si>
    <t>JUAN PATRICIO</t>
  </si>
  <si>
    <t>SERV INSP TÉCNICA LOC. PAK FEB 26</t>
  </si>
  <si>
    <t>SERV INSP TÉCNICA LOC. PAK MAR 26</t>
  </si>
  <si>
    <t>SERV INSP TÉCNICA LOC. PAK ABR 26</t>
  </si>
  <si>
    <t>SERV INSP TÉCNICA LOC. PAK MAY 26</t>
  </si>
  <si>
    <t>SERV INSP TÉCNICA LOC. PAK JUN 26</t>
  </si>
  <si>
    <t>SERV INSP TÉCNICA LOC. PAK JUL 26</t>
  </si>
  <si>
    <t>SERV INSP TÉCNICA LOC. PAK AGO 26</t>
  </si>
  <si>
    <t>SERV INSP TÉCNICA LOC. PAK SEP 26</t>
  </si>
  <si>
    <t>SERV INSP TÉCNICA LOC. PAK OCT 26</t>
  </si>
  <si>
    <t>SERV INSP TÉCNICA LOC. PAK NOV 26</t>
  </si>
  <si>
    <t>SERV INSP TÉCNICA LOC. PAK DIC 26</t>
  </si>
  <si>
    <t>1200146838</t>
  </si>
  <si>
    <t>4900151046</t>
  </si>
  <si>
    <t>BACTERIAS FEB 2026</t>
  </si>
  <si>
    <t>76979393</t>
  </si>
  <si>
    <t>RD SERVICIOS DE INGENIERIA SPA</t>
  </si>
  <si>
    <t>BACTERIAS MAR 2026</t>
  </si>
  <si>
    <t>BACTERIAS ABR 2026</t>
  </si>
  <si>
    <t>BACTERIAS MAY 2026</t>
  </si>
  <si>
    <t>BACTERIAS JUN 2026</t>
  </si>
  <si>
    <t>BACTERIAS JUL 2026</t>
  </si>
  <si>
    <t>BACTERIAS AGO 2026</t>
  </si>
  <si>
    <t>BACTERIAS SEP 2026</t>
  </si>
  <si>
    <t>BACTERIAS OCT 2026</t>
  </si>
  <si>
    <t>BACTERIAS NOV 2026</t>
  </si>
  <si>
    <t>BACTERIAS DIC 2026</t>
  </si>
  <si>
    <t>1200146436</t>
  </si>
  <si>
    <t>4900150718</t>
  </si>
  <si>
    <t>ITSE Técnicos de Soporte y Mant.</t>
  </si>
  <si>
    <t>1200143671</t>
  </si>
  <si>
    <t>4900148487</t>
  </si>
  <si>
    <t>Liq Horas Oct-Nov-Caso fallecimiento</t>
  </si>
  <si>
    <t>P51526058</t>
  </si>
  <si>
    <t>PADILLA &amp; CHANG ABOGADOS S.CIVIL DE</t>
  </si>
  <si>
    <t>1200144508</t>
  </si>
  <si>
    <t>4900149143</t>
  </si>
  <si>
    <t>MANTTO PREV ESC SCHINDLER  ENE MAR 26</t>
  </si>
  <si>
    <t>P10013984</t>
  </si>
  <si>
    <t>ASCENSORES SCHINDLER DEL PERU S.A</t>
  </si>
  <si>
    <t>1200145594</t>
  </si>
  <si>
    <t>4900149989</t>
  </si>
  <si>
    <t>Manto Reg. redes sanitarias MCH</t>
  </si>
  <si>
    <t>1200144726</t>
  </si>
  <si>
    <t>4900149333</t>
  </si>
  <si>
    <t>RH2: ANALISTA CG</t>
  </si>
  <si>
    <t>1200143787</t>
  </si>
  <si>
    <t>4900148568</t>
  </si>
  <si>
    <t>VACACIONES DE VERANO/ LIMPIEZA PLAZA</t>
  </si>
  <si>
    <t>1200146551</t>
  </si>
  <si>
    <t>4900150815</t>
  </si>
  <si>
    <t>Correctivo TTVV PAK</t>
  </si>
  <si>
    <t>1200144303</t>
  </si>
  <si>
    <t>4900148974</t>
  </si>
  <si>
    <t>DESCONEXIÓN DYA SHERPA INDEPENDENCIA - A</t>
  </si>
  <si>
    <t>1200146225</t>
  </si>
  <si>
    <t>4900150619</t>
  </si>
  <si>
    <t>Mejora Topico Faucett</t>
  </si>
  <si>
    <t>1200146030</t>
  </si>
  <si>
    <t>4900150394</t>
  </si>
  <si>
    <t>HABILITACIÓN_AREQUIPA_FEBRERO_2026</t>
  </si>
  <si>
    <t>1200143701</t>
  </si>
  <si>
    <t>4900148524</t>
  </si>
  <si>
    <t>JORNADA DE ADOPCION/ CANIL</t>
  </si>
  <si>
    <t>76587432</t>
  </si>
  <si>
    <t>SERVICIOS DE DISENO Y MULTIMEDIA</t>
  </si>
  <si>
    <t>1400009145</t>
  </si>
  <si>
    <t>5400006723</t>
  </si>
  <si>
    <t>Endoso prórroga Póliza Ciberseguridad 22</t>
  </si>
  <si>
    <t>1200144119</t>
  </si>
  <si>
    <t>4900148875</t>
  </si>
  <si>
    <t>MTTO AREAS VERDES DIC 25</t>
  </si>
  <si>
    <t>77304419</t>
  </si>
  <si>
    <t>ESPIRELIX SPA</t>
  </si>
  <si>
    <t>1200146276</t>
  </si>
  <si>
    <t>4900150514</t>
  </si>
  <si>
    <t>MTTO AREAS VERDES ENE 26</t>
  </si>
  <si>
    <t>1200146350</t>
  </si>
  <si>
    <t>4900150675</t>
  </si>
  <si>
    <t>MTTO AREAS VERDES FEB 26</t>
  </si>
  <si>
    <t>1200144335</t>
  </si>
  <si>
    <t>4900149032</t>
  </si>
  <si>
    <t>Reparación RM2</t>
  </si>
  <si>
    <t>1200145038</t>
  </si>
  <si>
    <t>4900149595</t>
  </si>
  <si>
    <t>Renovación de Sillas Oficinas</t>
  </si>
  <si>
    <t>P50994341</t>
  </si>
  <si>
    <t>AMBERCREST SOCIEDAD ANONIMA CERRADA</t>
  </si>
  <si>
    <t>1200144740</t>
  </si>
  <si>
    <t>4900149299</t>
  </si>
  <si>
    <t>MONTAJE Y DESMONTE MERCADITO PISO 2</t>
  </si>
  <si>
    <t>1200146922</t>
  </si>
  <si>
    <t>4900151135</t>
  </si>
  <si>
    <t>Colaciones Enero Carabineros</t>
  </si>
  <si>
    <t>1200144829</t>
  </si>
  <si>
    <t>4900149404</t>
  </si>
  <si>
    <t>Pago de trámites ENERO</t>
  </si>
  <si>
    <t>1200143988</t>
  </si>
  <si>
    <t>4900148770</t>
  </si>
  <si>
    <t>Eventos_EneroRV</t>
  </si>
  <si>
    <t>1200145455</t>
  </si>
  <si>
    <t>4900149855</t>
  </si>
  <si>
    <t>Servicios Notariales - Enero 2026</t>
  </si>
  <si>
    <t>P09670155</t>
  </si>
  <si>
    <t>ZAMBRANO RODRIGUEZ LUCIO</t>
  </si>
  <si>
    <t>1200146582</t>
  </si>
  <si>
    <t>4900150914</t>
  </si>
  <si>
    <t>AJEDREZ/ DOMINGOS DE AJEDREZ/ MARZO</t>
  </si>
  <si>
    <t>17152649</t>
  </si>
  <si>
    <t>NICOLAS ALFREDO GUTIERREZ GOMEZ</t>
  </si>
  <si>
    <t>1200143954</t>
  </si>
  <si>
    <t>4900148723</t>
  </si>
  <si>
    <t>Mantenimiento plantas 2026 Of PLC</t>
  </si>
  <si>
    <t>1200144474</t>
  </si>
  <si>
    <t>4900149102</t>
  </si>
  <si>
    <t>PA2025-1399 ENTREGA DE TOPELLANTAS EN CA</t>
  </si>
  <si>
    <t>1200145581</t>
  </si>
  <si>
    <t>4900150001</t>
  </si>
  <si>
    <t>Arriendo equipos de frío 13000 m3</t>
  </si>
  <si>
    <t>1200145605</t>
  </si>
  <si>
    <t>4900150035</t>
  </si>
  <si>
    <t>BANDEJAS ANTIDERRAME ZONA RECICLAJE</t>
  </si>
  <si>
    <t>76424677</t>
  </si>
  <si>
    <t>IMPORTADORA COMERCIAL CHRISTIAN JAV</t>
  </si>
  <si>
    <t>1200147126</t>
  </si>
  <si>
    <t>4900151322</t>
  </si>
  <si>
    <t>ACTIVIDAD DEPORTIVA TAGANGA</t>
  </si>
  <si>
    <t>C91541270</t>
  </si>
  <si>
    <t>LEONARDO SIZA</t>
  </si>
  <si>
    <t>1200143836</t>
  </si>
  <si>
    <t>4900148616</t>
  </si>
  <si>
    <t>PRODUC QUÍMICO TORRES ENFRIA ENERO 2026</t>
  </si>
  <si>
    <t>1200145326</t>
  </si>
  <si>
    <t>4900149832</t>
  </si>
  <si>
    <t>PROD QUÍMICOS TORRES  ENFRIAMI FEB 2026</t>
  </si>
  <si>
    <t>1200146452</t>
  </si>
  <si>
    <t>4900150713</t>
  </si>
  <si>
    <t>Chimpunes_Feria Pisco 2 fechas</t>
  </si>
  <si>
    <t>P52222834</t>
  </si>
  <si>
    <t>ISEG PERU S.A.C</t>
  </si>
  <si>
    <t>1200144545</t>
  </si>
  <si>
    <t>4900149254</t>
  </si>
  <si>
    <t>POP _  POP Enero</t>
  </si>
  <si>
    <t>1200144850</t>
  </si>
  <si>
    <t>4900149386</t>
  </si>
  <si>
    <t>Chimpunes_15 y 16 Enero</t>
  </si>
  <si>
    <t>1200146763</t>
  </si>
  <si>
    <t>4900151071</t>
  </si>
  <si>
    <t>COMPRA DE CARTON Y DISPOSICION DE ORGANI</t>
  </si>
  <si>
    <t>1200144318</t>
  </si>
  <si>
    <t>4900149047</t>
  </si>
  <si>
    <t>VDV/ INFLUENCERS UMATU/ ENERO</t>
  </si>
  <si>
    <t>76888741</t>
  </si>
  <si>
    <t>UMATU SPA</t>
  </si>
  <si>
    <t>1200144693</t>
  </si>
  <si>
    <t>4900149337</t>
  </si>
  <si>
    <t>1200146552</t>
  </si>
  <si>
    <t>4900150814</t>
  </si>
  <si>
    <t>Compra 50 papeleros para baños</t>
  </si>
  <si>
    <t>1200145607</t>
  </si>
  <si>
    <t>4900149997</t>
  </si>
  <si>
    <t>CERRAMIENTO LOCAL SANTORINI</t>
  </si>
  <si>
    <t>1200144475</t>
  </si>
  <si>
    <t>4900149187</t>
  </si>
  <si>
    <t>Señalética Fotoluminisente</t>
  </si>
  <si>
    <t>1200144688</t>
  </si>
  <si>
    <t>4900149217</t>
  </si>
  <si>
    <t>SUM DIESEL B5 S50 PARA GRUPOS ELECTROGEN</t>
  </si>
  <si>
    <t>1200144564</t>
  </si>
  <si>
    <t>4900149249</t>
  </si>
  <si>
    <t>DESATORO DE TUBERÍA TRONCALES EN ACANTIL</t>
  </si>
  <si>
    <t>1200146267</t>
  </si>
  <si>
    <t>4900150522</t>
  </si>
  <si>
    <t>SERVICIO CD 200 CONEXIÓN DE RED PLUVIAL</t>
  </si>
  <si>
    <t>1200147066</t>
  </si>
  <si>
    <t>4900151298</t>
  </si>
  <si>
    <t>Compra de medidores de energía</t>
  </si>
  <si>
    <t>P60359466</t>
  </si>
  <si>
    <t>ELECTRIC STORE S.A.C.</t>
  </si>
  <si>
    <t>1200145959</t>
  </si>
  <si>
    <t>4900150354</t>
  </si>
  <si>
    <t>Rep. Pisadera montacargas EG5A</t>
  </si>
  <si>
    <t>1200143858</t>
  </si>
  <si>
    <t>4900148607</t>
  </si>
  <si>
    <t>Equipamiento Topico</t>
  </si>
  <si>
    <t>P60865842</t>
  </si>
  <si>
    <t>EMERGENCY SURVIVAL S.A.C</t>
  </si>
  <si>
    <t>1200145884</t>
  </si>
  <si>
    <t>4900150158</t>
  </si>
  <si>
    <t>Limpieza 06 Escalas Mecanicas</t>
  </si>
  <si>
    <t>1200145766</t>
  </si>
  <si>
    <t>4900150182</t>
  </si>
  <si>
    <t>AUDITORIA ENERO 2026</t>
  </si>
  <si>
    <t>1200145767</t>
  </si>
  <si>
    <t>4900150183</t>
  </si>
  <si>
    <t>auditoria febrero 2026</t>
  </si>
  <si>
    <t>1300008871</t>
  </si>
  <si>
    <t>5000008601</t>
  </si>
  <si>
    <t>SERVICIO DE DIBUJO 2026 SEM 1, MAM</t>
  </si>
  <si>
    <t>1200144149</t>
  </si>
  <si>
    <t>4900148826</t>
  </si>
  <si>
    <t>Filtración, tubería de inodoro bloque 5</t>
  </si>
  <si>
    <t>1200144490</t>
  </si>
  <si>
    <t>4900149174</t>
  </si>
  <si>
    <t>Desmontaje de cristal voladizo en corred</t>
  </si>
  <si>
    <t>1200144426</t>
  </si>
  <si>
    <t>4900149123</t>
  </si>
  <si>
    <t>Cambio de Fluxometro Baños locatarios</t>
  </si>
  <si>
    <t>1200145776</t>
  </si>
  <si>
    <t>4900150215</t>
  </si>
  <si>
    <t>Cambio de Fluxometro Cabina Bloq 5</t>
  </si>
  <si>
    <t>1200146305</t>
  </si>
  <si>
    <t>4900150635</t>
  </si>
  <si>
    <t>REVISIÓN_CAJAMARCA_FEBRERO 2026</t>
  </si>
  <si>
    <t>1200144393</t>
  </si>
  <si>
    <t>4900149064</t>
  </si>
  <si>
    <t>CELULAR - PAULINA LORCA</t>
  </si>
  <si>
    <t>1200144632</t>
  </si>
  <si>
    <t>4900149308</t>
  </si>
  <si>
    <t>CELULAR - LEONEIDYS RODRIGUEZ</t>
  </si>
  <si>
    <t>1200144635</t>
  </si>
  <si>
    <t>4900149310</t>
  </si>
  <si>
    <t>CELULAR - FRANCISCA FERNANDEZ</t>
  </si>
  <si>
    <t>1200145549</t>
  </si>
  <si>
    <t>4900149998</t>
  </si>
  <si>
    <t>Habilitación módulo de atención</t>
  </si>
  <si>
    <t>1200145611</t>
  </si>
  <si>
    <t>4900150038</t>
  </si>
  <si>
    <t>NOVAVENTA 19%ENE 26</t>
  </si>
  <si>
    <t>C811025289</t>
  </si>
  <si>
    <t>NOVAVENTA S.A.S</t>
  </si>
  <si>
    <t>1200147018</t>
  </si>
  <si>
    <t>4900151201</t>
  </si>
  <si>
    <t>TRANSNISI FEB 2026</t>
  </si>
  <si>
    <t>C901004377</t>
  </si>
  <si>
    <t>TRANSPORTES NISI SAS</t>
  </si>
  <si>
    <t>1200144107</t>
  </si>
  <si>
    <t>4900148860</t>
  </si>
  <si>
    <t>Agua Noviembre 25</t>
  </si>
  <si>
    <t>1200146618</t>
  </si>
  <si>
    <t>4900150876</t>
  </si>
  <si>
    <t>Agua Febrero Lurin 26</t>
  </si>
  <si>
    <t>1200145559</t>
  </si>
  <si>
    <t>4900150045</t>
  </si>
  <si>
    <t>Refuerzo cubierta filtraciones</t>
  </si>
  <si>
    <t>1200145282</t>
  </si>
  <si>
    <t>4900149731</t>
  </si>
  <si>
    <t>Implementación de Tee en trampa de grasa</t>
  </si>
  <si>
    <t>1400009107</t>
  </si>
  <si>
    <t>5400006683</t>
  </si>
  <si>
    <t>1200146184</t>
  </si>
  <si>
    <t>4900150410</t>
  </si>
  <si>
    <t>22/02_Baños,vallas, espejos,tapizon,limp</t>
  </si>
  <si>
    <t>1200144208</t>
  </si>
  <si>
    <t>4900148934</t>
  </si>
  <si>
    <t>SOLUCION DE CORTO CIRCUITO LAZO6 D&amp;A</t>
  </si>
  <si>
    <t>1200146319</t>
  </si>
  <si>
    <t>4900150643</t>
  </si>
  <si>
    <t>Destape de drenajes en estacionamiento</t>
  </si>
  <si>
    <t>1400009086</t>
  </si>
  <si>
    <t>5400006680</t>
  </si>
  <si>
    <t>Póliza Responsabilidad Civil Open Martke</t>
  </si>
  <si>
    <t>C860039988</t>
  </si>
  <si>
    <t>LIBERTY SEGUROS S.A</t>
  </si>
  <si>
    <t>1200143672</t>
  </si>
  <si>
    <t>4900148488</t>
  </si>
  <si>
    <t>PINTURA DE ESTRUCTURAS METALICAS DE H&amp;M</t>
  </si>
  <si>
    <t>1200145620</t>
  </si>
  <si>
    <t>4900149956</t>
  </si>
  <si>
    <t>SUMINISTRO DE COMBUSTIBLE</t>
  </si>
  <si>
    <t>1200144981</t>
  </si>
  <si>
    <t>4900149446</t>
  </si>
  <si>
    <t>GRAFICAS/ 8 AEREOS LUCARNAS PD/ FEBR 25</t>
  </si>
  <si>
    <t>1200147056</t>
  </si>
  <si>
    <t>4900151167</t>
  </si>
  <si>
    <t>Sum. de Materiales</t>
  </si>
  <si>
    <t>1200144764</t>
  </si>
  <si>
    <t>4900149283</t>
  </si>
  <si>
    <t>TE1 compactador MAM</t>
  </si>
  <si>
    <t>1200147109</t>
  </si>
  <si>
    <t>4900151334</t>
  </si>
  <si>
    <t>INSPECCION DE SE EXISTENTE</t>
  </si>
  <si>
    <t>1200143979</t>
  </si>
  <si>
    <t>4900148796</t>
  </si>
  <si>
    <t>Inst. Gabinete especial nivel 1</t>
  </si>
  <si>
    <t>1200144118</t>
  </si>
  <si>
    <t>4900148874</t>
  </si>
  <si>
    <t>CORTE CESPED Y BARRIDO LA CANTERA DIC 25</t>
  </si>
  <si>
    <t>1200144677</t>
  </si>
  <si>
    <t>4900149354</t>
  </si>
  <si>
    <t>CORTE CESPED Y BARRIDO LA CANTERA ENE 26</t>
  </si>
  <si>
    <t>1200146351</t>
  </si>
  <si>
    <t>4900150674</t>
  </si>
  <si>
    <t>CORTE CESPED Y BARRIDO LA CANTERA FEB 26</t>
  </si>
  <si>
    <t>PBRAVO</t>
  </si>
  <si>
    <t>1200144241</t>
  </si>
  <si>
    <t>4900148889</t>
  </si>
  <si>
    <t>SUMINISTRO MATERIALES - TECHO BRONCO</t>
  </si>
  <si>
    <t>1200146790</t>
  </si>
  <si>
    <t>4900151016</t>
  </si>
  <si>
    <t>Caja chica febrero 2026</t>
  </si>
  <si>
    <t>1200143839</t>
  </si>
  <si>
    <t>4900148618</t>
  </si>
  <si>
    <t>SUM. PIZARRA - DIALOGO SEMANAL</t>
  </si>
  <si>
    <t>1200144663</t>
  </si>
  <si>
    <t>4900149231</t>
  </si>
  <si>
    <t>1200146672</t>
  </si>
  <si>
    <t>4900150941</t>
  </si>
  <si>
    <t>Inspección de fisuras en losa Tanta Lar</t>
  </si>
  <si>
    <t>P10683211</t>
  </si>
  <si>
    <t>G.C.A.Q. INGENIEROS CIVILES S.A.C</t>
  </si>
  <si>
    <t>1200147038</t>
  </si>
  <si>
    <t>4900151186</t>
  </si>
  <si>
    <t>Prórroga de Licencia de Edificación FASE</t>
  </si>
  <si>
    <t>P61030816</t>
  </si>
  <si>
    <t>HABILITADORA CARMELINO S.A.C</t>
  </si>
  <si>
    <t>1200144654</t>
  </si>
  <si>
    <t>4900149273</t>
  </si>
  <si>
    <t>Materiales de mantenimiento</t>
  </si>
  <si>
    <t>1200144495</t>
  </si>
  <si>
    <t>4900149170</t>
  </si>
  <si>
    <t>Reparación acometida eléctrica traqueras</t>
  </si>
  <si>
    <t>1200144360</t>
  </si>
  <si>
    <t>4900149019</t>
  </si>
  <si>
    <t>PODA EN ALTURA</t>
  </si>
  <si>
    <t>1200143931</t>
  </si>
  <si>
    <t>4900148692</t>
  </si>
  <si>
    <t>NAVIDAD/CINTURONES NUEVOS/ENE 26</t>
  </si>
  <si>
    <t>77937420</t>
  </si>
  <si>
    <t>COMERCIAL E INVERSIONES CHILEMPORIO</t>
  </si>
  <si>
    <t>1200144724</t>
  </si>
  <si>
    <t>4900149350</t>
  </si>
  <si>
    <t>Eventos_TallerKpop_Enero</t>
  </si>
  <si>
    <t>1200145475</t>
  </si>
  <si>
    <t>4900149911</t>
  </si>
  <si>
    <t>Eventos_TallerKpop_Febrero</t>
  </si>
  <si>
    <t>1200146463</t>
  </si>
  <si>
    <t>4900150785</t>
  </si>
  <si>
    <t>CampañaEscolar_BolsasNotex_Febrero</t>
  </si>
  <si>
    <t>1200144000</t>
  </si>
  <si>
    <t>4900148791</t>
  </si>
  <si>
    <t>TRATAMI QUIMICO PLANTA AH ENERO 26</t>
  </si>
  <si>
    <t>1200145295</t>
  </si>
  <si>
    <t>4900149724</t>
  </si>
  <si>
    <t>TRATAMI QUIMICO PLANTA AH</t>
  </si>
  <si>
    <t>1200147134</t>
  </si>
  <si>
    <t>4900151315</t>
  </si>
  <si>
    <t>IMPLEM. SISTEMA Y FUENTE DE SEGURIDAD DE</t>
  </si>
  <si>
    <t>SERVICIO APH FEBRERO</t>
  </si>
  <si>
    <t>SERVICIO APH MARZ</t>
  </si>
  <si>
    <t>SERVICIO APH ABRIL</t>
  </si>
  <si>
    <t>SERVICIO APH MAY</t>
  </si>
  <si>
    <t>SERVICIO APH JUNI</t>
  </si>
  <si>
    <t>SERVICIO APH JULIO</t>
  </si>
  <si>
    <t>150</t>
  </si>
  <si>
    <t>SERVICIO APH AGOST</t>
  </si>
  <si>
    <t>170</t>
  </si>
  <si>
    <t>SERVICIO APH SEPT</t>
  </si>
  <si>
    <t>190</t>
  </si>
  <si>
    <t>SERVICIO APH OCTUB</t>
  </si>
  <si>
    <t>210</t>
  </si>
  <si>
    <t>SERVICIO APH NOV</t>
  </si>
  <si>
    <t>230</t>
  </si>
  <si>
    <t>SERVICIO APH DIC</t>
  </si>
  <si>
    <t>1200146231</t>
  </si>
  <si>
    <t>4900150599</t>
  </si>
  <si>
    <t>Premios _ Merchandising BTS</t>
  </si>
  <si>
    <t>1200146018</t>
  </si>
  <si>
    <t>4900150404</t>
  </si>
  <si>
    <t>Reparacion, pintura y mant mesas ajedrez</t>
  </si>
  <si>
    <t>1200143899</t>
  </si>
  <si>
    <t>4900148727</t>
  </si>
  <si>
    <t>Consumibles Medio Filtrante PTAR</t>
  </si>
  <si>
    <t>P17154567</t>
  </si>
  <si>
    <t>MERCANTIL INTERAMERICANA S.A.C</t>
  </si>
  <si>
    <t>1200143840</t>
  </si>
  <si>
    <t>4900148619</t>
  </si>
  <si>
    <t>SERV. PERSONAL PROC CLASIFICACIÓN ENER</t>
  </si>
  <si>
    <t>C900793628</t>
  </si>
  <si>
    <t>SOLUCIONES AMBIENTALES J.M TORRES S</t>
  </si>
  <si>
    <t>1200143841</t>
  </si>
  <si>
    <t>4900148620</t>
  </si>
  <si>
    <t>SERV. PERSONAL ADICIONAL PROC CLAS ENE</t>
  </si>
  <si>
    <t>1200145281</t>
  </si>
  <si>
    <t>4900149732</t>
  </si>
  <si>
    <t>SERV. PERSONAL ADICIONAL PROC CLAS FEB</t>
  </si>
  <si>
    <t>1200145280</t>
  </si>
  <si>
    <t>4900149733</t>
  </si>
  <si>
    <t>SERV. PERSONAL PROC CLASIFICACIÓN FEB</t>
  </si>
  <si>
    <t>1200147082</t>
  </si>
  <si>
    <t>4900151288</t>
  </si>
  <si>
    <t>SERV. PERSONAL PROC CLASIFICACIÓN MARZ</t>
  </si>
  <si>
    <t>1200147083</t>
  </si>
  <si>
    <t>4900151289</t>
  </si>
  <si>
    <t>SERV. PERSONAL ADICIONAL PROC CLAS MARZ</t>
  </si>
  <si>
    <t>1200146385</t>
  </si>
  <si>
    <t>4900150730</t>
  </si>
  <si>
    <t>CRISTALES SUPERIOR TOTTUS</t>
  </si>
  <si>
    <t>76278841</t>
  </si>
  <si>
    <t>CHRISTIAN EDUARDO CASTILLO FUENTES</t>
  </si>
  <si>
    <t>1200146386</t>
  </si>
  <si>
    <t>4900150731</t>
  </si>
  <si>
    <t>CRISTALES INFERIOR TOTTUS</t>
  </si>
  <si>
    <t>1200144197</t>
  </si>
  <si>
    <t>4900148878</t>
  </si>
  <si>
    <t>Eventos_FebRV</t>
  </si>
  <si>
    <t>1200143668</t>
  </si>
  <si>
    <t>4900148485</t>
  </si>
  <si>
    <t>SUM. SISTEMA DE ALERTA</t>
  </si>
  <si>
    <t>P60150707</t>
  </si>
  <si>
    <t>TECNISTORE E.I.R.L</t>
  </si>
  <si>
    <t>1200147048</t>
  </si>
  <si>
    <t>4900151275</t>
  </si>
  <si>
    <t>EMA-Databot  MAM FEBRERO</t>
  </si>
  <si>
    <t>1200147062</t>
  </si>
  <si>
    <t>4900151277</t>
  </si>
  <si>
    <t>EMA-Databot ACH FEBRERO</t>
  </si>
  <si>
    <t>1200147080</t>
  </si>
  <si>
    <t>4900151279</t>
  </si>
  <si>
    <t>EMA-Databot BOM FEBRERO</t>
  </si>
  <si>
    <t>1200147091</t>
  </si>
  <si>
    <t>4900151281</t>
  </si>
  <si>
    <t>EMA-Databot  MAE FEBRERO</t>
  </si>
  <si>
    <t>1200147093</t>
  </si>
  <si>
    <t>4900151282</t>
  </si>
  <si>
    <t>EMA-Databot ASA FEBRERO</t>
  </si>
  <si>
    <t>1200147096</t>
  </si>
  <si>
    <t>4900151283</t>
  </si>
  <si>
    <t>EMA-Databot MAQ FEBRERO</t>
  </si>
  <si>
    <t>1200147122</t>
  </si>
  <si>
    <t>4900151326</t>
  </si>
  <si>
    <t>Sistema contra incendios KB PAO</t>
  </si>
  <si>
    <t>1200144392</t>
  </si>
  <si>
    <t>4900149063</t>
  </si>
  <si>
    <t>CELULAR - MARIA JESUS CONTRERAS</t>
  </si>
  <si>
    <t>1200146407</t>
  </si>
  <si>
    <t>4900150700</t>
  </si>
  <si>
    <t>Cambio de timer en área Bazar Gourmet -</t>
  </si>
  <si>
    <t>1200145375</t>
  </si>
  <si>
    <t>4900149805</t>
  </si>
  <si>
    <t>SUMINISTRO LUCES DE EMERGENCIA</t>
  </si>
  <si>
    <t>1200145071</t>
  </si>
  <si>
    <t>4900149563</t>
  </si>
  <si>
    <t>AIRE ACONDICIONADO REPARACIÓN</t>
  </si>
  <si>
    <t>P60014778</t>
  </si>
  <si>
    <t>DJ COMFORT S.A.C</t>
  </si>
  <si>
    <t>1200143816</t>
  </si>
  <si>
    <t>4900148598</t>
  </si>
  <si>
    <t>DESMALEZADO -PODA COT 2309</t>
  </si>
  <si>
    <t>1200143846</t>
  </si>
  <si>
    <t>4900148648</t>
  </si>
  <si>
    <t>Retiro CCTV</t>
  </si>
  <si>
    <t>1200143889</t>
  </si>
  <si>
    <t>4900148662</t>
  </si>
  <si>
    <t>Paisajismo  enero</t>
  </si>
  <si>
    <t>77328335</t>
  </si>
  <si>
    <t>MASTER GARDEN SPA</t>
  </si>
  <si>
    <t>1200143890</t>
  </si>
  <si>
    <t>4900148663</t>
  </si>
  <si>
    <t>Paisajismo  febrero</t>
  </si>
  <si>
    <t>1200145058</t>
  </si>
  <si>
    <t>4900149570</t>
  </si>
  <si>
    <t>Decoración Dic´25</t>
  </si>
  <si>
    <t>76481073</t>
  </si>
  <si>
    <t>EVENTOS ROBERT PRODUCCIONES LIMITAD</t>
  </si>
  <si>
    <t>1200143953</t>
  </si>
  <si>
    <t>4900148724</t>
  </si>
  <si>
    <t>ABASTECIMIENTO DE COMBUSTIBLE BCI Y GE</t>
  </si>
  <si>
    <t>1200144056</t>
  </si>
  <si>
    <t>4900148731</t>
  </si>
  <si>
    <t>SUMIN COMBUSTIBLE BOULEVARD</t>
  </si>
  <si>
    <t>1200144427</t>
  </si>
  <si>
    <t>4900149122</t>
  </si>
  <si>
    <t>Mtto e instalación de accesorios puertas</t>
  </si>
  <si>
    <t>1200145625</t>
  </si>
  <si>
    <t>4900150017</t>
  </si>
  <si>
    <t>Eventos_POP_Eventos 2 Piso_Febrero</t>
  </si>
  <si>
    <t>1200146185</t>
  </si>
  <si>
    <t>4900150409</t>
  </si>
  <si>
    <t>20/02_Baños,vallas, espejos,tapizon,limp</t>
  </si>
  <si>
    <t>1400009342</t>
  </si>
  <si>
    <t>5400006842</t>
  </si>
  <si>
    <t>Práctica profesional jul´26</t>
  </si>
  <si>
    <t>21072689</t>
  </si>
  <si>
    <t>FLORENCIA SHIPLEY PASTEN</t>
  </si>
  <si>
    <t>1200146287</t>
  </si>
  <si>
    <t>4900150509</t>
  </si>
  <si>
    <t>Campaña escolar_BTS_premios copex</t>
  </si>
  <si>
    <t>1200145017</t>
  </si>
  <si>
    <t>4900149488</t>
  </si>
  <si>
    <t>Canalizacion para cambio de camara LPR +</t>
  </si>
  <si>
    <t>1200145552</t>
  </si>
  <si>
    <t>4900150041</t>
  </si>
  <si>
    <t>Remodelación jardines sector Oriente</t>
  </si>
  <si>
    <t>1200145553</t>
  </si>
  <si>
    <t>4900150042</t>
  </si>
  <si>
    <t>Remodelación jardines sector Poniente</t>
  </si>
  <si>
    <t>1200144025</t>
  </si>
  <si>
    <t>4900148753</t>
  </si>
  <si>
    <t>Rep. Filtración en linea de agua para la</t>
  </si>
  <si>
    <t>1200144071</t>
  </si>
  <si>
    <t>4900148846</t>
  </si>
  <si>
    <t>Materiales para trabajos visita 12.01.26</t>
  </si>
  <si>
    <t>1200144919</t>
  </si>
  <si>
    <t>4900149527</t>
  </si>
  <si>
    <t>SUM. MEDIDORES COLONIAL</t>
  </si>
  <si>
    <t>1200144923</t>
  </si>
  <si>
    <t>4900149530</t>
  </si>
  <si>
    <t>SUM. MEDIDORES ICA</t>
  </si>
  <si>
    <t>1200144924</t>
  </si>
  <si>
    <t>4900149531</t>
  </si>
  <si>
    <t>SUM. MEDIDORES CAÑETE</t>
  </si>
  <si>
    <t>1200144930</t>
  </si>
  <si>
    <t>4900149534</t>
  </si>
  <si>
    <t>SUM. MEDIDORES LARCOMAR</t>
  </si>
  <si>
    <t>1200146288</t>
  </si>
  <si>
    <t>4900150541</t>
  </si>
  <si>
    <t>VISITA TECNICA PARA LEVANTAMIENTO INFORM</t>
  </si>
  <si>
    <t>P51400178</t>
  </si>
  <si>
    <t>HIDROMEC INGENIEROS SAC</t>
  </si>
  <si>
    <t>1200144384</t>
  </si>
  <si>
    <t>4900149001</t>
  </si>
  <si>
    <t>MOTOBOMBA GASOLINERO 5.5HP 3" X 3"</t>
  </si>
  <si>
    <t>1200144603</t>
  </si>
  <si>
    <t>4900149324</t>
  </si>
  <si>
    <t>QW-Quick Win y Micro Iniciativas</t>
  </si>
  <si>
    <t>1400009172</t>
  </si>
  <si>
    <t>5400006748</t>
  </si>
  <si>
    <t>Telemetria 2026 - Cajamarca</t>
  </si>
  <si>
    <t>1200144799</t>
  </si>
  <si>
    <t>4900149439</t>
  </si>
  <si>
    <t>BLOOM REUSE/ RECTIFI STAND / FEB 26</t>
  </si>
  <si>
    <t>1200143695</t>
  </si>
  <si>
    <t>4900148498</t>
  </si>
  <si>
    <t>Correctivo y material electrico ene-feb</t>
  </si>
  <si>
    <t>1200143693</t>
  </si>
  <si>
    <t>4900148500</t>
  </si>
  <si>
    <t>Mantencion obras civiles enero febrero</t>
  </si>
  <si>
    <t>1200144032</t>
  </si>
  <si>
    <t>4900148749</t>
  </si>
  <si>
    <t>Influencers_Otras Campañas_Fotochecks pa</t>
  </si>
  <si>
    <t>1200145703</t>
  </si>
  <si>
    <t>4900150075</t>
  </si>
  <si>
    <t>desmonte, almacenamiento y montaje</t>
  </si>
  <si>
    <t>1200145343</t>
  </si>
  <si>
    <t>4900149842</t>
  </si>
  <si>
    <t>Totem inflables</t>
  </si>
  <si>
    <t>C811028562</t>
  </si>
  <si>
    <t>GLOBO PUBLICIDADSAS</t>
  </si>
  <si>
    <t>1200143955</t>
  </si>
  <si>
    <t>4900148722</t>
  </si>
  <si>
    <t>Abastecimiento combustible por obra DC C</t>
  </si>
  <si>
    <t>1200143940</t>
  </si>
  <si>
    <t>4900148688</t>
  </si>
  <si>
    <t>SERVICIO SUCCION DE CANECAS</t>
  </si>
  <si>
    <t>C900567508</t>
  </si>
  <si>
    <t>BIOTEC CARIBE S.A.S</t>
  </si>
  <si>
    <t>1200143705</t>
  </si>
  <si>
    <t>4900148521</t>
  </si>
  <si>
    <t>instalación cierre bodega</t>
  </si>
  <si>
    <t>1200145449</t>
  </si>
  <si>
    <t>4900149859</t>
  </si>
  <si>
    <t>Eventos_ComparsaAñoChino_Febrero</t>
  </si>
  <si>
    <t>1200145930</t>
  </si>
  <si>
    <t>4900150308</t>
  </si>
  <si>
    <t>DESMONTAJE E INSTALACIÓN DE ELECTRONIVEL</t>
  </si>
  <si>
    <t>1200146806</t>
  </si>
  <si>
    <t>4900151122</t>
  </si>
  <si>
    <t>REV SISTEMAS ELECTRICOS Y CAM. DE ELECTR</t>
  </si>
  <si>
    <t>1200144386</t>
  </si>
  <si>
    <t>4900148999</t>
  </si>
  <si>
    <t>SUMINISTRO SEÑALETICA ESTACIONAMIENTO</t>
  </si>
  <si>
    <t>P45502660</t>
  </si>
  <si>
    <t>MULTIPROCESOS CONSULTORES &amp; EJECUTO</t>
  </si>
  <si>
    <t>1200146779</t>
  </si>
  <si>
    <t>4900151004</t>
  </si>
  <si>
    <t>Limpieza PEAS Torres del Parque</t>
  </si>
  <si>
    <t>77552839</t>
  </si>
  <si>
    <t>SYL SPA</t>
  </si>
  <si>
    <t>1200144840</t>
  </si>
  <si>
    <t>4900149393</t>
  </si>
  <si>
    <t>Eventos_POP_Eventos 2 Piso_Enero</t>
  </si>
  <si>
    <t>1200145882</t>
  </si>
  <si>
    <t>4900150160</t>
  </si>
  <si>
    <t>1200144569</t>
  </si>
  <si>
    <t>4900149213</t>
  </si>
  <si>
    <t>DESATORO DE URINARIOS - SSHH NIVEL B</t>
  </si>
  <si>
    <t>1200144754</t>
  </si>
  <si>
    <t>4900149290</t>
  </si>
  <si>
    <t>MODIF.ACCESO CONTENEDOR BOD. SACK CENTER</t>
  </si>
  <si>
    <t>1200144516</t>
  </si>
  <si>
    <t>4900149145</t>
  </si>
  <si>
    <t>MANTTO ELEVADOR</t>
  </si>
  <si>
    <t>P51571886</t>
  </si>
  <si>
    <t>ALO GROUP PERU SAC</t>
  </si>
  <si>
    <t>1200145851</t>
  </si>
  <si>
    <t>4900150319</t>
  </si>
  <si>
    <t>DIFERENCIA TERMOPANEL ALUMVISA</t>
  </si>
  <si>
    <t>77136224</t>
  </si>
  <si>
    <t>VIDRIOS Y ALUMINIOS PEDRO</t>
  </si>
  <si>
    <t>1200146560</t>
  </si>
  <si>
    <t>4900150809</t>
  </si>
  <si>
    <t>Retiro cierre provisorio local Dinamica</t>
  </si>
  <si>
    <t>1200146585</t>
  </si>
  <si>
    <t>4900150908</t>
  </si>
  <si>
    <t>SUMINISTRO E INSTALACIÓN 01 MEDIDOR ASOC</t>
  </si>
  <si>
    <t>1200146677</t>
  </si>
  <si>
    <t>4900150938</t>
  </si>
  <si>
    <t>SOPORTE SUPERVISIÓN Y PERSONAL ADICIONAL</t>
  </si>
  <si>
    <t>1200146598</t>
  </si>
  <si>
    <t>4900150912</t>
  </si>
  <si>
    <t>SERV CONTROL DE ASISTENCIA 2026</t>
  </si>
  <si>
    <t>P60584205</t>
  </si>
  <si>
    <t>GEOVICTORIA PERU S.A.C</t>
  </si>
  <si>
    <t>1200144092</t>
  </si>
  <si>
    <t>4900148785</t>
  </si>
  <si>
    <t>Certificación TTVV ANT 2026</t>
  </si>
  <si>
    <t>1200144640</t>
  </si>
  <si>
    <t>4900149323</t>
  </si>
  <si>
    <t>SERVICIO PAISAJISMO ICA VERDE</t>
  </si>
  <si>
    <t>1200145461</t>
  </si>
  <si>
    <t>4900149853</t>
  </si>
  <si>
    <t>Eventos_ActivacionRuleta_BTS_Febrero</t>
  </si>
  <si>
    <t>1200147124</t>
  </si>
  <si>
    <t>4900151324</t>
  </si>
  <si>
    <t>Reemplazo baterías detección PAO</t>
  </si>
  <si>
    <t>1200145014</t>
  </si>
  <si>
    <t>4900149490</t>
  </si>
  <si>
    <t>MUSICA EN VIVO 14 FEB</t>
  </si>
  <si>
    <t>C915302800</t>
  </si>
  <si>
    <t>SERGIO HERRERA</t>
  </si>
  <si>
    <t>1200147022</t>
  </si>
  <si>
    <t>4900151197</t>
  </si>
  <si>
    <t>1200146230</t>
  </si>
  <si>
    <t>4900150605</t>
  </si>
  <si>
    <t>Parches DEA Zoll 2 adulto 1 pediatrico</t>
  </si>
  <si>
    <t>1200146279</t>
  </si>
  <si>
    <t>4900150512</t>
  </si>
  <si>
    <t>PREMIOS CAMPAÑA BACK TO SCHOOL</t>
  </si>
  <si>
    <t>1200146272</t>
  </si>
  <si>
    <t>4900150518</t>
  </si>
  <si>
    <t>1200146877</t>
  </si>
  <si>
    <t>4900151042</t>
  </si>
  <si>
    <t>Premios_BTS _Tomatodos</t>
  </si>
  <si>
    <t>1200146908</t>
  </si>
  <si>
    <t>4900151145</t>
  </si>
  <si>
    <t>Premios_BTS_Loncheras brandeadas</t>
  </si>
  <si>
    <t>1200145608</t>
  </si>
  <si>
    <t>4900149982</t>
  </si>
  <si>
    <t>Campaña Escolar_Activacion para 6 fechas</t>
  </si>
  <si>
    <t>1200146179</t>
  </si>
  <si>
    <t>4900150414</t>
  </si>
  <si>
    <t>Eventos_BTS _Ruleta segunda fecha</t>
  </si>
  <si>
    <t>1200146178</t>
  </si>
  <si>
    <t>4900150415</t>
  </si>
  <si>
    <t>Eventos_BTS _Ruleta primera parte</t>
  </si>
  <si>
    <t>1200146902</t>
  </si>
  <si>
    <t>4900151151</t>
  </si>
  <si>
    <t>Eventos_BTS _Ruleta parte dos</t>
  </si>
  <si>
    <t>1200144820</t>
  </si>
  <si>
    <t>4900149413</t>
  </si>
  <si>
    <t>SUMINISTRO MOBILIARIO PARA MALL COCHES</t>
  </si>
  <si>
    <t>1200146310</t>
  </si>
  <si>
    <t>4900150648</t>
  </si>
  <si>
    <t>REPARACION SALIDA BETA 4  PPTO. 92090695</t>
  </si>
  <si>
    <t>ROCRTES</t>
  </si>
  <si>
    <t>1200144341</t>
  </si>
  <si>
    <t>4900149057</t>
  </si>
  <si>
    <t>Suministro e instalación de inductivo de</t>
  </si>
  <si>
    <t>1200146331</t>
  </si>
  <si>
    <t>4900150691</t>
  </si>
  <si>
    <t>2 BATERIAS 12V 33P ETNA</t>
  </si>
  <si>
    <t>P51208064</t>
  </si>
  <si>
    <t>IVCO FINNING PERU S.A.C.</t>
  </si>
  <si>
    <t>1200146889</t>
  </si>
  <si>
    <t>4900151163</t>
  </si>
  <si>
    <t>Mantenimiento Tableros Electricos</t>
  </si>
  <si>
    <t>1200145720</t>
  </si>
  <si>
    <t>4900150119</t>
  </si>
  <si>
    <t>Suministro de materiales</t>
  </si>
  <si>
    <t>1200145624</t>
  </si>
  <si>
    <t>4900149957</t>
  </si>
  <si>
    <t>REVISIÓN Y SOLUCIÓN PROBLEMAS D&amp;A</t>
  </si>
  <si>
    <t>1200144517</t>
  </si>
  <si>
    <t>4900149146</t>
  </si>
  <si>
    <t>Anclajes definitivos Poste</t>
  </si>
  <si>
    <t>76182760</t>
  </si>
  <si>
    <t>COMERCIAL LAZMETAL LIMITADA</t>
  </si>
  <si>
    <t>1200145877</t>
  </si>
  <si>
    <t>4900150163</t>
  </si>
  <si>
    <t>RECARGA SMS PAG</t>
  </si>
  <si>
    <t>C830015727</t>
  </si>
  <si>
    <t>AXESNET SAS</t>
  </si>
  <si>
    <t>1200146013</t>
  </si>
  <si>
    <t>4900150455</t>
  </si>
  <si>
    <t>Suministro extender gigabit - poe</t>
  </si>
  <si>
    <t>1200145943</t>
  </si>
  <si>
    <t>4900150374</t>
  </si>
  <si>
    <t>CE2 CAMARAS FEBRERO 2026</t>
  </si>
  <si>
    <t>1200147006</t>
  </si>
  <si>
    <t>4900151208</t>
  </si>
  <si>
    <t>CELULAR - DIEGO JARAMILLO</t>
  </si>
  <si>
    <t>1200145575</t>
  </si>
  <si>
    <t>4900150039</t>
  </si>
  <si>
    <t>Dummy Parque Fabricato</t>
  </si>
  <si>
    <t>1200146248</t>
  </si>
  <si>
    <t>4900150630</t>
  </si>
  <si>
    <t>Cam cadenillas curva pasamano TTVV VMCH</t>
  </si>
  <si>
    <t>1200145859</t>
  </si>
  <si>
    <t>4900150317</t>
  </si>
  <si>
    <t>Serv Aseo PJD local/bodega/Baño</t>
  </si>
  <si>
    <t>1200144857</t>
  </si>
  <si>
    <t>4900149512</t>
  </si>
  <si>
    <t>Servicios tributario Octubre - 5:00 HH</t>
  </si>
  <si>
    <t>1200145739</t>
  </si>
  <si>
    <t>4900150219</t>
  </si>
  <si>
    <t>1200144884</t>
  </si>
  <si>
    <t>4900149423</t>
  </si>
  <si>
    <t>AUDITORÍA EXTERNA DE SEGUIMIENTO DEL ICO</t>
  </si>
  <si>
    <t>C860012336</t>
  </si>
  <si>
    <t>INSTITUTO COLOMBIANO DE NORMAS</t>
  </si>
  <si>
    <t>1200145894</t>
  </si>
  <si>
    <t>4900150061</t>
  </si>
  <si>
    <t>AUDITORIA EXTERNA ISO 14001 INCONTEC PLC</t>
  </si>
  <si>
    <t>1200145854</t>
  </si>
  <si>
    <t>4900150062</t>
  </si>
  <si>
    <t>AUDITORIA EXTERNA INCONTEC</t>
  </si>
  <si>
    <t>1200145916</t>
  </si>
  <si>
    <t>4900150087</t>
  </si>
  <si>
    <t>AUDITORIA ISO14001 ICONTEC</t>
  </si>
  <si>
    <t>1200145494</t>
  </si>
  <si>
    <t>4900149908</t>
  </si>
  <si>
    <t>Pago_APDAYC_Febrero</t>
  </si>
  <si>
    <t>1200145354</t>
  </si>
  <si>
    <t>4900149878</t>
  </si>
  <si>
    <t>Inst cruce peatonal frente a Funpark</t>
  </si>
  <si>
    <t>1200146584</t>
  </si>
  <si>
    <t>4900150893</t>
  </si>
  <si>
    <t>Mtto preventivo malacate y tijera</t>
  </si>
  <si>
    <t>1200144461</t>
  </si>
  <si>
    <t>4900149096</t>
  </si>
  <si>
    <t>1200145360</t>
  </si>
  <si>
    <t>4900149817</t>
  </si>
  <si>
    <t>Encuestros virtual ene´26</t>
  </si>
  <si>
    <t>76072672</t>
  </si>
  <si>
    <t>CONSULTORA DE COMUNICACIONES Y RSE</t>
  </si>
  <si>
    <t>1200146383</t>
  </si>
  <si>
    <t>4900150706</t>
  </si>
  <si>
    <t>MANTENIMIENTO DE BOLARDOS MES DE FEBRERO</t>
  </si>
  <si>
    <t>76720778</t>
  </si>
  <si>
    <t>SECURITEK SPA</t>
  </si>
  <si>
    <t>1200146382</t>
  </si>
  <si>
    <t>4900150891</t>
  </si>
  <si>
    <t>MANTENIMIENTO DE BOLARDOS MES DE ENERO</t>
  </si>
  <si>
    <t>1200146776</t>
  </si>
  <si>
    <t>4900151021</t>
  </si>
  <si>
    <t>GRAFICAS/ RECAMBIO GRAFICAS/ MARZO</t>
  </si>
  <si>
    <t>1200144483</t>
  </si>
  <si>
    <t>4900149180</t>
  </si>
  <si>
    <t>REVISION_PISCO_ENERO_2026</t>
  </si>
  <si>
    <t>1200145806</t>
  </si>
  <si>
    <t>4900150309</t>
  </si>
  <si>
    <t>CampañaEscolar_PremiosTailoy_Febrero</t>
  </si>
  <si>
    <t>jgalvez</t>
  </si>
  <si>
    <t>1200146597</t>
  </si>
  <si>
    <t>4900150945</t>
  </si>
  <si>
    <t>Valorizacion</t>
  </si>
  <si>
    <t>77686897</t>
  </si>
  <si>
    <t>ASESORIAS ANALYTICSLAB</t>
  </si>
  <si>
    <t>IVALDERRAMA</t>
  </si>
  <si>
    <t>1200145496</t>
  </si>
  <si>
    <t>4900149923</t>
  </si>
  <si>
    <t>Trabajo - Shalom AQP</t>
  </si>
  <si>
    <t>1200144368</t>
  </si>
  <si>
    <t>4900149013</t>
  </si>
  <si>
    <t>Remodelación / mantto modulo de ATC</t>
  </si>
  <si>
    <t>1200146762</t>
  </si>
  <si>
    <t>4900151098</t>
  </si>
  <si>
    <t>NOVAVENTA FEB 19% FEB</t>
  </si>
  <si>
    <t>1200145994</t>
  </si>
  <si>
    <t>4900150271</t>
  </si>
  <si>
    <t>Canaleta Pluvial correctivo standteria</t>
  </si>
  <si>
    <t>JMALAGFA</t>
  </si>
  <si>
    <t>1200145528</t>
  </si>
  <si>
    <t>4900149980</t>
  </si>
  <si>
    <t>1200145527</t>
  </si>
  <si>
    <t>4900149979</t>
  </si>
  <si>
    <t>1200145946</t>
  </si>
  <si>
    <t>4900150377</t>
  </si>
  <si>
    <t>SEP CAMARAS FEBRERO 2026</t>
  </si>
  <si>
    <t>1200144054</t>
  </si>
  <si>
    <t>4900148733</t>
  </si>
  <si>
    <t>SUMIN MATERIALES ELECTRICOS MALL</t>
  </si>
  <si>
    <t>1200144379</t>
  </si>
  <si>
    <t>4900149082</t>
  </si>
  <si>
    <t>CORRECTIVO EN TRAMPA DE GRASA PIS</t>
  </si>
  <si>
    <t>1200144436</t>
  </si>
  <si>
    <t>4900149084</t>
  </si>
  <si>
    <t>GASTOS ADMINISTRATIVOS RESANE PQ JAEN</t>
  </si>
  <si>
    <t>1200145057</t>
  </si>
  <si>
    <t>4900149571</t>
  </si>
  <si>
    <t>HABILITACIÓN_FAUCET_FEBRERO_2026</t>
  </si>
  <si>
    <t>P60414744</t>
  </si>
  <si>
    <t>G &amp; C ESTRUCTURAS S.A.C</t>
  </si>
  <si>
    <t>1200146215</t>
  </si>
  <si>
    <t>4900150604</t>
  </si>
  <si>
    <t>MANTTO MONTACARGA DOLLARCITY FEB JUN 26</t>
  </si>
  <si>
    <t>1200147002</t>
  </si>
  <si>
    <t>4900151211</t>
  </si>
  <si>
    <t>Trabajos electricos</t>
  </si>
  <si>
    <t>1200144327</t>
  </si>
  <si>
    <t>4900149029</t>
  </si>
  <si>
    <t>Materiales diversos para mantenimiento</t>
  </si>
  <si>
    <t>1200143870</t>
  </si>
  <si>
    <t>4900148672</t>
  </si>
  <si>
    <t>Instalación cristal fachada local S6A</t>
  </si>
  <si>
    <t>1200145419</t>
  </si>
  <si>
    <t>4900149897</t>
  </si>
  <si>
    <t>022-2026-ICA- SUMINISTRO PINTURA LINEAS</t>
  </si>
  <si>
    <t>1200146006</t>
  </si>
  <si>
    <t>4900150264</t>
  </si>
  <si>
    <t>Sum. de sikarep 500 para parchado de por</t>
  </si>
  <si>
    <t>1200146036</t>
  </si>
  <si>
    <t>4900150390</t>
  </si>
  <si>
    <t>CAMBIO VÁLVULA PUNTO CERO RCI - STRADIVA</t>
  </si>
  <si>
    <t>1200143824</t>
  </si>
  <si>
    <t>4900148590</t>
  </si>
  <si>
    <t>PENDONES AEREOS/VDV/2354/ENERO26</t>
  </si>
  <si>
    <t>1200144627</t>
  </si>
  <si>
    <t>4900149319</t>
  </si>
  <si>
    <t>Personal operario extra 18 y 19 enero</t>
  </si>
  <si>
    <t>1200144252</t>
  </si>
  <si>
    <t>4900148962</t>
  </si>
  <si>
    <t>Arriendo - Equipos Enfriadores</t>
  </si>
  <si>
    <t>1200145902</t>
  </si>
  <si>
    <t>4900150144</t>
  </si>
  <si>
    <t>Arriendo equipos de frío</t>
  </si>
  <si>
    <t>1200143710</t>
  </si>
  <si>
    <t>4900148529</t>
  </si>
  <si>
    <t>AuditoríaISO14001 sistema gestion ambien</t>
  </si>
  <si>
    <t>C10032534</t>
  </si>
  <si>
    <t>LEONARDO LONDOÑO HENAO</t>
  </si>
  <si>
    <t>1200143739</t>
  </si>
  <si>
    <t>4900148536</t>
  </si>
  <si>
    <t>Auditoría interna ISO 14001</t>
  </si>
  <si>
    <t>1200145860</t>
  </si>
  <si>
    <t>4900150262</t>
  </si>
  <si>
    <t>COMPRA TV CAMPAÑA INFINIA</t>
  </si>
  <si>
    <t>1200144305</t>
  </si>
  <si>
    <t>4900149041</t>
  </si>
  <si>
    <t>CARABINEROS/ ORFEON NAVDE CENTRAL/ ENERO</t>
  </si>
  <si>
    <t>1200145299</t>
  </si>
  <si>
    <t>4900149721</t>
  </si>
  <si>
    <t>Suministro 02 equipos AA portátiles</t>
  </si>
  <si>
    <t>76723042</t>
  </si>
  <si>
    <t>AC PROYECTOS E INGENIERIA</t>
  </si>
  <si>
    <t>1200143892</t>
  </si>
  <si>
    <t>4900148665</t>
  </si>
  <si>
    <t>tabique provisorio mySrubs</t>
  </si>
  <si>
    <t>1200143848</t>
  </si>
  <si>
    <t>4900148650</t>
  </si>
  <si>
    <t>Reubicación de CCTV PTZ</t>
  </si>
  <si>
    <t>1200144615</t>
  </si>
  <si>
    <t>4900149306</t>
  </si>
  <si>
    <t>CAMARA SOLAR BUIN</t>
  </si>
  <si>
    <t>76229923</t>
  </si>
  <si>
    <t>SERVICIOS DE COMUNICACIONES ASN LIM</t>
  </si>
  <si>
    <t>P.CAMPOS</t>
  </si>
  <si>
    <t>1200145985</t>
  </si>
  <si>
    <t>4900150279</t>
  </si>
  <si>
    <t>SUMINISTRO E INSTALACION CAMARA SOLAR</t>
  </si>
  <si>
    <t>1200145097</t>
  </si>
  <si>
    <t>4900149627</t>
  </si>
  <si>
    <t>GRÁFICAS TICKET VIAJERO</t>
  </si>
  <si>
    <t>1200144826</t>
  </si>
  <si>
    <t>4900149407</t>
  </si>
  <si>
    <t>Demolición Isla</t>
  </si>
  <si>
    <t>1200145957</t>
  </si>
  <si>
    <t>4900150353</t>
  </si>
  <si>
    <t>Retiro de estructuras e inst. candados</t>
  </si>
  <si>
    <t>1200143687</t>
  </si>
  <si>
    <t>4900148504</t>
  </si>
  <si>
    <t>6.1.2 Interv obra pompeyanos S1 Arb</t>
  </si>
  <si>
    <t>C901285949</t>
  </si>
  <si>
    <t>FINIS TERRAE COLOMBIA S.A.S</t>
  </si>
  <si>
    <t>1200146160</t>
  </si>
  <si>
    <t>4900150430</t>
  </si>
  <si>
    <t>CORRECTIVO FEB-PPTO 438- 086RP0106</t>
  </si>
  <si>
    <t>JDIAZT</t>
  </si>
  <si>
    <t>1200143707</t>
  </si>
  <si>
    <t>4900148519</t>
  </si>
  <si>
    <t>Suministro de materiales No. 1</t>
  </si>
  <si>
    <t>CGUTIERREZ</t>
  </si>
  <si>
    <t>1200147015</t>
  </si>
  <si>
    <t>4900151202</t>
  </si>
  <si>
    <t>Personaje Día de la Mujer</t>
  </si>
  <si>
    <t>EXT_CRAMOS</t>
  </si>
  <si>
    <t>C901586396</t>
  </si>
  <si>
    <t>UESTA SARMIENTO POSTRES Y CANCIONES</t>
  </si>
  <si>
    <t>1200145772</t>
  </si>
  <si>
    <t>4900150187</t>
  </si>
  <si>
    <t>confección poryecciones 2026</t>
  </si>
  <si>
    <t>1200144230</t>
  </si>
  <si>
    <t>4900148883</t>
  </si>
  <si>
    <t>Trabajos de ubicación de punto de filtra</t>
  </si>
  <si>
    <t>1200145345</t>
  </si>
  <si>
    <t>4900149843</t>
  </si>
  <si>
    <t>Mobiliario experencia</t>
  </si>
  <si>
    <t>SERVICIO APH ENERO</t>
  </si>
  <si>
    <t>1200144326</t>
  </si>
  <si>
    <t>4900149055</t>
  </si>
  <si>
    <t>Puerta de Metal para CCTV</t>
  </si>
  <si>
    <t>1200144732</t>
  </si>
  <si>
    <t>4900149302</t>
  </si>
  <si>
    <t>Eventos_GymkanaFamiliar_Enero</t>
  </si>
  <si>
    <t>1200145676</t>
  </si>
  <si>
    <t>4900150100</t>
  </si>
  <si>
    <t>Caja chica enero 2026</t>
  </si>
  <si>
    <t>1200143948</t>
  </si>
  <si>
    <t>4900148698</t>
  </si>
  <si>
    <t>Arreglo filtracion oficinas</t>
  </si>
  <si>
    <t>1200144983</t>
  </si>
  <si>
    <t>4900149559</t>
  </si>
  <si>
    <t>MATERIAL ACOMETIDA ELECTRICA EMPASTELADO</t>
  </si>
  <si>
    <t>1200146878</t>
  </si>
  <si>
    <t>4900151043</t>
  </si>
  <si>
    <t>Premios_BTS _Loncheras brandeadas</t>
  </si>
  <si>
    <t>1200146911</t>
  </si>
  <si>
    <t>4900151142</t>
  </si>
  <si>
    <t>Premios_BTS_Portasandwinch</t>
  </si>
  <si>
    <t>1200146301</t>
  </si>
  <si>
    <t>4900150631</t>
  </si>
  <si>
    <t>REVISION_CAÑETE_FEBRERO_2026</t>
  </si>
  <si>
    <t>1200144630</t>
  </si>
  <si>
    <t>4900149327</t>
  </si>
  <si>
    <t>RULETA/ PRODUCCION/ ENERO</t>
  </si>
  <si>
    <t>1200144839</t>
  </si>
  <si>
    <t>4900149394</t>
  </si>
  <si>
    <t>Eventos_POP_Eventos 1 Piso_Enero</t>
  </si>
  <si>
    <t>1200144148</t>
  </si>
  <si>
    <t>4900148827</t>
  </si>
  <si>
    <t>Filtración Bloque 5 Tuberia Urinario</t>
  </si>
  <si>
    <t>1200146280</t>
  </si>
  <si>
    <t>4900150511</t>
  </si>
  <si>
    <t>VENTA RULETA Y SONIDO DE EVENTO</t>
  </si>
  <si>
    <t>1200146273</t>
  </si>
  <si>
    <t>4900150517</t>
  </si>
  <si>
    <t>1200144144</t>
  </si>
  <si>
    <t>4900148831</t>
  </si>
  <si>
    <t>POP_Promo/Marcas_Ene</t>
  </si>
  <si>
    <t>P53875769</t>
  </si>
  <si>
    <t>DACA PUBLICIDAD SAC</t>
  </si>
  <si>
    <t>1200146709</t>
  </si>
  <si>
    <t>4900150998</t>
  </si>
  <si>
    <t>REPARACION ELECT. BETA 6( PINCHEUMATICO)</t>
  </si>
  <si>
    <t>1200146188</t>
  </si>
  <si>
    <t>4900150591</t>
  </si>
  <si>
    <t>Adicional Proy Audio Puente</t>
  </si>
  <si>
    <t>1200146603</t>
  </si>
  <si>
    <t>4900150910</t>
  </si>
  <si>
    <t>INST. DE PERSIANA OF ADMINISTRACIÓN</t>
  </si>
  <si>
    <t>1200145981</t>
  </si>
  <si>
    <t>4900150281</t>
  </si>
  <si>
    <t>COL CAMARAS FEBRERO 2026</t>
  </si>
  <si>
    <t>1200145929</t>
  </si>
  <si>
    <t>4900150370</t>
  </si>
  <si>
    <t>REI CAMARAS FEBRERO 2026</t>
  </si>
  <si>
    <t>1200145945</t>
  </si>
  <si>
    <t>4900150376</t>
  </si>
  <si>
    <t>CDH CAMARAS FEBRERO 2026</t>
  </si>
  <si>
    <t>1200146348</t>
  </si>
  <si>
    <t>4900150677</t>
  </si>
  <si>
    <t>Cubrimiento Audiovisual ENE Y FEB</t>
  </si>
  <si>
    <t>APHERRERA</t>
  </si>
  <si>
    <t>C104571532</t>
  </si>
  <si>
    <t>JOSE MIGUEL MARENCO OYOLA</t>
  </si>
  <si>
    <t>1200146336</t>
  </si>
  <si>
    <t>4900150687</t>
  </si>
  <si>
    <t>Rep Matriz llegada estanque</t>
  </si>
  <si>
    <t>1200146729</t>
  </si>
  <si>
    <t>4900150983</t>
  </si>
  <si>
    <t>Serv. Emerg. Desatoro desague  MCH</t>
  </si>
  <si>
    <t>1200147073</t>
  </si>
  <si>
    <t>4900151287</t>
  </si>
  <si>
    <t>ecobotellas MAM enero</t>
  </si>
  <si>
    <t>65188179</t>
  </si>
  <si>
    <t>FUNDACION REVALORA CHILE</t>
  </si>
  <si>
    <t>1200144155</t>
  </si>
  <si>
    <t>4900148822</t>
  </si>
  <si>
    <t>Brandeo de 2 Prismas de Promos</t>
  </si>
  <si>
    <t>1200144760</t>
  </si>
  <si>
    <t>4900149286</t>
  </si>
  <si>
    <t>Configuración de sistema de sonido-dante</t>
  </si>
  <si>
    <t>P55476799</t>
  </si>
  <si>
    <t>AUDIOSTREAM SOCIEDAD ANONIMA CERRAD</t>
  </si>
  <si>
    <t>1200146359</t>
  </si>
  <si>
    <t>4900150584</t>
  </si>
  <si>
    <t>SUMINISTRO E INSTALACION DE ELECTRONIVEL</t>
  </si>
  <si>
    <t>1200146217</t>
  </si>
  <si>
    <t>4900150589</t>
  </si>
  <si>
    <t>Resanes locales Ica</t>
  </si>
  <si>
    <t>1200146349</t>
  </si>
  <si>
    <t>4900150676</t>
  </si>
  <si>
    <t>BASTIDOR CHINAWOK</t>
  </si>
  <si>
    <t>1200146401</t>
  </si>
  <si>
    <t>4900150727</t>
  </si>
  <si>
    <t>Campaña escolar_BTS_permiso Feb</t>
  </si>
  <si>
    <t>1200144027</t>
  </si>
  <si>
    <t>4900148751</t>
  </si>
  <si>
    <t>VERANO/SACA PELOTAS NUEVAS/ENE 26</t>
  </si>
  <si>
    <t>1200147135</t>
  </si>
  <si>
    <t>4900151314</t>
  </si>
  <si>
    <t>MATERIALES VARIOS OBERVACIONES VISITA</t>
  </si>
  <si>
    <t>1200144595</t>
  </si>
  <si>
    <t>4900149195</t>
  </si>
  <si>
    <t>ENERO_RECARGA_EXTINTORES</t>
  </si>
  <si>
    <t>1200144917</t>
  </si>
  <si>
    <t>4900149526</t>
  </si>
  <si>
    <t>AJEDREZ/ DOMINGOS DE AJEDREZ/ FEBRERO</t>
  </si>
  <si>
    <t>1200146826</t>
  </si>
  <si>
    <t>4900151106</t>
  </si>
  <si>
    <t>LIMP. SUPERFICIE DE INFRAESTRUCTURA</t>
  </si>
  <si>
    <t>1200146304</t>
  </si>
  <si>
    <t>4900150634</t>
  </si>
  <si>
    <t>REVISION_PISCO_FEBRERO_2026</t>
  </si>
  <si>
    <t>1200146676</t>
  </si>
  <si>
    <t>4900150939</t>
  </si>
  <si>
    <t>Pintado de paredes en estacionamiento y</t>
  </si>
  <si>
    <t>1200143900</t>
  </si>
  <si>
    <t>4900148666</t>
  </si>
  <si>
    <t>Consumibles Tanque Multimedia</t>
  </si>
  <si>
    <t>1200144077</t>
  </si>
  <si>
    <t>4900148815</t>
  </si>
  <si>
    <t>J2-Call Center (Costo ajuste)</t>
  </si>
  <si>
    <t>96895220</t>
  </si>
  <si>
    <t>ATENTO CHILE S.A</t>
  </si>
  <si>
    <t>1200144007</t>
  </si>
  <si>
    <t>4900148798</t>
  </si>
  <si>
    <t>Cambio cristal escalera mec. Zara</t>
  </si>
  <si>
    <t>1200144608</t>
  </si>
  <si>
    <t>4900149331</t>
  </si>
  <si>
    <t>Renovación de membresia a Great People’s</t>
  </si>
  <si>
    <t>C830104010</t>
  </si>
  <si>
    <t>PEOPLE´S VOICE SAS</t>
  </si>
  <si>
    <t>1200146816</t>
  </si>
  <si>
    <t>4900151114</t>
  </si>
  <si>
    <t>SUMINISTRO DE TORNILLOS Y LAMINAS</t>
  </si>
  <si>
    <t>C901649066</t>
  </si>
  <si>
    <t>ANDSPER S.A.S.</t>
  </si>
  <si>
    <t>1200146270</t>
  </si>
  <si>
    <t>4900150520</t>
  </si>
  <si>
    <t>Instalación/ marcas</t>
  </si>
  <si>
    <t>1200144946</t>
  </si>
  <si>
    <t>4900149452</t>
  </si>
  <si>
    <t>Gastos varios y coffee breaks ene´26</t>
  </si>
  <si>
    <t>1200144280</t>
  </si>
  <si>
    <t>4900148991</t>
  </si>
  <si>
    <t>Instalación extractor industrial</t>
  </si>
  <si>
    <t>1200144934</t>
  </si>
  <si>
    <t>4900149463</t>
  </si>
  <si>
    <t>SUMINISTRO SECADORA DE MANO</t>
  </si>
  <si>
    <t>1200147128</t>
  </si>
  <si>
    <t>4900151320</t>
  </si>
  <si>
    <t>SUM. DE MATERIALES</t>
  </si>
  <si>
    <t>1200146035</t>
  </si>
  <si>
    <t>4900150391</t>
  </si>
  <si>
    <t>VALVULA MARIPOSA PUNTO CERO L VELEZ</t>
  </si>
  <si>
    <t>1200145736</t>
  </si>
  <si>
    <t>4900150135</t>
  </si>
  <si>
    <t>Suministro correas VIN y VEX</t>
  </si>
  <si>
    <t>1200144261</t>
  </si>
  <si>
    <t>4900148948</t>
  </si>
  <si>
    <t>CELULAR - RODRIGO SILVA</t>
  </si>
  <si>
    <t>1200144885</t>
  </si>
  <si>
    <t>4900149422</t>
  </si>
  <si>
    <t>Instalacion graficas totems</t>
  </si>
  <si>
    <t>1200145509</t>
  </si>
  <si>
    <t>4900149983</t>
  </si>
  <si>
    <t>MATERIALES ESCALERA PEDESTRE</t>
  </si>
  <si>
    <t>1200146493</t>
  </si>
  <si>
    <t>4900150771</t>
  </si>
  <si>
    <t>FIJACION DE LUMINARIA Y ORDENAMIENTO CAB</t>
  </si>
  <si>
    <t>1200146174</t>
  </si>
  <si>
    <t>4900150419</t>
  </si>
  <si>
    <t>SUM.E INSTAL DE SEÑALET. PARA C.C. MIN-O</t>
  </si>
  <si>
    <t>1200145269</t>
  </si>
  <si>
    <t>4900149739</t>
  </si>
  <si>
    <t>PAISAJISMO FEBRERO</t>
  </si>
  <si>
    <t>ivalderrama</t>
  </si>
  <si>
    <t>1200144307</t>
  </si>
  <si>
    <t>4900149039</t>
  </si>
  <si>
    <t>Branding Larcomar</t>
  </si>
  <si>
    <t>1200145447</t>
  </si>
  <si>
    <t>4900149861</t>
  </si>
  <si>
    <t>Eventos_PagoTalleres_Febrero</t>
  </si>
  <si>
    <t>1200144330</t>
  </si>
  <si>
    <t>4900149049</t>
  </si>
  <si>
    <t>VDV/ AO MARCA RADIO VD</t>
  </si>
  <si>
    <t>1200143901</t>
  </si>
  <si>
    <t>4900148667</t>
  </si>
  <si>
    <t>SERVICIO DE INSTALACION DE VALVULA MULTI</t>
  </si>
  <si>
    <t>1200143966</t>
  </si>
  <si>
    <t>4900148714</t>
  </si>
  <si>
    <t>FERIA EMPRENDEDORES</t>
  </si>
  <si>
    <t>1200144035</t>
  </si>
  <si>
    <t>4900148747</t>
  </si>
  <si>
    <t>SERVICIO DE RECOJO DE BASURA ENE 26</t>
  </si>
  <si>
    <t>P60007766</t>
  </si>
  <si>
    <t>NAPANGA E.I.R.L.</t>
  </si>
  <si>
    <t>1200144066</t>
  </si>
  <si>
    <t>4900148844</t>
  </si>
  <si>
    <t>Recableado Circuito clinica limatambo</t>
  </si>
  <si>
    <t>1200144661</t>
  </si>
  <si>
    <t>4900149233</t>
  </si>
  <si>
    <t>1200144562</t>
  </si>
  <si>
    <t>4900149259</t>
  </si>
  <si>
    <t>MEMBRESIA CAMARA DE COMERCIO DE ICA 2026</t>
  </si>
  <si>
    <t>P10474230</t>
  </si>
  <si>
    <t>CAMARA DE COMERCIO INDUSTRIA Y TU</t>
  </si>
  <si>
    <t>1200145402</t>
  </si>
  <si>
    <t>4900149782</t>
  </si>
  <si>
    <t>Adicional de proceso ITSE de OAA por cam</t>
  </si>
  <si>
    <t>1200145698</t>
  </si>
  <si>
    <t>4900150073</t>
  </si>
  <si>
    <t>POP_Mantenimiento de Banner</t>
  </si>
  <si>
    <t>1200146066</t>
  </si>
  <si>
    <t>4900150457</t>
  </si>
  <si>
    <t>SERVICIO DE RECOJO DE BASURA FEB 26</t>
  </si>
  <si>
    <t>1200145804</t>
  </si>
  <si>
    <t>4900150197</t>
  </si>
  <si>
    <t>Eventos_VolanteoExterno_Febrero</t>
  </si>
  <si>
    <t>1200146419</t>
  </si>
  <si>
    <t>4900150743</t>
  </si>
  <si>
    <t>Serv. Adic. Adm estacionamientos Ene26 M</t>
  </si>
  <si>
    <t>1200146774</t>
  </si>
  <si>
    <t>4900151012</t>
  </si>
  <si>
    <t>Serv. Adic. Adm estacionamientos Feb26 M</t>
  </si>
  <si>
    <t>1200146540</t>
  </si>
  <si>
    <t>4900150853</t>
  </si>
  <si>
    <t>Intercomunicador Recepción Larcomar</t>
  </si>
  <si>
    <t>1200146379</t>
  </si>
  <si>
    <t>4900150704</t>
  </si>
  <si>
    <t>Compra 5000 bolsas paragüas</t>
  </si>
  <si>
    <t>76437149</t>
  </si>
  <si>
    <t>MARKETING RELACIONAL SPA</t>
  </si>
  <si>
    <t>1200144142</t>
  </si>
  <si>
    <t>4900148871</t>
  </si>
  <si>
    <t>1200143826</t>
  </si>
  <si>
    <t>4900148608</t>
  </si>
  <si>
    <t>MATERIALES REPARACIONES TECHOS</t>
  </si>
  <si>
    <t>1200144049</t>
  </si>
  <si>
    <t>4900148848</t>
  </si>
  <si>
    <t>SUMIN E INST VENTILADORES ZONA DE PAGO</t>
  </si>
  <si>
    <t>1200144905</t>
  </si>
  <si>
    <t>4900149521</t>
  </si>
  <si>
    <t>Manto correctivo sist D&amp;A MCH</t>
  </si>
  <si>
    <t>1200145619</t>
  </si>
  <si>
    <t>4900150032</t>
  </si>
  <si>
    <t>PRESENTACION MUSICAL SAN VALENTIN</t>
  </si>
  <si>
    <t>C108823802</t>
  </si>
  <si>
    <t>EDWIN LEANDRO GALEANO GONZALEZ</t>
  </si>
  <si>
    <t>1200146364</t>
  </si>
  <si>
    <t>4900150581</t>
  </si>
  <si>
    <t>SUMINISTRO DE MATERIAL PARA FILTRCAIONES</t>
  </si>
  <si>
    <t>1200144164</t>
  </si>
  <si>
    <t>4900148879</t>
  </si>
  <si>
    <t>SUMINISTRO CANALETAS</t>
  </si>
  <si>
    <t>P60912235</t>
  </si>
  <si>
    <t>INGENIERIA EN DISEÑO &amp; SOLUCIONES S</t>
  </si>
  <si>
    <t>1200146642</t>
  </si>
  <si>
    <t>4900150967</t>
  </si>
  <si>
    <t>ALCANTARILLADO BODEGA DE CARTONES</t>
  </si>
  <si>
    <t>1200146251</t>
  </si>
  <si>
    <t>4900150572</t>
  </si>
  <si>
    <t>Mantención EQ AC PAJ y CE2</t>
  </si>
  <si>
    <t>1200145953</t>
  </si>
  <si>
    <t>4900150089</t>
  </si>
  <si>
    <t>HIGIENE Y TAPIZ ENE Y FEB 2026</t>
  </si>
  <si>
    <t>1200145310</t>
  </si>
  <si>
    <t>4900149715</t>
  </si>
  <si>
    <t>SUMINISTRO MESA DE FULBITO DE MANO</t>
  </si>
  <si>
    <t>C Idáñez</t>
  </si>
  <si>
    <t>1300008878</t>
  </si>
  <si>
    <t>5000008618</t>
  </si>
  <si>
    <t>Masajes relajantes</t>
  </si>
  <si>
    <t>1200145028</t>
  </si>
  <si>
    <t>4900149584</t>
  </si>
  <si>
    <t>CELULAR - KARLA GUERRA</t>
  </si>
  <si>
    <t>1200145731</t>
  </si>
  <si>
    <t>4900150122</t>
  </si>
  <si>
    <t>CELULAR - IGNACIO PALMA</t>
  </si>
  <si>
    <t>1200145663</t>
  </si>
  <si>
    <t>4900150096</t>
  </si>
  <si>
    <t>Módulos Monitoreos Ex Bazhars Suc 146 SE</t>
  </si>
  <si>
    <t>1200146758</t>
  </si>
  <si>
    <t>4900151080</t>
  </si>
  <si>
    <t>Mod.Monitoreo Loc.Lippi Suc82 SectorC</t>
  </si>
  <si>
    <t>1200146756</t>
  </si>
  <si>
    <t>4900151082</t>
  </si>
  <si>
    <t>Mod. Monitoreo Loc.Bamers Suc 24B Sect.B</t>
  </si>
  <si>
    <t>1200144150</t>
  </si>
  <si>
    <t>4900148825</t>
  </si>
  <si>
    <t>Filtración, tubería de agua potable - ba</t>
  </si>
  <si>
    <t>1200146258</t>
  </si>
  <si>
    <t>4900150565</t>
  </si>
  <si>
    <t>Seg.Movil 2026 los andes - Ene</t>
  </si>
  <si>
    <t>77506994</t>
  </si>
  <si>
    <t>GRUPO AMERICA SEGURIDAD</t>
  </si>
  <si>
    <t>Seg.Movil 2026 los andes - Feb</t>
  </si>
  <si>
    <t>Seg.Movil 2026 los andes - Mar</t>
  </si>
  <si>
    <t>Seg.Movil 2026 los andes - Abr</t>
  </si>
  <si>
    <t>Seg.Movil 2026 los andes - May</t>
  </si>
  <si>
    <t>Seg.Movil 2026 los andes - Jun</t>
  </si>
  <si>
    <t>Seg.Movil 2026 los andes - Jul</t>
  </si>
  <si>
    <t>Seg.Movil 2026 los andes - Ago</t>
  </si>
  <si>
    <t>Seg.Movil 2026 los andes - Sep</t>
  </si>
  <si>
    <t>Seg.Movil 2026 los andes - Oct</t>
  </si>
  <si>
    <t>Seg.Movil 2026 los andes - Nov</t>
  </si>
  <si>
    <t>Seg.Movil 2026 los andes - Dic</t>
  </si>
  <si>
    <t>1200146246</t>
  </si>
  <si>
    <t>4900150574</t>
  </si>
  <si>
    <t>Seg.Movil 2026 Chicureo Ene</t>
  </si>
  <si>
    <t>Seg.Movil 2026 Chicureo Feb</t>
  </si>
  <si>
    <t>Seg.Movil 2026 Chicureo Mar</t>
  </si>
  <si>
    <t>Seg.Movil 2026 Chicureo Abr</t>
  </si>
  <si>
    <t>Seg.Movil 2026 Chicureo May</t>
  </si>
  <si>
    <t>Seg.Movil 2026 Chicureo Jun</t>
  </si>
  <si>
    <t>Seg.Movil 2026 Chicureo Jul</t>
  </si>
  <si>
    <t>Seg.Movil 2026 Chicureo Ago</t>
  </si>
  <si>
    <t>Seg.Movil 2026 Chicureo Sep</t>
  </si>
  <si>
    <t>Seg.Movil 2026 Chicureo Oct</t>
  </si>
  <si>
    <t>Seg.Movil 2026 Chicureo Nov</t>
  </si>
  <si>
    <t>Seg.Movil 2026 Chicureo Dic</t>
  </si>
  <si>
    <t>1200146245</t>
  </si>
  <si>
    <t>4900150575</t>
  </si>
  <si>
    <t>Seg.Movil 2026 El Molino Ene</t>
  </si>
  <si>
    <t>Seg.Movil 2026 El Molino Feb</t>
  </si>
  <si>
    <t>Seg.Movil 2026 El Molino Mar</t>
  </si>
  <si>
    <t>Seg.Movil 2026 El Molino Abr</t>
  </si>
  <si>
    <t>Seg.Movil 2026 El Molino May</t>
  </si>
  <si>
    <t>Seg.Movil 2026 El Molino Jun</t>
  </si>
  <si>
    <t>Seg.Movil 2026 El Molino Jul</t>
  </si>
  <si>
    <t>Seg.Movil 2026 El Molino Ago</t>
  </si>
  <si>
    <t>Seg.Movil 2026 El Molino Sep</t>
  </si>
  <si>
    <t>Seg.Movil 2026 El Molino Oct</t>
  </si>
  <si>
    <t>Seg.Movil 2026 El Molino Nov</t>
  </si>
  <si>
    <t>Seg.Movil 2026 El Molino Dic</t>
  </si>
  <si>
    <t>1200145137</t>
  </si>
  <si>
    <t>4900149664</t>
  </si>
  <si>
    <t>GRAFICA Mejor experiencia</t>
  </si>
  <si>
    <t>1200146874</t>
  </si>
  <si>
    <t>4900151073</t>
  </si>
  <si>
    <t>GRAFICAS/ PENDONES PD/ FEB 26</t>
  </si>
  <si>
    <t>1200144003</t>
  </si>
  <si>
    <t>4900148800</t>
  </si>
  <si>
    <t>NOVAVENTA 19% DIC</t>
  </si>
  <si>
    <t>1200145872</t>
  </si>
  <si>
    <t>4900150250</t>
  </si>
  <si>
    <t>Premios_BTS_Campaña</t>
  </si>
  <si>
    <t>1200144526</t>
  </si>
  <si>
    <t>4900149241</t>
  </si>
  <si>
    <t>POP_AON_Promociones y eventos</t>
  </si>
  <si>
    <t>1200144491</t>
  </si>
  <si>
    <t>4900149173</t>
  </si>
  <si>
    <t>BLOOM REUSE / MONTAJE ORIENTE / ENE 26</t>
  </si>
  <si>
    <t>1200145181</t>
  </si>
  <si>
    <t>4900149698</t>
  </si>
  <si>
    <t>Influencers_Otras Campañas_Katia_Torres</t>
  </si>
  <si>
    <t>1200146751</t>
  </si>
  <si>
    <t>4900151085</t>
  </si>
  <si>
    <t>Apoyo logistico eventos</t>
  </si>
  <si>
    <t>1200145748</t>
  </si>
  <si>
    <t>4900150208</t>
  </si>
  <si>
    <t>Extractor de baño</t>
  </si>
  <si>
    <t>1200144425</t>
  </si>
  <si>
    <t>4900149124</t>
  </si>
  <si>
    <t>Arreglo Valvula Check mal estado Frontis</t>
  </si>
  <si>
    <t>1200143699</t>
  </si>
  <si>
    <t>4900148525</t>
  </si>
  <si>
    <t>Mantencion baños griferas ene-feb 2026</t>
  </si>
  <si>
    <t>1200146488</t>
  </si>
  <si>
    <t>4900150776</t>
  </si>
  <si>
    <t>LLAVES CON TEMPORIZADOR 20 U</t>
  </si>
  <si>
    <t>1200144222</t>
  </si>
  <si>
    <t>4900148897</t>
  </si>
  <si>
    <t>Eventos_Tómbola regalona</t>
  </si>
  <si>
    <t>1200145499</t>
  </si>
  <si>
    <t>4900149913</t>
  </si>
  <si>
    <t>FACTIBILIDAD_INDEPENDENCIA_FEBRERO_2026</t>
  </si>
  <si>
    <t>1200146901</t>
  </si>
  <si>
    <t>4900151152</t>
  </si>
  <si>
    <t>Eventos_BTS _Ruleta gira y gana</t>
  </si>
  <si>
    <t>1200143827</t>
  </si>
  <si>
    <t>4900148609</t>
  </si>
  <si>
    <t>Gráfica ascensor estc. express</t>
  </si>
  <si>
    <t>1200144745</t>
  </si>
  <si>
    <t>4900149296</t>
  </si>
  <si>
    <t>SERVICIO DE TRATAMIENTO PASTILLAS ENE 26</t>
  </si>
  <si>
    <t>1200143834</t>
  </si>
  <si>
    <t>4900148614</t>
  </si>
  <si>
    <t>REP. FUGA EQUIPO DE 60000 BTU/HR Y CAM.</t>
  </si>
  <si>
    <t>1200144011</t>
  </si>
  <si>
    <t>4900148772</t>
  </si>
  <si>
    <t>POP_Promo/Marcas_Enero</t>
  </si>
  <si>
    <t>1200145919</t>
  </si>
  <si>
    <t>4900150307</t>
  </si>
  <si>
    <t>1200144937</t>
  </si>
  <si>
    <t>4900149460</t>
  </si>
  <si>
    <t>istalación manillones puertas Local G27</t>
  </si>
  <si>
    <t>1200146930</t>
  </si>
  <si>
    <t>4900151128</t>
  </si>
  <si>
    <t>RECARGA SMS PAR</t>
  </si>
  <si>
    <t>1200146931</t>
  </si>
  <si>
    <t>4900151129</t>
  </si>
  <si>
    <t>RECARGA SMS PCA</t>
  </si>
  <si>
    <t>1200146932</t>
  </si>
  <si>
    <t>4900151130</t>
  </si>
  <si>
    <t>RECARGA SMS PLC</t>
  </si>
  <si>
    <t>1200146539</t>
  </si>
  <si>
    <t>4900150860</t>
  </si>
  <si>
    <t>Intercomunicador Recepción MPI</t>
  </si>
  <si>
    <t>1200144818</t>
  </si>
  <si>
    <t>4900149414</t>
  </si>
  <si>
    <t>Renovación permiso profesional</t>
  </si>
  <si>
    <t>1200144165</t>
  </si>
  <si>
    <t>4900148917</t>
  </si>
  <si>
    <t>CONEXIÓN EXTINCIÓN /DETECCIÓN LOC SUBWAY</t>
  </si>
  <si>
    <t>1200145665</t>
  </si>
  <si>
    <t>4900150097</t>
  </si>
  <si>
    <t>Desconexión SCI Loc146 Ex Bazhars</t>
  </si>
  <si>
    <t>1200146759</t>
  </si>
  <si>
    <t>4900151079</t>
  </si>
  <si>
    <t>ConexiónSCI Loc.Lorenzo Di Pontti Suc146</t>
  </si>
  <si>
    <t>1200145165</t>
  </si>
  <si>
    <t>4900149640</t>
  </si>
  <si>
    <t>SUMINISTRO ALMUERZOS APOYO PONAL</t>
  </si>
  <si>
    <t>C901818338</t>
  </si>
  <si>
    <t>KING MAX GORDOS S.A.S</t>
  </si>
  <si>
    <t>1400009135</t>
  </si>
  <si>
    <t>5400006729</t>
  </si>
  <si>
    <t>Pago Honorarios asesor de seguros Diciem</t>
  </si>
  <si>
    <t>77917390</t>
  </si>
  <si>
    <t>KENNEDYS CHILE ABOGADOS SPA</t>
  </si>
  <si>
    <t>1200145302</t>
  </si>
  <si>
    <t>4900149718</t>
  </si>
  <si>
    <t>Arriendo 02 equipos enfriadores</t>
  </si>
  <si>
    <t>Arriendo equipos frío P4</t>
  </si>
  <si>
    <t>Arriendo equipos frío P5</t>
  </si>
  <si>
    <t>1200146078</t>
  </si>
  <si>
    <t>4900150485</t>
  </si>
  <si>
    <t>LAVADO PLAYA SÓTANO</t>
  </si>
  <si>
    <t>1200145777</t>
  </si>
  <si>
    <t>4900150177</t>
  </si>
  <si>
    <t>CALIBRACION DE EQUIPOS ENFERMERIA 19%</t>
  </si>
  <si>
    <t>C901449555</t>
  </si>
  <si>
    <t>SERVICIOS Y CONSULTORIA BIOMEDICA S</t>
  </si>
  <si>
    <t>1200144211</t>
  </si>
  <si>
    <t>4900148932</t>
  </si>
  <si>
    <t>SERVICIO DE AROMATIZACION BAÑOS ENE</t>
  </si>
  <si>
    <t>C900651314</t>
  </si>
  <si>
    <t>TECNOHIGIENE DE COLOMBIA S.A.S</t>
  </si>
  <si>
    <t>1200145557</t>
  </si>
  <si>
    <t>4900150014</t>
  </si>
  <si>
    <t>SERVICIO DE AROMATIZACION BAÑOS FEB</t>
  </si>
  <si>
    <t>1200146583</t>
  </si>
  <si>
    <t>4900150907</t>
  </si>
  <si>
    <t>SERVICIO DE AROMATIZACION BAÑOS MARZO</t>
  </si>
  <si>
    <t>1200144110</t>
  </si>
  <si>
    <t>4900148835</t>
  </si>
  <si>
    <t>SERV INSP TÉCNICA LOC. MAM ENE 26</t>
  </si>
  <si>
    <t>SERV INSP TÉCNICA LOC. MAM FEB 26</t>
  </si>
  <si>
    <t>SERV INSP TÉCNICA LOC. MAM MAR 26</t>
  </si>
  <si>
    <t>SERV INSP TÉCNICA LOC. MAM ABR 26</t>
  </si>
  <si>
    <t>SERV INSP TÉCNICA LOC. MAM MAY 26</t>
  </si>
  <si>
    <t>SERV INSP TÉCNICA LOC. MAM JUN 26</t>
  </si>
  <si>
    <t>SERV INSP TÉCNICA LOC. MAM JUL 26</t>
  </si>
  <si>
    <t>SERV INSP TÉCNICA LOC. MAM AGO 26</t>
  </si>
  <si>
    <t>SERV INSP TÉCNICA LOC. MAM SEP 26</t>
  </si>
  <si>
    <t>SERV INSP TÉCNICA LOC. MAM OCT 26</t>
  </si>
  <si>
    <t>SERV INSP TÉCNICA LOC. MAM NOV 26</t>
  </si>
  <si>
    <t>SERV INSP TÉCNICA LOC. MAM DIC 26</t>
  </si>
  <si>
    <t>1200146218</t>
  </si>
  <si>
    <t>4900150614</t>
  </si>
  <si>
    <t>Memoria de Extintores ITSE Lurin</t>
  </si>
  <si>
    <t>1200144551</t>
  </si>
  <si>
    <t>4900149265</t>
  </si>
  <si>
    <t>Pedido de Pintura Enero 26</t>
  </si>
  <si>
    <t>1200144356</t>
  </si>
  <si>
    <t>4900149021</t>
  </si>
  <si>
    <t>CERTIF CONDUCTORES ELÉCTRICOS ITSE</t>
  </si>
  <si>
    <t>1200144354</t>
  </si>
  <si>
    <t>4900149023</t>
  </si>
  <si>
    <t>CERTIF ATERRAMIENTO ESTRUCT METALIC ITSE</t>
  </si>
  <si>
    <t>1200144471</t>
  </si>
  <si>
    <t>4900149098</t>
  </si>
  <si>
    <t>CERTIF OPERATIVIDAD MAMPARAS ITSE</t>
  </si>
  <si>
    <t>1200144472</t>
  </si>
  <si>
    <t>4900149099</t>
  </si>
  <si>
    <t>CERTIF ATERRAMIENTO ESTRUCT AIRE ACONDIC</t>
  </si>
  <si>
    <t>1200145136</t>
  </si>
  <si>
    <t>4900149665</t>
  </si>
  <si>
    <t>Adhesivo empavonado esta, PERA</t>
  </si>
  <si>
    <t>1200144574</t>
  </si>
  <si>
    <t>4900149208</t>
  </si>
  <si>
    <t>Musico Eucaristias Enero</t>
  </si>
  <si>
    <t>C900699698</t>
  </si>
  <si>
    <t>BOOKING &amp; EVENTOS SAS</t>
  </si>
  <si>
    <t>1200145134</t>
  </si>
  <si>
    <t>4900149667</t>
  </si>
  <si>
    <t>SUMINISTRO DE INSUMOS UTAC</t>
  </si>
  <si>
    <t>1200145942</t>
  </si>
  <si>
    <t>4900150373</t>
  </si>
  <si>
    <t>REC CAMARAS FEBRERO 2026</t>
  </si>
  <si>
    <t>1200145563</t>
  </si>
  <si>
    <t>4900150011</t>
  </si>
  <si>
    <t>HABILITACION LOCAL D’ALI-ACI</t>
  </si>
  <si>
    <t>1200144206</t>
  </si>
  <si>
    <t>4900148936</t>
  </si>
  <si>
    <t>SUMINISTRO DE DISPENSADORES DE JABON</t>
  </si>
  <si>
    <t>1200144753</t>
  </si>
  <si>
    <t>4900149291</t>
  </si>
  <si>
    <t>REINSTALACIÓN DE SEÑALETICAS DE TRANSIT</t>
  </si>
  <si>
    <t>1200145560</t>
  </si>
  <si>
    <t>4900150046</t>
  </si>
  <si>
    <t>Plan de invierno CDH</t>
  </si>
  <si>
    <t>1200144267</t>
  </si>
  <si>
    <t>4900148965</t>
  </si>
  <si>
    <t>POP_Verano gloris y vitrinas</t>
  </si>
  <si>
    <t>P602425674</t>
  </si>
  <si>
    <t>CORPORACION COPIAS EXPRESS S.R.L.</t>
  </si>
  <si>
    <t>1200146149</t>
  </si>
  <si>
    <t>4900150441</t>
  </si>
  <si>
    <t>REPARACION Y MTTO GEOMEMBRANA TECHO ESTI</t>
  </si>
  <si>
    <t>1200144264</t>
  </si>
  <si>
    <t>4900148943</t>
  </si>
  <si>
    <t>Musicalización para la eucaristía domini</t>
  </si>
  <si>
    <t>1200145407</t>
  </si>
  <si>
    <t>4900149780</t>
  </si>
  <si>
    <t>MUSICA EUCARISTIA FEB</t>
  </si>
  <si>
    <t>1200144489</t>
  </si>
  <si>
    <t>4900149175</t>
  </si>
  <si>
    <t>FERIAS/ MONTAJE JORNADA DE ADOPCIÓN/ ENE</t>
  </si>
  <si>
    <t>1200146151</t>
  </si>
  <si>
    <t>4900150439</t>
  </si>
  <si>
    <t>FERIAS/ MONTAJE JORNADA DE ADOPCIÓN/ FEB</t>
  </si>
  <si>
    <t>1200143991</t>
  </si>
  <si>
    <t>4900148802</t>
  </si>
  <si>
    <t>GRAFICAS/ RECAMBIO NAVIDAD/ ENERO</t>
  </si>
  <si>
    <t>1200146596</t>
  </si>
  <si>
    <t>4900150900</t>
  </si>
  <si>
    <t>GRAFICA NUMERICA PARA CONTENEDORES</t>
  </si>
  <si>
    <t>1200145118</t>
  </si>
  <si>
    <t>4900149683</t>
  </si>
  <si>
    <t>PAGO DERECHO ITSE-VISITA TÉCNICA</t>
  </si>
  <si>
    <t>1200144882</t>
  </si>
  <si>
    <t>4900149425</t>
  </si>
  <si>
    <t>Pruebas sincronismo con carga</t>
  </si>
  <si>
    <t>MCORDOVA</t>
  </si>
  <si>
    <t>1200144213</t>
  </si>
  <si>
    <t>4900148930</t>
  </si>
  <si>
    <t>CAMBIADOR PLEGABLE - LACTARIO</t>
  </si>
  <si>
    <t>1200147004</t>
  </si>
  <si>
    <t>4900151210</t>
  </si>
  <si>
    <t>CAMB. ACCESORIOS SCH40 EX OFICINA SEGURI</t>
  </si>
  <si>
    <t>1200145222</t>
  </si>
  <si>
    <t>4900149768</t>
  </si>
  <si>
    <t>Bombas sumergible</t>
  </si>
  <si>
    <t>1200143999</t>
  </si>
  <si>
    <t>4900148790</t>
  </si>
  <si>
    <t>MANTENIMIENTO DE PARED (30 m2)</t>
  </si>
  <si>
    <t>1200145020</t>
  </si>
  <si>
    <t>4900149485</t>
  </si>
  <si>
    <t>POP_Otras campañas_BRANDEO_TOTEMS</t>
  </si>
  <si>
    <t>1200145019</t>
  </si>
  <si>
    <t>4900149486</t>
  </si>
  <si>
    <t>1200145184</t>
  </si>
  <si>
    <t>4900149696</t>
  </si>
  <si>
    <t>POP Señalética_ArregloEscenario</t>
  </si>
  <si>
    <t>1200146001</t>
  </si>
  <si>
    <t>4900150268</t>
  </si>
  <si>
    <t>PUBLICIDAD VALLA EXTERNA POPEYES</t>
  </si>
  <si>
    <t>1200146494</t>
  </si>
  <si>
    <t>4900150770</t>
  </si>
  <si>
    <t>Cotización para cambio de Tarifarios y s</t>
  </si>
  <si>
    <t>1200146483</t>
  </si>
  <si>
    <t>4900150780</t>
  </si>
  <si>
    <t>ITSE Larcomar PickUp</t>
  </si>
  <si>
    <t>1200146912</t>
  </si>
  <si>
    <t>4900151141</t>
  </si>
  <si>
    <t>POP_BTS_Equipo de sonido</t>
  </si>
  <si>
    <t>1200146778</t>
  </si>
  <si>
    <t>4900151022</t>
  </si>
  <si>
    <t>GRAFICAS/ CAMBIO TARIFA PARKING/ MARZO</t>
  </si>
  <si>
    <t>1200143905</t>
  </si>
  <si>
    <t>4900148644</t>
  </si>
  <si>
    <t>RETIRO DE BASURA Y ESCOMBROS  COT 6006</t>
  </si>
  <si>
    <t>1200145004</t>
  </si>
  <si>
    <t>4900149496</t>
  </si>
  <si>
    <t>Reparación Filtración Línea Enfriamiento</t>
  </si>
  <si>
    <t>1200145988</t>
  </si>
  <si>
    <t>4900150276</t>
  </si>
  <si>
    <t>reemplazo de valvulas de corte PPR E A.P</t>
  </si>
  <si>
    <t>1200145524</t>
  </si>
  <si>
    <t>4900149976</t>
  </si>
  <si>
    <t>Enchape de Cerámica - Locales PC</t>
  </si>
  <si>
    <t>1400009214</t>
  </si>
  <si>
    <t>5400006775</t>
  </si>
  <si>
    <t>SERV DE DIBUJO VF ENE 26 - MAM</t>
  </si>
  <si>
    <t>SERV DE DIBUJO VF FEB 26 - MAM</t>
  </si>
  <si>
    <t>SERV DE DIBUJO VF MAR 26 - MAM</t>
  </si>
  <si>
    <t>SERV DE DIBUJO VF ABR 26 - MAM</t>
  </si>
  <si>
    <t>SERV DE DIBUJO VF MAY 26 - MAM</t>
  </si>
  <si>
    <t>SERV DE DIBUJO VF JUN 26 - MAM</t>
  </si>
  <si>
    <t>SERV DE DIBUJO VF JUL 26 - MAM</t>
  </si>
  <si>
    <t>SERV DE DIBUJO VF AGO 26 - MAM</t>
  </si>
  <si>
    <t>SERV DE DIBUJO VF SEP 26 - MAM</t>
  </si>
  <si>
    <t>SERV DE DIBUJO VF OCT 26 - MAM</t>
  </si>
  <si>
    <t>SERV DE DIBUJO VF NOV 26 - MAM</t>
  </si>
  <si>
    <t>SERV DE DIBUJO VF DIC 26 - MAM</t>
  </si>
  <si>
    <t>1200145670</t>
  </si>
  <si>
    <t>4900150109</t>
  </si>
  <si>
    <t>TRANS. BOG DIC ENE 26</t>
  </si>
  <si>
    <t>C900920087</t>
  </si>
  <si>
    <t>SISTEMA URBANO DE VEHICULOS</t>
  </si>
  <si>
    <t>1200146662</t>
  </si>
  <si>
    <t>4900150956</t>
  </si>
  <si>
    <t>BTL_Eventos_VES2</t>
  </si>
  <si>
    <t>1200144061</t>
  </si>
  <si>
    <t>4900148856</t>
  </si>
  <si>
    <t>SUMINISTRO MATERIALES MTTO 1RA QUINCENA</t>
  </si>
  <si>
    <t>1200144992</t>
  </si>
  <si>
    <t>4900149558</t>
  </si>
  <si>
    <t>VDV/ TOTEM QR FILA VIRTUAL/ FEB 26</t>
  </si>
  <si>
    <t>1200146189</t>
  </si>
  <si>
    <t>4900150610</t>
  </si>
  <si>
    <t>CHAPA DE SEGURIDAD</t>
  </si>
  <si>
    <t>1200143648</t>
  </si>
  <si>
    <t>4900148475</t>
  </si>
  <si>
    <t>CELULAR - FERNANDA DIAZ</t>
  </si>
  <si>
    <t>1200144088</t>
  </si>
  <si>
    <t>4900148808</t>
  </si>
  <si>
    <t>reparación porton acceso estacionamiento</t>
  </si>
  <si>
    <t>1200146116</t>
  </si>
  <si>
    <t>4900150500</t>
  </si>
  <si>
    <t>Sumin. bomba sumergible lluvias</t>
  </si>
  <si>
    <t>1200146454</t>
  </si>
  <si>
    <t>4900150711</t>
  </si>
  <si>
    <t>Chimpunes_MegaMix 22/02</t>
  </si>
  <si>
    <t>1200144878</t>
  </si>
  <si>
    <t>4900149428</t>
  </si>
  <si>
    <t>Retiro cierre y materiales KB</t>
  </si>
  <si>
    <t>1200143835</t>
  </si>
  <si>
    <t>4900148615</t>
  </si>
  <si>
    <t>REP. FUGA EQUIPO DE 60000 BTU/HR</t>
  </si>
  <si>
    <t>1200144510</t>
  </si>
  <si>
    <t>4900149129</t>
  </si>
  <si>
    <t>CONTOMETROS ROLLO TERMICO 55GRS. 57X80mm</t>
  </si>
  <si>
    <t>1200145716</t>
  </si>
  <si>
    <t>4900149958</t>
  </si>
  <si>
    <t>SUMINISTRO DE CAÑOS TEMPORIZADOS</t>
  </si>
  <si>
    <t>P54983735</t>
  </si>
  <si>
    <t>AGUACONSERVE S.A.C.</t>
  </si>
  <si>
    <t>1200146453</t>
  </si>
  <si>
    <t>4900150712</t>
  </si>
  <si>
    <t>Chimpunes_Nueva Q 20/2</t>
  </si>
  <si>
    <t>1200145808</t>
  </si>
  <si>
    <t>4900150311</t>
  </si>
  <si>
    <t>1200145778</t>
  </si>
  <si>
    <t>4900150216</t>
  </si>
  <si>
    <t>Mtto correctivo Electricos Itse Lurin</t>
  </si>
  <si>
    <t>1200145420</t>
  </si>
  <si>
    <t>4900149898</t>
  </si>
  <si>
    <t>021-2026-ICA- SUMINISTRO REDUCTOR DE VEL</t>
  </si>
  <si>
    <t>1200144488</t>
  </si>
  <si>
    <t>4900149176</t>
  </si>
  <si>
    <t>NAVIDAD/ RETIRO MOBILIARIO SALA VP/ ENE</t>
  </si>
  <si>
    <t>1200146479</t>
  </si>
  <si>
    <t>4900150783</t>
  </si>
  <si>
    <t>GRAFICAS TROVISEL PARKING</t>
  </si>
  <si>
    <t>1200143762</t>
  </si>
  <si>
    <t>4900148557</t>
  </si>
  <si>
    <t>VACACIONES DE VERANO/ ENCUESTA CSAT</t>
  </si>
  <si>
    <t>76140855</t>
  </si>
  <si>
    <t>SOCIEDAD MATHIEU Y MATHIEU LTDA</t>
  </si>
  <si>
    <t>1200144263</t>
  </si>
  <si>
    <t>4900148951</t>
  </si>
  <si>
    <t>1200144145</t>
  </si>
  <si>
    <t>4900148830</t>
  </si>
  <si>
    <t>1200144550</t>
  </si>
  <si>
    <t>4900149264</t>
  </si>
  <si>
    <t>Materiales Enero 26</t>
  </si>
  <si>
    <t>1200144976</t>
  </si>
  <si>
    <t>4900149554</t>
  </si>
  <si>
    <t>CAMBIO MOTOR CORTINA LOCAL SALCOBRAND</t>
  </si>
  <si>
    <t>1200146702</t>
  </si>
  <si>
    <t>4900150923</t>
  </si>
  <si>
    <t>REFRIGERIO ASAMBLEA</t>
  </si>
  <si>
    <t>C900201094</t>
  </si>
  <si>
    <t>NUESTRA COCINA ARTESANAL  S.A.S</t>
  </si>
  <si>
    <t>1200145980</t>
  </si>
  <si>
    <t>4900150282</t>
  </si>
  <si>
    <t>LUI CAMARAS FEBRERO 2026</t>
  </si>
  <si>
    <t>1200144286</t>
  </si>
  <si>
    <t>4900148988</t>
  </si>
  <si>
    <t>COLACIONES NOV Y DIC</t>
  </si>
  <si>
    <t>96988830</t>
  </si>
  <si>
    <t>RAP DESARROLLOS S.A.</t>
  </si>
  <si>
    <t>1200143807</t>
  </si>
  <si>
    <t>4900148601</t>
  </si>
  <si>
    <t>PAGO CM/ COBERTURAS/ FEBRERO</t>
  </si>
  <si>
    <t>18431108</t>
  </si>
  <si>
    <t>MARCELO ESTEBAN GONZALEZ CORDOVA</t>
  </si>
  <si>
    <t>1200143806</t>
  </si>
  <si>
    <t>4900148602</t>
  </si>
  <si>
    <t>PAGO CM/ COBERTURAS/ ENERO/ 100%</t>
  </si>
  <si>
    <t>1200144242</t>
  </si>
  <si>
    <t>4900148890</t>
  </si>
  <si>
    <t>SUMINISTRO MATERIALES - PINTADO ZONAS SE</t>
  </si>
  <si>
    <t>1200146660</t>
  </si>
  <si>
    <t>4900150954</t>
  </si>
  <si>
    <t>BTL_Marzo-Eventos_VES1</t>
  </si>
  <si>
    <t>1200144841</t>
  </si>
  <si>
    <t>4900149392</t>
  </si>
  <si>
    <t>POP_AON_Adicionales Señaletica Escaleras</t>
  </si>
  <si>
    <t>1200145837</t>
  </si>
  <si>
    <t>4900150318</t>
  </si>
  <si>
    <t>CAMBIO DE ESPEJO ASC COMERCIAL 1</t>
  </si>
  <si>
    <t>1200145853</t>
  </si>
  <si>
    <t>4900150320</t>
  </si>
  <si>
    <t>BACTERIOSTAICOS ENE-MAR</t>
  </si>
  <si>
    <t>1200144093</t>
  </si>
  <si>
    <t>4900148784</t>
  </si>
  <si>
    <t>Certificación TTVV CE2 2026</t>
  </si>
  <si>
    <t>1200145769</t>
  </si>
  <si>
    <t>4900150185</t>
  </si>
  <si>
    <t>INSPECCION TECNICA NOCHE (CAMARA 3 ASCEN</t>
  </si>
  <si>
    <t>1300008869</t>
  </si>
  <si>
    <t>5000008608</t>
  </si>
  <si>
    <t>SERVICIO DE DIBUJO 2026 SEM 1, BOM</t>
  </si>
  <si>
    <t>1200144568</t>
  </si>
  <si>
    <t>4900149214</t>
  </si>
  <si>
    <t>REPARACIÓN DE TUBERÍA DE DRENAJE EN GAP</t>
  </si>
  <si>
    <t>1200144012</t>
  </si>
  <si>
    <t>4900148773</t>
  </si>
  <si>
    <t>POP Señalética_EventosEne</t>
  </si>
  <si>
    <t>1200144351</t>
  </si>
  <si>
    <t>4900148919</t>
  </si>
  <si>
    <t>SERVICIO DE REPARACIÓN DE TUBERÍA DE AGU</t>
  </si>
  <si>
    <t>1200144842</t>
  </si>
  <si>
    <t>4900149391</t>
  </si>
  <si>
    <t>VERANO/ PERSONAL ASEO/ FEB 26</t>
  </si>
  <si>
    <t>1200144503</t>
  </si>
  <si>
    <t>4900149133</t>
  </si>
  <si>
    <t>DICIEMBRE-Sum. Materiales  Pintura  Mar2</t>
  </si>
  <si>
    <t>1200144687</t>
  </si>
  <si>
    <t>4900149218</t>
  </si>
  <si>
    <t>PPETIT</t>
  </si>
  <si>
    <t>1200144309</t>
  </si>
  <si>
    <t>4900149053</t>
  </si>
  <si>
    <t>Punto Electrico para contador Acceso ppa</t>
  </si>
  <si>
    <t>1200143904</t>
  </si>
  <si>
    <t>4900148670</t>
  </si>
  <si>
    <t>Instalación de Varilla y señal de altura</t>
  </si>
  <si>
    <t>1200146126</t>
  </si>
  <si>
    <t>4900150504</t>
  </si>
  <si>
    <t>Reubicacion de acometid. electrica de lo</t>
  </si>
  <si>
    <t>SUMINISTRO COMBUSTIBLE ACPM 19%</t>
  </si>
  <si>
    <t>1200143737</t>
  </si>
  <si>
    <t>4900148537</t>
  </si>
  <si>
    <t>Cambio SPK golpeados Mall IV</t>
  </si>
  <si>
    <t>1200146600</t>
  </si>
  <si>
    <t>4900150901</t>
  </si>
  <si>
    <t>BOLSAS COMPOSTABLES</t>
  </si>
  <si>
    <t>77147523</t>
  </si>
  <si>
    <t>VINDER CHILE SPA</t>
  </si>
  <si>
    <t>1200144727</t>
  </si>
  <si>
    <t>4900149334</t>
  </si>
  <si>
    <t>RH2: PROCESO CONFIDENCIAL SG</t>
  </si>
  <si>
    <t>1200145987</t>
  </si>
  <si>
    <t>4900150277</t>
  </si>
  <si>
    <t>CELULAR - VAENTINA STUBING</t>
  </si>
  <si>
    <t>1200146959</t>
  </si>
  <si>
    <t>4900151180</t>
  </si>
  <si>
    <t>Reparación de Filtración Bambinos - La C</t>
  </si>
  <si>
    <t>1200146206</t>
  </si>
  <si>
    <t>4900150596</t>
  </si>
  <si>
    <t>ALQUILER DE MOTOBOMBA DE 14 HP EN POZO S</t>
  </si>
  <si>
    <t>1200146811</t>
  </si>
  <si>
    <t>4900151118</t>
  </si>
  <si>
    <t>Letreros colgantes salida vehicular</t>
  </si>
  <si>
    <t>1400009161</t>
  </si>
  <si>
    <t>5400006736</t>
  </si>
  <si>
    <t>Telemetria 2026 - Faucett</t>
  </si>
  <si>
    <t>1200143843</t>
  </si>
  <si>
    <t>4900148622</t>
  </si>
  <si>
    <t>Quickwins (locatarios)DISPEN. AGUA CASIN</t>
  </si>
  <si>
    <t>AJIMENEZ</t>
  </si>
  <si>
    <t>1200143943</t>
  </si>
  <si>
    <t>4900148690</t>
  </si>
  <si>
    <t>ALQUILER DISPENSADOR DE AGUA ADMON</t>
  </si>
  <si>
    <t>EXT_VCARMONA</t>
  </si>
  <si>
    <t>1200146269</t>
  </si>
  <si>
    <t>4900150521</t>
  </si>
  <si>
    <t>1200145110</t>
  </si>
  <si>
    <t>4900149610</t>
  </si>
  <si>
    <t>SOLUCION DE FALLA DE CKT CONTROL POZO SU</t>
  </si>
  <si>
    <t>1200146918</t>
  </si>
  <si>
    <t>4900151137</t>
  </si>
  <si>
    <t>Columnas de fachada</t>
  </si>
  <si>
    <t>1200145049</t>
  </si>
  <si>
    <t>4900149576</t>
  </si>
  <si>
    <t>SUMINISTRO DE ACPM ENE 26</t>
  </si>
  <si>
    <t>1200144296</t>
  </si>
  <si>
    <t>4900148980</t>
  </si>
  <si>
    <t>1200144316</t>
  </si>
  <si>
    <t>4900149056</t>
  </si>
  <si>
    <t>AUDITORIA EXTERNA ISO 14001 P. CARACOLÍ</t>
  </si>
  <si>
    <t>1200144974</t>
  </si>
  <si>
    <t>4900149561</t>
  </si>
  <si>
    <t>SUMINISTRO SILLAS DE RUEDAS PARA CLIENTE</t>
  </si>
  <si>
    <t>1200145738</t>
  </si>
  <si>
    <t>4900150207</t>
  </si>
  <si>
    <t>Reparacion TTVV</t>
  </si>
  <si>
    <t>1200146371</t>
  </si>
  <si>
    <t>4900150784</t>
  </si>
  <si>
    <t>INSUMOS DE ENFERMERIA 1ER TRIMESTRE</t>
  </si>
  <si>
    <t>C891408031</t>
  </si>
  <si>
    <t>CRUZ ROJA SECCIONAL RISARALDA</t>
  </si>
  <si>
    <t>1200145888</t>
  </si>
  <si>
    <t>4900150154</t>
  </si>
  <si>
    <t>Inst. Dispositivo Control acceso a CCTV</t>
  </si>
  <si>
    <t>1200144130</t>
  </si>
  <si>
    <t>4900148861</t>
  </si>
  <si>
    <t>SERVICIO SIGLO DATA ENERO</t>
  </si>
  <si>
    <t>C830072071</t>
  </si>
  <si>
    <t>SIGLO DATA SAS</t>
  </si>
  <si>
    <t>SERVICIO SIGLO DATA FEB</t>
  </si>
  <si>
    <t>SERVICIO SIGLO DATA MARZO</t>
  </si>
  <si>
    <t>SERVICIO SIGLO DATA ABRIL</t>
  </si>
  <si>
    <t>SERVICIO SIGLO DATA MAYO</t>
  </si>
  <si>
    <t>SERVICIO SIGLO DATA JUNIO</t>
  </si>
  <si>
    <t>SERVICIO SIGLO DATA JULIO</t>
  </si>
  <si>
    <t>SERVICIO SIGLO DATA AGOSTO</t>
  </si>
  <si>
    <t>SERVICIO SIGLO DATA SEPT</t>
  </si>
  <si>
    <t>SERVICIO SIGLO DATA OCT</t>
  </si>
  <si>
    <t>SERVICIO SIGLO DATA NOVIEMBRE</t>
  </si>
  <si>
    <t>SERVICIO SIGLO DATA DICIMBRE</t>
  </si>
  <si>
    <t>1200143828</t>
  </si>
  <si>
    <t>4900148610</t>
  </si>
  <si>
    <t>ASIST. TÉC.  EMERG. COT 6611-I (02) 2025</t>
  </si>
  <si>
    <t>76164831</t>
  </si>
  <si>
    <t>COMERCIAL Y SERVICIOS GENERALES SPA</t>
  </si>
  <si>
    <t>RCOTRES</t>
  </si>
  <si>
    <t>1200144339</t>
  </si>
  <si>
    <t>4900149034</t>
  </si>
  <si>
    <t>Levantamiento técnico nocturno por reite</t>
  </si>
  <si>
    <t>1200144223</t>
  </si>
  <si>
    <t>4900148896</t>
  </si>
  <si>
    <t>Eventos_Show infantil</t>
  </si>
  <si>
    <t>1400009249</t>
  </si>
  <si>
    <t>5400006792</t>
  </si>
  <si>
    <t>1200144995</t>
  </si>
  <si>
    <t>4900149505</t>
  </si>
  <si>
    <t>SUMINISTRO_MATERIALES</t>
  </si>
  <si>
    <t>1200144770</t>
  </si>
  <si>
    <t>4900149280</t>
  </si>
  <si>
    <t>Materiales ferreteria manteni in house</t>
  </si>
  <si>
    <t>1200145274</t>
  </si>
  <si>
    <t>4900149737</t>
  </si>
  <si>
    <t>VISITA EMERGENCIA TRATAMIENTO DE AGUA</t>
  </si>
  <si>
    <t>1200145918</t>
  </si>
  <si>
    <t>4900150323</t>
  </si>
  <si>
    <t>UPS_BATERIAS</t>
  </si>
  <si>
    <t>1200145276</t>
  </si>
  <si>
    <t>4900149735</t>
  </si>
  <si>
    <t>TRANS. MEDELLIN ENE 25</t>
  </si>
  <si>
    <t>C98500356</t>
  </si>
  <si>
    <t>HERNAN DARIO CUARTAS ZAPATA</t>
  </si>
  <si>
    <t>1200144451</t>
  </si>
  <si>
    <t>4900149114</t>
  </si>
  <si>
    <t>Cambio de válvula Check - Presión Consta</t>
  </si>
  <si>
    <t>1200144762</t>
  </si>
  <si>
    <t>4900149284</t>
  </si>
  <si>
    <t>Revi.y la config. del sist Dante-diagnós</t>
  </si>
  <si>
    <t>1200146567</t>
  </si>
  <si>
    <t>4900150802</t>
  </si>
  <si>
    <t>MOVIMIENTO CAMARA KSI H&amp;M ZARA</t>
  </si>
  <si>
    <t>C830112154</t>
  </si>
  <si>
    <t>CONTROLES Y AUTOMATIZACION S A S</t>
  </si>
  <si>
    <t>1200147130</t>
  </si>
  <si>
    <t>4900151318</t>
  </si>
  <si>
    <t>Reparación canaleta PAO</t>
  </si>
  <si>
    <t>1200144401</t>
  </si>
  <si>
    <t>4900149065</t>
  </si>
  <si>
    <t>PINES SELLO DE LIDERAZGO</t>
  </si>
  <si>
    <t>76730417</t>
  </si>
  <si>
    <t>COMERCIAL SAENZ SPA</t>
  </si>
  <si>
    <t>dsantos</t>
  </si>
  <si>
    <t>1400009321</t>
  </si>
  <si>
    <t>5400006837</t>
  </si>
  <si>
    <t>Fideicomiso Valledupar Ene 26</t>
  </si>
  <si>
    <t>C800140887</t>
  </si>
  <si>
    <t>AVAL FIDUCIARIA SA</t>
  </si>
  <si>
    <t>Fideicomiso Valledupar Feb 26</t>
  </si>
  <si>
    <t>Fideicomiso Valledupar Mar 26</t>
  </si>
  <si>
    <t>Fideicomiso Valledupar Abr 26</t>
  </si>
  <si>
    <t>Fideicomiso Valledupar May 26</t>
  </si>
  <si>
    <t>Fideicomiso Valledupar Jun 26</t>
  </si>
  <si>
    <t>Fideicomiso Valledupar Jul 26</t>
  </si>
  <si>
    <t>Fideicomiso Valledupar Ago 26</t>
  </si>
  <si>
    <t>Fideicomiso Valledupar Sep 26</t>
  </si>
  <si>
    <t>Fideicomiso Valledupar Oct 26</t>
  </si>
  <si>
    <t>Fideicomiso Valledupar Nov 26</t>
  </si>
  <si>
    <t>Fideicomiso Valledupar Dic 26</t>
  </si>
  <si>
    <t>1300008900</t>
  </si>
  <si>
    <t>5000008638</t>
  </si>
  <si>
    <t>H.ENTRADA EJECUTIVO CILLIBERTI</t>
  </si>
  <si>
    <t>C109868885</t>
  </si>
  <si>
    <t>CARLOS GERARDO AGUILAR RUEDA</t>
  </si>
  <si>
    <t>1200145386</t>
  </si>
  <si>
    <t>4900149791</t>
  </si>
  <si>
    <t>HABILITACIÓN_CHIMBOTE_FEBRERO_2026</t>
  </si>
  <si>
    <t>1200144544</t>
  </si>
  <si>
    <t>4900149253</t>
  </si>
  <si>
    <t>1200144040</t>
  </si>
  <si>
    <t>4900148742</t>
  </si>
  <si>
    <t>Limpieza canaletas oficinas PLC</t>
  </si>
  <si>
    <t>1200143681</t>
  </si>
  <si>
    <t>4900148507</t>
  </si>
  <si>
    <t>AUDITORIA ISO 14001</t>
  </si>
  <si>
    <t>1200144116</t>
  </si>
  <si>
    <t>4900148905</t>
  </si>
  <si>
    <t>AUDITORIA INTERNA ISO 14001</t>
  </si>
  <si>
    <t>1200145657</t>
  </si>
  <si>
    <t>4900150037</t>
  </si>
  <si>
    <t>COMPRA BEBIDAS EASY RUN ADIDAS</t>
  </si>
  <si>
    <t>C890900608</t>
  </si>
  <si>
    <t>ALMACENES  EXITO SA</t>
  </si>
  <si>
    <t>1200146157</t>
  </si>
  <si>
    <t>4900150433</t>
  </si>
  <si>
    <t>Eventos_AON_San_Valentin</t>
  </si>
  <si>
    <t>1200143821</t>
  </si>
  <si>
    <t>4900148593</t>
  </si>
  <si>
    <t>DEMARCACION 3 COT B110</t>
  </si>
  <si>
    <t>F MOZO</t>
  </si>
  <si>
    <t>1200146852</t>
  </si>
  <si>
    <t>4900151038</t>
  </si>
  <si>
    <t>DIA DE LA MUJER / COMBO CINE / COT 2428</t>
  </si>
  <si>
    <t>1200145330</t>
  </si>
  <si>
    <t>4900150350</t>
  </si>
  <si>
    <t>Ventana empavonado comedor</t>
  </si>
  <si>
    <t>1200144998</t>
  </si>
  <si>
    <t>4900149502</t>
  </si>
  <si>
    <t>SERVICIO_AMAESTRAMIENTO_CHAPAS</t>
  </si>
  <si>
    <t>1200144602</t>
  </si>
  <si>
    <t>4900149326</t>
  </si>
  <si>
    <t>RULETA/ PRODUCCION/enero</t>
  </si>
  <si>
    <t>1200144448</t>
  </si>
  <si>
    <t>4900149088</t>
  </si>
  <si>
    <t>DICIEMBRE-Cambio de bateria  GE Dic25</t>
  </si>
  <si>
    <t>1200146734</t>
  </si>
  <si>
    <t>4900150991</t>
  </si>
  <si>
    <t>Confección y suministro de abrazaderas p</t>
  </si>
  <si>
    <t>1200146397</t>
  </si>
  <si>
    <t>4900150695</t>
  </si>
  <si>
    <t>Producción_Otras campañas_Febrero</t>
  </si>
  <si>
    <t>1200143958</t>
  </si>
  <si>
    <t>4900148720</t>
  </si>
  <si>
    <t>Ajuste sensores de iluminacion Of PLC</t>
  </si>
  <si>
    <t>C830043920</t>
  </si>
  <si>
    <t>JIC Y CIA S A S</t>
  </si>
  <si>
    <t>1200147140</t>
  </si>
  <si>
    <t>4900151311</t>
  </si>
  <si>
    <t>FERIAS/ MONTAJE JORNADA ADOPCIÓN/ MAR 26</t>
  </si>
  <si>
    <t>jvalderrama</t>
  </si>
  <si>
    <t>1200146910</t>
  </si>
  <si>
    <t>4900151143</t>
  </si>
  <si>
    <t>COMPRA DE IPAD PARA CONCURSO</t>
  </si>
  <si>
    <t>1200145359</t>
  </si>
  <si>
    <t>4900149746</t>
  </si>
  <si>
    <t>Control de Acceso en Puerta administrati</t>
  </si>
  <si>
    <t>P51832647</t>
  </si>
  <si>
    <t>COFEMICSA HNOS S.A.C</t>
  </si>
  <si>
    <t>MMARTINEZ</t>
  </si>
  <si>
    <t>1200146544</t>
  </si>
  <si>
    <t>4900150867</t>
  </si>
  <si>
    <t>Insumos Mantención Enero 26</t>
  </si>
  <si>
    <t>1200143916</t>
  </si>
  <si>
    <t>4900148696</t>
  </si>
  <si>
    <t>AJEDREZ/ DOMINGOS DE AJEDREZ/ ENERO</t>
  </si>
  <si>
    <t>1200145632</t>
  </si>
  <si>
    <t>4900150030</t>
  </si>
  <si>
    <t>Microswicht de seguridad de placa peine</t>
  </si>
  <si>
    <t>1200146722</t>
  </si>
  <si>
    <t>4900150978</t>
  </si>
  <si>
    <t>MONITORES DCO</t>
  </si>
  <si>
    <t>1400009181</t>
  </si>
  <si>
    <t>5400006749</t>
  </si>
  <si>
    <t>Telemetria 2026 - VES2</t>
  </si>
  <si>
    <t>cpavez</t>
  </si>
  <si>
    <t>1200143649</t>
  </si>
  <si>
    <t>4900148476</t>
  </si>
  <si>
    <t>CELULAR - DANIELA SANTOS</t>
  </si>
  <si>
    <t>1200145691</t>
  </si>
  <si>
    <t>4900150095</t>
  </si>
  <si>
    <t>Señaletica Tachos</t>
  </si>
  <si>
    <t>1200143684</t>
  </si>
  <si>
    <t>4900148506</t>
  </si>
  <si>
    <t>Bandeja recolectora por gotera desde Sal</t>
  </si>
  <si>
    <t>1200145042</t>
  </si>
  <si>
    <t>4900149596</t>
  </si>
  <si>
    <t>Reja acceso parking ce2</t>
  </si>
  <si>
    <t>1200146216</t>
  </si>
  <si>
    <t>4900150607</t>
  </si>
  <si>
    <t>QW-Icono módulo Zona C</t>
  </si>
  <si>
    <t>1200145969</t>
  </si>
  <si>
    <t>4900150357</t>
  </si>
  <si>
    <t>Arreglo Filtración Bloque 1</t>
  </si>
  <si>
    <t>1200144363</t>
  </si>
  <si>
    <t>4900149018</t>
  </si>
  <si>
    <t>Silla de ruedas_Mante, cambio y repuesto</t>
  </si>
  <si>
    <t>1200144501</t>
  </si>
  <si>
    <t>4900149135</t>
  </si>
  <si>
    <t>MANTTO DE SILLAS DE RUEDAS</t>
  </si>
  <si>
    <t>1200144260</t>
  </si>
  <si>
    <t>4900148947</t>
  </si>
  <si>
    <t>CELULAR - FRANCO ARAYA</t>
  </si>
  <si>
    <t>1200144811</t>
  </si>
  <si>
    <t>4900149442</t>
  </si>
  <si>
    <t>grafical jaula cartones</t>
  </si>
  <si>
    <t>76393076</t>
  </si>
  <si>
    <t>JULIO ENRIQUE CRUZ ESPINDOLA IMPREN</t>
  </si>
  <si>
    <t>1200145159</t>
  </si>
  <si>
    <t>4900149639</t>
  </si>
  <si>
    <t>REP EME. RED INCENDIO LOC  SAXOLINE</t>
  </si>
  <si>
    <t>1200146766</t>
  </si>
  <si>
    <t>4900151064</t>
  </si>
  <si>
    <t>CLASES DE RUMBATERAPIA-CUMBIATERAPIA</t>
  </si>
  <si>
    <t>C104723426</t>
  </si>
  <si>
    <t>ANGELI CAROLINA HERNANDEZ FLOREZ</t>
  </si>
  <si>
    <t>1200145015</t>
  </si>
  <si>
    <t>4900149489</t>
  </si>
  <si>
    <t>Propuesta Cuenta Personas Baños MAM</t>
  </si>
  <si>
    <t>76288661</t>
  </si>
  <si>
    <t>BE QUARKS SOLUCIONES TECNOLOGICAS</t>
  </si>
  <si>
    <t>1200144499</t>
  </si>
  <si>
    <t>4900149137</t>
  </si>
  <si>
    <t>Papel Higiénico</t>
  </si>
  <si>
    <t>1200146411</t>
  </si>
  <si>
    <t>4900150760</t>
  </si>
  <si>
    <t>POP_AON_pintado de base tótems</t>
  </si>
  <si>
    <t>1200145564</t>
  </si>
  <si>
    <t>4900150012</t>
  </si>
  <si>
    <t>HABILITACION LOCAL D’ALI A&amp;D</t>
  </si>
  <si>
    <t>AROJAS</t>
  </si>
  <si>
    <t>1200145347</t>
  </si>
  <si>
    <t>4900149831</t>
  </si>
  <si>
    <t>Honorarios asesoría legal</t>
  </si>
  <si>
    <t>76905900</t>
  </si>
  <si>
    <t>ASESORIAS SAN ALFONSO LTDA</t>
  </si>
  <si>
    <t>1400009132</t>
  </si>
  <si>
    <t>5400006726</t>
  </si>
  <si>
    <t>Práctica profesional ene´26</t>
  </si>
  <si>
    <t>21729775</t>
  </si>
  <si>
    <t>ARIELLE LEVY CAMHI</t>
  </si>
  <si>
    <t>1400009133</t>
  </si>
  <si>
    <t>5400006727</t>
  </si>
  <si>
    <t>20884317</t>
  </si>
  <si>
    <t>ANTONIA JESUS NAVARRO FERRARI</t>
  </si>
  <si>
    <t>Práctica profesional feb´26</t>
  </si>
  <si>
    <t>Práctica profesional mar´26</t>
  </si>
  <si>
    <t>1400009152</t>
  </si>
  <si>
    <t>5400006730</t>
  </si>
  <si>
    <t>21214793</t>
  </si>
  <si>
    <t>MAGDALENA PEREZ PRADO</t>
  </si>
  <si>
    <t>1400009209</t>
  </si>
  <si>
    <t>5400006777</t>
  </si>
  <si>
    <t>21075687</t>
  </si>
  <si>
    <t>José</t>
  </si>
  <si>
    <t>Práctica profesional abr´26</t>
  </si>
  <si>
    <t>Práctica profesional may´26</t>
  </si>
  <si>
    <t>Práctica profesional jun´26</t>
  </si>
  <si>
    <t>20537755</t>
  </si>
  <si>
    <t>Cristobal Ignacio</t>
  </si>
  <si>
    <t>1200145758</t>
  </si>
  <si>
    <t>4900150179</t>
  </si>
  <si>
    <t>Rep. Letra retroilinada de Acceso Rosari</t>
  </si>
  <si>
    <t>1200146607</t>
  </si>
  <si>
    <t>4900150869</t>
  </si>
  <si>
    <t>QR- Carcasas CSAT</t>
  </si>
  <si>
    <t>1200146704</t>
  </si>
  <si>
    <t>4900150918</t>
  </si>
  <si>
    <t>Gastos varios y coffee breaks feb´26</t>
  </si>
  <si>
    <t>1200143930</t>
  </si>
  <si>
    <t>4900148691</t>
  </si>
  <si>
    <t>NAVIDAD/LAVANDERIA UNIFORMES RRHH/ENE 26</t>
  </si>
  <si>
    <t>76315447</t>
  </si>
  <si>
    <t>MARIA JOSE GOMEZ MORALES PRODUCCION</t>
  </si>
  <si>
    <t>1200146915</t>
  </si>
  <si>
    <t>4900151139</t>
  </si>
  <si>
    <t>MATERIALES VARIOS ZONA FERIA</t>
  </si>
  <si>
    <t>1300008840</t>
  </si>
  <si>
    <t>5000008561</t>
  </si>
  <si>
    <t>CASO PALOMAS COLINA</t>
  </si>
  <si>
    <t>PRA_LSUAREZ</t>
  </si>
  <si>
    <t>C830022196</t>
  </si>
  <si>
    <t>POSSE HERRERA &amp; RUIZ S.A</t>
  </si>
  <si>
    <t>1200145815</t>
  </si>
  <si>
    <t>4900150290</t>
  </si>
  <si>
    <t>Sum. Puerta corta fuegos VMCH</t>
  </si>
  <si>
    <t>1200144911</t>
  </si>
  <si>
    <t>4900149535</t>
  </si>
  <si>
    <t>VERANO/PUNTO RED CRISTALES/ FEB 26</t>
  </si>
  <si>
    <t>1200144711</t>
  </si>
  <si>
    <t>4900149359</t>
  </si>
  <si>
    <t>DIA DE LOS ENAMORADOS/ PRODUCCION</t>
  </si>
  <si>
    <t>1200146810</t>
  </si>
  <si>
    <t>4900151119</t>
  </si>
  <si>
    <t>vespinosa</t>
  </si>
  <si>
    <t>1200146799</t>
  </si>
  <si>
    <t>4900151024</t>
  </si>
  <si>
    <t>Reparación cabina social</t>
  </si>
  <si>
    <t>1200143898</t>
  </si>
  <si>
    <t>4900148653</t>
  </si>
  <si>
    <t>ADIC. PORCELANATO 60 CM CENTRO DE ACOPIO</t>
  </si>
  <si>
    <t>1200144484</t>
  </si>
  <si>
    <t>4900149179</t>
  </si>
  <si>
    <t>AUDITORIAS_CHINCHA_ENERO_2026</t>
  </si>
  <si>
    <t>1200144682</t>
  </si>
  <si>
    <t>4900149222</t>
  </si>
  <si>
    <t>Eventos_CoberturaFilmacion_FDImitadores_</t>
  </si>
  <si>
    <t>P60804038</t>
  </si>
  <si>
    <t>MEZQLA AGENCIA DIGITAL S.A.C</t>
  </si>
  <si>
    <t>1200144554</t>
  </si>
  <si>
    <t>4900149258</t>
  </si>
  <si>
    <t>Eventos_CoberturaFilmacion_SDDuke_Enero</t>
  </si>
  <si>
    <t>1200144719</t>
  </si>
  <si>
    <t>4900149349</t>
  </si>
  <si>
    <t>Eventos_Comparsareyesmagos_Enero</t>
  </si>
  <si>
    <t>1200145123</t>
  </si>
  <si>
    <t>4900149678</t>
  </si>
  <si>
    <t>REPARACION_CORTO_FALLA_TIERRA</t>
  </si>
  <si>
    <t>1200145761</t>
  </si>
  <si>
    <t>4900150194</t>
  </si>
  <si>
    <t>Producción_Filmación_13Febrero</t>
  </si>
  <si>
    <t>1200145764</t>
  </si>
  <si>
    <t>4900150195</t>
  </si>
  <si>
    <t>Producción_Filmación_20Febrero</t>
  </si>
  <si>
    <t>1200145765</t>
  </si>
  <si>
    <t>4900150196</t>
  </si>
  <si>
    <t>Producción_Filmación_21Febrero</t>
  </si>
  <si>
    <t>1200145933</t>
  </si>
  <si>
    <t>4900150324</t>
  </si>
  <si>
    <t>REPARACION_SPLIT</t>
  </si>
  <si>
    <t>P60123269</t>
  </si>
  <si>
    <t>JD COOL INGENIEROS E.I.R.L</t>
  </si>
  <si>
    <t>1200146138</t>
  </si>
  <si>
    <t>4900150498</t>
  </si>
  <si>
    <t>SUMINISTRO DE SAL INDUSTRIAL</t>
  </si>
  <si>
    <t>1200146333</t>
  </si>
  <si>
    <t>4900150689</t>
  </si>
  <si>
    <t>Desatoro de redes de pozo septico</t>
  </si>
  <si>
    <t>P60973584</t>
  </si>
  <si>
    <t>PROYECTOS EFECTIVOS ANKAPE S.A.C.</t>
  </si>
  <si>
    <t>1200146428</t>
  </si>
  <si>
    <t>4900150838</t>
  </si>
  <si>
    <t>PROYECTO DECK 1ER PISO</t>
  </si>
  <si>
    <t>P61327520</t>
  </si>
  <si>
    <t>THEMATIC WORKS S.A.C</t>
  </si>
  <si>
    <t>1200147039</t>
  </si>
  <si>
    <t>4900151185</t>
  </si>
  <si>
    <t>Sum. Luces de Emergencia</t>
  </si>
  <si>
    <t>1200145382</t>
  </si>
  <si>
    <t>4900149797</t>
  </si>
  <si>
    <t>1200145464</t>
  </si>
  <si>
    <t>4900149837</t>
  </si>
  <si>
    <t>OC COMBUSTIBLE DIESEL ENERO 26</t>
  </si>
  <si>
    <t>P48065236</t>
  </si>
  <si>
    <t>ESTACION DE SERVICIOS MAX PETROLL</t>
  </si>
  <si>
    <t>1400009175</t>
  </si>
  <si>
    <t>5400006751</t>
  </si>
  <si>
    <t>Serv. FFMM  Jefe Zonal Lima  MCH</t>
  </si>
  <si>
    <t>1400009176</t>
  </si>
  <si>
    <t>5400006753</t>
  </si>
  <si>
    <t>Serv. FFMM  Jefe Zonal Lima  VMCH</t>
  </si>
  <si>
    <t>1400009192</t>
  </si>
  <si>
    <t>5400006756</t>
  </si>
  <si>
    <t>VES1_JEFE ZONAL_ENE</t>
  </si>
  <si>
    <t>VES1_JEFE ZONAL_FEB</t>
  </si>
  <si>
    <t>VES1_JEFE ZONAL_MAR</t>
  </si>
  <si>
    <t>VES1_JEFE ZONAL_ABR</t>
  </si>
  <si>
    <t>VES1_JEFE ZONAL_MAY</t>
  </si>
  <si>
    <t>VES1_JEFE ZONAL_JUN</t>
  </si>
  <si>
    <t>1400009206</t>
  </si>
  <si>
    <t>5400006776</t>
  </si>
  <si>
    <t>1400009288</t>
  </si>
  <si>
    <t>5400006820</t>
  </si>
  <si>
    <t>Fee Enero Sup Zonal 26</t>
  </si>
  <si>
    <t>Fee Febrero Sup Zonal 26</t>
  </si>
  <si>
    <t>Fee Marzo Sup Zonal 26</t>
  </si>
  <si>
    <t>Fee Abril Sup Zonal 26</t>
  </si>
  <si>
    <t>Fee Mayo Sup Zonal 26</t>
  </si>
  <si>
    <t>Fee Junio Sup Zonal 26</t>
  </si>
  <si>
    <t>Fee Julio Sup Zonal 26</t>
  </si>
  <si>
    <t>Fee Agosto Sup Zonal 26</t>
  </si>
  <si>
    <t>Fee Setiembre Sup Zonal 26</t>
  </si>
  <si>
    <t>Fee Octubre Sup Zonal 26</t>
  </si>
  <si>
    <t>Fee Noviembre Sup Zonal 26</t>
  </si>
  <si>
    <t>Fee Diciembre Sup Zonal 26</t>
  </si>
  <si>
    <t>1200146661</t>
  </si>
  <si>
    <t>4900150955</t>
  </si>
  <si>
    <t>BTL_Conciertos-Eventos_VES1</t>
  </si>
  <si>
    <t>P60908500</t>
  </si>
  <si>
    <t>STUDIO INTERIOR E.I.R.L.</t>
  </si>
  <si>
    <t>1200146221</t>
  </si>
  <si>
    <t>4900150617</t>
  </si>
  <si>
    <t>Pago por Derecho Tramite y Exp Itse</t>
  </si>
  <si>
    <t>1200144358</t>
  </si>
  <si>
    <t>4900149020</t>
  </si>
  <si>
    <t>NAVIDAD/ COBERTURAS DICIEMBRE/ ENERO</t>
  </si>
  <si>
    <t>16626503</t>
  </si>
  <si>
    <t>ENZO ANTONIO SANTIBANEZ TERRAZA</t>
  </si>
  <si>
    <t>1200145743</t>
  </si>
  <si>
    <t>4900150123</t>
  </si>
  <si>
    <t>MONITORES DCL-CORP</t>
  </si>
  <si>
    <t>1200146420</t>
  </si>
  <si>
    <t>4900150742</t>
  </si>
  <si>
    <t>1200145267</t>
  </si>
  <si>
    <t>4900149741</t>
  </si>
  <si>
    <t>PAISAJISMO ENERO</t>
  </si>
  <si>
    <t>10439303</t>
  </si>
  <si>
    <t>EMA ROSA CARDENAS HERNANDEZ</t>
  </si>
  <si>
    <t>1200146794</t>
  </si>
  <si>
    <t>4900151023</t>
  </si>
  <si>
    <t>JETEO DE DOS CAMARAS UD</t>
  </si>
  <si>
    <t>1200145677</t>
  </si>
  <si>
    <t>4900150101</t>
  </si>
  <si>
    <t>Revisión emergencia cortina metálica</t>
  </si>
  <si>
    <t>1200144004</t>
  </si>
  <si>
    <t>4900148775</t>
  </si>
  <si>
    <t>CERTIFICACION ESCALERAS PCA</t>
  </si>
  <si>
    <t>1200144111</t>
  </si>
  <si>
    <t>4900148836</t>
  </si>
  <si>
    <t>SERV INSP TÉCNICA LOC. MAE ENE 26</t>
  </si>
  <si>
    <t>SERV INSP TÉCNICA LOC. MAE FEB 26</t>
  </si>
  <si>
    <t>SERV INSP TÉCNICA LOC. MAE MAR 26</t>
  </si>
  <si>
    <t>SERV INSP TÉCNICA LOC. MAE ABR 26</t>
  </si>
  <si>
    <t>SERV INSP TÉCNICA LOC. MAE MAY 26</t>
  </si>
  <si>
    <t>SERV INSP TÉCNICA LOC. MAE JUN 26</t>
  </si>
  <si>
    <t>SERV INSP TÉCNICA LOC. MAE JUL 26</t>
  </si>
  <si>
    <t>SERV INSP TÉCNICA LOC. MAE AGO 26</t>
  </si>
  <si>
    <t>SERV INSP TÉCNICA LOC. MAE SEP 26</t>
  </si>
  <si>
    <t>SERV INSP TÉCNICA LOC. MAE OCT 26</t>
  </si>
  <si>
    <t>SERV INSP TÉCNICA LOC. MAE NOV 26</t>
  </si>
  <si>
    <t>SERV INSP TÉCNICA LOC. MAE DIC 26</t>
  </si>
  <si>
    <t>1200143694</t>
  </si>
  <si>
    <t>4900148499</t>
  </si>
  <si>
    <t>Correctivo Puas enero 2026</t>
  </si>
  <si>
    <t>1200145603</t>
  </si>
  <si>
    <t>4900149987</t>
  </si>
  <si>
    <t>RH1: CELEBRACIÓN DE CUMPLEAÑOS FEBRERO</t>
  </si>
  <si>
    <t>P60059580</t>
  </si>
  <si>
    <t>DELIA CATERING S.A.C</t>
  </si>
  <si>
    <t>LSMARTIN</t>
  </si>
  <si>
    <t>1200145297</t>
  </si>
  <si>
    <t>4900149723</t>
  </si>
  <si>
    <t>Inst. Bases pilones Vapiano</t>
  </si>
  <si>
    <t>76520271</t>
  </si>
  <si>
    <t>CHILE SEGURIDAD SPA</t>
  </si>
  <si>
    <t>1200145948</t>
  </si>
  <si>
    <t>4900150361</t>
  </si>
  <si>
    <t>PA2026-0117 SERVICIO DE HIGIENIZACIÓN Y</t>
  </si>
  <si>
    <t>1200145679</t>
  </si>
  <si>
    <t>4900150102</t>
  </si>
  <si>
    <t>Varillaje de emergencia baño 2 PAO</t>
  </si>
  <si>
    <t>1200147127</t>
  </si>
  <si>
    <t>4900151321</t>
  </si>
  <si>
    <t>1200145711</t>
  </si>
  <si>
    <t>4900150118</t>
  </si>
  <si>
    <t>Cambio de BioSeñaleticas PIS</t>
  </si>
  <si>
    <t>1200145482</t>
  </si>
  <si>
    <t>4900149921</t>
  </si>
  <si>
    <t>Servicio WES ene-marzo 2026 MAQ</t>
  </si>
  <si>
    <t>1200145398</t>
  </si>
  <si>
    <t>4900149887</t>
  </si>
  <si>
    <t>CERRAMIENTO LOCAL XIAOMI BANNER</t>
  </si>
  <si>
    <t>1200144565</t>
  </si>
  <si>
    <t>4900149246</t>
  </si>
  <si>
    <t>Desmontaje unidad split y reinst ofi ger</t>
  </si>
  <si>
    <t>1200147125</t>
  </si>
  <si>
    <t>4900151323</t>
  </si>
  <si>
    <t>ESCALERA 12 PASOS TIJERA DOBLE ACCESO FI</t>
  </si>
  <si>
    <t>1400009169</t>
  </si>
  <si>
    <t>5400006745</t>
  </si>
  <si>
    <t>Telemetria 2026 - Pisco</t>
  </si>
  <si>
    <t>JVARGASS</t>
  </si>
  <si>
    <t>1200143646</t>
  </si>
  <si>
    <t>4900148474</t>
  </si>
  <si>
    <t>Gastos Auditoria AENOR 2025 safety</t>
  </si>
  <si>
    <t>96968660</t>
  </si>
  <si>
    <t>AENORCHILE SPA</t>
  </si>
  <si>
    <t>1200143818</t>
  </si>
  <si>
    <t>4900148596</t>
  </si>
  <si>
    <t>PODA DE PALMERAS ACCESO COT 2310</t>
  </si>
  <si>
    <t>1200143831</t>
  </si>
  <si>
    <t>4900148611</t>
  </si>
  <si>
    <t>COT 2311-  INSTALACIÓN DE PERFIL</t>
  </si>
  <si>
    <t>1200145289</t>
  </si>
  <si>
    <t>4900149727</t>
  </si>
  <si>
    <t>REP. EMERGENCIA FILTRC. SALA DE BOMBAS</t>
  </si>
  <si>
    <t>1200145890</t>
  </si>
  <si>
    <t>4900150152</t>
  </si>
  <si>
    <t>DA DE LOS ENAMORADOS/ DECORACION PUENTE</t>
  </si>
  <si>
    <t>1200144507</t>
  </si>
  <si>
    <t>4900149153</t>
  </si>
  <si>
    <t>SER NO RUTINARIO ENERO 2026</t>
  </si>
  <si>
    <t>1200146244</t>
  </si>
  <si>
    <t>4900150576</t>
  </si>
  <si>
    <t>No Rutinario Febrero 2026</t>
  </si>
  <si>
    <t>1200145694</t>
  </si>
  <si>
    <t>4900150099</t>
  </si>
  <si>
    <t>CAMBIO DE RUEDAS Y GUIAS PORTÓN #500</t>
  </si>
  <si>
    <t>1200144329</t>
  </si>
  <si>
    <t>4900149030</t>
  </si>
  <si>
    <t>Suministro de Grifo Temporizado</t>
  </si>
  <si>
    <t>1200144157</t>
  </si>
  <si>
    <t>4900148821</t>
  </si>
  <si>
    <t>Tapizon, vallas y baños 16/01</t>
  </si>
  <si>
    <t>1200146856</t>
  </si>
  <si>
    <t>4900151047</t>
  </si>
  <si>
    <t>COMPRA TRITURADORA PARA UTAC</t>
  </si>
  <si>
    <t>1200146213</t>
  </si>
  <si>
    <t>4900150588</t>
  </si>
  <si>
    <t>AUDIFONOS DPE</t>
  </si>
  <si>
    <t>P10178274</t>
  </si>
  <si>
    <t>TRANSFAR SUPPLIES COMPUTER S.A</t>
  </si>
  <si>
    <t>1200144274</t>
  </si>
  <si>
    <t>4900148996</t>
  </si>
  <si>
    <t>Kit Derrame Universal</t>
  </si>
  <si>
    <t>96542490</t>
  </si>
  <si>
    <t>TRECK S.A</t>
  </si>
  <si>
    <t>1200143661</t>
  </si>
  <si>
    <t>4900148481</t>
  </si>
  <si>
    <t>RENOVACION DF 2026</t>
  </si>
  <si>
    <t>1200144291</t>
  </si>
  <si>
    <t>4900148985</t>
  </si>
  <si>
    <t>Soporte Cond. Eléc. Compactador Cot 6121</t>
  </si>
  <si>
    <t>Mchacaliaza </t>
  </si>
  <si>
    <t>1200145400</t>
  </si>
  <si>
    <t>4900149784</t>
  </si>
  <si>
    <t>Calendario de eventos mes de Febrero Pis</t>
  </si>
  <si>
    <t>1200146449</t>
  </si>
  <si>
    <t>4900150831</t>
  </si>
  <si>
    <t>Eventos_Catering20.02_Febrero</t>
  </si>
  <si>
    <t>1200144552</t>
  </si>
  <si>
    <t>4900149266</t>
  </si>
  <si>
    <t>Pedido Materiales Enero 26</t>
  </si>
  <si>
    <t>1200144186</t>
  </si>
  <si>
    <t>4900148911</t>
  </si>
  <si>
    <t>CONTROL DE PALOMAS OCTUBRE</t>
  </si>
  <si>
    <t>1200144187</t>
  </si>
  <si>
    <t>4900148912</t>
  </si>
  <si>
    <t>CONTROL DE PALOMAS NOVIEMBRE</t>
  </si>
  <si>
    <t>1200144188</t>
  </si>
  <si>
    <t>4900148913</t>
  </si>
  <si>
    <t>CONTROL DE PALOMAS DICIEMBRE</t>
  </si>
  <si>
    <t>1200145606</t>
  </si>
  <si>
    <t>4900150036</t>
  </si>
  <si>
    <t>MEDICION DE MALLA PUESTA A TIERRA</t>
  </si>
  <si>
    <t>76230509</t>
  </si>
  <si>
    <t>INGENIERIA Y SERVICIOS ELECTRICOS</t>
  </si>
  <si>
    <t>CONTROL PALOMAS MAR 2026</t>
  </si>
  <si>
    <t>CONTROL PALOMAS MAY 2026</t>
  </si>
  <si>
    <t>1200146559</t>
  </si>
  <si>
    <t>4900150810</t>
  </si>
  <si>
    <t>Limpieza vidriada Cine</t>
  </si>
  <si>
    <t>1400009217</t>
  </si>
  <si>
    <t>5400006768</t>
  </si>
  <si>
    <t>SERV DE DIBUJO VF ENE 26 - MAE</t>
  </si>
  <si>
    <t>SERV DE DIBUJO VF FEB 26 - MAE</t>
  </si>
  <si>
    <t>SERV DE DIBUJO VF MAR 26 - MAE</t>
  </si>
  <si>
    <t>SERV DE DIBUJO VF ABR 26 - MAE</t>
  </si>
  <si>
    <t>SERV DE DIBUJO VF MAY 26 - MAE</t>
  </si>
  <si>
    <t>SERV DE DIBUJO VF JUN 26 - MAE</t>
  </si>
  <si>
    <t>SERV DE DIBUJO VF JUL 26 - MAE</t>
  </si>
  <si>
    <t>SERV DE DIBUJO VF AGO 26 - MAE</t>
  </si>
  <si>
    <t>SERV DE DIBUJO VF SEP 26 - MAE</t>
  </si>
  <si>
    <t>SERV DE DIBUJO VF OCT 26 - MAE</t>
  </si>
  <si>
    <t>SERV DE DIBUJO VF NOV 26 - MAE</t>
  </si>
  <si>
    <t>SERV DE DIBUJO VF DIC 26 - MAE</t>
  </si>
  <si>
    <t>1200145771</t>
  </si>
  <si>
    <t>4900150199</t>
  </si>
  <si>
    <t>COMPRA DE ZUNCHOS ASA 15</t>
  </si>
  <si>
    <t>96753590</t>
  </si>
  <si>
    <t>SULO CHILE S.A</t>
  </si>
  <si>
    <t>1200145850</t>
  </si>
  <si>
    <t>4900150303</t>
  </si>
  <si>
    <t>LIMPIEZA DE TUBERIA Y DESAGUE</t>
  </si>
  <si>
    <t>1200146663</t>
  </si>
  <si>
    <t>4900150957</t>
  </si>
  <si>
    <t>POP_Eventos_Marzo_VES2</t>
  </si>
  <si>
    <t>1200145421</t>
  </si>
  <si>
    <t>4900149899</t>
  </si>
  <si>
    <t>020-2026-ICA- SUMINISTRO MATERIALES PINT</t>
  </si>
  <si>
    <t>1200146655</t>
  </si>
  <si>
    <t>4900150975</t>
  </si>
  <si>
    <t>Experiencia Gastronomica</t>
  </si>
  <si>
    <t>C901484184</t>
  </si>
  <si>
    <t>CATALBA SAS</t>
  </si>
  <si>
    <t>1200146656</t>
  </si>
  <si>
    <t>4900150976</t>
  </si>
  <si>
    <t>Experiencia Gastronomica Ops</t>
  </si>
  <si>
    <t>1200143989</t>
  </si>
  <si>
    <t>4900148771</t>
  </si>
  <si>
    <t>1200146404</t>
  </si>
  <si>
    <t>4900150698</t>
  </si>
  <si>
    <t>SUMINISTRO DE CORTINA DE AIRE</t>
  </si>
  <si>
    <t>1200145897</t>
  </si>
  <si>
    <t>4900150149</t>
  </si>
  <si>
    <t>SEANALETICAS_AMBIENTALES</t>
  </si>
  <si>
    <t>1200144233</t>
  </si>
  <si>
    <t>4900148886</t>
  </si>
  <si>
    <t>Reparación de tubería ACI</t>
  </si>
  <si>
    <t>1200143960</t>
  </si>
  <si>
    <t>4900148718</t>
  </si>
  <si>
    <t>1200146770</t>
  </si>
  <si>
    <t>4900151062</t>
  </si>
  <si>
    <t>MISAS/MARZO/2429/MAM26</t>
  </si>
  <si>
    <t>1200145018</t>
  </si>
  <si>
    <t>4900149487</t>
  </si>
  <si>
    <t>CAMBIO DE UBICACION CAMARA LPR + LOOP</t>
  </si>
  <si>
    <t>1200144247</t>
  </si>
  <si>
    <t>4900148944</t>
  </si>
  <si>
    <t>CELULAR - JOSE JOFRE</t>
  </si>
  <si>
    <t>1200144960</t>
  </si>
  <si>
    <t>4900149447</t>
  </si>
  <si>
    <t>SUM. NODOS FAUCETT</t>
  </si>
  <si>
    <t>1200144949</t>
  </si>
  <si>
    <t>4900149450</t>
  </si>
  <si>
    <t>SUM. NODOS VES2</t>
  </si>
  <si>
    <t>1400009166</t>
  </si>
  <si>
    <t>5400006742</t>
  </si>
  <si>
    <t>Telemetria 2026 - Arequipa</t>
  </si>
  <si>
    <t>1200145997</t>
  </si>
  <si>
    <t>4900150456</t>
  </si>
  <si>
    <t>1200145470</t>
  </si>
  <si>
    <t>4900149916</t>
  </si>
  <si>
    <t>retiro ecobotellas diciembre PAK</t>
  </si>
  <si>
    <t>1200145471</t>
  </si>
  <si>
    <t>4900149917</t>
  </si>
  <si>
    <t>retiro ecobotellas diciembre MAM</t>
  </si>
  <si>
    <t>1200143666</t>
  </si>
  <si>
    <t>4900148484</t>
  </si>
  <si>
    <t>REEMPLAZO DE ESPEJO DE ASCENSOR</t>
  </si>
  <si>
    <t>1200144199</t>
  </si>
  <si>
    <t>4900148916</t>
  </si>
  <si>
    <t>Publicidad Vía Pública_Volanteo Externo</t>
  </si>
  <si>
    <t>1200144470</t>
  </si>
  <si>
    <t>4900149061</t>
  </si>
  <si>
    <t>Mtto sensor PK SUR</t>
  </si>
  <si>
    <t>1200144485</t>
  </si>
  <si>
    <t>4900149178</t>
  </si>
  <si>
    <t>REVISION_MOLINA_ENERO_2026</t>
  </si>
  <si>
    <t>1200144658</t>
  </si>
  <si>
    <t>4900149236</t>
  </si>
  <si>
    <t>REVISION_MPCHORRILLOS_ENERO_2026</t>
  </si>
  <si>
    <t>1200145062</t>
  </si>
  <si>
    <t>4900149566</t>
  </si>
  <si>
    <t>INST_TOMACORRIENTES_VES1</t>
  </si>
  <si>
    <t>1200146309</t>
  </si>
  <si>
    <t>4900150644</t>
  </si>
  <si>
    <t>26 PERU MEFEBAL SERV. REG. DE TÓPICO</t>
  </si>
  <si>
    <t>P61345984</t>
  </si>
  <si>
    <t>GRUPO PERU MEDICAL SALUD S.A.C</t>
  </si>
  <si>
    <t>1200146402</t>
  </si>
  <si>
    <t>4900150728</t>
  </si>
  <si>
    <t>Campaña escolar_BTS_permiso Mar</t>
  </si>
  <si>
    <t>1200146427</t>
  </si>
  <si>
    <t>4900150733</t>
  </si>
  <si>
    <t>ITSE Sum. e Inst. Señaléticas</t>
  </si>
  <si>
    <t>1200146781</t>
  </si>
  <si>
    <t>4900151003</t>
  </si>
  <si>
    <t>Retiro ducteria cubierta exlocal domino</t>
  </si>
  <si>
    <t>1200144868</t>
  </si>
  <si>
    <t>4900149514</t>
  </si>
  <si>
    <t>AUDITORIAS_BARRANCA_ENERO_2026</t>
  </si>
  <si>
    <t>Compra recuerdos apoyos navidad</t>
  </si>
  <si>
    <t>1200146274</t>
  </si>
  <si>
    <t>4900150516</t>
  </si>
  <si>
    <t>REPARACION CAMARA 38</t>
  </si>
  <si>
    <t>76904816</t>
  </si>
  <si>
    <t>INTEC GROUP SPA</t>
  </si>
  <si>
    <t>1200146635</t>
  </si>
  <si>
    <t>4900150886</t>
  </si>
  <si>
    <t>POP_Marzo-CHO</t>
  </si>
  <si>
    <t>1200146646</t>
  </si>
  <si>
    <t>4900150952</t>
  </si>
  <si>
    <t>POP_Marzo-VES1</t>
  </si>
  <si>
    <t>1200146626</t>
  </si>
  <si>
    <t>4900150971</t>
  </si>
  <si>
    <t>CABIFY FEBRERO 26</t>
  </si>
  <si>
    <t>C901612438</t>
  </si>
  <si>
    <t>CABIFY EMPRESARIAL S.A.S</t>
  </si>
  <si>
    <t>1200145617</t>
  </si>
  <si>
    <t>4900150006</t>
  </si>
  <si>
    <t>SUMINISTROS DE CORRECTIVO SISTEMA D&amp;A</t>
  </si>
  <si>
    <t>1200145666</t>
  </si>
  <si>
    <t>4900150085</t>
  </si>
  <si>
    <t>RETIRO RESIDUOS ENERO 2026 CE2</t>
  </si>
  <si>
    <t>1200146130</t>
  </si>
  <si>
    <t>4900150486</t>
  </si>
  <si>
    <t>RH1: BANDERINES, GLOBOS Y MAQUETA DE CUM</t>
  </si>
  <si>
    <t>P60059384</t>
  </si>
  <si>
    <t>DELIRIOCORP S.A.C</t>
  </si>
  <si>
    <t>1200144743</t>
  </si>
  <si>
    <t>4900149297</t>
  </si>
  <si>
    <t>Suministro de sensores de humo</t>
  </si>
  <si>
    <t>1200144709</t>
  </si>
  <si>
    <t>4900149358</t>
  </si>
  <si>
    <t>BODEGA/ ORDEN Y LIMPIEZA</t>
  </si>
  <si>
    <t>1200144391</t>
  </si>
  <si>
    <t>4900149062</t>
  </si>
  <si>
    <t>CELULAR - NICOLAS MEDEL</t>
  </si>
  <si>
    <t>1200145745</t>
  </si>
  <si>
    <t>4900150124</t>
  </si>
  <si>
    <t>CELULAR - CARLOS PEREZ</t>
  </si>
  <si>
    <t>1200143894</t>
  </si>
  <si>
    <t>4900148674</t>
  </si>
  <si>
    <t>Letreros parking ira</t>
  </si>
  <si>
    <t>1200144853</t>
  </si>
  <si>
    <t>4900149508</t>
  </si>
  <si>
    <t>CORAZON/14F/940/ENERO26</t>
  </si>
  <si>
    <t>1200144600</t>
  </si>
  <si>
    <t>4900149190</t>
  </si>
  <si>
    <t>RECOJO_RRSS_80%</t>
  </si>
  <si>
    <t>1200144997</t>
  </si>
  <si>
    <t>4900149503</t>
  </si>
  <si>
    <t>1200145169</t>
  </si>
  <si>
    <t>4900149706</t>
  </si>
  <si>
    <t>protector inox 4 para puerta enrrollable</t>
  </si>
  <si>
    <t>1200143654</t>
  </si>
  <si>
    <t>4900148479</t>
  </si>
  <si>
    <t>MANTENIMIENTO PANEL DE ALARMAS SIMPLEX F</t>
  </si>
  <si>
    <t>1200145713</t>
  </si>
  <si>
    <t>4900150067</t>
  </si>
  <si>
    <t>Curso Interpretación y Análisis del Sist</t>
  </si>
  <si>
    <t>60910000</t>
  </si>
  <si>
    <t>UNIVERSIDAD DE CHILE</t>
  </si>
  <si>
    <t>agomez</t>
  </si>
  <si>
    <t>1200145139</t>
  </si>
  <si>
    <t>4900149662</t>
  </si>
  <si>
    <t>GRAFICA escaleras mecanicas</t>
  </si>
  <si>
    <t>1400009162</t>
  </si>
  <si>
    <t>5400006737</t>
  </si>
  <si>
    <t>Telemetria 2026 - Huaral</t>
  </si>
  <si>
    <t>1400009218</t>
  </si>
  <si>
    <t>5400006767</t>
  </si>
  <si>
    <t>SERV DE DIBUJO VF ENE 26 - PAK</t>
  </si>
  <si>
    <t>SERV DE DIBUJO VF FEB 26 - PAK</t>
  </si>
  <si>
    <t>SERV DE DIBUJO VF MAR 26 - PAK</t>
  </si>
  <si>
    <t>SERV DE DIBUJO VF ABR 26 - PAK</t>
  </si>
  <si>
    <t>SERV DE DIBUJO VF MAY 26 - PAK</t>
  </si>
  <si>
    <t>SERV DE DIBUJO VF JUN 26 - PAK</t>
  </si>
  <si>
    <t>SERV DE DIBUJO VF JUL 26 - PAK</t>
  </si>
  <si>
    <t>SERV DE DIBUJO VF AGO 26 - PAK</t>
  </si>
  <si>
    <t>SERV DE DIBUJO VF SEP 26 - PAK</t>
  </si>
  <si>
    <t>SERV DE DIBUJO VF OCT 26 - PAK</t>
  </si>
  <si>
    <t>SERV DE DIBUJO VF NOV 26 - PAK</t>
  </si>
  <si>
    <t>SERV DE DIBUJO VF DIC 26 - PAK</t>
  </si>
  <si>
    <t>1200144287</t>
  </si>
  <si>
    <t>4900148987</t>
  </si>
  <si>
    <t>Shalom - Parque La Molina</t>
  </si>
  <si>
    <t>1200143906</t>
  </si>
  <si>
    <t>4900148630</t>
  </si>
  <si>
    <t>PLATAFORMA DIGITAL CONTRATOS DIC 25</t>
  </si>
  <si>
    <t>1200144431</t>
  </si>
  <si>
    <t>4900149120</t>
  </si>
  <si>
    <t>Materiales para mantto de canaletas.</t>
  </si>
  <si>
    <t>1200144765</t>
  </si>
  <si>
    <t>4900149282</t>
  </si>
  <si>
    <t>SRV. LIMPIEZA DE CISTERNA</t>
  </si>
  <si>
    <t>1200146155</t>
  </si>
  <si>
    <t>4900150435</t>
  </si>
  <si>
    <t>Eventos_AON_Día Pisco Sour</t>
  </si>
  <si>
    <t>1200144205</t>
  </si>
  <si>
    <t>4900148937</t>
  </si>
  <si>
    <t>AUDIO/ LEVANTAMIENTO EQUIPOS DE AUDIO PA</t>
  </si>
  <si>
    <t>76651550</t>
  </si>
  <si>
    <t>AJ COMUNICACIONES S.P.A</t>
  </si>
  <si>
    <t>1400009240</t>
  </si>
  <si>
    <t>5400006796</t>
  </si>
  <si>
    <t>1200146413</t>
  </si>
  <si>
    <t>4900150749</t>
  </si>
  <si>
    <t>CAFETERIA TPM FEBRERO 26</t>
  </si>
  <si>
    <t>P34054975</t>
  </si>
  <si>
    <t>CONQUISTADORES REAL SERVICE S.A</t>
  </si>
  <si>
    <t>1200145317</t>
  </si>
  <si>
    <t>4900149710</t>
  </si>
  <si>
    <t>LIQUIDACION ENERO COPEX</t>
  </si>
  <si>
    <t>P60139746</t>
  </si>
  <si>
    <t>GIGANTOGRAFIAS EXPRESS S.A.C</t>
  </si>
  <si>
    <t>1200146667</t>
  </si>
  <si>
    <t>4900150950</t>
  </si>
  <si>
    <t>Ser. Abasto combustible Diesel   BCI - M</t>
  </si>
  <si>
    <t>1200146003</t>
  </si>
  <si>
    <t>4900150267</t>
  </si>
  <si>
    <t>Cambio de chapa tipo manija averiada en</t>
  </si>
  <si>
    <t>1200145852</t>
  </si>
  <si>
    <t>4900150304</t>
  </si>
  <si>
    <t>SERVICIO DE ALQUILER DE MOTOBOMBA Y SUCC</t>
  </si>
  <si>
    <t>SERV OPERAC COMERCIALES PAO, SALDO 2025</t>
  </si>
  <si>
    <t>1400009212</t>
  </si>
  <si>
    <t>5400006762</t>
  </si>
  <si>
    <t>SERV DE DIBUJO VF ENE 26 - AEX 1</t>
  </si>
  <si>
    <t>1200146135</t>
  </si>
  <si>
    <t>4900150661</t>
  </si>
  <si>
    <t>Convenio Acecolombia Marzo</t>
  </si>
  <si>
    <t>Convenio Acecolombia Abril</t>
  </si>
  <si>
    <t>Convenio Acecolombia Mayo</t>
  </si>
  <si>
    <t>Convenio Acecolombia Junio</t>
  </si>
  <si>
    <t>Convenio Acecolombia Julio</t>
  </si>
  <si>
    <t>Convenio Acecolombia Agosto</t>
  </si>
  <si>
    <t>Convenio Acecolombia Septiembre</t>
  </si>
  <si>
    <t>Convenio Acecolombia Octubre</t>
  </si>
  <si>
    <t>Convenio Acecolombia Noviembre</t>
  </si>
  <si>
    <t>Convenio Acecolombia Diciembre</t>
  </si>
  <si>
    <t>1200146602</t>
  </si>
  <si>
    <t>4900150888</t>
  </si>
  <si>
    <t>Cuota sostenimiento Acecolombia Mar/26</t>
  </si>
  <si>
    <t>Cuota sostenimiento Acecolombia Abr/26</t>
  </si>
  <si>
    <t>Cuota sostenimiento Acecolombia May/26</t>
  </si>
  <si>
    <t>Cuota sostenimiento Acecolombia Jun/26</t>
  </si>
  <si>
    <t>Cuota sostenimiento Acecolombia Jul/26</t>
  </si>
  <si>
    <t>Cuota sostenimiento Acecolombia Ago/26</t>
  </si>
  <si>
    <t>Cuota sostenimiento Acecolombia Sept/26</t>
  </si>
  <si>
    <t>Cuota sostenimiento Acecolombia Oct/26</t>
  </si>
  <si>
    <t>Cuota sostenimiento Acecolombia Nov/26</t>
  </si>
  <si>
    <t>Cuota sostenimiento Acecolombia Dic/26</t>
  </si>
  <si>
    <t>1200144194</t>
  </si>
  <si>
    <t>4900148972</t>
  </si>
  <si>
    <t>Musica Ambiental Enero 26</t>
  </si>
  <si>
    <t>C860047239</t>
  </si>
  <si>
    <t>MUSICAR S.A.S</t>
  </si>
  <si>
    <t>Musica Ambiental Febrero 26</t>
  </si>
  <si>
    <t>Musica Ambiental Marzo 26</t>
  </si>
  <si>
    <t>Musica Ambiental Abril 26</t>
  </si>
  <si>
    <t>Musica Ambiental mayo 26</t>
  </si>
  <si>
    <t>Musica Ambiental Junio 26</t>
  </si>
  <si>
    <t>Musica Ambiental Julio 26</t>
  </si>
  <si>
    <t>Musica Ambiental Agosto 26</t>
  </si>
  <si>
    <t>Musica Ambiental Septiembre 26</t>
  </si>
  <si>
    <t>Musica Ambiental Octubre 26</t>
  </si>
  <si>
    <t>Musica Ambiental Noviembre 26</t>
  </si>
  <si>
    <t>Musica Ambiental Diciembre 26</t>
  </si>
  <si>
    <t>1200145783</t>
  </si>
  <si>
    <t>4900150174</t>
  </si>
  <si>
    <t>Envio de personal para la validacion de</t>
  </si>
  <si>
    <t>P55247439</t>
  </si>
  <si>
    <t>SR &amp; M ELECTRICOLD S.A.C</t>
  </si>
  <si>
    <t>1200146456</t>
  </si>
  <si>
    <t>4900150709</t>
  </si>
  <si>
    <t>Campaña Escolar_Ruleta,Table tent, tarje</t>
  </si>
  <si>
    <t>1200145109</t>
  </si>
  <si>
    <t>4900149625</t>
  </si>
  <si>
    <t>1200146530</t>
  </si>
  <si>
    <t>4900150866</t>
  </si>
  <si>
    <t>PARCHE PEDIATRICO DEA ZOLL</t>
  </si>
  <si>
    <t>1200145589</t>
  </si>
  <si>
    <t>4900150033</t>
  </si>
  <si>
    <t>Mant sistemas de ventilacion mecanica Of</t>
  </si>
  <si>
    <t>C900218772</t>
  </si>
  <si>
    <t>ROCA INGENIERIA DE CLIMATIZACION S</t>
  </si>
  <si>
    <t>1400009248</t>
  </si>
  <si>
    <t>5400006793</t>
  </si>
  <si>
    <t>1200145558</t>
  </si>
  <si>
    <t>4900149992</t>
  </si>
  <si>
    <t>MANTENIMIENTO EQUIPOS ENFERMERIA</t>
  </si>
  <si>
    <t>1200145562</t>
  </si>
  <si>
    <t>4900150047</t>
  </si>
  <si>
    <t>Plan de invierno CEM</t>
  </si>
  <si>
    <t>1200146873</t>
  </si>
  <si>
    <t>4900151072</t>
  </si>
  <si>
    <t>DDE/ MONTAJE SELFIEPOINT/ FEB 26</t>
  </si>
  <si>
    <t>1200147012</t>
  </si>
  <si>
    <t>4900151204</t>
  </si>
  <si>
    <t>GRAFICAS/ CIERRE BVL S383/ MAR 26</t>
  </si>
  <si>
    <t>1200146532</t>
  </si>
  <si>
    <t>4900150858</t>
  </si>
  <si>
    <t>CAMBIO DE VALVULAS COMPUERTA CISTERNA LI</t>
  </si>
  <si>
    <t>1200146429</t>
  </si>
  <si>
    <t>4900150837</t>
  </si>
  <si>
    <t>1200145151</t>
  </si>
  <si>
    <t>4900149648</t>
  </si>
  <si>
    <t>jcbarahona</t>
  </si>
  <si>
    <t>1200144648</t>
  </si>
  <si>
    <t>4900149277</t>
  </si>
  <si>
    <t>Reparacion CCTV Avigilon y otros ENE</t>
  </si>
  <si>
    <t>1200146196</t>
  </si>
  <si>
    <t>4900150613</t>
  </si>
  <si>
    <t>BLOOM REUSE/CAMBIO GRAFICAS/ FEB 26</t>
  </si>
  <si>
    <t>1200143962</t>
  </si>
  <si>
    <t>4900148716</t>
  </si>
  <si>
    <t>Acometida detección incendio Derco</t>
  </si>
  <si>
    <t>1200146077</t>
  </si>
  <si>
    <t>4900150483</t>
  </si>
  <si>
    <t>CONEXÍON SIST.DETEC.LOCSUC 156 MOTOMUNDI</t>
  </si>
  <si>
    <t>1200146737</t>
  </si>
  <si>
    <t>4900150987</t>
  </si>
  <si>
    <t>Visita técnica UPS Sala Control</t>
  </si>
  <si>
    <t>1300008844</t>
  </si>
  <si>
    <t>5000008570</t>
  </si>
  <si>
    <t>SERV DIBUJO 2026, ACH</t>
  </si>
  <si>
    <t>1300008872</t>
  </si>
  <si>
    <t>5000008600</t>
  </si>
  <si>
    <t>SERVICIO DE DIBUJO 2026 SEM 1, ASA</t>
  </si>
  <si>
    <t>1300008866</t>
  </si>
  <si>
    <t>5000008605</t>
  </si>
  <si>
    <t>SERVICIO DE DIBUJO 2026, SEM 1, ACH</t>
  </si>
  <si>
    <t>1200145053</t>
  </si>
  <si>
    <t>4900149573</t>
  </si>
  <si>
    <t>Retiro de letrero terracota</t>
  </si>
  <si>
    <t>1200145052</t>
  </si>
  <si>
    <t>4900149574</t>
  </si>
  <si>
    <t>Retiro de letrero Blue Tecnology</t>
  </si>
  <si>
    <t>1400009332</t>
  </si>
  <si>
    <t>5400006838</t>
  </si>
  <si>
    <t>Endoso inclusión paneles solares por S/</t>
  </si>
  <si>
    <t>1200145060</t>
  </si>
  <si>
    <t>4900149568</t>
  </si>
  <si>
    <t>GRAFICAS/ 2 TOTEM JORNADA ADOPCIÓN/ FEBR</t>
  </si>
  <si>
    <t>1200144050</t>
  </si>
  <si>
    <t>4900148737</t>
  </si>
  <si>
    <t>Compra de pastillas de cloro para cister</t>
  </si>
  <si>
    <t>1200144212</t>
  </si>
  <si>
    <t>4900148931</t>
  </si>
  <si>
    <t>FRASCO DPD PARA CLORO LIBRE x 1000 UND</t>
  </si>
  <si>
    <t>1200146307</t>
  </si>
  <si>
    <t>4900150637</t>
  </si>
  <si>
    <t>REVISIÓN_HUARAL_FEBRERO 2026</t>
  </si>
  <si>
    <t>1200145173</t>
  </si>
  <si>
    <t>4900149704</t>
  </si>
  <si>
    <t>SERVICIO REGULADOR TRANSITO REF009</t>
  </si>
  <si>
    <t>C901592965</t>
  </si>
  <si>
    <t>WM ENTRETENIMIENTO SAS</t>
  </si>
  <si>
    <t>1200144039</t>
  </si>
  <si>
    <t>4900148743</t>
  </si>
  <si>
    <t>Convenio Acecolombia Enero</t>
  </si>
  <si>
    <t>1200144193</t>
  </si>
  <si>
    <t>4900148877</t>
  </si>
  <si>
    <t>Cuota sostenimiento enero-26</t>
  </si>
  <si>
    <t>1200146137</t>
  </si>
  <si>
    <t>4900150506</t>
  </si>
  <si>
    <t>Convenio Acecolombia Febrero</t>
  </si>
  <si>
    <t>Cuota sostenimiento Acecolombia Feb/26</t>
  </si>
  <si>
    <t>1200146773</t>
  </si>
  <si>
    <t>4900151006</t>
  </si>
  <si>
    <t>Suministro e instalación relés COL</t>
  </si>
  <si>
    <t>1200144162</t>
  </si>
  <si>
    <t>4900148818</t>
  </si>
  <si>
    <t>Compra de agua potable para cisternas</t>
  </si>
  <si>
    <t>1200144320</t>
  </si>
  <si>
    <t>4900149031</t>
  </si>
  <si>
    <t>SERVICIO DE MANTENIMIENTO Y RECARGA DE E</t>
  </si>
  <si>
    <t>1200144784</t>
  </si>
  <si>
    <t>4900149431</t>
  </si>
  <si>
    <t>RENOVACIÓN SEMANA ECONOMICA 2026</t>
  </si>
  <si>
    <t>P26051088</t>
  </si>
  <si>
    <t>PERU ECONOMICO S.A</t>
  </si>
  <si>
    <t>1200146504</t>
  </si>
  <si>
    <t>4900150766</t>
  </si>
  <si>
    <t>Reparación corredera Kennedy</t>
  </si>
  <si>
    <t>1200145967</t>
  </si>
  <si>
    <t>4900150360</t>
  </si>
  <si>
    <t>Bases para portatil EJE</t>
  </si>
  <si>
    <t>C900193492</t>
  </si>
  <si>
    <t>ERGO &amp; HEALTH SAS</t>
  </si>
  <si>
    <t>1200145056</t>
  </si>
  <si>
    <t>4900149572</t>
  </si>
  <si>
    <t>Cierre perimetral adhesivo</t>
  </si>
  <si>
    <t>1200145316</t>
  </si>
  <si>
    <t>4900149711</t>
  </si>
  <si>
    <t>REEMPLAZO LUMINARIAS QUEMADAS FILTRACION</t>
  </si>
  <si>
    <t>1200144455</t>
  </si>
  <si>
    <t>4900149110</t>
  </si>
  <si>
    <t>1200144215</t>
  </si>
  <si>
    <t>4900148904</t>
  </si>
  <si>
    <t>SERV INSP TÉCNICA LOC. AEX ENE 26</t>
  </si>
  <si>
    <t>SERV INSP TÉCNICA LOC. AEX FEB 26</t>
  </si>
  <si>
    <t>SERV INSP TÉCNICA LOC. AEX MAR 26</t>
  </si>
  <si>
    <t>SERV INSP TÉCNICA LOC. AEX ABR 26</t>
  </si>
  <si>
    <t>SERV INSP TÉCNICA LOC. AEX MAY 26</t>
  </si>
  <si>
    <t>SERV INSP TÉCNICA LOC. AEX JUN 26</t>
  </si>
  <si>
    <t>SERV INSP TÉCNICA LOC. AEX JUL 26</t>
  </si>
  <si>
    <t>SERV INSP TÉCNICA LOC. AEX AGO 26</t>
  </si>
  <si>
    <t>SERV INSP TÉCNICA LOC. AEX SEP 26</t>
  </si>
  <si>
    <t>SERV INSP TÉCNICA LOC. AEX OCT 26</t>
  </si>
  <si>
    <t>SERV INSP TÉCNICA LOC. AEX NOV 26</t>
  </si>
  <si>
    <t>SERV INSP TÉCNICA LOC. AEX DIC 26</t>
  </si>
  <si>
    <t>1200146323</t>
  </si>
  <si>
    <t>4900150646</t>
  </si>
  <si>
    <t>SERV. PERSONAL ADICIONAL FEBRERO</t>
  </si>
  <si>
    <t>1200145453</t>
  </si>
  <si>
    <t>4900149856</t>
  </si>
  <si>
    <t>GRAFICAS/ CIERRE - TABIQUE/ FEB 26</t>
  </si>
  <si>
    <t>1200145724</t>
  </si>
  <si>
    <t>4900150110</t>
  </si>
  <si>
    <t>Viniles para ecopuntos</t>
  </si>
  <si>
    <t>1200146362</t>
  </si>
  <si>
    <t>4900150582</t>
  </si>
  <si>
    <t>SUMINISTRO SPOT LED 50 UND</t>
  </si>
  <si>
    <t>1200146219</t>
  </si>
  <si>
    <t>4900150615</t>
  </si>
  <si>
    <t>Certificado de Aterramiento de EQP AC</t>
  </si>
  <si>
    <t>1200146220</t>
  </si>
  <si>
    <t>4900150616</t>
  </si>
  <si>
    <t>Aterramiento estructura metalica</t>
  </si>
  <si>
    <t>1200146222</t>
  </si>
  <si>
    <t>4900150618</t>
  </si>
  <si>
    <t>Certificado Luces de Emegencia Lur</t>
  </si>
  <si>
    <t>f.mozo</t>
  </si>
  <si>
    <t>1200146111</t>
  </si>
  <si>
    <t>4900150528</t>
  </si>
  <si>
    <t>FERIA/ MANTENCIÓN CARROS/ COT 958</t>
  </si>
  <si>
    <t>1400009157</t>
  </si>
  <si>
    <t>5400006733</t>
  </si>
  <si>
    <t>Telemetria 2026 - Cañete</t>
  </si>
  <si>
    <t>1400009188</t>
  </si>
  <si>
    <t>5400006754</t>
  </si>
  <si>
    <t>Telemetria 2026 - VES1</t>
  </si>
  <si>
    <t>1200144879</t>
  </si>
  <si>
    <t>4900149427</t>
  </si>
  <si>
    <t>Traslado de máquinas y muebles SOG</t>
  </si>
  <si>
    <t>1200145300</t>
  </si>
  <si>
    <t>4900149720</t>
  </si>
  <si>
    <t>Retiro materiales estc. -2 Uva</t>
  </si>
  <si>
    <t>1200146434</t>
  </si>
  <si>
    <t>4900150720</t>
  </si>
  <si>
    <t>CONTROL DE PLAGAS EXTRA FEBRERO</t>
  </si>
  <si>
    <t>1200144292</t>
  </si>
  <si>
    <t>4900148984</t>
  </si>
  <si>
    <t>Extras Video Multifamily Colombia</t>
  </si>
  <si>
    <t>C800220671</t>
  </si>
  <si>
    <t>ESTACION SONIDO E IMAGEN S A S</t>
  </si>
  <si>
    <t>1400009165</t>
  </si>
  <si>
    <t>5400006741</t>
  </si>
  <si>
    <t>Telemetria 2026 - Jaen</t>
  </si>
  <si>
    <t>1200145973</t>
  </si>
  <si>
    <t>4900150285</t>
  </si>
  <si>
    <t>Camisetas polo logo del mall</t>
  </si>
  <si>
    <t>C43109691</t>
  </si>
  <si>
    <t>CATALINA ANDREA ACEVEDO RESTREPO</t>
  </si>
  <si>
    <t>1200143698</t>
  </si>
  <si>
    <t>4900148526</t>
  </si>
  <si>
    <t>Mantencion Cabinas WC</t>
  </si>
  <si>
    <t>1200143895</t>
  </si>
  <si>
    <t>4900148675</t>
  </si>
  <si>
    <t>Letreros parking pal</t>
  </si>
  <si>
    <t>1200144660</t>
  </si>
  <si>
    <t>4900149234</t>
  </si>
  <si>
    <t>Materiales</t>
  </si>
  <si>
    <t>1200145156</t>
  </si>
  <si>
    <t>4900149865</t>
  </si>
  <si>
    <t>186 rollos de papel higiénico</t>
  </si>
  <si>
    <t>1200143961</t>
  </si>
  <si>
    <t>4900148717</t>
  </si>
  <si>
    <t>Desconexión sistema de extinción Derco</t>
  </si>
  <si>
    <t>1200144273</t>
  </si>
  <si>
    <t>4900148997</t>
  </si>
  <si>
    <t>1200146312</t>
  </si>
  <si>
    <t>4900150650</t>
  </si>
  <si>
    <t>RCI-121/26-Desc.SEyD Bamers Suc 24B</t>
  </si>
  <si>
    <t>1200146313</t>
  </si>
  <si>
    <t>4900150651</t>
  </si>
  <si>
    <t>RCI-106/26-Desc.S.E.y D. Lippi Suc 82 Se</t>
  </si>
  <si>
    <t>1200146524</t>
  </si>
  <si>
    <t>4900150861</t>
  </si>
  <si>
    <t>DESAGÜE Y HAB. S.EXT.LOC C.H SUC 50</t>
  </si>
  <si>
    <t>1200146525</t>
  </si>
  <si>
    <t>4900150862</t>
  </si>
  <si>
    <t>CONEX. SIST.EXT.Loc.Carolina H. Suc 50</t>
  </si>
  <si>
    <t>1200146526</t>
  </si>
  <si>
    <t>4900150863</t>
  </si>
  <si>
    <t>Desc.S Ext. Loc.Carolina H. Suc 50 Sec A</t>
  </si>
  <si>
    <t>1200146232</t>
  </si>
  <si>
    <t>4900150543</t>
  </si>
  <si>
    <t>REPARACIÓN PASAMANOS MUELLE</t>
  </si>
  <si>
    <t>1200145500</t>
  </si>
  <si>
    <t>4900149922</t>
  </si>
  <si>
    <t>INSUMOS DE ASEO FEB 26</t>
  </si>
  <si>
    <t>P26635233</t>
  </si>
  <si>
    <t>SOFTYS PERU S.A.C</t>
  </si>
  <si>
    <t>1200144500</t>
  </si>
  <si>
    <t>4900149136</t>
  </si>
  <si>
    <t>DICIEMBRE-Requerimiento de materiales oc</t>
  </si>
  <si>
    <t>1200145917</t>
  </si>
  <si>
    <t>4900150322</t>
  </si>
  <si>
    <t>1200145935</t>
  </si>
  <si>
    <t>4900150326</t>
  </si>
  <si>
    <t>RECOJO_RRSS_20%</t>
  </si>
  <si>
    <t>1200145324</t>
  </si>
  <si>
    <t>4900149847</t>
  </si>
  <si>
    <t>MATERIALES PAISAJISMO 1.</t>
  </si>
  <si>
    <t>77503728</t>
  </si>
  <si>
    <t>CONSTRUCCION Y SERVICIOS MAURICIO</t>
  </si>
  <si>
    <t>1200144668</t>
  </si>
  <si>
    <t>4900149228</t>
  </si>
  <si>
    <t>HABILITACION_CHIMBOTEA_ENERO_2026</t>
  </si>
  <si>
    <t>1200146879</t>
  </si>
  <si>
    <t>4900151044</t>
  </si>
  <si>
    <t>Eventos_Premios activación buses</t>
  </si>
  <si>
    <t>1400009253</t>
  </si>
  <si>
    <t>5400006790</t>
  </si>
  <si>
    <t>1200144931</t>
  </si>
  <si>
    <t>4900149550</t>
  </si>
  <si>
    <t>Servicio de Aseo Nocturno</t>
  </si>
  <si>
    <t>76125014</t>
  </si>
  <si>
    <t>GGP SERVICIOS INDUSTRIALES SPA</t>
  </si>
  <si>
    <t>1200144036</t>
  </si>
  <si>
    <t>4900148746</t>
  </si>
  <si>
    <t>Videos Drone</t>
  </si>
  <si>
    <t>1200144445</t>
  </si>
  <si>
    <t>4900149093</t>
  </si>
  <si>
    <t>P51889223</t>
  </si>
  <si>
    <t>FARI PRINT SAC.</t>
  </si>
  <si>
    <t>1200145021</t>
  </si>
  <si>
    <t>4900149484</t>
  </si>
  <si>
    <t>1200145385</t>
  </si>
  <si>
    <t>4900149794</t>
  </si>
  <si>
    <t>REVISIÓN DOTACIONES_JAÉN_FEBRERO _2026</t>
  </si>
  <si>
    <t>1200145596</t>
  </si>
  <si>
    <t>4900150005</t>
  </si>
  <si>
    <t>IMPLEMENTACION DE LUCES DE EMERGENCIA</t>
  </si>
  <si>
    <t>1200145759</t>
  </si>
  <si>
    <t>4900150191</t>
  </si>
  <si>
    <t>Serv. Limp de redes - Proteus Flow - FEB</t>
  </si>
  <si>
    <t>P60209101</t>
  </si>
  <si>
    <t>LIMAEM S.A.C.</t>
  </si>
  <si>
    <t>Serv. Limp de redes - Proteus Flow - MAR</t>
  </si>
  <si>
    <t>Serv. Limp de redes - Proteus Flow - ABR</t>
  </si>
  <si>
    <t>Serv. Limp de redes - Proteus Flow - MAY</t>
  </si>
  <si>
    <t>Serv. Limp de redes - Proteus Flow - JUN</t>
  </si>
  <si>
    <t>Serv. Limp de redes - Proteus Flow - JUL</t>
  </si>
  <si>
    <t>Serv. Limp de redes - Proteus Flow - AGO</t>
  </si>
  <si>
    <t>Serv. Limp de redes - Proteus Flow - SEP</t>
  </si>
  <si>
    <t>Serv. Limp de redes - Proteus Flow - OCT</t>
  </si>
  <si>
    <t>Serv. Limp de redes - Proteus Flow - NOV</t>
  </si>
  <si>
    <t>Serv. Limp de redes - Proteus Flow - DIC</t>
  </si>
  <si>
    <t>1200145857</t>
  </si>
  <si>
    <t>4900150306</t>
  </si>
  <si>
    <t>Suministro de luces de emergencia</t>
  </si>
  <si>
    <t>P07147417</t>
  </si>
  <si>
    <t>AUGUSTO JAIME QUIROZ VEGA</t>
  </si>
  <si>
    <t>1200145810</t>
  </si>
  <si>
    <t>4900150313</t>
  </si>
  <si>
    <t>1400009156</t>
  </si>
  <si>
    <t>5400006738</t>
  </si>
  <si>
    <t>Telemetria 2026 - Barrancca</t>
  </si>
  <si>
    <t>1200144991</t>
  </si>
  <si>
    <t>4900149544</t>
  </si>
  <si>
    <t>Apoyo anfitrion Recepcion donaciones MAM</t>
  </si>
  <si>
    <t>1200146007</t>
  </si>
  <si>
    <t>4900150263</t>
  </si>
  <si>
    <t>Sum. de material eléctrico para día del</t>
  </si>
  <si>
    <t>1200145231</t>
  </si>
  <si>
    <t>4900149754</t>
  </si>
  <si>
    <t>Equipamiento Security - Linternas</t>
  </si>
  <si>
    <t>1200145240</t>
  </si>
  <si>
    <t>4900149763</t>
  </si>
  <si>
    <t>1200146832</t>
  </si>
  <si>
    <t>4900151102</t>
  </si>
  <si>
    <t>DESMONTE DE LUMINARIAS PISO 2 EX</t>
  </si>
  <si>
    <t>1200145141</t>
  </si>
  <si>
    <t>4900149660</t>
  </si>
  <si>
    <t>PRODUCCION reparacion muros verdes</t>
  </si>
  <si>
    <t>1200145479</t>
  </si>
  <si>
    <t>4900149904</t>
  </si>
  <si>
    <t>"PENDONES AEREOS/GENERICOS/3725/FEBRERO2</t>
  </si>
  <si>
    <t>1200146717</t>
  </si>
  <si>
    <t>4900150992</t>
  </si>
  <si>
    <t>Letrero Local Mensula PAJ</t>
  </si>
  <si>
    <t>1200144920</t>
  </si>
  <si>
    <t>4900149528</t>
  </si>
  <si>
    <t>SUM. MEDIDORES BARRANCA</t>
  </si>
  <si>
    <t>1200144921</t>
  </si>
  <si>
    <t>4900149529</t>
  </si>
  <si>
    <t>SUM. MEDIDORES HUARAL</t>
  </si>
  <si>
    <t>1200144928</t>
  </si>
  <si>
    <t>4900149533</t>
  </si>
  <si>
    <t>SUM. MEDIDORES VES2</t>
  </si>
  <si>
    <t>1200145526</t>
  </si>
  <si>
    <t>4900149978</t>
  </si>
  <si>
    <t>Prev. equipos nuevos climatización feb25</t>
  </si>
  <si>
    <t>1200145073</t>
  </si>
  <si>
    <t>4900149560</t>
  </si>
  <si>
    <t>Instalación de Estacionamiento de Discap</t>
  </si>
  <si>
    <t>1200144112</t>
  </si>
  <si>
    <t>4900148837</t>
  </si>
  <si>
    <t>SERV INSP TÉCNICA LOC. ACH ENE 26</t>
  </si>
  <si>
    <t>SERV INSP TÉCNICA LOC. ACH FEB 26</t>
  </si>
  <si>
    <t>SERV INSP TÉCNICA LOC. ACH MAR 26</t>
  </si>
  <si>
    <t>SERV INSP TÉCNICA LOC. ACH ABR 26</t>
  </si>
  <si>
    <t>SERV INSP TÉCNICA LOC. ACH MAY 26</t>
  </si>
  <si>
    <t>SERV INSP TÉCNICA LOC. ACH JUN 26</t>
  </si>
  <si>
    <t>SERV INSP TÉCNICA LOC. ACH JUL 26</t>
  </si>
  <si>
    <t>SERV INSP TÉCNICA LOC. ACH AGO 26</t>
  </si>
  <si>
    <t>SERV INSP TÉCNICA LOC. ACH SEP 26</t>
  </si>
  <si>
    <t>SERV INSP TÉCNICA LOC. ACH OCT 26</t>
  </si>
  <si>
    <t>SERV INSP TÉCNICA LOC. ACH NOV 26</t>
  </si>
  <si>
    <t>SERV INSP TÉCNICA LOC. ACH DIC 26</t>
  </si>
  <si>
    <t>1200144072</t>
  </si>
  <si>
    <t>4900148847</t>
  </si>
  <si>
    <t>Masillado y pintado del centro comercial</t>
  </si>
  <si>
    <t>1200146162</t>
  </si>
  <si>
    <t>4900150428</t>
  </si>
  <si>
    <t>PPTO 439-MANTTO SCI FUERA DE CTO.</t>
  </si>
  <si>
    <t>1200146167</t>
  </si>
  <si>
    <t>4900150423</t>
  </si>
  <si>
    <t>Sondeo tuberia baños - meeting Of PLC</t>
  </si>
  <si>
    <t>1200144374</t>
  </si>
  <si>
    <t>4900149008</t>
  </si>
  <si>
    <t>Cambio de Sensores de Nivel</t>
  </si>
  <si>
    <t>1200145740</t>
  </si>
  <si>
    <t>4900150127</t>
  </si>
  <si>
    <t>Diseño de Mobiliario del Patio de Comida</t>
  </si>
  <si>
    <t>P60330629</t>
  </si>
  <si>
    <t>GOLDSER SERVICIOS GENERALES S.R.L</t>
  </si>
  <si>
    <t>1200143729</t>
  </si>
  <si>
    <t>4900148542</t>
  </si>
  <si>
    <t>Pintado nariz escala costado Audiomusica</t>
  </si>
  <si>
    <t>1200143788</t>
  </si>
  <si>
    <t>4900148567</t>
  </si>
  <si>
    <t>VDV/ ANFITRIONAS CSAT/ ENERO</t>
  </si>
  <si>
    <t>1200145261</t>
  </si>
  <si>
    <t>4900149824</t>
  </si>
  <si>
    <t>Fotocelda CDH</t>
  </si>
  <si>
    <t>1200143996</t>
  </si>
  <si>
    <t>4900148774</t>
  </si>
  <si>
    <t>INSUMOS ENFERMERÍA ENERO 2026</t>
  </si>
  <si>
    <t>C890210619</t>
  </si>
  <si>
    <t>CRUZ ROJA COLOMBIANA SECCIONAL</t>
  </si>
  <si>
    <t>1200144557</t>
  </si>
  <si>
    <t>4900149248</t>
  </si>
  <si>
    <t>SUMINISTRO DE SECADOR DE MANOS</t>
  </si>
  <si>
    <t>1200145751</t>
  </si>
  <si>
    <t>4900150220</t>
  </si>
  <si>
    <t>1200144617</t>
  </si>
  <si>
    <t>4900149312</t>
  </si>
  <si>
    <t>SERV INSP TÉCNICA LOC. BOM-CON ENE 26</t>
  </si>
  <si>
    <t>SERV INSP TÉCNICA LOC. BOM-CON FEB 26</t>
  </si>
  <si>
    <t>SERV INSP TÉCNICA LOC. BOM-CON MAR 26</t>
  </si>
  <si>
    <t>SERV INSP TÉCNICA LOC. BOM-CON ABR 26</t>
  </si>
  <si>
    <t>SERV INSP TÉCNICA LOC. BOM-CON MAY 26</t>
  </si>
  <si>
    <t>SERV INSP TÉCNICA LOC. BOM-CON JUN 26</t>
  </si>
  <si>
    <t>SERV INSP TÉCNICA LOC. BOM-CON JUL 26</t>
  </si>
  <si>
    <t>SERV INSP TÉCNICA LOC. BOM-CON AGO 26</t>
  </si>
  <si>
    <t>SERV INSP TÉCNICA LOC. BOM-CON SEP 26</t>
  </si>
  <si>
    <t>SERV INSP TÉCNICA LOC. BOM-CON OCT 26</t>
  </si>
  <si>
    <t>SERV INSP TÉCNICA LOC. BOM-CON NOV 26</t>
  </si>
  <si>
    <t>SERV INSP TÉCNICA LOC. BOM-CON DIC 26</t>
  </si>
  <si>
    <t>1200145091</t>
  </si>
  <si>
    <t>4900149615</t>
  </si>
  <si>
    <t>Trabajos electricos menores,</t>
  </si>
  <si>
    <t>1200144722</t>
  </si>
  <si>
    <t>4900149335</t>
  </si>
  <si>
    <t>RH1: CELEBRACIÓN DE CUMPLEAÑOS ENERO</t>
  </si>
  <si>
    <t>1200144712</t>
  </si>
  <si>
    <t>4900149360</t>
  </si>
  <si>
    <t>1200144718</t>
  </si>
  <si>
    <t>4900149361</t>
  </si>
  <si>
    <t>1200144097</t>
  </si>
  <si>
    <t>4900148781</t>
  </si>
  <si>
    <t>Certificación TTVV PAJ 2026</t>
  </si>
  <si>
    <t>1200144582</t>
  </si>
  <si>
    <t>4900149203</t>
  </si>
  <si>
    <t>Desc Sist Ext Inc local Cannon Suc 318</t>
  </si>
  <si>
    <t>1200144653</t>
  </si>
  <si>
    <t>4900149274</t>
  </si>
  <si>
    <t>Desc Sist Ext Inc local  Suc 504</t>
  </si>
  <si>
    <t>1200144650</t>
  </si>
  <si>
    <t>4900149275</t>
  </si>
  <si>
    <t>Desc Sist Ext Inc local  Suc 413</t>
  </si>
  <si>
    <t>1200144634</t>
  </si>
  <si>
    <t>4900149316</t>
  </si>
  <si>
    <t>CONEXION SIS EXT INC SUC 654</t>
  </si>
  <si>
    <t>1200144637</t>
  </si>
  <si>
    <t>4900149317</t>
  </si>
  <si>
    <t>CONEXION SIS EXT INC SUC 23</t>
  </si>
  <si>
    <t>1200144638</t>
  </si>
  <si>
    <t>4900149318</t>
  </si>
  <si>
    <t>Desc Sist Ext Inc local Cannon Suc 14</t>
  </si>
  <si>
    <t>1200144651</t>
  </si>
  <si>
    <t>4900149378</t>
  </si>
  <si>
    <t>CONEXION SIS EXT INC SUC 318</t>
  </si>
  <si>
    <t>1200145337</t>
  </si>
  <si>
    <t>4900149877</t>
  </si>
  <si>
    <t>CONEXION SIS EXT INC SUC 413</t>
  </si>
  <si>
    <t>1200145770</t>
  </si>
  <si>
    <t>4900150186</t>
  </si>
  <si>
    <t>confección inversiones 2026</t>
  </si>
  <si>
    <t>1200146140</t>
  </si>
  <si>
    <t>4900150447</t>
  </si>
  <si>
    <t>2da desconex sist ext inc local Amphora</t>
  </si>
  <si>
    <t>1200146121</t>
  </si>
  <si>
    <t>4900150495</t>
  </si>
  <si>
    <t>2da conex sist ext inc local Amphora</t>
  </si>
  <si>
    <t>1200146136</t>
  </si>
  <si>
    <t>4900150496</t>
  </si>
  <si>
    <t>CONEXION SIS EXT INC SUC 504</t>
  </si>
  <si>
    <t>1200144453</t>
  </si>
  <si>
    <t>4900149112</t>
  </si>
  <si>
    <t>Cambio de niples - BCI</t>
  </si>
  <si>
    <t>1200146833</t>
  </si>
  <si>
    <t>4900151101</t>
  </si>
  <si>
    <t>REPARACIÓN A/A SALA OFICINA</t>
  </si>
  <si>
    <t>P53193820</t>
  </si>
  <si>
    <t>EMP.DE REFRIG.Y AIRE ACOND.FRIOTECH</t>
  </si>
  <si>
    <t>1200144750</t>
  </si>
  <si>
    <t>4900149292</t>
  </si>
  <si>
    <t>VDV/PRODUCCIÓN DE RADIO/FEBRERO</t>
  </si>
  <si>
    <t>1400009197</t>
  </si>
  <si>
    <t>5400006772</t>
  </si>
  <si>
    <t>SERVICIO DE DIBUJO VF ENE 26, ACH</t>
  </si>
  <si>
    <t>SERVICIO DE DIBUJO VF FEB 26, ACH</t>
  </si>
  <si>
    <t>SERVICIO DE DIBUJO VF MAR 26, ACH</t>
  </si>
  <si>
    <t>SERVICIO DE DIBUJO VF ABR 26, ACH</t>
  </si>
  <si>
    <t>SERVICIO DE DIBUJO VF MAY 26, ACH</t>
  </si>
  <si>
    <t>SERVICIO DE DIBUJO VF JUN 26, ACH</t>
  </si>
  <si>
    <t>SERVICIO DE DIBUJO VF JUL 26, ACH</t>
  </si>
  <si>
    <t>SERVICIO DE DIBUJO VF AGO 26, ACH</t>
  </si>
  <si>
    <t>SERVICIO DE DIBUJO VF SEP 26, ACH</t>
  </si>
  <si>
    <t>SERVICIO DE DIBUJO VF OCT 26, ACH</t>
  </si>
  <si>
    <t>SERVICIO DE DIBUJO VF NOV 26, ACH</t>
  </si>
  <si>
    <t>SERVICIO DE DIBUJO VF DIC 26, ACH</t>
  </si>
  <si>
    <t>1200143766</t>
  </si>
  <si>
    <t>4900148554</t>
  </si>
  <si>
    <t>SUMINISTRO DE FLUXOMETRO Y PROTECTOR</t>
  </si>
  <si>
    <t>1200146328</t>
  </si>
  <si>
    <t>4900150654</t>
  </si>
  <si>
    <t>Runner adicional - Chorrillos Enero 25</t>
  </si>
  <si>
    <t>P60854048</t>
  </si>
  <si>
    <t>TIME JOBS SERVICES S.A.C</t>
  </si>
  <si>
    <t>1200144038</t>
  </si>
  <si>
    <t>4900148744</t>
  </si>
  <si>
    <t>SERVICIO MUSICA AMBIENTAL MALL ENERO</t>
  </si>
  <si>
    <t>SERVICIO MUSICA AMBIENTAL MALL FEBRERO</t>
  </si>
  <si>
    <t>SERVICIO MUSICA AMBIENTAL MALL MARZO</t>
  </si>
  <si>
    <t>SERVICIO MUSICA AMBIENTAL MALL ABRIL</t>
  </si>
  <si>
    <t>1200143920</t>
  </si>
  <si>
    <t>4900148654</t>
  </si>
  <si>
    <t>SUM. NEUTRALIZADOR DE ACIDO ENER 2026</t>
  </si>
  <si>
    <t>SUM. NEUTRALIZADOR DE ACIDO FEBR 2026</t>
  </si>
  <si>
    <t>SUM. NEUTRALIZADOR DE ACIDO MAR 2026</t>
  </si>
  <si>
    <t>SUM. NEUTRALIZADOR DE ACIDO ABRIL 2026</t>
  </si>
  <si>
    <t>SUM. NEUTRALIZADOR DE ACIDO MAYO 2026</t>
  </si>
  <si>
    <t>SUM. NEUTRALIZADOR DE ACIDO JUN 2026</t>
  </si>
  <si>
    <t>SUM. NEUTRALIZADOR DE ACIDO JUL 2026</t>
  </si>
  <si>
    <t>SUM. NEUTRALIZADOR DE ACIDO AGO 2026</t>
  </si>
  <si>
    <t>SUM. NEUTRALIZADOR DE ACIDO SEP 2026</t>
  </si>
  <si>
    <t>SUM. NEUTRALIZADOR DE ACIDO OCT 2026</t>
  </si>
  <si>
    <t>SUM. NEUTRALIZADOR DE ACIDO NOV 2026</t>
  </si>
  <si>
    <t>SUM. NEUTRALIZADOR DE ACIDO DIC 2026</t>
  </si>
  <si>
    <t>1200144084</t>
  </si>
  <si>
    <t>4900148810</t>
  </si>
  <si>
    <t>SUMIN E INST REDUCTOR DE VELOCIDAD</t>
  </si>
  <si>
    <t>1200144047</t>
  </si>
  <si>
    <t>4900148834</t>
  </si>
  <si>
    <t>Renovación Certificado Digital PE 3300</t>
  </si>
  <si>
    <t>P51232135</t>
  </si>
  <si>
    <t>ZYTRUST S.A.</t>
  </si>
  <si>
    <t>1200146311</t>
  </si>
  <si>
    <t>4900150649</t>
  </si>
  <si>
    <t>REP.PINCHANEUMATICO BETA 1 PPTO 92090714</t>
  </si>
  <si>
    <t>1200146720</t>
  </si>
  <si>
    <t>4900150990</t>
  </si>
  <si>
    <t>ADAP.GRAFICA,IMPR. INSTALA MARZO</t>
  </si>
  <si>
    <t>1200144694</t>
  </si>
  <si>
    <t>4900149355</t>
  </si>
  <si>
    <t>1200144695</t>
  </si>
  <si>
    <t>4900149356</t>
  </si>
  <si>
    <t>1200143902</t>
  </si>
  <si>
    <t>4900148668</t>
  </si>
  <si>
    <t>Instalación de toldo adicional</t>
  </si>
  <si>
    <t>1200146421</t>
  </si>
  <si>
    <t>4900150740</t>
  </si>
  <si>
    <t>1400009159</t>
  </si>
  <si>
    <t>5400006735</t>
  </si>
  <si>
    <t>Telemetria 2026 - Chincha</t>
  </si>
  <si>
    <t>1200147043</t>
  </si>
  <si>
    <t>4900151174</t>
  </si>
  <si>
    <t>MATERIALES VARIOS</t>
  </si>
  <si>
    <t>1200144938</t>
  </si>
  <si>
    <t>4900149459</t>
  </si>
  <si>
    <t>Ajuste de plano Valledupar Catastro</t>
  </si>
  <si>
    <t>C900201108</t>
  </si>
  <si>
    <t>GEOTAM S.A.S</t>
  </si>
  <si>
    <t>1200145588</t>
  </si>
  <si>
    <t>4900150023</t>
  </si>
  <si>
    <t>Suministro de banderines</t>
  </si>
  <si>
    <t>C901554064</t>
  </si>
  <si>
    <t>IMPACTO DIGITAL DE COLOMBIA SAS</t>
  </si>
  <si>
    <t>1200146146</t>
  </si>
  <si>
    <t>4900150444</t>
  </si>
  <si>
    <t>Sum. de agua potable para pab 7 (20 Ene</t>
  </si>
  <si>
    <t>1200143795</t>
  </si>
  <si>
    <t>4900148575</t>
  </si>
  <si>
    <t>POP _ Adaptaciones de diseños</t>
  </si>
  <si>
    <t>1200144522</t>
  </si>
  <si>
    <t>4900149150</t>
  </si>
  <si>
    <t>AUDITORIA EXTERNA ISO 14001</t>
  </si>
  <si>
    <t>1200144748</t>
  </si>
  <si>
    <t>4900149294</t>
  </si>
  <si>
    <t>Anfitrión adic. para atenc.patio de comi</t>
  </si>
  <si>
    <t>1200146451</t>
  </si>
  <si>
    <t>4900150714</t>
  </si>
  <si>
    <t>Pago_Cristina_Enero</t>
  </si>
  <si>
    <t>1400009210</t>
  </si>
  <si>
    <t>5400006764</t>
  </si>
  <si>
    <t>SERV DE DIBUJO VF ENE 26, BOM-CON</t>
  </si>
  <si>
    <t>SERV DE DIBUJO VF FEB 26, BOM-CON</t>
  </si>
  <si>
    <t>SERV DE DIBUJO VF MAR 26, BOM-CON</t>
  </si>
  <si>
    <t>SERV DE DIBUJO VF ABR 26, BOM-CON</t>
  </si>
  <si>
    <t>SERV DE DIBUJO VF MAY 26, BOM-CON</t>
  </si>
  <si>
    <t>SERV DE DIBUJO VF JUN 26, BOM-CON</t>
  </si>
  <si>
    <t>SERV DE DIBUJO VF JUL 26, BOM-CON</t>
  </si>
  <si>
    <t>SERV DE DIBUJO VF AGO 26, BOM-CON</t>
  </si>
  <si>
    <t>SERV DE DIBUJO VF SEP 26, BOM-CON</t>
  </si>
  <si>
    <t>SERV DE DIBUJO VF OCT 26, BOM-CON</t>
  </si>
  <si>
    <t>SERV DE DIBUJO VF NOV 26, BOM-CON</t>
  </si>
  <si>
    <t>SERV DE DIBUJO VF DIC 26, BOM-CON</t>
  </si>
  <si>
    <t>1200144334</t>
  </si>
  <si>
    <t>4900149043</t>
  </si>
  <si>
    <t>REP. FALDON MARMOL LAVAMANOS BAÑO HOMBRE</t>
  </si>
  <si>
    <t>1200145469</t>
  </si>
  <si>
    <t>4900149927</t>
  </si>
  <si>
    <t>DDE/ MODELOS REEL DDE/ FEBRERO</t>
  </si>
  <si>
    <t>1200146586</t>
  </si>
  <si>
    <t>4900150902</t>
  </si>
  <si>
    <t>Grafica letreros autos</t>
  </si>
  <si>
    <t>1400009340</t>
  </si>
  <si>
    <t>5400006841</t>
  </si>
  <si>
    <t>20472003</t>
  </si>
  <si>
    <t>MARTIN OSSUL DUARTE</t>
  </si>
  <si>
    <t>1400009168</t>
  </si>
  <si>
    <t>5400006744</t>
  </si>
  <si>
    <t>Telemetria 2026 - Lurin</t>
  </si>
  <si>
    <t>1200146294</t>
  </si>
  <si>
    <t>4900150629</t>
  </si>
  <si>
    <t>MONITORES DPE</t>
  </si>
  <si>
    <t>1200146678</t>
  </si>
  <si>
    <t>4900150937</t>
  </si>
  <si>
    <t>Mantenimiento en tableros eléctricos 09</t>
  </si>
  <si>
    <t>1200144243</t>
  </si>
  <si>
    <t>4900148968</t>
  </si>
  <si>
    <t>Protector de botoneras de puerta</t>
  </si>
  <si>
    <t>1200145744</t>
  </si>
  <si>
    <t>4900150128</t>
  </si>
  <si>
    <t>Cambio de chapas metálicas de puertas</t>
  </si>
  <si>
    <t>1200146240</t>
  </si>
  <si>
    <t>4900150578</t>
  </si>
  <si>
    <t>Señaleticas Itse Lurin</t>
  </si>
  <si>
    <t>1200146124</t>
  </si>
  <si>
    <t>4900150491</t>
  </si>
  <si>
    <t>POP_SEÑALETICAS_EXPERIENCIA</t>
  </si>
  <si>
    <t>P45391868</t>
  </si>
  <si>
    <t>IMAGEN ALTERNATIVA S.A.C.</t>
  </si>
  <si>
    <t>1200145889</t>
  </si>
  <si>
    <t>4900150153</t>
  </si>
  <si>
    <t>INSTALACIÓN CABLEADO ELECTRICO X CAM PTZ</t>
  </si>
  <si>
    <t>1200145157</t>
  </si>
  <si>
    <t>4900149638</t>
  </si>
  <si>
    <t>CONTROL DE PLAGAS EXTRA ENERO</t>
  </si>
  <si>
    <t>1200146019</t>
  </si>
  <si>
    <t>4900150403</t>
  </si>
  <si>
    <t>SUMINISTRO 7 PARES BOTAS SST PCA</t>
  </si>
  <si>
    <t>C900669496</t>
  </si>
  <si>
    <t>COMERCIALIZADORA DE INSUMOS</t>
  </si>
  <si>
    <t>1200144055</t>
  </si>
  <si>
    <t>4900148732</t>
  </si>
  <si>
    <t>SUMIN DE COMBUSTIBLE G.E. 1</t>
  </si>
  <si>
    <t>1200144290</t>
  </si>
  <si>
    <t>4900148986</t>
  </si>
  <si>
    <t>INST PLACAS D ACERO DESCANSO  CONTENEDOR</t>
  </si>
  <si>
    <t>1200143951</t>
  </si>
  <si>
    <t>4900148728</t>
  </si>
  <si>
    <t>AUDITORIA INTERNA ISO 14001 OAS</t>
  </si>
  <si>
    <t>1200145934</t>
  </si>
  <si>
    <t>4900150325</t>
  </si>
  <si>
    <t>SENALETICAS_AMBIENTALES</t>
  </si>
  <si>
    <t>1200146492</t>
  </si>
  <si>
    <t>4900150772</t>
  </si>
  <si>
    <t>6.1.2 Adicional interventoria pompeyanos</t>
  </si>
  <si>
    <t>1200146306</t>
  </si>
  <si>
    <t>4900150636</t>
  </si>
  <si>
    <t>REVISIÓN_BARRANCA_FEBRERO 2026</t>
  </si>
  <si>
    <t>1200146439</t>
  </si>
  <si>
    <t>4900150715</t>
  </si>
  <si>
    <t>Desinstalacion panel repetidor DACI</t>
  </si>
  <si>
    <t>1200146502</t>
  </si>
  <si>
    <t>4900150767</t>
  </si>
  <si>
    <t>VINILES PARA TACHO</t>
  </si>
  <si>
    <t>1200145551</t>
  </si>
  <si>
    <t>4900150000</t>
  </si>
  <si>
    <t>Apoyo técnico jornada extraordinaria</t>
  </si>
  <si>
    <t>1200143993</t>
  </si>
  <si>
    <t>4900148797</t>
  </si>
  <si>
    <t>Inst. Toalleros y jaboneras baños -2</t>
  </si>
  <si>
    <t>76186683</t>
  </si>
  <si>
    <t>CONSTRUCTORA MORALES Y LIZAMA LIMIT</t>
  </si>
  <si>
    <t>1200145183</t>
  </si>
  <si>
    <t>4900149697</t>
  </si>
  <si>
    <t>PLOTEO DE PLANOS MPI</t>
  </si>
  <si>
    <t>1200145862</t>
  </si>
  <si>
    <t>4900150260</t>
  </si>
  <si>
    <t>ADAP.GRAFICA,IMPRESIÓN E INSTALACIÓN</t>
  </si>
  <si>
    <t>1200143670</t>
  </si>
  <si>
    <t>4900148486</t>
  </si>
  <si>
    <t>SUMINISTRO E INSTALACIÓN DE CONTACTORES</t>
  </si>
  <si>
    <t>1200147005</t>
  </si>
  <si>
    <t>4900151209</t>
  </si>
  <si>
    <t>1200146192</t>
  </si>
  <si>
    <t>4900150405</t>
  </si>
  <si>
    <t>POP_BTS _Promos escolares</t>
  </si>
  <si>
    <t>1200145160</t>
  </si>
  <si>
    <t>4900149643</t>
  </si>
  <si>
    <t>PERSONAL APOYO SECADO LLUVIAS 2da 15na</t>
  </si>
  <si>
    <t>1200146489</t>
  </si>
  <si>
    <t>4900150775</t>
  </si>
  <si>
    <t>RH1: POLOS PIQUE COMERCIAL Y MARKETING</t>
  </si>
  <si>
    <t>P06674761</t>
  </si>
  <si>
    <t>GALLIANI ORTEGA JOSE ANTONIO</t>
  </si>
  <si>
    <t>1200145697</t>
  </si>
  <si>
    <t>4900150115</t>
  </si>
  <si>
    <t>Viniles estación de Reciclaje y Tachos</t>
  </si>
  <si>
    <t>1200144256</t>
  </si>
  <si>
    <t>4900148946</t>
  </si>
  <si>
    <t>1200146014</t>
  </si>
  <si>
    <t>4900150382</t>
  </si>
  <si>
    <t>1200146177</t>
  </si>
  <si>
    <t>4900150416</t>
  </si>
  <si>
    <t>POP_BTS _Promociones escolares</t>
  </si>
  <si>
    <t>1200143980</t>
  </si>
  <si>
    <t>4900148705</t>
  </si>
  <si>
    <t>CORRECTIVOS ASCENSOR</t>
  </si>
  <si>
    <t>1200145639</t>
  </si>
  <si>
    <t>4900150068</t>
  </si>
  <si>
    <t>Serv de traslado de ambulacia-feb26</t>
  </si>
  <si>
    <t>CAJA DE DERIVACIÓN DOBLE AF</t>
  </si>
  <si>
    <t>1400009097</t>
  </si>
  <si>
    <t>5400006710</t>
  </si>
  <si>
    <t>1200144560</t>
  </si>
  <si>
    <t>4900149085</t>
  </si>
  <si>
    <t>MATERIALES CAMBIO DE PUERTA DE OFICINAS</t>
  </si>
  <si>
    <t>1200145304</t>
  </si>
  <si>
    <t>4900149717</t>
  </si>
  <si>
    <t>RH1: 126 CUPCAKES DÍA DE LA AMISTAD REIN</t>
  </si>
  <si>
    <t>1200146059</t>
  </si>
  <si>
    <t>4900150344</t>
  </si>
  <si>
    <t>Equipos de Comunicación / Digitalización</t>
  </si>
  <si>
    <t>P10012805</t>
  </si>
  <si>
    <t>SAGA FALABELLA S A</t>
  </si>
  <si>
    <t>1200146058</t>
  </si>
  <si>
    <t>4900150345</t>
  </si>
  <si>
    <t>1200146057</t>
  </si>
  <si>
    <t>4900150346</t>
  </si>
  <si>
    <t>1200145722</t>
  </si>
  <si>
    <t>4900150116</t>
  </si>
  <si>
    <t>RENOVAVION DE VINILES DE LOS ECOPUNTOS</t>
  </si>
  <si>
    <t>1200145833</t>
  </si>
  <si>
    <t>4900150242</t>
  </si>
  <si>
    <t>Suministro e Instalación de un (01) medi</t>
  </si>
  <si>
    <t>1200143972</t>
  </si>
  <si>
    <t>4900148709</t>
  </si>
  <si>
    <t>1200145839</t>
  </si>
  <si>
    <t>4900150286</t>
  </si>
  <si>
    <t>Suministro de Rejilla de Desagüe</t>
  </si>
  <si>
    <t>1200144371</t>
  </si>
  <si>
    <t>4900149011</t>
  </si>
  <si>
    <t>Marcación sillas de ruedas</t>
  </si>
  <si>
    <t>C900425718</t>
  </si>
  <si>
    <t>TARGET MEDIOS COLOMBIA S.A.S</t>
  </si>
  <si>
    <t>1200146028</t>
  </si>
  <si>
    <t>4900150396</t>
  </si>
  <si>
    <t>Servicio Coordinador de Operaciones Febr</t>
  </si>
  <si>
    <t>1200145535</t>
  </si>
  <si>
    <t>4900149949</t>
  </si>
  <si>
    <t>SUMINISTRO LUCES LED BK POR LLUVIAS</t>
  </si>
  <si>
    <t>1200144328</t>
  </si>
  <si>
    <t>4900149040</t>
  </si>
  <si>
    <t>IMÁGENES DRON OUTLET</t>
  </si>
  <si>
    <t>76912853</t>
  </si>
  <si>
    <t>IMS ELECTRICIDAD SPA</t>
  </si>
  <si>
    <t>1200145051</t>
  </si>
  <si>
    <t>4900149575</t>
  </si>
  <si>
    <t>TRANSNISI ENE 26</t>
  </si>
  <si>
    <t>1200143804</t>
  </si>
  <si>
    <t>4900148603</t>
  </si>
  <si>
    <t>FERIA EMPRENDO/ GRAFICAS/ ENERO</t>
  </si>
  <si>
    <t>1200145750</t>
  </si>
  <si>
    <t>4900150212</t>
  </si>
  <si>
    <t>FERIA EMPRENDO/ GRAFICAS/ FEBRERO</t>
  </si>
  <si>
    <t>1200144803</t>
  </si>
  <si>
    <t>4900149433</t>
  </si>
  <si>
    <t>COMPRA DE GABINETE DEA Y PARCHE PEDIATRI</t>
  </si>
  <si>
    <t>A TOVAR</t>
  </si>
  <si>
    <t>1200144423</t>
  </si>
  <si>
    <t>4900149126</t>
  </si>
  <si>
    <t>ESTUDIO DE SEGURIDAD ROOSBEL, MG, CQ, LC</t>
  </si>
  <si>
    <t>C830117019</t>
  </si>
  <si>
    <t>PILGRIM SECURITY LTDA</t>
  </si>
  <si>
    <t>1200143743</t>
  </si>
  <si>
    <t>4900148534</t>
  </si>
  <si>
    <t>Suministro Pilas CR123 y Sellos Segurida</t>
  </si>
  <si>
    <t>1200146226</t>
  </si>
  <si>
    <t>4900150620</t>
  </si>
  <si>
    <t>Renovación Señaleticas Parkig.</t>
  </si>
  <si>
    <t>1200145006</t>
  </si>
  <si>
    <t>4900149495</t>
  </si>
  <si>
    <t>Desconexión Red Gabinete Local Banco Chi</t>
  </si>
  <si>
    <t>1200146264</t>
  </si>
  <si>
    <t>4900150525</t>
  </si>
  <si>
    <t>CREACION DE PLANOS AZOTEA</t>
  </si>
  <si>
    <t>77786877</t>
  </si>
  <si>
    <t>DP PROYECTOS LIMITADA</t>
  </si>
  <si>
    <t>1200147069</t>
  </si>
  <si>
    <t>4900151278</t>
  </si>
  <si>
    <t>EMA-Databot  CON FEBRERO</t>
  </si>
  <si>
    <t>1200147085</t>
  </si>
  <si>
    <t>4900151280</t>
  </si>
  <si>
    <t>EMA-Databot ACO FEBRERO</t>
  </si>
  <si>
    <t>1200146792</t>
  </si>
  <si>
    <t>4900151007</t>
  </si>
  <si>
    <t>SUMINISTRO PROGRAMADOR DE RIEGO JAR COQ</t>
  </si>
  <si>
    <t>77020931</t>
  </si>
  <si>
    <t>CONSTRUCCIONES Y SERVICIOS GENERALE</t>
  </si>
  <si>
    <t>1200143883</t>
  </si>
  <si>
    <t>4900148639</t>
  </si>
  <si>
    <t>POP_Revestimiento Prisma</t>
  </si>
  <si>
    <t>1200146191</t>
  </si>
  <si>
    <t>4900150406</t>
  </si>
  <si>
    <t>POP_BTS _Revistimiento eventos</t>
  </si>
  <si>
    <t>1200144597</t>
  </si>
  <si>
    <t>4900149193</t>
  </si>
  <si>
    <t>TRASLADO_MESAS_VES2</t>
  </si>
  <si>
    <t>1200145898</t>
  </si>
  <si>
    <t>4900150148</t>
  </si>
  <si>
    <t>PERSONAL_EXTRAORDINARIO</t>
  </si>
  <si>
    <t>1200145725</t>
  </si>
  <si>
    <t>4900150204</t>
  </si>
  <si>
    <t>Consultorio Nutricional Febrero</t>
  </si>
  <si>
    <t>P70369894</t>
  </si>
  <si>
    <t>KATHERINE PAOLA CANTARO BERNARDO</t>
  </si>
  <si>
    <t>1200146548</t>
  </si>
  <si>
    <t>4900150850</t>
  </si>
  <si>
    <t>SUPERVISION_ICA_FEBRERO_2026</t>
  </si>
  <si>
    <t>1200146913</t>
  </si>
  <si>
    <t>4900151140</t>
  </si>
  <si>
    <t>POP_Mantenimiento cabina de aire</t>
  </si>
  <si>
    <t>1200146330</t>
  </si>
  <si>
    <t>4900150692</t>
  </si>
  <si>
    <t>REEMPLAZO VALVULA DE PASO</t>
  </si>
  <si>
    <t>1200144355</t>
  </si>
  <si>
    <t>4900149022</t>
  </si>
  <si>
    <t>Indeminización por Daños - Lluvias</t>
  </si>
  <si>
    <t>1200145011</t>
  </si>
  <si>
    <t>4900149492</t>
  </si>
  <si>
    <t>SUM_VINILES_CC</t>
  </si>
  <si>
    <t>1200145315</t>
  </si>
  <si>
    <t>4900149712</t>
  </si>
  <si>
    <t>UTILES TPM ENERO</t>
  </si>
  <si>
    <t>P53732119</t>
  </si>
  <si>
    <t>DIMERC PERU S.A.C</t>
  </si>
  <si>
    <t>1200144672</t>
  </si>
  <si>
    <t>4900149225</t>
  </si>
  <si>
    <t>EXTRACTOR 14 SIEMENS - FOTOCELDA COT1007</t>
  </si>
  <si>
    <t>C900708729</t>
  </si>
  <si>
    <t>ALMACEN ELECTRORUEDA S.A.S</t>
  </si>
  <si>
    <t>1200144315</t>
  </si>
  <si>
    <t>4900149045</t>
  </si>
  <si>
    <t>VACACIONES DE VERANO/ GRAFICAS/ ENERO</t>
  </si>
  <si>
    <t>76963484</t>
  </si>
  <si>
    <t>PS PRODUCCION GRAFICA-PUBLICIDAD SP</t>
  </si>
  <si>
    <t>1200146510</t>
  </si>
  <si>
    <t>4900150793</t>
  </si>
  <si>
    <t>SUMINISTROS MEDIDORES</t>
  </si>
  <si>
    <t>1200145835</t>
  </si>
  <si>
    <t>4900150301</t>
  </si>
  <si>
    <t>Suministro y mantenimiento de infrestuct</t>
  </si>
  <si>
    <t>1200146785</t>
  </si>
  <si>
    <t>4900151011</t>
  </si>
  <si>
    <t>SERVICIO DE HIGIENIZACION Y TAPPIS MARZO</t>
  </si>
  <si>
    <t>1200144447</t>
  </si>
  <si>
    <t>4900149104</t>
  </si>
  <si>
    <t>Materiales para instalación de bancas</t>
  </si>
  <si>
    <t>1200143865</t>
  </si>
  <si>
    <t>4900148660</t>
  </si>
  <si>
    <t>RULETA/PRODUCCION/ENERO</t>
  </si>
  <si>
    <t>1200143869</t>
  </si>
  <si>
    <t>4900148661</t>
  </si>
  <si>
    <t>1200144631</t>
  </si>
  <si>
    <t>4900149328</t>
  </si>
  <si>
    <t>DIA DE LOS ENAMORADOS/ RULETA</t>
  </si>
  <si>
    <t>1200144636</t>
  </si>
  <si>
    <t>4900149329</t>
  </si>
  <si>
    <t>1200146969</t>
  </si>
  <si>
    <t>4900151183</t>
  </si>
  <si>
    <t>Reparación de Filtración Hype</t>
  </si>
  <si>
    <t>1200145669</t>
  </si>
  <si>
    <t>4900150130</t>
  </si>
  <si>
    <t>BACTERIAS ENERO 2026 CE1</t>
  </si>
  <si>
    <t>1200145680</t>
  </si>
  <si>
    <t>4900150131</t>
  </si>
  <si>
    <t>BACTERIAS ENERO 2026 BRU</t>
  </si>
  <si>
    <t>1200146087</t>
  </si>
  <si>
    <t>4900150468</t>
  </si>
  <si>
    <t>Proyecto Radios PoC: Equipos de respaldo</t>
  </si>
  <si>
    <t>1200146096</t>
  </si>
  <si>
    <t>4900150476</t>
  </si>
  <si>
    <t>1200145193</t>
  </si>
  <si>
    <t>4900149690</t>
  </si>
  <si>
    <t>ROLLOS TERMICOS 80 GR BLANCO TERMICO</t>
  </si>
  <si>
    <t>1200144506</t>
  </si>
  <si>
    <t>4900149130</t>
  </si>
  <si>
    <t>DICIEMBRE-Trab. Emerg. Filtración agua T</t>
  </si>
  <si>
    <t>1200146161</t>
  </si>
  <si>
    <t>4900150429</t>
  </si>
  <si>
    <t>Eventos_AON_BASQUET_ELECTRÓNICO</t>
  </si>
  <si>
    <t>1200146158</t>
  </si>
  <si>
    <t>4900150432</t>
  </si>
  <si>
    <t>Eventos_AON_REFRESCATE_CON_MILSHAKE</t>
  </si>
  <si>
    <t>1200146389</t>
  </si>
  <si>
    <t>4900150725</t>
  </si>
  <si>
    <t>REVISIÓN_INDEPENDENCIA_FEBRERO_2026</t>
  </si>
  <si>
    <t>1400009260</t>
  </si>
  <si>
    <t>5400006783</t>
  </si>
  <si>
    <t>1200146953</t>
  </si>
  <si>
    <t>4900151092</t>
  </si>
  <si>
    <t>Adicionales Parking Ene - 2026</t>
  </si>
  <si>
    <t>1200146957</t>
  </si>
  <si>
    <t>4900151093</t>
  </si>
  <si>
    <t>Adicionales Parking Feb 2026</t>
  </si>
  <si>
    <t>1200143817</t>
  </si>
  <si>
    <t>4900148597</t>
  </si>
  <si>
    <t>Reemplazo cableado UTP por fibra optica</t>
  </si>
  <si>
    <t>1200146461</t>
  </si>
  <si>
    <t>4900150756</t>
  </si>
  <si>
    <t>BTS_Totems,volantes,afiche</t>
  </si>
  <si>
    <t>MZAPATA</t>
  </si>
  <si>
    <t>1200144044</t>
  </si>
  <si>
    <t>4900148738</t>
  </si>
  <si>
    <t>Servicio de Extintores Portátiles</t>
  </si>
  <si>
    <t>PRA_MZAPATA</t>
  </si>
  <si>
    <t>1200144364</t>
  </si>
  <si>
    <t>4900149017</t>
  </si>
  <si>
    <t>Suministro Pintura de Tráfico</t>
  </si>
  <si>
    <t>1200144001</t>
  </si>
  <si>
    <t>4900148799</t>
  </si>
  <si>
    <t>CABIFY DICIEMBRE 25</t>
  </si>
  <si>
    <t>1200145746</t>
  </si>
  <si>
    <t>4900150125</t>
  </si>
  <si>
    <t>PUNTO RED VC - ARB</t>
  </si>
  <si>
    <t>C901370985</t>
  </si>
  <si>
    <t>TELCONEX SAS</t>
  </si>
  <si>
    <t>1200146201</t>
  </si>
  <si>
    <t>4900150545</t>
  </si>
  <si>
    <t>Capacitacion primeros auxilios PACSA</t>
  </si>
  <si>
    <t>1200145189</t>
  </si>
  <si>
    <t>4900149770</t>
  </si>
  <si>
    <t>servicio de jardineria Febrero</t>
  </si>
  <si>
    <t>1200146238</t>
  </si>
  <si>
    <t>4900150623</t>
  </si>
  <si>
    <t>Retiro de letreros ex pollo stop</t>
  </si>
  <si>
    <t>1200144450</t>
  </si>
  <si>
    <t>4900149115</t>
  </si>
  <si>
    <t>BOTIQUIN TRAUMA RESCATE AZUL XL</t>
  </si>
  <si>
    <t>1200146303</t>
  </si>
  <si>
    <t>4900150633</t>
  </si>
  <si>
    <t>1200145876</t>
  </si>
  <si>
    <t>4900150164</t>
  </si>
  <si>
    <t>RECARGA SMS - OAS</t>
  </si>
  <si>
    <t>1200145294</t>
  </si>
  <si>
    <t>4900149725</t>
  </si>
  <si>
    <t>Retiro materiales mont. jirafa -1</t>
  </si>
  <si>
    <t>1200145689</t>
  </si>
  <si>
    <t>4900150094</t>
  </si>
  <si>
    <t>UTILES DE OFICINA ENERO 26</t>
  </si>
  <si>
    <t>P10004918</t>
  </si>
  <si>
    <t>TAI LOY S.A</t>
  </si>
  <si>
    <t>1200143910</t>
  </si>
  <si>
    <t>4900148652</t>
  </si>
  <si>
    <t>Asistencia técnica para DEA</t>
  </si>
  <si>
    <t>1200145656</t>
  </si>
  <si>
    <t>4900150076</t>
  </si>
  <si>
    <t>SERVICIO ADM SERVICES DESK</t>
  </si>
  <si>
    <t>1200145684</t>
  </si>
  <si>
    <t>4900150080</t>
  </si>
  <si>
    <t>1200145034</t>
  </si>
  <si>
    <t>4900149598</t>
  </si>
  <si>
    <t>Decoración Navidad_Navidad_AlmacenOso</t>
  </si>
  <si>
    <t>1200146128</t>
  </si>
  <si>
    <t>4900150505</t>
  </si>
  <si>
    <t>Sum. de mat. para cambio de baldosas y p</t>
  </si>
  <si>
    <t>1200143949</t>
  </si>
  <si>
    <t>4900148699</t>
  </si>
  <si>
    <t>1200145262</t>
  </si>
  <si>
    <t>4900149825</t>
  </si>
  <si>
    <t>Cambio y reparación chapa sala electrica</t>
  </si>
  <si>
    <t>1200143947</t>
  </si>
  <si>
    <t>4900148628</t>
  </si>
  <si>
    <t>Serv disposi residuos Orga enero AF</t>
  </si>
  <si>
    <t>C900803292</t>
  </si>
  <si>
    <t>PLANEACION ESTRATEGICA Y</t>
  </si>
  <si>
    <t>1200146122</t>
  </si>
  <si>
    <t>4900150490</t>
  </si>
  <si>
    <t>POP_Otras campañas_BRANDEO_BACKING</t>
  </si>
  <si>
    <t>1200145002</t>
  </si>
  <si>
    <t>4900149498</t>
  </si>
  <si>
    <t>SUM_ESTACION_MANUAL</t>
  </si>
  <si>
    <t>1200145149</t>
  </si>
  <si>
    <t>4900149653</t>
  </si>
  <si>
    <t>PERSONAL APOYO SECADO LLUVIAS 1ra 15na</t>
  </si>
  <si>
    <t>1200143798</t>
  </si>
  <si>
    <t>4900148573</t>
  </si>
  <si>
    <t>COMPRA PAPEL HIGIENICO ADICIONAL MP ICA</t>
  </si>
  <si>
    <t>1200146859</t>
  </si>
  <si>
    <t>4900151066</t>
  </si>
  <si>
    <t>INSUMOS CAFETERIA 19% MARZ</t>
  </si>
  <si>
    <t>C900284209</t>
  </si>
  <si>
    <t>PRODIASEO SAS</t>
  </si>
  <si>
    <t>mmartinez</t>
  </si>
  <si>
    <t>1200144810</t>
  </si>
  <si>
    <t>4900149441</t>
  </si>
  <si>
    <t>Servicio de Aroma Ene- Feb-Mar</t>
  </si>
  <si>
    <t>76360903</t>
  </si>
  <si>
    <t>RENTOKIL INITIAL CHILE SPA</t>
  </si>
  <si>
    <t>1200146481</t>
  </si>
  <si>
    <t>4900150782</t>
  </si>
  <si>
    <t>QR- Panfletos Pet Friendly</t>
  </si>
  <si>
    <t>1200147118</t>
  </si>
  <si>
    <t>4900151329</t>
  </si>
  <si>
    <t>Transporte de ceramicos</t>
  </si>
  <si>
    <t>Serv disposición residuos Orga enero EX</t>
  </si>
  <si>
    <t>1200146378</t>
  </si>
  <si>
    <t>4900150724</t>
  </si>
  <si>
    <t>BACTERIAS ENERO 2026 ANT</t>
  </si>
  <si>
    <t>1200144452</t>
  </si>
  <si>
    <t>4900149113</t>
  </si>
  <si>
    <t>Personal Adicional 23 y 24</t>
  </si>
  <si>
    <t>1200145517</t>
  </si>
  <si>
    <t>4900149969</t>
  </si>
  <si>
    <t>Epp Ptar Enero 26</t>
  </si>
  <si>
    <t>1200145523</t>
  </si>
  <si>
    <t>4900149975</t>
  </si>
  <si>
    <t>Servicio de Ambulancia 20 y 22 Febrero</t>
  </si>
  <si>
    <t>P56324984</t>
  </si>
  <si>
    <t>CORPORACION PERU MEDICAL</t>
  </si>
  <si>
    <t>1200145805</t>
  </si>
  <si>
    <t>4900150198</t>
  </si>
  <si>
    <t>POP_Volantes Evento Febrero</t>
  </si>
  <si>
    <t>1200145950</t>
  </si>
  <si>
    <t>4900150363</t>
  </si>
  <si>
    <t>Cerramientos_Local ExWala</t>
  </si>
  <si>
    <t>1200146207</t>
  </si>
  <si>
    <t>4900150542</t>
  </si>
  <si>
    <t>Premios_BTS_TrasladoPremio</t>
  </si>
  <si>
    <t>1200146302</t>
  </si>
  <si>
    <t>4900150632</t>
  </si>
  <si>
    <t>PLANOS_VMCHO_FEBRERO_2026</t>
  </si>
  <si>
    <t>1200146809</t>
  </si>
  <si>
    <t>4900151120</t>
  </si>
  <si>
    <t>Cambio de 03 peines en escaleras eléctri</t>
  </si>
  <si>
    <t>1400009189</t>
  </si>
  <si>
    <t>5400006755</t>
  </si>
  <si>
    <t>Telemetria 2026 - MP Chorrill</t>
  </si>
  <si>
    <t>1200146424</t>
  </si>
  <si>
    <t>4900150737</t>
  </si>
  <si>
    <t>1200145717</t>
  </si>
  <si>
    <t>4900150203</t>
  </si>
  <si>
    <t>EMOS ENERO 2026</t>
  </si>
  <si>
    <t>P54904584</t>
  </si>
  <si>
    <t>INTEGRAMEDICA PERU S.A.C</t>
  </si>
  <si>
    <t>1200143970</t>
  </si>
  <si>
    <t>4900148711</t>
  </si>
  <si>
    <t>SUMINISTRO DE CIELO RASO</t>
  </si>
  <si>
    <t>1200144869</t>
  </si>
  <si>
    <t>4900149515</t>
  </si>
  <si>
    <t>AUDITORIAS_HUARAL_ENERO_2026</t>
  </si>
  <si>
    <t>1200144101</t>
  </si>
  <si>
    <t>4900148764</t>
  </si>
  <si>
    <t>retiro de escombros</t>
  </si>
  <si>
    <t>76468156</t>
  </si>
  <si>
    <t>CASANOVA CONSTRUCCION Y SERVICIOS</t>
  </si>
  <si>
    <t>1200146334</t>
  </si>
  <si>
    <t>4900150688</t>
  </si>
  <si>
    <t>Retiro de escombros PAN</t>
  </si>
  <si>
    <t>1200146139</t>
  </si>
  <si>
    <t>4900150508</t>
  </si>
  <si>
    <t>Base para portatil FABRICATO</t>
  </si>
  <si>
    <t>1200144498</t>
  </si>
  <si>
    <t>4900149138</t>
  </si>
  <si>
    <t>Pastillas de Cloro</t>
  </si>
  <si>
    <t>1200145441</t>
  </si>
  <si>
    <t>4900149868</t>
  </si>
  <si>
    <t>INSUMOS CAFE. ENE 26</t>
  </si>
  <si>
    <t>1200144006</t>
  </si>
  <si>
    <t>4900148801</t>
  </si>
  <si>
    <t>TRANSNISI DIC 25</t>
  </si>
  <si>
    <t>ESTACIONAMIENTO TPM DICIEMBRE</t>
  </si>
  <si>
    <t>1200144524</t>
  </si>
  <si>
    <t>4900149261</t>
  </si>
  <si>
    <t>VDI/ CSAT/ FEBRERO</t>
  </si>
  <si>
    <t>NOVAVENTA FEB 0% FEB</t>
  </si>
  <si>
    <t>1200144106</t>
  </si>
  <si>
    <t>4900148851</t>
  </si>
  <si>
    <t>CAFETERIA TPM ENERO 26</t>
  </si>
  <si>
    <t>1200143764</t>
  </si>
  <si>
    <t>4900148555</t>
  </si>
  <si>
    <t>SUMINISTRO DE CARTUCHOS CON FLOTADOR</t>
  </si>
  <si>
    <t>jrojas</t>
  </si>
  <si>
    <t>1200146937</t>
  </si>
  <si>
    <t>4900151096</t>
  </si>
  <si>
    <t>utiles de Ofi-Mar26-Min</t>
  </si>
  <si>
    <t>1200143837</t>
  </si>
  <si>
    <t>4900148617</t>
  </si>
  <si>
    <t>Monitor de gases</t>
  </si>
  <si>
    <t>P60593591</t>
  </si>
  <si>
    <t>GREENTEK E.I.R.L</t>
  </si>
  <si>
    <t>1400009336</t>
  </si>
  <si>
    <t>5400006840</t>
  </si>
  <si>
    <t>Retiro resiudos ROS ENE 2026</t>
  </si>
  <si>
    <t>76042014</t>
  </si>
  <si>
    <t>WALMART CHILE SA</t>
  </si>
  <si>
    <t>Retiro resiudos ROS FEB 2026</t>
  </si>
  <si>
    <t>Retiro resiudos ROS MAR 2026</t>
  </si>
  <si>
    <t>Retiro resiudos ROS ABR 2026</t>
  </si>
  <si>
    <t>Retiro resiudos ROS MAY 2026</t>
  </si>
  <si>
    <t>Retiro resiudos ROS JUN 2026</t>
  </si>
  <si>
    <t>Retiro resiudos ROS JUL 2026</t>
  </si>
  <si>
    <t>Retiro resiudos ROS AGO 2026</t>
  </si>
  <si>
    <t>Retiro resiudos ROS SEP 2026</t>
  </si>
  <si>
    <t>Retiro resiudos ROS OCT 2026</t>
  </si>
  <si>
    <t>Retiro resiudos ROS NOV 2026</t>
  </si>
  <si>
    <t>Retiro resiudos ROS DIC 2026</t>
  </si>
  <si>
    <t>1200144437</t>
  </si>
  <si>
    <t>4900149118</t>
  </si>
  <si>
    <t>JALADORES DE AGUA POR LLUVIAS</t>
  </si>
  <si>
    <t>1200144020</t>
  </si>
  <si>
    <t>4900148755</t>
  </si>
  <si>
    <t>SUMINISTRO 10 FUENTES DE PODER COT099386</t>
  </si>
  <si>
    <t>1200143751</t>
  </si>
  <si>
    <t>4900148491</t>
  </si>
  <si>
    <t>ATENCION EMERG CORTINA LOC PICHARA</t>
  </si>
  <si>
    <t>1200145525</t>
  </si>
  <si>
    <t>4900149977</t>
  </si>
  <si>
    <t>Bolardo caja pinchaneumaticos</t>
  </si>
  <si>
    <t>1300008867</t>
  </si>
  <si>
    <t>5000008604</t>
  </si>
  <si>
    <t>SERVICIO DE DIBUJO 2026, SEM 1 - ACO</t>
  </si>
  <si>
    <t>1300008868</t>
  </si>
  <si>
    <t>5000008607</t>
  </si>
  <si>
    <t>SERVICIO DE DIBUJO 2026  SEM 1, MAQ</t>
  </si>
  <si>
    <t>1200144581</t>
  </si>
  <si>
    <t>4900149204</t>
  </si>
  <si>
    <t>Servicio Musicalización FH Enero</t>
  </si>
  <si>
    <t>P55201854</t>
  </si>
  <si>
    <t>PURA SONICA S.A.C</t>
  </si>
  <si>
    <t>1200145721</t>
  </si>
  <si>
    <t>4900150082</t>
  </si>
  <si>
    <t>Servicio Musicalización FH Febrero</t>
  </si>
  <si>
    <t>1200145495</t>
  </si>
  <si>
    <t>4900149924</t>
  </si>
  <si>
    <t>Sum e inst sensores iluminacion oficinas</t>
  </si>
  <si>
    <t>1200144246</t>
  </si>
  <si>
    <t>4900148954</t>
  </si>
  <si>
    <t>VDV/PRODUCCIÓN RADIO/ENERO</t>
  </si>
  <si>
    <t>1200145200</t>
  </si>
  <si>
    <t>4900149687</t>
  </si>
  <si>
    <t>RETIRO MATERIALES -1 JIRAFA</t>
  </si>
  <si>
    <t>1200146115</t>
  </si>
  <si>
    <t>4900150527</t>
  </si>
  <si>
    <t>ESTRUCTURAS METALICAS LECTOR PATENTE</t>
  </si>
  <si>
    <t>1200144058</t>
  </si>
  <si>
    <t>4900148729</t>
  </si>
  <si>
    <t>MANTTO PUERTAS DE INGRESO ZONA SODIMAC</t>
  </si>
  <si>
    <t>1200146154</t>
  </si>
  <si>
    <t>4900150436</t>
  </si>
  <si>
    <t>Eventos_AON_Taller Kokedamas</t>
  </si>
  <si>
    <t>1200147001</t>
  </si>
  <si>
    <t>4900151212</t>
  </si>
  <si>
    <t>Señaleticas de Seguridad Lurin</t>
  </si>
  <si>
    <t>Retiro materiales local Abercrome</t>
  </si>
  <si>
    <t>1200145568</t>
  </si>
  <si>
    <t>4900150025</t>
  </si>
  <si>
    <t>Retiro materiales desuso bod. SABA</t>
  </si>
  <si>
    <t>1200145592</t>
  </si>
  <si>
    <t>4900150026</t>
  </si>
  <si>
    <t>Retiro escombros</t>
  </si>
  <si>
    <t>1200147077</t>
  </si>
  <si>
    <t>4900151284</t>
  </si>
  <si>
    <t>Feedback y Sello del Líder</t>
  </si>
  <si>
    <t>1200143811</t>
  </si>
  <si>
    <t>4900148572</t>
  </si>
  <si>
    <t>NO RUTINARIO ENERO 26</t>
  </si>
  <si>
    <t>1200145148</t>
  </si>
  <si>
    <t>4900149654</t>
  </si>
  <si>
    <t>PERSONAL APOYO CAMPAÑA NAVIDEÑA</t>
  </si>
  <si>
    <t>1200145390</t>
  </si>
  <si>
    <t>4900149785</t>
  </si>
  <si>
    <t>NO RUTINARIO CHINCHA - FEB 26</t>
  </si>
  <si>
    <t>1200146730</t>
  </si>
  <si>
    <t>4900150993</t>
  </si>
  <si>
    <t>NO RUTINARIO MARZO 26 - CHINCHA</t>
  </si>
  <si>
    <t>1200144406</t>
  </si>
  <si>
    <t>4900149071</t>
  </si>
  <si>
    <t>MANT PREV.CÁMARA DE CONGELADO – MINK</t>
  </si>
  <si>
    <t>P12663463</t>
  </si>
  <si>
    <t>AUTOREL SRL</t>
  </si>
  <si>
    <t>1200144843</t>
  </si>
  <si>
    <t>4900149390</t>
  </si>
  <si>
    <t>Eventos_AON_Transporte Bounce Wellness P</t>
  </si>
  <si>
    <t>1200144835</t>
  </si>
  <si>
    <t>4900149398</t>
  </si>
  <si>
    <t>GRAFICAS/ TELAS MASSIVA/ FEB 26</t>
  </si>
  <si>
    <t>1200145788</t>
  </si>
  <si>
    <t>4900150200</t>
  </si>
  <si>
    <t>UTILES TPM FEBRERO</t>
  </si>
  <si>
    <t>1200146665</t>
  </si>
  <si>
    <t>4900150959</t>
  </si>
  <si>
    <t>Insumos Utac Marzo</t>
  </si>
  <si>
    <t>C811006789</t>
  </si>
  <si>
    <t>JUAN D. HOYOS DISTRIBUCIONES S.A.S</t>
  </si>
  <si>
    <t>1200146593</t>
  </si>
  <si>
    <t>4900150899</t>
  </si>
  <si>
    <t>REEMPLAZO DE REUDAS CONTENEDORES DE BASU</t>
  </si>
  <si>
    <t>1200145675</t>
  </si>
  <si>
    <t>4900150063</t>
  </si>
  <si>
    <t>CAMBIO VINILES RESIDUOS AREQ FEB26</t>
  </si>
  <si>
    <t>1200147105</t>
  </si>
  <si>
    <t>4900151339</t>
  </si>
  <si>
    <t>SERVICIO COURIER ENERO</t>
  </si>
  <si>
    <t>P61093700</t>
  </si>
  <si>
    <t>SEBAYALA LOGISTICA S.A.C</t>
  </si>
  <si>
    <t>1200146422</t>
  </si>
  <si>
    <t>4900150739</t>
  </si>
  <si>
    <t>Eventos_Mariachis_14/02</t>
  </si>
  <si>
    <t>1200144042</t>
  </si>
  <si>
    <t>4900148740</t>
  </si>
  <si>
    <t>4.1.1 Sum e inst sifon antiolor S1 ARB</t>
  </si>
  <si>
    <t>1200144837</t>
  </si>
  <si>
    <t>4900149396</t>
  </si>
  <si>
    <t>VERANO/ COMPRA SILLAS/ FEB 26</t>
  </si>
  <si>
    <t>1200145633</t>
  </si>
  <si>
    <t>4900149984</t>
  </si>
  <si>
    <t>Centralización: Reubicación tarjeta Fire</t>
  </si>
  <si>
    <t>1200146869</t>
  </si>
  <si>
    <t>4900151059</t>
  </si>
  <si>
    <t>MANTENIMIENTO_DEA</t>
  </si>
  <si>
    <t>1200146870</t>
  </si>
  <si>
    <t>4900151060</t>
  </si>
  <si>
    <t>1200147111</t>
  </si>
  <si>
    <t>4900151333</t>
  </si>
  <si>
    <t>MANTENIMIENTO LINEA A TIERRA G.E. 03</t>
  </si>
  <si>
    <t>1200144403</t>
  </si>
  <si>
    <t>4900149068</t>
  </si>
  <si>
    <t>MANT.PREV. PRODUCTORA DE HIELO2000</t>
  </si>
  <si>
    <t>1200144076</t>
  </si>
  <si>
    <t>4900148816</t>
  </si>
  <si>
    <t>Mantención extintores DCL</t>
  </si>
  <si>
    <t>79894400</t>
  </si>
  <si>
    <t>ARTICULOS DE SEGURIDAD WILUG LIMITA</t>
  </si>
  <si>
    <t>1200144639</t>
  </si>
  <si>
    <t>4900149330</t>
  </si>
  <si>
    <t>GRAFICAS/ RECAMBIO EMERGENCIA</t>
  </si>
  <si>
    <t>1200146599</t>
  </si>
  <si>
    <t>4900150922</t>
  </si>
  <si>
    <t>CINTA SEÑALIZACIÓN RUTAS EVACUACIÓN. COT</t>
  </si>
  <si>
    <t>1200146632</t>
  </si>
  <si>
    <t>4900150884</t>
  </si>
  <si>
    <t>BTL_Eventos2-Marzo-CHO</t>
  </si>
  <si>
    <t>1200146327</t>
  </si>
  <si>
    <t>4900150647</t>
  </si>
  <si>
    <t>COMISIÓN FEE IMPRESION DE VINILOS VALORE</t>
  </si>
  <si>
    <t>1200145335</t>
  </si>
  <si>
    <t>4900149876</t>
  </si>
  <si>
    <t>Whatsapp_AON_Promociones / Marcas_Manten</t>
  </si>
  <si>
    <t>1200146029</t>
  </si>
  <si>
    <t>4900150395</t>
  </si>
  <si>
    <t>SUMINISTRO DE FUNDA PARA EXTINTORES</t>
  </si>
  <si>
    <t>1200146817</t>
  </si>
  <si>
    <t>4900151113</t>
  </si>
  <si>
    <t>INSTALACION MALLA DE SEGURIDAD</t>
  </si>
  <si>
    <t>1200143969</t>
  </si>
  <si>
    <t>4900148712</t>
  </si>
  <si>
    <t>Servicio de Ambulancia 15 y 16 Enero</t>
  </si>
  <si>
    <t>1200144456</t>
  </si>
  <si>
    <t>4900149109</t>
  </si>
  <si>
    <t>Impresión y Anillado de Reglamento</t>
  </si>
  <si>
    <t>1200144669</t>
  </si>
  <si>
    <t>4900149227</t>
  </si>
  <si>
    <t>Traslado tacho de basura</t>
  </si>
  <si>
    <t>SUMINISTRO_BALDOSAS</t>
  </si>
  <si>
    <t>1200145085</t>
  </si>
  <si>
    <t>4900149602</t>
  </si>
  <si>
    <t>Sum. Inst. ruedas de suspensión TTVV MCH</t>
  </si>
  <si>
    <t>1200145430</t>
  </si>
  <si>
    <t>4900149892</t>
  </si>
  <si>
    <t>Doc Memoria de Luces de Emergencia</t>
  </si>
  <si>
    <t>1200146159</t>
  </si>
  <si>
    <t>4900150431</t>
  </si>
  <si>
    <t>Eventos_AON_DARDO_INFLABLE_GIGANTE</t>
  </si>
  <si>
    <t>1200146787</t>
  </si>
  <si>
    <t>4900150985</t>
  </si>
  <si>
    <t>Mto equipos de elevación vertical DIC</t>
  </si>
  <si>
    <t>1200146788</t>
  </si>
  <si>
    <t>4900150986</t>
  </si>
  <si>
    <t>Mto. Equipos de elevación vertical ENER</t>
  </si>
  <si>
    <t>1200145219</t>
  </si>
  <si>
    <t>4900149752</t>
  </si>
  <si>
    <t>1200145232</t>
  </si>
  <si>
    <t>4900149755</t>
  </si>
  <si>
    <t>1200145233</t>
  </si>
  <si>
    <t>4900149756</t>
  </si>
  <si>
    <t>1200145446</t>
  </si>
  <si>
    <t>4900149862</t>
  </si>
  <si>
    <t>Carpas viejoteca</t>
  </si>
  <si>
    <t>1200143625</t>
  </si>
  <si>
    <t>4900148493</t>
  </si>
  <si>
    <t>FESTIVAL DE LA CERVEZA/ ANFITRIONAS</t>
  </si>
  <si>
    <t>1200143880</t>
  </si>
  <si>
    <t>4900148636</t>
  </si>
  <si>
    <t>POP_Brandeo prisma</t>
  </si>
  <si>
    <t>1200146176</t>
  </si>
  <si>
    <t>4900150417</t>
  </si>
  <si>
    <t>POP_BTS _Revistimiento prismas eventos</t>
  </si>
  <si>
    <t>1200145434</t>
  </si>
  <si>
    <t>4900149943</t>
  </si>
  <si>
    <t>BRAZO HIDRAULICO PUERTA EMERGENCIA</t>
  </si>
  <si>
    <t>1200145530</t>
  </si>
  <si>
    <t>4900149945</t>
  </si>
  <si>
    <t>BALDOSAS DE FIBRA</t>
  </si>
  <si>
    <t>1200145540</t>
  </si>
  <si>
    <t>4900149951</t>
  </si>
  <si>
    <t>SUMINISTRO BRAZO HIDRAULICO</t>
  </si>
  <si>
    <t>1200145732</t>
  </si>
  <si>
    <t>4900150210</t>
  </si>
  <si>
    <t>GRAFICA TOTEM/ INSTALACION</t>
  </si>
  <si>
    <t>1200145161</t>
  </si>
  <si>
    <t>4900149642</t>
  </si>
  <si>
    <t>PAPEL HIGIÉNICO Y JABÓN LIQUIDO OFICINA</t>
  </si>
  <si>
    <t>1200145009</t>
  </si>
  <si>
    <t>4900149494</t>
  </si>
  <si>
    <t>Desarme Sistema de Incendio Bodega Falab</t>
  </si>
  <si>
    <t>1300008875</t>
  </si>
  <si>
    <t>5000008597</t>
  </si>
  <si>
    <t>SERVICIO DE DIBUJO 2026  SEM 1, PAN</t>
  </si>
  <si>
    <t>1200144103</t>
  </si>
  <si>
    <t>4900148854</t>
  </si>
  <si>
    <t>ABASTECIMIENTO DE 40M3 DE AGUA</t>
  </si>
  <si>
    <t>1200144139</t>
  </si>
  <si>
    <t>4900148865</t>
  </si>
  <si>
    <t>Amor y amistad 2026</t>
  </si>
  <si>
    <t>76553173</t>
  </si>
  <si>
    <t>SERVICIOS DE BANQUETES BODAS Y</t>
  </si>
  <si>
    <t>1200143941</t>
  </si>
  <si>
    <t>4900148689</t>
  </si>
  <si>
    <t>SUMINISTRO DE CONSOLA</t>
  </si>
  <si>
    <t>1200146296</t>
  </si>
  <si>
    <t>4900150642</t>
  </si>
  <si>
    <t>Compra 05 plafones led 48w</t>
  </si>
  <si>
    <t>1200144629</t>
  </si>
  <si>
    <t>4900149322</t>
  </si>
  <si>
    <t>SUMINISTRO LLAVES DIFERENCIALES</t>
  </si>
  <si>
    <t>1200146392</t>
  </si>
  <si>
    <t>4900150697</t>
  </si>
  <si>
    <t>CONFORMIDADES_INDEPENDENCIA_DICIEMBRE_20</t>
  </si>
  <si>
    <t>1200147154</t>
  </si>
  <si>
    <t>4900151307</t>
  </si>
  <si>
    <t>STOP ESCALERA ELÉCTRICA SUNSET</t>
  </si>
  <si>
    <t>1200145681</t>
  </si>
  <si>
    <t>4900150132</t>
  </si>
  <si>
    <t>BACTERIAS ENERO 2026 COL</t>
  </si>
  <si>
    <t>1200147144</t>
  </si>
  <si>
    <t>4900151309</t>
  </si>
  <si>
    <t>Cajoneras área legal</t>
  </si>
  <si>
    <t>84702300</t>
  </si>
  <si>
    <t>BASH MUEBLES DE OFICINA LTDA</t>
  </si>
  <si>
    <t>1400009284</t>
  </si>
  <si>
    <t>5400006809</t>
  </si>
  <si>
    <t>1200143686</t>
  </si>
  <si>
    <t>4900148505</t>
  </si>
  <si>
    <t>MTTO PREVENTIVO PUERTAS CORTAFUEGO 2026</t>
  </si>
  <si>
    <t>1200144017</t>
  </si>
  <si>
    <t>4900148803</t>
  </si>
  <si>
    <t>SUMINISTRO MATERIALES TOLDO 2DO NIVEL</t>
  </si>
  <si>
    <t>1200145865</t>
  </si>
  <si>
    <t>4900150257</t>
  </si>
  <si>
    <t>Sustitución de Equipo AX‑Pro – Administr</t>
  </si>
  <si>
    <t>1200143763</t>
  </si>
  <si>
    <t>4900148556</t>
  </si>
  <si>
    <t>ACRILICOS DE BEBEDEROS Y SEÑALETICA DE N</t>
  </si>
  <si>
    <t>1200145830</t>
  </si>
  <si>
    <t>4900150241</t>
  </si>
  <si>
    <t>Suministro, reemplazo y programacion det</t>
  </si>
  <si>
    <t>1400009243</t>
  </si>
  <si>
    <t>5400006802</t>
  </si>
  <si>
    <t>1200146365</t>
  </si>
  <si>
    <t>4900150580</t>
  </si>
  <si>
    <t>SUMINISTRO DE MATERIALES VARIOS</t>
  </si>
  <si>
    <t>1200143825</t>
  </si>
  <si>
    <t>4900148589</t>
  </si>
  <si>
    <t>MONTAJE/VDV/PANTALLAS/2356</t>
  </si>
  <si>
    <t>1200145403</t>
  </si>
  <si>
    <t>4900149781</t>
  </si>
  <si>
    <t>Sum. Señaleticas ambientales</t>
  </si>
  <si>
    <t>1200146628</t>
  </si>
  <si>
    <t>4900150972</t>
  </si>
  <si>
    <t>EASY TAXI FEB 2026</t>
  </si>
  <si>
    <t>C900610585</t>
  </si>
  <si>
    <t>EASY TAXI COLOMBIA S.A.S</t>
  </si>
  <si>
    <t>1200145084</t>
  </si>
  <si>
    <t>4900149635</t>
  </si>
  <si>
    <t>Materiales de limpieza Pis</t>
  </si>
  <si>
    <t>1200144566</t>
  </si>
  <si>
    <t>4900149250</t>
  </si>
  <si>
    <t>Suministros de materiales varios</t>
  </si>
  <si>
    <t>1200145341</t>
  </si>
  <si>
    <t>4900149841</t>
  </si>
  <si>
    <t>ARREGLO DE BODEGA</t>
  </si>
  <si>
    <t>C900873382</t>
  </si>
  <si>
    <t>IMAGINARIO DISEÑO S. A. S</t>
  </si>
  <si>
    <t>1200144240</t>
  </si>
  <si>
    <t>4900148888</t>
  </si>
  <si>
    <t>SPOT ADOSABLE PARA PAR30 LED CON LAMPARA</t>
  </si>
  <si>
    <t>1200144656</t>
  </si>
  <si>
    <t>4900149237</t>
  </si>
  <si>
    <t>AUDITORIAS_MPCHORRILLOS_ENERO_2026</t>
  </si>
  <si>
    <t>1200145431</t>
  </si>
  <si>
    <t>4900149893</t>
  </si>
  <si>
    <t>Monitoreo de Efluente Faucett</t>
  </si>
  <si>
    <t>1200147041</t>
  </si>
  <si>
    <t>4900151177</t>
  </si>
  <si>
    <t>INSECTOCUTORES</t>
  </si>
  <si>
    <t>1200146574</t>
  </si>
  <si>
    <t>4900150798</t>
  </si>
  <si>
    <t>POP_BTS _Totem promos</t>
  </si>
  <si>
    <t>1200144317</t>
  </si>
  <si>
    <t>4900149046</t>
  </si>
  <si>
    <t>VDV/ PANTALLAS ACTIVACION STITCH/ ENERO</t>
  </si>
  <si>
    <t>76989941</t>
  </si>
  <si>
    <t>ROCK FILMS SPA</t>
  </si>
  <si>
    <t>1200146616</t>
  </si>
  <si>
    <t>4900150874</t>
  </si>
  <si>
    <t>FERIA EMPRENDO / NUEVAS GRÁFICAS / MARZO</t>
  </si>
  <si>
    <t>1400009283</t>
  </si>
  <si>
    <t>5400006808</t>
  </si>
  <si>
    <t>1200145448</t>
  </si>
  <si>
    <t>4900149860</t>
  </si>
  <si>
    <t>Eventos_PagoDJ_Febrero</t>
  </si>
  <si>
    <t>1200146183</t>
  </si>
  <si>
    <t>4900150411</t>
  </si>
  <si>
    <t>ATC_PagoApoyo_31/01 al 15/02</t>
  </si>
  <si>
    <t>1200144378</t>
  </si>
  <si>
    <t>4900149081</t>
  </si>
  <si>
    <t>Toma de medidas VMAs</t>
  </si>
  <si>
    <t>1200146708</t>
  </si>
  <si>
    <t>4900150984</t>
  </si>
  <si>
    <t>Instalación de acometida L-Karum</t>
  </si>
  <si>
    <t>1200143727</t>
  </si>
  <si>
    <t>4900148544</t>
  </si>
  <si>
    <t>SERVICIO MTTO DEA PARQUE CARACOLÍ</t>
  </si>
  <si>
    <t>C811044610</t>
  </si>
  <si>
    <t>INGENIERIA HOSPITALARIA S.A.S</t>
  </si>
  <si>
    <t>1200145921</t>
  </si>
  <si>
    <t>4900150314</t>
  </si>
  <si>
    <t>Suministro e instalacion aviso polieres</t>
  </si>
  <si>
    <t>1200144210</t>
  </si>
  <si>
    <t>4900148933</t>
  </si>
  <si>
    <t>Volante de promo y eventos ENERO</t>
  </si>
  <si>
    <t>1200146711</t>
  </si>
  <si>
    <t>4900150916</t>
  </si>
  <si>
    <t>SERVICIO ALMUERZOS BRIGADISTAS PCA</t>
  </si>
  <si>
    <t>1200144135</t>
  </si>
  <si>
    <t>4900148868</t>
  </si>
  <si>
    <t>Eventos_CreadoresEne</t>
  </si>
  <si>
    <t>1200145120</t>
  </si>
  <si>
    <t>4900149681</t>
  </si>
  <si>
    <t>SUMINISTRO CAF Y PAP.. 19% BQ.FEB</t>
  </si>
  <si>
    <t>C900074348</t>
  </si>
  <si>
    <t>SUMICORP LTDA</t>
  </si>
  <si>
    <t>1200144404</t>
  </si>
  <si>
    <t>4900149069</t>
  </si>
  <si>
    <t>MANT.PREV. PRODUCTORA DE HIELO1500</t>
  </si>
  <si>
    <t>1200146460</t>
  </si>
  <si>
    <t>4900150755</t>
  </si>
  <si>
    <t>Catering eventos extras</t>
  </si>
  <si>
    <t>1200146490</t>
  </si>
  <si>
    <t>4900150774</t>
  </si>
  <si>
    <t>RH1: GORROS MALLS</t>
  </si>
  <si>
    <t>1200146633</t>
  </si>
  <si>
    <t>4900150885</t>
  </si>
  <si>
    <t>Premios_Marzo-CHO</t>
  </si>
  <si>
    <t>1300008876</t>
  </si>
  <si>
    <t>5000008596</t>
  </si>
  <si>
    <t>SERVICIO DE DIBUJO 2026  SEM 1, PRT</t>
  </si>
  <si>
    <t>5000008606</t>
  </si>
  <si>
    <t>SERVICIO DE DIBUJO 2026  SEM 1, AEB</t>
  </si>
  <si>
    <t>1200146085</t>
  </si>
  <si>
    <t>4900150466</t>
  </si>
  <si>
    <t>1200144463</t>
  </si>
  <si>
    <t>4900149100</t>
  </si>
  <si>
    <t>SERVICIO RETIRO DE ESCOMBROS SÓTANO 3 CA</t>
  </si>
  <si>
    <t>1200147137</t>
  </si>
  <si>
    <t>4900151313</t>
  </si>
  <si>
    <t>SUMINISTRO DE PINTURA DE ALTO TRAFICO</t>
  </si>
  <si>
    <t>SUMINISTRO CAF. 5% BQ FEB</t>
  </si>
  <si>
    <t>1200143745</t>
  </si>
  <si>
    <t>4900148533</t>
  </si>
  <si>
    <t>TRABAJOS DE REPARACION DE PANDERETA POR</t>
  </si>
  <si>
    <t>1200144715</t>
  </si>
  <si>
    <t>4900149344</t>
  </si>
  <si>
    <t>Traslado contenedores reciclaje</t>
  </si>
  <si>
    <t>1200146241</t>
  </si>
  <si>
    <t>4900150577</t>
  </si>
  <si>
    <t>Pedido personal H.Ex fines de Semana</t>
  </si>
  <si>
    <t>1200143750</t>
  </si>
  <si>
    <t>4900148492</t>
  </si>
  <si>
    <t>COSTO CONRECUPERO,SERV  EME.CORT. LOC 78</t>
  </si>
  <si>
    <t>1200144314</t>
  </si>
  <si>
    <t>4900149044</t>
  </si>
  <si>
    <t>VACACIONES DE VERANO/ GRAFICAS</t>
  </si>
  <si>
    <t>NOVAVENTA 0% ENE 26</t>
  </si>
  <si>
    <t>1200146690</t>
  </si>
  <si>
    <t>4900150930</t>
  </si>
  <si>
    <t>GRAFICA MAMPARAS Y LOCKERS</t>
  </si>
  <si>
    <t>1200144952</t>
  </si>
  <si>
    <t>4900149449</t>
  </si>
  <si>
    <t>Variables AEX Enero 26</t>
  </si>
  <si>
    <t>1200147049</t>
  </si>
  <si>
    <t>4900151286</t>
  </si>
  <si>
    <t>Retiro ecobotellas MAQ diciembre</t>
  </si>
  <si>
    <t>1200143876</t>
  </si>
  <si>
    <t>4900148632</t>
  </si>
  <si>
    <t>POP_Brandeo prismas y letrero</t>
  </si>
  <si>
    <t>1200144497</t>
  </si>
  <si>
    <t>4900149169</t>
  </si>
  <si>
    <t>Servicio de aseo esporádico Ene.</t>
  </si>
  <si>
    <t>Servicio de aseo esporádico Feb.</t>
  </si>
  <si>
    <t>Servicio de aseo esporadico Mar.</t>
  </si>
  <si>
    <t>Servicio de aseo esporadico Abr.</t>
  </si>
  <si>
    <t>Servicio de aseo esporadico May.</t>
  </si>
  <si>
    <t>Servicio de aseo esporadico Jun.</t>
  </si>
  <si>
    <t>Servicio de aseo esporadico JuL.</t>
  </si>
  <si>
    <t>Servicio de aseo esporadico Ago.</t>
  </si>
  <si>
    <t>Servicio de aseo esporadico Sep.</t>
  </si>
  <si>
    <t>Servicio de aseo esporadico Oct.</t>
  </si>
  <si>
    <t>Servicio de aseo esporadico Nov.</t>
  </si>
  <si>
    <t>Servicio de aseo esporadico Dic.</t>
  </si>
  <si>
    <t>1200144731</t>
  </si>
  <si>
    <t>4900149303</t>
  </si>
  <si>
    <t>Eventos_AnimaciónDeEventos_Enero</t>
  </si>
  <si>
    <t>1200146105</t>
  </si>
  <si>
    <t>4900150531</t>
  </si>
  <si>
    <t>TRASLADO EN AMBULANCIA ENE 26</t>
  </si>
  <si>
    <t>1200146549</t>
  </si>
  <si>
    <t>4900150851</t>
  </si>
  <si>
    <t>REVISION_VES1_FEBRERO_2026</t>
  </si>
  <si>
    <t>1200146636</t>
  </si>
  <si>
    <t>4900150887</t>
  </si>
  <si>
    <t>SUMINISTRO DE 50 SACOS DE ARENA</t>
  </si>
  <si>
    <t>1200144041</t>
  </si>
  <si>
    <t>4900148741</t>
  </si>
  <si>
    <t>1200144598</t>
  </si>
  <si>
    <t>4900149192</t>
  </si>
  <si>
    <t>TRANSPORTE Y MANO DE OBRA</t>
  </si>
  <si>
    <t>1200145214</t>
  </si>
  <si>
    <t>4900149747</t>
  </si>
  <si>
    <t>1200145216</t>
  </si>
  <si>
    <t>4900149749</t>
  </si>
  <si>
    <t>1200145235</t>
  </si>
  <si>
    <t>4900149758</t>
  </si>
  <si>
    <t>1200144877</t>
  </si>
  <si>
    <t>4900149444</t>
  </si>
  <si>
    <t>SUMIN MATERIALES CAMBIO CERAMICOS</t>
  </si>
  <si>
    <t>1200143674</t>
  </si>
  <si>
    <t>4900148490</t>
  </si>
  <si>
    <t>SUMINISTRO E INSTALACIÓN DE PEINES DE ES</t>
  </si>
  <si>
    <t>1400009234</t>
  </si>
  <si>
    <t>5400006797</t>
  </si>
  <si>
    <t>1200144933</t>
  </si>
  <si>
    <t>4900149464</t>
  </si>
  <si>
    <t>Tarjeta Accionamiento remoto ROS</t>
  </si>
  <si>
    <t>1200145593</t>
  </si>
  <si>
    <t>4900149988</t>
  </si>
  <si>
    <t>Sum. Viniles para tachos ecologicos MCH</t>
  </si>
  <si>
    <t>1200145696</t>
  </si>
  <si>
    <t>4900150114</t>
  </si>
  <si>
    <t>Viniles estación de Reciclaje</t>
  </si>
  <si>
    <t>1200146853</t>
  </si>
  <si>
    <t>4900151057</t>
  </si>
  <si>
    <t>Ajuste electroiman - brazo puerta Of PLC</t>
  </si>
  <si>
    <t>1200143959</t>
  </si>
  <si>
    <t>4900148719</t>
  </si>
  <si>
    <t>1200146534</t>
  </si>
  <si>
    <t>4900150859</t>
  </si>
  <si>
    <t>SUM. DE PINTURA</t>
  </si>
  <si>
    <t>1200146563</t>
  </si>
  <si>
    <t>4900150806</t>
  </si>
  <si>
    <t>Parqueadero COSIACA</t>
  </si>
  <si>
    <t>1200144932</t>
  </si>
  <si>
    <t>4900149465</t>
  </si>
  <si>
    <t>Serv. Espec. limp trampa grasa S07-S22</t>
  </si>
  <si>
    <t>ADMINISTRACION</t>
  </si>
  <si>
    <t>1200145378</t>
  </si>
  <si>
    <t>4900149804</t>
  </si>
  <si>
    <t>Preventivo de dispensador de agua</t>
  </si>
  <si>
    <t>P56280375</t>
  </si>
  <si>
    <t>WATER TREATMENT S.A.C</t>
  </si>
  <si>
    <t>1200146508</t>
  </si>
  <si>
    <t>4900150762</t>
  </si>
  <si>
    <t>Eventos_Día de san Valentin</t>
  </si>
  <si>
    <t>1200144874</t>
  </si>
  <si>
    <t>4900149511</t>
  </si>
  <si>
    <t>Emicadora</t>
  </si>
  <si>
    <t>1200143833</t>
  </si>
  <si>
    <t>4900148613</t>
  </si>
  <si>
    <t>TRANSPORTES MEDE. DIC 25</t>
  </si>
  <si>
    <t>1200146254</t>
  </si>
  <si>
    <t>4900150569</t>
  </si>
  <si>
    <t>SERVICIOS TRIBUTARIOS ENERO 26</t>
  </si>
  <si>
    <t>1200143708</t>
  </si>
  <si>
    <t>4900148518</t>
  </si>
  <si>
    <t>COMPRA 20 ROLLOS  CINTA NO PASE</t>
  </si>
  <si>
    <t>C900451171</t>
  </si>
  <si>
    <t>FERREIMPO LTDA</t>
  </si>
  <si>
    <t>CAROL.CORTES</t>
  </si>
  <si>
    <t>1200144398</t>
  </si>
  <si>
    <t>4900149067</t>
  </si>
  <si>
    <t>1200145718</t>
  </si>
  <si>
    <t>4900150205</t>
  </si>
  <si>
    <t>MAT-Shadowing / Folletos</t>
  </si>
  <si>
    <t>1200145140</t>
  </si>
  <si>
    <t>4900149661</t>
  </si>
  <si>
    <t>GRAFICA retiros varios</t>
  </si>
  <si>
    <t>1200146855</t>
  </si>
  <si>
    <t>4900151063</t>
  </si>
  <si>
    <t>INSUMOS CAFETERIA PLC 19% MAR</t>
  </si>
  <si>
    <t>NOVAVENTA 0% DIC</t>
  </si>
  <si>
    <t>1200145700</t>
  </si>
  <si>
    <t>4900150113</t>
  </si>
  <si>
    <t>GRAFICAS ASCENSOR/ INSTALACION/ FEBRERO</t>
  </si>
  <si>
    <t>1200144008</t>
  </si>
  <si>
    <t>4900148807</t>
  </si>
  <si>
    <t>MANTENIMIENTO GENERAL GATO ESTIBADOR</t>
  </si>
  <si>
    <t>1200145428</t>
  </si>
  <si>
    <t>4900149888</t>
  </si>
  <si>
    <t>REPARACIÓN RAYO LINEAL San Ignacio 300</t>
  </si>
  <si>
    <t>1200144505</t>
  </si>
  <si>
    <t>4900149131</t>
  </si>
  <si>
    <t>DICIEMBRE-Rep. Desat sumidero lavamanos</t>
  </si>
  <si>
    <t>1200144345</t>
  </si>
  <si>
    <t>4900148921</t>
  </si>
  <si>
    <t>Gastos Auditoria AENOR 2025  BOM</t>
  </si>
  <si>
    <t>1400009146</t>
  </si>
  <si>
    <t>5400006724</t>
  </si>
  <si>
    <t>1200145768</t>
  </si>
  <si>
    <t>4900150184</t>
  </si>
  <si>
    <t>INSPECCION TECNICA NOCHE</t>
  </si>
  <si>
    <t>LSANMARTIN</t>
  </si>
  <si>
    <t>1200143741</t>
  </si>
  <si>
    <t>4900148535</t>
  </si>
  <si>
    <t>Mantención pilón seguridad</t>
  </si>
  <si>
    <t>1200143688</t>
  </si>
  <si>
    <t>4900148503</t>
  </si>
  <si>
    <t>Impresión de Libro de Reclamaciones</t>
  </si>
  <si>
    <t>T Duran</t>
  </si>
  <si>
    <t>1200143950</t>
  </si>
  <si>
    <t>4900148726</t>
  </si>
  <si>
    <t>Diseño elementos institucionales</t>
  </si>
  <si>
    <t>C52882349</t>
  </si>
  <si>
    <t>LINA MARIA CORTES JARAMILLO</t>
  </si>
  <si>
    <t>1200146325</t>
  </si>
  <si>
    <t>4900150641</t>
  </si>
  <si>
    <t>Sum e inst entrada de pasamanos inf dere</t>
  </si>
  <si>
    <t>1300008963</t>
  </si>
  <si>
    <t>5000008682</t>
  </si>
  <si>
    <t>TASAS</t>
  </si>
  <si>
    <t>1200144434</t>
  </si>
  <si>
    <t>4900149119</t>
  </si>
  <si>
    <t>Cambio de Switch Poe de Cámaras</t>
  </si>
  <si>
    <t>P60212322</t>
  </si>
  <si>
    <t>G4S SECURE MONITORING AND RESPONSE</t>
  </si>
  <si>
    <t>1200145858</t>
  </si>
  <si>
    <t>4900150316</t>
  </si>
  <si>
    <t>Serv Aseo Savory local/bodega</t>
  </si>
  <si>
    <t>1200146568</t>
  </si>
  <si>
    <t>4900150801</t>
  </si>
  <si>
    <t>SERVICIO COURIER</t>
  </si>
  <si>
    <t>1200143706</t>
  </si>
  <si>
    <t>4900148520</t>
  </si>
  <si>
    <t>bodega de transporte vertical</t>
  </si>
  <si>
    <t>1200144272</t>
  </si>
  <si>
    <t>4900148967</t>
  </si>
  <si>
    <t>Desconexión sistema de detección Derco</t>
  </si>
  <si>
    <t>1200144880</t>
  </si>
  <si>
    <t>4900149426</t>
  </si>
  <si>
    <t>COSTO CON RECUPERO HITOS  SODIMAC</t>
  </si>
  <si>
    <t>1200146209</t>
  </si>
  <si>
    <t>4900150622</t>
  </si>
  <si>
    <t>Fumigación local vacantes Ce1</t>
  </si>
  <si>
    <t>1200143885</t>
  </si>
  <si>
    <t>4900148641</t>
  </si>
  <si>
    <t>POP_Brandeo Totem</t>
  </si>
  <si>
    <t>1200143887</t>
  </si>
  <si>
    <t>4900148643</t>
  </si>
  <si>
    <t>POP_Brandeo totem eventos</t>
  </si>
  <si>
    <t>1200144234</t>
  </si>
  <si>
    <t>4900148887</t>
  </si>
  <si>
    <t>1200144454</t>
  </si>
  <si>
    <t>4900149111</t>
  </si>
  <si>
    <t>1200144730</t>
  </si>
  <si>
    <t>4900149304</t>
  </si>
  <si>
    <t>Eventos_ParchesyTallimetro_Enero</t>
  </si>
  <si>
    <t>1200144332</t>
  </si>
  <si>
    <t>4900149042</t>
  </si>
  <si>
    <t>CAMBIO DE BOMBA CONDENSADO</t>
  </si>
  <si>
    <t>1200144120</t>
  </si>
  <si>
    <t>4900148850</t>
  </si>
  <si>
    <t>REG PAGO FERIADOS PERSONAL SES MP ICA</t>
  </si>
  <si>
    <t>1200146113</t>
  </si>
  <si>
    <t>4900150540</t>
  </si>
  <si>
    <t>Cambio CHAPA Electrica Sala de Control</t>
  </si>
  <si>
    <t>1200144266</t>
  </si>
  <si>
    <t>4900148910</t>
  </si>
  <si>
    <t>HIPOCLORITO DE SODIO AL 7.5% BIDON X 20K</t>
  </si>
  <si>
    <t>P56591907</t>
  </si>
  <si>
    <t>MHS FERRETERIA Y SERVICIOS</t>
  </si>
  <si>
    <t>1200144151</t>
  </si>
  <si>
    <t>4900148824</t>
  </si>
  <si>
    <t>SERVICIO FIJO WHATSAPP BUSINESS PLC ENER</t>
  </si>
  <si>
    <t>C301164528</t>
  </si>
  <si>
    <t>TREBLE AI INC</t>
  </si>
  <si>
    <t>SERVICIO FIJO WHATSAPP BUSINESS PLC FEB</t>
  </si>
  <si>
    <t>SERVICIO FIJO WHATSAPP BUSINESS PLC MAR</t>
  </si>
  <si>
    <t>1200144283</t>
  </si>
  <si>
    <t>4900148989</t>
  </si>
  <si>
    <t>SERVICIO FIJO WHATSAPP BUSINESS ENERO</t>
  </si>
  <si>
    <t>SERVICIO FIJO WHATSAPP BUSINESS FEBRERO</t>
  </si>
  <si>
    <t>SERVICIO FIJO WHATSAPP BUSINESS MARZO</t>
  </si>
  <si>
    <t>1200144282</t>
  </si>
  <si>
    <t>4900148990</t>
  </si>
  <si>
    <t>SERVICIO WHATSAPP BUSSINES ENERO</t>
  </si>
  <si>
    <t>SERVICIO WHATSAPP BUSSINES FEBRERO</t>
  </si>
  <si>
    <t>SERVICIO WHATSAPP BUSSINES MARZO</t>
  </si>
  <si>
    <t>1200146904</t>
  </si>
  <si>
    <t>4900151149</t>
  </si>
  <si>
    <t>Eventos_San Valentin</t>
  </si>
  <si>
    <t>1200146900</t>
  </si>
  <si>
    <t>4900151153</t>
  </si>
  <si>
    <t>1200144419</t>
  </si>
  <si>
    <t>4900149086</t>
  </si>
  <si>
    <t>VACACIONES DE VERABI/ GRAFICA NUEVA</t>
  </si>
  <si>
    <t>1200145323</t>
  </si>
  <si>
    <t>4900149846</t>
  </si>
  <si>
    <t>CAMBIO DE URGENCIA 2 RUEDAS PORTON P3</t>
  </si>
  <si>
    <t>CPisfil</t>
  </si>
  <si>
    <t>1200145498</t>
  </si>
  <si>
    <t>4900149909</t>
  </si>
  <si>
    <t>interconexión sistema ACI loca DALI</t>
  </si>
  <si>
    <t>1200146234</t>
  </si>
  <si>
    <t>4900150544</t>
  </si>
  <si>
    <t>PANEL LED 60X60, LAMPARA LINEAL NEGRA CO</t>
  </si>
  <si>
    <t>LHIGUERA</t>
  </si>
  <si>
    <t>1200146173</t>
  </si>
  <si>
    <t>4900150420</t>
  </si>
  <si>
    <t>CSAT Transaccional-QRS Pet Friendly PLC</t>
  </si>
  <si>
    <t>C800234331</t>
  </si>
  <si>
    <t>GRAFIQ EDITORES S A S</t>
  </si>
  <si>
    <t>1200144228</t>
  </si>
  <si>
    <t>4900148881</t>
  </si>
  <si>
    <t>SUMINISTRO MATERIALES - PINTADO AREAS CO</t>
  </si>
  <si>
    <t>1200145891</t>
  </si>
  <si>
    <t>4900150151</t>
  </si>
  <si>
    <t>GRAFICAS/ (LACTANCIA Y BICIS) FEBRERO</t>
  </si>
  <si>
    <t>JHURTADO</t>
  </si>
  <si>
    <t>1200146394</t>
  </si>
  <si>
    <t>4900150726</t>
  </si>
  <si>
    <t>Otros Gastos Digital_Otras Campañas_COMP</t>
  </si>
  <si>
    <t>1200145001</t>
  </si>
  <si>
    <t>4900149499</t>
  </si>
  <si>
    <t>SUM_LUMINARIAS</t>
  </si>
  <si>
    <t>1200146748</t>
  </si>
  <si>
    <t>4900151088</t>
  </si>
  <si>
    <t>ADHESIVO VENTANAL MALL CHILLAN</t>
  </si>
  <si>
    <t>1200145153</t>
  </si>
  <si>
    <t>4900149646</t>
  </si>
  <si>
    <t>Musico Eucaristia 1 Feb</t>
  </si>
  <si>
    <t>1200144405</t>
  </si>
  <si>
    <t>4900149070</t>
  </si>
  <si>
    <t>MANT.PREV. EQUI. DE HUMIDIFICACIÓN DE PE</t>
  </si>
  <si>
    <t>1200143879</t>
  </si>
  <si>
    <t>4900148635</t>
  </si>
  <si>
    <t>Eventos_Merch pelotas y soportes</t>
  </si>
  <si>
    <t>1200144288</t>
  </si>
  <si>
    <t>4900149059</t>
  </si>
  <si>
    <t>Servicio de Inspección de Filtraciones</t>
  </si>
  <si>
    <t>P52946727</t>
  </si>
  <si>
    <t>EMPRESA CONSTRUCTORA REHABILITADORA</t>
  </si>
  <si>
    <t>1200143767</t>
  </si>
  <si>
    <t>4900148553</t>
  </si>
  <si>
    <t>SUMINISTRO DE MATERIALES PARA LA OFICINA</t>
  </si>
  <si>
    <t>1200144478</t>
  </si>
  <si>
    <t>4900149184</t>
  </si>
  <si>
    <t>Mantenimiento y Pintado de Cubos Decorat</t>
  </si>
  <si>
    <t>1200144721</t>
  </si>
  <si>
    <t>4900149362</t>
  </si>
  <si>
    <t>PADMOUSE PACSA</t>
  </si>
  <si>
    <t>1200145834</t>
  </si>
  <si>
    <t>4900150300</t>
  </si>
  <si>
    <t>SERVICIO DE SEGURIDAD NOCTURNO</t>
  </si>
  <si>
    <t>1200146229</t>
  </si>
  <si>
    <t>4900150598</t>
  </si>
  <si>
    <t>Talleres_Niños_Febrero_Extra</t>
  </si>
  <si>
    <t>1200146880</t>
  </si>
  <si>
    <t>4900151039</t>
  </si>
  <si>
    <t>Manto correct. Equipo Aire Acondiionado</t>
  </si>
  <si>
    <t>1200144814</t>
  </si>
  <si>
    <t>4900149443</t>
  </si>
  <si>
    <t>Servicio corte de maleza</t>
  </si>
  <si>
    <t>1200146284</t>
  </si>
  <si>
    <t>4900150510</t>
  </si>
  <si>
    <t>SUMINISTRO LAMINAS DRYWALL</t>
  </si>
  <si>
    <t>1200145728</t>
  </si>
  <si>
    <t>4900150202</t>
  </si>
  <si>
    <t>DDE /EXTRAS ACTIVACION TARJETAS/FEB 26</t>
  </si>
  <si>
    <t>1200144793</t>
  </si>
  <si>
    <t>4900149434</t>
  </si>
  <si>
    <t>6 puntos electricos hornos microondas OF</t>
  </si>
  <si>
    <t>C901311004</t>
  </si>
  <si>
    <t>INGENIERIAS Y MONTAJES DC SAS</t>
  </si>
  <si>
    <t>1200146771</t>
  </si>
  <si>
    <t>4900151055</t>
  </si>
  <si>
    <t>SUMINISTRO DE CHAPETA</t>
  </si>
  <si>
    <t>C900424507</t>
  </si>
  <si>
    <t>ECOWINDOWS S.A.S</t>
  </si>
  <si>
    <t>1200145961</t>
  </si>
  <si>
    <t>4900150359</t>
  </si>
  <si>
    <t>PAGO MUNICIPAL FERIA</t>
  </si>
  <si>
    <t>1400009237</t>
  </si>
  <si>
    <t>5400006800</t>
  </si>
  <si>
    <t>CPISFil</t>
  </si>
  <si>
    <t>1200146152</t>
  </si>
  <si>
    <t>4900150438</t>
  </si>
  <si>
    <t>PNP (R) 8 HORAS -27 AL 30 DE ENE- 2026</t>
  </si>
  <si>
    <t>1200145059</t>
  </si>
  <si>
    <t>4900149569</t>
  </si>
  <si>
    <t>MANTTO EQUIPOS TUV ENERO</t>
  </si>
  <si>
    <t>1200146433</t>
  </si>
  <si>
    <t>4900150721</t>
  </si>
  <si>
    <t>MANTENCIÓN EQUIPOS TUV FEBRERO</t>
  </si>
  <si>
    <t>1200144854</t>
  </si>
  <si>
    <t>4900149509</t>
  </si>
  <si>
    <t>MOVIMIENTO/FERIA/ENERO26</t>
  </si>
  <si>
    <t>1200143644</t>
  </si>
  <si>
    <t>4900148473</t>
  </si>
  <si>
    <t>GRAFICAS A+/ INSTALACION/ ENERO</t>
  </si>
  <si>
    <t>1200146719</t>
  </si>
  <si>
    <t>4900150994</t>
  </si>
  <si>
    <t>SOMBRILLAS DE TERRAZA LATERAL</t>
  </si>
  <si>
    <t>1200145010</t>
  </si>
  <si>
    <t>4900149493</t>
  </si>
  <si>
    <t>SUM_ACRILICOS</t>
  </si>
  <si>
    <t>1200144095</t>
  </si>
  <si>
    <t>4900148782</t>
  </si>
  <si>
    <t>Certificación TTVV MAN 2026</t>
  </si>
  <si>
    <t>1200144094</t>
  </si>
  <si>
    <t>4900148783</t>
  </si>
  <si>
    <t>Certificación TTVV CE1 2026</t>
  </si>
  <si>
    <t>1200146265</t>
  </si>
  <si>
    <t>4900150524</t>
  </si>
  <si>
    <t>ACTUALIZACION DE PLANOS ELECTRICOS</t>
  </si>
  <si>
    <t>1200144446</t>
  </si>
  <si>
    <t>4900149087</t>
  </si>
  <si>
    <t>DICIEMBRE-Matnto Esp. escalera elecrica</t>
  </si>
  <si>
    <t>1200146228</t>
  </si>
  <si>
    <t>4900150597</t>
  </si>
  <si>
    <t>BTS_3 Totems de descuento</t>
  </si>
  <si>
    <t>1200145078</t>
  </si>
  <si>
    <t>4900149618</t>
  </si>
  <si>
    <t>COMPRA Y SER MAQUINA BEBIDAS CALIENTES</t>
  </si>
  <si>
    <t>1200143878</t>
  </si>
  <si>
    <t>4900148634</t>
  </si>
  <si>
    <t>Eventos_Premios gift card</t>
  </si>
  <si>
    <t>AMEZA</t>
  </si>
  <si>
    <t>1200143793</t>
  </si>
  <si>
    <t>4900148576</t>
  </si>
  <si>
    <t>SERVICIO DE SOPORTE TECNICO NOCTURNO</t>
  </si>
  <si>
    <t>1200145836</t>
  </si>
  <si>
    <t>4900150302</t>
  </si>
  <si>
    <t>Servicio de Soporte tecnico</t>
  </si>
  <si>
    <t>1200145089</t>
  </si>
  <si>
    <t>4900149619</t>
  </si>
  <si>
    <t>COMPRA UTILES TALLER VISION BOARD</t>
  </si>
  <si>
    <t>1200146712</t>
  </si>
  <si>
    <t>4900150915</t>
  </si>
  <si>
    <t>Mantención AC parking</t>
  </si>
  <si>
    <t>1200146535</t>
  </si>
  <si>
    <t>4900150845</t>
  </si>
  <si>
    <t>POP_BTS _Volantes</t>
  </si>
  <si>
    <t>1200146536</t>
  </si>
  <si>
    <t>4900150846</t>
  </si>
  <si>
    <t>CEM</t>
  </si>
  <si>
    <t>1400009110</t>
  </si>
  <si>
    <t>5400006682</t>
  </si>
  <si>
    <t>1200145600</t>
  </si>
  <si>
    <t>4900150034</t>
  </si>
  <si>
    <t>1400009254</t>
  </si>
  <si>
    <t>5400006789</t>
  </si>
  <si>
    <t>1200144053</t>
  </si>
  <si>
    <t>4900148734</t>
  </si>
  <si>
    <t>SUMIN MATERIALES ELECTRICOS</t>
  </si>
  <si>
    <t>1200143971</t>
  </si>
  <si>
    <t>4900148710</t>
  </si>
  <si>
    <t>SUMINISTRO DE ALCOHOL ISOPROPILICO</t>
  </si>
  <si>
    <t>1200144422</t>
  </si>
  <si>
    <t>4900149127</t>
  </si>
  <si>
    <t>No rutinario Enero Pis</t>
  </si>
  <si>
    <t>1200144529</t>
  </si>
  <si>
    <t>4900149244</t>
  </si>
  <si>
    <t>Eventos_dado premios</t>
  </si>
  <si>
    <t>No rutinario FEB Pis</t>
  </si>
  <si>
    <t>1200145529</t>
  </si>
  <si>
    <t>4900149981</t>
  </si>
  <si>
    <t>02 OPERACIOS ADICIONALES POR LLUVIA FEB</t>
  </si>
  <si>
    <t>1200146649</t>
  </si>
  <si>
    <t>4900150953</t>
  </si>
  <si>
    <t>BTL_Marzo-Aro-al-Cono</t>
  </si>
  <si>
    <t>1200147081</t>
  </si>
  <si>
    <t>4900151299</t>
  </si>
  <si>
    <t>No rutinario Mar Pis</t>
  </si>
  <si>
    <t>1200144143</t>
  </si>
  <si>
    <t>4900148832</t>
  </si>
  <si>
    <t>SIGLO DATA ENERO 2026</t>
  </si>
  <si>
    <t>SIGLO DATA FEBRERO 2026</t>
  </si>
  <si>
    <t>SIGLO DATA MARZO 2026</t>
  </si>
  <si>
    <t>SIGLO DATA ABRIL 2026</t>
  </si>
  <si>
    <t>SIGLO DATA MAYO 2026</t>
  </si>
  <si>
    <t>SIGLO DATA JUNIO 2026</t>
  </si>
  <si>
    <t>SIGLO DATA JULIO 2026</t>
  </si>
  <si>
    <t>SIGLO DATA AGOSTO 2026</t>
  </si>
  <si>
    <t>SIGLO DATA SEPTIEMBRE 2026</t>
  </si>
  <si>
    <t>SIGLO DATA OCTUBRE 2026</t>
  </si>
  <si>
    <t>SIGLO DATA NOVIEMBRE 2026</t>
  </si>
  <si>
    <t>SIGLO DATA DICIEMBRE 2026</t>
  </si>
  <si>
    <t>1200144340</t>
  </si>
  <si>
    <t>4900149050</t>
  </si>
  <si>
    <t>AO/ MODELO REEL MODA VERANO</t>
  </si>
  <si>
    <t>1200144942</t>
  </si>
  <si>
    <t>4900149456</t>
  </si>
  <si>
    <t>Gráfica acceso Mall</t>
  </si>
  <si>
    <t>1200146214</t>
  </si>
  <si>
    <t>4900150612</t>
  </si>
  <si>
    <t>JORNADA DE ADOPCION/MONTAJE Y DESMONTAJE</t>
  </si>
  <si>
    <t>ESTACIONAMIENTO TPM FEBRERO</t>
  </si>
  <si>
    <t>1200145133</t>
  </si>
  <si>
    <t>4900149668</t>
  </si>
  <si>
    <t>pizarra acrilica csat</t>
  </si>
  <si>
    <t>1200144278</t>
  </si>
  <si>
    <t>4900148993</t>
  </si>
  <si>
    <t>Materiales Larcomar Enero 25</t>
  </si>
  <si>
    <t>1200145565</t>
  </si>
  <si>
    <t>4900150024</t>
  </si>
  <si>
    <t>Apoyo nocturno instalación llaves</t>
  </si>
  <si>
    <t>1200147120</t>
  </si>
  <si>
    <t>4900151328</t>
  </si>
  <si>
    <t>MONTAJE FERIA MUJERES VISIONARIAS</t>
  </si>
  <si>
    <t>G OCAMPO</t>
  </si>
  <si>
    <t>1200144543</t>
  </si>
  <si>
    <t>4900149240</t>
  </si>
  <si>
    <t>SERVICIO TAXI DICIEMBRE 2025</t>
  </si>
  <si>
    <t>76835217</t>
  </si>
  <si>
    <t>GREYHUND CHILE SPA</t>
  </si>
  <si>
    <t>1200145803</t>
  </si>
  <si>
    <t>4900150231</t>
  </si>
  <si>
    <t>DN - Ingreso de Actas y Aclaratoria JGA</t>
  </si>
  <si>
    <t>1200146573</t>
  </si>
  <si>
    <t>4900150799</t>
  </si>
  <si>
    <t>POP_BTS _Cambio de Vinil eventos</t>
  </si>
  <si>
    <t>1200146819</t>
  </si>
  <si>
    <t>4900151111</t>
  </si>
  <si>
    <t>FUENTE DE PODER CCTV</t>
  </si>
  <si>
    <t>1400009147</t>
  </si>
  <si>
    <t>5400006725</t>
  </si>
  <si>
    <t>1200145025</t>
  </si>
  <si>
    <t>4900149600</t>
  </si>
  <si>
    <t>SUMINISTRO DE MATERIALES RESANADOS</t>
  </si>
  <si>
    <t>1200144253</t>
  </si>
  <si>
    <t>4900148959</t>
  </si>
  <si>
    <t>MONITOR - ANDREA RIVERA</t>
  </si>
  <si>
    <t>1200145737</t>
  </si>
  <si>
    <t>4900150126</t>
  </si>
  <si>
    <t>Personal Extra Lluvias</t>
  </si>
  <si>
    <t>PSOTO</t>
  </si>
  <si>
    <t>1200146562</t>
  </si>
  <si>
    <t>4900150807</t>
  </si>
  <si>
    <t>Lavado alfombras Wild Lama</t>
  </si>
  <si>
    <t>76874420</t>
  </si>
  <si>
    <t>LAVASECO Y LAVANDERIAS LTDA</t>
  </si>
  <si>
    <t>1200144388</t>
  </si>
  <si>
    <t>4900148998</t>
  </si>
  <si>
    <t>SEÑALETICA SEGURIDAD EXTERIOR MALL</t>
  </si>
  <si>
    <t>1200146474</t>
  </si>
  <si>
    <t>4900150833</t>
  </si>
  <si>
    <t>SUMINISTRO PARA MANTENIMIENTO PREVENTIVO</t>
  </si>
  <si>
    <t>1200146081</t>
  </si>
  <si>
    <t>4900150462</t>
  </si>
  <si>
    <t>1200146083</t>
  </si>
  <si>
    <t>4900150464</t>
  </si>
  <si>
    <t>1200146091</t>
  </si>
  <si>
    <t>4900150471</t>
  </si>
  <si>
    <t>KNOLASCO</t>
  </si>
  <si>
    <t>1200144710</t>
  </si>
  <si>
    <t>4900149346</t>
  </si>
  <si>
    <t>Señaletica y tarjetas de presentación</t>
  </si>
  <si>
    <t>1200146723</t>
  </si>
  <si>
    <t>4900150979</t>
  </si>
  <si>
    <t>MONITOR PCA</t>
  </si>
  <si>
    <t>1200146724</t>
  </si>
  <si>
    <t>4900150980</t>
  </si>
  <si>
    <t>MONITOR PAG</t>
  </si>
  <si>
    <t>1200146725</t>
  </si>
  <si>
    <t>4900150981</t>
  </si>
  <si>
    <t>MONITORES ARB</t>
  </si>
  <si>
    <t>1400009255</t>
  </si>
  <si>
    <t>5400006788</t>
  </si>
  <si>
    <t>1200145135</t>
  </si>
  <si>
    <t>4900149666</t>
  </si>
  <si>
    <t>letreros no fumar</t>
  </si>
  <si>
    <t>1200146837</t>
  </si>
  <si>
    <t>4900151076</t>
  </si>
  <si>
    <t>Servicio tecnico cortina sub</t>
  </si>
  <si>
    <t>1200145342</t>
  </si>
  <si>
    <t>4900149830</t>
  </si>
  <si>
    <t>ACTIVACIÓN POP CLUB DEL PARQUE PLC</t>
  </si>
  <si>
    <t>1200145989</t>
  </si>
  <si>
    <t>4900150275</t>
  </si>
  <si>
    <t>SUMINISTRO DE EQUIPOS PARA TOPICO</t>
  </si>
  <si>
    <t>1200146499</t>
  </si>
  <si>
    <t>4900150864</t>
  </si>
  <si>
    <t>Servicio cambio fuente de poder pantalla</t>
  </si>
  <si>
    <t>C10030688</t>
  </si>
  <si>
    <t>JHOAN HARVEY GOMEZ ROBY</t>
  </si>
  <si>
    <t>1200146554</t>
  </si>
  <si>
    <t>4900150812</t>
  </si>
  <si>
    <t>1200145130</t>
  </si>
  <si>
    <t>4900149671</t>
  </si>
  <si>
    <t>SERV ADICIONAL 4 OPERARIOS LAVADO UTAC</t>
  </si>
  <si>
    <t>Rep. letrero Neon BZG</t>
  </si>
  <si>
    <t>1200146496</t>
  </si>
  <si>
    <t>4900150794</t>
  </si>
  <si>
    <t>SERVICIO REFRIGERIO CAPACITACIÓN SGA</t>
  </si>
  <si>
    <t>CVIVAR</t>
  </si>
  <si>
    <t>1200144940</t>
  </si>
  <si>
    <t>4900149458</t>
  </si>
  <si>
    <t>DF Digital  Premium Compartido</t>
  </si>
  <si>
    <t>1200146728</t>
  </si>
  <si>
    <t>4900150988</t>
  </si>
  <si>
    <t>SUMINISTRO DE BOLSAS ACH</t>
  </si>
  <si>
    <t>1200146622</t>
  </si>
  <si>
    <t>4900150880</t>
  </si>
  <si>
    <t>Sum e inst cintas antideslizantes Of PLC</t>
  </si>
  <si>
    <t>1200146689</t>
  </si>
  <si>
    <t>4900150931</t>
  </si>
  <si>
    <t>Estudio de seguridad M.A.C.R - N.P.O</t>
  </si>
  <si>
    <t>1200146169</t>
  </si>
  <si>
    <t>4900150422</t>
  </si>
  <si>
    <t>1200147019</t>
  </si>
  <si>
    <t>4900151200</t>
  </si>
  <si>
    <t>SENSORES DE MOVIMIENTO</t>
  </si>
  <si>
    <t>1200143872</t>
  </si>
  <si>
    <t>4900148673</t>
  </si>
  <si>
    <t>Factibilidad de punto de red</t>
  </si>
  <si>
    <t>1200146360</t>
  </si>
  <si>
    <t>4900150583</t>
  </si>
  <si>
    <t>Fumigación local vacante</t>
  </si>
  <si>
    <t>Gráfica acceso Jirafa</t>
  </si>
  <si>
    <t>1200146688</t>
  </si>
  <si>
    <t>4900150932</t>
  </si>
  <si>
    <t>SUMINISTRO DE 3 BOTOINES DE ASISTENCIA</t>
  </si>
  <si>
    <t>1200145673</t>
  </si>
  <si>
    <t>4900150074</t>
  </si>
  <si>
    <t>PASE PLACA E INSPECCIONABLE HOLISTICA</t>
  </si>
  <si>
    <t>1200144659</t>
  </si>
  <si>
    <t>4900149235</t>
  </si>
  <si>
    <t>AUDITORIAS_VES2_ENERO_2026</t>
  </si>
  <si>
    <t>1200145158</t>
  </si>
  <si>
    <t>4900149636</t>
  </si>
  <si>
    <t>Influencers_Otras Campañas_Luz_Torres</t>
  </si>
  <si>
    <t>1200145180</t>
  </si>
  <si>
    <t>4900149699</t>
  </si>
  <si>
    <t>1200145305</t>
  </si>
  <si>
    <t>4900149716</t>
  </si>
  <si>
    <t>RH2: PRUEBAS PSICOTÉNICAS</t>
  </si>
  <si>
    <t>P60326729</t>
  </si>
  <si>
    <t>TRISUR CONSULTING GROUP S.A.C</t>
  </si>
  <si>
    <t>1200146890</t>
  </si>
  <si>
    <t>4900151162</t>
  </si>
  <si>
    <t>Tapa de Buzon Electrico</t>
  </si>
  <si>
    <t>1200146986</t>
  </si>
  <si>
    <t>4900151184</t>
  </si>
  <si>
    <t>Instalación de Chapas para Módulos Merca</t>
  </si>
  <si>
    <t>1200144239</t>
  </si>
  <si>
    <t>4900149026</t>
  </si>
  <si>
    <t>Muestreo y Análisis Fisicoquímico</t>
  </si>
  <si>
    <t>96691330</t>
  </si>
  <si>
    <t>DICTUC S.A</t>
  </si>
  <si>
    <t>1200145338</t>
  </si>
  <si>
    <t>4900149840</t>
  </si>
  <si>
    <t>SUMINISTRO DE MATERIALES - MEDIDOR MODUL</t>
  </si>
  <si>
    <t>1200146566</t>
  </si>
  <si>
    <t>4900150803</t>
  </si>
  <si>
    <t>LIQUIDACION FEBRERO COPEX</t>
  </si>
  <si>
    <t>1200145063</t>
  </si>
  <si>
    <t>4900149565</t>
  </si>
  <si>
    <t>SUM_PINTURA_VES1</t>
  </si>
  <si>
    <t>1200143881</t>
  </si>
  <si>
    <t>4900148637</t>
  </si>
  <si>
    <t>Eventos_Merch bolsas brandeadas</t>
  </si>
  <si>
    <t>1200146223</t>
  </si>
  <si>
    <t>4900150601</t>
  </si>
  <si>
    <t>CARTELERIA ESTACIONAMIENTO</t>
  </si>
  <si>
    <t>1200144756</t>
  </si>
  <si>
    <t>4900149288</t>
  </si>
  <si>
    <t>Eventos_GiftcardSorteo</t>
  </si>
  <si>
    <t>1200145807</t>
  </si>
  <si>
    <t>4900150310</t>
  </si>
  <si>
    <t>Producción_Otros Gastos_Gift Card Falabe</t>
  </si>
  <si>
    <t>1200144064</t>
  </si>
  <si>
    <t>4900148843</t>
  </si>
  <si>
    <t>compra de itm 100A-Scotiab(problem elec</t>
  </si>
  <si>
    <t>1400009317</t>
  </si>
  <si>
    <t>5400006835</t>
  </si>
  <si>
    <t>AZURE - MIN - ENE 2026</t>
  </si>
  <si>
    <t>P38377337</t>
  </si>
  <si>
    <t>SONDA DEL PERU S.A</t>
  </si>
  <si>
    <t>AZURE - MIN - FEB 2026</t>
  </si>
  <si>
    <t>AZURE - MIN - MAR 2026</t>
  </si>
  <si>
    <t>AZURE - MIN - ABR 2026</t>
  </si>
  <si>
    <t>AZURE - MIN - MAYO 2026</t>
  </si>
  <si>
    <t>AZURE - MIN - JUNIO 2026</t>
  </si>
  <si>
    <t>AZURE - MIN - JULIO 2026</t>
  </si>
  <si>
    <t>AZURE - MIN - AGOSTO 2026</t>
  </si>
  <si>
    <t>AZURE - MIN - SEPT 2026</t>
  </si>
  <si>
    <t>AZURE - MIN - OCT 2026</t>
  </si>
  <si>
    <t>AZURE - MIN - NOV 2026</t>
  </si>
  <si>
    <t>AZURE - MIN - DIC 2026</t>
  </si>
  <si>
    <t>1200144141</t>
  </si>
  <si>
    <t>4900148924</t>
  </si>
  <si>
    <t>Agencia de monitoreo de noticias Enero</t>
  </si>
  <si>
    <t>Agencia de monitoreo de noticias Febrero</t>
  </si>
  <si>
    <t>Agencia de monitoreo de noticias Marzo</t>
  </si>
  <si>
    <t>Agencia de monitoreo de noticias Abril</t>
  </si>
  <si>
    <t>Agencia de monitoreo de noticias Mayo</t>
  </si>
  <si>
    <t>Agencia de monitoreo de noticias Junio</t>
  </si>
  <si>
    <t>Agencia de monitoreo de noticias Julio</t>
  </si>
  <si>
    <t>Agencia de monitoreo de noticias Agosto</t>
  </si>
  <si>
    <t>Agencia de monitoreo de noticias Septiem</t>
  </si>
  <si>
    <t>Agencia de monitoreo de noticias Oct</t>
  </si>
  <si>
    <t>Agencia de monitoreo de noticias Noviemb</t>
  </si>
  <si>
    <t>Agencia de monitoreo de noticias Diciemb</t>
  </si>
  <si>
    <t>1400009211</t>
  </si>
  <si>
    <t>5400006763</t>
  </si>
  <si>
    <t>SERV DE DIBUJO VF ENE 26, COQ-CUR</t>
  </si>
  <si>
    <t>SERV DE DIBUJO VF FEB 26, COQ-CUR</t>
  </si>
  <si>
    <t>SERV DE DIBUJO VF MAR 26, COQ-CUR</t>
  </si>
  <si>
    <t>SERV DE DIBUJO VF ABR 26, COQ-CUR</t>
  </si>
  <si>
    <t>SERV DE DIBUJO VF MAY 26, COQ-CUR</t>
  </si>
  <si>
    <t>SERV DE DIBUJO VF JUN 26, COQ-CUR</t>
  </si>
  <si>
    <t>SERV DE DIBUJO VF JUL 26, COQ-CUR</t>
  </si>
  <si>
    <t>SERV DE DIBUJO VF AGO 26, COQ-CUR</t>
  </si>
  <si>
    <t>SERV DE DIBUJO VF SEP 26, COQ-CUR</t>
  </si>
  <si>
    <t>SERV DE DIBUJO VF OCT 26, COQ-CUR</t>
  </si>
  <si>
    <t>SERV DE DIBUJO VF NOV 26, COQ-CUR</t>
  </si>
  <si>
    <t>SERV DE DIBUJO VF DIC 26, COQ-CUR</t>
  </si>
  <si>
    <t>1200146084</t>
  </si>
  <si>
    <t>4900150465</t>
  </si>
  <si>
    <t>1200146088</t>
  </si>
  <si>
    <t>4900150469</t>
  </si>
  <si>
    <t>Eduaro Perez Marchant (DF impreso)</t>
  </si>
  <si>
    <t>1200145318</t>
  </si>
  <si>
    <t>4900149709</t>
  </si>
  <si>
    <t>PAPEL HIGIENICO ADICIONAL SSHH MALL</t>
  </si>
  <si>
    <t>1200146807</t>
  </si>
  <si>
    <t>4900151121</t>
  </si>
  <si>
    <t>APOYO EMERG 13 FEB POR LLUVIA PCA</t>
  </si>
  <si>
    <t>1200146909</t>
  </si>
  <si>
    <t>4900151144</t>
  </si>
  <si>
    <t>Cambio contacto puerta A1</t>
  </si>
  <si>
    <t>96794440</t>
  </si>
  <si>
    <t>HEAVENWARD ASCENSORES S.A</t>
  </si>
  <si>
    <t>CMEDINA}</t>
  </si>
  <si>
    <t>1200145066</t>
  </si>
  <si>
    <t>4900149609</t>
  </si>
  <si>
    <t>CIERRO ESCALAS MECÁNICAS Y VENTILACIÓN D</t>
  </si>
  <si>
    <t>1200145796</t>
  </si>
  <si>
    <t>4900150201</t>
  </si>
  <si>
    <t>DISCO DURO CONTABILIDAD</t>
  </si>
  <si>
    <t>1400009252</t>
  </si>
  <si>
    <t>5400006791</t>
  </si>
  <si>
    <t>1200144679</t>
  </si>
  <si>
    <t>4900149342</t>
  </si>
  <si>
    <t>RETIRO MATERIALES Y ORDEN BODEGA NAVIDAD</t>
  </si>
  <si>
    <t>1200145218</t>
  </si>
  <si>
    <t>4900149751</t>
  </si>
  <si>
    <t>1200145234</t>
  </si>
  <si>
    <t>4900149757</t>
  </si>
  <si>
    <t>1200145236</t>
  </si>
  <si>
    <t>4900149759</t>
  </si>
  <si>
    <t>1200145238</t>
  </si>
  <si>
    <t>4900149761</t>
  </si>
  <si>
    <t>1200145239</t>
  </si>
  <si>
    <t>4900149762</t>
  </si>
  <si>
    <t>1200145241</t>
  </si>
  <si>
    <t>4900149772</t>
  </si>
  <si>
    <t>1200145397</t>
  </si>
  <si>
    <t>4900149891</t>
  </si>
  <si>
    <t>servicio de residuos residuos peligros</t>
  </si>
  <si>
    <t>C800189093</t>
  </si>
  <si>
    <t>CORPORACION PRODESARROLLO DEL NORTE</t>
  </si>
  <si>
    <t>1200144207</t>
  </si>
  <si>
    <t>4900148935</t>
  </si>
  <si>
    <t>Suministro de Asientos de inodoro</t>
  </si>
  <si>
    <t>1200144380</t>
  </si>
  <si>
    <t>4900149005</t>
  </si>
  <si>
    <t>MATERIALES CAJA CHICA REP MENORES</t>
  </si>
  <si>
    <t>1400009129</t>
  </si>
  <si>
    <t>5400006709</t>
  </si>
  <si>
    <t>1200144033</t>
  </si>
  <si>
    <t>4900148748</t>
  </si>
  <si>
    <t>GRAFICAS/ KARTING/ ENERO/ 100%</t>
  </si>
  <si>
    <t>1200145192</t>
  </si>
  <si>
    <t>4900149691</t>
  </si>
  <si>
    <t>DESMONTE - ENERO 26</t>
  </si>
  <si>
    <t>1200144861</t>
  </si>
  <si>
    <t>4900149388</t>
  </si>
  <si>
    <t>Polos uniformes ATC</t>
  </si>
  <si>
    <t>1200145990</t>
  </si>
  <si>
    <t>4900150274</t>
  </si>
  <si>
    <t>DISEÑO Y CONFECCIÓN PAÑOLETAS ENCUENTRO</t>
  </si>
  <si>
    <t>1200144137</t>
  </si>
  <si>
    <t>4900148864</t>
  </si>
  <si>
    <t>Fee Siglodata Enero 2026</t>
  </si>
  <si>
    <t>Fee Siglodata Feb 2026</t>
  </si>
  <si>
    <t>Fee Siglodata Marzo 2026</t>
  </si>
  <si>
    <t>Fee Siglodata Abril 2026</t>
  </si>
  <si>
    <t>Fee Siglodata Mayo 2026</t>
  </si>
  <si>
    <t>Fee Siglodata Junio 2026</t>
  </si>
  <si>
    <t>Fee Siglodata Julio 2026</t>
  </si>
  <si>
    <t>Fee Siglodata Agosto 2026</t>
  </si>
  <si>
    <t>Fee Siglodata Septiembre 2026</t>
  </si>
  <si>
    <t>Fee Siglodata Octubre 2026</t>
  </si>
  <si>
    <t>Fee Siglodata Noviembre 2026</t>
  </si>
  <si>
    <t>Fee Siglodata Diciembre 2026</t>
  </si>
  <si>
    <t>1200144717</t>
  </si>
  <si>
    <t>4900149345</t>
  </si>
  <si>
    <t>1200146866</t>
  </si>
  <si>
    <t>4900151056</t>
  </si>
  <si>
    <t>REPARACION PEATONAL Y PORTON ACCESO</t>
  </si>
  <si>
    <t>1200143725</t>
  </si>
  <si>
    <t>4900148545</t>
  </si>
  <si>
    <t>DISTRINORTE DIC 25</t>
  </si>
  <si>
    <t>C900387062</t>
  </si>
  <si>
    <t>DISTRINORTE 93 S.A.S.</t>
  </si>
  <si>
    <t>1200144244</t>
  </si>
  <si>
    <t>4900148969</t>
  </si>
  <si>
    <t>Feriado 9/12 MP Barranca NNFF</t>
  </si>
  <si>
    <t>1200144245</t>
  </si>
  <si>
    <t>4900148970</t>
  </si>
  <si>
    <t>Feriado 9/12 FFMM MP Huaral</t>
  </si>
  <si>
    <t>1200145521</t>
  </si>
  <si>
    <t>4900149973</t>
  </si>
  <si>
    <t>Pago Feriado Dic Lurin</t>
  </si>
  <si>
    <t>1200146367</t>
  </si>
  <si>
    <t>4900150579</t>
  </si>
  <si>
    <t>OC Feriado DICIEMBRE 25 -FFMM JAEN</t>
  </si>
  <si>
    <t>1200144509</t>
  </si>
  <si>
    <t>4900149144</t>
  </si>
  <si>
    <t>MANTTO MONTACARGA DOLLARCITY ENE 2026</t>
  </si>
  <si>
    <t>1200144520</t>
  </si>
  <si>
    <t>4900149148</t>
  </si>
  <si>
    <t>MONTACARGA DOLLAR CITY - MP ENERO - CHIN</t>
  </si>
  <si>
    <t>1200145622</t>
  </si>
  <si>
    <t>4900150016</t>
  </si>
  <si>
    <t>Parches 1_POP_Febrero</t>
  </si>
  <si>
    <t>1200146075</t>
  </si>
  <si>
    <t>4900150460</t>
  </si>
  <si>
    <t>MONTACARGA DOLLAR CITY - MP FEBRERO - CH</t>
  </si>
  <si>
    <t>1200146298</t>
  </si>
  <si>
    <t>4900150655</t>
  </si>
  <si>
    <t>Suministro de Fuente 24 VDC</t>
  </si>
  <si>
    <t>1200146506</t>
  </si>
  <si>
    <t>4900150764</t>
  </si>
  <si>
    <t>POP_BTS _Ruleta brandeada</t>
  </si>
  <si>
    <t>LCHANG</t>
  </si>
  <si>
    <t>1200146803</t>
  </si>
  <si>
    <t>4900151124</t>
  </si>
  <si>
    <t>Sum. Llanta Nueva</t>
  </si>
  <si>
    <t>1200144078</t>
  </si>
  <si>
    <t>4900148814</t>
  </si>
  <si>
    <t>Efectivos PNP (R) 8 HORAS-DEL 8 AL 10_EN</t>
  </si>
  <si>
    <t>1200145812</t>
  </si>
  <si>
    <t>4900150238</t>
  </si>
  <si>
    <t>CELULAR - SEBASTIAN CARRASCO</t>
  </si>
  <si>
    <t>1400009171</t>
  </si>
  <si>
    <t>5400006747</t>
  </si>
  <si>
    <t>Telemetria 2026 - Colonial</t>
  </si>
  <si>
    <t>1200144220</t>
  </si>
  <si>
    <t>4900148899</t>
  </si>
  <si>
    <t>VISITA SOPORTE TECNICO</t>
  </si>
  <si>
    <t>1200144859</t>
  </si>
  <si>
    <t>4900149519</t>
  </si>
  <si>
    <t>COSTO CON RECUPERO HITOS ENTRADA SODIMAC</t>
  </si>
  <si>
    <t>1300008845</t>
  </si>
  <si>
    <t>5000008571</t>
  </si>
  <si>
    <t>SERVICIO DE DIBUJO 2026  CON</t>
  </si>
  <si>
    <t>5000008609</t>
  </si>
  <si>
    <t>SERVICIO DE DIBUJO 2026 SEM 1, CON</t>
  </si>
  <si>
    <t>1300008870</t>
  </si>
  <si>
    <t>5000008610</t>
  </si>
  <si>
    <t>SERVICIO DE DIBUJO 2026 SEM 1, COQ</t>
  </si>
  <si>
    <t>1200145040</t>
  </si>
  <si>
    <t>4900149594</t>
  </si>
  <si>
    <t>EASY TAXI ENERO 26</t>
  </si>
  <si>
    <t>1200144912</t>
  </si>
  <si>
    <t>4900149536</t>
  </si>
  <si>
    <t>VERANO/ EXTRAS PANTALLAS FV/ FEB 26</t>
  </si>
  <si>
    <t>abarragan</t>
  </si>
  <si>
    <t>1200145278</t>
  </si>
  <si>
    <t>4900149734</t>
  </si>
  <si>
    <t>INSUMOS CAFETERIA PLC 19% ENE</t>
  </si>
  <si>
    <t>1200144325</t>
  </si>
  <si>
    <t>4900149028</t>
  </si>
  <si>
    <t>Destoro de desagüe en HR</t>
  </si>
  <si>
    <t>1200145072</t>
  </si>
  <si>
    <t>4900149562</t>
  </si>
  <si>
    <t>Pintado de señaléticas de discapacitados</t>
  </si>
  <si>
    <t>1400009312</t>
  </si>
  <si>
    <t>5400006834</t>
  </si>
  <si>
    <t>OFFICE 365 - MIN - ENE 2026</t>
  </si>
  <si>
    <t>OFFICE 365 - MIN - FEB 2026</t>
  </si>
  <si>
    <t>OFFICE 365 - MIN - MAR 2026</t>
  </si>
  <si>
    <t>OFFICE 365 - MIN - ABR 2026</t>
  </si>
  <si>
    <t>OFFICE 365 - MIN - MAYO 2026</t>
  </si>
  <si>
    <t>OFFICE 365 - MIN - JUNIO 2026</t>
  </si>
  <si>
    <t>OFFICE 365 - MIN - JULIO 2026</t>
  </si>
  <si>
    <t>OFFICE 365 - MIN - AGOSTO 2026</t>
  </si>
  <si>
    <t>OFFICE 365 - MIN - SEPT 2026</t>
  </si>
  <si>
    <t>OFFICE 365 - MIN - OCT 2026</t>
  </si>
  <si>
    <t>OFFICE 365 - MIN - NOV 2026</t>
  </si>
  <si>
    <t>OFFICE 365 - MIN - DIC 2026</t>
  </si>
  <si>
    <t>1200144723</t>
  </si>
  <si>
    <t>4900149340</t>
  </si>
  <si>
    <t>MANTENIMIENTO CAJA LUZ PISO 1</t>
  </si>
  <si>
    <t>C900446926</t>
  </si>
  <si>
    <t>VISUAL PUBLICITY S.A.S</t>
  </si>
  <si>
    <t>1200144521</t>
  </si>
  <si>
    <t>4900149149</t>
  </si>
  <si>
    <t>SUMINISTRO DE MATERIALES - LIMPIEZA</t>
  </si>
  <si>
    <t>1200146547</t>
  </si>
  <si>
    <t>4900150849</t>
  </si>
  <si>
    <t>REVISION_MPCHORRILLOS_FEBRERO_2026</t>
  </si>
  <si>
    <t>1200146995</t>
  </si>
  <si>
    <t>4900151216</t>
  </si>
  <si>
    <t>Odenamiento de Almacén</t>
  </si>
  <si>
    <t>1200145536</t>
  </si>
  <si>
    <t>4900149950</t>
  </si>
  <si>
    <t>BOTONERAS ASCENSOR LADO TOTTUS</t>
  </si>
  <si>
    <t>1200146651</t>
  </si>
  <si>
    <t>4900150962</t>
  </si>
  <si>
    <t>Gráficas falyer papel couche</t>
  </si>
  <si>
    <t>1200143655</t>
  </si>
  <si>
    <t>4900148480</t>
  </si>
  <si>
    <t>CARGADOR DE BATERIA 24V GRUPO ELECTROGEN</t>
  </si>
  <si>
    <t>P11820140</t>
  </si>
  <si>
    <t>RIVERA DIESEL SA</t>
  </si>
  <si>
    <t>1200144671</t>
  </si>
  <si>
    <t>4900149226</t>
  </si>
  <si>
    <t>Reparacion de cielo raso cinepolis</t>
  </si>
  <si>
    <t>1200143651</t>
  </si>
  <si>
    <t>4900148477</t>
  </si>
  <si>
    <t>Instalación Botón llamado de piso AEXCOL</t>
  </si>
  <si>
    <t>1200144576</t>
  </si>
  <si>
    <t>4900149206</t>
  </si>
  <si>
    <t>ATENCION SERV AMBULANCIA ENE 2026</t>
  </si>
  <si>
    <t>1200145092</t>
  </si>
  <si>
    <t>4900149608</t>
  </si>
  <si>
    <t>SUMINISTRO FUSIBLE 170M1563D ULTRA NH-00</t>
  </si>
  <si>
    <t>1200146403</t>
  </si>
  <si>
    <t>4900150729</t>
  </si>
  <si>
    <t>Eventos_Animación27.02_Febrero</t>
  </si>
  <si>
    <t>1200145215</t>
  </si>
  <si>
    <t>4900149748</t>
  </si>
  <si>
    <t>1200145230</t>
  </si>
  <si>
    <t>4900149753</t>
  </si>
  <si>
    <t>1200145237</t>
  </si>
  <si>
    <t>4900149760</t>
  </si>
  <si>
    <t>1200145242</t>
  </si>
  <si>
    <t>4900149786</t>
  </si>
  <si>
    <t>1200145243</t>
  </si>
  <si>
    <t>4900149787</t>
  </si>
  <si>
    <t>1200146963</t>
  </si>
  <si>
    <t>4900151182</t>
  </si>
  <si>
    <t>Pastillas Urinarios - Ruedas coches lim</t>
  </si>
  <si>
    <t>1200146804</t>
  </si>
  <si>
    <t>4900151123</t>
  </si>
  <si>
    <t>IMPRESIÓN VOLANTES ACCIÓN DAVIVIENDA</t>
  </si>
  <si>
    <t>1200144231</t>
  </si>
  <si>
    <t>4900148884</t>
  </si>
  <si>
    <t>Inspección de sistema de gas natural</t>
  </si>
  <si>
    <t>1200144599</t>
  </si>
  <si>
    <t>4900149191</t>
  </si>
  <si>
    <t>1200144988</t>
  </si>
  <si>
    <t>4900149599</t>
  </si>
  <si>
    <t>SUMINISTRO DE MATERIALES PARTE ELECTRICA</t>
  </si>
  <si>
    <t>1200145719</t>
  </si>
  <si>
    <t>4900150206</t>
  </si>
  <si>
    <t>1200144361</t>
  </si>
  <si>
    <t>4900149060</t>
  </si>
  <si>
    <t>SERVICIO DE AMBULANCIA MUTUAL</t>
  </si>
  <si>
    <t>70285100</t>
  </si>
  <si>
    <t>MUTUAL DE SEGURIDAD CAMARA CHILENA</t>
  </si>
  <si>
    <t>1400009095</t>
  </si>
  <si>
    <t>5400006712</t>
  </si>
  <si>
    <t>1200145956</t>
  </si>
  <si>
    <t>4900150091</t>
  </si>
  <si>
    <t>INSUMOS DE ENFERMERIA</t>
  </si>
  <si>
    <t>C900662046</t>
  </si>
  <si>
    <t>DISTRIBUCIONES MVM S.A.S</t>
  </si>
  <si>
    <t>1200144502</t>
  </si>
  <si>
    <t>4900149134</t>
  </si>
  <si>
    <t>Perfil acero - zona cajeros</t>
  </si>
  <si>
    <t>1200145176</t>
  </si>
  <si>
    <t>4900149702</t>
  </si>
  <si>
    <t>SUMINISTRO DE LAVAMANOS Y ACCESORIOS</t>
  </si>
  <si>
    <t>1200145922</t>
  </si>
  <si>
    <t>4900150287</t>
  </si>
  <si>
    <t>Señaléticas Bicicletero</t>
  </si>
  <si>
    <t>1200143728</t>
  </si>
  <si>
    <t>4900148543</t>
  </si>
  <si>
    <t>ELECTRODOS DEA (PADS)</t>
  </si>
  <si>
    <t>TRANSPORTE Y TASA ADMIN. ACPM</t>
  </si>
  <si>
    <t>1200146092</t>
  </si>
  <si>
    <t>4900150472</t>
  </si>
  <si>
    <t>1200146098</t>
  </si>
  <si>
    <t>4900150478</t>
  </si>
  <si>
    <t>Renovación carro de limpieza Pis</t>
  </si>
  <si>
    <t>1200145111</t>
  </si>
  <si>
    <t>4900149611</t>
  </si>
  <si>
    <t>SUM. E INST. DE TIMER PARA TABLERO GENER</t>
  </si>
  <si>
    <t>P54945787</t>
  </si>
  <si>
    <t>ELEO ARQUITECTURA Y CONSTRUCCION S.</t>
  </si>
  <si>
    <t>1200144387</t>
  </si>
  <si>
    <t>4900148955</t>
  </si>
  <si>
    <t>SUMINISTRO DE PASTILLAS PARA URINARIO</t>
  </si>
  <si>
    <t>1200146190</t>
  </si>
  <si>
    <t>4900150407</t>
  </si>
  <si>
    <t>POP_BTS _Ruleta escolar</t>
  </si>
  <si>
    <t>1200146906</t>
  </si>
  <si>
    <t>4900151147</t>
  </si>
  <si>
    <t>POP_BTS_Ruleta brandeada</t>
  </si>
  <si>
    <t>1200144190</t>
  </si>
  <si>
    <t>4900148918</t>
  </si>
  <si>
    <t>RETIRO DE ESCOMB. A LOC AFECT. POR ROBO</t>
  </si>
  <si>
    <t>1200144131</t>
  </si>
  <si>
    <t>4900148862</t>
  </si>
  <si>
    <t>FEE SIGLODATA ENERO</t>
  </si>
  <si>
    <t>FEE SIGLODATA FEBRERO</t>
  </si>
  <si>
    <t>FEE SIGLODATA MARZO</t>
  </si>
  <si>
    <t>FEE SIGLODATA ABRIL</t>
  </si>
  <si>
    <t>FEE SIGLODATA MAYO</t>
  </si>
  <si>
    <t>FEE SIGLODATA JUNIO</t>
  </si>
  <si>
    <t>FEE SIGLODATA JULIO</t>
  </si>
  <si>
    <t>FEE SIGLODATA AGOSTO</t>
  </si>
  <si>
    <t>FEE SIGLODATA SEPTIEMBRE</t>
  </si>
  <si>
    <t>FEE SIGLODATA OCTUBRE</t>
  </si>
  <si>
    <t>FEE SIGLODATA NOVIEMBRE</t>
  </si>
  <si>
    <t>FEE SIGLODATA DICIEMBRE</t>
  </si>
  <si>
    <t>1200145497</t>
  </si>
  <si>
    <t>4900149925</t>
  </si>
  <si>
    <t>JROBERTSON</t>
  </si>
  <si>
    <t>1400009154</t>
  </si>
  <si>
    <t>5400006731</t>
  </si>
  <si>
    <t>NOC PUERTO NUEVO</t>
  </si>
  <si>
    <t>1200146830</t>
  </si>
  <si>
    <t>4900151103</t>
  </si>
  <si>
    <t>Monitor de 24"</t>
  </si>
  <si>
    <t>1400009096</t>
  </si>
  <si>
    <t>5400006711</t>
  </si>
  <si>
    <t>1200146416</t>
  </si>
  <si>
    <t>4900150746</t>
  </si>
  <si>
    <t>1200145705</t>
  </si>
  <si>
    <t>4900150107</t>
  </si>
  <si>
    <t>Desmonte y monte mob meeting point Of</t>
  </si>
  <si>
    <t>C901389509</t>
  </si>
  <si>
    <t>GRUPO SERVICIOS Y SOLUCIONES MODULA</t>
  </si>
  <si>
    <t>1200145924</t>
  </si>
  <si>
    <t>4900150368</t>
  </si>
  <si>
    <t>Señaléticas QR Mesas</t>
  </si>
  <si>
    <t>1200146761</t>
  </si>
  <si>
    <t>4900151077</t>
  </si>
  <si>
    <t>PUBLICIDAD DIGITAL LOCAL</t>
  </si>
  <si>
    <t>1200147063</t>
  </si>
  <si>
    <t>4900151263</t>
  </si>
  <si>
    <t>SALIDA - DENIS SAEZ</t>
  </si>
  <si>
    <t>1200146491</t>
  </si>
  <si>
    <t>4900150773</t>
  </si>
  <si>
    <t>ACTIVACIÓN POP CLUB DEL PARQUE PAF</t>
  </si>
  <si>
    <t>1200144908</t>
  </si>
  <si>
    <t>4900149525</t>
  </si>
  <si>
    <t>Manto Esp. Aire acondicionado of. Adm MC</t>
  </si>
  <si>
    <t>1200144117</t>
  </si>
  <si>
    <t>4900148859</t>
  </si>
  <si>
    <t>IMPRESIÓN VOLANTES SOMOS WALLET</t>
  </si>
  <si>
    <t>1200145442</t>
  </si>
  <si>
    <t>4900149867</t>
  </si>
  <si>
    <t>Renovación de Señáletica Comercial</t>
  </si>
  <si>
    <t>1200144662</t>
  </si>
  <si>
    <t>4900149232</t>
  </si>
  <si>
    <t>REVISION_VES1_ENERO_2026</t>
  </si>
  <si>
    <t>1200145444</t>
  </si>
  <si>
    <t>4900149864</t>
  </si>
  <si>
    <t>Elaboración e instalación de Banner</t>
  </si>
  <si>
    <t>1200146462</t>
  </si>
  <si>
    <t>4900150758</t>
  </si>
  <si>
    <t>Eventos_Animación13.02_Febrero</t>
  </si>
  <si>
    <t>1200146760</t>
  </si>
  <si>
    <t>4900151078</t>
  </si>
  <si>
    <t>ELABORACION E INSTALACION DE BANNER</t>
  </si>
  <si>
    <t>1200145306</t>
  </si>
  <si>
    <t>4900149745</t>
  </si>
  <si>
    <t>SUMINISTRO DE KIT EPÓXICO BONN EPOXI 453</t>
  </si>
  <si>
    <t>1200145154</t>
  </si>
  <si>
    <t>4900149645</t>
  </si>
  <si>
    <t>SERVICIO ADIC DISPOSICIÓN CHATARRA PCA</t>
  </si>
  <si>
    <t>1200145328</t>
  </si>
  <si>
    <t>4900149873</t>
  </si>
  <si>
    <t>Limpieza local Telepizza</t>
  </si>
  <si>
    <t>1200144022</t>
  </si>
  <si>
    <t>4900148754</t>
  </si>
  <si>
    <t>Cuponera ENERO comparsa</t>
  </si>
  <si>
    <t>1200144154</t>
  </si>
  <si>
    <t>4900148823</t>
  </si>
  <si>
    <t>Musicar Jun 2026</t>
  </si>
  <si>
    <t>Musicar Jul 2026</t>
  </si>
  <si>
    <t>Musicar Ago 2026</t>
  </si>
  <si>
    <t>Musicar Sep 2026</t>
  </si>
  <si>
    <t>Musicar Oct 2026</t>
  </si>
  <si>
    <t>Musicar Nov 2026</t>
  </si>
  <si>
    <t>Musicar Dic 2026</t>
  </si>
  <si>
    <t>AI</t>
  </si>
  <si>
    <t>1200145785</t>
  </si>
  <si>
    <t>4900150223</t>
  </si>
  <si>
    <t>DN - Inscripción de Apoderados</t>
  </si>
  <si>
    <t>1200146343</t>
  </si>
  <si>
    <t>4900150681</t>
  </si>
  <si>
    <t>REVISIÓN FALLA LECTOR TARJETAS ASCENSOR</t>
  </si>
  <si>
    <t>C804008044</t>
  </si>
  <si>
    <t>ANS COMUNICACIONES S.A.S</t>
  </si>
  <si>
    <t>1200144852</t>
  </si>
  <si>
    <t>4900149507</t>
  </si>
  <si>
    <t>RETIRO PENDONES/VDV/ENERO26</t>
  </si>
  <si>
    <t>Grafica pasillo Pato estacionamiento</t>
  </si>
  <si>
    <t>1200146097</t>
  </si>
  <si>
    <t>4900150477</t>
  </si>
  <si>
    <t>1200147121</t>
  </si>
  <si>
    <t>4900151327</t>
  </si>
  <si>
    <t>1200144216</t>
  </si>
  <si>
    <t>4900148903</t>
  </si>
  <si>
    <t>ALQUILER EQUIPO AGUA DIC 25</t>
  </si>
  <si>
    <t>1200145462</t>
  </si>
  <si>
    <t>4900149852</t>
  </si>
  <si>
    <t>ALQUILE EQUIPO DE AGUA ENE 26</t>
  </si>
  <si>
    <t>1200146629</t>
  </si>
  <si>
    <t>4900150973</t>
  </si>
  <si>
    <t>ALQUILER EQUIPO DE AGUA FEB 26</t>
  </si>
  <si>
    <t>Musicar Ene 2026</t>
  </si>
  <si>
    <t>Musicar Feb 2026</t>
  </si>
  <si>
    <t>Musicar Mar 2026</t>
  </si>
  <si>
    <t>Musicar Abr 2026</t>
  </si>
  <si>
    <t>Musicar May 2026</t>
  </si>
  <si>
    <t>1200146669</t>
  </si>
  <si>
    <t>4900150951</t>
  </si>
  <si>
    <t>Serv. Impresión Celtex Mapa de riesgos</t>
  </si>
  <si>
    <t>1200143822</t>
  </si>
  <si>
    <t>4900148592</t>
  </si>
  <si>
    <t>CAMBIO DE CERRADURA BODEGA PROSEGUR</t>
  </si>
  <si>
    <t>1200144860</t>
  </si>
  <si>
    <t>4900149384</t>
  </si>
  <si>
    <t>Catalogo_Promo_Friends&amp;Family</t>
  </si>
  <si>
    <t>INAFECTO CAFETERIA ENERO 26</t>
  </si>
  <si>
    <t>1200146956</t>
  </si>
  <si>
    <t>4900151179</t>
  </si>
  <si>
    <t>Mantenimiento Canaleta Pluvial</t>
  </si>
  <si>
    <t>1200145863</t>
  </si>
  <si>
    <t>4900150259</t>
  </si>
  <si>
    <t>RETIRO VIDRIO ENERO 2026 COL Y CE1</t>
  </si>
  <si>
    <t>77862952</t>
  </si>
  <si>
    <t>RECIPAZ CAMILA ANDREA PAZ LOBOS EIR</t>
  </si>
  <si>
    <t>1200145435</t>
  </si>
  <si>
    <t>4900149870</t>
  </si>
  <si>
    <t>DDE/ RULETA ENTRADAS CINE/ FEBRERO</t>
  </si>
  <si>
    <t>1200146727</t>
  </si>
  <si>
    <t>4900150997</t>
  </si>
  <si>
    <t>4.1.1 Sum e inst valv presion Lc S1 Arb</t>
  </si>
  <si>
    <t>1200144160</t>
  </si>
  <si>
    <t>4900148819</t>
  </si>
  <si>
    <t>Eventos en ATC brandeo</t>
  </si>
  <si>
    <t>1200144834</t>
  </si>
  <si>
    <t>4900149399</t>
  </si>
  <si>
    <t>Materiales Larcomar - Enero</t>
  </si>
  <si>
    <t>1200146533</t>
  </si>
  <si>
    <t>4900150844</t>
  </si>
  <si>
    <t>POP_BTS _Volanteo publicitario</t>
  </si>
  <si>
    <t>1200146537</t>
  </si>
  <si>
    <t>4900150847</t>
  </si>
  <si>
    <t>1200146425</t>
  </si>
  <si>
    <t>4900150736</t>
  </si>
  <si>
    <t>SUMINISTRO EPPS BRIGADISTAS PCA</t>
  </si>
  <si>
    <t>1200144757</t>
  </si>
  <si>
    <t>4900149287</t>
  </si>
  <si>
    <t>Mantenimiento regular montacarga</t>
  </si>
  <si>
    <t>1200143702</t>
  </si>
  <si>
    <t>4900148523</t>
  </si>
  <si>
    <t>bolsas reciclaje ACH</t>
  </si>
  <si>
    <t>1200147000</t>
  </si>
  <si>
    <t>4900151213</t>
  </si>
  <si>
    <t>Compra de Luces de emergencia.</t>
  </si>
  <si>
    <t>1200147131</t>
  </si>
  <si>
    <t>4900151317</t>
  </si>
  <si>
    <t>MATERIALES VARIOS MARZO 2026</t>
  </si>
  <si>
    <t>1200145029</t>
  </si>
  <si>
    <t>4900149585</t>
  </si>
  <si>
    <t>CELULAR - CESAR FERNANDEZ</t>
  </si>
  <si>
    <t>1200146991</t>
  </si>
  <si>
    <t>4900151218</t>
  </si>
  <si>
    <t>Servicios Notariales - Febrero 2026</t>
  </si>
  <si>
    <t>1200145418</t>
  </si>
  <si>
    <t>4900149890</t>
  </si>
  <si>
    <t>Retiro vidrios PAK dic 25</t>
  </si>
  <si>
    <t>1200145458</t>
  </si>
  <si>
    <t>4900149914</t>
  </si>
  <si>
    <t>Retiro vidrios PAK ene- 26</t>
  </si>
  <si>
    <t>1200144741</t>
  </si>
  <si>
    <t>4900149298</t>
  </si>
  <si>
    <t>CARGUE Y RETIRO DE RAMAS ARBOL NAVIDAD</t>
  </si>
  <si>
    <t>1400009213</t>
  </si>
  <si>
    <t>5400006761</t>
  </si>
  <si>
    <t>SERV DE DIBUJO VF ENE 26 - AEX 2</t>
  </si>
  <si>
    <t>1200143723</t>
  </si>
  <si>
    <t>4900148546</t>
  </si>
  <si>
    <t>EASY TAXI DICIEMBRE</t>
  </si>
  <si>
    <t>1200146631</t>
  </si>
  <si>
    <t>4900150883</t>
  </si>
  <si>
    <t>CARGADOR LAPTOP I VALDERRAMA</t>
  </si>
  <si>
    <t>1400009258</t>
  </si>
  <si>
    <t>5400006785</t>
  </si>
  <si>
    <t>1200143609</t>
  </si>
  <si>
    <t>4900148528</t>
  </si>
  <si>
    <t>SERV Y CONSUMO MAQUINA BEBIDAS CALIENTES</t>
  </si>
  <si>
    <t>1200145095</t>
  </si>
  <si>
    <t>4900149620</t>
  </si>
  <si>
    <t>COMPRA INSUMOS Y SERV CAFETERIA</t>
  </si>
  <si>
    <t>1200144758</t>
  </si>
  <si>
    <t>4900149215</t>
  </si>
  <si>
    <t>SERVICIO_TRASLADO_ENFERMERIA</t>
  </si>
  <si>
    <t>1200144980</t>
  </si>
  <si>
    <t>4900149546</t>
  </si>
  <si>
    <t>Eventos_Traslado Premios</t>
  </si>
  <si>
    <t>1200145901</t>
  </si>
  <si>
    <t>4900150145</t>
  </si>
  <si>
    <t>SERVICIO DE SEGURIDAD NOCTURNO 10/02</t>
  </si>
  <si>
    <t>1200145244</t>
  </si>
  <si>
    <t>4900149790</t>
  </si>
  <si>
    <t>1200145245</t>
  </si>
  <si>
    <t>4900149792</t>
  </si>
  <si>
    <t>1200144018</t>
  </si>
  <si>
    <t>4900148756</t>
  </si>
  <si>
    <t>SUMINISTRO MATERIALES DEMARCACION RECICL</t>
  </si>
  <si>
    <t>1200145087</t>
  </si>
  <si>
    <t>4900149628</t>
  </si>
  <si>
    <t>DISTRINORTE ENERO 25</t>
  </si>
  <si>
    <t>CFUENTES</t>
  </si>
  <si>
    <t>1400009099</t>
  </si>
  <si>
    <t>5400006717</t>
  </si>
  <si>
    <t>1200146854</t>
  </si>
  <si>
    <t>4900151058</t>
  </si>
  <si>
    <t>1200145186</t>
  </si>
  <si>
    <t>4900149694</t>
  </si>
  <si>
    <t>INSUMOS PAPELERIA</t>
  </si>
  <si>
    <t>C901446733</t>
  </si>
  <si>
    <t>EL PUNTO CADENA S.A.S</t>
  </si>
  <si>
    <t>1200144716</t>
  </si>
  <si>
    <t>4900149348</t>
  </si>
  <si>
    <t>POP_Coworking_carteles</t>
  </si>
  <si>
    <t>1200146815</t>
  </si>
  <si>
    <t>4900151115</t>
  </si>
  <si>
    <t>SUMINISTRO DE BATERIAS  Y CEMENTO</t>
  </si>
  <si>
    <t>1200145290</t>
  </si>
  <si>
    <t>4900149726</t>
  </si>
  <si>
    <t>Revision Control de Porton Electrico</t>
  </si>
  <si>
    <t>1300008846</t>
  </si>
  <si>
    <t>5000008572</t>
  </si>
  <si>
    <t>SERVICIO DE DIBUJO 2026  COQ</t>
  </si>
  <si>
    <t>5000008573</t>
  </si>
  <si>
    <t>SERVICIO DE DIBUJO 2026  CUR</t>
  </si>
  <si>
    <t>2401</t>
  </si>
  <si>
    <t>1300008847</t>
  </si>
  <si>
    <t>5000008574</t>
  </si>
  <si>
    <t>SERVICIO DE DIBUJO 2026  CE1</t>
  </si>
  <si>
    <t>1300008865</t>
  </si>
  <si>
    <t>5000008603</t>
  </si>
  <si>
    <t>SERVICIO DE DIBUJO 2026  CEM</t>
  </si>
  <si>
    <t>5000008611</t>
  </si>
  <si>
    <t>SERVICIO DE DIBUJO 2026 SEM 1, CUR</t>
  </si>
  <si>
    <t>1200146086</t>
  </si>
  <si>
    <t>4900150467</t>
  </si>
  <si>
    <t>1200146090</t>
  </si>
  <si>
    <t>4900150470</t>
  </si>
  <si>
    <t>1200146094</t>
  </si>
  <si>
    <t>4900150474</t>
  </si>
  <si>
    <t>1200146099</t>
  </si>
  <si>
    <t>4900150479</t>
  </si>
  <si>
    <t>1200145358</t>
  </si>
  <si>
    <t>4900149835</t>
  </si>
  <si>
    <t>Cinta faya para escarapela</t>
  </si>
  <si>
    <t>ESTACIONAMIENTO TPM ENERO 26</t>
  </si>
  <si>
    <t>1200144790</t>
  </si>
  <si>
    <t>4900149471</t>
  </si>
  <si>
    <t>Siniestro sum/ins zapata asc #6</t>
  </si>
  <si>
    <t>1200144002</t>
  </si>
  <si>
    <t>4900148805</t>
  </si>
  <si>
    <t>Carnet - Pacsa</t>
  </si>
  <si>
    <t>1200145773</t>
  </si>
  <si>
    <t>4900150134</t>
  </si>
  <si>
    <t>2 TAPETES PEDILUVIO COT35009</t>
  </si>
  <si>
    <t>1200144102</t>
  </si>
  <si>
    <t>4900148763</t>
  </si>
  <si>
    <t>ACOC - PAULINA MARTINEZ</t>
  </si>
  <si>
    <t>TRASIEGO BODEGA POLO PLC AF</t>
  </si>
  <si>
    <t>1200144785</t>
  </si>
  <si>
    <t>4900149371</t>
  </si>
  <si>
    <t>4 POLOS PIQUE OPERACIONES</t>
  </si>
  <si>
    <t>1200144561</t>
  </si>
  <si>
    <t>4900149267</t>
  </si>
  <si>
    <t>NO RUTINARIO 2 DIAS CHINCHA ENE 26</t>
  </si>
  <si>
    <t>1200145477</t>
  </si>
  <si>
    <t>4900149912</t>
  </si>
  <si>
    <t>Eventos_MantelesActivaciones_Febrero</t>
  </si>
  <si>
    <t>1200146074</t>
  </si>
  <si>
    <t>4900150459</t>
  </si>
  <si>
    <t>NO RUTINARIO 2 DIAS CHINCHA FEB 26</t>
  </si>
  <si>
    <t>1200147152</t>
  </si>
  <si>
    <t>4900151308</t>
  </si>
  <si>
    <t>1200145823</t>
  </si>
  <si>
    <t>4900150243</t>
  </si>
  <si>
    <t>Letreros recicaje</t>
  </si>
  <si>
    <t>1200146249</t>
  </si>
  <si>
    <t>4900150652</t>
  </si>
  <si>
    <t>COMPRA TALONARIOS RC TBR</t>
  </si>
  <si>
    <t>C900922288</t>
  </si>
  <si>
    <t>LITOGER S.A.S</t>
  </si>
  <si>
    <t>1200146000</t>
  </si>
  <si>
    <t>4900150269</t>
  </si>
  <si>
    <t>MATERIAL PARA TOPICO</t>
  </si>
  <si>
    <t>1200145856</t>
  </si>
  <si>
    <t>4900150246</t>
  </si>
  <si>
    <t>SUMINISTRO DE INSUMOS HUECO AZOTEA</t>
  </si>
  <si>
    <t>1200144583</t>
  </si>
  <si>
    <t>4900149202</t>
  </si>
  <si>
    <t>SUMINISTRO DE TARJETAS Y SELLOS</t>
  </si>
  <si>
    <t>IPULIDO</t>
  </si>
  <si>
    <t>1200144891</t>
  </si>
  <si>
    <t>4900149417</t>
  </si>
  <si>
    <t>INVESTIGACIÓN DE BIENES CHIPSTATION</t>
  </si>
  <si>
    <t>MMALAGON</t>
  </si>
  <si>
    <t>C900360744</t>
  </si>
  <si>
    <t>INTERIA CARTERA EMPRESARIAL SAS</t>
  </si>
  <si>
    <t>1200144883</t>
  </si>
  <si>
    <t>4900149424</t>
  </si>
  <si>
    <t>Rotuladora con cartuchos adicionales</t>
  </si>
  <si>
    <t>MROSILLO</t>
  </si>
  <si>
    <t>1200144817</t>
  </si>
  <si>
    <t>4900149415</t>
  </si>
  <si>
    <t>MENSAJERIA MES DE ENERO 2026</t>
  </si>
  <si>
    <t>EXT_CSIERRA</t>
  </si>
  <si>
    <t>C37841886</t>
  </si>
  <si>
    <t>INGRITH GUISELLE SANCHEZ ROMANO</t>
  </si>
  <si>
    <t>1200146892</t>
  </si>
  <si>
    <t>4900151160</t>
  </si>
  <si>
    <t>Sum materiales electricos VMCH</t>
  </si>
  <si>
    <t>1200145485</t>
  </si>
  <si>
    <t>4900149932</t>
  </si>
  <si>
    <t>1200146743</t>
  </si>
  <si>
    <t>4900151091</t>
  </si>
  <si>
    <t>GRAFICAS TARIFAS   ESTACIONAMIENTO</t>
  </si>
  <si>
    <t>1200145061</t>
  </si>
  <si>
    <t>4900149567</t>
  </si>
  <si>
    <t>COMPRA INSUMOS PAPELERIA ENERO2026</t>
  </si>
  <si>
    <t>1200146613</t>
  </si>
  <si>
    <t>4900150872</t>
  </si>
  <si>
    <t>DISTRINORTE FEBRERO 19%</t>
  </si>
  <si>
    <t>1200144794</t>
  </si>
  <si>
    <t>4900149435</t>
  </si>
  <si>
    <t>1200145456</t>
  </si>
  <si>
    <t>4900149854</t>
  </si>
  <si>
    <t>1200145484</t>
  </si>
  <si>
    <t>4900149931</t>
  </si>
  <si>
    <t>1200145486</t>
  </si>
  <si>
    <t>4900149933</t>
  </si>
  <si>
    <t>1200144424</t>
  </si>
  <si>
    <t>4900149125</t>
  </si>
  <si>
    <t>Estudio de seguridad Jhon arroyave</t>
  </si>
  <si>
    <t>1200144816</t>
  </si>
  <si>
    <t>4900149416</t>
  </si>
  <si>
    <t>Estudios de seguridad Sergio Castañeda</t>
  </si>
  <si>
    <t>1200143927</t>
  </si>
  <si>
    <t>4900148697</t>
  </si>
  <si>
    <t>4.1.1 Anclaje tuberia local 14 S1 Arb</t>
  </si>
  <si>
    <t>DISTRINORTE FEB 0%</t>
  </si>
  <si>
    <t>1200144279</t>
  </si>
  <si>
    <t>4900148992</t>
  </si>
  <si>
    <t>NAVIDAD/ LIMPIEZA UNIFORMES/ ENERO</t>
  </si>
  <si>
    <t>1200144967</t>
  </si>
  <si>
    <t>4900149557</t>
  </si>
  <si>
    <t>CAFETERIA</t>
  </si>
  <si>
    <t>76144463</t>
  </si>
  <si>
    <t>COMERCIALIZADORA GOLDEN VENDING LTD</t>
  </si>
  <si>
    <t>1200145104</t>
  </si>
  <si>
    <t>4900149604</t>
  </si>
  <si>
    <t>Sumin. Materiales para pintado ancas con</t>
  </si>
  <si>
    <t>1200144214</t>
  </si>
  <si>
    <t>4900148929</t>
  </si>
  <si>
    <t>SERV INSP TÉCNICA LOC. COQ ENE 26</t>
  </si>
  <si>
    <t>SERV INSP TÉCNICA LOC. COQ FEB 26</t>
  </si>
  <si>
    <t>SERV INSP TÉCNICA LOC. COQ MAR 26</t>
  </si>
  <si>
    <t>SERV INSP TÉCNICA LOC. COQ ABR 26</t>
  </si>
  <si>
    <t>SERV INSP TÉCNICA LOC. COQ MAY 26</t>
  </si>
  <si>
    <t>SERV INSP TÉCNICA LOC. COQ JUN 26</t>
  </si>
  <si>
    <t>SERV INSP TÉCNICA LOC. COQ JUL 26</t>
  </si>
  <si>
    <t>SERV INSP TÉCNICA LOC. COQ AGO 26</t>
  </si>
  <si>
    <t>SERV INSP TÉCNICA LOC. COQ SEP 26</t>
  </si>
  <si>
    <t>SERV INSP TÉCNICA LOC. COQ OCT 26</t>
  </si>
  <si>
    <t>SERV INSP TÉCNICA LOC. COQ NOV 26</t>
  </si>
  <si>
    <t>SERV INSP TÉCNICA LOC. COQ DIC 26</t>
  </si>
  <si>
    <t>1200144203</t>
  </si>
  <si>
    <t>4900148939</t>
  </si>
  <si>
    <t>SERV INSP TÉCNICA LOC. CUR ENE 26</t>
  </si>
  <si>
    <t>SERV INSP TÉCNICA LOC. CUR FEB 26</t>
  </si>
  <si>
    <t>SERV INSP TÉCNICA LOC. CUR MAR 26</t>
  </si>
  <si>
    <t>SERV INSP TÉCNICA LOC. CUR ABR 26</t>
  </si>
  <si>
    <t>SERV INSP TÉCNICA LOC. CUR MAY 26</t>
  </si>
  <si>
    <t>SERV INSP TÉCNICA LOC. CUR JUN 26</t>
  </si>
  <si>
    <t>SERV INSP TÉCNICA LOC. CUR JUL 26</t>
  </si>
  <si>
    <t>SERV INSP TÉCNICA LOC. CUR AGO 26</t>
  </si>
  <si>
    <t>SERV INSP TÉCNICA LOC. CUR SEP 26</t>
  </si>
  <si>
    <t>SERV INSP TÉCNICA LOC. CUR OCT 26</t>
  </si>
  <si>
    <t>SERV INSP TÉCNICA LOC. CUR NOV 26</t>
  </si>
  <si>
    <t>SERV INSP TÉCNICA LOC. CUR DIC 26</t>
  </si>
  <si>
    <t>1200143718</t>
  </si>
  <si>
    <t>4900148513</t>
  </si>
  <si>
    <t>VIDRIO DEL GABINETE DE LA MANGUERA CONTR</t>
  </si>
  <si>
    <t>1200146153</t>
  </si>
  <si>
    <t>4900150437</t>
  </si>
  <si>
    <t>papel interfoliado  20gr-24x150</t>
  </si>
  <si>
    <t>1200143994</t>
  </si>
  <si>
    <t>4900148806</t>
  </si>
  <si>
    <t>ADHESIVO ESMERILADO VIDRIO S1 MAS POR ME</t>
  </si>
  <si>
    <t>C901770204</t>
  </si>
  <si>
    <t>HARTMANN S.A.S</t>
  </si>
  <si>
    <t>1200143673</t>
  </si>
  <si>
    <t>4900148489</t>
  </si>
  <si>
    <t>COMRA Y SER INSUMOS PAPELERIA</t>
  </si>
  <si>
    <t>1200145399</t>
  </si>
  <si>
    <t>4900149894</t>
  </si>
  <si>
    <t>SUMINISTROS TOPICO</t>
  </si>
  <si>
    <t>1200144114</t>
  </si>
  <si>
    <t>4900148839</t>
  </si>
  <si>
    <t>SERV INSP TÉCNICA LOC. ASA ENE 26</t>
  </si>
  <si>
    <t>SERV INSP TÉCNICA LOC. ASA FEB 26</t>
  </si>
  <si>
    <t>SERV INSP TÉCNICA LOC. ASA MAR 26</t>
  </si>
  <si>
    <t>SERV INSP TÉCNICA LOC. ASA ABR 26</t>
  </si>
  <si>
    <t>SERV INSP TÉCNICA LOC. ASA MAY 26</t>
  </si>
  <si>
    <t>SERV INSP TÉCNICA LOC. ASA JUN 26</t>
  </si>
  <si>
    <t>SERV INSP TÉCNICA LOC. ASA JUL 26</t>
  </si>
  <si>
    <t>SERV INSP TÉCNICA LOC. ASA AGO 26</t>
  </si>
  <si>
    <t>SERV INSP TÉCNICA LOC. ASA SEP 26</t>
  </si>
  <si>
    <t>SERV INSP TÉCNICA LOC. ASA OCT 26</t>
  </si>
  <si>
    <t>SERV INSP TÉCNICA LOC. ASA NOV 26</t>
  </si>
  <si>
    <t>SERV INSP TÉCNICA LOC. ASA DIC 26</t>
  </si>
  <si>
    <t>1200144166</t>
  </si>
  <si>
    <t>4900148906</t>
  </si>
  <si>
    <t>SERV INSP TÉCNICA LOC. AEB ENE 26</t>
  </si>
  <si>
    <t>SERV INSP TÉCNICA LOC. AEB FEB 26</t>
  </si>
  <si>
    <t>SERV INSP TÉCNICA LOC. AEB MAR 26</t>
  </si>
  <si>
    <t>SERV INSP TÉCNICA LOC. AEB ABR 26</t>
  </si>
  <si>
    <t>SERV INSP TÉCNICA LOC. AEB MAY 26</t>
  </si>
  <si>
    <t>SERV INSP TÉCNICA LOC. AEB JUN 26</t>
  </si>
  <si>
    <t>SERV INSP TÉCNICA LOC. AEB JUL 26</t>
  </si>
  <si>
    <t>SERV INSP TÉCNICA LOC. AEB AGO 26</t>
  </si>
  <si>
    <t>SERV INSP TÉCNICA LOC. AEB SEP 26</t>
  </si>
  <si>
    <t>SERV INSP TÉCNICA LOC. AEB OCT 26</t>
  </si>
  <si>
    <t>SERV INSP TÉCNICA LOC. AEB NOV 26</t>
  </si>
  <si>
    <t>SERV INSP TÉCNICA LOC. AEB DIC 26</t>
  </si>
  <si>
    <t>1200144167</t>
  </si>
  <si>
    <t>4900148907</t>
  </si>
  <si>
    <t>SERV INSP TÉCNICA LOC. ACO ENE 26</t>
  </si>
  <si>
    <t>SERV INSP TÉCNICA LOC. ACO FEB 26</t>
  </si>
  <si>
    <t>SERV INSP TÉCNICA LOC. ACO MAR 26</t>
  </si>
  <si>
    <t>SERV INSP TÉCNICA LOC. ACO ABR 26</t>
  </si>
  <si>
    <t>SERV INSP TÉCNICA LOC. ACO MAY 26</t>
  </si>
  <si>
    <t>SERV INSP TÉCNICA LOC. ACO JUN 26</t>
  </si>
  <si>
    <t>SERV INSP TÉCNICA LOC. ACO JUL 26</t>
  </si>
  <si>
    <t>SERV INSP TÉCNICA LOC. ACO AGO 26</t>
  </si>
  <si>
    <t>SERV INSP TÉCNICA LOC. ACO SEP 26</t>
  </si>
  <si>
    <t>SERV INSP TÉCNICA LOC. ACO OCT 26</t>
  </si>
  <si>
    <t>SERV INSP TÉCNICA LOC. ACO NOV 26</t>
  </si>
  <si>
    <t>SERV INSP TÉCNICA LOC. ACO DIC 26</t>
  </si>
  <si>
    <t>1200144169</t>
  </si>
  <si>
    <t>4900148908</t>
  </si>
  <si>
    <t>SERV INSP TÉCNICA LOC. PAN ENE 26</t>
  </si>
  <si>
    <t>SERV INSP TÉCNICA LOC. PAN FEB 26</t>
  </si>
  <si>
    <t>SERV INSP TÉCNICA LOC. PAN MAR 26</t>
  </si>
  <si>
    <t>SERV INSP TÉCNICA LOC. PAN ABR 26</t>
  </si>
  <si>
    <t>SERV INSP TÉCNICA LOC. PAN MAY 26</t>
  </si>
  <si>
    <t>SERV INSP TÉCNICA LOC. PAN JUN 26</t>
  </si>
  <si>
    <t>SERV INSP TÉCNICA LOC. PAN JUL 26</t>
  </si>
  <si>
    <t>SERV INSP TÉCNICA LOC. PAN AGO 26</t>
  </si>
  <si>
    <t>SERV INSP TÉCNICA LOC. PAN SEP 26</t>
  </si>
  <si>
    <t>SERV INSP TÉCNICA LOC. PAN OCT 26</t>
  </si>
  <si>
    <t>SERV INSP TÉCNICA LOC. PAN NOV 26</t>
  </si>
  <si>
    <t>SERV INSP TÉCNICA LOC. PAN DIC 26</t>
  </si>
  <si>
    <t>1200144200</t>
  </si>
  <si>
    <t>4900148909</t>
  </si>
  <si>
    <t>SERV INSP TÉCNICA LOC. PRT ENE 26</t>
  </si>
  <si>
    <t>SERV INSP TÉCNICA LOC. PRT FEB 26</t>
  </si>
  <si>
    <t>SERV INSP TÉCNICA LOC. PRT MAR 26</t>
  </si>
  <si>
    <t>SERV INSP TÉCNICA LOC. PRT ABR 26</t>
  </si>
  <si>
    <t>SERV INSP TÉCNICA LOC. PRT MAY 26</t>
  </si>
  <si>
    <t>SERV INSP TÉCNICA LOC. PRT JUN 26</t>
  </si>
  <si>
    <t>SERV INSP TÉCNICA LOC. PRT JUL 26</t>
  </si>
  <si>
    <t>SERV INSP TÉCNICA LOC. PRT AGO 26</t>
  </si>
  <si>
    <t>SERV INSP TÉCNICA LOC. PRT SEP 26</t>
  </si>
  <si>
    <t>SERV INSP TÉCNICA LOC. PRT OCT 26</t>
  </si>
  <si>
    <t>SERV INSP TÉCNICA LOC. PRT NOV 26</t>
  </si>
  <si>
    <t>SERV INSP TÉCNICA LOC. PRT DIC 26</t>
  </si>
  <si>
    <t>1200146358</t>
  </si>
  <si>
    <t>4900150585</t>
  </si>
  <si>
    <t>CAMBIO DE VINILES - ECOPUNTOS, ESTACIÓN</t>
  </si>
  <si>
    <t>1200146082</t>
  </si>
  <si>
    <t>4900150463</t>
  </si>
  <si>
    <t>1200146093</t>
  </si>
  <si>
    <t>4900150473</t>
  </si>
  <si>
    <t>1200146095</t>
  </si>
  <si>
    <t>4900150475</t>
  </si>
  <si>
    <t>1200146089</t>
  </si>
  <si>
    <t>4900150488</t>
  </si>
  <si>
    <t>1200144113</t>
  </si>
  <si>
    <t>4900148838</t>
  </si>
  <si>
    <t>SERV INSP TÉCNICA LOC. QUI ENE 26</t>
  </si>
  <si>
    <t>SERV INSP TÉCNICA LOC. QUI FEB 26</t>
  </si>
  <si>
    <t>SERV INSP TÉCNICA LOC. QUI MAR 26</t>
  </si>
  <si>
    <t>SERV INSP TÉCNICA LOC. QUI ABR 26</t>
  </si>
  <si>
    <t>SERV INSP TÉCNICA LOC. QUI MAY 26</t>
  </si>
  <si>
    <t>SERV INSP TÉCNICA LOC. QUI JUN 26</t>
  </si>
  <si>
    <t>SERV INSP TÉCNICA LOC. QUI JUL 26</t>
  </si>
  <si>
    <t>SERV INSP TÉCNICA LOC. QUI AGO 26</t>
  </si>
  <si>
    <t>SERV INSP TÉCNICA LOC. QUI SEP 26</t>
  </si>
  <si>
    <t>SERV INSP TÉCNICA LOC. QUI OCT 26</t>
  </si>
  <si>
    <t>SERV INSP TÉCNICA LOC. QUI NOV 26</t>
  </si>
  <si>
    <t>SERV INSP TÉCNICA LOC. QUI DIC 26</t>
  </si>
  <si>
    <t>1200146117</t>
  </si>
  <si>
    <t>4900150493</t>
  </si>
  <si>
    <t>SUMINISTRO 10 REFLECTORES LED50W</t>
  </si>
  <si>
    <t>1200145623</t>
  </si>
  <si>
    <t>4900150031</t>
  </si>
  <si>
    <t>Señaletica Ambiental</t>
  </si>
  <si>
    <t>1200143691</t>
  </si>
  <si>
    <t>4900148502</t>
  </si>
  <si>
    <t>Auxiliar de apoyo para turno extra 29 de</t>
  </si>
  <si>
    <t>1200143756</t>
  </si>
  <si>
    <t>4900148560</t>
  </si>
  <si>
    <t>IMPRESO ADHESIVO SOTANO 1</t>
  </si>
  <si>
    <t>1200146203</t>
  </si>
  <si>
    <t>4900150546</t>
  </si>
  <si>
    <t>Capacitacion primeros auxilios COLINA</t>
  </si>
  <si>
    <t>1200145487</t>
  </si>
  <si>
    <t>4900149934</t>
  </si>
  <si>
    <t>1400009220</t>
  </si>
  <si>
    <t>5400006765</t>
  </si>
  <si>
    <t>SERV DE DIBUJO VF ENE 26 - PUE</t>
  </si>
  <si>
    <t>SERV DE DIBUJO VF FEB 26 - PUE</t>
  </si>
  <si>
    <t>SERV DE DIBUJO VF MAR 26 - PUE</t>
  </si>
  <si>
    <t>SERV DE DIBUJO VF ABR 26 - PUE</t>
  </si>
  <si>
    <t>SERV DE DIBUJO VF MAY 26 - PUE</t>
  </si>
  <si>
    <t>SERV DE DIBUJO VF JUN 26 - PUE</t>
  </si>
  <si>
    <t>SERV DE DIBUJO VF JUL 26 - PUE</t>
  </si>
  <si>
    <t>SERV DE DIBUJO VF AGO 26 - PUE</t>
  </si>
  <si>
    <t>SERV DE DIBUJO VF SEP 26 - PUE</t>
  </si>
  <si>
    <t>SERV DE DIBUJO VF OCT 26 - PUE</t>
  </si>
  <si>
    <t>SERV DE DIBUJO VF NOV 26 - PUE</t>
  </si>
  <si>
    <t>SERV DE DIBUJO VF DIC 26 - PUE</t>
  </si>
  <si>
    <t>1400009219</t>
  </si>
  <si>
    <t>5400006766</t>
  </si>
  <si>
    <t>SERV DE DIBUJO VF ENE 26 - PAN</t>
  </si>
  <si>
    <t>SERV DE DIBUJO VF FEB 26 - PAN</t>
  </si>
  <si>
    <t>SERV DE DIBUJO VF MAR 26 - PAN</t>
  </si>
  <si>
    <t>SERV DE DIBUJO VF ABR 26 - PAN</t>
  </si>
  <si>
    <t>SERV DE DIBUJO VF MAY 26 - PAN</t>
  </si>
  <si>
    <t>SERV DE DIBUJO VF JUN 26 - PAN</t>
  </si>
  <si>
    <t>SERV DE DIBUJO VF JUL 26 - PAN</t>
  </si>
  <si>
    <t>SERV DE DIBUJO VF AGO 26 - PAN</t>
  </si>
  <si>
    <t>SERV DE DIBUJO VF SEP 26 - PAN</t>
  </si>
  <si>
    <t>SERV DE DIBUJO VF OCT 26 - PAN</t>
  </si>
  <si>
    <t>SERV DE DIBUJO VF NOV 26 - PAN</t>
  </si>
  <si>
    <t>SERV DE DIBUJO VF DIC 26 - PAN</t>
  </si>
  <si>
    <t>1400009215</t>
  </si>
  <si>
    <t>5400006770</t>
  </si>
  <si>
    <t>SERV DE DIBUJO VF ENE 26 - ASA</t>
  </si>
  <si>
    <t>SERV DE DIBUJO VF FEB 26 - ASA</t>
  </si>
  <si>
    <t>SERV DE DIBUJO VF MAR 26 - ASA</t>
  </si>
  <si>
    <t>SERV DE DIBUJO VF ABR 26 - ASA</t>
  </si>
  <si>
    <t>SERV DE DIBUJO VF MAY 26 - ASA</t>
  </si>
  <si>
    <t>SERV DE DIBUJO VF JUN 26 - ASA</t>
  </si>
  <si>
    <t>SERV DE DIBUJO VF JUL 26 - ASA</t>
  </si>
  <si>
    <t>SERV DE DIBUJO VF AGO 26 - ASA</t>
  </si>
  <si>
    <t>SERV DE DIBUJO VF SEP 26 - ASA</t>
  </si>
  <si>
    <t>SERV DE DIBUJO VF OCT 26 - ASA</t>
  </si>
  <si>
    <t>SERV DE DIBUJO VF NOV 26 - ASA</t>
  </si>
  <si>
    <t>SERV DE DIBUJO VF DIC 26 - ASA</t>
  </si>
  <si>
    <t>1400009198</t>
  </si>
  <si>
    <t>5400006773</t>
  </si>
  <si>
    <t>SERV DE DIBUJO VF ENE 26 - ACO</t>
  </si>
  <si>
    <t>SERV DE DIBUJO VF FEB 26 - ACO</t>
  </si>
  <si>
    <t>SERV DE DIBUJO VF MAR 26 - ACO</t>
  </si>
  <si>
    <t>SERV DE DIBUJO VF ABR 26 - ACO</t>
  </si>
  <si>
    <t>SERV DE DIBUJO VF MAY 26 - ACO</t>
  </si>
  <si>
    <t>SERV DE DIBUJO VF JUN 26 - ACO</t>
  </si>
  <si>
    <t>SERV DE DIBUJO VF JUL 26 - ACO</t>
  </si>
  <si>
    <t>SERV DE DIBUJO VF AGO 26 - ACO</t>
  </si>
  <si>
    <t>SERV DE DIBUJO VF SEP 26 - ACO</t>
  </si>
  <si>
    <t>SERV DE DIBUJO VF OCT 26 - ACO</t>
  </si>
  <si>
    <t>SERV DE DIBUJO VF NOV 26 - ACO</t>
  </si>
  <si>
    <t>SERV DE DIBUJO VF DIC 26 - ACO</t>
  </si>
  <si>
    <t>1400009199</t>
  </si>
  <si>
    <t>5400006774</t>
  </si>
  <si>
    <t>SERV DE DIBUJO VF ENE 26 - AEB</t>
  </si>
  <si>
    <t>SERV DE DIBUJO VF FEB 26 - AEB</t>
  </si>
  <si>
    <t>SERV DE DIBUJO VF MAR 26 - AEB</t>
  </si>
  <si>
    <t>SERV DE DIBUJO VF ABR 26 - AEB</t>
  </si>
  <si>
    <t>SERV DE DIBUJO VF MAY 26 - AEB</t>
  </si>
  <si>
    <t>SERV DE DIBUJO VF JUN 26 - AEB</t>
  </si>
  <si>
    <t>SERV DE DIBUJO VF JUL 26 - AEB</t>
  </si>
  <si>
    <t>SERV DE DIBUJO VF AGO 26 - AEB</t>
  </si>
  <si>
    <t>SERV DE DIBUJO VF SEP 26 - AEB</t>
  </si>
  <si>
    <t>SERV DE DIBUJO VF OCT 26 - AEB</t>
  </si>
  <si>
    <t>SERV DE DIBUJO VF NOV 26 - AEB</t>
  </si>
  <si>
    <t>SERV DE DIBUJO VF DIC 26 - AEB</t>
  </si>
  <si>
    <t>1200143608</t>
  </si>
  <si>
    <t>4900148527</t>
  </si>
  <si>
    <t>COMPRA Y SER INSUMOS CAFETERIA</t>
  </si>
  <si>
    <t>1200143652</t>
  </si>
  <si>
    <t>4900148478</t>
  </si>
  <si>
    <t>ENTRADAS AL CINE/ ORIGINALES/ ENERO</t>
  </si>
  <si>
    <t>20427827</t>
  </si>
  <si>
    <t>VALENTINA LECAROS CRUZ</t>
  </si>
  <si>
    <t>1400009216</t>
  </si>
  <si>
    <t>5400006769</t>
  </si>
  <si>
    <t>SERV DE DIBUJO VF ENE 26 - MAQ</t>
  </si>
  <si>
    <t>SERV DE DIBUJO VF FEB 26 - MAQ</t>
  </si>
  <si>
    <t>SERV DE DIBUJO VF MAR 26 - MAQ</t>
  </si>
  <si>
    <t>SERV DE DIBUJO VF ABR 26 - MAQ</t>
  </si>
  <si>
    <t>SERV DE DIBUJO VF MAY 26 - MAQ</t>
  </si>
  <si>
    <t>SERV DE DIBUJO VF JUN 26 - MAQ</t>
  </si>
  <si>
    <t>SERV DE DIBUJO VF JUL 26 - MAQ</t>
  </si>
  <si>
    <t>SERV DE DIBUJO VF AGO 26 - MAQ</t>
  </si>
  <si>
    <t>SERV DE DIBUJO VF SEP 26 - MAQ</t>
  </si>
  <si>
    <t>SERV DE DIBUJO VF OCT 26 - MAQ</t>
  </si>
  <si>
    <t>SERV DE DIBUJO VF NOV 26 - MAQ</t>
  </si>
  <si>
    <t>SERV DE DIBUJO VF DIC 26 - MAQ</t>
  </si>
  <si>
    <t>1200146813</t>
  </si>
  <si>
    <t>4900151116</t>
  </si>
  <si>
    <t>SUMINISTRO INSUMOS PARA LOS FALDONES</t>
  </si>
  <si>
    <t>1200146620</t>
  </si>
  <si>
    <t>4900150878</t>
  </si>
  <si>
    <t>COMPRA INSUMOS CAFETERIA</t>
  </si>
  <si>
    <t>1200144523</t>
  </si>
  <si>
    <t>4900149262</t>
  </si>
  <si>
    <t>PAK CIRCULAR/ PANTALLAS/ ENERO 26</t>
  </si>
  <si>
    <t>1200144324</t>
  </si>
  <si>
    <t>4900149054</t>
  </si>
  <si>
    <t>Acarreo de Desmonte</t>
  </si>
  <si>
    <t>1200144571</t>
  </si>
  <si>
    <t>4900149211</t>
  </si>
  <si>
    <t>DICIEMBRE-Adicional Fee National</t>
  </si>
  <si>
    <t>1200144570</t>
  </si>
  <si>
    <t>4900149212</t>
  </si>
  <si>
    <t>DICIEMBRE-Adicional Fee National Dic25</t>
  </si>
  <si>
    <t>1200144888</t>
  </si>
  <si>
    <t>4900149419</t>
  </si>
  <si>
    <t>FEE National</t>
  </si>
  <si>
    <t>CPÁVEZ</t>
  </si>
  <si>
    <t>1200145813</t>
  </si>
  <si>
    <t>4900150239</t>
  </si>
  <si>
    <t>CELULAR - GUILLERMO LOBOS</t>
  </si>
  <si>
    <t>1200144229</t>
  </si>
  <si>
    <t>4900148882</t>
  </si>
  <si>
    <t>Traslado de maquina desatoradora</t>
  </si>
  <si>
    <t>1200145855</t>
  </si>
  <si>
    <t>4900150305</t>
  </si>
  <si>
    <t>Desmontaje y reparación de horno microon</t>
  </si>
  <si>
    <t>1200146796</t>
  </si>
  <si>
    <t>4900151013</t>
  </si>
  <si>
    <t>1200144052</t>
  </si>
  <si>
    <t>4900148735</t>
  </si>
  <si>
    <t>Suministros de Materiales Pickup</t>
  </si>
  <si>
    <t>1200145012</t>
  </si>
  <si>
    <t>4900149491</t>
  </si>
  <si>
    <t>SUMINISTRO_MATERIALES_TOPICO</t>
  </si>
  <si>
    <t>1200144299</t>
  </si>
  <si>
    <t>4900148977</t>
  </si>
  <si>
    <t>Suministro grama para perros</t>
  </si>
  <si>
    <t>C901407347</t>
  </si>
  <si>
    <t>GARDEN BOX COL SAS</t>
  </si>
  <si>
    <t>1200146623</t>
  </si>
  <si>
    <t>4900150881</t>
  </si>
  <si>
    <t>1200144350</t>
  </si>
  <si>
    <t>4900149540</t>
  </si>
  <si>
    <t>FABRICACIÓN AVISOS MTTO ASCENSORES IMÁN</t>
  </si>
  <si>
    <t>Gráficas baños Zona C</t>
  </si>
  <si>
    <t>1400009098</t>
  </si>
  <si>
    <t>5400006716</t>
  </si>
  <si>
    <t>1200144957</t>
  </si>
  <si>
    <t>4900149579</t>
  </si>
  <si>
    <t>SUMINISTRO DE MANIJA ANTIPANICO DT-H102</t>
  </si>
  <si>
    <t>1200147136</t>
  </si>
  <si>
    <t>4900151439</t>
  </si>
  <si>
    <t>SUMINISTRO INSUMOS FUGA</t>
  </si>
  <si>
    <t>1200146204</t>
  </si>
  <si>
    <t>4900150547</t>
  </si>
  <si>
    <t>AVISO NEVERA Y MICROONDAS</t>
  </si>
  <si>
    <t>1400009140</t>
  </si>
  <si>
    <t>5400006715</t>
  </si>
  <si>
    <t>1200143663</t>
  </si>
  <si>
    <t>4900148483</t>
  </si>
  <si>
    <t>Gastos auditoria AENOR 2025 safety MAQ</t>
  </si>
  <si>
    <t>1200145217</t>
  </si>
  <si>
    <t>4900149750</t>
  </si>
  <si>
    <t>1200145246</t>
  </si>
  <si>
    <t>4900149793</t>
  </si>
  <si>
    <t>NOVAVENTA FEB 5% FEB</t>
  </si>
  <si>
    <t>CARO CORTES</t>
  </si>
  <si>
    <t>1200145301</t>
  </si>
  <si>
    <t>4900149719</t>
  </si>
  <si>
    <t>INSUMOS PRIMEROS AUXI FEBRERO AF2026</t>
  </si>
  <si>
    <t>NOVAVENTA 5% ENE 26</t>
  </si>
  <si>
    <t>1200145478</t>
  </si>
  <si>
    <t>4900149839</t>
  </si>
  <si>
    <t>Parque Jaén - Papel higienico Febrero</t>
  </si>
  <si>
    <t>DSITRINORTE 19%</t>
  </si>
  <si>
    <t>1200146388</t>
  </si>
  <si>
    <t>4900150741</t>
  </si>
  <si>
    <t>Foro de gerentes</t>
  </si>
  <si>
    <t>C891400669</t>
  </si>
  <si>
    <t>CAMARA DE COMERCIO DE PEREIRA</t>
  </si>
  <si>
    <t>1200144477</t>
  </si>
  <si>
    <t>4900149185</t>
  </si>
  <si>
    <t>Topes para puerta de emergencia</t>
  </si>
  <si>
    <t>1200144649</t>
  </si>
  <si>
    <t>4900149276</t>
  </si>
  <si>
    <t>Mantto de sillas de ruedas</t>
  </si>
  <si>
    <t>1200144833</t>
  </si>
  <si>
    <t>4900149400</t>
  </si>
  <si>
    <t>Coworking Diseño de Artes</t>
  </si>
  <si>
    <t>1200145255</t>
  </si>
  <si>
    <t>4900149819</t>
  </si>
  <si>
    <t>SERV CONTROL DE ASISTENCIA DICIEMBRE</t>
  </si>
  <si>
    <t>1200146102</t>
  </si>
  <si>
    <t>4900150482</t>
  </si>
  <si>
    <t>INSUMOS CAFETERIA PLC 5% ENE</t>
  </si>
  <si>
    <t>INSUMOS CAFETERIA PLC 5%</t>
  </si>
  <si>
    <t>1200144134</t>
  </si>
  <si>
    <t>4900148863</t>
  </si>
  <si>
    <t>SigloData Enero OAS</t>
  </si>
  <si>
    <t>SigloData Febrero OAS</t>
  </si>
  <si>
    <t>SigloData Marzo OAS</t>
  </si>
  <si>
    <t>SigloData Abril OAS</t>
  </si>
  <si>
    <t>SigloData Mayo OAS</t>
  </si>
  <si>
    <t>SigloData  Junio OAS</t>
  </si>
  <si>
    <t>SigloData Julio OAS</t>
  </si>
  <si>
    <t>SigloData Agosto OAS</t>
  </si>
  <si>
    <t>SigloData Septiembre OAS</t>
  </si>
  <si>
    <t>SigloData Octubre OAS</t>
  </si>
  <si>
    <t>SigloData Noviembre OAS</t>
  </si>
  <si>
    <t>SigloData Diciembre OAS</t>
  </si>
  <si>
    <t>CALIBRACION DE EQUIPOS ENFERMERIA 5%</t>
  </si>
  <si>
    <t>1200146682</t>
  </si>
  <si>
    <t>4900150935</t>
  </si>
  <si>
    <t>MENSAJERIA MES DE FEBRERO</t>
  </si>
  <si>
    <t>Aatoche</t>
  </si>
  <si>
    <t>1200143939</t>
  </si>
  <si>
    <t>4900148686</t>
  </si>
  <si>
    <t>Diseño de cuponera canal moderno</t>
  </si>
  <si>
    <t>1200144365</t>
  </si>
  <si>
    <t>4900149016</t>
  </si>
  <si>
    <t>CONSIGURACION DE EQUPOS</t>
  </si>
  <si>
    <t>1200145044</t>
  </si>
  <si>
    <t>4900149591</t>
  </si>
  <si>
    <t>ESCANEO DE CARTTILLA TRIBUTARIA</t>
  </si>
  <si>
    <t>1200145937</t>
  </si>
  <si>
    <t>4900150336</t>
  </si>
  <si>
    <t>INSUMOS PARA TOPICO JAÉN</t>
  </si>
  <si>
    <t>1200143911</t>
  </si>
  <si>
    <t>4900148631</t>
  </si>
  <si>
    <t>Utiles de oficina</t>
  </si>
  <si>
    <t>1200144592</t>
  </si>
  <si>
    <t>4900149196</t>
  </si>
  <si>
    <t>SERV DE INSPECCIÓN DEL SISTEMA DE CONTRO</t>
  </si>
  <si>
    <t>P55296316</t>
  </si>
  <si>
    <t>SECURITECH ENTERPRISES S.A.C.</t>
  </si>
  <si>
    <t>1200145488</t>
  </si>
  <si>
    <t>4900149935</t>
  </si>
  <si>
    <t>1200145489</t>
  </si>
  <si>
    <t>4900149936</t>
  </si>
  <si>
    <t>1200145490</t>
  </si>
  <si>
    <t>4900149937</t>
  </si>
  <si>
    <t>1200145786</t>
  </si>
  <si>
    <t>4900150224</t>
  </si>
  <si>
    <t>1200145787</t>
  </si>
  <si>
    <t>4900150225</t>
  </si>
  <si>
    <t>1200145789</t>
  </si>
  <si>
    <t>4900150226</t>
  </si>
  <si>
    <t>1200145800</t>
  </si>
  <si>
    <t>4900150227</t>
  </si>
  <si>
    <t>1200145801</t>
  </si>
  <si>
    <t>4900150229</t>
  </si>
  <si>
    <t>1200145802</t>
  </si>
  <si>
    <t>4900150230</t>
  </si>
  <si>
    <t>1200145864</t>
  </si>
  <si>
    <t>4900150258</t>
  </si>
  <si>
    <t>3530</t>
  </si>
  <si>
    <t>1200145861</t>
  </si>
  <si>
    <t>4900150261</t>
  </si>
  <si>
    <t>1200145819</t>
  </si>
  <si>
    <t>4900150327</t>
  </si>
  <si>
    <t>1200144685</t>
  </si>
  <si>
    <t>4900149219</t>
  </si>
  <si>
    <t>Volante de promo y eventos ENERO extra</t>
  </si>
  <si>
    <t>1200146621</t>
  </si>
  <si>
    <t>4900150879</t>
  </si>
  <si>
    <t>SUMINISTRO DE SOGUILLA PARA EL CUARTO DE</t>
  </si>
  <si>
    <t>1200145491</t>
  </si>
  <si>
    <t>4900149905</t>
  </si>
  <si>
    <t>ATC_agua,pañitos,papel toalla y alcohol</t>
  </si>
  <si>
    <t>CERRAMIENTO LOCAL MAMATERNITY AF</t>
  </si>
  <si>
    <t>1200146671</t>
  </si>
  <si>
    <t>4900150969</t>
  </si>
  <si>
    <t>COMPRA INSUMOS PAPELERIA</t>
  </si>
  <si>
    <t>1200145626</t>
  </si>
  <si>
    <t>4900150018</t>
  </si>
  <si>
    <t>Parches 2_POP_Febrero</t>
  </si>
  <si>
    <t>1200144527</t>
  </si>
  <si>
    <t>4900149242</t>
  </si>
  <si>
    <t>POP_AON_POP</t>
  </si>
  <si>
    <t>1200145172</t>
  </si>
  <si>
    <t>4900149705</t>
  </si>
  <si>
    <t>SUMINISTRO DE PEGAMENTO LAVAMANOS</t>
  </si>
  <si>
    <t>1400009077</t>
  </si>
  <si>
    <t>5400006685</t>
  </si>
  <si>
    <t>Ciberseguridad 28NOV2025-28NOV202 Con Co</t>
  </si>
  <si>
    <t>1400009127</t>
  </si>
  <si>
    <t>5400006702</t>
  </si>
  <si>
    <t>C RUIZ</t>
  </si>
  <si>
    <t>1200145730</t>
  </si>
  <si>
    <t>4900150188</t>
  </si>
  <si>
    <t>CASO PARKING PLC -PFCOL-57698</t>
  </si>
  <si>
    <t>C800240450</t>
  </si>
  <si>
    <t>PHILIPPI, PRIETOCARRIZOSA ,FERRERO</t>
  </si>
  <si>
    <t>1200145708</t>
  </si>
  <si>
    <t>4900150108</t>
  </si>
  <si>
    <t>1200146619</t>
  </si>
  <si>
    <t>4900150877</t>
  </si>
  <si>
    <t>PROCESO SELECCION SECRETARIA EJECUTIVA</t>
  </si>
  <si>
    <t>DISTRINORTE 0% DIC</t>
  </si>
  <si>
    <t>1200144310</t>
  </si>
  <si>
    <t>4900148973</t>
  </si>
  <si>
    <t>Parches Horarios - La Molina</t>
  </si>
  <si>
    <t>1200145457</t>
  </si>
  <si>
    <t>4900149838</t>
  </si>
  <si>
    <t>OC COMBUSTIBLE GASOHOL ENERO 26</t>
  </si>
  <si>
    <t>1200144372</t>
  </si>
  <si>
    <t>4900149010</t>
  </si>
  <si>
    <t>FUSIBLE CONTROLADOR</t>
  </si>
  <si>
    <t>1200145311</t>
  </si>
  <si>
    <t>4900149714</t>
  </si>
  <si>
    <t>REPARACION DE SOBREBRAZO SILLA DE RUEDAS</t>
  </si>
  <si>
    <t>1200145438</t>
  </si>
  <si>
    <t>4900149869</t>
  </si>
  <si>
    <t>DDE/ ANFITRIONAS TOMA DE DATOS GUALLARAU</t>
  </si>
  <si>
    <t>1200146775</t>
  </si>
  <si>
    <t>4900151020</t>
  </si>
  <si>
    <t>RULETA/ BBDD/ MARZO</t>
  </si>
  <si>
    <t>1200144400</t>
  </si>
  <si>
    <t>4900149083</t>
  </si>
  <si>
    <t>Materiales para sanidad</t>
  </si>
  <si>
    <t>1200144268</t>
  </si>
  <si>
    <t>4900148966</t>
  </si>
  <si>
    <t>Papel interfoliado 250x18</t>
  </si>
  <si>
    <t>1200146812</t>
  </si>
  <si>
    <t>4900151117</t>
  </si>
  <si>
    <t>1200145493</t>
  </si>
  <si>
    <t>4900149907</t>
  </si>
  <si>
    <t>Vinil_ATC_SillaRuedas_Reclamos_NoDiscrim</t>
  </si>
  <si>
    <t>1200143929</t>
  </si>
  <si>
    <t>4900148701</t>
  </si>
  <si>
    <t>NAVIDAD/ EXTRA FOTOS/ DICIEMBRE</t>
  </si>
  <si>
    <t>ADMINISTRACION + IVA</t>
  </si>
  <si>
    <t>1200143981</t>
  </si>
  <si>
    <t>4900148704</t>
  </si>
  <si>
    <t>Promociones Prisma Enero</t>
  </si>
  <si>
    <t>NOVAVENTA 5% DIC</t>
  </si>
  <si>
    <t>1200145468</t>
  </si>
  <si>
    <t>4900149930</t>
  </si>
  <si>
    <t>Botiquin Actualizado</t>
  </si>
  <si>
    <t>C901522119</t>
  </si>
  <si>
    <t>COMERCIALIZADORA MORAM S.A.S</t>
  </si>
  <si>
    <t>1200146654</t>
  </si>
  <si>
    <t>4900150974</t>
  </si>
  <si>
    <t>CARNETS</t>
  </si>
  <si>
    <t>1200143658</t>
  </si>
  <si>
    <t>4900148509</t>
  </si>
  <si>
    <t>Servicios Notariales - Diciembre</t>
  </si>
  <si>
    <t>1200146951</t>
  </si>
  <si>
    <t>4900151178</t>
  </si>
  <si>
    <t>Señaléticas Ascensor</t>
  </si>
  <si>
    <t>Suministro magnético para DEA</t>
  </si>
  <si>
    <t>1200144468</t>
  </si>
  <si>
    <t>4900149101</t>
  </si>
  <si>
    <t>3 TIMER - PROGRAMADOR SEMANAL MTTO COT10</t>
  </si>
  <si>
    <t>1400009144</t>
  </si>
  <si>
    <t>5400006722</t>
  </si>
  <si>
    <t>1200145595</t>
  </si>
  <si>
    <t>4900149990</t>
  </si>
  <si>
    <t>Sum. Viniles para tachos ecologicos VMCH</t>
  </si>
  <si>
    <t>1200146973</t>
  </si>
  <si>
    <t>4900151176</t>
  </si>
  <si>
    <t>SILLAS/UKELELE/2439/MARZO/MAM26</t>
  </si>
  <si>
    <t>UTILIDAD</t>
  </si>
  <si>
    <t>P</t>
  </si>
  <si>
    <t>1200144014</t>
  </si>
  <si>
    <t>4900148793</t>
  </si>
  <si>
    <t>ALQUILER DE DISPENSADOR DE AGUA ENERO</t>
  </si>
  <si>
    <t>P19368165</t>
  </si>
  <si>
    <t>BONAVISTA S.A.C</t>
  </si>
  <si>
    <t>ALQUILER DE DISPENSADOR DE AGUA FEBRERO</t>
  </si>
  <si>
    <t>ALQUILER DE DISPENSADOR DE AGUA MARZO</t>
  </si>
  <si>
    <t>ALQUILER DE DISPENSADOR DE AGUA ABRIL</t>
  </si>
  <si>
    <t>ALQUILER DE DISPENSADOR DE AGUA MAYO</t>
  </si>
  <si>
    <t>ALQUILER DE DISPENSADOR DE AGUA JUNIO</t>
  </si>
  <si>
    <t>ALQUILER DE DISPENSADOR DE AGUA JULIO</t>
  </si>
  <si>
    <t>ALQUILER DE DISPENSADOR DE AGUA AGOSTO</t>
  </si>
  <si>
    <t>ALQUILER DE DISPENSADOR DE AGUA SETIEMBR</t>
  </si>
  <si>
    <t>ALQUILER DE DISPENSADOR DE AGUA OCTUBRE</t>
  </si>
  <si>
    <t>ALQUILER DE DISPENSADOR DE AGUA NOVIEMBR</t>
  </si>
  <si>
    <t>ALQUILER DE DISPENSADOR DE AGUA DICIEMBR</t>
  </si>
  <si>
    <t>1200146484</t>
  </si>
  <si>
    <t>4900150779</t>
  </si>
  <si>
    <t>Silla de Ruedas_Cambio</t>
  </si>
  <si>
    <t>KCASTRO</t>
  </si>
  <si>
    <t>1200146868</t>
  </si>
  <si>
    <t>4900151050</t>
  </si>
  <si>
    <t>SERV. MANT. Y RECARGA DE EXTINTORES</t>
  </si>
  <si>
    <t>CALIBRACION DE EQUIPOS ENFERMERIA EX%</t>
  </si>
  <si>
    <t>1200145417</t>
  </si>
  <si>
    <t>4900149889</t>
  </si>
  <si>
    <t>retiro vidrios nov dic 25 MAE</t>
  </si>
  <si>
    <t>1200146905</t>
  </si>
  <si>
    <t>4900151148</t>
  </si>
  <si>
    <t>Eventos_Vales de cremoladas</t>
  </si>
  <si>
    <t>1400009115</t>
  </si>
  <si>
    <t>5400006708</t>
  </si>
  <si>
    <t>1200143659</t>
  </si>
  <si>
    <t>4900148508</t>
  </si>
  <si>
    <t>1200145195</t>
  </si>
  <si>
    <t>4900149689</t>
  </si>
  <si>
    <t>INSUMOS CAFETERÍA ADMON</t>
  </si>
  <si>
    <t>1200144644</t>
  </si>
  <si>
    <t>4900149307</t>
  </si>
  <si>
    <t>SERV INSP TÉCNICA LOC. CEM ENE 26</t>
  </si>
  <si>
    <t>SERV INSP TÉCNICA LOC. CEM FEB 26</t>
  </si>
  <si>
    <t>SERV INSP TÉCNICA LOC. CEM MAR 26</t>
  </si>
  <si>
    <t>SERV INSP TÉCNICA LOC. CEM ABR 26</t>
  </si>
  <si>
    <t>SERV INSP TÉCNICA LOC. CEM MAY 26</t>
  </si>
  <si>
    <t>SERV INSP TÉCNICA LOC. CEM JUN 26</t>
  </si>
  <si>
    <t>SERV INSP TÉCNICA LOC. CEM JUL 26</t>
  </si>
  <si>
    <t>SERV INSP TÉCNICA LOC. CEM AGO 26</t>
  </si>
  <si>
    <t>SERV INSP TÉCNICA LOC. CEM SEP 26</t>
  </si>
  <si>
    <t>SERV INSP TÉCNICA LOC. CEM OCT 26</t>
  </si>
  <si>
    <t>SERV INSP TÉCNICA LOC. CEM NOV 26</t>
  </si>
  <si>
    <t>SERV INSP TÉCNICA LOC. CEM DIC 26</t>
  </si>
  <si>
    <t>1200146100</t>
  </si>
  <si>
    <t>4900150480</t>
  </si>
  <si>
    <t>1200146101</t>
  </si>
  <si>
    <t>4900150481</t>
  </si>
  <si>
    <t>1200144300</t>
  </si>
  <si>
    <t>4900148976</t>
  </si>
  <si>
    <t>carteles con chupon</t>
  </si>
  <si>
    <t>CORRETAJE</t>
  </si>
  <si>
    <t>1200146694</t>
  </si>
  <si>
    <t>4900150929</t>
  </si>
  <si>
    <t>ACOC - AGUSTIN WIDOW</t>
  </si>
  <si>
    <t>F,MOZO</t>
  </si>
  <si>
    <t>1200143926</t>
  </si>
  <si>
    <t>4900148700</t>
  </si>
  <si>
    <t>1200146926</t>
  </si>
  <si>
    <t>4900151133</t>
  </si>
  <si>
    <t>ADICIONALES PARKING FEB26</t>
  </si>
  <si>
    <t>1200146538</t>
  </si>
  <si>
    <t>4900150856</t>
  </si>
  <si>
    <t>POP_Cuadro selfie</t>
  </si>
  <si>
    <t>1200146960</t>
  </si>
  <si>
    <t>4900151181</t>
  </si>
  <si>
    <t>Suministro de Kit de PH</t>
  </si>
  <si>
    <t>INSUMOS  CAFETERIA 0% MAR</t>
  </si>
  <si>
    <t>1200145459</t>
  </si>
  <si>
    <t>4900149915</t>
  </si>
  <si>
    <t>Retiro vidrio MAE enero 2026</t>
  </si>
  <si>
    <t>DESMONTE DE LUMINARIAS PISO 2 AF</t>
  </si>
  <si>
    <t>APOYO EMERG 13 FEBRERO LLUVIA PCA</t>
  </si>
  <si>
    <t>1200146256</t>
  </si>
  <si>
    <t>4900150567</t>
  </si>
  <si>
    <t>SERVICIOS TRIBUTARIOS ENERO 2026</t>
  </si>
  <si>
    <t>1200146255</t>
  </si>
  <si>
    <t>4900150568</t>
  </si>
  <si>
    <t>1200146252</t>
  </si>
  <si>
    <t>4900150571</t>
  </si>
  <si>
    <t>1200144275</t>
  </si>
  <si>
    <t>4900148995</t>
  </si>
  <si>
    <t>POP_Promociones/Marcas-Diseño_Letreros_P</t>
  </si>
  <si>
    <t>1200146118</t>
  </si>
  <si>
    <t>4900150497</t>
  </si>
  <si>
    <t>POP_Sickers cuaderno_BTS</t>
  </si>
  <si>
    <t>4900150487</t>
  </si>
  <si>
    <t>1200146024</t>
  </si>
  <si>
    <t>4900150333</t>
  </si>
  <si>
    <t>SUMINISTRO COMPRA DE ORING</t>
  </si>
  <si>
    <t>1400009119</t>
  </si>
  <si>
    <t>5400006697</t>
  </si>
  <si>
    <t>SUMINISTRO CAF Y PAP.. O% BQ FEB</t>
  </si>
  <si>
    <t>INSUMOS CAFETERIA PLC 0% ENE</t>
  </si>
  <si>
    <t>1400009142</t>
  </si>
  <si>
    <t>5400006714</t>
  </si>
  <si>
    <t>INSUMOS PRIMEROS AUXI FEBRERO EX 2026</t>
  </si>
  <si>
    <t>1200146903</t>
  </si>
  <si>
    <t>4900151150</t>
  </si>
  <si>
    <t>Eventos_BTS _Alquiler de micrófono</t>
  </si>
  <si>
    <t>1400009117</t>
  </si>
  <si>
    <t>5400006699</t>
  </si>
  <si>
    <t>INAFECTO CAFETERIA FEBRERO 26</t>
  </si>
  <si>
    <t>1400009128</t>
  </si>
  <si>
    <t>5400006701</t>
  </si>
  <si>
    <t>1400009116</t>
  </si>
  <si>
    <t>5400006700</t>
  </si>
  <si>
    <t>1400009125</t>
  </si>
  <si>
    <t>5400006704</t>
  </si>
  <si>
    <t>1400009123</t>
  </si>
  <si>
    <t>5400006706</t>
  </si>
  <si>
    <t>INSUMOS CAF. 5% ENE</t>
  </si>
  <si>
    <t>INSUMOS CAFETERIA 5% MARZ</t>
  </si>
  <si>
    <t>Botiquin Actualizado AFECTO</t>
  </si>
  <si>
    <t>1400009143</t>
  </si>
  <si>
    <t>5400006721</t>
  </si>
  <si>
    <t>1400009122</t>
  </si>
  <si>
    <t>5400006707</t>
  </si>
  <si>
    <t>1400009124</t>
  </si>
  <si>
    <t>5400006705</t>
  </si>
  <si>
    <t>1400009121</t>
  </si>
  <si>
    <t>5400006695</t>
  </si>
  <si>
    <t>1400009120</t>
  </si>
  <si>
    <t>5400006696</t>
  </si>
  <si>
    <t>1400009126</t>
  </si>
  <si>
    <t>5400006703</t>
  </si>
  <si>
    <t>1400009118</t>
  </si>
  <si>
    <t>5400006698</t>
  </si>
  <si>
    <t>G.compras</t>
  </si>
  <si>
    <t>1200147275</t>
  </si>
  <si>
    <t>4900151259</t>
  </si>
  <si>
    <t>Reubicacion Sensor PF Chang</t>
  </si>
  <si>
    <t>1200147245</t>
  </si>
  <si>
    <t>4900151271</t>
  </si>
  <si>
    <t>EVENTOS -  SONIDO FEBRERO 26</t>
  </si>
  <si>
    <t>1200147246</t>
  </si>
  <si>
    <t>4900151272</t>
  </si>
  <si>
    <t>EVENTOS -  SONIDO MARZO 26</t>
  </si>
  <si>
    <t>1200147247</t>
  </si>
  <si>
    <t>4900151273</t>
  </si>
  <si>
    <t>OBSEQUIOS POR EL DIA DE LA MUJER</t>
  </si>
  <si>
    <t>1200147191</t>
  </si>
  <si>
    <t>4900151274</t>
  </si>
  <si>
    <t>Presupuesto de implementación</t>
  </si>
  <si>
    <t>Asesoría proced que sigue la Contraloría</t>
  </si>
  <si>
    <t>1200147178</t>
  </si>
  <si>
    <t>4900151301</t>
  </si>
  <si>
    <t>1200147157</t>
  </si>
  <si>
    <t>4900151337</t>
  </si>
  <si>
    <t>Handsfree Inalambrico</t>
  </si>
  <si>
    <t>1200147158</t>
  </si>
  <si>
    <t>4900151340</t>
  </si>
  <si>
    <t>1200147159</t>
  </si>
  <si>
    <t>4900151341</t>
  </si>
  <si>
    <t>1200147160</t>
  </si>
  <si>
    <t>4900151342</t>
  </si>
  <si>
    <t>1200147161</t>
  </si>
  <si>
    <t>4900151343</t>
  </si>
  <si>
    <t>1200147162</t>
  </si>
  <si>
    <t>4900151345</t>
  </si>
  <si>
    <t>1200147196</t>
  </si>
  <si>
    <t>4900151347</t>
  </si>
  <si>
    <t>SERV ASISTENTE OPE FEB 26 (2DA QUINCENA)</t>
  </si>
  <si>
    <t>1200147258</t>
  </si>
  <si>
    <t>4900151348</t>
  </si>
  <si>
    <t>PROGRAMACION PANEL D&amp;A SECUTRON - MP ICA</t>
  </si>
  <si>
    <t>1200147145</t>
  </si>
  <si>
    <t>4900151349</t>
  </si>
  <si>
    <t>ORIGINALES ENTRADAS AL CINE / ORIGINALES</t>
  </si>
  <si>
    <t>1200147257</t>
  </si>
  <si>
    <t>4900151350</t>
  </si>
  <si>
    <t>SUMINISTRO EQUIPOS D&amp;A PA ICA</t>
  </si>
  <si>
    <t>1200147254</t>
  </si>
  <si>
    <t>4900151351</t>
  </si>
  <si>
    <t>1200147253</t>
  </si>
  <si>
    <t>4900151352</t>
  </si>
  <si>
    <t>NUEVO FC / CABLES TOTEM LED / MAR 26</t>
  </si>
  <si>
    <t>77290162</t>
  </si>
  <si>
    <t>IDELUX SPA</t>
  </si>
  <si>
    <t>1200147252</t>
  </si>
  <si>
    <t>4900151353</t>
  </si>
  <si>
    <t>COT103879 SUMIN BATERIAS Y SENSORES BAÑO</t>
  </si>
  <si>
    <t>1200147251</t>
  </si>
  <si>
    <t>4900151354</t>
  </si>
  <si>
    <t>1200147244</t>
  </si>
  <si>
    <t>4900151355</t>
  </si>
  <si>
    <t>08 LUMINARIAS BY320P G2 LED280/CW</t>
  </si>
  <si>
    <t>1200147243</t>
  </si>
  <si>
    <t>4900151356</t>
  </si>
  <si>
    <t>Serv FEE Mantto preventivo-Mar26</t>
  </si>
  <si>
    <t>1200147242</t>
  </si>
  <si>
    <t>4900151357</t>
  </si>
  <si>
    <t>1200147146</t>
  </si>
  <si>
    <t>4900151358</t>
  </si>
  <si>
    <t>JORNADA DE ADOPCIÓN / MONTAJE Y DESMONTA</t>
  </si>
  <si>
    <t>1200147148</t>
  </si>
  <si>
    <t>4900151359</t>
  </si>
  <si>
    <t>GRAFICA / BACK LOGOS / COT 976 / MARZO</t>
  </si>
  <si>
    <t>g gonzalez</t>
  </si>
  <si>
    <t>1200147149</t>
  </si>
  <si>
    <t>4900151360</t>
  </si>
  <si>
    <t>CAMPAÑA DE MARCA/ANIMACIÓN PANTALLAS/PAN</t>
  </si>
  <si>
    <t>1200147180</t>
  </si>
  <si>
    <t>4900151361</t>
  </si>
  <si>
    <t>J18FERIA PETS/ANIMACION PANTALLAS/PA</t>
  </si>
  <si>
    <t>P NORAMBUENA</t>
  </si>
  <si>
    <t>1200147182</t>
  </si>
  <si>
    <t>4900151362</t>
  </si>
  <si>
    <t>DDE/INFLUENCER EMPUJE CONCURSO/MARZO26</t>
  </si>
  <si>
    <t>1200147183</t>
  </si>
  <si>
    <t>4900151363</t>
  </si>
  <si>
    <t>AO INFLUENCERS/DR MARTENS FEB/MARZO26</t>
  </si>
  <si>
    <t>1200147188</t>
  </si>
  <si>
    <t>4900151364</t>
  </si>
  <si>
    <t>MOVIL SEGURIDAD BUENAVENT, ENE A DIC 26</t>
  </si>
  <si>
    <t>1200147189</t>
  </si>
  <si>
    <t>4900151365</t>
  </si>
  <si>
    <t>MOVIL SEGURIDAD BUIN, ENE A DIC 26</t>
  </si>
  <si>
    <t>1200147200</t>
  </si>
  <si>
    <t>4900151366</t>
  </si>
  <si>
    <t>PLATAFORMA DIGITAL CONTRATOS FEBRERO 26</t>
  </si>
  <si>
    <t>1200147192</t>
  </si>
  <si>
    <t>4900151368</t>
  </si>
  <si>
    <t>Cinta vulcanizante</t>
  </si>
  <si>
    <t>1200147184</t>
  </si>
  <si>
    <t>4900151369</t>
  </si>
  <si>
    <t>PUNTO CERO DE DATOS LOCAL BERRY LAB</t>
  </si>
  <si>
    <t>1200147202</t>
  </si>
  <si>
    <t>4900151370</t>
  </si>
  <si>
    <t>AO INFLUENCERS/TRAVELLERS FERIADO SEMANA</t>
  </si>
  <si>
    <t>1200147170</t>
  </si>
  <si>
    <t>4900151371</t>
  </si>
  <si>
    <t>Suministro y plantación de especies COQ</t>
  </si>
  <si>
    <t>1200147171</t>
  </si>
  <si>
    <t>4900151372</t>
  </si>
  <si>
    <t>Suministro y aplicación de fertilizante</t>
  </si>
  <si>
    <t>1200147172</t>
  </si>
  <si>
    <t>4900151373</t>
  </si>
  <si>
    <t>Suministro y aplicación de matamaleza</t>
  </si>
  <si>
    <t>1200147173</t>
  </si>
  <si>
    <t>4900151374</t>
  </si>
  <si>
    <t>Mtto Jardines Enero y Febrero COQ</t>
  </si>
  <si>
    <t>1200147174</t>
  </si>
  <si>
    <t>4900151375</t>
  </si>
  <si>
    <t>Mtto Jardines Marzo COQ</t>
  </si>
  <si>
    <t>1200147210</t>
  </si>
  <si>
    <t>4900151376</t>
  </si>
  <si>
    <t>Banner Peatonal Cosiaca</t>
  </si>
  <si>
    <t>1200147166</t>
  </si>
  <si>
    <t>4900151378</t>
  </si>
  <si>
    <t>RETIRO VIDRIO FEBRERO 2026</t>
  </si>
  <si>
    <t>1200147176</t>
  </si>
  <si>
    <t>4900151379</t>
  </si>
  <si>
    <t>1200147177</t>
  </si>
  <si>
    <t>4900151380</t>
  </si>
  <si>
    <t>Pintado de plataforma Tanta y Delosi</t>
  </si>
  <si>
    <t>1200147181</t>
  </si>
  <si>
    <t>4900151381</t>
  </si>
  <si>
    <t>Ventana termopanel casino 5 PAO</t>
  </si>
  <si>
    <t>1200147185</t>
  </si>
  <si>
    <t>4900151382</t>
  </si>
  <si>
    <t>Masajes Febrero</t>
  </si>
  <si>
    <t>P61249369</t>
  </si>
  <si>
    <t>INVERSIONES GENERALES L &amp; L S.A.C.S</t>
  </si>
  <si>
    <t>1200147179</t>
  </si>
  <si>
    <t>4900151383</t>
  </si>
  <si>
    <t>DDE/ INFLUENCERS/ FEBRERO</t>
  </si>
  <si>
    <t>1200147194</t>
  </si>
  <si>
    <t>4900151384</t>
  </si>
  <si>
    <t>DDE/ MODELOS/ FEBRERO</t>
  </si>
  <si>
    <t>1200147195</t>
  </si>
  <si>
    <t>4900151385</t>
  </si>
  <si>
    <t>BTS/ INFLUENCER/ MARZO</t>
  </si>
  <si>
    <t>1200147201</t>
  </si>
  <si>
    <t>4900151386</t>
  </si>
  <si>
    <t>1200147147</t>
  </si>
  <si>
    <t>4900151387</t>
  </si>
  <si>
    <t>SISTEMA ANTI CAIDAS GATERA</t>
  </si>
  <si>
    <t>1200147175</t>
  </si>
  <si>
    <t>4900151388</t>
  </si>
  <si>
    <t>Adicional mnto in house</t>
  </si>
  <si>
    <t>1200147193</t>
  </si>
  <si>
    <t>4900151393</t>
  </si>
  <si>
    <t>Cierre provisorio local Aldo</t>
  </si>
  <si>
    <t>1200147365</t>
  </si>
  <si>
    <t>4900151394</t>
  </si>
  <si>
    <t>Reparaciones civiles por contingencia</t>
  </si>
  <si>
    <t>1200147366</t>
  </si>
  <si>
    <t>4900151395</t>
  </si>
  <si>
    <t>Repaciones elect e ilum. por contingenci</t>
  </si>
  <si>
    <t>76520413</t>
  </si>
  <si>
    <t>AVANZA ELECTRIC INGENIERIA Y MONTAJ</t>
  </si>
  <si>
    <t>1200147367</t>
  </si>
  <si>
    <t>4900151396</t>
  </si>
  <si>
    <t>Revisión contingencia RCI</t>
  </si>
  <si>
    <t>1200147259</t>
  </si>
  <si>
    <t>4900151400</t>
  </si>
  <si>
    <t>SER PINTADO DE ESTACIONAMIENTO PRINCIPAL</t>
  </si>
  <si>
    <t>P54706367</t>
  </si>
  <si>
    <t>IMPEXAPERU S.A.C</t>
  </si>
  <si>
    <t>1200147241</t>
  </si>
  <si>
    <t>4900151401</t>
  </si>
  <si>
    <t>Cerrajeria locales en quiebra</t>
  </si>
  <si>
    <t>1200147240</t>
  </si>
  <si>
    <t>4900151402</t>
  </si>
  <si>
    <t>Ordenamiento de rack</t>
  </si>
  <si>
    <t>1200147239</t>
  </si>
  <si>
    <t>4900151403</t>
  </si>
  <si>
    <t>CORREC. PUERTA ENRROLLABLE - SALIDA NORT</t>
  </si>
  <si>
    <t>1200147238</t>
  </si>
  <si>
    <t>4900151404</t>
  </si>
  <si>
    <t>Reparaciones y Proyecciones en RCI PAK</t>
  </si>
  <si>
    <t>1200147237</t>
  </si>
  <si>
    <t>4900151405</t>
  </si>
  <si>
    <t>MANT. BOMBA SUMERGIBLE POZO SÉPTICO SUR</t>
  </si>
  <si>
    <t>1200147236</t>
  </si>
  <si>
    <t>4900151406</t>
  </si>
  <si>
    <t>GA Apoyo</t>
  </si>
  <si>
    <t>1200147235</t>
  </si>
  <si>
    <t>4900151407</t>
  </si>
  <si>
    <t>MANT. POZO SÉPTICO SUR Y NORTE</t>
  </si>
  <si>
    <t>1200147234</t>
  </si>
  <si>
    <t>4900151408</t>
  </si>
  <si>
    <t>Cableado nuevo contador ABC</t>
  </si>
  <si>
    <t>1200147232</t>
  </si>
  <si>
    <t>4900151409</t>
  </si>
  <si>
    <t>RULETA / PRODUCCION / COT 983 / MARZO</t>
  </si>
  <si>
    <t>1200147231</t>
  </si>
  <si>
    <t>4900151410</t>
  </si>
  <si>
    <t>Sum. materiales para tableros eléctricos</t>
  </si>
  <si>
    <t>1200147230</t>
  </si>
  <si>
    <t>4900151411</t>
  </si>
  <si>
    <t>Suministro de materiales eléctricos</t>
  </si>
  <si>
    <t>1200147229</t>
  </si>
  <si>
    <t>4900151412</t>
  </si>
  <si>
    <t>LICENCIA MUSICA CONTENIDOS DIGITALES</t>
  </si>
  <si>
    <t>1200147228</t>
  </si>
  <si>
    <t>4900151413</t>
  </si>
  <si>
    <t>Retiro de tuberías en desuso y actividad</t>
  </si>
  <si>
    <t>1200147227</t>
  </si>
  <si>
    <t>4900151414</t>
  </si>
  <si>
    <t>RULETA / PRODUCCION / COT 982 / MARZO</t>
  </si>
  <si>
    <t>1200147226</t>
  </si>
  <si>
    <t>4900151415</t>
  </si>
  <si>
    <t>Suministro de materiales varios ITSE</t>
  </si>
  <si>
    <t>1200147225</t>
  </si>
  <si>
    <t>4900151416</t>
  </si>
  <si>
    <t>Reubicación pinchaneumaticos parking</t>
  </si>
  <si>
    <t>1200147224</t>
  </si>
  <si>
    <t>4900151417</t>
  </si>
  <si>
    <t>SUM. E INSTALACIÓN DE TABLEROS ELECTRICO</t>
  </si>
  <si>
    <t>1200147223</t>
  </si>
  <si>
    <t>4900151418</t>
  </si>
  <si>
    <t>INST. SISTEMA DE ILUMINACIÓN AREAS COMUN</t>
  </si>
  <si>
    <t>1200147222</t>
  </si>
  <si>
    <t>4900151419</t>
  </si>
  <si>
    <t>1200147221</t>
  </si>
  <si>
    <t>4900151420</t>
  </si>
  <si>
    <t>Sum. materiales de iluminación</t>
  </si>
  <si>
    <t>1200147220</t>
  </si>
  <si>
    <t>4900151421</t>
  </si>
  <si>
    <t>Implem. Suministros de tableros electric</t>
  </si>
  <si>
    <t>P60935893</t>
  </si>
  <si>
    <t>INGENIERIA ELECTROMECANICA INTEGRAL</t>
  </si>
  <si>
    <t>1200147219</t>
  </si>
  <si>
    <t>4900151422</t>
  </si>
  <si>
    <t>SERVICIO ARRIENDO MAQUINA MES 5 (FEB.)</t>
  </si>
  <si>
    <t>1200147217</t>
  </si>
  <si>
    <t>4900151423</t>
  </si>
  <si>
    <t>1200147216</t>
  </si>
  <si>
    <t>4900151424</t>
  </si>
  <si>
    <t>ITSE Pintura para baranda y RCI</t>
  </si>
  <si>
    <t>1200147215</t>
  </si>
  <si>
    <t>4900151425</t>
  </si>
  <si>
    <t>PINTADO Y FORRADO DE ESCALERA</t>
  </si>
  <si>
    <t>1200147214</t>
  </si>
  <si>
    <t>4900151426</t>
  </si>
  <si>
    <t>ACOND. SUPERFICIE Y ESTRUCTURAS ACANTILA</t>
  </si>
  <si>
    <t>1200147213</t>
  </si>
  <si>
    <t>4900151427</t>
  </si>
  <si>
    <t>CORTE Y RECONEXIÓN SUB ESTACIÓN</t>
  </si>
  <si>
    <t>1200147212</t>
  </si>
  <si>
    <t>4900151428</t>
  </si>
  <si>
    <t>LIMPIEZA Y DESINFECCIÓN</t>
  </si>
  <si>
    <t>1200147211</t>
  </si>
  <si>
    <t>4900151429</t>
  </si>
  <si>
    <t>Sum. para agua potable-pab2</t>
  </si>
  <si>
    <t>1200147209</t>
  </si>
  <si>
    <t>4900151430</t>
  </si>
  <si>
    <t>COMPRA EQUIPO COMMUNITY OAS</t>
  </si>
  <si>
    <t>1200147208</t>
  </si>
  <si>
    <t>4900151431</t>
  </si>
  <si>
    <t>MEJOR + MATERIALES DE TABLEROS ELECTRICO</t>
  </si>
  <si>
    <t>1200147207</t>
  </si>
  <si>
    <t>4900151432</t>
  </si>
  <si>
    <t>REPARACION DAÑOS CONTROL CENTRA. PISO 10</t>
  </si>
  <si>
    <t>77135843</t>
  </si>
  <si>
    <t>CLIMATIZACION Y CONTROL</t>
  </si>
  <si>
    <t>1200147205</t>
  </si>
  <si>
    <t>4900151433</t>
  </si>
  <si>
    <t>1200147204</t>
  </si>
  <si>
    <t>4900151434</t>
  </si>
  <si>
    <t>1200147203</t>
  </si>
  <si>
    <t>4900151435</t>
  </si>
  <si>
    <t>RULETA / PRODUCCION / COT 981 / MARZO</t>
  </si>
  <si>
    <t>1200147199</t>
  </si>
  <si>
    <t>4900151436</t>
  </si>
  <si>
    <t>Parte 1 - Rta Requerimiento Ambiental</t>
  </si>
  <si>
    <t>Parte 2 - Rta Requerimiento Ambiental</t>
  </si>
  <si>
    <t>1200147168</t>
  </si>
  <si>
    <t>4900151437</t>
  </si>
  <si>
    <t>AUDITORIA TTVV ENERO Y FEBRERO 2026</t>
  </si>
  <si>
    <t>1200147301</t>
  </si>
  <si>
    <t>4900151438</t>
  </si>
  <si>
    <t>Tabique F120 local Merrel</t>
  </si>
  <si>
    <t>1200147481</t>
  </si>
  <si>
    <t>4900151440</t>
  </si>
  <si>
    <t>INSTALACION DE BEBEDEROS DE MASCOTAS</t>
  </si>
  <si>
    <t>C860536345</t>
  </si>
  <si>
    <t>ACCESORIOS &amp; ACABADOS SAS</t>
  </si>
  <si>
    <t>MGARCIA</t>
  </si>
  <si>
    <t>1200147440</t>
  </si>
  <si>
    <t>4900151441</t>
  </si>
  <si>
    <t>SERV DE CORRESPONDENCIA DIV-SOPÓ 2026</t>
  </si>
  <si>
    <t>C830014567</t>
  </si>
  <si>
    <t>INTERSERVICE S A</t>
  </si>
  <si>
    <t>1200147441</t>
  </si>
  <si>
    <t>4900151442</t>
  </si>
  <si>
    <t>SERV DE CORRESPONDENCIA - COLINA 2026</t>
  </si>
  <si>
    <t>MGARCÍA</t>
  </si>
  <si>
    <t>1200147442</t>
  </si>
  <si>
    <t>4900151443</t>
  </si>
  <si>
    <t>SERV DE CORRESPONDENCIA - CARACOLÍ 2026</t>
  </si>
  <si>
    <t>1200147443</t>
  </si>
  <si>
    <t>4900151444</t>
  </si>
  <si>
    <t>SERV DE CORRESPONDENCIA - ARBOLEDA 2026</t>
  </si>
  <si>
    <t>1200147445</t>
  </si>
  <si>
    <t>4900151445</t>
  </si>
  <si>
    <t>SERV DE CORRESPONDENCIA - ALEGRA 2026</t>
  </si>
  <si>
    <t>1200147446</t>
  </si>
  <si>
    <t>4900151446</t>
  </si>
  <si>
    <t>SERV DE CORRESPONDENCIA - FABRICATO 2026</t>
  </si>
  <si>
    <t>1200147447</t>
  </si>
  <si>
    <t>4900151447</t>
  </si>
  <si>
    <t>SERVICIO DE CORRESPONDENCIA TITAN 2026</t>
  </si>
  <si>
    <t>1200147248</t>
  </si>
  <si>
    <t>4900151448</t>
  </si>
  <si>
    <t>Mant. prev. de sistema de recircula-MT-M</t>
  </si>
  <si>
    <t>1200147281</t>
  </si>
  <si>
    <t>4900151449</t>
  </si>
  <si>
    <t>ACTIVIDAD BTL CAMPAÑA ANTOJOS</t>
  </si>
  <si>
    <t>1200147283</t>
  </si>
  <si>
    <t>4900151450</t>
  </si>
  <si>
    <t>Estudio de factibilidad solar</t>
  </si>
  <si>
    <t>ARRIVERA</t>
  </si>
  <si>
    <t>P60217693</t>
  </si>
  <si>
    <t>GREEN &amp; BLUE STORE PERU SAC</t>
  </si>
  <si>
    <t>1200147270</t>
  </si>
  <si>
    <t>4900151451</t>
  </si>
  <si>
    <t>Reparación de Puerta de Proveedores</t>
  </si>
  <si>
    <t>1200147249</t>
  </si>
  <si>
    <t>4900151452</t>
  </si>
  <si>
    <t>Gerencia Cambio de marca letreros y tote</t>
  </si>
  <si>
    <t>1200147267</t>
  </si>
  <si>
    <t>4900151453</t>
  </si>
  <si>
    <t>SUMIN TENSIOMETRO-PULSIOXIMETROS</t>
  </si>
  <si>
    <t>1200147274</t>
  </si>
  <si>
    <t>4900151454</t>
  </si>
  <si>
    <t>SUMIN SEÑALIZADOR TUBULAR-CINTA PELIGRO</t>
  </si>
  <si>
    <t>1200147278</t>
  </si>
  <si>
    <t>4900151455</t>
  </si>
  <si>
    <t>Reubicación cctv pasillo baños</t>
  </si>
  <si>
    <t>1200147269</t>
  </si>
  <si>
    <t>4900151456</t>
  </si>
  <si>
    <t>REPA. TECHO E IMPERME. EN ESTRUC.METALIC</t>
  </si>
  <si>
    <t>P50785009</t>
  </si>
  <si>
    <t>GESTION DE SERVICIOS AMBIENTALES S.</t>
  </si>
  <si>
    <t>1200147279</t>
  </si>
  <si>
    <t>4900151457</t>
  </si>
  <si>
    <t>Mantto.prevent. de sist. de climat. HYM</t>
  </si>
  <si>
    <t>1200147282</t>
  </si>
  <si>
    <t>4900151458</t>
  </si>
  <si>
    <t>HABI. LOCAL. EX RENOVADORA DE CALZ.-ACI</t>
  </si>
  <si>
    <t>1200147277</t>
  </si>
  <si>
    <t>4900151459</t>
  </si>
  <si>
    <t>TELEMEDIDA CENTRO DE GESTION .</t>
  </si>
  <si>
    <t>C900998538</t>
  </si>
  <si>
    <t>PROYECTOS INGENIERIA Y MONTAJES</t>
  </si>
  <si>
    <t>1200147284</t>
  </si>
  <si>
    <t>4900151460</t>
  </si>
  <si>
    <t>SERVICIO DE TRATAMIENTO PASTILLAS FEB 26</t>
  </si>
  <si>
    <t>1200147292</t>
  </si>
  <si>
    <t>4900151461</t>
  </si>
  <si>
    <t>SUM. CLORO EN PASTILLA</t>
  </si>
  <si>
    <t>1200147330</t>
  </si>
  <si>
    <t>4900151462</t>
  </si>
  <si>
    <t>Provision insumos jardines</t>
  </si>
  <si>
    <t>1200147331</t>
  </si>
  <si>
    <t>4900151463</t>
  </si>
  <si>
    <t>Habilitacion local permiso circulacion</t>
  </si>
  <si>
    <t>1200147290</t>
  </si>
  <si>
    <t>4900151464</t>
  </si>
  <si>
    <t>Configuracion red parking PAO</t>
  </si>
  <si>
    <t>1200147280</t>
  </si>
  <si>
    <t>4900151465</t>
  </si>
  <si>
    <t>3.1.1 Apuntalamiento Ara ene-feb PLC</t>
  </si>
  <si>
    <t>1200147264</t>
  </si>
  <si>
    <t>4900151466</t>
  </si>
  <si>
    <t>TRANS. MEDE. FEB 26</t>
  </si>
  <si>
    <t>1200147271</t>
  </si>
  <si>
    <t>4900151467</t>
  </si>
  <si>
    <t>canalización filtraciones sistema ALC</t>
  </si>
  <si>
    <t>1200147272</t>
  </si>
  <si>
    <t>4900151468</t>
  </si>
  <si>
    <t>canaleta metalica puerto PET</t>
  </si>
  <si>
    <t>1200147273</t>
  </si>
  <si>
    <t>4900151469</t>
  </si>
  <si>
    <t>registri filtraciones casa ideas</t>
  </si>
  <si>
    <t>1200147276</t>
  </si>
  <si>
    <t>4900151470</t>
  </si>
  <si>
    <t>Paisajismo  marzo</t>
  </si>
  <si>
    <t>1200147285</t>
  </si>
  <si>
    <t>4900151471</t>
  </si>
  <si>
    <t>ADHESIVOS PUNTOS ECOLOGICOS CARACOLÍ</t>
  </si>
  <si>
    <t>1200147340</t>
  </si>
  <si>
    <t>4900151472</t>
  </si>
  <si>
    <t>Servicios tributario Febrero - 1:45 HH</t>
  </si>
  <si>
    <t>1200147343</t>
  </si>
  <si>
    <t>4900151473</t>
  </si>
  <si>
    <t>Honorarios Asesoría</t>
  </si>
  <si>
    <t>lcharry</t>
  </si>
  <si>
    <t>1200147344</t>
  </si>
  <si>
    <t>4900151474</t>
  </si>
  <si>
    <t>OASMAR/26 intervencion BOMBAS PASILLO lc</t>
  </si>
  <si>
    <t>C901024772</t>
  </si>
  <si>
    <t>DM INGENIERIA INTEGRAL SAS NIT 9010</t>
  </si>
  <si>
    <t>1200147345</t>
  </si>
  <si>
    <t>4900151475</t>
  </si>
  <si>
    <t>ADECUCION ADOQUIN INSTALACION BOMBAS LC7</t>
  </si>
  <si>
    <t>1200147346</t>
  </si>
  <si>
    <t>4900151476</t>
  </si>
  <si>
    <t>DOMELICION Y ADECUACION CJ01 TRENDY</t>
  </si>
  <si>
    <t>1200147347</t>
  </si>
  <si>
    <t>4900151477</t>
  </si>
  <si>
    <t>ESCALA CONEXION SENDERO PEATONAL</t>
  </si>
  <si>
    <t>1200147332</t>
  </si>
  <si>
    <t>4900151478</t>
  </si>
  <si>
    <t>COT104765 SUMINISTRO BROCHAS-PINTURA</t>
  </si>
  <si>
    <t>1200147333</t>
  </si>
  <si>
    <t>4900151479</t>
  </si>
  <si>
    <t>OASMAR/26 REPARACIÓN BAÑO MUJERES CENTRA</t>
  </si>
  <si>
    <t>1200147328</t>
  </si>
  <si>
    <t>4900151481</t>
  </si>
  <si>
    <t>HABI. LOCAL.OPTICAS FASHION-A&amp;D</t>
  </si>
  <si>
    <t>1200147327</t>
  </si>
  <si>
    <t>4900151482</t>
  </si>
  <si>
    <t>HABI. LOCAL.OPTICAS FASHION-ACI</t>
  </si>
  <si>
    <t>1200147361</t>
  </si>
  <si>
    <t>4900151483</t>
  </si>
  <si>
    <t>1200147326</t>
  </si>
  <si>
    <t>4900151484</t>
  </si>
  <si>
    <t>HABI. LOCAL.EX PEI JI TEA-A&amp;D</t>
  </si>
  <si>
    <t>1200147325</t>
  </si>
  <si>
    <t>4900151485</t>
  </si>
  <si>
    <t>1200147348</t>
  </si>
  <si>
    <t>4900151486</t>
  </si>
  <si>
    <t>Compra 02 limpia pies con logo</t>
  </si>
  <si>
    <t>76567567</t>
  </si>
  <si>
    <t>SOCIEDAD COMERCIALIZADORA</t>
  </si>
  <si>
    <t>1200147324</t>
  </si>
  <si>
    <t>4900151487</t>
  </si>
  <si>
    <t>HABI. LOCAL.PUNTO DE LA SUERTE-A&amp;D</t>
  </si>
  <si>
    <t>1200147323</t>
  </si>
  <si>
    <t>4900151488</t>
  </si>
  <si>
    <t>HABI. LOCAL.PUNTO DE LA SUERTE-ACI</t>
  </si>
  <si>
    <t>1200147351</t>
  </si>
  <si>
    <t>4900151489</t>
  </si>
  <si>
    <t>Cambio cristales cupula Plaza Pandora</t>
  </si>
  <si>
    <t>1200147322</t>
  </si>
  <si>
    <t>4900151490</t>
  </si>
  <si>
    <t>HABI. LOCAL.BITEL-A&amp;D</t>
  </si>
  <si>
    <t>1200147321</t>
  </si>
  <si>
    <t>4900151491</t>
  </si>
  <si>
    <t>HABI. LOCAL.BITEL-ACI</t>
  </si>
  <si>
    <t>1200147369</t>
  </si>
  <si>
    <t>4900151492</t>
  </si>
  <si>
    <t>Servicio de musica ambiental pago anual</t>
  </si>
  <si>
    <t>1200147320</t>
  </si>
  <si>
    <t>4900151493</t>
  </si>
  <si>
    <t>HABI. LOCAL.LAVANDERIA SAGITA-A&amp;D</t>
  </si>
  <si>
    <t>1200147319</t>
  </si>
  <si>
    <t>4900151494</t>
  </si>
  <si>
    <t>HABI. LOCAL.LAVANDERIA SAGITA-ACI</t>
  </si>
  <si>
    <t>1200147318</t>
  </si>
  <si>
    <t>4900151495</t>
  </si>
  <si>
    <t>1200147317</t>
  </si>
  <si>
    <t>4900151496</t>
  </si>
  <si>
    <t>HABI. LOCAL.CON CAFÉ-ACI</t>
  </si>
  <si>
    <t>1200147316</t>
  </si>
  <si>
    <t>4900151497</t>
  </si>
  <si>
    <t>HABI. LOCAL.JOYERIA PERU-A&amp;D</t>
  </si>
  <si>
    <t>1200147315</t>
  </si>
  <si>
    <t>4900151498</t>
  </si>
  <si>
    <t>Servicio de reparación filtración Emerg</t>
  </si>
  <si>
    <t>1200147314</t>
  </si>
  <si>
    <t>4900151499</t>
  </si>
  <si>
    <t>1200147313</t>
  </si>
  <si>
    <t>4900151500</t>
  </si>
  <si>
    <t>MIN001GIP_CIC_HONSEGEVA</t>
  </si>
  <si>
    <t>1200147312</t>
  </si>
  <si>
    <t>4900151501</t>
  </si>
  <si>
    <t>HAB. LOCAL.MIAMI CHICKEN-ACI</t>
  </si>
  <si>
    <t>1200147311</t>
  </si>
  <si>
    <t>4900151502</t>
  </si>
  <si>
    <t>HAB. LOCAL.PYN- A&amp;D</t>
  </si>
  <si>
    <t>1200147309</t>
  </si>
  <si>
    <t>4900151503</t>
  </si>
  <si>
    <t>HABI. LOCAL. EX RENOVADORA DE CALZ.-A&amp;D</t>
  </si>
  <si>
    <t>1200147308</t>
  </si>
  <si>
    <t>4900151504</t>
  </si>
  <si>
    <t>Reparación cámara acceso Kennedy</t>
  </si>
  <si>
    <t>1200147307</t>
  </si>
  <si>
    <t>4900151505</t>
  </si>
  <si>
    <t>Limpieza pozos Las Torres</t>
  </si>
  <si>
    <t>1200147306</t>
  </si>
  <si>
    <t>4900151506</t>
  </si>
  <si>
    <t>Actualización de instrumento de gestión</t>
  </si>
  <si>
    <t>P60191080</t>
  </si>
  <si>
    <t>CESAL CONSULTORES S.A.C.</t>
  </si>
  <si>
    <t>1200147305</t>
  </si>
  <si>
    <t>4900151507</t>
  </si>
  <si>
    <t>EPP 2026</t>
  </si>
  <si>
    <t>1200147304</t>
  </si>
  <si>
    <t>4900151508</t>
  </si>
  <si>
    <t>1200147303</t>
  </si>
  <si>
    <t>4900151509</t>
  </si>
  <si>
    <t>PINTURA CAJEROS AUTOMATICO TOTTUS</t>
  </si>
  <si>
    <t>1200147302</t>
  </si>
  <si>
    <t>4900151510</t>
  </si>
  <si>
    <t>1200147300</t>
  </si>
  <si>
    <t>4900151511</t>
  </si>
  <si>
    <t>CRISTAL ENTRADA TOTTUS</t>
  </si>
  <si>
    <t>1200147299</t>
  </si>
  <si>
    <t>4900151512</t>
  </si>
  <si>
    <t>Eventos_AON_Taller_Cuadros_Decorativos</t>
  </si>
  <si>
    <t>1200147298</t>
  </si>
  <si>
    <t>4900151513</t>
  </si>
  <si>
    <t>Eventos_AON_Taller_Terrario</t>
  </si>
  <si>
    <t>1200147297</t>
  </si>
  <si>
    <t>4900151514</t>
  </si>
  <si>
    <t>Gestión y compatibiliazación de especial</t>
  </si>
  <si>
    <t>1200147296</t>
  </si>
  <si>
    <t>4900151515</t>
  </si>
  <si>
    <t>1200147295</t>
  </si>
  <si>
    <t>4900151516</t>
  </si>
  <si>
    <t>1200147294</t>
  </si>
  <si>
    <t>4900151517</t>
  </si>
  <si>
    <t>1200147293</t>
  </si>
  <si>
    <t>4900151518</t>
  </si>
  <si>
    <t>Levantamiento topografico complementario</t>
  </si>
  <si>
    <t>P42717127</t>
  </si>
  <si>
    <t>MILAGROS ROSMERY HUARI RAMIREZ</t>
  </si>
  <si>
    <t>1200147265</t>
  </si>
  <si>
    <t>4900151519</t>
  </si>
  <si>
    <t>LOGISTICO CAMPAÑA ANTOJOS</t>
  </si>
  <si>
    <t>1200147310</t>
  </si>
  <si>
    <t>4900151521</t>
  </si>
  <si>
    <t>HABI. LOCAL.PYN-ACI</t>
  </si>
  <si>
    <t>1200147424</t>
  </si>
  <si>
    <t>4900151522</t>
  </si>
  <si>
    <t>SUMINISTRO DE TAPETES ASC</t>
  </si>
  <si>
    <t>1200147420</t>
  </si>
  <si>
    <t>4900151523</t>
  </si>
  <si>
    <t>Trofeos Ecomall</t>
  </si>
  <si>
    <t>1200147416</t>
  </si>
  <si>
    <t>4900151524</t>
  </si>
  <si>
    <t>PUNTO CERO VOZ Y DATOS INTERVENCIÓN S1 Y</t>
  </si>
  <si>
    <t>1200147415</t>
  </si>
  <si>
    <t>4900151525</t>
  </si>
  <si>
    <t>SISTEMA DE DETECCIÓN SOTANO 3, COSTADO S</t>
  </si>
  <si>
    <t>1200147421</t>
  </si>
  <si>
    <t>4900151526</t>
  </si>
  <si>
    <t>Inspección de TTVV OH</t>
  </si>
  <si>
    <t>A CUBILLOS</t>
  </si>
  <si>
    <t>1200147413</t>
  </si>
  <si>
    <t>4900151527</t>
  </si>
  <si>
    <t>Vincent AI</t>
  </si>
  <si>
    <t>C901004967</t>
  </si>
  <si>
    <t>COLOMBIA INFORMACION LEGAL SAS</t>
  </si>
  <si>
    <t>1200147412</t>
  </si>
  <si>
    <t>4900151528</t>
  </si>
  <si>
    <t>Sumi nstal de válvula de ACI - Cascanuez</t>
  </si>
  <si>
    <t>1200147411</t>
  </si>
  <si>
    <t>4900151529</t>
  </si>
  <si>
    <t>Materiales para Mantenimiento Diversos</t>
  </si>
  <si>
    <t>1200147410</t>
  </si>
  <si>
    <t>4900151530</t>
  </si>
  <si>
    <t>Reparación portón acceso PAO</t>
  </si>
  <si>
    <t>1200147409</t>
  </si>
  <si>
    <t>4900151531</t>
  </si>
  <si>
    <t>Remodelación bodega SABA -1</t>
  </si>
  <si>
    <t>1200147408</t>
  </si>
  <si>
    <t>4900151532</t>
  </si>
  <si>
    <t>Pack adhesivos cajero parking PAO</t>
  </si>
  <si>
    <t>1200147334</t>
  </si>
  <si>
    <t>4900151533</t>
  </si>
  <si>
    <t>cierre perimetral provisorio pasillo B a</t>
  </si>
  <si>
    <t>1200147335</t>
  </si>
  <si>
    <t>4900151534</t>
  </si>
  <si>
    <t>Cristal laminado 940x2450x10 mm</t>
  </si>
  <si>
    <t>1200147336</t>
  </si>
  <si>
    <t>4900151535</t>
  </si>
  <si>
    <t>DEMOLICION LO EX LOMITON TERMIAL</t>
  </si>
  <si>
    <t>Jrojas</t>
  </si>
  <si>
    <t>1200147349</t>
  </si>
  <si>
    <t>4900151536</t>
  </si>
  <si>
    <t>HABI. LOCAL.SANTANDER-ACI</t>
  </si>
  <si>
    <t>1200147352</t>
  </si>
  <si>
    <t>4900151537</t>
  </si>
  <si>
    <t>HABI. LOCAL.SANTANDER-A&amp;D</t>
  </si>
  <si>
    <t>1200147354</t>
  </si>
  <si>
    <t>4900151538</t>
  </si>
  <si>
    <t>HABI. LOCAL.DHL WESTER UNION-ACI</t>
  </si>
  <si>
    <t>1200147356</t>
  </si>
  <si>
    <t>4900151539</t>
  </si>
  <si>
    <t>1200147358</t>
  </si>
  <si>
    <t>4900151540</t>
  </si>
  <si>
    <t>HABI. LOCAL.DHL WESTER UNION-A&amp;D</t>
  </si>
  <si>
    <t>1200147360</t>
  </si>
  <si>
    <t>4900151541</t>
  </si>
  <si>
    <t>HABI. LOCAL.EX JOYE. SANTA ROSA-ACI</t>
  </si>
  <si>
    <t>1200147362</t>
  </si>
  <si>
    <t>4900151542</t>
  </si>
  <si>
    <t>HABI. LOCAL.EX JOYE. SANTA ROSA-A&amp;D</t>
  </si>
  <si>
    <t>1200147363</t>
  </si>
  <si>
    <t>4900151543</t>
  </si>
  <si>
    <t>HABI. LOCAL.EX LOCAL DEL CAFÉ-ACI</t>
  </si>
  <si>
    <t>1200147406</t>
  </si>
  <si>
    <t>4900151544</t>
  </si>
  <si>
    <t>Reparación emergencia cañería sanitaria</t>
  </si>
  <si>
    <t>1200147405</t>
  </si>
  <si>
    <t>4900151545</t>
  </si>
  <si>
    <t>LUMINARIAS PASILLO TOTTUS</t>
  </si>
  <si>
    <t>1200147364</t>
  </si>
  <si>
    <t>4900151546</t>
  </si>
  <si>
    <t>HABI. LOCAL.EX LOCAL DEL CAFÉ-A&amp;D</t>
  </si>
  <si>
    <t>1200147404</t>
  </si>
  <si>
    <t>4900151547</t>
  </si>
  <si>
    <t>TRANS. BOG FEB 26</t>
  </si>
  <si>
    <t>1200147401</t>
  </si>
  <si>
    <t>4900151548</t>
  </si>
  <si>
    <t>Cambio gráficas bicicletero</t>
  </si>
  <si>
    <t>1200147373</t>
  </si>
  <si>
    <t>4900151549</t>
  </si>
  <si>
    <t>1200147399</t>
  </si>
  <si>
    <t>4900151550</t>
  </si>
  <si>
    <t>RECABLEADO LPR P2</t>
  </si>
  <si>
    <t>1200147398</t>
  </si>
  <si>
    <t>4900151551</t>
  </si>
  <si>
    <t>SUMINISTRO E INSTALA. CAMARA LPR P2 SALI</t>
  </si>
  <si>
    <t>FQIUEZADA</t>
  </si>
  <si>
    <t>1200147357</t>
  </si>
  <si>
    <t>4900151552</t>
  </si>
  <si>
    <t>TERMOPANELES FRONTIS SEGURO</t>
  </si>
  <si>
    <t>1200147359</t>
  </si>
  <si>
    <t>4900151553</t>
  </si>
  <si>
    <t>CORRECTIVO ASC COMERCIAL 2</t>
  </si>
  <si>
    <t>1200147372</t>
  </si>
  <si>
    <t>4900151554</t>
  </si>
  <si>
    <t>Produccion video dia de la mujer</t>
  </si>
  <si>
    <t>1200147397</t>
  </si>
  <si>
    <t>4900151555</t>
  </si>
  <si>
    <t>SEÑALETICAS_SEGURIDAD</t>
  </si>
  <si>
    <t>1200147395</t>
  </si>
  <si>
    <t>4900151556</t>
  </si>
  <si>
    <t>PAISAJISMO MARZO 2026</t>
  </si>
  <si>
    <t>mmendoza</t>
  </si>
  <si>
    <t>1200147190</t>
  </si>
  <si>
    <t>4900151557</t>
  </si>
  <si>
    <t>LU - Piloto Whatsapp</t>
  </si>
  <si>
    <t>PRA_MMENDOZA</t>
  </si>
  <si>
    <t>SER_HONOR</t>
  </si>
  <si>
    <t>1200147337</t>
  </si>
  <si>
    <t>4900151558</t>
  </si>
  <si>
    <t>DESCONEXION SCI LOCAL BANCO FALABELLA</t>
  </si>
  <si>
    <t>1200147394</t>
  </si>
  <si>
    <t>4900151559</t>
  </si>
  <si>
    <t>PAISAJISMO FEBRERO 2026</t>
  </si>
  <si>
    <t>1200147393</t>
  </si>
  <si>
    <t>4900151560</t>
  </si>
  <si>
    <t>PAISAJISMO ENERO 2026</t>
  </si>
  <si>
    <t>1200147392</t>
  </si>
  <si>
    <t>4900151561</t>
  </si>
  <si>
    <t>PDV_Larcomar Marca Perú_Merch</t>
  </si>
  <si>
    <t>1200147391</t>
  </si>
  <si>
    <t>4900151562</t>
  </si>
  <si>
    <t>SUM. SAL ABLANDADOR - SIST. AGUA HELADA</t>
  </si>
  <si>
    <t>1200147390</t>
  </si>
  <si>
    <t>4900151563</t>
  </si>
  <si>
    <t>SUM. Varios</t>
  </si>
  <si>
    <t>lbrown</t>
  </si>
  <si>
    <t>1200147388</t>
  </si>
  <si>
    <t>4900151564</t>
  </si>
  <si>
    <t>3 videos</t>
  </si>
  <si>
    <t>76870638</t>
  </si>
  <si>
    <t>SOCIEDAD GRUPO DOBLE IDEA AZUAJE Y</t>
  </si>
  <si>
    <t>1200147387</t>
  </si>
  <si>
    <t>4900151565</t>
  </si>
  <si>
    <t>GRAFICAS/ CIERRE CINE/ MAR 26</t>
  </si>
  <si>
    <t>1200147386</t>
  </si>
  <si>
    <t>4900151566</t>
  </si>
  <si>
    <t>GRAFICAS/ TARJETON MONSTER/ MAR 26</t>
  </si>
  <si>
    <t>1200147385</t>
  </si>
  <si>
    <t>4900151567</t>
  </si>
  <si>
    <t>Plan mitigación ascensores Lobby</t>
  </si>
  <si>
    <t>1200147384</t>
  </si>
  <si>
    <t>4900151568</t>
  </si>
  <si>
    <t>Reposición adhesivos cajeros parking</t>
  </si>
  <si>
    <t>1200147383</t>
  </si>
  <si>
    <t>4900151569</t>
  </si>
  <si>
    <t>MANTENIMIENTO PREVENTIVO DE EXTINTORES</t>
  </si>
  <si>
    <t>1200147382</t>
  </si>
  <si>
    <t>4900151570</t>
  </si>
  <si>
    <t>1200147381</t>
  </si>
  <si>
    <t>4900151571</t>
  </si>
  <si>
    <t>1200147379</t>
  </si>
  <si>
    <t>4900151572</t>
  </si>
  <si>
    <t>GRAFICAS/ TOTEM MITIGACIÓN PASILLO / MAR</t>
  </si>
  <si>
    <t>1200147378</t>
  </si>
  <si>
    <t>4900151573</t>
  </si>
  <si>
    <t>Custodia de Cheque C/V Placa Tejada</t>
  </si>
  <si>
    <t>1200147377</t>
  </si>
  <si>
    <t>4900151574</t>
  </si>
  <si>
    <t>TRAVELLERS/ ADHESIVOS LOCALES/ MAR 26</t>
  </si>
  <si>
    <t>1200147376</t>
  </si>
  <si>
    <t>4900151575</t>
  </si>
  <si>
    <t>SUM. ASIENTOS DE INODORO</t>
  </si>
  <si>
    <t>1200147504</t>
  </si>
  <si>
    <t>4900151576</t>
  </si>
  <si>
    <t>MATERIALES VARIOS MANTTO</t>
  </si>
  <si>
    <t>1200147503</t>
  </si>
  <si>
    <t>4900151577</t>
  </si>
  <si>
    <t>Implemen sello en techo casco local</t>
  </si>
  <si>
    <t>1200147502</t>
  </si>
  <si>
    <t>4900151578</t>
  </si>
  <si>
    <t>MTTO DEA OAS</t>
  </si>
  <si>
    <t>1200147501</t>
  </si>
  <si>
    <t>4900151579</t>
  </si>
  <si>
    <t>INSUMOS ENFERMERIA OAS</t>
  </si>
  <si>
    <t>1200147500</t>
  </si>
  <si>
    <t>4900151580</t>
  </si>
  <si>
    <t>SUMINISTRO VARIOS PINTURA</t>
  </si>
  <si>
    <t>1200147499</t>
  </si>
  <si>
    <t>4900151581</t>
  </si>
  <si>
    <t>CARTUCHO PARA ROTULADOR</t>
  </si>
  <si>
    <t>1200147498</t>
  </si>
  <si>
    <t>4900151582</t>
  </si>
  <si>
    <t>CERTIFICACION INSP PUNTOS ANCLAJE OAS</t>
  </si>
  <si>
    <t>C900306635</t>
  </si>
  <si>
    <t>GESTION Y CONTROL INTEGRAL DEL RIES</t>
  </si>
  <si>
    <t>1200147493</t>
  </si>
  <si>
    <t>4900151583</t>
  </si>
  <si>
    <t>PIZARRA ACRILICA-OFICINA.MIN</t>
  </si>
  <si>
    <t>cmalpartida</t>
  </si>
  <si>
    <t>1200147492</t>
  </si>
  <si>
    <t>4900151584</t>
  </si>
  <si>
    <t>DEPOSITORECICLAJE-MIN</t>
  </si>
  <si>
    <t>1200147491</t>
  </si>
  <si>
    <t>4900151585</t>
  </si>
  <si>
    <t>ACOMETIDA PUNTOS ENERGÍA LOCATARIOS</t>
  </si>
  <si>
    <t>1200147488</t>
  </si>
  <si>
    <t>4900151587</t>
  </si>
  <si>
    <t>LIMPIEZA PLAYA ESTAC NIVEL  -1</t>
  </si>
  <si>
    <t>1200147487</t>
  </si>
  <si>
    <t>4900151588</t>
  </si>
  <si>
    <t>SUMINISTRO MATERIALES  PARA LLUVIA</t>
  </si>
  <si>
    <t>1200147485</t>
  </si>
  <si>
    <t>4900151589</t>
  </si>
  <si>
    <t>1200147484</t>
  </si>
  <si>
    <t>4900151590</t>
  </si>
  <si>
    <t>SERVICIO DE RECOJO DE BASURA MAR 26</t>
  </si>
  <si>
    <t>1200147483</t>
  </si>
  <si>
    <t>4900151591</t>
  </si>
  <si>
    <t>MEDIA TRAINING</t>
  </si>
  <si>
    <t>1200147480</t>
  </si>
  <si>
    <t>4900151592</t>
  </si>
  <si>
    <t>1200147479</t>
  </si>
  <si>
    <t>4900151593</t>
  </si>
  <si>
    <t>1200147477</t>
  </si>
  <si>
    <t>4900151594</t>
  </si>
  <si>
    <t>Sum e inst canecas parque PLC</t>
  </si>
  <si>
    <t>Ivalderrama</t>
  </si>
  <si>
    <t>1200147476</t>
  </si>
  <si>
    <t>4900151595</t>
  </si>
  <si>
    <t>Runner adicional - Chorrillos Febrero 26</t>
  </si>
  <si>
    <t>1200147474</t>
  </si>
  <si>
    <t>4900151596</t>
  </si>
  <si>
    <t>SERV TAXI - ENCARGO, DIC-FEB 26</t>
  </si>
  <si>
    <t>78216193</t>
  </si>
  <si>
    <t>TRANSPORTES GREYHUND SPA</t>
  </si>
  <si>
    <t>1200147468</t>
  </si>
  <si>
    <t>4900151597</t>
  </si>
  <si>
    <t>Desat y limp. a preven. de redes sanitar</t>
  </si>
  <si>
    <t>1200147339</t>
  </si>
  <si>
    <t>4900151598</t>
  </si>
  <si>
    <t>NUEVA ACOMETIDA ELECTRICA MF MODULO 1-19</t>
  </si>
  <si>
    <t>1200147555</t>
  </si>
  <si>
    <t>4900151599</t>
  </si>
  <si>
    <t>Mantenimiento Ducto Mercadito</t>
  </si>
  <si>
    <t>1200147557</t>
  </si>
  <si>
    <t>4900151600</t>
  </si>
  <si>
    <t>Vídeo Portero de Seguridad - Ofcina</t>
  </si>
  <si>
    <t>1200147338</t>
  </si>
  <si>
    <t>4900151601</t>
  </si>
  <si>
    <t>PAPELERIA MARZO 26</t>
  </si>
  <si>
    <t>1200147350</t>
  </si>
  <si>
    <t>4900151602</t>
  </si>
  <si>
    <t>PAPELERIA PLC MAR 26</t>
  </si>
  <si>
    <t>1200147368</t>
  </si>
  <si>
    <t>4900151603</t>
  </si>
  <si>
    <t>Mantenimineto Contadores PCA</t>
  </si>
  <si>
    <t>1200147370</t>
  </si>
  <si>
    <t>4900151604</t>
  </si>
  <si>
    <t>DN - Reducción de Capital</t>
  </si>
  <si>
    <t>1200147374</t>
  </si>
  <si>
    <t>4900151605</t>
  </si>
  <si>
    <t>DN-Ctto C/V Placa Tejada y Certif Firma</t>
  </si>
  <si>
    <t>1200147556</t>
  </si>
  <si>
    <t>4900151606</t>
  </si>
  <si>
    <t>Centralización: Licencias Hikcentral</t>
  </si>
  <si>
    <t>1200147353</t>
  </si>
  <si>
    <t>4900151607</t>
  </si>
  <si>
    <t>Mantenimiento de Extintores</t>
  </si>
  <si>
    <t>1200147187</t>
  </si>
  <si>
    <t>4900151609</t>
  </si>
  <si>
    <t>-Sistema de cuenta personas visitanes AC</t>
  </si>
  <si>
    <t>1200147458</t>
  </si>
  <si>
    <t>4900151610</t>
  </si>
  <si>
    <t>TABLERO DE CAMARAS PERIMETRALES</t>
  </si>
  <si>
    <t>1200147418</t>
  </si>
  <si>
    <t>4900151611</t>
  </si>
  <si>
    <t>PARCHE PEDIATRICO DEA</t>
  </si>
  <si>
    <t>76179531</t>
  </si>
  <si>
    <t>DEACHILE SPA</t>
  </si>
  <si>
    <t>1200147456</t>
  </si>
  <si>
    <t>4900151612</t>
  </si>
  <si>
    <t>Visita Tecnica REI</t>
  </si>
  <si>
    <t>1200147291</t>
  </si>
  <si>
    <t>4900151613</t>
  </si>
  <si>
    <t>ACTUALIZACIÓN DE PLANOS Y VERIFICACIÓN E</t>
  </si>
  <si>
    <t>MMartinez</t>
  </si>
  <si>
    <t>1200147268</t>
  </si>
  <si>
    <t>4900151614</t>
  </si>
  <si>
    <t>Combustible Walmart por falla reconectad</t>
  </si>
  <si>
    <t>1200147594</t>
  </si>
  <si>
    <t>4900151615</t>
  </si>
  <si>
    <t>Adicionales Parking Marz 2026</t>
  </si>
  <si>
    <t>1200147414</t>
  </si>
  <si>
    <t>4900151616</t>
  </si>
  <si>
    <t>SISTEMA DE DETECCIÓN SOTANO 1, COSTADO S</t>
  </si>
  <si>
    <t>1200147400</t>
  </si>
  <si>
    <t>4900151617</t>
  </si>
  <si>
    <t>casetta pago parking</t>
  </si>
  <si>
    <t>1200147389</t>
  </si>
  <si>
    <t>4900151618</t>
  </si>
  <si>
    <t>puntos de red cajeros parking AEB</t>
  </si>
  <si>
    <t>1200147469</t>
  </si>
  <si>
    <t>4900151619</t>
  </si>
  <si>
    <t>Apoyo Sala Bombas 06-03-26 Cot 160 /26</t>
  </si>
  <si>
    <t>1200147467</t>
  </si>
  <si>
    <t>4900151620</t>
  </si>
  <si>
    <t>Recuperacion de baños insumos fase 2</t>
  </si>
  <si>
    <t>1200147419</t>
  </si>
  <si>
    <t>4900151621</t>
  </si>
  <si>
    <t>ACOC - DIEGO COLLAO</t>
  </si>
  <si>
    <t>1200147457</t>
  </si>
  <si>
    <t>4900151622</t>
  </si>
  <si>
    <t>REGULARIZACION TOOGLEBOX</t>
  </si>
  <si>
    <t>1200147459</t>
  </si>
  <si>
    <t>4900151623</t>
  </si>
  <si>
    <t>MONITOR - DAVID DIAZ</t>
  </si>
  <si>
    <t>MPOLO</t>
  </si>
  <si>
    <t>1200147597</t>
  </si>
  <si>
    <t>4900151624</t>
  </si>
  <si>
    <t>Permiso apdayc por Evento (20/03)</t>
  </si>
  <si>
    <t>1200147599</t>
  </si>
  <si>
    <t>4900151625</t>
  </si>
  <si>
    <t>Permiso apdayc por Evento (22/03)</t>
  </si>
  <si>
    <t>1200147610</t>
  </si>
  <si>
    <t>4900151626</t>
  </si>
  <si>
    <t>Permiso apdayc por Evento (21/03)</t>
  </si>
  <si>
    <t>1200147593</t>
  </si>
  <si>
    <t>4900151629</t>
  </si>
  <si>
    <t>DESMONTAJE MAMPARA EMERGENCIA</t>
  </si>
  <si>
    <t>1200147591</t>
  </si>
  <si>
    <t>4900151630</t>
  </si>
  <si>
    <t>DN-Inscripción de Acta / Cert. Firma</t>
  </si>
  <si>
    <t>1200147590</t>
  </si>
  <si>
    <t>4900151631</t>
  </si>
  <si>
    <t>Defensa Judicial en Juicios Laborales</t>
  </si>
  <si>
    <t>77643201</t>
  </si>
  <si>
    <t>CLYDE &amp; CO CHILE SERVICIOS LEGALES</t>
  </si>
  <si>
    <t>1200147588</t>
  </si>
  <si>
    <t>4900151632</t>
  </si>
  <si>
    <t>OBRAS DOWELLS ESTACIONAMIENTOS</t>
  </si>
  <si>
    <t>1200147587</t>
  </si>
  <si>
    <t>4900151633</t>
  </si>
  <si>
    <t>Outplacement Pro</t>
  </si>
  <si>
    <t>76238746</t>
  </si>
  <si>
    <t>CF EXPANDE SPA</t>
  </si>
  <si>
    <t>1200147586</t>
  </si>
  <si>
    <t>4900151634</t>
  </si>
  <si>
    <t>Arreglos varios oficina</t>
  </si>
  <si>
    <t>1200147585</t>
  </si>
  <si>
    <t>4900151635</t>
  </si>
  <si>
    <t>SUMINISTRO PINTURAS</t>
  </si>
  <si>
    <t>1200147584</t>
  </si>
  <si>
    <t>4900151636</t>
  </si>
  <si>
    <t>SERVICIOS TRANSITORIOS DIC´25</t>
  </si>
  <si>
    <t>dquintana</t>
  </si>
  <si>
    <t>1200147582</t>
  </si>
  <si>
    <t>4900151637</t>
  </si>
  <si>
    <t>1. 26-DLC001</t>
  </si>
  <si>
    <t>76074578</t>
  </si>
  <si>
    <t>DE LA SOTTA CONSULTORES ASOCIADOS</t>
  </si>
  <si>
    <t>1200147576</t>
  </si>
  <si>
    <t>4900151638</t>
  </si>
  <si>
    <t>SUM. 3 EXTINTORES</t>
  </si>
  <si>
    <t>1200147574</t>
  </si>
  <si>
    <t>4900151639</t>
  </si>
  <si>
    <t>1200147573</t>
  </si>
  <si>
    <t>4900151640</t>
  </si>
  <si>
    <t>arojas</t>
  </si>
  <si>
    <t>1200147341</t>
  </si>
  <si>
    <t>4900151641</t>
  </si>
  <si>
    <t>Servicios tributario Febrero - 11:55 HH</t>
  </si>
  <si>
    <t>1200147342</t>
  </si>
  <si>
    <t>4900151642</t>
  </si>
  <si>
    <t>Servicios tributario Febrero - 11:45 HH</t>
  </si>
  <si>
    <t>1200147437</t>
  </si>
  <si>
    <t>4900151643</t>
  </si>
  <si>
    <t>REPARACION DE CORTINA METALICA COMPACTAD</t>
  </si>
  <si>
    <t>1200147439</t>
  </si>
  <si>
    <t>4900151644</t>
  </si>
  <si>
    <t>ZUNCHOS PARA ENFARDADORA</t>
  </si>
  <si>
    <t>1200147407</t>
  </si>
  <si>
    <t>4900151645</t>
  </si>
  <si>
    <t>1. Minuta y presentación de Kickoff 10%</t>
  </si>
  <si>
    <t>2. Firma BBP 15% 300</t>
  </si>
  <si>
    <t>3. Firma Prueba Unitarias 25% 499</t>
  </si>
  <si>
    <t>4. Firma Pruebas Integrales 25% 499</t>
  </si>
  <si>
    <t>5. Go Live 15% 300</t>
  </si>
  <si>
    <t>6. Soporte 10% 200</t>
  </si>
  <si>
    <t>1200147402</t>
  </si>
  <si>
    <t>4900151646</t>
  </si>
  <si>
    <t>1200147497</t>
  </si>
  <si>
    <t>4900151647</t>
  </si>
  <si>
    <t>Fase 1 Dux</t>
  </si>
  <si>
    <t>77041877</t>
  </si>
  <si>
    <t>DUX PARTNERS SPA</t>
  </si>
  <si>
    <t>Fase 2 Dux</t>
  </si>
  <si>
    <t>1200147478</t>
  </si>
  <si>
    <t>4900151648</t>
  </si>
  <si>
    <t>10.1.1 Gestiones Colina 2026 Salgado res</t>
  </si>
  <si>
    <t>C830113642</t>
  </si>
  <si>
    <t>SALGADO RESTREPO ARQUITECTOS S.A.S</t>
  </si>
  <si>
    <t>1200147475</t>
  </si>
  <si>
    <t>4900151649</t>
  </si>
  <si>
    <t>FUNDACIÓN / EVENTO IINICIO PRACTICA / AB</t>
  </si>
  <si>
    <t>1200147575</t>
  </si>
  <si>
    <t>4900151650</t>
  </si>
  <si>
    <t>IMPRESION PUBLICITARIA</t>
  </si>
  <si>
    <t>1200147589</t>
  </si>
  <si>
    <t>4900151651</t>
  </si>
  <si>
    <t>ARTICULO PUBLICITARIO</t>
  </si>
  <si>
    <t>1200147592</t>
  </si>
  <si>
    <t>4900151652</t>
  </si>
  <si>
    <t>1200147427</t>
  </si>
  <si>
    <t>4900151653</t>
  </si>
  <si>
    <t>RETIRO RESIDUOS CE1, CE2, COL, PAJ FEB26</t>
  </si>
  <si>
    <t>1200147448</t>
  </si>
  <si>
    <t>4900151654</t>
  </si>
  <si>
    <t>POP _ Señaleticas mall</t>
  </si>
  <si>
    <t>1200147462</t>
  </si>
  <si>
    <t>4900151655</t>
  </si>
  <si>
    <t>1200147463</t>
  </si>
  <si>
    <t>4900151656</t>
  </si>
  <si>
    <t>LICENCIA TÉCNICAS DE OPERACIÓN DE PLATAF</t>
  </si>
  <si>
    <t>76043119</t>
  </si>
  <si>
    <t>ALO VENTAS SPA</t>
  </si>
  <si>
    <t>1200147453</t>
  </si>
  <si>
    <t>4900151657</t>
  </si>
  <si>
    <t>SUM. SEÑALETICAS TTVV</t>
  </si>
  <si>
    <t>1200147454</t>
  </si>
  <si>
    <t>4900151658</t>
  </si>
  <si>
    <t>MANT. PREV. SISTEMAS DE LLAMADO MMCALL</t>
  </si>
  <si>
    <t>1200147466</t>
  </si>
  <si>
    <t>4900151659</t>
  </si>
  <si>
    <t>CAMBIO DE SENSORES SISTEMA DE CONTROL</t>
  </si>
  <si>
    <t>1200147432</t>
  </si>
  <si>
    <t>4900151660</t>
  </si>
  <si>
    <t>COMPRA ZUNCHOS ASA 6 MESES</t>
  </si>
  <si>
    <t>1200147431</t>
  </si>
  <si>
    <t>4900151661</t>
  </si>
  <si>
    <t>1200147434</t>
  </si>
  <si>
    <t>4900151662</t>
  </si>
  <si>
    <t>1200147450</t>
  </si>
  <si>
    <t>4900151670</t>
  </si>
  <si>
    <t>FLASHING BATA CHIKYTINES</t>
  </si>
  <si>
    <t>1200147451</t>
  </si>
  <si>
    <t>4900151671</t>
  </si>
  <si>
    <t>REPARAC FILTRAC AGUA BAÑO 4</t>
  </si>
  <si>
    <t>1200147452</t>
  </si>
  <si>
    <t>4900151672</t>
  </si>
  <si>
    <t>SUM MATERIALES/LUCES EMERGENCIA</t>
  </si>
  <si>
    <t>1200147449</t>
  </si>
  <si>
    <t>4900151673</t>
  </si>
  <si>
    <t>Epp ptar febrero 26</t>
  </si>
  <si>
    <t>1200147460</t>
  </si>
  <si>
    <t>4900151674</t>
  </si>
  <si>
    <t>Epp ptar Marzo 26</t>
  </si>
  <si>
    <t>1200147571</t>
  </si>
  <si>
    <t>4900151675</t>
  </si>
  <si>
    <t>Producción_Lanzamiento Bazar Gourmet_Son</t>
  </si>
  <si>
    <t>1200147570</t>
  </si>
  <si>
    <t>4900151676</t>
  </si>
  <si>
    <t>POP Señalética_AON_Totem evento y triang</t>
  </si>
  <si>
    <t>1200147461</t>
  </si>
  <si>
    <t>4900151677</t>
  </si>
  <si>
    <t>Cambio de Fluxometro Bloq 3</t>
  </si>
  <si>
    <t>1200147568</t>
  </si>
  <si>
    <t>4900151678</t>
  </si>
  <si>
    <t>Rembolso de gastos NC 20241189</t>
  </si>
  <si>
    <t>79753810</t>
  </si>
  <si>
    <t>CLARO Y COMPANIA</t>
  </si>
  <si>
    <t>1200147566</t>
  </si>
  <si>
    <t>4900151679</t>
  </si>
  <si>
    <t>MODELO/REEL MODA FEB/MARZO26</t>
  </si>
  <si>
    <t>1200147565</t>
  </si>
  <si>
    <t>4900151680</t>
  </si>
  <si>
    <t>Req. Materiales de Mantenimiento MCH</t>
  </si>
  <si>
    <t>1200147564</t>
  </si>
  <si>
    <t>4900151681</t>
  </si>
  <si>
    <t>Inst. tapas en contrapasos escaleras met</t>
  </si>
  <si>
    <t>1200147563</t>
  </si>
  <si>
    <t>4900151682</t>
  </si>
  <si>
    <t>SUM. ROLLO TERMICO</t>
  </si>
  <si>
    <t>1200147561</t>
  </si>
  <si>
    <t>4900151683</t>
  </si>
  <si>
    <t>NC 20254112 PROYECTO PONTI</t>
  </si>
  <si>
    <t>1200147560</t>
  </si>
  <si>
    <t>4900151684</t>
  </si>
  <si>
    <t>Honorarios NC 202554111</t>
  </si>
  <si>
    <t>1200147559</t>
  </si>
  <si>
    <t>4900151685</t>
  </si>
  <si>
    <t>Viniles para tachos de residuos</t>
  </si>
  <si>
    <t>1200147554</t>
  </si>
  <si>
    <t>4900151686</t>
  </si>
  <si>
    <t>1200147553</t>
  </si>
  <si>
    <t>4900151687</t>
  </si>
  <si>
    <t>REPARACION_FILTRACION_SSHH</t>
  </si>
  <si>
    <t>1200147552</t>
  </si>
  <si>
    <t>4900151688</t>
  </si>
  <si>
    <t>REPARACION_FILTRACION_NIPLE</t>
  </si>
  <si>
    <t>1200147551</t>
  </si>
  <si>
    <t>4900151689</t>
  </si>
  <si>
    <t>CAMBIO DE CARRETE SEMIRRIGI. RED INCENDI</t>
  </si>
  <si>
    <t>1200147550</t>
  </si>
  <si>
    <t>4900151690</t>
  </si>
  <si>
    <t>LOMO DE TRO ZONA CALLE SERVICIOS</t>
  </si>
  <si>
    <t>1200147549</t>
  </si>
  <si>
    <t>4900151691</t>
  </si>
  <si>
    <t>serv.fee-de limp d grasa-cam de bomb-Ma</t>
  </si>
  <si>
    <t>1200147435</t>
  </si>
  <si>
    <t>4900151692</t>
  </si>
  <si>
    <t>Sovos - Implementacion - Firma SOW</t>
  </si>
  <si>
    <t>C900749874</t>
  </si>
  <si>
    <t>PAPERLESS S.A.S</t>
  </si>
  <si>
    <t>Sovos - Implementacion -  Salida en vivo</t>
  </si>
  <si>
    <t>1200147436</t>
  </si>
  <si>
    <t>4900151693</t>
  </si>
  <si>
    <t>Licencias SOVOS Alegra</t>
  </si>
  <si>
    <t>1200147523</t>
  </si>
  <si>
    <t>4900151694</t>
  </si>
  <si>
    <t>Sum- de agua potable-Pab 7(9-15-Mar26)</t>
  </si>
  <si>
    <t>1200147525</t>
  </si>
  <si>
    <t>4900151695</t>
  </si>
  <si>
    <t>Recabl. de ckto de ilumina. de playa H&amp;M</t>
  </si>
  <si>
    <t>1200147528</t>
  </si>
  <si>
    <t>4900151696</t>
  </si>
  <si>
    <t>Busq. y repar. de filtrac. en playa de e</t>
  </si>
  <si>
    <t>1200147545</t>
  </si>
  <si>
    <t>4900151697</t>
  </si>
  <si>
    <t>Refuer. en base de poste de alumbr.frent</t>
  </si>
  <si>
    <t>1200147547</t>
  </si>
  <si>
    <t>4900151698</t>
  </si>
  <si>
    <t>serv.fee-de limp. trampa de grasa-Mar -M</t>
  </si>
  <si>
    <t>1200147522</t>
  </si>
  <si>
    <t>4900151699</t>
  </si>
  <si>
    <t>GRAFICA / BASUREROS / COT 977 / MARZO</t>
  </si>
  <si>
    <t>1200147509</t>
  </si>
  <si>
    <t>4900151700</t>
  </si>
  <si>
    <t>CELULAR - DIANA PAREDES</t>
  </si>
  <si>
    <t>1200147521</t>
  </si>
  <si>
    <t>4900151701</t>
  </si>
  <si>
    <t>CELULAR - MARIO FREITEZ</t>
  </si>
  <si>
    <t>1200147535</t>
  </si>
  <si>
    <t>4900151702</t>
  </si>
  <si>
    <t>CANDADOS Y hUB USB-C</t>
  </si>
  <si>
    <t>1200147524</t>
  </si>
  <si>
    <t>4900151703</t>
  </si>
  <si>
    <t>Manto Reg. Sistema Contadores VMCH</t>
  </si>
  <si>
    <t>1200147518</t>
  </si>
  <si>
    <t>4900151704</t>
  </si>
  <si>
    <t>Compra de materiales</t>
  </si>
  <si>
    <t>1200147519</t>
  </si>
  <si>
    <t>4900151705</t>
  </si>
  <si>
    <t>Adquisición silla de ruedas</t>
  </si>
  <si>
    <t>1200147581</t>
  </si>
  <si>
    <t>4900151706</t>
  </si>
  <si>
    <t>Musicalización Eucaristia</t>
  </si>
  <si>
    <t>KGUERRA</t>
  </si>
  <si>
    <t>1200147512</t>
  </si>
  <si>
    <t>4900151707</t>
  </si>
  <si>
    <t>COMPRA EPP EQUIPO S&amp;S</t>
  </si>
  <si>
    <t>1200147516</t>
  </si>
  <si>
    <t>4900151708</t>
  </si>
  <si>
    <t>Decoracion Vidriera</t>
  </si>
  <si>
    <t>C900360751</t>
  </si>
  <si>
    <t>UNILITH DIGITAL SAS</t>
  </si>
  <si>
    <t>1200147506</t>
  </si>
  <si>
    <t>4900151709</t>
  </si>
  <si>
    <t>Revisión estructural esfera Massiva</t>
  </si>
  <si>
    <t>1200147508</t>
  </si>
  <si>
    <t>4900151710</t>
  </si>
  <si>
    <t>1200147530</t>
  </si>
  <si>
    <t>4900151711</t>
  </si>
  <si>
    <t>MCN-Métodos captura NPS</t>
  </si>
  <si>
    <t>1200147527</t>
  </si>
  <si>
    <t>4900151712</t>
  </si>
  <si>
    <t>MANTTO LECTOR DE BILLETES</t>
  </si>
  <si>
    <t>92734000</t>
  </si>
  <si>
    <t>SCHARFSTEIN S.A.</t>
  </si>
  <si>
    <t>1200147537</t>
  </si>
  <si>
    <t>4900151713</t>
  </si>
  <si>
    <t>Retiro ecobotellas MAQ febrero 2026</t>
  </si>
  <si>
    <t>1200147542</t>
  </si>
  <si>
    <t>4900151714</t>
  </si>
  <si>
    <t>Retiro ecobotellas MAM febrero 2026</t>
  </si>
  <si>
    <t>jgonzales</t>
  </si>
  <si>
    <t>1200147505</t>
  </si>
  <si>
    <t>4900151715</t>
  </si>
  <si>
    <t>Solucion de fallas panel D&amp;A Huaral</t>
  </si>
  <si>
    <t>1200147507</t>
  </si>
  <si>
    <t>4900151716</t>
  </si>
  <si>
    <t>1200147529</t>
  </si>
  <si>
    <t>4900151717</t>
  </si>
  <si>
    <t>100 MT CADENA METALICA ZONA JARDIN</t>
  </si>
  <si>
    <t>1200147526</t>
  </si>
  <si>
    <t>4900151718</t>
  </si>
  <si>
    <t>MOBILIARIO EVENTO VELEZ</t>
  </si>
  <si>
    <t>1200147558</t>
  </si>
  <si>
    <t>4900151719</t>
  </si>
  <si>
    <t>Contratacion Modelos Videos</t>
  </si>
  <si>
    <t>C900885731</t>
  </si>
  <si>
    <t>AGENCIA STAGE S.A.S</t>
  </si>
  <si>
    <t>1200147567</t>
  </si>
  <si>
    <t>4900151720</t>
  </si>
  <si>
    <t>Produccion Video Adidas</t>
  </si>
  <si>
    <t>1200147513</t>
  </si>
  <si>
    <t>4900151721</t>
  </si>
  <si>
    <t>6.1.1 Sum e inst provisional elec S2 PLC</t>
  </si>
  <si>
    <t>1200147531</t>
  </si>
  <si>
    <t>4900151722</t>
  </si>
  <si>
    <t>Mod y aprob serie 3 medidor cargador ele</t>
  </si>
  <si>
    <t>C901537249</t>
  </si>
  <si>
    <t>LEON ZABALA INGENIERIA SAS</t>
  </si>
  <si>
    <t>1200147532</t>
  </si>
  <si>
    <t>4900151723</t>
  </si>
  <si>
    <t>REPARACION_SPLIT_MOTOR</t>
  </si>
  <si>
    <t>REPARACION_SPLIT_TARJETA</t>
  </si>
  <si>
    <t>1200147533</t>
  </si>
  <si>
    <t>4900151724</t>
  </si>
  <si>
    <t>DESATORO_DESAGUE_VES1</t>
  </si>
  <si>
    <t>1200147534</t>
  </si>
  <si>
    <t>4900151725</t>
  </si>
  <si>
    <t>REPARACION_REDES_SANITARAS_N3</t>
  </si>
  <si>
    <t>1200147536</t>
  </si>
  <si>
    <t>4900151726</t>
  </si>
  <si>
    <t>1200147538</t>
  </si>
  <si>
    <t>4900151727</t>
  </si>
  <si>
    <t>SUM_PLANCHA_POLICARBONATO</t>
  </si>
  <si>
    <t>1200147539</t>
  </si>
  <si>
    <t>4900151728</t>
  </si>
  <si>
    <t>SUM_MATERIALES_PINTURA</t>
  </si>
  <si>
    <t>1200147540</t>
  </si>
  <si>
    <t>4900151729</t>
  </si>
  <si>
    <t>INST_BATERIAS_UPS</t>
  </si>
  <si>
    <t>1200147541</t>
  </si>
  <si>
    <t>4900151730</t>
  </si>
  <si>
    <t>SUM_MATERIALES_TOPICO</t>
  </si>
  <si>
    <t>1200147543</t>
  </si>
  <si>
    <t>4900151731</t>
  </si>
  <si>
    <t>SUMINISTRO_PINTURA</t>
  </si>
  <si>
    <t>1200147515</t>
  </si>
  <si>
    <t>4900151732</t>
  </si>
  <si>
    <t>SUMINISTRO INSUMOS JARDINERIA OAS</t>
  </si>
  <si>
    <t>C79103649</t>
  </si>
  <si>
    <t>PEDRO ANTONIO SALINAS GIL</t>
  </si>
  <si>
    <t>1200147517</t>
  </si>
  <si>
    <t>4900151733</t>
  </si>
  <si>
    <t>Quick Win Restauracion sombriillas OAS</t>
  </si>
  <si>
    <t>1200147580</t>
  </si>
  <si>
    <t>4900151734</t>
  </si>
  <si>
    <t>Alquiler Carpa para evento</t>
  </si>
  <si>
    <t>1200147583</t>
  </si>
  <si>
    <t>4900151735</t>
  </si>
  <si>
    <t>Sorteo televisor BBDD - Wifi 55"</t>
  </si>
  <si>
    <t>1200147425</t>
  </si>
  <si>
    <t>4900151736</t>
  </si>
  <si>
    <t>Cierre provisorio local Nautica</t>
  </si>
  <si>
    <t>1200147426</t>
  </si>
  <si>
    <t>4900151737</t>
  </si>
  <si>
    <t>Aumento potencia Motorola suc 7107</t>
  </si>
  <si>
    <t>1200147428</t>
  </si>
  <si>
    <t>4900151738</t>
  </si>
  <si>
    <t>Ducteria fierro negro local Fredo</t>
  </si>
  <si>
    <t>1200147430</t>
  </si>
  <si>
    <t>4900151739</t>
  </si>
  <si>
    <t>Premarco local ex Under Armour</t>
  </si>
  <si>
    <t>Adicionales premarco ex Under Armour</t>
  </si>
  <si>
    <t>1200147455</t>
  </si>
  <si>
    <t>4900151740</t>
  </si>
  <si>
    <t>Mantención equipos Fan Coil Oficinas</t>
  </si>
  <si>
    <t>77090305</t>
  </si>
  <si>
    <t>CONTRACTOR SUPPLY SPA</t>
  </si>
  <si>
    <t>1200147691</t>
  </si>
  <si>
    <t>4900151741</t>
  </si>
  <si>
    <t>Sum-de agua potable-Pab2(12-18Mar26)</t>
  </si>
  <si>
    <t>1200147687</t>
  </si>
  <si>
    <t>4900151742</t>
  </si>
  <si>
    <t>Nuevas barras IIEE para futuro locatario</t>
  </si>
  <si>
    <t>1200147686</t>
  </si>
  <si>
    <t>4900151743</t>
  </si>
  <si>
    <t>Desmontaje para futuro locatario Quality</t>
  </si>
  <si>
    <t>1200147685</t>
  </si>
  <si>
    <t>4900151744</t>
  </si>
  <si>
    <t>Renders Proyecto Parque Jesús María</t>
  </si>
  <si>
    <t>P60350437</t>
  </si>
  <si>
    <t>MODULAR DESIGN SOCIEDAD ANONIMA</t>
  </si>
  <si>
    <t>1200147684</t>
  </si>
  <si>
    <t>4900151745</t>
  </si>
  <si>
    <t>Pago Impuesto Acimpro</t>
  </si>
  <si>
    <t>1200147683</t>
  </si>
  <si>
    <t>4900151746</t>
  </si>
  <si>
    <t>Experiencia_Sitting_Bancas</t>
  </si>
  <si>
    <t>1200147682</t>
  </si>
  <si>
    <t>4900151747</t>
  </si>
  <si>
    <t>Experiencia_Sitting_Sombrilla</t>
  </si>
  <si>
    <t>1200147681</t>
  </si>
  <si>
    <t>4900151748</t>
  </si>
  <si>
    <t>BTL_Marzo-Show-Infantil</t>
  </si>
  <si>
    <t>1200147680</t>
  </si>
  <si>
    <t>4900151749</t>
  </si>
  <si>
    <t>Cuota Acecolombia 2026 anual</t>
  </si>
  <si>
    <t>1200147679</t>
  </si>
  <si>
    <t>4900151750</t>
  </si>
  <si>
    <t>ATL OOH_Volanteo Exterior Marzo</t>
  </si>
  <si>
    <t>1200147678</t>
  </si>
  <si>
    <t>4900151751</t>
  </si>
  <si>
    <t>PREV. MALLAS A TIERRA ICA MAR26</t>
  </si>
  <si>
    <t>1200147677</t>
  </si>
  <si>
    <t>4900151752</t>
  </si>
  <si>
    <t>SUM. ACCESORIOS BATERIAS SSHH.</t>
  </si>
  <si>
    <t>1200147676</t>
  </si>
  <si>
    <t>4900151753</t>
  </si>
  <si>
    <t>SOD RUNNER Enero 26</t>
  </si>
  <si>
    <t>1200147675</t>
  </si>
  <si>
    <t>4900151754</t>
  </si>
  <si>
    <t>Tercerización Adelanto 80% Febrero 26</t>
  </si>
  <si>
    <t>1200147674</t>
  </si>
  <si>
    <t>4900151755</t>
  </si>
  <si>
    <t>Serv Mar 26 lec agua y luz</t>
  </si>
  <si>
    <t>1200147673</t>
  </si>
  <si>
    <t>4900151756</t>
  </si>
  <si>
    <t>Tercerización Enero 26</t>
  </si>
  <si>
    <t>1200147672</t>
  </si>
  <si>
    <t>4900151757</t>
  </si>
  <si>
    <t>SOD RUNNER FEBRERO 26</t>
  </si>
  <si>
    <t>1200147671</t>
  </si>
  <si>
    <t>4900151758</t>
  </si>
  <si>
    <t>Tercerización Adelanto 80% Marzo 26</t>
  </si>
  <si>
    <t>1200147670</t>
  </si>
  <si>
    <t>4900151759</t>
  </si>
  <si>
    <t>Tercerización Febrero 26</t>
  </si>
  <si>
    <t>1200147669</t>
  </si>
  <si>
    <t>4900151760</t>
  </si>
  <si>
    <t>Influencer_Sifrah</t>
  </si>
  <si>
    <t>1200147668</t>
  </si>
  <si>
    <t>4900151761</t>
  </si>
  <si>
    <t>Experiencia_Zona_Carga</t>
  </si>
  <si>
    <t>1200147667</t>
  </si>
  <si>
    <t>4900151762</t>
  </si>
  <si>
    <t>Experiencia_Zona_Verde</t>
  </si>
  <si>
    <t>1200147666</t>
  </si>
  <si>
    <t>4900151763</t>
  </si>
  <si>
    <t>BTL_Marzo-Pascuas</t>
  </si>
  <si>
    <t>1200147665</t>
  </si>
  <si>
    <t>4900151764</t>
  </si>
  <si>
    <t>REP.Y NIVEL. PERFIL MAMPARA AMPLIAC. IZQ</t>
  </si>
  <si>
    <t>1200147664</t>
  </si>
  <si>
    <t>4900151765</t>
  </si>
  <si>
    <t>CORRECTIVO EXTRACCIÓN SSHH3 MAR 26</t>
  </si>
  <si>
    <t>1200147663</t>
  </si>
  <si>
    <t>4900151766</t>
  </si>
  <si>
    <t>4.1.2 Punto electrico logo S1 Arb</t>
  </si>
  <si>
    <t>1200147662</t>
  </si>
  <si>
    <t>4900151767</t>
  </si>
  <si>
    <t>SUMINISTRO E INSTALACION DE TAPA BUZON</t>
  </si>
  <si>
    <t>EXT_MCHAPA</t>
  </si>
  <si>
    <t>1200147661</t>
  </si>
  <si>
    <t>4900151768</t>
  </si>
  <si>
    <t>Gráficas por cambio de tarifa</t>
  </si>
  <si>
    <t>1200147660</t>
  </si>
  <si>
    <t>4900151769</t>
  </si>
  <si>
    <t>Indeminzación - Detector de Humo Dañado</t>
  </si>
  <si>
    <t>1200147659</t>
  </si>
  <si>
    <t>4900151770</t>
  </si>
  <si>
    <t>REPARACION CORREDIZA VIDRIO</t>
  </si>
  <si>
    <t>1200147658</t>
  </si>
  <si>
    <t>4900151771</t>
  </si>
  <si>
    <t>Inst. Bandejas locales S. Brasa y A. Gea</t>
  </si>
  <si>
    <t>1200147657</t>
  </si>
  <si>
    <t>4900151772</t>
  </si>
  <si>
    <t>GRAFICAS / TABIQUE ST PLAZA JUEGOS / MAR</t>
  </si>
  <si>
    <t>1200147656</t>
  </si>
  <si>
    <t>4900151773</t>
  </si>
  <si>
    <t>GRAFICAS / RENOVACIÓN STAND BLOOM / MAR</t>
  </si>
  <si>
    <t>1200147655</t>
  </si>
  <si>
    <t>4900151774</t>
  </si>
  <si>
    <t>RETIRO CIERRE DURO LOCAL MOTOMUNDI</t>
  </si>
  <si>
    <t>1200147653</t>
  </si>
  <si>
    <t>4900151775</t>
  </si>
  <si>
    <t>Renovación Certi. Digital PE (Eburns)</t>
  </si>
  <si>
    <t>1200147652</t>
  </si>
  <si>
    <t>4900151776</t>
  </si>
  <si>
    <t>HABILIT. ELEC CON TABLE. PARA EQUIPOS DE</t>
  </si>
  <si>
    <t>1200147650</t>
  </si>
  <si>
    <t>4900151777</t>
  </si>
  <si>
    <t>APLICACIÓN NANOX SOBRE MUROS VERDES PCA</t>
  </si>
  <si>
    <t>C900655509</t>
  </si>
  <si>
    <t>INNOVACION PAIS SAS</t>
  </si>
  <si>
    <t>1200147649</t>
  </si>
  <si>
    <t>4900151778</t>
  </si>
  <si>
    <t>RH2:AUDITOR</t>
  </si>
  <si>
    <t>1200147647</t>
  </si>
  <si>
    <t>4900151779</t>
  </si>
  <si>
    <t>Photobooth 360_08/03</t>
  </si>
  <si>
    <t>1200147646</t>
  </si>
  <si>
    <t>4900151780</t>
  </si>
  <si>
    <t>1200147645</t>
  </si>
  <si>
    <t>4900151781</t>
  </si>
  <si>
    <t>Camb. 7 met. lineales de aislamiento tér</t>
  </si>
  <si>
    <t>1300008970</t>
  </si>
  <si>
    <t>5000008693</t>
  </si>
  <si>
    <t>proceso policivo 2019614490118602E</t>
  </si>
  <si>
    <t>C901697454</t>
  </si>
  <si>
    <t>URBANÍSTIKA LEGAL S.A.S</t>
  </si>
  <si>
    <t>J MOGOLLÓN</t>
  </si>
  <si>
    <t>1300008975</t>
  </si>
  <si>
    <t>5000008696</t>
  </si>
  <si>
    <t>1300008971</t>
  </si>
  <si>
    <t>5000008697</t>
  </si>
  <si>
    <t>Fullstack equipo P Locatario Q1 2026</t>
  </si>
  <si>
    <t>1300008972</t>
  </si>
  <si>
    <t>5000008698</t>
  </si>
  <si>
    <t>Product Designer P Locatario Q1 2026</t>
  </si>
  <si>
    <t>76262174</t>
  </si>
  <si>
    <t>2BRAINS SPA</t>
  </si>
  <si>
    <t>1300008973</t>
  </si>
  <si>
    <t>5000008699</t>
  </si>
  <si>
    <t>Equipo desarrollo P Locatario Q1 2026</t>
  </si>
  <si>
    <t>1400009354</t>
  </si>
  <si>
    <t>5400006845</t>
  </si>
  <si>
    <t>Endoso prórroga Responsabilidad Civil Ma</t>
  </si>
  <si>
    <t>1400009355</t>
  </si>
  <si>
    <t>5400006846</t>
  </si>
  <si>
    <t>Endoso inclusión Minka póliza Responsabi</t>
  </si>
  <si>
    <t>P10004195</t>
  </si>
  <si>
    <t>RIMAC SEGUROS Y REASEGUROS</t>
  </si>
  <si>
    <t>1400009356</t>
  </si>
  <si>
    <t>5400006847</t>
  </si>
  <si>
    <t>Endoso inc Min póliza RC Exceso</t>
  </si>
  <si>
    <t>1400009360</t>
  </si>
  <si>
    <t>5400006848</t>
  </si>
  <si>
    <t>-Fideicomiso La Colina ene 26</t>
  </si>
  <si>
    <t>-Fideicomiso La Colina feb 26</t>
  </si>
  <si>
    <t>-Fideicomiso La Colina mar 26</t>
  </si>
  <si>
    <t>-Fideicomiso La Colina abr 26</t>
  </si>
  <si>
    <t>-Fideicomiso La Colina may 26</t>
  </si>
  <si>
    <t>-Fideicomiso La Colina jun 26</t>
  </si>
  <si>
    <t>-Fideicomiso La Colina jul 26</t>
  </si>
  <si>
    <t>-Fideicomiso La Colina ago 26</t>
  </si>
  <si>
    <t>-Fideicomiso La Colina sep 26</t>
  </si>
  <si>
    <t>-Fideicomiso La Colina oct 26</t>
  </si>
  <si>
    <t>-Fideicomiso La Colina nov 26</t>
  </si>
  <si>
    <t>-Fideicomiso La Colina dic 26</t>
  </si>
  <si>
    <t>1400009365</t>
  </si>
  <si>
    <t>5400006849</t>
  </si>
  <si>
    <t>TikTok Squad_Otras Campañas_Pago de cont</t>
  </si>
  <si>
    <t>P46296694</t>
  </si>
  <si>
    <t>CLAUDIA ELIZABETH CAMACHO GOMERO</t>
  </si>
  <si>
    <t>1400009377</t>
  </si>
  <si>
    <t>5400006861</t>
  </si>
  <si>
    <t>1400009378</t>
  </si>
  <si>
    <t>5400006862</t>
  </si>
  <si>
    <t>1400009379</t>
  </si>
  <si>
    <t>5400006863</t>
  </si>
  <si>
    <t>1400009390</t>
  </si>
  <si>
    <t>5400006864</t>
  </si>
  <si>
    <t>1400009369</t>
  </si>
  <si>
    <t>5400006865</t>
  </si>
  <si>
    <t>-Fideicomiso Floridablanca ene 26</t>
  </si>
  <si>
    <t>-Fideicomiso Floridablanca feb 26</t>
  </si>
  <si>
    <t>-Fideicomiso Floridablanca mar 26</t>
  </si>
  <si>
    <t>-Fideicomiso Floridablanca abr 26</t>
  </si>
  <si>
    <t>-Fideicomiso Floridablanca may 26</t>
  </si>
  <si>
    <t>-Fideicomiso Floridablanca jun 26</t>
  </si>
  <si>
    <t>-Fideicomiso Floridablanca jul 26</t>
  </si>
  <si>
    <t>-Fideicomiso Floridablanca ago 26</t>
  </si>
  <si>
    <t>-Fideicomiso Floridablanca sep 26</t>
  </si>
  <si>
    <t>-Fideicomiso Floridablanca oct 26</t>
  </si>
  <si>
    <t>-Fideicomiso Floridablanca nov 26</t>
  </si>
  <si>
    <t>-Fideicomiso Floridablanca dic 26</t>
  </si>
  <si>
    <t>GCp</t>
  </si>
  <si>
    <t>Denominación</t>
  </si>
  <si>
    <t>CL Center Manager</t>
  </si>
  <si>
    <t>CL Ops Mall</t>
  </si>
  <si>
    <t>CL Ops Out/Strip</t>
  </si>
  <si>
    <t>CL Marketing Mall</t>
  </si>
  <si>
    <t>CL Gcia Ing &amp; Proy</t>
  </si>
  <si>
    <t>CL Gcia Comercial</t>
  </si>
  <si>
    <t>CL Gcia Desarrollo</t>
  </si>
  <si>
    <t>CL Área Legal</t>
  </si>
  <si>
    <t>CL GciaMarketing</t>
  </si>
  <si>
    <t>CL Área Personas</t>
  </si>
  <si>
    <t>CL Admin y C. Gest</t>
  </si>
  <si>
    <t>CL Serv al Cliente</t>
  </si>
  <si>
    <t>CL Gcia Ops</t>
  </si>
  <si>
    <t>CL Explotación TI</t>
  </si>
  <si>
    <t>CL Gcia Centro Com</t>
  </si>
  <si>
    <t>CL Gcia Out/Strip</t>
  </si>
  <si>
    <t>CL Marketing Out</t>
  </si>
  <si>
    <t>CL Com Strip</t>
  </si>
  <si>
    <t>CL Arq Out/Strip</t>
  </si>
  <si>
    <t>CL Const Out/Strip</t>
  </si>
  <si>
    <t>CL Desar Out/Strip</t>
  </si>
  <si>
    <t>CL Arq Mall</t>
  </si>
  <si>
    <t>CL Const Mall</t>
  </si>
  <si>
    <t>CL Proyectos 1</t>
  </si>
  <si>
    <t>CL Proyectos 2</t>
  </si>
  <si>
    <t>CL Proyectos 3</t>
  </si>
  <si>
    <t>CL Proy C. de Gest</t>
  </si>
  <si>
    <t>CL Const División</t>
  </si>
  <si>
    <t>CL GciaExperiencia</t>
  </si>
  <si>
    <t>CL Area Experienci</t>
  </si>
  <si>
    <t>CL Proyectos 4</t>
  </si>
  <si>
    <t>CL Seg y Prev Ries</t>
  </si>
  <si>
    <t>CL Arq Proy CibSeg</t>
  </si>
  <si>
    <t>CL Proyectos 5</t>
  </si>
  <si>
    <t>CL Proyectos 6</t>
  </si>
  <si>
    <t>CO Center Manager</t>
  </si>
  <si>
    <t>CO Ops Mall</t>
  </si>
  <si>
    <t>CO Ops Out/Strip</t>
  </si>
  <si>
    <t>CO Mktg Mall</t>
  </si>
  <si>
    <t>CO Proyectos Div</t>
  </si>
  <si>
    <t>CO Gcia Comercial</t>
  </si>
  <si>
    <t>CO Desarrollo</t>
  </si>
  <si>
    <t>CO Sgcia Legal</t>
  </si>
  <si>
    <t>CO Mktg Div</t>
  </si>
  <si>
    <t>CO Sgcia Personas</t>
  </si>
  <si>
    <t>CO A.Finanzas</t>
  </si>
  <si>
    <t>CO Exper Div</t>
  </si>
  <si>
    <t>CO Ops Div</t>
  </si>
  <si>
    <t>CO Explotación TI</t>
  </si>
  <si>
    <t>CO Gcia Inmob</t>
  </si>
  <si>
    <t>CO Cmanager</t>
  </si>
  <si>
    <t>CO Adm&amp;Fin Mall</t>
  </si>
  <si>
    <t>CO RelacComer Mall</t>
  </si>
  <si>
    <t>CO Gcia Ing</t>
  </si>
  <si>
    <t>CO Arq Proy CibSeg</t>
  </si>
  <si>
    <t>PE Center Manager</t>
  </si>
  <si>
    <t>PE Ops Mall</t>
  </si>
  <si>
    <t>PE Ops Out/Strips</t>
  </si>
  <si>
    <t>PE Marketing Mall</t>
  </si>
  <si>
    <t>PE Gcia InfrayDes</t>
  </si>
  <si>
    <t>PE Gcia Comercial</t>
  </si>
  <si>
    <t>PE Sgca Desarrollo</t>
  </si>
  <si>
    <t>PE Área Legal</t>
  </si>
  <si>
    <t>PE Gcia Marketing</t>
  </si>
  <si>
    <t>PE Área Personas</t>
  </si>
  <si>
    <t>PE Área Admin</t>
  </si>
  <si>
    <t>PE A. Serv. Y Exp</t>
  </si>
  <si>
    <t>PE Gcia Ops</t>
  </si>
  <si>
    <t>PE Explotación TI</t>
  </si>
  <si>
    <t>PE Gcia Centro Com</t>
  </si>
  <si>
    <t>PE Sgcia Infra</t>
  </si>
  <si>
    <t>PE Multifamily</t>
  </si>
  <si>
    <t>PE Arq Proy CibSeg</t>
  </si>
  <si>
    <t>Corp Gcia Contral</t>
  </si>
  <si>
    <t>Corp Adm y Fin</t>
  </si>
  <si>
    <t>Corp C. de Gest</t>
  </si>
  <si>
    <t>Corp Gcia Contabi</t>
  </si>
  <si>
    <t>Corp Gcia SR</t>
  </si>
  <si>
    <t>Corp Gcia TI</t>
  </si>
  <si>
    <t>Corp Desarrollo</t>
  </si>
  <si>
    <t>Corp Area Legal</t>
  </si>
  <si>
    <t>Corp Gcia Legal</t>
  </si>
  <si>
    <t>Corp A. Personas</t>
  </si>
  <si>
    <t>Corp A. Finanzas</t>
  </si>
  <si>
    <t>Corp Gcia Finanza</t>
  </si>
  <si>
    <t>Corp Operaciones</t>
  </si>
  <si>
    <t>Corp Explo. TI</t>
  </si>
  <si>
    <t>Corp Des Digital</t>
  </si>
  <si>
    <t>Corp Gcia C. Gest</t>
  </si>
  <si>
    <t>Corp Con. de Proy</t>
  </si>
  <si>
    <t>Corp Invest. Rel</t>
  </si>
  <si>
    <t>Corp Sostenibilid</t>
  </si>
  <si>
    <t>Corp Tesore. Regi</t>
  </si>
  <si>
    <t>Corp Gest. Provee</t>
  </si>
  <si>
    <t>Corp A. Clientes</t>
  </si>
  <si>
    <t>Corp Analytics TI</t>
  </si>
  <si>
    <t>Gcia Internac</t>
  </si>
  <si>
    <t>Corp Gca Comercial</t>
  </si>
  <si>
    <t>Corp Exp Clientes</t>
  </si>
  <si>
    <t>Corp DesarrolloC</t>
  </si>
  <si>
    <t>Corp Gest Riesgo</t>
  </si>
  <si>
    <t>Corp Gcia Dig TI</t>
  </si>
  <si>
    <t>Corp Desarro. TI</t>
  </si>
  <si>
    <t>Corp Reporting</t>
  </si>
  <si>
    <t>Corp Impuestos</t>
  </si>
  <si>
    <t>Corp Desarr Panam</t>
  </si>
  <si>
    <t>Corp Megafun</t>
  </si>
  <si>
    <t>Corp Gte C Comerc</t>
  </si>
  <si>
    <t>Corp Multifamily</t>
  </si>
  <si>
    <t>Corp Business Int</t>
  </si>
  <si>
    <t>Corp Arq Proy Cibe</t>
  </si>
  <si>
    <t>Corp Omnican</t>
  </si>
  <si>
    <t>Corp Proj P. Comer</t>
  </si>
  <si>
    <t>Corp Negocios</t>
  </si>
  <si>
    <t>(Varios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</si>
</sst>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540A]* #,##0.00_ ;_-[$$-540A]* \-#,##0.00\ ;_-[$$-540A]* &quot;-&quot;??_ ;_-@_ "/>
    <numFmt numFmtId="165" formatCode="_-* #,##0_-;\-* #,##0_-;_-* &quot;-&quot;??_-;_-@_-"/>
    <numFmt numFmtId="166" formatCode="_-[$$-540A]* #,##0_ ;_-[$$-540A]* \-#,##0\ ;_-[$$-540A]* &quot;-&quot;??_ ;_-@_ "/>
  </numFmts>
  <fonts count="6" x14ac:knownFonts="1">
    <font>
      <sz val="10"/>
      <name val="Arial"/>
    </font>
    <font>
      <sz val="10"/>
      <name val="Arial"/>
      <family val="2"/>
    </font>
    <font>
      <sz val="10"/>
      <color theme="1"/>
      <name val="Arial"/>
      <family val="2"/>
    </font>
    <font>
      <b/>
      <sz val="10"/>
      <name val="Arial"/>
      <family val="2"/>
    </font>
    <font>
      <sz val="10"/>
      <color rgb="FFFF0000"/>
      <name val="Arial"/>
      <family val="2"/>
    </font>
    <font>
      <b/>
      <i/>
      <sz val="10"/>
      <name val="Arial"/>
      <family val="2"/>
    </font>
  </fonts>
  <fills count="7">
    <fill>
      <patternFill patternType="none"/>
    </fill>
    <fill>
      <patternFill patternType="gray125"/>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indexed="22"/>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4">
    <xf numFmtId="0" fontId="0" fillId="0" borderId="0" xfId="0" applyAlignment="1">
      <alignment vertical="top"/>
    </xf>
    <xf numFmtId="14" fontId="0" fillId="0" borderId="0" xfId="0" applyNumberFormat="1" applyAlignment="1">
      <alignment horizontal="right" vertical="top"/>
    </xf>
    <xf numFmtId="3" fontId="0" fillId="0" borderId="0" xfId="0" applyNumberFormat="1" applyAlignment="1">
      <alignment horizontal="right" vertical="top"/>
    </xf>
    <xf numFmtId="43" fontId="0" fillId="0" borderId="0" xfId="1" applyFont="1" applyAlignment="1">
      <alignment vertical="top"/>
    </xf>
    <xf numFmtId="0" fontId="3" fillId="0" borderId="0" xfId="0" applyFont="1" applyAlignment="1">
      <alignment vertical="top"/>
    </xf>
    <xf numFmtId="0" fontId="2" fillId="2" borderId="1" xfId="0" applyFont="1" applyFill="1" applyBorder="1" applyAlignment="1">
      <alignment vertical="top" wrapText="1"/>
    </xf>
    <xf numFmtId="0" fontId="0" fillId="0" borderId="0" xfId="0" applyAlignment="1">
      <alignment vertical="top" wrapText="1"/>
    </xf>
    <xf numFmtId="0" fontId="0" fillId="0" borderId="0" xfId="0" pivotButton="1" applyAlignment="1">
      <alignment vertical="top"/>
    </xf>
    <xf numFmtId="0" fontId="0" fillId="0" borderId="0" xfId="0" applyAlignment="1">
      <alignment horizontal="left" vertical="top"/>
    </xf>
    <xf numFmtId="43" fontId="0" fillId="0" borderId="0" xfId="0" applyNumberFormat="1" applyAlignment="1">
      <alignment vertical="top"/>
    </xf>
    <xf numFmtId="0" fontId="2" fillId="3" borderId="1" xfId="0" applyFont="1" applyFill="1" applyBorder="1" applyAlignment="1">
      <alignment vertical="top" wrapText="1"/>
    </xf>
    <xf numFmtId="0" fontId="1" fillId="0" borderId="0" xfId="0" applyFont="1" applyAlignment="1">
      <alignment vertical="top"/>
    </xf>
    <xf numFmtId="0" fontId="4" fillId="0" borderId="0" xfId="0" applyFont="1" applyAlignment="1">
      <alignment vertical="top"/>
    </xf>
    <xf numFmtId="0" fontId="3" fillId="4" borderId="0" xfId="0" applyFont="1" applyFill="1" applyAlignment="1">
      <alignment vertical="top"/>
    </xf>
    <xf numFmtId="0" fontId="1" fillId="0" borderId="0" xfId="0" applyFont="1" applyFill="1" applyAlignment="1">
      <alignment vertical="top"/>
    </xf>
    <xf numFmtId="0" fontId="0" fillId="0" borderId="0" xfId="0" applyFill="1" applyAlignment="1">
      <alignment vertical="top"/>
    </xf>
    <xf numFmtId="0" fontId="0" fillId="4" borderId="0" xfId="0" applyFill="1" applyAlignment="1">
      <alignment vertical="top"/>
    </xf>
    <xf numFmtId="0" fontId="5" fillId="0" borderId="0" xfId="0" applyFont="1" applyFill="1" applyAlignment="1">
      <alignment vertical="top"/>
    </xf>
    <xf numFmtId="164" fontId="0" fillId="0" borderId="0" xfId="0" applyNumberFormat="1" applyAlignment="1">
      <alignment vertical="top"/>
    </xf>
    <xf numFmtId="0" fontId="0" fillId="0" borderId="0" xfId="0" applyNumberFormat="1" applyAlignment="1">
      <alignment vertical="top"/>
    </xf>
    <xf numFmtId="0" fontId="0" fillId="0" borderId="0" xfId="0" applyAlignment="1">
      <alignment horizontal="center" vertical="top"/>
    </xf>
    <xf numFmtId="0" fontId="0" fillId="0" borderId="0" xfId="0" applyAlignment="1">
      <alignment horizontal="center" vertical="center"/>
    </xf>
    <xf numFmtId="165" fontId="0" fillId="0" borderId="0" xfId="0" applyNumberFormat="1" applyAlignment="1">
      <alignment horizontal="center" vertical="center"/>
    </xf>
    <xf numFmtId="165" fontId="0" fillId="0" borderId="0" xfId="0" applyNumberFormat="1" applyAlignment="1">
      <alignment vertical="center"/>
    </xf>
    <xf numFmtId="166" fontId="0" fillId="0" borderId="0" xfId="0" applyNumberFormat="1" applyAlignment="1">
      <alignment vertical="top"/>
    </xf>
    <xf numFmtId="164" fontId="0" fillId="0" borderId="0" xfId="0" applyNumberFormat="1" applyAlignment="1">
      <alignment horizontal="center" vertical="top"/>
    </xf>
    <xf numFmtId="10" fontId="0" fillId="0" borderId="0" xfId="0" applyNumberFormat="1" applyAlignment="1">
      <alignment horizontal="center" vertical="top"/>
    </xf>
    <xf numFmtId="9" fontId="0" fillId="0" borderId="0" xfId="0" applyNumberFormat="1" applyAlignment="1">
      <alignment horizontal="center" vertical="top"/>
    </xf>
    <xf numFmtId="166" fontId="0" fillId="0" borderId="0" xfId="0" applyNumberFormat="1" applyAlignment="1">
      <alignment horizontal="center" vertical="top"/>
    </xf>
    <xf numFmtId="0" fontId="3" fillId="0" borderId="2" xfId="0" applyFont="1" applyBorder="1" applyAlignment="1">
      <alignment vertical="top"/>
    </xf>
    <xf numFmtId="0" fontId="0" fillId="0" borderId="2" xfId="0" applyBorder="1" applyAlignment="1">
      <alignment vertical="top"/>
    </xf>
    <xf numFmtId="14" fontId="3" fillId="0" borderId="2" xfId="0" applyNumberFormat="1" applyFont="1" applyBorder="1" applyAlignment="1">
      <alignment vertical="top"/>
    </xf>
    <xf numFmtId="0" fontId="0" fillId="5" borderId="0" xfId="0" applyFill="1" applyAlignment="1">
      <alignment vertical="top"/>
    </xf>
    <xf numFmtId="0" fontId="4" fillId="5" borderId="0" xfId="0" applyFont="1" applyFill="1" applyAlignment="1">
      <alignment vertical="top"/>
    </xf>
    <xf numFmtId="0" fontId="1" fillId="5" borderId="0" xfId="0" applyFont="1" applyFill="1" applyAlignment="1">
      <alignment vertical="top"/>
    </xf>
    <xf numFmtId="0" fontId="1" fillId="0" borderId="0" xfId="0" applyFont="1" applyAlignment="1">
      <alignment horizontal="left" vertical="top" wrapText="1"/>
    </xf>
    <xf numFmtId="0" fontId="3" fillId="0" borderId="0" xfId="0" applyFont="1" applyAlignment="1">
      <alignment horizontal="center" vertical="center"/>
    </xf>
    <xf numFmtId="165" fontId="0" fillId="0" borderId="0" xfId="1" applyNumberFormat="1" applyFont="1" applyAlignment="1">
      <alignment horizontal="right" vertical="top"/>
    </xf>
    <xf numFmtId="0" fontId="3" fillId="0" borderId="0" xfId="0" applyFont="1" applyAlignment="1">
      <alignment vertical="center"/>
    </xf>
    <xf numFmtId="43" fontId="0" fillId="0" borderId="2" xfId="1" applyFont="1" applyBorder="1" applyAlignment="1">
      <alignment vertical="top"/>
    </xf>
    <xf numFmtId="165" fontId="2" fillId="3" borderId="1" xfId="1" applyNumberFormat="1" applyFont="1" applyFill="1" applyBorder="1" applyAlignment="1">
      <alignment horizontal="center" vertical="top" wrapText="1"/>
    </xf>
    <xf numFmtId="165" fontId="0" fillId="0" borderId="0" xfId="1" applyNumberFormat="1" applyFont="1" applyAlignment="1">
      <alignment vertical="top"/>
    </xf>
    <xf numFmtId="0" fontId="0" fillId="0" borderId="0" xfId="0" quotePrefix="1" applyAlignment="1">
      <alignment vertical="top"/>
    </xf>
    <xf numFmtId="0" fontId="0" fillId="6" borderId="2" xfId="0" applyFill="1" applyBorder="1" applyAlignment="1">
      <alignment vertical="top"/>
    </xf>
  </cellXfs>
  <cellStyles count="2">
    <cellStyle name="Millares" xfId="1" builtinId="3"/>
    <cellStyle name="Normal" xfId="0" builtinId="0"/>
  </cellStyles>
  <dxfs count="71">
    <dxf>
      <numFmt numFmtId="35" formatCode="_-* #,##0.00_-;\-* #,##0.0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64" formatCode="_-[$$-540A]* #,##0.00_ ;_-[$$-540A]* \-#,##0.00\ ;_-[$$-540A]* &quot;-&quot;??_ ;_-@_ "/>
    </dxf>
    <dxf>
      <alignment horizontal="center"/>
    </dxf>
    <dxf>
      <alignment horizontal="center"/>
    </dxf>
    <dxf>
      <alignment horizontal="center"/>
    </dxf>
    <dxf>
      <numFmt numFmtId="13" formatCode="0%"/>
    </dxf>
    <dxf>
      <numFmt numFmtId="166" formatCode="_-[$$-540A]* #,##0_ ;_-[$$-540A]* \-#,##0\ ;_-[$$-540A]* &quot;-&quot;??_ ;_-@_ "/>
    </dxf>
    <dxf>
      <alignment horizontal="center"/>
    </dxf>
    <dxf>
      <alignment vertical="center"/>
    </dxf>
    <dxf>
      <alignment vertical="center"/>
    </dxf>
    <dxf>
      <alignment horizontal="general"/>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numFmt numFmtId="35" formatCode="_-* #,##0.00_-;\-* #,##0.00_-;_-* &quot;-&quot;??_-;_-@_-"/>
    </dxf>
    <dxf>
      <numFmt numFmtId="14" formatCode="0.00%"/>
    </dxf>
    <dxf>
      <alignment horizontal="center"/>
    </dxf>
    <dxf>
      <alignment horizontal="center"/>
    </dxf>
    <dxf>
      <numFmt numFmtId="166" formatCode="_-[$$-540A]* #,##0_ ;_-[$$-540A]* \-#,##0\ ;_-[$$-540A]* &quot;-&quot;??_ ;_-@_ "/>
    </dxf>
    <dxf>
      <numFmt numFmtId="0" formatCode="General"/>
    </dxf>
    <dxf>
      <numFmt numFmtId="0" formatCode="General"/>
    </dxf>
    <dxf>
      <numFmt numFmtId="165" formatCode="_-* #,##0_-;\-* #,##0_-;_-* &quot;-&quot;??_-;_-@_-"/>
      <alignment horizontal="right" vertical="top" textRotation="0" wrapText="0" indent="0" justifyLastLine="0" shrinkToFit="0" readingOrder="0"/>
    </dxf>
    <dxf>
      <numFmt numFmtId="3" formatCode="#,##0"/>
      <alignment horizontal="right" vertical="top" textRotation="0" wrapText="0" indent="0" justifyLastLine="0" shrinkToFit="0" readingOrder="0"/>
    </dxf>
    <dxf>
      <numFmt numFmtId="19" formatCode="d/mm/yyyy"/>
      <alignment horizontal="right" vertical="top" textRotation="0" wrapText="0" indent="0" justifyLastLine="0" shrinkToFit="0" readingOrder="0"/>
    </dxf>
    <dxf>
      <numFmt numFmtId="0" formatCode="General"/>
    </dxf>
    <dxf>
      <font>
        <b val="0"/>
        <i val="0"/>
        <strike val="0"/>
        <condense val="0"/>
        <extend val="0"/>
        <outline val="0"/>
        <shadow val="0"/>
        <u val="none"/>
        <vertAlign val="baseline"/>
        <sz val="10"/>
        <color auto="1"/>
        <name val="Arial"/>
        <scheme val="none"/>
      </font>
      <numFmt numFmtId="165" formatCode="_-* #,##0_-;\-* #,##0_-;_-* &quot;-&quot;??_-;_-@_-"/>
      <alignment horizontal="right" vertical="top" textRotation="0" wrapText="0" indent="0" justifyLastLine="0" shrinkToFit="0" readingOrder="0"/>
    </dxf>
    <dxf>
      <numFmt numFmtId="19" formatCode="d/mm/yyyy"/>
      <alignment horizontal="right" vertical="top" textRotation="0" wrapText="0" indent="0" justifyLastLine="0" shrinkToFit="0" readingOrder="0"/>
    </dxf>
    <dxf>
      <border outline="0">
        <bottom style="thin">
          <color indexed="64"/>
        </bottom>
      </border>
    </dxf>
    <dxf>
      <border outline="0">
        <top style="thin">
          <color indexed="64"/>
        </top>
      </border>
    </dxf>
    <dxf>
      <font>
        <strike val="0"/>
        <outline val="0"/>
        <shadow val="0"/>
        <u val="none"/>
        <vertAlign val="baseline"/>
        <sz val="10"/>
        <color theme="1"/>
        <name val="Arial"/>
        <scheme val="none"/>
      </font>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indexed="64"/>
        </left>
        <right style="thin">
          <color indexed="64"/>
        </right>
        <top/>
        <bottom/>
      </bord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general"/>
    </dxf>
    <dxf>
      <alignment vertical="center"/>
    </dxf>
    <dxf>
      <alignment vertical="center"/>
    </dxf>
    <dxf>
      <alignment horizontal="center"/>
    </dxf>
    <dxf>
      <numFmt numFmtId="166" formatCode="_-[$$-540A]* #,##0_ ;_-[$$-540A]* \-#,##0\ ;_-[$$-540A]* &quot;-&quot;??_ ;_-@_ "/>
    </dxf>
    <dxf>
      <numFmt numFmtId="13" formatCode="0%"/>
    </dxf>
    <dxf>
      <alignment horizontal="center"/>
    </dxf>
    <dxf>
      <alignment horizontal="center"/>
    </dxf>
    <dxf>
      <alignment horizontal="center"/>
    </dxf>
    <dxf>
      <numFmt numFmtId="164" formatCode="_-[$$-540A]* #,##0.00_ ;_-[$$-540A]* \-#,##0.00\ ;_-[$$-540A]* &quot;-&quot;??_ ;_-@_ "/>
    </dxf>
    <dxf>
      <numFmt numFmtId="14"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6" formatCode="_-[$$-540A]* #,##0_ ;_-[$$-540A]* \-#,##0\ ;_-[$$-540A]* &quot;-&quot;??_ ;_-@_ "/>
    </dxf>
    <dxf>
      <alignment horizontal="center"/>
    </dxf>
    <dxf>
      <alignment horizontal="center"/>
    </dxf>
    <dxf>
      <numFmt numFmtId="14" formatCode="0.00%"/>
    </dxf>
    <dxf>
      <numFmt numFmtId="35" formatCode="_-* #,##0.00_-;\-* #,##0.0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[Reporte ME5A - USD 20.000.xlsx]T.D.!TablaDinámica4</c:name>
    <c:fmtId val="4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pivotFmt>
      <c:pivotFmt>
        <c:idx val="6"/>
        <c:spPr>
          <a:solidFill>
            <a:schemeClr val="tx2">
              <a:lumMod val="50000"/>
              <a:lumOff val="50000"/>
            </a:schemeClr>
          </a:solidFill>
          <a:ln>
            <a:solidFill>
              <a:schemeClr val="tx2">
                <a:lumMod val="50000"/>
                <a:lumOff val="50000"/>
              </a:schemeClr>
            </a:solidFill>
          </a:ln>
          <a:effectLst>
            <a:outerShdw blurRad="57150" dist="19050" dir="5400000" algn="ctr" rotWithShape="0">
              <a:srgbClr val="000000">
                <a:alpha val="63000"/>
              </a:srgbClr>
            </a:outerShdw>
          </a:effectLst>
        </c:spPr>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'T.D.'!$K$8</c:f>
              <c:strCache>
                <c:ptCount val="1"/>
                <c:pt idx="0">
                  <c:v>Cantd. Pedido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'T.D.'!$J$9:$J$13</c:f>
              <c:strCache>
                <c:ptCount val="4"/>
                <c:pt idx="0">
                  <c:v>DCL</c:v>
                </c:pt>
                <c:pt idx="1">
                  <c:v>DPE</c:v>
                </c:pt>
                <c:pt idx="2">
                  <c:v>PEMP</c:v>
                </c:pt>
                <c:pt idx="3">
                  <c:v>DCO</c:v>
                </c:pt>
              </c:strCache>
            </c:strRef>
          </c:cat>
          <c:val>
            <c:numRef>
              <c:f>'T.D.'!$K$9:$K$13</c:f>
              <c:numCache>
                <c:formatCode>_-* #,##0_-;\-* #,##0_-;_-* "-"??_-;_-@_-</c:formatCode>
                <c:ptCount val="4"/>
                <c:pt idx="0">
                  <c:v>1838</c:v>
                </c:pt>
                <c:pt idx="1">
                  <c:v>1256</c:v>
                </c:pt>
                <c:pt idx="2">
                  <c:v>918</c:v>
                </c:pt>
                <c:pt idx="3">
                  <c:v>794</c:v>
                </c:pt>
              </c:numCache>
            </c:numRef>
          </c:val>
          <c:extLst>
            <c:ext xmlns:c16="http://schemas.microsoft.com/office/drawing/2014/chart" uri="{C3380CC4-5D6E-409C-BE32-E72D297353CC}">
              <c16:uniqueId val="{00000000-E297-47E3-A82F-0794678B8E91}"/>
            </c:ext>
          </c:extLst>
        </c:ser>
        <c:ser>
          <c:idx val="1"/>
          <c:order val="1"/>
          <c:tx>
            <c:strRef>
              <c:f>'T.D.'!$L$8</c:f>
              <c:strCache>
                <c:ptCount val="1"/>
                <c:pt idx="0">
                  <c:v>Valor USD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50000"/>
                  <a:lumOff val="50000"/>
                </a:schemeClr>
              </a:solidFill>
              <a:ln>
                <a:solidFill>
                  <a:schemeClr val="tx2">
                    <a:lumMod val="50000"/>
                    <a:lumOff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B09-407E-BAC9-3D578E061883}"/>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B09-407E-BAC9-3D578E061883}"/>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B09-407E-BAC9-3D578E061883}"/>
              </c:ext>
            </c:extLst>
          </c:dPt>
          <c:dPt>
            <c:idx val="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'T.D.'!$J$9:$J$13</c:f>
              <c:strCache>
                <c:ptCount val="4"/>
                <c:pt idx="0">
                  <c:v>DCL</c:v>
                </c:pt>
                <c:pt idx="1">
                  <c:v>DPE</c:v>
                </c:pt>
                <c:pt idx="2">
                  <c:v>PEMP</c:v>
                </c:pt>
                <c:pt idx="3">
                  <c:v>DCO</c:v>
                </c:pt>
              </c:strCache>
            </c:strRef>
          </c:cat>
          <c:val>
            <c:numRef>
              <c:f>'T.D.'!$L$9:$L$13</c:f>
              <c:numCache>
                <c:formatCode>_-[$$-540A]* #,##0_ ;_-[$$-540A]* \-#,##0\ ;_-[$$-540A]* "-"??_ ;_-@_ </c:formatCode>
                <c:ptCount val="4"/>
                <c:pt idx="0">
                  <c:v>21453145.507600173</c:v>
                </c:pt>
                <c:pt idx="1">
                  <c:v>3113692.3684058017</c:v>
                </c:pt>
                <c:pt idx="2">
                  <c:v>2462281.6837681131</c:v>
                </c:pt>
                <c:pt idx="3">
                  <c:v>1595118.0679119113</c:v>
                </c:pt>
              </c:numCache>
            </c:numRef>
          </c:val>
          <c:extLst>
            <c:ext xmlns:c16="http://schemas.microsoft.com/office/drawing/2014/chart" uri="{C3380CC4-5D6E-409C-BE32-E72D297353CC}">
              <c16:uniqueId val="{00000004-5B09-407E-BAC9-3D578E061883}"/>
            </c:ext>
          </c:extLst>
        </c:ser>
        <c:ser>
          <c:idx val="2"/>
          <c:order val="2"/>
          <c:tx>
            <c:strRef>
              <c:f>'T.D.'!$M$8</c:f>
              <c:strCache>
                <c:ptCount val="1"/>
                <c:pt idx="0">
                  <c:v>% Representación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exp"/>
            <c:dispRSqr val="0"/>
            <c:dispEq val="0"/>
          </c:trendline>
          <c:cat>
            <c:strRef>
              <c:f>'T.D.'!$J$9:$J$13</c:f>
              <c:strCache>
                <c:ptCount val="4"/>
                <c:pt idx="0">
                  <c:v>DCL</c:v>
                </c:pt>
                <c:pt idx="1">
                  <c:v>DPE</c:v>
                </c:pt>
                <c:pt idx="2">
                  <c:v>PEMP</c:v>
                </c:pt>
                <c:pt idx="3">
                  <c:v>DCO</c:v>
                </c:pt>
              </c:strCache>
            </c:strRef>
          </c:cat>
          <c:val>
            <c:numRef>
              <c:f>'T.D.'!$M$9:$M$13</c:f>
              <c:numCache>
                <c:formatCode>0.00%</c:formatCode>
                <c:ptCount val="4"/>
                <c:pt idx="0">
                  <c:v>0.74947482572776902</c:v>
                </c:pt>
                <c:pt idx="1">
                  <c:v>0.10877817634500683</c:v>
                </c:pt>
                <c:pt idx="2">
                  <c:v>8.6020865107217528E-2</c:v>
                </c:pt>
                <c:pt idx="3">
                  <c:v>5.5726132820008475E-2</c:v>
                </c:pt>
              </c:numCache>
            </c:numRef>
          </c:val>
          <c:extLst>
            <c:ext xmlns:c16="http://schemas.microsoft.com/office/drawing/2014/chart" uri="{C3380CC4-5D6E-409C-BE32-E72D297353CC}">
              <c16:uniqueId val="{00000005-5B09-407E-BAC9-3D578E061883}"/>
            </c:ext>
          </c:extLst>
        </c:ser>
        <c:dLbls>
          <c:dLblPos val="inEnd"/>
          <c:showLegendKey val="0"/>
          <c:showVal val="1"/>
          <c:showCatName val="0"/>
          <c:showSerName val="0"/>
          <c:showPercent val="0"/>
          <c:showBubbleSize val="0"/>
        </c:dLbls>
        <c:gapWidth val="100"/>
        <c:overlap val="-24"/>
        <c:axId val="1115419711"/>
        <c:axId val="1115420191"/>
      </c:barChart>
      <c:catAx>
        <c:axId val="1115419711"/>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115420191"/>
        <c:crosses val="autoZero"/>
        <c:auto val="1"/>
        <c:lblAlgn val="ctr"/>
        <c:lblOffset val="100"/>
        <c:noMultiLvlLbl val="0"/>
      </c:catAx>
      <c:valAx>
        <c:axId val="1115420191"/>
        <c:scaling>
          <c:orientation val="minMax"/>
        </c:scaling>
        <c:delete val="1"/>
        <c:axPos val="l"/>
        <c:majorGridlines>
          <c:spPr>
            <a:ln w="9525" cap="flat" cmpd="sng" algn="ctr">
              <a:solidFill>
                <a:schemeClr val="lt1">
                  <a:lumMod val="95000"/>
                  <a:alpha val="10000"/>
                </a:schemeClr>
              </a:solidFill>
              <a:round/>
            </a:ln>
            <a:effectLst/>
          </c:spPr>
        </c:majorGridlines>
        <c:numFmt formatCode="_-* #,##0_-;\-* #,##0_-;_-* &quot;-&quot;??_-;_-@_-" sourceLinked="1"/>
        <c:majorTickMark val="out"/>
        <c:minorTickMark val="none"/>
        <c:tickLblPos val="nextTo"/>
        <c:crossAx val="11154197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s-P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27517</xdr:colOff>
      <xdr:row>0</xdr:row>
      <xdr:rowOff>58209</xdr:rowOff>
    </xdr:from>
    <xdr:to>
      <xdr:col>11</xdr:col>
      <xdr:colOff>323701</xdr:colOff>
      <xdr:row>6</xdr:row>
      <xdr:rowOff>7407</xdr:rowOff>
    </xdr:to>
    <mc:AlternateContent xmlns:mc="http://schemas.openxmlformats.org/markup-compatibility/2006" xmlns:a14="http://schemas.microsoft.com/office/drawing/2010/main">
      <mc:Choice Requires="a14">
        <xdr:graphicFrame macro="">
          <xdr:nvGraphicFramePr>
            <xdr:cNvPr id="3" name="Tipo">
              <a:extLst>
                <a:ext uri="{FF2B5EF4-FFF2-40B4-BE49-F238E27FC236}">
                  <a16:creationId xmlns:a16="http://schemas.microsoft.com/office/drawing/2014/main" id="{67984325-D493-9AE6-19A4-2F55B70B2212}"/>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11016192" y="58209"/>
              <a:ext cx="2392891" cy="901698"/>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610658</xdr:colOff>
      <xdr:row>0</xdr:row>
      <xdr:rowOff>68793</xdr:rowOff>
    </xdr:from>
    <xdr:to>
      <xdr:col>13</xdr:col>
      <xdr:colOff>422969</xdr:colOff>
      <xdr:row>6</xdr:row>
      <xdr:rowOff>9526</xdr:rowOff>
    </xdr:to>
    <mc:AlternateContent xmlns:mc="http://schemas.openxmlformats.org/markup-compatibility/2006" xmlns:a14="http://schemas.microsoft.com/office/drawing/2010/main">
      <mc:Choice Requires="a14">
        <xdr:graphicFrame macro="">
          <xdr:nvGraphicFramePr>
            <xdr:cNvPr id="5" name="Organización compras">
              <a:extLst>
                <a:ext uri="{FF2B5EF4-FFF2-40B4-BE49-F238E27FC236}">
                  <a16:creationId xmlns:a16="http://schemas.microsoft.com/office/drawing/2014/main" id="{92DD24E2-0950-5383-9470-D85A0ABACAD2}"/>
                </a:ext>
              </a:extLst>
            </xdr:cNvPr>
            <xdr:cNvGraphicFramePr/>
          </xdr:nvGraphicFramePr>
          <xdr:xfrm>
            <a:off x="0" y="0"/>
            <a:ext cx="0" cy="0"/>
          </xdr:xfrm>
          <a:graphic>
            <a:graphicData uri="http://schemas.microsoft.com/office/drawing/2010/slicer">
              <sle:slicer xmlns:sle="http://schemas.microsoft.com/office/drawing/2010/slicer" name="Organización compras"/>
            </a:graphicData>
          </a:graphic>
        </xdr:graphicFrame>
      </mc:Choice>
      <mc:Fallback xmlns="">
        <xdr:sp macro="" textlink="">
          <xdr:nvSpPr>
            <xdr:cNvPr id="0" name=""/>
            <xdr:cNvSpPr>
              <a:spLocks noTextEdit="1"/>
            </xdr:cNvSpPr>
          </xdr:nvSpPr>
          <xdr:spPr>
            <a:xfrm>
              <a:off x="7138458" y="68793"/>
              <a:ext cx="1799783" cy="890058"/>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8</xdr:col>
      <xdr:colOff>96399</xdr:colOff>
      <xdr:row>16</xdr:row>
      <xdr:rowOff>4648</xdr:rowOff>
    </xdr:from>
    <xdr:to>
      <xdr:col>16</xdr:col>
      <xdr:colOff>260348</xdr:colOff>
      <xdr:row>40</xdr:row>
      <xdr:rowOff>127415</xdr:rowOff>
    </xdr:to>
    <xdr:graphicFrame macro="">
      <xdr:nvGraphicFramePr>
        <xdr:cNvPr id="6" name="Gráfico 5">
          <a:extLst>
            <a:ext uri="{FF2B5EF4-FFF2-40B4-BE49-F238E27FC236}">
              <a16:creationId xmlns:a16="http://schemas.microsoft.com/office/drawing/2014/main" id="{816956A4-85BA-3965-5B90-5F9948AD2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Hernández Huamán" refreshedDate="46103.911209953701" createdVersion="8" refreshedVersion="8" minRefreshableVersion="3" recordCount="4807" xr:uid="{D8C43FFA-9415-42AD-82CF-50A3E0021554}">
  <cacheSource type="worksheet">
    <worksheetSource ref="A1:U1048576" sheet="BB_DD"/>
  </cacheSource>
  <cacheFields count="21">
    <cacheField name="Centro" numFmtId="0">
      <sharedItems containsBlank="1"/>
    </cacheField>
    <cacheField name="País" numFmtId="0">
      <sharedItems containsBlank="1"/>
    </cacheField>
    <cacheField name="Organización compras" numFmtId="0">
      <sharedItems containsBlank="1" count="5">
        <s v="CL01"/>
        <s v="PE01"/>
        <s v="PEMP"/>
        <s v="CO01"/>
        <m/>
      </sharedItems>
    </cacheField>
    <cacheField name="Grupo de compras" numFmtId="0">
      <sharedItems containsBlank="1" containsMixedTypes="1" containsNumber="1" containsInteger="1" minValue="601" maxValue="938" count="101">
        <n v="634"/>
        <n v="911"/>
        <n v="802"/>
        <n v="635"/>
        <n v="816"/>
        <n v="811"/>
        <n v="914"/>
        <n v="602"/>
        <n v="801"/>
        <n v="930"/>
        <n v="613"/>
        <n v="702"/>
        <n v="719"/>
        <n v="604"/>
        <n v="928"/>
        <n v="907"/>
        <n v="622"/>
        <n v="808"/>
        <n v="915"/>
        <n v="910"/>
        <n v="935"/>
        <n v="937"/>
        <n v="711"/>
        <n v="626"/>
        <n v="912"/>
        <n v="904"/>
        <n v="813"/>
        <n v="601"/>
        <n v="932"/>
        <n v="923"/>
        <n v="909"/>
        <n v="703"/>
        <n v="704"/>
        <n v="710"/>
        <n v="804"/>
        <n v="805"/>
        <n v="922"/>
        <n v="901"/>
        <n v="803"/>
        <n v="614"/>
        <n v="607"/>
        <n v="814"/>
        <n v="809"/>
        <n v="918"/>
        <n v="708"/>
        <n v="603"/>
        <n v="919"/>
        <n v="701"/>
        <n v="715"/>
        <n v="906"/>
        <n v="610"/>
        <n v="612"/>
        <n v="606"/>
        <n v="938"/>
        <n v="810"/>
        <n v="921"/>
        <n v="926"/>
        <n v="815"/>
        <n v="709"/>
        <n v="608"/>
        <n v="707"/>
        <n v="706"/>
        <n v="619"/>
        <n v="920"/>
        <n v="714"/>
        <n v="927"/>
        <n v="609"/>
        <n v="712"/>
        <n v="615"/>
        <n v="916"/>
        <m/>
        <s v="634" u="1"/>
        <s v="911" u="1"/>
        <s v="802" u="1"/>
        <s v="635" u="1"/>
        <s v="816" u="1"/>
        <s v="811" u="1"/>
        <s v="914" u="1"/>
        <s v="602" u="1"/>
        <s v="801" u="1"/>
        <s v="930" u="1"/>
        <s v="613" u="1"/>
        <s v="702" u="1"/>
        <s v="719" u="1"/>
        <s v="604" u="1"/>
        <s v="928" u="1"/>
        <s v="622" u="1"/>
        <s v="808" u="1"/>
        <s v="910" u="1"/>
        <s v="937" u="1"/>
        <s v="626" u="1"/>
        <s v="912" u="1"/>
        <s v="711" u="1"/>
        <s v="904" u="1"/>
        <s v="813" u="1"/>
        <s v="601" u="1"/>
        <s v="915" u="1"/>
        <s v="923" u="1"/>
        <s v="932" u="1"/>
        <s v="703" u="1"/>
        <s v="704" u="1"/>
      </sharedItems>
    </cacheField>
    <cacheField name="G.compras" numFmtId="0">
      <sharedItems containsBlank="1"/>
    </cacheField>
    <cacheField name="Solicitante" numFmtId="0">
      <sharedItems containsBlank="1"/>
    </cacheField>
    <cacheField name="Tipo" numFmtId="0">
      <sharedItems containsBlank="1"/>
    </cacheField>
    <cacheField name="Solicitud de pedido" numFmtId="0">
      <sharedItems containsBlank="1"/>
    </cacheField>
    <cacheField name="Posición de pedido" numFmtId="0">
      <sharedItems containsBlank="1"/>
    </cacheField>
    <cacheField name="Pedido" numFmtId="0">
      <sharedItems containsBlank="1" count="3469">
        <s v="5000008621"/>
        <s v="5000008640"/>
        <s v="5400006839"/>
        <s v="5000008576"/>
        <s v="4900149406"/>
        <s v="5000008617"/>
        <s v="4900148645"/>
        <s v="5000008631"/>
        <s v="4900148769"/>
        <s v="4900149553"/>
        <s v="5000008689"/>
        <s v="4900150865"/>
        <s v="5000008569"/>
        <s v="5000008670"/>
        <s v="4900150608"/>
        <s v="5000008556"/>
        <s v="4900149369"/>
        <s v="5000008624"/>
        <s v="5000008593"/>
        <s v="5000008650"/>
        <s v="5000008679"/>
        <s v="4900148958"/>
        <s v="5000008555"/>
        <s v="5000008688"/>
        <s v="5400006752"/>
        <s v="5000008651"/>
        <s v="5000008687"/>
        <s v="4900149938"/>
        <s v="5000008633"/>
        <s v="4900148892"/>
        <s v="4900149771"/>
        <s v="5400006845"/>
        <s v="5000008653"/>
        <s v="4900150043"/>
        <s v="5000008671"/>
        <s v="5000008588"/>
        <s v="4900148681"/>
        <s v="4900149468"/>
        <s v="5000008699"/>
        <s v="5400006728"/>
        <s v="4900149430"/>
        <s v="4900151291"/>
        <s v="4900151647"/>
        <s v="5000008626"/>
        <s v="5000008635"/>
        <s v="4900149939"/>
        <s v="4900149641"/>
        <s v="5400006687"/>
        <s v="4900149970"/>
        <s v="5000008558"/>
        <s v="4900150564"/>
        <s v="4900150165"/>
        <s v="4900148920"/>
        <s v="4900149014"/>
        <s v="5000008552"/>
        <s v="4900151025"/>
        <s v="5000008595"/>
        <s v="4900149482"/>
        <s v="5400006760"/>
        <s v="5400006819"/>
        <s v="5400006824"/>
        <s v="4900150548"/>
        <s v="5000008636"/>
        <s v="4900150686"/>
        <s v="5400006750"/>
        <s v="4900149313"/>
        <s v="4900148750"/>
        <s v="5000008637"/>
        <s v="4900150296"/>
        <s v="4900151395"/>
        <s v="5000008560"/>
        <s v="4900150600"/>
        <s v="4900151203"/>
        <s v="5000008654"/>
        <s v="4900149851"/>
        <s v="4900150892"/>
        <s v="4900149796"/>
        <s v="4900150172"/>
        <s v="4900150911"/>
        <s v="5400006833"/>
        <s v="4900149163"/>
        <s v="4900151005"/>
        <s v="5000008644"/>
        <s v="4900150660"/>
        <s v="4900149928"/>
        <s v="4900150044"/>
        <s v="4900150083"/>
        <s v="4900149669"/>
        <s v="4900151431"/>
        <s v="4900150284"/>
        <s v="5400006830"/>
        <s v="4900151683"/>
        <s v="5000008627"/>
        <s v="4900150590"/>
        <s v="4900148721"/>
        <s v="4900151438"/>
        <s v="4900150663"/>
        <s v="4900151659"/>
        <s v="4900149421"/>
        <s v="5000008628"/>
        <s v="4900151394"/>
        <s v="5000008557"/>
        <s v="4900151017"/>
        <s v="4900151188"/>
        <s v="4900151480"/>
        <s v="4900149799"/>
        <s v="4900151645"/>
        <s v="5000008639"/>
        <s v="4900151606"/>
        <s v="4900150400"/>
        <s v="5000008698"/>
        <s v="5000008658"/>
        <s v="4900150013"/>
        <s v="4900150343"/>
        <s v="4900149776"/>
        <s v="4900149167"/>
        <s v="4900151646"/>
        <s v="5000008553"/>
        <s v="5000008697"/>
        <s v="4900150868"/>
        <s v="4900151265"/>
        <s v="4900150834"/>
        <s v="4900149166"/>
        <s v="5000008683"/>
        <s v="4900150968"/>
        <s v="4900151741"/>
        <s v="4900148894"/>
        <s v="4900149377"/>
        <s v="4900151171"/>
        <s v="5000008554"/>
        <s v="4900151297"/>
        <s v="4900150450"/>
        <s v="4900151014"/>
        <s v="4900150949"/>
        <s v="4900151423"/>
        <s v="4900150451"/>
        <s v="4900149738"/>
        <s v="4900149091"/>
        <s v="4900149461"/>
        <s v="5000008632"/>
        <s v="4900148604"/>
        <s v="4900151429"/>
        <s v="4900149564"/>
        <s v="4900150682"/>
        <s v="4900148548"/>
        <s v="4900148516"/>
        <s v="4900150369"/>
        <s v="4900151125"/>
        <s v="4900150393"/>
        <s v="4900149623"/>
        <s v="4900150440"/>
        <s v="4900150484"/>
        <s v="4900149269"/>
        <s v="4900149622"/>
        <s v="4900148809"/>
        <s v="4900151357"/>
        <s v="4900149929"/>
        <s v="5000008591"/>
        <s v="4900149268"/>
        <s v="4900151489"/>
        <s v="4900149475"/>
        <s v="4900151294"/>
        <s v="4900148646"/>
        <s v="5000008675"/>
        <s v="5000008678"/>
        <s v="4900151214"/>
        <s v="4900149773"/>
        <s v="4900148928"/>
        <s v="4900150890"/>
        <s v="4900150385"/>
        <s v="4900149583"/>
        <s v="4900150672"/>
        <s v="5400006746"/>
        <s v="4900151290"/>
        <s v="5400006846"/>
        <s v="4900149157"/>
        <s v="5000008656"/>
        <s v="4900149332"/>
        <s v="4900150816"/>
        <s v="4900151637"/>
        <s v="4900150448"/>
        <s v="4900148788"/>
        <s v="4900149538"/>
        <s v="4900150312"/>
        <s v="4900149624"/>
        <s v="4900151095"/>
        <s v="4900151356"/>
        <s v="4900148677"/>
        <s v="4900149207"/>
        <s v="4900150539"/>
        <s v="5000008669"/>
        <s v="5000008602"/>
        <s v="4900149968"/>
        <s v="4900151036"/>
        <s v="4900150291"/>
        <s v="4900149437"/>
        <s v="4900149629"/>
        <s v="4900150532"/>
        <s v="5000008642"/>
        <s v="4900151648"/>
        <s v="4900149272"/>
        <s v="4900150658"/>
        <s v="4900149412"/>
        <s v="4900149445"/>
        <s v="4900150351"/>
        <s v="4900151527"/>
        <s v="4900149411"/>
        <s v="4900149866"/>
        <s v="5400006811"/>
        <s v="4900150679"/>
        <s v="4900151520"/>
        <s v="4900151421"/>
        <s v="4900150905"/>
        <s v="5000008615"/>
        <s v="4900151018"/>
        <s v="4900149402"/>
        <s v="5400006686"/>
        <s v="5000008645"/>
        <s v="4900150424"/>
        <s v="4900151397"/>
        <s v="4900149351"/>
        <s v="4900150170"/>
        <s v="4900149918"/>
        <s v="5000008673"/>
        <s v="5000008655"/>
        <s v="4900150295"/>
        <s v="5000008652"/>
        <s v="4900148550"/>
        <s v="4900150602"/>
        <s v="4900151033"/>
        <s v="4900150840"/>
        <s v="4900149815"/>
        <s v="4900150453"/>
        <s v="5000008634"/>
        <s v="4900151549"/>
        <s v="4900148682"/>
        <s v="4900150117"/>
        <s v="4900151194"/>
        <s v="4900150297"/>
        <s v="4900148549"/>
        <s v="4900149766"/>
        <s v="5000008612"/>
        <s v="4900151620"/>
        <s v="4900149967"/>
        <s v="4900150133"/>
        <s v="4900151614"/>
        <s v="4900149027"/>
        <s v="4900148745"/>
        <s v="4900150221"/>
        <s v="4900150999"/>
        <s v="4900150963"/>
        <s v="4900150141"/>
        <s v="4900151192"/>
        <s v="4900151261"/>
        <s v="4900149779"/>
        <s v="4900148656"/>
        <s v="4900150501"/>
        <s v="4900149385"/>
        <s v="5000008676"/>
        <s v="5000008677"/>
        <s v="4900149684"/>
        <s v="4900149995"/>
        <s v="4900148579"/>
        <s v="4900149401"/>
        <s v="4900148922"/>
        <s v="4900149079"/>
        <s v="4900150982"/>
        <s v="4900148685"/>
        <s v="4900150232"/>
        <s v="4900150781"/>
        <s v="4900149820"/>
        <s v="4900150389"/>
        <s v="4900150156"/>
        <s v="4900149879"/>
        <s v="4900151618"/>
        <s v="4900149466"/>
        <s v="4900151416"/>
        <s v="5400006688"/>
        <s v="4900149168"/>
        <s v="5400006759"/>
        <s v="4900151738"/>
        <s v="4900151112"/>
        <s v="4900150138"/>
        <s v="4900149822"/>
        <s v="4900151296"/>
        <s v="4900149506"/>
        <s v="4900151189"/>
        <s v="4900148961"/>
        <s v="4900150292"/>
        <s v="4900150659"/>
        <s v="4900149523"/>
        <s v="4900149586"/>
        <s v="4900149476"/>
        <s v="4900150705"/>
        <s v="4900148766"/>
        <s v="5000008674"/>
        <s v="5000008649"/>
        <s v="4900149588"/>
        <s v="4900151293"/>
        <s v="5400006822"/>
        <s v="4900148786"/>
        <s v="4900148776"/>
        <s v="4900150058"/>
        <s v="4900148606"/>
        <s v="4900150603"/>
        <s v="4900150161"/>
        <s v="5000008488"/>
        <s v="4900150936"/>
        <s v="5400006813"/>
        <s v="4900149806"/>
        <s v="4900150386"/>
        <s v="4900150383"/>
        <s v="4900149789"/>
        <s v="4900149886"/>
        <s v="4900149379"/>
        <s v="4900150795"/>
        <s v="4900151535"/>
        <s v="4900148482"/>
        <s v="5400006781"/>
        <s v="4900149285"/>
        <s v="4900148804"/>
        <s v="5000008646"/>
        <s v="4900150562"/>
        <s v="4900149263"/>
        <s v="4900149582"/>
        <s v="4900150609"/>
        <s v="4900150870"/>
        <s v="4900150898"/>
        <s v="4900149364"/>
        <s v="4900151099"/>
        <s v="5400006849"/>
        <s v="4900150573"/>
        <s v="4900150593"/>
        <s v="4900151364"/>
        <s v="4900151365"/>
        <s v="4900148605"/>
        <s v="4900151693"/>
        <s v="4900150678"/>
        <s v="4900150090"/>
        <s v="4900149601"/>
        <s v="4900151155"/>
        <s v="4900149341"/>
        <s v="4900149161"/>
        <s v="4900149315"/>
        <s v="4900150757"/>
        <s v="5000008614"/>
        <s v="4900149408"/>
        <s v="5000008672"/>
        <s v="4900150903"/>
        <s v="5400006779"/>
        <s v="5400006780"/>
        <s v="5400006831"/>
        <s v="5400006814"/>
        <s v="4900148880"/>
        <s v="4900149478"/>
        <s v="4900148561"/>
        <s v="4900148629"/>
        <s v="5000008586"/>
        <s v="4900150294"/>
        <s v="4900150071"/>
        <s v="4900148515"/>
        <s v="4900149382"/>
        <s v="4900150855"/>
        <s v="4900151617"/>
        <s v="4900150168"/>
        <s v="5400006832"/>
        <s v="5400006816"/>
        <s v="4900148676"/>
        <s v="4900150088"/>
        <s v="4900148678"/>
        <s v="4900150535"/>
        <s v="4900151591"/>
        <s v="4900150669"/>
        <s v="4900151053"/>
        <s v="4900149821"/>
        <s v="4900149612"/>
        <s v="4900150049"/>
        <s v="4900150050"/>
        <s v="4900151743"/>
        <s v="4900151061"/>
        <s v="4900151032"/>
        <s v="4900150009"/>
        <s v="4900148392"/>
        <s v="4900149999"/>
        <s v="4900149644"/>
        <s v="4900149181"/>
        <s v="4900151740"/>
        <s v="4900151132"/>
        <s v="4900148952"/>
        <s v="4900150010"/>
        <s v="4900150800"/>
        <s v="4900150332"/>
        <s v="5400006827"/>
        <s v="4900148564"/>
        <s v="4900150958"/>
        <s v="4900149128"/>
        <s v="4900151274"/>
        <s v="4900148787"/>
        <s v="4900151392"/>
        <s v="4900149769"/>
        <s v="4900149826"/>
        <s v="4900149375"/>
        <s v="4900149802"/>
        <s v="4900149165"/>
        <s v="4900151706"/>
        <s v="4900149182"/>
        <s v="4900150015"/>
        <s v="4900151199"/>
        <s v="4900149679"/>
        <s v="4900150358"/>
        <s v="4900151698"/>
        <s v="4900149305"/>
        <s v="4900150707"/>
        <s v="4900149367"/>
        <s v="4900150401"/>
        <s v="4900149066"/>
        <s v="4900150894"/>
        <s v="4900149777"/>
        <s v="4900150367"/>
        <s v="4900150768"/>
        <s v="4900151400"/>
        <s v="4900151029"/>
        <s v="4900149300"/>
        <s v="4900148925"/>
        <s v="4900148583"/>
        <s v="4900149036"/>
        <s v="4900149159"/>
        <s v="4900151631"/>
        <s v="5400006718"/>
        <s v="5000008647"/>
        <s v="4900148759"/>
        <s v="4900148578"/>
        <s v="4900150136"/>
        <s v="5400006778"/>
        <s v="4900149457"/>
        <s v="4900149198"/>
        <s v="4900150842"/>
        <s v="4900150611"/>
        <s v="4900148950"/>
        <s v="4900151267"/>
        <s v="4900151457"/>
        <s v="4900148963"/>
        <s v="4900149243"/>
        <s v="5400006829"/>
        <s v="4900148852"/>
        <s v="5400006817"/>
        <s v="4900148762"/>
        <s v="4900149183"/>
        <s v="4900151486"/>
        <s v="4900149818"/>
        <s v="5400006694"/>
        <s v="5400006691"/>
        <s v="4900148455"/>
        <s v="4900149524"/>
        <s v="4900150835"/>
        <s v="4900149874"/>
        <s v="4900151295"/>
        <s v="4900149993"/>
        <s v="4900148866"/>
        <s v="4900150702"/>
        <s v="5400006684"/>
        <s v="4900149432"/>
        <s v="4900148497"/>
        <s v="4900150503"/>
        <s v="4900149279"/>
        <s v="4900149850"/>
        <s v="4900150665"/>
        <s v="4900150829"/>
        <s v="4900149872"/>
        <s v="4900151473"/>
        <s v="4900148873"/>
        <s v="4900148571"/>
        <s v="4900150228"/>
        <s v="4900151692"/>
        <s v="4900148547"/>
        <s v="4900151008"/>
        <s v="4900148563"/>
        <s v="4900149828"/>
        <s v="4900148777"/>
        <s v="4900151396"/>
        <s v="4900151035"/>
        <s v="4900149154"/>
        <s v="5000008594"/>
        <s v="4900151398"/>
        <s v="4900149453"/>
        <s v="4900150139"/>
        <s v="4900150140"/>
        <s v="4900151514"/>
        <s v="4900151175"/>
        <s v="4900148978"/>
        <s v="4900148514"/>
        <s v="4900151302"/>
        <s v="4900148715"/>
        <s v="4900149836"/>
        <s v="4900149895"/>
        <s v="4900150048"/>
        <s v="4900150051"/>
        <s v="4900150053"/>
        <s v="4900150054"/>
        <s v="4900150056"/>
        <s v="4900150057"/>
        <s v="4900148559"/>
        <s v="4900151533"/>
        <s v="4900149295"/>
        <s v="4900151464"/>
        <s v="4900148981"/>
        <s v="4900149210"/>
        <s v="4900150592"/>
        <s v="5000008680"/>
        <s v="5400006758"/>
        <s v="4900151404"/>
        <s v="4900149201"/>
        <s v="4900150854"/>
        <s v="4900149472"/>
        <s v="4900150828"/>
        <s v="4900150167"/>
        <s v="4900151166"/>
        <s v="4900150533"/>
        <s v="4900149764"/>
        <s v="4900150402"/>
        <s v="4900149954"/>
        <s v="4900151417"/>
        <s v="4900151344"/>
        <s v="4900150445"/>
        <s v="4900151215"/>
        <s v="4900150249"/>
        <s v="4900151264"/>
        <s v="4900149972"/>
        <s v="4900149829"/>
        <s v="4900149577"/>
        <s v="4900149372"/>
        <s v="5000008578"/>
        <s v="4900150157"/>
        <s v="4900149518"/>
        <s v="5400006771"/>
        <s v="4900151134"/>
        <s v="4900150624"/>
        <s v="4900149012"/>
        <s v="4900149857"/>
        <s v="4900151737"/>
        <s v="4900148941"/>
        <s v="4900149188"/>
        <s v="4900148658"/>
        <s v="4900151127"/>
        <s v="4900149238"/>
        <s v="4900149160"/>
        <s v="4900151577"/>
        <s v="4900149152"/>
        <s v="5400006836"/>
        <s v="4900148693"/>
        <s v="4900150719"/>
        <s v="5400006823"/>
        <s v="4900148694"/>
        <s v="4900150530"/>
        <s v="4900151405"/>
        <s v="4900150526"/>
        <s v="4900149707"/>
        <s v="4900149882"/>
        <s v="4900149155"/>
        <s v="4900149158"/>
        <s v="4900149278"/>
        <s v="4900149429"/>
        <s v="4900149848"/>
        <s v="5400006806"/>
        <s v="4900151691"/>
        <s v="4900150105"/>
        <s v="4900150193"/>
        <s v="4900150142"/>
        <s v="4900151654"/>
        <s v="4900150413"/>
        <s v="4900149963"/>
        <s v="5400006689"/>
        <s v="5400006815"/>
        <s v="4900149701"/>
        <s v="4900150964"/>
        <s v="4900149552"/>
        <s v="4900151407"/>
        <s v="4900149884"/>
        <s v="4900151019"/>
        <s v="4900150722"/>
        <s v="4900150934"/>
        <s v="5400006693"/>
        <s v="4900150169"/>
        <s v="4900149370"/>
        <s v="4900150566"/>
        <s v="4900149339"/>
        <s v="4900151684"/>
        <s v="4900149072"/>
        <s v="4900149686"/>
        <s v="4900151065"/>
        <s v="4900151452"/>
        <s v="4900151598"/>
        <s v="4900149247"/>
        <s v="4900151777"/>
        <s v="4900148923"/>
        <s v="4900151531"/>
        <s v="4900151031"/>
        <s v="4900151074"/>
        <s v="4900149971"/>
        <s v="4900150066"/>
        <s v="4900148566"/>
        <s v="4900151310"/>
        <s v="4900149677"/>
        <s v="4900150594"/>
        <s v="4900150595"/>
        <s v="4900151190"/>
        <s v="4900149539"/>
        <s v="4900149657"/>
        <s v="5400006692"/>
        <s v="4900150961"/>
        <s v="4900150670"/>
        <s v="4900149080"/>
        <s v="4900149357"/>
        <s v="4900151653"/>
        <s v="4900149363"/>
        <s v="4900149658"/>
        <s v="4900151268"/>
        <s v="4900149953"/>
        <s v="4900149075"/>
        <s v="4900149632"/>
        <s v="4900150671"/>
        <s v="4900149941"/>
        <s v="4900149651"/>
        <s v="4900149481"/>
        <s v="4900150454"/>
        <s v="4900149221"/>
        <s v="4900149271"/>
        <s v="4900151425"/>
        <s v="4900149474"/>
        <s v="4900150621"/>
        <s v="4900151604"/>
        <s v="4900150970"/>
        <s v="4900149883"/>
        <s v="4900151695"/>
        <s v="4900150176"/>
        <s v="4900150213"/>
        <s v="4900150178"/>
        <s v="4900149621"/>
        <s v="4900148577"/>
        <s v="4900150906"/>
        <s v="4900149387"/>
        <s v="4900151567"/>
        <s v="4900148960"/>
        <s v="4900151510"/>
        <s v="4900150247"/>
        <s v="4900151736"/>
        <s v="4900149440"/>
        <s v="4900150683"/>
        <s v="4900149105"/>
        <s v="4900149730"/>
        <s v="4900151165"/>
        <s v="4900151109"/>
        <s v="4900151170"/>
        <s v="4900151301"/>
        <s v="4900149700"/>
        <s v="4900151632"/>
        <s v="5400006740"/>
        <s v="4900150811"/>
        <s v="4900150398"/>
        <s v="4900149381"/>
        <s v="4900151198"/>
        <s v="4900149142"/>
        <s v="4900149592"/>
        <s v="4900150298"/>
        <s v="4900151450"/>
        <s v="5000008648"/>
        <s v="4900150989"/>
        <s v="4900149663"/>
        <s v="4900149397"/>
        <s v="4900151413"/>
        <s v="4900150388"/>
        <s v="4900150502"/>
        <s v="4900150830"/>
        <s v="4900150836"/>
        <s v="4900148624"/>
        <s v="4900149224"/>
        <s v="4900151613"/>
        <s v="4900148522"/>
        <s v="4900148600"/>
        <s v="4900151393"/>
        <s v="4900151440"/>
        <s v="4900151379"/>
        <s v="4900149497"/>
        <s v="4900151436"/>
        <s v="4900151159"/>
        <s v="4900148679"/>
        <s v="4900149048"/>
        <s v="5400006821"/>
        <s v="4900151154"/>
        <s v="4900151552"/>
        <s v="4900149289"/>
        <s v="4900151444"/>
        <s v="4900151445"/>
        <s v="4900151696"/>
        <s v="4900149774"/>
        <s v="4900149775"/>
        <s v="4900151391"/>
        <s v="4900151771"/>
        <s v="4900148768"/>
        <s v="4900149454"/>
        <s v="5400006732"/>
        <s v="4900149656"/>
        <s v="4900149807"/>
        <s v="4900148510"/>
        <s v="4900150111"/>
        <s v="4900149220"/>
        <s v="4900150340"/>
        <s v="4900151649"/>
        <s v="4900149200"/>
        <s v="4900148588"/>
        <s v="4900149094"/>
        <s v="4900148895"/>
        <s v="4900150190"/>
        <s v="4900149252"/>
        <s v="4900149420"/>
        <s v="4900149373"/>
        <s v="5000008592"/>
        <s v="4900151508"/>
        <s v="4900149863"/>
        <s v="4900151126"/>
        <s v="4900149593"/>
        <s v="5400006826"/>
        <s v="4900151232"/>
        <s v="4900150752"/>
        <s v="4900151643"/>
        <s v="4900151716"/>
        <s v="4900150059"/>
        <s v="4900151564"/>
        <s v="4900151474"/>
        <s v="4900150330"/>
        <s v="4900150189"/>
        <s v="4900149647"/>
        <s v="4900151636"/>
        <s v="4900151193"/>
        <s v="4900148586"/>
        <s v="4900149314"/>
        <s v="4900149366"/>
        <s v="4900149808"/>
        <s v="4900149833"/>
        <s v="4900149875"/>
        <s v="4900150871"/>
        <s v="4900151028"/>
        <s v="4900149117"/>
        <s v="4900150710"/>
        <s v="4900148565"/>
        <s v="4900150924"/>
        <s v="4900150873"/>
        <s v="4900150657"/>
        <s v="4900151131"/>
        <s v="4900151380"/>
        <s v="4900150137"/>
        <s v="4900149368"/>
        <s v="4900149320"/>
        <s v="4900151370"/>
        <s v="4900150917"/>
        <s v="5400006847"/>
        <s v="4900149389"/>
        <s v="4900150159"/>
        <s v="4900151002"/>
        <s v="4900150328"/>
        <s v="4900150331"/>
        <s v="4900148757"/>
        <s v="4900150805"/>
        <s v="4900149692"/>
        <s v="4900151506"/>
        <s v="4900149172"/>
        <s v="4900151446"/>
        <s v="4900149107"/>
        <s v="4900149089"/>
        <s v="4900151739"/>
        <s v="4900149321"/>
        <s v="4900148551"/>
        <s v="4900150235"/>
        <s v="4900150143"/>
        <s v="4900150694"/>
        <s v="4900151545"/>
        <s v="4900151415"/>
        <s v="4900149814"/>
        <s v="4900151206"/>
        <s v="4900151609"/>
        <s v="4900149076"/>
        <s v="4900151465"/>
        <s v="4900151661"/>
        <s v="4900149473"/>
        <s v="4900149139"/>
        <s v="4900149728"/>
        <s v="4900149038"/>
        <s v="4900151749"/>
        <s v="4900150293"/>
        <s v="4900148736"/>
        <s v="4900150077"/>
        <s v="4900151517"/>
        <s v="4900148671"/>
        <s v="5400006784"/>
        <s v="4900151100"/>
        <s v="4900151633"/>
        <s v="4900150060"/>
        <s v="4900151443"/>
        <s v="4900150245"/>
        <s v="4900150909"/>
        <s v="4900148581"/>
        <s v="4900148885"/>
        <s v="5400006757"/>
        <s v="4900149959"/>
        <s v="4900148767"/>
        <s v="4900151270"/>
        <s v="4900149197"/>
        <s v="4900149613"/>
        <s v="4900150412"/>
        <s v="4900151703"/>
        <s v="4900148659"/>
        <s v="4900150685"/>
        <s v="5400006861"/>
        <s v="4900148707"/>
        <s v="4900151048"/>
        <s v="4900148760"/>
        <s v="4900148580"/>
        <s v="4900149991"/>
        <s v="4900151269"/>
        <s v="5400006812"/>
        <s v="4900149919"/>
        <s v="4900149650"/>
        <s v="4900149962"/>
        <s v="4900150966"/>
        <s v="4900149637"/>
        <s v="4900149880"/>
        <s v="4900149881"/>
        <s v="4900149380"/>
        <s v="4900150425"/>
        <s v="4900150175"/>
        <s v="4900151000"/>
        <s v="4900151418"/>
        <s v="4900150735"/>
        <s v="5400006690"/>
        <s v="4900149703"/>
        <s v="4900150166"/>
        <s v="4900148780"/>
        <s v="4900150408"/>
        <s v="4900151448"/>
        <s v="4900151424"/>
        <s v="4900149074"/>
        <s v="4900150723"/>
        <s v="4900148706"/>
        <s v="4900151090"/>
        <s v="4900151403"/>
        <s v="4900150673"/>
        <s v="4900151104"/>
        <s v="4900150638"/>
        <s v="4900149205"/>
        <s v="4900149177"/>
        <s v="5000008681"/>
        <s v="5000008696"/>
        <s v="4900150335"/>
        <s v="4900150209"/>
        <s v="4900151626"/>
        <s v="4900149606"/>
        <s v="5000008598"/>
        <s v="4900151660"/>
        <s v="4900151557"/>
        <s v="4900151492"/>
        <s v="5400006818"/>
        <s v="4900151195"/>
        <s v="4900150315"/>
        <s v="4900149483"/>
        <s v="4900148708"/>
        <s v="4900149260"/>
        <s v="4900149338"/>
        <s v="4900149480"/>
        <s v="4900149209"/>
        <s v="4900149035"/>
        <s v="5000008568"/>
        <s v="4900148582"/>
        <s v="4900149827"/>
        <s v="4900150489"/>
        <s v="4900151108"/>
        <s v="4900149504"/>
        <s v="4900151086"/>
        <s v="4900151157"/>
        <s v="4900148530"/>
        <s v="4900150458"/>
        <s v="4900150925"/>
        <s v="4900151010"/>
        <s v="4900148627"/>
        <s v="4900150461"/>
        <s v="4900149965"/>
        <s v="4900150375"/>
        <s v="4900149199"/>
        <s v="4900151187"/>
        <s v="4900149395"/>
        <s v="4900150146"/>
        <s v="4900149106"/>
        <s v="4900149659"/>
        <s v="4900150852"/>
        <s v="4900150426"/>
        <s v="4900149581"/>
        <s v="4900149630"/>
        <s v="4900149607"/>
        <s v="4900151389"/>
        <s v="4900149652"/>
        <s v="4900149672"/>
        <s v="4900149673"/>
        <s v="4900149674"/>
        <s v="4900149676"/>
        <s v="4900150667"/>
        <s v="5400006743"/>
        <s v="4900149405"/>
        <s v="4900148940"/>
        <s v="4900149910"/>
        <s v="5400006825"/>
        <s v="4900151385"/>
        <s v="4900151034"/>
        <s v="4900151569"/>
        <s v="4900149325"/>
        <s v="4900150560"/>
        <s v="4900150008"/>
        <s v="4900149301"/>
        <s v="4900150236"/>
        <s v="4900150052"/>
        <s v="4900150055"/>
        <s v="4900150748"/>
        <s v="4900150233"/>
        <s v="4900150234"/>
        <s v="4900148496"/>
        <s v="4900150129"/>
        <s v="4900150645"/>
        <s v="4900151694"/>
        <s v="4900150494"/>
        <s v="4900149693"/>
        <s v="4900149438"/>
        <s v="4900149141"/>
        <s v="4900148842"/>
        <s v="4900150927"/>
        <s v="4900150329"/>
        <s v="4900151430"/>
        <s v="4900149097"/>
        <s v="4900148739"/>
        <s v="4900150732"/>
        <s v="4900149090"/>
        <s v="4900150112"/>
        <s v="4900150162"/>
        <s v="4900150371"/>
        <s v="4900151363"/>
        <s v="4900150397"/>
        <s v="4900151682"/>
        <s v="4900148942"/>
        <s v="4900149823"/>
        <s v="4900150434"/>
        <s v="4900149813"/>
        <s v="4900150387"/>
        <s v="4900150708"/>
        <s v="4900151366"/>
        <s v="4900149555"/>
        <s v="4900150769"/>
        <s v="4900149403"/>
        <s v="4900151110"/>
        <s v="4900150684"/>
        <s v="4900150248"/>
        <s v="4900150399"/>
        <s v="4900149655"/>
        <s v="4900149960"/>
        <s v="4900148657"/>
        <s v="4900150449"/>
        <s v="4900151083"/>
        <s v="4900151084"/>
        <s v="4900151422"/>
        <s v="4900149961"/>
        <s v="4900149353"/>
        <s v="4900150804"/>
        <s v="4900150002"/>
        <s v="4900150948"/>
        <s v="4900148957"/>
        <s v="4900150827"/>
        <s v="4900149743"/>
        <s v="4900148599"/>
        <s v="4900150895"/>
        <s v="4900151049"/>
        <s v="4900148680"/>
        <s v="4900149436"/>
        <s v="4900151037"/>
        <s v="4900151094"/>
        <s v="4900151755"/>
        <s v="4900151054"/>
        <s v="4900151607"/>
        <s v="4900150796"/>
        <s v="4900148811"/>
        <s v="4900149513"/>
        <s v="4900151146"/>
        <s v="4900149688"/>
        <s v="4900149994"/>
        <s v="4900151030"/>
        <s v="4900151641"/>
        <s v="4900150919"/>
        <s v="5400006862"/>
        <s v="4900149996"/>
        <s v="4900148994"/>
        <s v="4900150716"/>
        <s v="4900150750"/>
        <s v="4900149418"/>
        <s v="4900149605"/>
        <s v="4900151551"/>
        <s v="4900151642"/>
        <s v="4900149311"/>
        <s v="4900151597"/>
        <s v="5400006719"/>
        <s v="4900150321"/>
        <s v="4900151168"/>
        <s v="5000008659"/>
        <s v="5000008660"/>
        <s v="4900151629"/>
        <s v="4900150121"/>
        <s v="4900149849"/>
        <s v="4900150813"/>
        <s v="4900151156"/>
        <s v="4900150904"/>
        <s v="5000008599"/>
        <s v="4900149374"/>
        <s v="4900150933"/>
        <s v="4900150007"/>
        <s v="4900149722"/>
        <s v="4900150897"/>
        <s v="4900149675"/>
        <s v="4900151426"/>
        <s v="4900151386"/>
        <s v="4900151662"/>
        <s v="4900151778"/>
        <s v="4900149229"/>
        <s v="4900149803"/>
        <s v="4900151161"/>
        <s v="4900150341"/>
        <s v="4900149788"/>
        <s v="4900148495"/>
        <s v="5400006807"/>
        <s v="4900148898"/>
        <s v="4900149151"/>
        <s v="4900148927"/>
        <s v="4900151432"/>
        <s v="4900148901"/>
        <s v="4900150120"/>
        <s v="4900151505"/>
        <s v="4900151476"/>
        <s v="4900149580"/>
        <s v="4900150664"/>
        <s v="4900146946"/>
        <s v="4900150244"/>
        <s v="4900148541"/>
        <s v="4900151459"/>
        <s v="4900149685"/>
        <s v="4900151266"/>
        <s v="4900151383"/>
        <s v="4900150639"/>
        <s v="4900150640"/>
        <s v="4900149251"/>
        <s v="4900149171"/>
        <s v="4900149522"/>
        <s v="4900151733"/>
        <s v="4900151744"/>
        <s v="4900148971"/>
        <s v="4900150965"/>
        <s v="4900148584"/>
        <s v="4900150104"/>
        <s v="4900149409"/>
        <s v="4900149186"/>
        <s v="4900151509"/>
        <s v="4900151196"/>
        <s v="4900151751"/>
        <s v="4900148765"/>
        <s v="4900150270"/>
        <s v="4900151330"/>
        <s v="4900149281"/>
        <s v="4900148585"/>
        <s v="4900148587"/>
        <s v="4900150703"/>
        <s v="4900149467"/>
        <s v="4900149926"/>
        <s v="4900150662"/>
        <s v="4900149556"/>
        <s v="4900150857"/>
        <s v="4900149108"/>
        <s v="4900149920"/>
        <s v="4900150536"/>
        <s v="4900150421"/>
        <s v="5400006720"/>
        <s v="4900150365"/>
        <s v="4900151625"/>
        <s v="4900150680"/>
        <s v="4900151001"/>
        <s v="4900149162"/>
        <s v="4900149293"/>
        <s v="4900149617"/>
        <s v="4900149816"/>
        <s v="4900150092"/>
        <s v="4900148569"/>
        <s v="4900149812"/>
        <s v="4900150778"/>
        <s v="4900148494"/>
        <s v="4900149309"/>
        <s v="4900151412"/>
        <s v="4900148702"/>
        <s v="4900151556"/>
        <s v="4900151559"/>
        <s v="4900151560"/>
        <s v="4900150266"/>
        <s v="4900148684"/>
        <s v="4900151335"/>
        <s v="4900151158"/>
        <s v="4900148531"/>
        <s v="4900151009"/>
        <s v="4900149649"/>
        <s v="4900149597"/>
        <s v="4900150841"/>
        <s v="4900151026"/>
        <s v="4900151442"/>
        <s v="4900150717"/>
        <s v="4900151191"/>
        <s v="4900151105"/>
        <s v="4900150947"/>
        <s v="4900150921"/>
        <s v="4900150537"/>
        <s v="4900150744"/>
        <s v="4900150446"/>
        <s v="5400006739"/>
        <s v="4900150339"/>
        <s v="4900149800"/>
        <s v="4900151075"/>
        <s v="4900150896"/>
        <s v="4900151467"/>
        <s v="4900149590"/>
        <s v="4900148758"/>
        <s v="4900149603"/>
        <s v="4900150299"/>
        <s v="5400006734"/>
        <s v="4900149410"/>
        <s v="4900149798"/>
        <s v="4900148655"/>
        <s v="4900150808"/>
        <s v="4900149517"/>
        <s v="4900150699"/>
        <s v="4900151107"/>
        <s v="4900149051"/>
        <s v="4900148956"/>
        <s v="4900149810"/>
        <s v="4900148945"/>
        <s v="4900150028"/>
        <s v="4900149695"/>
        <s v="4900151745"/>
        <s v="4900148625"/>
        <s v="4900149885"/>
        <s v="4900150065"/>
        <s v="4900150237"/>
        <s v="4900148926"/>
        <s v="4900149216"/>
        <s v="5000008622"/>
        <s v="4900149543"/>
        <s v="4900149147"/>
        <s v="4900150690"/>
        <s v="4900150084"/>
        <s v="4900150797"/>
        <s v="4900151624"/>
        <s v="4900151097"/>
        <s v="4900149801"/>
        <s v="5000008587"/>
        <s v="4900150427"/>
        <s v="4900150372"/>
        <s v="4900148512"/>
        <s v="5000008566"/>
        <s v="4900151722"/>
        <s v="4900150499"/>
        <s v="4900149964"/>
        <s v="4900148558"/>
        <s v="4900148703"/>
        <s v="4900150020"/>
        <s v="4900150848"/>
        <s v="4900150538"/>
        <s v="4900148900"/>
        <s v="4900150106"/>
        <s v="5400006864"/>
        <s v="4900149470"/>
        <s v="4900151441"/>
        <s v="4900150180"/>
        <s v="4900148642"/>
        <s v="4900151550"/>
        <s v="4900149058"/>
        <s v="4900151292"/>
        <s v="4900151285"/>
        <s v="4900150926"/>
        <s v="4900150928"/>
        <s v="4900151455"/>
        <s v="4900150452"/>
        <s v="4900149736"/>
        <s v="4900150278"/>
        <s v="5000008575"/>
        <s v="4900151276"/>
        <s v="4900148649"/>
        <s v="4900151319"/>
        <s v="4900148651"/>
        <s v="4900150384"/>
        <s v="4900150843"/>
        <s v="4900150666"/>
        <s v="4900150745"/>
        <s v="4900149537"/>
        <s v="4900150093"/>
        <s v="4900150192"/>
        <s v="4900150217"/>
        <s v="4900150751"/>
        <s v="4900151526"/>
        <s v="4900150507"/>
        <s v="4900149986"/>
        <s v="4900150920"/>
        <s v="4900150181"/>
        <s v="4900149073"/>
        <s v="4900149095"/>
        <s v="4900149365"/>
        <s v="4900150586"/>
        <s v="4900148517"/>
        <s v="4900149003"/>
        <s v="4900150338"/>
        <s v="4900151316"/>
        <s v="4900149844"/>
        <s v="4900151765"/>
        <s v="4900148829"/>
        <s v="4900148789"/>
        <s v="4900151768"/>
        <s v="4900151721"/>
        <s v="4900148833"/>
        <s v="4900149985"/>
        <s v="4900151051"/>
        <s v="4900148761"/>
        <s v="4900151362"/>
        <s v="4900149900"/>
        <s v="4900149901"/>
        <s v="4900149902"/>
        <s v="4900150081"/>
        <s v="4900150996"/>
        <s v="4900151068"/>
        <s v="4900151070"/>
        <s v="4900151173"/>
        <s v="4900151518"/>
        <s v="4900149946"/>
        <s v="4900150070"/>
        <s v="4900149834"/>
        <s v="4900151052"/>
        <s v="4900150272"/>
        <s v="4900151260"/>
        <s v="4900148621"/>
        <s v="4900150265"/>
        <s v="4900148914"/>
        <s v="4900148915"/>
        <s v="4900148975"/>
        <s v="4900149448"/>
        <s v="4900151475"/>
        <s v="4900151553"/>
        <s v="4900151336"/>
        <s v="4900151338"/>
        <s v="4900148538"/>
        <s v="4900148828"/>
        <s v="4900149037"/>
        <s v="4900149132"/>
        <s v="4900150019"/>
        <s v="4900149239"/>
        <s v="4900149257"/>
        <s v="4900151546"/>
        <s v="4900150777"/>
        <s v="4900150759"/>
        <s v="4900151207"/>
        <s v="4900151312"/>
        <s v="4900150103"/>
        <s v="4900149256"/>
        <s v="5000008616"/>
        <s v="4900149708"/>
        <s v="4900149670"/>
        <s v="4900148595"/>
        <s v="4900150253"/>
        <s v="4900150254"/>
        <s v="4900150256"/>
        <s v="4900150342"/>
        <s v="4900151704"/>
        <s v="4900149744"/>
        <s v="4900150625"/>
        <s v="4900150626"/>
        <s v="4900150627"/>
        <s v="4900150628"/>
        <s v="4900149955"/>
        <s v="4900151600"/>
        <s v="4900149194"/>
        <s v="4900149845"/>
        <s v="4900151045"/>
        <s v="4900148938"/>
        <s v="4900148638"/>
        <s v="5000008661"/>
        <s v="5000008662"/>
        <s v="5000008663"/>
        <s v="5000008664"/>
        <s v="4900149809"/>
        <s v="4900151635"/>
        <s v="4900148840"/>
        <s v="4900149682"/>
        <s v="4900149713"/>
        <s v="4900148570"/>
        <s v="5000008619"/>
        <s v="5000008620"/>
        <s v="5000008623"/>
        <s v="4900151337"/>
        <s v="4900149092"/>
        <s v="4900149500"/>
        <s v="4900149469"/>
        <s v="4900148687"/>
        <s v="4900149633"/>
        <s v="4900150004"/>
        <s v="4900150171"/>
        <s v="4900151172"/>
        <s v="4900149551"/>
        <s v="4900151530"/>
        <s v="4900149947"/>
        <s v="4900149948"/>
        <s v="4900148612"/>
        <s v="4900149903"/>
        <s v="4900148853"/>
        <s v="4900150251"/>
        <s v="4900150252"/>
        <s v="4900150289"/>
        <s v="4900150022"/>
        <s v="4900149004"/>
        <s v="4900151015"/>
        <s v="4900150889"/>
        <s v="4900151466"/>
        <s v="4900149033"/>
        <s v="4900149376"/>
        <s v="4900150523"/>
        <s v="4900149589"/>
        <s v="4900149952"/>
        <s v="4900151582"/>
        <s v="4900148857"/>
        <s v="4900148964"/>
        <s v="4900149767"/>
        <s v="4900148730"/>
        <s v="4900149541"/>
        <s v="4900151672"/>
        <s v="4900149000"/>
        <s v="4900148855"/>
        <s v="4900150003"/>
        <s v="4900148867"/>
        <s v="4900150940"/>
        <s v="4900148594"/>
        <s v="4900150442"/>
        <s v="4900150356"/>
        <s v="4900150761"/>
        <s v="4900150211"/>
        <s v="4900151169"/>
        <s v="4900151616"/>
        <s v="5400006863"/>
        <s v="4900148501"/>
        <s v="4900148640"/>
        <s v="4900148669"/>
        <s v="4900148683"/>
        <s v="4900149015"/>
        <s v="4900149631"/>
        <s v="4900151576"/>
        <s v="4900151469"/>
        <s v="4900148511"/>
        <s v="4900148982"/>
        <s v="4900149516"/>
        <s v="4900149336"/>
        <s v="4900150029"/>
        <s v="4900149255"/>
        <s v="4900149230"/>
        <s v="4900148539"/>
        <s v="4900148540"/>
        <s v="4900148949"/>
        <s v="4900150366"/>
        <s v="4900150392"/>
        <s v="4900151410"/>
        <s v="4900149510"/>
        <s v="4900148794"/>
        <s v="4900150078"/>
        <s v="4900151515"/>
        <s v="4900151536"/>
        <s v="4900149077"/>
        <s v="4900151711"/>
        <s v="4900149740"/>
        <s v="4900148813"/>
        <s v="4900151521"/>
        <s v="4900151205"/>
        <s v="4900151543"/>
        <s v="4900151752"/>
        <s v="4900151217"/>
        <s v="4900148845"/>
        <s v="4900150696"/>
        <s v="4900149742"/>
        <s v="4900151331"/>
        <s v="4900151332"/>
        <s v="4900148647"/>
        <s v="4900150913"/>
        <s v="4900148795"/>
        <s v="4900149223"/>
        <s v="4900149383"/>
        <s v="4900149906"/>
        <s v="4900150079"/>
        <s v="4900150255"/>
        <s v="4900150753"/>
        <s v="4900150754"/>
        <s v="4900150765"/>
        <s v="4900150882"/>
        <s v="4900151516"/>
        <s v="4900151764"/>
        <s v="4900151325"/>
        <s v="4900151089"/>
        <s v="4900151671"/>
        <s v="4900149871"/>
        <s v="4900150606"/>
        <s v="4900149462"/>
        <s v="4900150701"/>
        <s v="4900149545"/>
        <s v="4900149578"/>
        <s v="4900149858"/>
        <s v="4900149778"/>
        <s v="4900151544"/>
        <s v="4900149343"/>
        <s v="4900150587"/>
        <s v="4900148820"/>
        <s v="4900149944"/>
        <s v="4900148858"/>
        <s v="4900148869"/>
        <s v="4900150364"/>
        <s v="4900149587"/>
        <s v="4900149189"/>
        <s v="4900149501"/>
        <s v="4900149547"/>
        <s v="4900149548"/>
        <s v="4900148876"/>
        <s v="4900149549"/>
        <s v="4900149520"/>
        <s v="4900150222"/>
        <s v="4900150443"/>
        <s v="4900150960"/>
        <s v="4900149974"/>
        <s v="4900150817"/>
        <s v="4900148532"/>
        <s v="4900150747"/>
        <s v="4900148725"/>
        <s v="4900149121"/>
        <s v="4900149006"/>
        <s v="4900151399"/>
        <s v="4900151750"/>
        <s v="4900151561"/>
        <s v="4900150098"/>
        <s v="4900150352"/>
        <s v="4900150173"/>
        <s v="4900151040"/>
        <s v="4900151041"/>
        <s v="4900150064"/>
        <s v="4900150570"/>
        <s v="4900150738"/>
        <s v="4900150355"/>
        <s v="4900149765"/>
        <s v="4900149966"/>
        <s v="4900150656"/>
        <s v="4900150240"/>
        <s v="4900151781"/>
        <s v="4900150492"/>
        <s v="4900150875"/>
        <s v="4900149477"/>
        <s v="4900150027"/>
        <s v="4900150283"/>
        <s v="4900151709"/>
        <s v="4900150155"/>
        <s v="4900150995"/>
        <s v="4900148870"/>
        <s v="4900151164"/>
        <s v="4900151715"/>
        <s v="4900151067"/>
        <s v="4900151069"/>
        <s v="4900149614"/>
        <s v="4900149479"/>
        <s v="4900150280"/>
        <s v="4900149347"/>
        <s v="4900148817"/>
        <s v="4900148953"/>
        <s v="4900150763"/>
        <s v="4900149616"/>
        <s v="4900151087"/>
        <s v="4900151081"/>
        <s v="4900150334"/>
        <s v="4900149532"/>
        <s v="4900150515"/>
        <s v="4900151355"/>
        <s v="4900149451"/>
        <s v="4900150069"/>
        <s v="5000008562"/>
        <s v="5000008563"/>
        <s v="5000008564"/>
        <s v="5000008565"/>
        <s v="5000008567"/>
        <s v="5000008590"/>
        <s v="4900150977"/>
        <s v="5000008665"/>
        <s v="5000008666"/>
        <s v="5000008667"/>
        <s v="5000008668"/>
        <s v="4900150561"/>
        <s v="4900151262"/>
        <s v="4900148695"/>
        <s v="4900150147"/>
        <s v="4900148849"/>
        <s v="4900149783"/>
        <s v="4900149795"/>
        <s v="4900150072"/>
        <s v="4900150513"/>
        <s v="4900150519"/>
        <s v="4900150288"/>
        <s v="4900149680"/>
        <s v="4900149024"/>
        <s v="4900149942"/>
        <s v="4900149811"/>
        <s v="4900149002"/>
        <s v="4900151708"/>
        <s v="4900151676"/>
        <s v="4900148893"/>
        <s v="4900149078"/>
        <s v="4900151136"/>
        <s v="4900148664"/>
        <s v="4900149007"/>
        <s v="4900149009"/>
        <s v="4900150832"/>
        <s v="4900148713"/>
        <s v="4900150362"/>
        <s v="4900150218"/>
        <s v="4900148574"/>
        <s v="4900149626"/>
        <s v="4900150653"/>
        <s v="4900150086"/>
        <s v="4900148591"/>
        <s v="4900148633"/>
        <s v="4900150693"/>
        <s v="4900149352"/>
        <s v="4900151138"/>
        <s v="4900150273"/>
        <s v="4900148779"/>
        <s v="4900151046"/>
        <s v="4900150718"/>
        <s v="4900148487"/>
        <s v="4900149143"/>
        <s v="4900149989"/>
        <s v="4900149333"/>
        <s v="4900148568"/>
        <s v="4900151690"/>
        <s v="4900150815"/>
        <s v="4900148974"/>
        <s v="4900151504"/>
        <s v="4900151610"/>
        <s v="4900150619"/>
        <s v="4900150394"/>
        <s v="4900148524"/>
        <s v="5400006723"/>
        <s v="4900148875"/>
        <s v="4900150514"/>
        <s v="4900150675"/>
        <s v="4900149032"/>
        <s v="4900149595"/>
        <s v="4900149299"/>
        <s v="4900151135"/>
        <s v="4900149404"/>
        <s v="4900151580"/>
        <s v="4900148770"/>
        <s v="4900149855"/>
        <s v="4900151482"/>
        <s v="4900151485"/>
        <s v="4900151488"/>
        <s v="4900151491"/>
        <s v="4900151494"/>
        <s v="4900150914"/>
        <s v="4900151501"/>
        <s v="4900148723"/>
        <s v="4900151525"/>
        <s v="4900151539"/>
        <s v="4900151541"/>
        <s v="4900149102"/>
        <s v="4900150001"/>
        <s v="4900150035"/>
        <s v="4900151322"/>
        <s v="4900151651"/>
        <s v="4900148616"/>
        <s v="4900149832"/>
        <s v="4900150713"/>
        <s v="4900149254"/>
        <s v="4900149386"/>
        <s v="4900151071"/>
        <s v="4900149047"/>
        <s v="4900151374"/>
        <s v="4900149337"/>
        <s v="4900150814"/>
        <s v="4900149997"/>
        <s v="4900149187"/>
        <s v="4900149217"/>
        <s v="4900149249"/>
        <s v="4900150522"/>
        <s v="4900151298"/>
        <s v="4900151528"/>
        <s v="4900151652"/>
        <s v="4900150354"/>
        <s v="4900148607"/>
        <s v="4900150158"/>
        <s v="4900150182"/>
        <s v="4900150183"/>
        <s v="5000008601"/>
        <s v="4900151761"/>
        <s v="4900148826"/>
        <s v="4900149174"/>
        <s v="4900149123"/>
        <s v="4900150215"/>
        <s v="4900151677"/>
        <s v="4900150635"/>
        <s v="4900149064"/>
        <s v="4900149308"/>
        <s v="4900149310"/>
        <s v="4900149998"/>
        <s v="4900150038"/>
        <s v="4900151201"/>
        <s v="4900148860"/>
        <s v="4900150876"/>
        <s v="4900150045"/>
        <s v="4900149731"/>
        <s v="4900151420"/>
        <s v="5400006683"/>
        <s v="4900150410"/>
        <s v="4900148934"/>
        <s v="4900150643"/>
        <s v="5400006680"/>
        <s v="4900148488"/>
        <s v="4900149956"/>
        <s v="4900149446"/>
        <s v="4900151167"/>
        <s v="4900149283"/>
        <s v="4900151334"/>
        <s v="4900148796"/>
        <s v="4900148874"/>
        <s v="4900149354"/>
        <s v="4900150674"/>
        <s v="4900148889"/>
        <s v="4900151016"/>
        <s v="4900151347"/>
        <s v="4900148618"/>
        <s v="4900149231"/>
        <s v="4900150941"/>
        <s v="4900151186"/>
        <s v="4900149273"/>
        <s v="4900149170"/>
        <s v="4900149019"/>
        <s v="4900148692"/>
        <s v="4900151406"/>
        <s v="4900149350"/>
        <s v="4900149911"/>
        <s v="4900150785"/>
        <s v="4900148791"/>
        <s v="4900149724"/>
        <s v="4900151640"/>
        <s v="4900151315"/>
        <s v="4900150599"/>
        <s v="4900150404"/>
        <s v="4900148727"/>
        <s v="4900148619"/>
        <s v="4900148620"/>
        <s v="4900149732"/>
        <s v="4900149733"/>
        <s v="4900151288"/>
        <s v="4900151289"/>
        <s v="5400006865"/>
        <s v="4900150730"/>
        <s v="4900150731"/>
        <s v="4900148878"/>
        <s v="4900148485"/>
        <s v="4900151275"/>
        <s v="4900151277"/>
        <s v="4900151279"/>
        <s v="4900151281"/>
        <s v="4900151282"/>
        <s v="4900151283"/>
        <s v="4900151326"/>
        <s v="4900149063"/>
        <s v="4900150700"/>
        <s v="4900149805"/>
        <s v="4900151568"/>
        <s v="4900149563"/>
        <s v="4900148598"/>
        <s v="4900148648"/>
        <s v="4900148662"/>
        <s v="4900148663"/>
        <s v="4900149570"/>
        <s v="4900151470"/>
        <s v="4900148724"/>
        <s v="4900148731"/>
        <s v="4900149122"/>
        <s v="4900150017"/>
        <s v="4900150409"/>
        <s v="4900151655"/>
        <s v="5400006842"/>
        <s v="4900150509"/>
        <s v="4900151451"/>
        <s v="4900149488"/>
        <s v="4900150041"/>
        <s v="4900150042"/>
        <s v="4900148753"/>
        <s v="4900148846"/>
        <s v="4900149527"/>
        <s v="4900149530"/>
        <s v="4900149531"/>
        <s v="4900149534"/>
        <s v="4900150541"/>
        <s v="4900149001"/>
        <s v="4900149324"/>
        <s v="5400006748"/>
        <s v="4900149439"/>
        <s v="4900148498"/>
        <s v="4900148500"/>
        <s v="4900148749"/>
        <s v="4900150075"/>
        <s v="4900151599"/>
        <s v="4900149842"/>
        <s v="4900151458"/>
        <s v="4900148722"/>
        <s v="4900148688"/>
        <s v="4900148521"/>
        <s v="4900149859"/>
        <s v="4900150308"/>
        <s v="4900151122"/>
        <s v="4900148999"/>
        <s v="4900151004"/>
        <s v="4900149393"/>
        <s v="4900151511"/>
        <s v="4900151638"/>
        <s v="4900150160"/>
        <s v="4900149213"/>
        <s v="4900151496"/>
        <s v="4900149290"/>
        <s v="4900149145"/>
        <s v="4900150319"/>
        <s v="4900150809"/>
        <s v="4900150908"/>
        <s v="4900150938"/>
        <s v="4900150912"/>
        <s v="4900148785"/>
        <s v="4900149323"/>
        <s v="4900149853"/>
        <s v="4900151324"/>
        <s v="4900149490"/>
        <s v="4900151376"/>
        <s v="4900151197"/>
        <s v="4900150605"/>
        <s v="4900150512"/>
        <s v="4900150518"/>
        <s v="4900151042"/>
        <s v="4900151408"/>
        <s v="4900151145"/>
        <s v="4900149982"/>
        <s v="4900150414"/>
        <s v="4900150415"/>
        <s v="4900151151"/>
        <s v="4900149413"/>
        <s v="4900150648"/>
        <s v="4900149057"/>
        <s v="4900151414"/>
        <s v="4900150691"/>
        <s v="4900151163"/>
        <s v="4900150119"/>
        <s v="4900149957"/>
        <s v="4900149146"/>
        <s v="4900151381"/>
        <s v="4900150163"/>
        <s v="4900150455"/>
        <s v="4900150374"/>
        <s v="4900151208"/>
        <s v="4900150039"/>
        <s v="4900150630"/>
        <s v="4900150317"/>
        <s v="4900149512"/>
        <s v="4900150219"/>
        <s v="4900149423"/>
        <s v="4900150061"/>
        <s v="4900150062"/>
        <s v="4900150087"/>
        <s v="4900149908"/>
        <s v="4900149878"/>
        <s v="4900151753"/>
        <s v="4900150893"/>
        <s v="4900149096"/>
        <s v="4900149817"/>
        <s v="4900150706"/>
        <s v="4900150891"/>
        <s v="4900151021"/>
        <s v="4900149180"/>
        <s v="4900151746"/>
        <s v="4900150309"/>
        <s v="4900151689"/>
        <s v="4900151732"/>
        <s v="4900150945"/>
        <s v="4900149923"/>
        <s v="4900149013"/>
        <s v="4900151454"/>
        <s v="4900151098"/>
        <s v="4900150271"/>
        <s v="4900149980"/>
        <s v="4900149979"/>
        <s v="4900150377"/>
        <s v="4900148733"/>
        <s v="4900149082"/>
        <s v="4900149084"/>
        <s v="4900149571"/>
        <s v="4900150604"/>
        <s v="4900151211"/>
        <s v="4900149029"/>
        <s v="4900148672"/>
        <s v="4900149897"/>
        <s v="4900150264"/>
        <s v="4900150390"/>
        <s v="4900151670"/>
        <s v="4900148590"/>
        <s v="4900149319"/>
        <s v="4900148962"/>
        <s v="4900150144"/>
        <s v="4900148529"/>
        <s v="4900148536"/>
        <s v="4900150262"/>
        <s v="4900149041"/>
        <s v="4900149721"/>
        <s v="4900148665"/>
        <s v="4900148650"/>
        <s v="4900149306"/>
        <s v="4900150279"/>
        <s v="4900149627"/>
        <s v="4900151499"/>
        <s v="4900149407"/>
        <s v="4900150353"/>
        <s v="4900148504"/>
        <s v="4900150430"/>
        <s v="4900148519"/>
        <s v="4900151202"/>
        <s v="4900150187"/>
        <s v="4900148883"/>
        <s v="4900149843"/>
        <s v="4900151697"/>
        <s v="4900149055"/>
        <s v="4900149302"/>
        <s v="4900151742"/>
        <s v="4900150100"/>
        <s v="4900148698"/>
        <s v="4900149559"/>
        <s v="4900151043"/>
        <s v="4900151142"/>
        <s v="4900150631"/>
        <s v="4900149327"/>
        <s v="4900149394"/>
        <s v="4900148827"/>
        <s v="4900150511"/>
        <s v="4900150517"/>
        <s v="4900151754"/>
        <s v="4900148831"/>
        <s v="4900150998"/>
        <s v="4900150591"/>
        <s v="4900150910"/>
        <s v="4900150281"/>
        <s v="4900150370"/>
        <s v="4900150376"/>
        <s v="4900150677"/>
        <s v="4900150687"/>
        <s v="4900150983"/>
        <s v="4900151287"/>
        <s v="4900148822"/>
        <s v="4900149286"/>
        <s v="4900150584"/>
        <s v="4900150589"/>
        <s v="4900150676"/>
        <s v="4900150727"/>
        <s v="4900148751"/>
        <s v="4900151314"/>
        <s v="4900149195"/>
        <s v="4900149526"/>
        <s v="4900151106"/>
        <s v="4900151589"/>
        <s v="4900150634"/>
        <s v="4900150939"/>
        <s v="4900148666"/>
        <s v="4900148815"/>
        <s v="4900151702"/>
        <s v="4900148798"/>
        <s v="4900149331"/>
        <s v="4900151114"/>
        <s v="4900151603"/>
        <s v="4900150520"/>
        <s v="4900149452"/>
        <s v="4900148991"/>
        <s v="4900149463"/>
        <s v="4900151320"/>
        <s v="4900150391"/>
        <s v="4900150135"/>
        <s v="4900148948"/>
        <s v="4900149422"/>
        <s v="4900149983"/>
        <s v="4900150771"/>
        <s v="4900150419"/>
        <s v="4900149739"/>
        <s v="4900149039"/>
        <s v="4900149861"/>
        <s v="4900149049"/>
        <s v="4900148667"/>
        <s v="4900148714"/>
        <s v="4900148747"/>
        <s v="4900148844"/>
        <s v="4900149233"/>
        <s v="4900149259"/>
        <s v="4900149782"/>
        <s v="4900150073"/>
        <s v="4900150457"/>
        <s v="4900151590"/>
        <s v="4900150197"/>
        <s v="4900150743"/>
        <s v="4900151012"/>
        <s v="4900150853"/>
        <s v="4900151522"/>
        <s v="4900150704"/>
        <s v="4900151585"/>
        <s v="4900148871"/>
        <s v="4900148608"/>
        <s v="4900148848"/>
        <s v="4900149521"/>
        <s v="4900151534"/>
        <s v="5000008693"/>
        <s v="5400006848"/>
        <s v="4900150032"/>
        <s v="4900150581"/>
        <s v="4900148879"/>
        <s v="4900150967"/>
        <s v="4900150572"/>
        <s v="4900151565"/>
        <s v="4900150089"/>
        <s v="4900149715"/>
        <s v="5000008618"/>
        <s v="4900151748"/>
        <s v="4900149584"/>
        <s v="4900150122"/>
        <s v="4900150096"/>
        <s v="4900151080"/>
        <s v="4900151082"/>
        <s v="4900148825"/>
        <s v="4900150565"/>
        <s v="4900150574"/>
        <s v="4900150575"/>
        <s v="4900149664"/>
        <s v="4900151073"/>
        <s v="4900148800"/>
        <s v="4900150250"/>
        <s v="4900149241"/>
        <s v="4900149173"/>
        <s v="4900149698"/>
        <s v="4900151085"/>
        <s v="4900150208"/>
        <s v="4900149124"/>
        <s v="4900148525"/>
        <s v="4900150776"/>
        <s v="4900148897"/>
        <s v="4900149913"/>
        <s v="4900151152"/>
        <s v="4900151724"/>
        <s v="4900151348"/>
        <s v="4900148609"/>
        <s v="4900149296"/>
        <s v="4900148614"/>
        <s v="4900148772"/>
        <s v="4900150307"/>
        <s v="4900151758"/>
        <s v="4900151757"/>
        <s v="4900149460"/>
        <s v="4900151128"/>
        <s v="4900151129"/>
        <s v="4900151130"/>
        <s v="4900150860"/>
        <s v="4900149414"/>
        <s v="4900148917"/>
        <s v="4900150097"/>
        <s v="4900151079"/>
        <s v="4900151558"/>
        <s v="4900149640"/>
        <s v="5400006729"/>
        <s v="4900149718"/>
        <s v="4900150485"/>
        <s v="4900150177"/>
        <s v="4900148932"/>
        <s v="4900150014"/>
        <s v="4900150907"/>
        <s v="4900148835"/>
        <s v="4900150614"/>
        <s v="4900149265"/>
        <s v="4900149021"/>
        <s v="4900149023"/>
        <s v="4900149098"/>
        <s v="4900149099"/>
        <s v="4900149665"/>
        <s v="4900149208"/>
        <s v="4900149667"/>
        <s v="4900150373"/>
        <s v="4900150011"/>
        <s v="4900151433"/>
        <s v="4900148936"/>
        <s v="4900149291"/>
        <s v="4900150046"/>
        <s v="4900151503"/>
        <s v="4900148965"/>
        <s v="4900151460"/>
        <s v="4900150441"/>
        <s v="4900148943"/>
        <s v="4900149780"/>
        <s v="4900149175"/>
        <s v="4900150439"/>
        <s v="4900148802"/>
        <s v="4900150900"/>
        <s v="4900149683"/>
        <s v="4900149425"/>
        <s v="4900148930"/>
        <s v="4900151210"/>
        <s v="4900151747"/>
        <s v="4900149768"/>
        <s v="4900148790"/>
        <s v="4900149485"/>
        <s v="4900149486"/>
        <s v="4900149696"/>
        <s v="4900150268"/>
        <s v="4900150770"/>
        <s v="4900150780"/>
        <s v="4900151141"/>
        <s v="4900151726"/>
        <s v="4900151022"/>
        <s v="4900148644"/>
        <s v="4900149496"/>
        <s v="4900150276"/>
        <s v="4900149976"/>
        <s v="5400006775"/>
        <s v="4900150109"/>
        <s v="4900150956"/>
        <s v="4900148856"/>
        <s v="4900149558"/>
        <s v="4900150610"/>
        <s v="4900148475"/>
        <s v="4900148808"/>
        <s v="4900151387"/>
        <s v="4900150500"/>
        <s v="4900150711"/>
        <s v="4900151763"/>
        <s v="4900149428"/>
        <s v="4900148615"/>
        <s v="4900149129"/>
        <s v="4900149958"/>
        <s v="4900150712"/>
        <s v="4900150311"/>
        <s v="4900150216"/>
        <s v="4900149898"/>
        <s v="4900151681"/>
        <s v="4900149176"/>
        <s v="4900150783"/>
        <s v="4900148557"/>
        <s v="4900148951"/>
        <s v="4900148830"/>
        <s v="4900149264"/>
        <s v="4900149554"/>
        <s v="4900150923"/>
        <s v="4900150282"/>
        <s v="4900148988"/>
        <s v="4900148601"/>
        <s v="4900148602"/>
        <s v="4900148890"/>
        <s v="4900150954"/>
        <s v="4900149392"/>
        <s v="4900150318"/>
        <s v="4900151435"/>
        <s v="4900150320"/>
        <s v="4900148784"/>
        <s v="4900150185"/>
        <s v="5000008608"/>
        <s v="4900149214"/>
        <s v="4900148773"/>
        <s v="4900148919"/>
        <s v="4900149391"/>
        <s v="4900149133"/>
        <s v="4900149218"/>
        <s v="4900149053"/>
        <s v="4900148670"/>
        <s v="4900150504"/>
        <s v="4900148537"/>
        <s v="4900150901"/>
        <s v="4900149334"/>
        <s v="4900151369"/>
        <s v="4900150277"/>
        <s v="4900151180"/>
        <s v="4900150596"/>
        <s v="4900151118"/>
        <s v="4900151639"/>
        <s v="5400006736"/>
        <s v="4900148622"/>
        <s v="4900148690"/>
        <s v="4900150521"/>
        <s v="4900151554"/>
        <s v="4900149610"/>
        <s v="4900151137"/>
        <s v="4900149576"/>
        <s v="4900148980"/>
        <s v="4900149056"/>
        <s v="4900149561"/>
        <s v="4900150207"/>
        <s v="4900151587"/>
        <s v="4900150784"/>
        <s v="4900150154"/>
        <s v="4900148861"/>
        <s v="4900148610"/>
        <s v="4900149034"/>
        <s v="4900151468"/>
        <s v="4900148896"/>
        <s v="5400006792"/>
        <s v="4900149505"/>
        <s v="4900149280"/>
        <s v="4900149737"/>
        <s v="4900150323"/>
        <s v="4900149735"/>
        <s v="4900149114"/>
        <s v="4900149284"/>
        <s v="4900150802"/>
        <s v="4900151318"/>
        <s v="4900149065"/>
        <s v="5400006837"/>
        <s v="5000008638"/>
        <s v="4900151776"/>
        <s v="4900149791"/>
        <s v="4900149253"/>
        <s v="4900148742"/>
        <s v="4900148507"/>
        <s v="4900148905"/>
        <s v="4900150037"/>
        <s v="4900150433"/>
        <s v="4900148593"/>
        <s v="4900151038"/>
        <s v="4900150350"/>
        <s v="4900151434"/>
        <s v="4900149502"/>
        <s v="4900149326"/>
        <s v="4900151524"/>
        <s v="4900149088"/>
        <s v="4900150991"/>
        <s v="4900150695"/>
        <s v="4900148720"/>
        <s v="4900151311"/>
        <s v="4900151143"/>
        <s v="4900149746"/>
        <s v="4900150867"/>
        <s v="4900148696"/>
        <s v="4900151619"/>
        <s v="4900150030"/>
        <s v="4900150978"/>
        <s v="5400006749"/>
        <s v="4900148476"/>
        <s v="4900150095"/>
        <s v="4900148506"/>
        <s v="4900149596"/>
        <s v="4900150607"/>
        <s v="4900151409"/>
        <s v="4900150357"/>
        <s v="4900151767"/>
        <s v="4900149018"/>
        <s v="4900149135"/>
        <s v="4900148947"/>
        <s v="4900149442"/>
        <s v="4900149639"/>
        <s v="4900151547"/>
        <s v="4900151064"/>
        <s v="4900149489"/>
        <s v="4900149137"/>
        <s v="4900150760"/>
        <s v="4900150012"/>
        <s v="4900151419"/>
        <s v="4900149831"/>
        <s v="5400006726"/>
        <s v="5400006727"/>
        <s v="5400006730"/>
        <s v="5400006777"/>
        <s v="4900150179"/>
        <s v="4900150869"/>
        <s v="4900151578"/>
        <s v="4900150918"/>
        <s v="4900151572"/>
        <s v="4900148691"/>
        <s v="4900151139"/>
        <s v="5000008561"/>
        <s v="4900150290"/>
        <s v="4900149535"/>
        <s v="4900149359"/>
        <s v="4900151119"/>
        <s v="4900151024"/>
        <s v="4900148653"/>
        <s v="4900149179"/>
        <s v="4900149222"/>
        <s v="4900149258"/>
        <s v="4900149349"/>
        <s v="4900149678"/>
        <s v="4900150194"/>
        <s v="4900150195"/>
        <s v="4900150196"/>
        <s v="4900150324"/>
        <s v="4900150498"/>
        <s v="4900150689"/>
        <s v="4900150838"/>
        <s v="4900151185"/>
        <s v="4900149797"/>
        <s v="4900149837"/>
        <s v="5400006751"/>
        <s v="5400006753"/>
        <s v="5400006756"/>
        <s v="5400006776"/>
        <s v="5400006820"/>
        <s v="4900150955"/>
        <s v="4900150617"/>
        <s v="4900149020"/>
        <s v="4900150123"/>
        <s v="4900150742"/>
        <s v="4900149741"/>
        <s v="4900151023"/>
        <s v="4900151656"/>
        <s v="4900150101"/>
        <s v="4900151650"/>
        <s v="4900151463"/>
        <s v="4900148775"/>
        <s v="4900148836"/>
        <s v="4900148499"/>
        <s v="4900149987"/>
        <s v="4900149723"/>
        <s v="4900150361"/>
        <s v="4900150102"/>
        <s v="4900151321"/>
        <s v="4900150118"/>
        <s v="4900149921"/>
        <s v="4900149887"/>
        <s v="4900149246"/>
        <s v="4900151323"/>
        <s v="4900151594"/>
        <s v="5400006745"/>
        <s v="4900148474"/>
        <s v="4900148596"/>
        <s v="4900148611"/>
        <s v="4900149727"/>
        <s v="4900150152"/>
        <s v="4900149153"/>
        <s v="4900150576"/>
        <s v="4900150099"/>
        <s v="4900149030"/>
        <s v="4900148821"/>
        <s v="4900151047"/>
        <s v="4900150588"/>
        <s v="4900148996"/>
        <s v="4900148481"/>
        <s v="4900148985"/>
        <s v="4900149784"/>
        <s v="4900150831"/>
        <s v="4900149266"/>
        <s v="4900148911"/>
        <s v="4900148912"/>
        <s v="4900148913"/>
        <s v="4900150036"/>
        <s v="4900150810"/>
        <s v="4900151710"/>
        <s v="5400006768"/>
        <s v="4900150199"/>
        <s v="4900150303"/>
        <s v="4900150957"/>
        <s v="4900149899"/>
        <s v="4900150975"/>
        <s v="4900150976"/>
        <s v="4900151500"/>
        <s v="4900148771"/>
        <s v="4900150698"/>
        <s v="4900150149"/>
        <s v="4900148886"/>
        <s v="4900148718"/>
        <s v="4900151497"/>
        <s v="4900151502"/>
        <s v="4900151062"/>
        <s v="4900149487"/>
        <s v="4900148944"/>
        <s v="4900149447"/>
        <s v="4900149450"/>
        <s v="5400006742"/>
        <s v="4900150456"/>
        <s v="4900149916"/>
        <s v="4900149917"/>
        <s v="4900151714"/>
        <s v="4900148484"/>
        <s v="4900148916"/>
        <s v="4900149061"/>
        <s v="4900149178"/>
        <s v="4900149236"/>
        <s v="4900149566"/>
        <s v="4900150644"/>
        <s v="4900150728"/>
        <s v="4900150733"/>
        <s v="4900151428"/>
        <s v="4900151657"/>
        <s v="4900151003"/>
        <s v="4900149514"/>
        <s v="4900151717"/>
        <s v="4900150516"/>
        <s v="4900150886"/>
        <s v="4900150952"/>
        <s v="4900150971"/>
        <s v="4900150006"/>
        <s v="4900150085"/>
        <s v="4900150486"/>
        <s v="4900151540"/>
        <s v="4900151542"/>
        <s v="4900151481"/>
        <s v="4900151484"/>
        <s v="4900151487"/>
        <s v="4900151490"/>
        <s v="4900151493"/>
        <s v="4900149297"/>
        <s v="4900149358"/>
        <s v="4900149062"/>
        <s v="4900150124"/>
        <s v="4900148674"/>
        <s v="4900149508"/>
        <s v="4900149190"/>
        <s v="4900149503"/>
        <s v="4900149706"/>
        <s v="4900148479"/>
        <s v="4900150067"/>
        <s v="4900149662"/>
        <s v="5400006737"/>
        <s v="5400006767"/>
        <s v="4900148987"/>
        <s v="4900148630"/>
        <s v="4900149120"/>
        <s v="4900149282"/>
        <s v="4900150435"/>
        <s v="4900151725"/>
        <s v="4900148937"/>
        <s v="5400006796"/>
        <s v="4900150749"/>
        <s v="4900149710"/>
        <s v="4900150950"/>
        <s v="4900150267"/>
        <s v="4900151718"/>
        <s v="4900150304"/>
        <s v="5400006762"/>
        <s v="4900150661"/>
        <s v="4900150888"/>
        <s v="4900148972"/>
        <s v="4900150174"/>
        <s v="4900150709"/>
        <s v="4900149625"/>
        <s v="4900150866"/>
        <s v="4900150033"/>
        <s v="5400006793"/>
        <s v="4900151688"/>
        <s v="4900149992"/>
        <s v="4900150047"/>
        <s v="4900151072"/>
        <s v="4900151204"/>
        <s v="4900151375"/>
        <s v="4900150858"/>
        <s v="4900151537"/>
        <s v="4900151538"/>
        <s v="4900150837"/>
        <s v="4900151427"/>
        <s v="4900149648"/>
        <s v="4900149277"/>
        <s v="4900150613"/>
        <s v="4900148716"/>
        <s v="4900150483"/>
        <s v="4900150987"/>
        <s v="5000008570"/>
        <s v="5000008600"/>
        <s v="5000008605"/>
        <s v="4900151678"/>
        <s v="4900149573"/>
        <s v="4900149574"/>
        <s v="5400006838"/>
        <s v="4900149568"/>
        <s v="4900151495"/>
        <s v="4900148737"/>
        <s v="4900148931"/>
        <s v="4900150637"/>
        <s v="4900149704"/>
        <s v="4900148743"/>
        <s v="4900148877"/>
        <s v="4900150506"/>
        <s v="4900151006"/>
        <s v="4900148818"/>
        <s v="4900149031"/>
        <s v="4900149431"/>
        <s v="4900150766"/>
        <s v="4900150360"/>
        <s v="4900149572"/>
        <s v="4900151529"/>
        <s v="4900151729"/>
        <s v="4900149711"/>
        <s v="4900149110"/>
        <s v="4900148904"/>
        <s v="4900150646"/>
        <s v="4900149856"/>
        <s v="4900150110"/>
        <s v="4900150582"/>
        <s v="4900150615"/>
        <s v="4900150616"/>
        <s v="4900150618"/>
        <s v="4900150528"/>
        <s v="5400006733"/>
        <s v="5400006754"/>
        <s v="4900149427"/>
        <s v="4900149720"/>
        <s v="4900150720"/>
        <s v="4900148984"/>
        <s v="4900151700"/>
        <s v="5400006741"/>
        <s v="4900150285"/>
        <s v="4900148526"/>
        <s v="4900148675"/>
        <s v="4900149234"/>
        <s v="4900149865"/>
        <s v="4900148717"/>
        <s v="4900148997"/>
        <s v="4900150650"/>
        <s v="4900150651"/>
        <s v="4900150861"/>
        <s v="4900150862"/>
        <s v="4900150863"/>
        <s v="4900150543"/>
        <s v="4900149922"/>
        <s v="4900149136"/>
        <s v="4900150322"/>
        <s v="4900150326"/>
        <s v="4900149847"/>
        <s v="4900149228"/>
        <s v="4900151044"/>
        <s v="4900151779"/>
        <s v="5400006790"/>
        <s v="4900149550"/>
        <s v="4900148746"/>
        <s v="4900149093"/>
        <s v="4900149484"/>
        <s v="4900149794"/>
        <s v="4900150005"/>
        <s v="4900150191"/>
        <s v="4900150306"/>
        <s v="4900150313"/>
        <s v="5400006738"/>
        <s v="4900151498"/>
        <s v="4900149544"/>
        <s v="4900150263"/>
        <s v="4900149754"/>
        <s v="4900149763"/>
        <s v="4900151102"/>
        <s v="4900149660"/>
        <s v="4900149904"/>
        <s v="4900150992"/>
        <s v="4900149528"/>
        <s v="4900149529"/>
        <s v="4900149533"/>
        <s v="4900149978"/>
        <s v="4900149560"/>
        <s v="4900148837"/>
        <s v="4900148847"/>
        <s v="4900150428"/>
        <s v="4900150423"/>
        <s v="4900149008"/>
        <s v="4900150127"/>
        <s v="4900148542"/>
        <s v="4900151401"/>
        <s v="4900148567"/>
        <s v="4900149824"/>
        <s v="4900148774"/>
        <s v="4900149248"/>
        <s v="4900150220"/>
        <s v="4900149312"/>
        <s v="4900149615"/>
        <s v="4900149335"/>
        <s v="4900149360"/>
        <s v="4900149361"/>
        <s v="4900148781"/>
        <s v="4900149203"/>
        <s v="4900149274"/>
        <s v="4900149275"/>
        <s v="4900149316"/>
        <s v="4900149317"/>
        <s v="4900149318"/>
        <s v="4900149378"/>
        <s v="4900149877"/>
        <s v="4900150186"/>
        <s v="4900150447"/>
        <s v="4900150495"/>
        <s v="4900150496"/>
        <s v="4900149112"/>
        <s v="4900151101"/>
        <s v="4900151583"/>
        <s v="4900149292"/>
        <s v="5400006772"/>
        <s v="4900148554"/>
        <s v="4900151735"/>
        <s v="4900150654"/>
        <s v="4900148744"/>
        <s v="4900148654"/>
        <s v="4900148810"/>
        <s v="4900148834"/>
        <s v="4900150649"/>
        <s v="4900150990"/>
        <s v="4900149355"/>
        <s v="4900149356"/>
        <s v="4900148668"/>
        <s v="4900150740"/>
        <s v="5400006735"/>
        <s v="4900151174"/>
        <s v="4900149459"/>
        <s v="4900150023"/>
        <s v="4900150444"/>
        <s v="4900151571"/>
        <s v="4900151462"/>
        <s v="4900148575"/>
        <s v="4900149150"/>
        <s v="4900149294"/>
        <s v="4900150714"/>
        <s v="5400006764"/>
        <s v="4900149043"/>
        <s v="4900149927"/>
        <s v="4900150902"/>
        <s v="5400006841"/>
        <s v="5400006744"/>
        <s v="4900150629"/>
        <s v="4900150937"/>
        <s v="4900148968"/>
        <s v="4900150128"/>
        <s v="4900150578"/>
        <s v="4900150491"/>
        <s v="4900151570"/>
        <s v="4900150153"/>
        <s v="4900149638"/>
        <s v="4900150403"/>
        <s v="4900148732"/>
        <s v="4900148986"/>
        <s v="4900148728"/>
        <s v="4900150325"/>
        <s v="4900151772"/>
        <s v="4900150772"/>
        <s v="4900150636"/>
        <s v="4900150715"/>
        <s v="4900150767"/>
        <s v="4900150000"/>
        <s v="4900148797"/>
        <s v="4900149697"/>
        <s v="4900150260"/>
        <s v="4900148486"/>
        <s v="4900151209"/>
        <s v="4900150405"/>
        <s v="4900149643"/>
        <s v="4900150775"/>
        <s v="4900150115"/>
        <s v="4900148946"/>
        <s v="4900150382"/>
        <s v="4900150416"/>
        <s v="4900148705"/>
        <s v="4900150068"/>
        <s v="5400006710"/>
        <s v="4900149085"/>
        <s v="4900149717"/>
        <s v="4900150344"/>
        <s v="4900150345"/>
        <s v="4900150346"/>
        <s v="4900150116"/>
        <s v="4900150242"/>
        <s v="4900148709"/>
        <s v="4900151447"/>
        <s v="4900150286"/>
        <s v="4900149011"/>
        <s v="4900150396"/>
        <s v="4900149949"/>
        <s v="4900151477"/>
        <s v="4900149040"/>
        <s v="4900149575"/>
        <s v="4900151595"/>
        <s v="4900148603"/>
        <s v="4900150212"/>
        <s v="4900149433"/>
        <s v="4900149126"/>
        <s v="4900148534"/>
        <s v="4900151601"/>
        <s v="4900150620"/>
        <s v="4900149495"/>
        <s v="4900150525"/>
        <s v="4900151259"/>
        <s v="4900151278"/>
        <s v="4900151280"/>
        <s v="4900151007"/>
        <s v="4900148639"/>
        <s v="4900150406"/>
        <s v="4900151774"/>
        <s v="4900149193"/>
        <s v="4900150148"/>
        <s v="4900150204"/>
        <s v="4900150850"/>
        <s v="4900151140"/>
        <s v="4900151562"/>
        <s v="4900151685"/>
        <s v="4900150692"/>
        <s v="4900149022"/>
        <s v="4900149492"/>
        <s v="4900149712"/>
        <s v="4900149225"/>
        <s v="4900151775"/>
        <s v="4900149045"/>
        <s v="4900150793"/>
        <s v="4900150301"/>
        <s v="4900151011"/>
        <s v="4900149104"/>
        <s v="4900151273"/>
        <s v="4900148660"/>
        <s v="4900148661"/>
        <s v="4900149328"/>
        <s v="4900149329"/>
        <s v="4900151183"/>
        <s v="4900150130"/>
        <s v="4900150131"/>
        <s v="4900151602"/>
        <s v="4900150468"/>
        <s v="4900150476"/>
        <s v="4900149690"/>
        <s v="4900149130"/>
        <s v="4900150429"/>
        <s v="4900150432"/>
        <s v="4900150725"/>
        <s v="5400006783"/>
        <s v="4900151092"/>
        <s v="4900151093"/>
        <s v="4900151615"/>
        <s v="4900148597"/>
        <s v="4900150756"/>
        <s v="4900148738"/>
        <s v="4900149017"/>
        <s v="4900148799"/>
        <s v="4900150125"/>
        <s v="4900151723"/>
        <s v="4900150545"/>
        <s v="4900149770"/>
        <s v="4900150623"/>
        <s v="4900149115"/>
        <s v="4900150633"/>
        <s v="4900150164"/>
        <s v="4900149725"/>
        <s v="4900150094"/>
        <s v="4900148652"/>
        <s v="4900150076"/>
        <s v="4900150080"/>
        <s v="4900151593"/>
        <s v="4900149598"/>
        <s v="4900151584"/>
        <s v="4900150505"/>
        <s v="4900148699"/>
        <s v="4900149825"/>
        <s v="4900148628"/>
        <s v="4900150490"/>
        <s v="4900149498"/>
        <s v="4900149653"/>
        <s v="4900148573"/>
        <s v="4900151066"/>
        <s v="4900149441"/>
        <s v="4900150782"/>
        <s v="4900151329"/>
        <s v="4900151719"/>
        <s v="4900150724"/>
        <s v="4900149113"/>
        <s v="4900149969"/>
        <s v="4900149975"/>
        <s v="4900150198"/>
        <s v="4900150363"/>
        <s v="4900150542"/>
        <s v="4900150632"/>
        <s v="4900151120"/>
        <s v="4900151673"/>
        <s v="4900151674"/>
        <s v="5400006755"/>
        <s v="4900150737"/>
        <s v="4900150203"/>
        <s v="4900148711"/>
        <s v="4900149515"/>
        <s v="4900148764"/>
        <s v="4900150688"/>
        <s v="4900151720"/>
        <s v="4900150508"/>
        <s v="4900149138"/>
        <s v="4900149868"/>
        <s v="4900148801"/>
        <s v="4900149261"/>
        <s v="4900148851"/>
        <s v="4900148555"/>
        <s v="4900151096"/>
        <s v="4900148617"/>
        <s v="5400006840"/>
        <s v="4900151712"/>
        <s v="4900149118"/>
        <s v="4900148755"/>
        <s v="4900148491"/>
        <s v="4900149977"/>
        <s v="5000008604"/>
        <s v="5000008607"/>
        <s v="4900149204"/>
        <s v="4900150082"/>
        <s v="4900149924"/>
        <s v="4900148954"/>
        <s v="4900149687"/>
        <s v="4900150527"/>
        <s v="4900148729"/>
        <s v="4900150436"/>
        <s v="4900151212"/>
        <s v="4900151479"/>
        <s v="4900150025"/>
        <s v="4900150026"/>
        <s v="4900151284"/>
        <s v="4900148572"/>
        <s v="4900149654"/>
        <s v="4900149785"/>
        <s v="4900150993"/>
        <s v="4900151644"/>
        <s v="4900149071"/>
        <s v="4900149390"/>
        <s v="4900149398"/>
        <s v="4900150200"/>
        <s v="4900150959"/>
        <s v="4900150899"/>
        <s v="4900150063"/>
        <s v="4900151339"/>
        <s v="4900150739"/>
        <s v="4900148740"/>
        <s v="4900149396"/>
        <s v="4900149984"/>
        <s v="4900151059"/>
        <s v="4900151060"/>
        <s v="4900151333"/>
        <s v="4900151532"/>
        <s v="4900149068"/>
        <s v="4900148816"/>
        <s v="4900149330"/>
        <s v="4900150922"/>
        <s v="4900150884"/>
        <s v="4900151272"/>
        <s v="4900150647"/>
        <s v="4900149876"/>
        <s v="4900150395"/>
        <s v="4900151456"/>
        <s v="4900151113"/>
        <s v="4900151596"/>
        <s v="4900148712"/>
        <s v="4900149109"/>
        <s v="4900149227"/>
        <s v="4900149602"/>
        <s v="4900149892"/>
        <s v="4900150431"/>
        <s v="4900150985"/>
        <s v="4900150986"/>
        <s v="4900149752"/>
        <s v="4900149755"/>
        <s v="4900149756"/>
        <s v="4900149862"/>
        <s v="4900151734"/>
        <s v="4900148493"/>
        <s v="4900148636"/>
        <s v="4900150417"/>
        <s v="4900149943"/>
        <s v="4900149945"/>
        <s v="4900149951"/>
        <s v="4900150210"/>
        <s v="4900151728"/>
        <s v="4900149642"/>
        <s v="4900149494"/>
        <s v="5000008597"/>
        <s v="4900148854"/>
        <s v="4900151472"/>
        <s v="4900148865"/>
        <s v="4900148689"/>
        <s v="4900151579"/>
        <s v="4900150642"/>
        <s v="4900149322"/>
        <s v="4900150697"/>
        <s v="4900151307"/>
        <s v="4900151512"/>
        <s v="4900151437"/>
        <s v="4900150132"/>
        <s v="4900151309"/>
        <s v="5400006809"/>
        <s v="4900148505"/>
        <s v="4900148803"/>
        <s v="4900151687"/>
        <s v="4900150257"/>
        <s v="4900148556"/>
        <s v="4900150241"/>
        <s v="5400006802"/>
        <s v="4900150580"/>
        <s v="4900148589"/>
        <s v="4900149781"/>
        <s v="4900150972"/>
        <s v="4900149635"/>
        <s v="4900149250"/>
        <s v="4900149841"/>
        <s v="4900148888"/>
        <s v="4900149237"/>
        <s v="4900149893"/>
        <s v="4900151177"/>
        <s v="4900151770"/>
        <s v="4900150798"/>
        <s v="4900149046"/>
        <s v="4900150874"/>
        <s v="4900151360"/>
        <s v="4900151361"/>
        <s v="5400006808"/>
        <s v="4900151701"/>
        <s v="4900149860"/>
        <s v="4900151605"/>
        <s v="4900150411"/>
        <s v="4900149081"/>
        <s v="4900150984"/>
        <s v="4900148544"/>
        <s v="4900150314"/>
        <s v="4900148933"/>
        <s v="4900150916"/>
        <s v="4900148868"/>
        <s v="4900149681"/>
        <s v="4900149069"/>
        <s v="4900151588"/>
        <s v="4900151766"/>
        <s v="4900150755"/>
        <s v="4900150774"/>
        <s v="4900150885"/>
        <s v="5000008596"/>
        <s v="5000008606"/>
        <s v="4900150466"/>
        <s v="4900149100"/>
        <s v="4900151313"/>
        <s v="4900148533"/>
        <s v="4900149344"/>
        <s v="4900151548"/>
        <s v="4900151634"/>
        <s v="4900150577"/>
        <s v="4900148492"/>
        <s v="4900149044"/>
        <s v="4900150930"/>
        <s v="4900149449"/>
        <s v="4900151286"/>
        <s v="4900151713"/>
        <s v="4900148632"/>
        <s v="4900149169"/>
        <s v="4900149303"/>
        <s v="4900150531"/>
        <s v="4900150851"/>
        <s v="4900150887"/>
        <s v="4900148741"/>
        <s v="4900149192"/>
        <s v="4900149747"/>
        <s v="4900149749"/>
        <s v="4900149758"/>
        <s v="4900149444"/>
        <s v="4900148490"/>
        <s v="5400006797"/>
        <s v="4900149464"/>
        <s v="4900151359"/>
        <s v="4900149988"/>
        <s v="4900150114"/>
        <s v="4900151057"/>
        <s v="4900148719"/>
        <s v="4900150859"/>
        <s v="4900150806"/>
        <s v="4900149465"/>
        <s v="4900151519"/>
        <s v="4900149804"/>
        <s v="4900151382"/>
        <s v="4900151769"/>
        <s v="4900150762"/>
        <s v="4900149511"/>
        <s v="4900148613"/>
        <s v="4900150569"/>
        <s v="4900148518"/>
        <s v="4900149067"/>
        <s v="4900150205"/>
        <s v="4900149661"/>
        <s v="4900151063"/>
        <s v="4900150113"/>
        <s v="4900148807"/>
        <s v="4900149888"/>
        <s v="4900149131"/>
        <s v="4900148921"/>
        <s v="5400006724"/>
        <s v="4900150184"/>
        <s v="4900148535"/>
        <s v="4900148503"/>
        <s v="4900148726"/>
        <s v="4900150641"/>
        <s v="5000008682"/>
        <s v="4900149119"/>
        <s v="4900151611"/>
        <s v="4900150316"/>
        <s v="4900151563"/>
        <s v="4900150801"/>
        <s v="4900151342"/>
        <s v="4900148520"/>
        <s v="4900148967"/>
        <s v="4900149426"/>
        <s v="4900150622"/>
        <s v="4900148641"/>
        <s v="4900148643"/>
        <s v="4900148887"/>
        <s v="4900149111"/>
        <s v="4900149304"/>
        <s v="4900149042"/>
        <s v="4900151773"/>
        <s v="4900148850"/>
        <s v="4900150540"/>
        <s v="4900148910"/>
        <s v="4900148824"/>
        <s v="4900148989"/>
        <s v="4900148990"/>
        <s v="4900151149"/>
        <s v="4900151153"/>
        <s v="4900151402"/>
        <s v="4900149086"/>
        <s v="4900149846"/>
        <s v="4900149909"/>
        <s v="4900151731"/>
        <s v="4900150544"/>
        <s v="4900150420"/>
        <s v="4900148881"/>
        <s v="4900150151"/>
        <s v="4900150726"/>
        <s v="4900149499"/>
        <s v="4900151088"/>
        <s v="4900149646"/>
        <s v="4900149070"/>
        <s v="4900148635"/>
        <s v="4900149059"/>
        <s v="4900148553"/>
        <s v="4900149184"/>
        <s v="4900151675"/>
        <s v="4900149362"/>
        <s v="4900151478"/>
        <s v="4900150300"/>
        <s v="4900150598"/>
        <s v="4900151039"/>
        <s v="4900149443"/>
        <s v="4900150510"/>
        <s v="4900150202"/>
        <s v="4900149434"/>
        <s v="4900151055"/>
        <s v="4900150359"/>
        <s v="4900151352"/>
        <s v="5400006800"/>
        <s v="4900150438"/>
        <s v="4900149569"/>
        <s v="4900150721"/>
        <s v="4900149509"/>
        <s v="4900148473"/>
        <s v="4900150994"/>
        <s v="4900151513"/>
        <s v="4900149493"/>
        <s v="4900148782"/>
        <s v="4900148783"/>
        <s v="4900150524"/>
        <s v="4900149087"/>
        <s v="4900150597"/>
        <s v="4900149618"/>
        <s v="4900148634"/>
        <s v="4900148576"/>
        <s v="4900150302"/>
        <s v="4900149619"/>
        <s v="4900150915"/>
        <s v="4900150845"/>
        <s v="4900150846"/>
        <s v="4900151483"/>
        <s v="5400006682"/>
        <s v="4900150034"/>
        <s v="4900151449"/>
        <s v="5400006789"/>
        <s v="4900148734"/>
        <s v="4900148710"/>
        <s v="4900149127"/>
        <s v="4900149244"/>
        <s v="4900149981"/>
        <s v="4900150953"/>
        <s v="4900151299"/>
        <s v="4900151707"/>
        <s v="4900148832"/>
        <s v="4900149050"/>
        <s v="4900149456"/>
        <s v="4900150612"/>
        <s v="4900151358"/>
        <s v="4900151679"/>
        <s v="4900149668"/>
        <s v="4900148993"/>
        <s v="4900150024"/>
        <s v="4900151328"/>
        <s v="4900151623"/>
        <s v="4900149240"/>
        <s v="4900150231"/>
        <s v="4900151411"/>
        <s v="4900150799"/>
        <s v="4900151727"/>
        <s v="4900151111"/>
        <s v="5400006725"/>
        <s v="4900149600"/>
        <s v="4900148959"/>
        <s v="4900150126"/>
        <s v="4900151271"/>
        <s v="4900151780"/>
        <s v="4900151353"/>
        <s v="4900150807"/>
        <s v="4900148998"/>
        <s v="4900150833"/>
        <s v="4900150462"/>
        <s v="4900150464"/>
        <s v="4900150471"/>
        <s v="4900149346"/>
        <s v="4900150979"/>
        <s v="4900150980"/>
        <s v="4900150981"/>
        <s v="5400006788"/>
        <s v="4900149666"/>
        <s v="4900151076"/>
        <s v="4900149830"/>
        <s v="4900151612"/>
        <s v="4900150275"/>
        <s v="4900150864"/>
        <s v="4900150812"/>
        <s v="4900149671"/>
        <s v="4900151581"/>
        <s v="4900150794"/>
        <s v="4900149458"/>
        <s v="4900150988"/>
        <s v="4900150880"/>
        <s v="4900150931"/>
        <s v="4900150422"/>
        <s v="4900151200"/>
        <s v="4900148673"/>
        <s v="4900150583"/>
        <s v="4900150932"/>
        <s v="4900150074"/>
        <s v="4900149235"/>
        <s v="4900149636"/>
        <s v="4900149699"/>
        <s v="4900149716"/>
        <s v="4900151162"/>
        <s v="4900151705"/>
        <s v="4900151760"/>
        <s v="4900151184"/>
        <s v="4900149026"/>
        <s v="4900149840"/>
        <s v="4900150803"/>
        <s v="4900149565"/>
        <s v="4900148637"/>
        <s v="4900150601"/>
        <s v="4900149288"/>
        <s v="4900150310"/>
        <s v="4900148843"/>
        <s v="5400006835"/>
        <s v="4900148924"/>
        <s v="5400006763"/>
        <s v="4900150465"/>
        <s v="4900150469"/>
        <s v="4900151471"/>
        <s v="4900149709"/>
        <s v="4900151121"/>
        <s v="4900151144"/>
        <s v="4900149609"/>
        <s v="4900150201"/>
        <s v="5400006791"/>
        <s v="4900149342"/>
        <s v="4900149751"/>
        <s v="4900149757"/>
        <s v="4900149759"/>
        <s v="4900149761"/>
        <s v="4900149762"/>
        <s v="4900149772"/>
        <s v="4900149891"/>
        <s v="4900148935"/>
        <s v="4900151575"/>
        <s v="4900149005"/>
        <s v="5400006709"/>
        <s v="4900148748"/>
        <s v="4900151699"/>
        <s v="4900149691"/>
        <s v="4900149388"/>
        <s v="4900150274"/>
        <s v="4900148864"/>
        <s v="4900149345"/>
        <s v="4900151056"/>
        <s v="4900151384"/>
        <s v="4900151350"/>
        <s v="4900148545"/>
        <s v="4900148969"/>
        <s v="4900148970"/>
        <s v="4900149973"/>
        <s v="4900150579"/>
        <s v="4900149144"/>
        <s v="4900149148"/>
        <s v="4900150016"/>
        <s v="4900150460"/>
        <s v="4900150655"/>
        <s v="4900150764"/>
        <s v="4900151124"/>
        <s v="4900148814"/>
        <s v="4900150238"/>
        <s v="5400006747"/>
        <s v="4900148899"/>
        <s v="4900149519"/>
        <s v="5000008571"/>
        <s v="5000008609"/>
        <s v="5000008610"/>
        <s v="4900149594"/>
        <s v="4900149536"/>
        <s v="4900149734"/>
        <s v="4900149028"/>
        <s v="4900149562"/>
        <s v="5400006834"/>
        <s v="4900151573"/>
        <s v="4900149340"/>
        <s v="4900149149"/>
        <s v="4900150849"/>
        <s v="4900151216"/>
        <s v="4900151373"/>
        <s v="4900149950"/>
        <s v="4900150962"/>
        <s v="4900148480"/>
        <s v="4900149226"/>
        <s v="4900148477"/>
        <s v="4900149206"/>
        <s v="4900149608"/>
        <s v="4900150729"/>
        <s v="4900149748"/>
        <s v="4900149753"/>
        <s v="4900149760"/>
        <s v="4900149786"/>
        <s v="4900149787"/>
        <s v="4900151182"/>
        <s v="4900151123"/>
        <s v="4900148884"/>
        <s v="4900149191"/>
        <s v="4900149599"/>
        <s v="4900150206"/>
        <s v="4900149060"/>
        <s v="5400006712"/>
        <s v="4900150091"/>
        <s v="4900149134"/>
        <s v="4900149702"/>
        <s v="4900150287"/>
        <s v="4900148543"/>
        <s v="4900150472"/>
        <s v="4900150478"/>
        <s v="4900149611"/>
        <s v="4900148955"/>
        <s v="4900150407"/>
        <s v="4900151147"/>
        <s v="4900148918"/>
        <s v="4900151621"/>
        <s v="4900148862"/>
        <s v="4900149925"/>
        <s v="5400006731"/>
        <s v="4900151103"/>
        <s v="4900151507"/>
        <s v="5400006711"/>
        <s v="4900150746"/>
        <s v="4900150107"/>
        <s v="4900150368"/>
        <s v="4900151077"/>
        <s v="4900151523"/>
        <s v="4900151263"/>
        <s v="4900150773"/>
        <s v="4900149525"/>
        <s v="4900148859"/>
        <s v="4900149867"/>
        <s v="4900149232"/>
        <s v="4900149864"/>
        <s v="4900150758"/>
        <s v="4900151078"/>
        <s v="4900149745"/>
        <s v="4900151453"/>
        <s v="4900149645"/>
        <s v="4900149873"/>
        <s v="4900148754"/>
        <s v="4900148823"/>
        <s v="4900150223"/>
        <s v="4900150681"/>
        <s v="4900149507"/>
        <s v="4900150477"/>
        <s v="4900151327"/>
        <s v="4900148903"/>
        <s v="4900149852"/>
        <s v="4900150973"/>
        <s v="4900150951"/>
        <s v="4900148592"/>
        <s v="4900149384"/>
        <s v="4900151341"/>
        <s v="4900151179"/>
        <s v="4900150259"/>
        <s v="4900149870"/>
        <s v="4900150997"/>
        <s v="4900148819"/>
        <s v="4900149399"/>
        <s v="4900150844"/>
        <s v="4900150847"/>
        <s v="4900151762"/>
        <s v="4900150736"/>
        <s v="4900149287"/>
        <s v="4900148523"/>
        <s v="4900151213"/>
        <s v="4900151372"/>
        <s v="4900151730"/>
        <s v="4900151317"/>
        <s v="4900149585"/>
        <s v="4900151622"/>
        <s v="4900151218"/>
        <s v="4900149890"/>
        <s v="4900149914"/>
        <s v="4900149298"/>
        <s v="5400006761"/>
        <s v="4900148546"/>
        <s v="4900150883"/>
        <s v="5400006785"/>
        <s v="4900148528"/>
        <s v="4900149620"/>
        <s v="4900149215"/>
        <s v="4900149546"/>
        <s v="4900150145"/>
        <s v="4900149790"/>
        <s v="4900149792"/>
        <s v="4900148756"/>
        <s v="4900149628"/>
        <s v="5400006717"/>
        <s v="4900151058"/>
        <s v="4900149694"/>
        <s v="4900149348"/>
        <s v="4900151461"/>
        <s v="4900151115"/>
        <s v="4900149726"/>
        <s v="5000008572"/>
        <s v="5000008573"/>
        <s v="5000008574"/>
        <s v="5000008603"/>
        <s v="5000008611"/>
        <s v="4900150467"/>
        <s v="4900150470"/>
        <s v="4900150474"/>
        <s v="4900150479"/>
        <s v="4900149835"/>
        <s v="4900149471"/>
        <s v="4900148805"/>
        <s v="4900150134"/>
        <s v="4900148763"/>
        <s v="4900149371"/>
        <s v="4900149267"/>
        <s v="4900149912"/>
        <s v="4900150459"/>
        <s v="4900151308"/>
        <s v="4900150243"/>
        <s v="4900150652"/>
        <s v="4900151371"/>
        <s v="4900151630"/>
        <s v="4900150269"/>
        <s v="4900150246"/>
        <s v="4900149202"/>
        <s v="4900149417"/>
        <s v="4900151658"/>
        <s v="4900149424"/>
        <s v="4900149415"/>
        <s v="4900151160"/>
        <s v="4900149932"/>
        <s v="4900151091"/>
        <s v="4900149567"/>
        <s v="4900150872"/>
        <s v="4900149435"/>
        <s v="4900149854"/>
        <s v="4900149931"/>
        <s v="4900149933"/>
        <s v="4900149125"/>
        <s v="4900149416"/>
        <s v="4900148697"/>
        <s v="4900148992"/>
        <s v="4900149557"/>
        <s v="4900149604"/>
        <s v="4900148929"/>
        <s v="4900148939"/>
        <s v="4900151680"/>
        <s v="4900148513"/>
        <s v="4900150437"/>
        <s v="4900148806"/>
        <s v="4900148489"/>
        <s v="4900149894"/>
        <s v="4900148839"/>
        <s v="4900148906"/>
        <s v="4900148907"/>
        <s v="4900148908"/>
        <s v="4900148909"/>
        <s v="4900150585"/>
        <s v="4900150463"/>
        <s v="4900150473"/>
        <s v="4900150475"/>
        <s v="4900150488"/>
        <s v="4900151759"/>
        <s v="4900148838"/>
        <s v="4900150493"/>
        <s v="4900150031"/>
        <s v="4900148502"/>
        <s v="4900148560"/>
        <s v="4900150546"/>
        <s v="4900149934"/>
        <s v="5400006765"/>
        <s v="5400006766"/>
        <s v="5400006770"/>
        <s v="5400006773"/>
        <s v="5400006774"/>
        <s v="4900148527"/>
        <s v="4900148478"/>
        <s v="4900151349"/>
        <s v="5400006769"/>
        <s v="4900151116"/>
        <s v="4900150878"/>
        <s v="4900149262"/>
        <s v="4900149054"/>
        <s v="4900149211"/>
        <s v="4900149212"/>
        <s v="4900149419"/>
        <s v="4900151388"/>
        <s v="4900150239"/>
        <s v="4900148882"/>
        <s v="4900150305"/>
        <s v="4900151013"/>
        <s v="4900148735"/>
        <s v="4900149491"/>
        <s v="4900148977"/>
        <s v="4900150881"/>
        <s v="4900149540"/>
        <s v="4900151592"/>
        <s v="5400006716"/>
        <s v="4900149579"/>
        <s v="4900151439"/>
        <s v="4900150547"/>
        <s v="5400006715"/>
        <s v="4900148483"/>
        <s v="4900149750"/>
        <s v="4900149793"/>
        <s v="4900149719"/>
        <s v="4900149839"/>
        <s v="4900150741"/>
        <s v="4900149185"/>
        <s v="4900149276"/>
        <s v="4900149400"/>
        <s v="4900149819"/>
        <s v="4900150482"/>
        <s v="4900148863"/>
        <s v="4900151574"/>
        <s v="4900150935"/>
        <s v="4900148686"/>
        <s v="4900149016"/>
        <s v="4900149591"/>
        <s v="4900150336"/>
        <s v="4900148631"/>
        <s v="4900149196"/>
        <s v="4900151378"/>
        <s v="4900149935"/>
        <s v="4900149936"/>
        <s v="4900149937"/>
        <s v="4900150224"/>
        <s v="4900150225"/>
        <s v="4900150226"/>
        <s v="4900150227"/>
        <s v="4900150229"/>
        <s v="4900150230"/>
        <s v="4900150258"/>
        <s v="4900150261"/>
        <s v="4900150327"/>
        <s v="4900149219"/>
        <s v="4900150879"/>
        <s v="4900149905"/>
        <s v="4900151368"/>
        <s v="4900151340"/>
        <s v="4900151343"/>
        <s v="4900151345"/>
        <s v="4900150969"/>
        <s v="4900150018"/>
        <s v="4900149242"/>
        <s v="4900149705"/>
        <s v="5400006685"/>
        <s v="4900151555"/>
        <s v="5400006702"/>
        <s v="4900150188"/>
        <s v="4900150108"/>
        <s v="4900150877"/>
        <s v="4900148973"/>
        <s v="4900149838"/>
        <s v="4900149010"/>
        <s v="4900149714"/>
        <s v="4900149869"/>
        <s v="4900151020"/>
        <s v="4900149083"/>
        <s v="4900148966"/>
        <s v="4900151117"/>
        <s v="4900149907"/>
        <s v="4900148701"/>
        <s v="4900148704"/>
        <s v="4900149930"/>
        <s v="4900150974"/>
        <s v="4900148509"/>
        <s v="4900151178"/>
        <s v="4900149101"/>
        <s v="5400006722"/>
        <s v="4900149990"/>
        <s v="4900151176"/>
        <s v="4900151351"/>
        <s v="4900151354"/>
        <s v="4900148793"/>
        <s v="4900150779"/>
        <s v="4900151050"/>
        <s v="4900149889"/>
        <s v="4900151686"/>
        <s v="4900151148"/>
        <s v="5400006708"/>
        <s v="4900148508"/>
        <s v="4900151756"/>
        <s v="4900149689"/>
        <s v="4900149307"/>
        <s v="4900150480"/>
        <s v="4900150481"/>
        <s v="4900148976"/>
        <s v="4900150929"/>
        <s v="4900148700"/>
        <s v="4900151133"/>
        <s v="4900150856"/>
        <s v="4900151181"/>
        <s v="4900149915"/>
        <s v="4900150567"/>
        <s v="4900150568"/>
        <s v="4900150571"/>
        <s v="4900148995"/>
        <s v="4900150497"/>
        <s v="4900150487"/>
        <s v="4900150333"/>
        <s v="4900151566"/>
        <s v="5400006697"/>
        <s v="5400006714"/>
        <s v="4900151150"/>
        <s v="5400006699"/>
        <s v="5400006701"/>
        <s v="5400006700"/>
        <s v="5400006704"/>
        <s v="5400006706"/>
        <s v="5400006721"/>
        <s v="5400006707"/>
        <s v="5400006705"/>
        <s v="5400006695"/>
        <s v="5400006696"/>
        <s v="5400006703"/>
        <s v="5400006698"/>
        <m/>
        <s v="5000008589" u="1"/>
        <s v="4900149140" u="1"/>
        <s v="4900149052" u="1"/>
        <s v="4900148872" u="1"/>
        <s v="4900149116" u="1"/>
        <s v="4900149103" u="1"/>
        <s v="4900148792" u="1"/>
        <s v="4900149245" u="1"/>
        <s v="4900148979" u="1"/>
        <s v="4900148812" u="1"/>
        <s v="4900148841" u="1"/>
        <s v="4900149455" u="1"/>
        <s v="4900149025" u="1"/>
      </sharedItems>
    </cacheField>
    <cacheField name="Texto breve" numFmtId="0">
      <sharedItems containsBlank="1" count="3997">
        <s v="Construcción Outlet Buin"/>
        <s v="Reconversión Adidas"/>
        <s v="Comisiones pendientes – Roles RTB y Banc"/>
        <s v="SRV ADMINIST. DE ESTACI _2026"/>
        <s v="HITO 3 etapa 2B"/>
        <s v="Mesas, sillas y tachos de basura - Distr"/>
        <s v="Lucro Cesante por perdida de venta gener"/>
        <s v="Supervisión MP Independencia Distrito Ga"/>
        <s v="RENOVACION LICENCIAS ATLASSIAN"/>
        <s v="Analiticas MAQ cctv etapa final"/>
        <s v="Obra para Habilitación Urbana de Vía REA"/>
        <s v="SRV PERSONAL SEG. ENE-DIC26"/>
        <s v="PLAN DE MITIGACIÓN MPI"/>
        <s v="HubSpot 2026"/>
        <s v="Proyecto Paneles FV CAL"/>
        <s v="ASESORIA MERCADO ELECTRICO 2026"/>
        <s v="LIMPIEZA DE TECHOS  2026"/>
        <s v="Etapa 1 MasterMAQ"/>
        <s v="CAPEX TTVV PAR F3 - 2026"/>
        <s v="4.2.1 Ventilacion mecanica pecera S1 Arb"/>
        <s v="SOM: SAP BTP y API AWS"/>
        <s v="CONTRATO STITCH"/>
        <s v="Filtros para agua de pozo Minka"/>
        <s v="Endoso inclusión Mall IV Subterráneos -"/>
        <s v="PARKING GASTO ESTACIONA MARZO A DIC 2026"/>
        <s v="Mall Paseo Quilín"/>
        <s v="Equipamiento Fortinet Backbone"/>
        <s v="SERV INSP TECNICA LOCALES PAK 2026"/>
        <s v="Globant Salesforce Core 2026"/>
        <s v="Dieta Director Periodo - Ene a Dic 2026"/>
        <s v="Endoso prórroga Responsabilidad Civil Ma"/>
        <s v="SERVICIO CCTV 2026"/>
        <s v="Impermeabilización sector zocalo"/>
        <s v="SP Kowski Delivery Sept- Dic 2026"/>
        <s v="serv op PTAR RM ene-dic 26"/>
        <s v="ITO Desmantelamiento Corona MAM"/>
        <s v="REVISIÓN_INDEPENDENCIA_ENERO_2026"/>
        <s v="Equipo desarrollo P Locatario Q1 2026"/>
        <s v="Prestación de Servicio dic´25"/>
        <s v="EXTRACCIÓN DE DATOS SSBB 2026"/>
        <s v="Registro lecturas app"/>
        <s v="Fase 2 Dux"/>
        <s v="ED APP SOHO DEV 2026"/>
        <s v="ED APP GLABS DEV 2026"/>
        <s v="Prestación de Servicio ene´26"/>
        <s v="Prestación de Servicio feb´26"/>
        <s v="Serv logistica PMT Febrero a Dic 2026"/>
        <s v="Adicionales Remodelación Ofc Operaciones"/>
        <s v="Ciberseguridad 28NOV2025-28NOV202 PArauc"/>
        <s v="Habilitacion estacionamiento Parking II"/>
        <s v="CONTRATO VDV STITCH"/>
        <s v="Caracterización Arqueológica"/>
        <s v="Harmony - Protección phishing y malware"/>
        <s v="Fase 1 Dux"/>
        <s v="EXPENSAS ENE - DIC26 LOCAL B Y C  PH ALE"/>
        <s v="Extensión ITO - Otras Obras Alejandro Pa"/>
        <s v="Serv mensual de recojo de residuos-nov25"/>
        <s v="CAPEX IMPERMEBILIZADION CUBIERTA"/>
        <s v="Memoria 2025"/>
        <s v="Sum e instal termotecho cinerama"/>
        <s v="ED TLSS SOHO DEV 2026"/>
        <s v="Adicional auditoría por revisión de Mult"/>
        <s v="Servicio de auditoria IA Mar-26"/>
        <s v="Parking 2026 - MPI"/>
        <s v="F4 OVERHAUL TTVV PCA 2026"/>
        <s v="ED TLSS APIUX DEV 2026"/>
        <s v="LPR PAO Ticketless"/>
        <s v="Grupo 1 Adicionales Multifamily"/>
        <s v="Proyectista Calculo Coquimbo"/>
        <s v="PARKING GASTOS ESTACIONAMIENTO FEB - DIC"/>
        <s v="Pavimento Ce1"/>
        <s v="Repaciones elect e ilum. por contingenci"/>
        <s v="GASTOS REEMBOLSABLES ENERO A DIC 2026"/>
        <s v="CAPEX CAJERO ADVENTA PAR"/>
        <s v="Retiro de cierres de locales"/>
        <s v="ED APP APIUX DEV 2026"/>
        <s v="Inspeccion estruc Lind PAO/PAP"/>
        <s v="Jefe de Proyectos"/>
        <s v="Cambio Materialidad fachada etapa 3"/>
        <s v="Implementación para reubicación de Luana"/>
        <s v="Trabajos en redes sanitarias Ica"/>
        <s v="Mejora soportacion clima techumbre"/>
        <s v="OC Koski RRHH PAK"/>
        <s v="ITO Oficina de Operaciones"/>
        <s v="Proyecto control de accesos salas"/>
        <s v="Célula Operaciones COL Soho ENE-FEB-MAR"/>
        <s v="CORRECTIVO MES DE FEBRERO"/>
        <s v="Respaldo de energia locatarios"/>
        <s v="Demolición de locales Zocalo"/>
        <s v="Demolición local Under Armour"/>
        <s v="DEMOLICION SUC117 UNDER ARMOUR"/>
        <s v="MEJOR + MATERIALES DE TABLEROS ELECTRICO"/>
        <s v="MEDIOS MAGNETICOS DEL 2025"/>
        <s v="Proy analisis de sentimientos 4 meses"/>
        <s v="NC 20254112 PROYECTO PONTI"/>
        <s v="ED S WEBS MODYO ACOMP."/>
        <s v="F1 MURO VERDE PARQUE CARACOLÍ"/>
        <s v="Adicionales liquidación Nuñez ineriorism"/>
        <s v="Tabique F120 local Merrel"/>
        <s v="CPX FASE 2 CERRAMIENTO CERCA"/>
        <s v="CAMBIO DE SENSORES SISTEMA DE CONTROL"/>
        <s v="Viejoteca Febrero a Diciembre"/>
        <s v="UTAC 2026 OPERADORES"/>
        <s v="Reparaciones civiles por contingencia"/>
        <s v="Proyecto citofonía asc y mont PAO"/>
        <s v="Extensión Inspecc tec Proyecto MAE"/>
        <s v="Seguimiento de Obra"/>
        <s v="Habilitación RCI Locales 2026"/>
        <s v="3. Firma Prueba Unitarias 25% 499"/>
        <s v="4. Firma Pruebas Integrales 25% 499"/>
        <s v="ED S WEBS MOBDEV 2 DEV 2026"/>
        <s v="Centralización: Licencias Hikcentral"/>
        <s v="Hon. Elaboración del Informe legal-LAR"/>
        <s v="Product Designer P Locatario Q1 2026"/>
        <s v="Analista de S&amp;S PCA Andres Vitta"/>
        <s v="Diseño de baño-Cambio de marca Minka"/>
        <s v="Servicio de asesoria de consumo eléctric"/>
        <s v="Adicionales Desmantelamiento Corona"/>
        <s v="Fullstack equipo P Locatario Q1 2026"/>
        <s v="Acometidas eléctricas escalas mecáncas"/>
        <s v="Producción campaña videos"/>
        <s v="SISTEMA AUDIO EVACUACION"/>
        <s v="Mamparas Aluminio Cristal Oriente/Ponien"/>
        <s v="Célula Operaciones PER APIUX ENE-FEB-MAR"/>
        <s v="CANALIZACION ELECTRICA SALIDA ESTACIONAM"/>
        <s v="Sum-de agua potable-Pab2(12-18Mar26)"/>
        <s v="CLASES DE BIENESTAR 2026"/>
        <s v="Adicionales Finales para Operación"/>
        <s v="Gerencia/Supervisión de Obras HU vial MP"/>
        <s v="Liquid. asesoria Legal Larcomar - Feb26"/>
        <s v="Reposición de equipamiento Larce TKO"/>
        <s v="DESAROLLO SUSTENTO AXITY"/>
        <s v="Coordinador BIM Coquimbo"/>
        <s v="Extensión Inspeccion Proyecto MAM"/>
        <s v="SUMINISTRO E INSTALACION DE 4 BOMBAS PEA"/>
        <s v="DERECHOS MUSICA EN VIVO SOCIAL 2026"/>
        <s v="Impermeabilizacion techumbre"/>
        <s v="ED SAVE MONEY 2026"/>
        <s v="Servicio Telemetría Energía PLM - Parte"/>
        <s v="Sum. para agua potable-pab2"/>
        <s v="Sum e instal tableros eléctr estacionam"/>
        <s v="GERENCIA DE PROYECTOS _ Obras Preliminar"/>
        <s v="Coordinador de diseño y obra de especial"/>
        <s v="Adicional proyectos sodimac paquete 01"/>
        <s v="Ajuste de Precio,"/>
        <s v="IMPLEMENTACIÓN DE LOCAL EL BUNKER DE L"/>
        <s v="MEJ. EN EQUI. Y CONTR. SALA DE BOMBAS"/>
        <s v="CONSULTORIA QLIKSENSE 2024"/>
        <s v="Integración BMS UMAS 3  y 4 Mesaninas"/>
        <s v="CBRE PARKING GASTOS ESTACIONAMIENTO"/>
        <s v="BANCO DE IMÁGENES GETTY/ ANUAL/ FEBRERO"/>
        <s v="HABILITACION_CHINCHA_ENERO_2026"/>
        <s v="Pinchaneumaticos SCP"/>
        <s v="Figma 2026"/>
        <s v="PASTILLAS TRAMPA GRASA 2026"/>
        <s v="Cambio cristales cupula Plaza Pandora"/>
        <s v="H. Medida cautelar de no innovar Cto Lar"/>
        <s v="Honorarios Asesoría Permanente"/>
        <s v="REPARACION Y NORMALIZACION DE MATRIZ"/>
        <s v="Inspeccion estructural El Bosque"/>
        <s v="Inspeccion estructural Quilicura"/>
        <s v="Renovación de Friso TR4 en Techo Faucett"/>
        <s v="Proyecto Jesús María - Estudio de Mercad"/>
        <s v="Lic. Winshuttle (1STUDIO+9RUNNER) 2026"/>
        <s v="4 MESES VISUALIZADOR MUPK"/>
        <s v="Acometida Alcantarillado Local 139 Cot 3"/>
        <s v="ESTUDIO DE MERCADO, 2 TERRENOS"/>
        <s v="Inspección Técnica de Obra Operaciones 2"/>
        <s v="Endoso inclusión Minka póliza Responsabi"/>
        <s v="Desarme Tabique y Retiro de Estructuras"/>
        <s v="pago consultas y onboarding"/>
        <s v="Renovación de servicios vLex 2026"/>
        <s v="Extensión ITO  2 - Otras Obras Alejandro"/>
        <s v="1. 26-DLC001"/>
        <s v="SERVICIO DE ASESORIA DE COMUNICACIÓN"/>
        <s v="Proyectista Iluminación MarketPlace"/>
        <s v="TRAVELLERS/ CITYPLAN APP"/>
        <s v="HABILITACIÓN_INDEPENDENCIA_FEBRERO_2026"/>
        <s v="Servicio QAs Debida Diligencia"/>
        <s v="Serv FEE Mantto preventivo-Feb"/>
        <s v="Serv FEE Mantto preventivo-Mar26"/>
        <s v="Siniestro N°25486954 Cibierta Coco Barri"/>
        <s v="Serv FEE Mantto preventivo-Ene"/>
        <s v="Bajadas de agua sector Rosen y Puma"/>
        <s v="2. Firma BBP 15% 300"/>
        <s v="5. Go Live 15% 300"/>
        <s v="Serv.aromatización-Min-Ene-Jun-2026"/>
        <s v="Mant Prev A&amp;D De Min-2026"/>
        <s v="sla de basura XCAL etapa 2"/>
        <s v="sistema. avanz. de clorac. auto. de cist"/>
        <s v="Arranque trifasico de 250A TKO"/>
        <s v="PAGO ANALISTA DATOS EXTERNO SII GROUP"/>
        <s v="PAGO ANALISTA DATOS EXTERNO"/>
        <s v="CAMBIO DE TABLEROS TURBINAS Y MOTOS CLIM"/>
        <s v="GEST RESIDUOS OAS 2026"/>
        <s v="10.1.1 Gestiones Colina 2026 Salgado res"/>
        <s v="Inst porfidos acceso princ placa bancari"/>
        <s v="EVOTING JUNTA  EX 2026"/>
        <s v="Inspección de Proyecto Paneles Solares"/>
        <s v="Redes electricas division locales OAS"/>
        <s v="Servicio de limpieza adicional vidrios"/>
        <s v="Vincent AI"/>
        <s v="Consultoría ISO"/>
        <s v="Serv Sii group Ene 26 3 perfiles"/>
        <s v="Serv Sii group Feb 26 3 perfiles"/>
        <s v="Serv Sii group Mar 26 3 perfiles"/>
        <s v="Parking 2026 - LAR"/>
        <s v="DOMINACIÓN NOSOTRAS"/>
        <s v="Eventos Marca Perú"/>
        <s v="Implem. Suministros de tableros electric"/>
        <s v="Aumento potencia local ex Under Armour"/>
        <s v="Servicios Emisores 26"/>
        <s v="Estacionamiento techo delivery"/>
        <s v="Reubicación canalizado y cableado corrie"/>
        <s v="Ciberseguridad 28NOV2025-28NOV202 MAM"/>
        <s v="SaaS y Soporte Mitte ACH 2026"/>
        <s v="REP.SELLADO,LIMP. BAJ. A LLUVIAS A Y B"/>
        <s v="F2 CUBIERTA SOCIAL + IMPERMEABILIZACIÓN"/>
        <s v="EventosWOW_PagoSDD_Enero"/>
        <s v="Hab. Detección Incendio locales PAK"/>
        <s v="Servicio WES ene-nov 2026 PAK"/>
        <s v="Desarrollador back y front Portal Loc"/>
        <s v="Monitoreo de contrapartes"/>
        <s v="Adic-Jardinera FoodCourt N5"/>
        <s v="SaaS y Soporte Mitte MAE 2026"/>
        <s v="2025-HK007 70%"/>
        <s v="Compra 15 hopper"/>
        <s v="Head Multifamily"/>
        <s v="Demolición local Fredo"/>
        <s v="MEMBRESIA ANUAL 2026"/>
        <s v="MANTTO PREVENTIVO-CORRECTIVO CCTV"/>
        <s v="SERV INSP TÉCNICA LOCALES MAM 2026"/>
        <s v="ACONDICIONAMIENTO DE SUPERFICIE FACHADA"/>
        <s v="CONSULTOR MOP"/>
        <s v="Cambio cristal fachada Estc. Cerdo"/>
        <s v="Trat. anticorrosivos de estructuras acan"/>
        <s v="Auditoría Mantenimiento Cajamarca"/>
        <s v="Optimización del proyecto de BT-MPI"/>
        <s v="Sala de basura PUE"/>
        <s v="Mant. Prev. ACI DE MIN-2026"/>
        <s v="Recuperacion de baños insumos fase 2"/>
        <s v="emergencia camras PEAS"/>
        <s v="tasaciones activos Perú."/>
        <s v="Combustible Walmart por falla reconectad"/>
        <s v="CONTROL DE ACCESO MINKA"/>
        <s v="ALQUILER FRECUEN RADIO ENERO A DIC 2026"/>
        <s v="Liquidación asesoria Legal Larco-Ene26"/>
        <s v="Capex acometida electrica cortinas"/>
        <s v="Levantamiento activos Mall IV Etapa 2"/>
        <s v="Conjunto pasamanos y cadena E44"/>
        <s v="Asesoría Legal Independización Placa Bar"/>
        <s v="OVERHAUL SIST PASAMANOS TTVV-LDTM"/>
        <s v="Correctivo anual cubiertas y plan invier"/>
        <s v="Membresia CCCS 2026"/>
        <s v="Rider_15 y 16 Enero"/>
        <s v="Inspeccion estructural Out Coquimbo"/>
        <s v="Inspeccion estructural Curauma"/>
        <s v="RECERTIFICACION DE LINEAS DE VIDA Y PUNT"/>
        <s v="OASFEB/26 LAVADO FACHADA PERGOLA"/>
        <s v="Adicionales obras Parking XPAL"/>
        <s v="Pro Aburrá (Enero - Diciembre) 2026"/>
        <s v="Honorarios Admon PH P Alegra ene-dic 26"/>
        <s v="FCP parte restante hito 2"/>
        <s v="Pago adicional sensor"/>
        <s v="EUCARISTIAS DOMINICALES"/>
        <s v="Adicionales itse OAA evac."/>
        <s v="ELABORACION DE REUBICACION DE INSTALACIO"/>
        <s v="ARAUCO TALENTO/ PRESENTACION/ MARZO Y AB"/>
        <s v="Acometidas sanitarias Ex Under Armour"/>
        <s v="Valvulas de corte AP"/>
        <s v="Habilitación DET locales 2026"/>
        <s v="1. Minuta y presentación de Kickoff 10%"/>
        <s v="6. Soporte 10% 200"/>
        <s v="puntos de red cajeros parking AEB"/>
        <s v="Proyecto de contadores de Flujo"/>
        <s v="Reubicación pinchaneumaticos parking"/>
        <s v="Póliza Ciberseguridad 28NOV2025-28NOV202"/>
        <s v="Proyectista Electricidad Coquimbo"/>
        <s v="Póliza de Todo Riesgo Titán Plaza 30DIC2"/>
        <s v="Ducteria fierro negro local Fredo"/>
        <s v="SUMINISTRO INSUMOS INFRAECTRUCTIRA Y FAC"/>
        <s v="Cambio VF y cables tracción A20"/>
        <s v="4.1.2 Medidores agua Loc S1 pecera"/>
        <s v="Asesoría proced que sigue la Contraloría"/>
        <s v="Poltronas - Distrito Gastronomico"/>
        <s v="PACK PASCUA"/>
        <s v="Proyectista Clima Coquimbo"/>
        <s v="Adicional Honorarios Etapa 2"/>
        <s v="Dev mapas nuevos para app"/>
        <s v="Sum Agua Potable por corte Sedapal Nov25"/>
        <s v="Cálculo de huella de carbono 2025"/>
        <s v="Estudio Lote Ibagué"/>
        <s v="Estudio CC La Estación Ibagué"/>
        <s v="Cierre provisorio local La Birra"/>
        <s v="DIA DEL PATRIMONIO/ PLAZA NAVE CENTRAL/"/>
        <s v="Consultoria Hernan Q1"/>
        <s v="SaaS y Soporte Mitte CAR 2026"/>
        <s v="Implementación sistema CONTEO PUBLICO TE"/>
        <s v="ASESORIA"/>
        <s v="Parking 2026 - OLUR"/>
        <s v="Proyectista Pavimentos Coquimbo"/>
        <s v="Proyectista Sanitario Coquimbo"/>
        <s v="MAM / RRSS Adecco"/>
        <s v="Pago diferenciado"/>
        <s v="VALVULA AHORRADORA DE AGUA"/>
        <s v="GASTOS REEMBOLSABLES 2026"/>
        <s v="Revisor Calculo"/>
        <s v="Parking 2026 - CAX"/>
        <s v="VERANO/VDV EXTRAS DISNEY/FEB 26"/>
        <s v="Canalización Tuberia Macetero Cot 3043"/>
        <s v="Cristales Templados 5MM. Esc EM15"/>
        <s v="Alimentador SE 4 y retiro de alimentador"/>
        <s v="RENOVACION ADOBE - CL"/>
        <s v="Mitigación - Suministros de Camaras CCTV"/>
        <s v="Reemplazo sectores dañados cubierta"/>
        <s v="DEMOLICION LO EX LOMITON TERMIAL"/>
        <s v="Asesoria contrato superficie Larco-AdvFe"/>
        <s v="Póliza Ciberseguridad 28NOV2025 - 28NOV2"/>
        <s v="Adicionales obras compactador - Recupac"/>
        <s v="Aristos Stanton Chase"/>
        <s v="SaaS y Soporte Mitte ASA 2026"/>
        <s v="Rotanda Megaplaza Xiaomi"/>
        <s v="AO/ INFLUENCERS/ MARCA/ ENERO 26"/>
        <s v="Fase 2 reubicacion punto electrico Actio"/>
        <s v="Mantención química Central Térmica Mall4"/>
        <s v="OBRAS CIVILES Y ESTRUCT METÁLICAS"/>
        <s v="Regalos día madre &amp; padre"/>
        <s v="Inicio servcicio Implementación final"/>
        <s v="TikTok Squad_Otras Campañas_Pago de cont"/>
        <s v="Servicio de Analista de Licitaciones"/>
        <s v="Servicio de Analista de Licitaciones 202"/>
        <s v="MOVIL SEGURIDAD BUENAVENT, ENE A DIC 26"/>
        <s v="MOVIL SEGURIDAD BUIN, ENE A DIC 26"/>
        <s v="Mantenimiento de Sistemas criticos elect"/>
        <s v="Licencias SOVOS Alegra"/>
        <s v="COLUMNAS HONOR"/>
        <s v="SERV. ASISTENCIA MED. AMB.FEB - DIC 2026"/>
        <s v="HABILITACION NOTARIA MAE"/>
        <s v="AWS DEVELOPER"/>
        <s v="Adicionales Mobiliario Nuevas Ofic"/>
        <s v="Bodegaje Estanteria Falabella"/>
        <s v="Demolicon de local EX-DOMINO"/>
        <s v="6.1.1 Remocion y pintura señali S1 Arb"/>
        <s v="Consultoria Hernan Hurtando"/>
        <s v="CAJA DE DERIVACIÓN DOBLE EX"/>
        <s v="Desarrollador fullstack Portal Locatario"/>
        <s v="Liqui. final por atenc. realiza. en Min"/>
        <s v="DE enero 26"/>
        <s v="DE Feb 26"/>
        <s v="DE Mar 26"/>
        <s v="Lid Tec IA Enero 26"/>
        <s v="Lid Tec IA Feb 26"/>
        <s v="Lid Tec IA Mar 26"/>
        <s v="Serv Parking enero 26"/>
        <s v="Serv parking Feb 26"/>
        <s v="Serv parking Mar 26"/>
        <s v="Serv parking Abr 26"/>
        <s v="Parking 2026 - CHIMB"/>
        <s v="Sum e inst RCI division locales OAS"/>
        <s v="Sum e inst puertas para bodegas oas"/>
        <s v="Concierto La Serenata"/>
        <s v="Suscripcion El Libero 2026"/>
        <s v="Cierre provisorio local Omega"/>
        <s v="Gestion de no valorizables 2026 Faucett"/>
        <s v="Cierre nivel -5 para Navidad 2025"/>
        <s v="EMA-Databot Mar PAK"/>
        <s v="Siniestro N°25486954 Cubierta Crepes"/>
        <s v="Remodelación CN Falabella Bodegaje"/>
        <s v="Cierre provisorio local Fredo"/>
        <s v="casetta pago parking"/>
        <s v="Costo con recupero"/>
        <s v="OC Koski RRHH MAE"/>
        <s v="Parking 2026 - PLM"/>
        <s v="Limpieza terreno chicureo"/>
        <s v="REPARACIÓN SISTEMA CLIMA PISO 8 SONESTA"/>
        <s v="Estudio aeronautico de alturas Max Permi"/>
        <s v="SERVICIO DE ASESORIA COMUNICACIÓN FEBRER"/>
        <s v="SERVICIO DE ASESORIA COMUNICACIÓN MARZO"/>
        <s v="MEDIA TRAINING"/>
        <s v="CAJA MANUAL COBRO TPV ADVENTA"/>
        <s v="Capex cortinas de aire 2"/>
        <s v="Cambio de ITM 2500A - Subestación Conqui"/>
        <s v="MAM / J6-Agencia RRSS SAC Adecco"/>
        <s v="PAK / J6-Agencia RRSS SAC Adecco"/>
        <s v="Desmontaje para futuro locatario Quality"/>
        <s v="Capex parking impresora"/>
        <s v="IMPLEMENTACIÓN DE CAMARAS EN RUTA DE EVA"/>
        <s v="OVERHAUL ESCALA 14 CONJUNTO REDUCTOR"/>
        <s v="Ethics-Point 2026"/>
        <s v="Reparaciones sanitarias camarin Recupac"/>
        <s v="SUMINISTRO PASTILLAS MICROBIOLOG ENE-DIC"/>
        <s v="MANT. AREAS VERDES ENERO-FEBRERO-MARZO"/>
        <s v="Mantención equipos Fan Coil Oficinas"/>
        <s v="MEJORAS PUNTOS DE ANCLAJE P. CARACOLÍ"/>
        <s v="OPTIMICE COLOMBIA Asesoria"/>
        <s v="OVERHAULT ESCALA 15 PASAMANOS"/>
        <s v="Modificación y automatización portón SEP"/>
        <s v="DN - Inscripción de aumento de capital"/>
        <s v="Parking 2026 - MCH"/>
        <s v="ADICIONALES DE CIERRE PROYECTO IRA PARKI"/>
        <s v="Dusted Hall Piso 6"/>
        <s v="SERVICIO VACTOR PARQUE CARACOLÍ"/>
        <s v="Presupuesto de implementación"/>
        <s v="Proyectista PCI Coquimbo"/>
        <s v="Soport. Atlassian MAR-ABR"/>
        <s v="Sala LEAN"/>
        <s v="Parque Open Kennedy"/>
        <s v="Demolición de Pared MT"/>
        <s v="SHOWS EN VIVO/ FEBRERO"/>
        <s v="Pantallas Anti Faal Piso5 FoodCourt"/>
        <s v="Musicalización Eucaristia"/>
        <s v="LIQUIDACIÓN TPM ENERO 26"/>
        <s v="DEMOLICION DE LOCAL FC6"/>
        <s v="Reparación escalera 28"/>
        <s v="Refuerzo bolardos seguridad"/>
        <s v="Cuota Primer Semestre 2026"/>
        <s v="serv.fee-de limp. trampa de grasa-Mar -M"/>
        <s v="Servicio Asesoria DAS"/>
        <s v="AUMENTO DE POTENCIA LOMITON TERMINAL"/>
        <s v="O5479-25-A Cerramiento solar PA"/>
        <s v="Rep. Pasillo nivel Piña Restaurantes"/>
        <s v="TRABAJOS OOCC CONTROL DE ACCESO TERRAZA"/>
        <s v="Rep. Bomba 2 agua lluvia -6"/>
        <s v="MTTO ECOPLANTA"/>
        <s v="Dmarc protección de correo"/>
        <s v="Inicio 2do mes implementación final"/>
        <s v="Inicio 3er mes implementación final"/>
        <s v="LIQUIDACIÓN TPM FEBRERO26"/>
        <s v="SER PINTADO DE ESTACIONAMIENTO PRINCIPAL"/>
        <s v="Coordinador de Proyectos #2"/>
        <s v="REP.BAÑO 5 , SALA DE RACK Y 3 LOCALES"/>
        <s v="VERA AUDITORES Y ASOCIADOS S. CIVIL DE"/>
        <s v="Servicio anual control de palomas"/>
        <s v="CONTROL PLAGAS  PALOMAS- MENSUAL"/>
        <s v="Asesor en Prevención de Riesgos 2026"/>
        <s v="Asesoría complementaria Larc- AdcanceFee"/>
        <s v="Defensa Judicial en Juicios Laborales"/>
        <s v="Servicio de cafetería mensual ene´26"/>
        <s v="Servicio de cafetería mensual feb´26"/>
        <s v="Servicio de cafetería mensual mar´26"/>
        <s v="Servicio de cafetería mensual abr´26"/>
        <s v="Servicio de cafetería mensual may´26"/>
        <s v="Servicio de cafetería mensual jun´26"/>
        <s v="Servicio de cafetería mensual jul´26"/>
        <s v="Servicio de cafetería mensual ago´26"/>
        <s v="Servicio de cafetería mensual sep´26"/>
        <s v="Servicio de cafetería mensual oct´26"/>
        <s v="Servicio de cafetería mensual nov´26"/>
        <s v="Servicio de cafetería mensual dic´26"/>
        <s v="Implementacio COntingencia Hubspot"/>
        <s v="SaaS y Soporte Mitte MAQ 2026"/>
        <s v="VERANO/PILARES PLAZA CRISTALES /ENE 26"/>
        <s v="BOTONES DE ASIST. COMP. ZONAS  A Y B"/>
        <s v="Limpieza escalas mecánicas bimestral"/>
        <s v="ASESORIA INMOBILIARIA DIC 25"/>
        <s v="ASESORIA INMOBILIARIA ENE 26"/>
        <s v="ASESORIA INMOBILIARIA FEB 26"/>
        <s v="ASESORIA INMOBILIARIA MAR 26"/>
        <s v="ASESORIA INMOBILIARIA ABR 26"/>
        <s v="ASESORIA INMOBILIARIA MAY 26"/>
        <s v="ASESORIA INMOBILIARIA JUN 26"/>
        <s v="ASESORIA INMOBILIARIA JUL 26"/>
        <s v="ASESORIA INMOBILIARIA AGO 26"/>
        <s v="ASESORIA INMOBILIARIA SEP 26"/>
        <s v="ASESORIA INMOBILIARIA OCT 26"/>
        <s v="ASESORIA INMOBILIARIA NOV 26"/>
        <s v="ASESORIA INMOBILIARIA DIC 26"/>
        <s v="Retiro de acometidas exsitentes locales"/>
        <s v="serv. mensual de limpieza de trampa de g"/>
        <s v="PAGO CUOTA INCORPORACION 2026/ENE2027"/>
        <s v="AUDITORIA ISO 500012026"/>
        <s v="Suministro macetas"/>
        <s v="Impermeabilizado techos"/>
        <s v="Mantto.prevent. de sist. de climat. HYM"/>
        <s v="Itemizado y Presupuesto RoofTop"/>
        <s v="POP Señalética_AON_Señalética mall"/>
        <s v="Parking 2026 - VES1"/>
        <s v="SUSCRIPCION BUK 2026"/>
        <s v="Parking 2026 - JAÉN"/>
        <s v="VERANO/FV anfitriones pantallas /ENE 26"/>
        <s v="LIQUIDACIÓN TPM DICIEMBRE"/>
        <s v="Compra 02 limpia pies con logo"/>
        <s v="INST CUERDA DE VIDA ESCALERILLAS"/>
        <s v="Ciberseguridad 28NOV2025-28NOV202 Chilla"/>
        <s v="EVENTO CIERRE DE AÑO"/>
        <s v="Sum Agua Potable por corte Sedapal Dic25"/>
        <s v="PASAMANOS Y COLLARINES DERECHO E02"/>
        <s v="Serv Jardines Ene-Abril 2026"/>
        <s v="Hon. Consultas diversas Larcomar - Feb26"/>
        <s v="Servicio WES ene-nov 2026 MAM"/>
        <s v="Servicio de logistica PMT Enero 2026"/>
        <s v="Rep. Montavehiculos EG7"/>
        <s v="MTTO PINCHANEUMATICOS BI ANUAL"/>
        <s v="Tabique Cinnabon-oak Berry"/>
        <s v="Asesoría Permanente VGM - Enero 2025"/>
        <s v="Mantto y Certificacion de Pozos a Tierra"/>
        <s v="Fee Final - Arequipa"/>
        <s v="Eventos_SES_Enero"/>
        <s v="Regularizacion equipo certificacion A02"/>
        <s v="Honorarios Asesoría"/>
        <s v="Puntos de red"/>
        <s v="MANTTO PINCHA NEUMATICOS COT. 6079"/>
        <s v="Gestión de factibilidad electrica con LD"/>
        <s v="Sovos - Implementacion - Firma SOW"/>
        <s v="Sovos - Implementacion -  Salida en vivo"/>
        <s v="ADICIONAL ACOMPAÑAMIENTO CIERRE BMS"/>
        <s v="Tarjeta Bacnet Notifier"/>
        <s v="DEMARCACIO ESTACIONAMIENTOS FLECHAS, ETC"/>
        <s v="Arauco Coronel"/>
        <s v="Proyectista Basura Coquimbo"/>
        <s v="Revisión contingencia RCI"/>
        <s v="Evaluación Recopilación Antecedentes"/>
        <s v="Consultora postulación distintivo"/>
        <s v="Mant Prev BCI DE MIN- 2026"/>
        <s v="Analista Senior de Impuestos"/>
        <s v="Aviso Resultados 2025 El Mercurio"/>
        <s v="Overhaul motor E28"/>
        <s v="Overhaul motor E09"/>
        <s v="Gestión y compatibiliazación de especial"/>
        <s v="Operador nocturno ascensor EG1"/>
        <s v="Señaleticas baños"/>
        <s v="Acinpro derechos año 2026"/>
        <s v="SERVICIO DE AROMATIZACION 2026"/>
        <s v="Sayco y acinpro pago anual 2026"/>
        <s v="EMA-Databot Mar MAM"/>
        <s v="EMA-Databot MAM"/>
        <s v="EMA-Databot ACH"/>
        <s v="EMA-Databot  MAE"/>
        <s v="EMA-Databot BOM"/>
        <s v="EMA-Databot ASA"/>
        <s v="EMA-Databot  MAM"/>
        <s v="EMA-Databot MAQ"/>
        <s v="Proyecto paisajismo adicionales Ica verd"/>
        <s v="cierre perimetral provisorio pasillo B a"/>
        <s v="PROVISION E INSTALACION PUERTA ABATIBLE"/>
        <s v="Configuracion red parking PAO"/>
        <s v="Proyectista Seguridad Electrónica"/>
        <s v="EVALUACION DIRECTORIO 2025"/>
        <s v="Calculo Muro Cortina-Acceso Puente"/>
        <s v="ITO TTVV SEP. A OCT. 2025"/>
        <s v="ITO TTVV OCT. A NOV. 2025"/>
        <s v="ITO TTVV NOV. A DIC. 2025"/>
        <s v="ITO TTVV DIC, A ENERO 2026"/>
        <s v="Cuotas Ene-Feb/26 Asesorías Seguros"/>
        <s v="Reparaciones y Proyecciones en RCI PAK"/>
        <s v="Fee Mensual"/>
        <s v="Fee_REVISION_LARCOMAR_FEBRERO_2026"/>
        <s v="Hon. Consultas diversas Larcomar - Dic25"/>
        <s v="FeeAgencias_PermisosMunicipales_Febrero"/>
        <s v="Reparación maquina Dingli"/>
        <s v="TASACION BUENAVENTURA COQUIMBO"/>
        <s v="REFORZAMIENTO DOWELLS POR VISE"/>
        <s v="Alarma ansul Tquila"/>
        <s v="Rep. Compresores Local Vapiano"/>
        <s v="MATERIALES IMPERMEABILIZADO ZONAS ESTACI"/>
        <s v="SUM. E INSTALACIÓN DE TABLEROS ELECTRICO"/>
        <s v="TRAMITE DE LICENCIA DE DERECHO DE USO DE"/>
        <s v="Pintado del area de discapacitados del e"/>
        <s v="CERTIFICADO IREC - MINKA"/>
        <s v="BBDO/APOYO"/>
        <s v="Arauco Premium Outlet Coquimbo"/>
        <s v="Parque Angamos"/>
        <s v="compra LPR dañada por proveedor Sodimac"/>
        <s v="6.1.1 Vegatacion hexagonos S1 Arboleda"/>
        <s v="Gestion de no valorizables 2026 Lurin"/>
        <s v="Limpieza 32 Escalas Mecanicas"/>
        <s v="AUDITORIAS TRADICIONAL_MINKA_ENERO_2026"/>
        <s v="ITAU FIDUCIARIA-MES DIC ATRASADO"/>
        <s v="Interconexión de sistema alarma pozo sép"/>
        <s v="AUDITORIAS_VES1_ENERO_2026"/>
        <s v="Cuota Anual de Afiliación a Colcapital"/>
        <s v="Retiro escombros en terreno Sector H&amp;M"/>
        <s v="Aumento potencia Motorola suc 7107"/>
        <s v="Sum e inst tarjeta panel deteccion Of"/>
        <s v="Honorarios (visas)"/>
        <s v="Lavado de fachadas"/>
        <s v="Cerramientos y escaleras"/>
        <s v="ALIMENTADOR MODULO VARSOVIENNE"/>
        <s v="Bodegaje Equipos de Clima Falabella"/>
        <s v="Implemen sello en techo casco local"/>
        <s v="Tabique Monarch Remodelación"/>
        <s v="Endoso prórroga Todo Riesgo Construcción"/>
        <s v="TICKETLESS/ CAMPAÑA ANFITRIONES/ ENE 26"/>
        <s v="Asesoría legal para estrategia de confor"/>
        <s v="Parking 2026 - OAF"/>
        <s v="Mantencion anual de reja y portones"/>
        <s v="MANT. BOMBA SUMERGIBLE POZO SÉPTICO SUR"/>
        <s v="Supervisión Red sanitarias Ica"/>
        <s v="Apoyo Auditoría Externa SGE"/>
        <s v="CAJA CENTRO PARKING"/>
        <s v="SERVICIOS"/>
        <s v="Adicional Proy Pavimento"/>
        <s v="Optimizaciones PCI BUIN"/>
        <s v="WES enero a sept 2026"/>
        <s v="Asesor tecnico vialidad UD2"/>
        <s v="Serv Gabriela Enero 26"/>
        <s v="Serv Gabriela Feb 26"/>
        <s v="Serv Gabriela Mar 26"/>
        <s v="serv.fee-de limp d grasa-cam de bomb-Ma"/>
        <s v="VDV/ EXTRASACTIVACION/ ENERO"/>
        <s v="Proyecto La Mar - Formulario"/>
        <s v="Conjunto pasamanos en E43"/>
        <s v="POP _ Señaleticas mall"/>
        <s v="serv.fee feb de limpieza de trampa de gr"/>
        <s v="tramitacion seremi de salud sala de basu"/>
        <s v="Parking 2026 - HUAR"/>
        <s v="LIMPIEZA DE LONAS TENSADAS PATIO DE COMI"/>
        <s v="Certificación de TTVV"/>
        <s v="MANT Y RECARGA DE EXTINTORES"/>
        <s v="MANT. POZO SÉPTICO SUR Y NORTE"/>
        <s v="Servicios Emisores 25"/>
        <s v="Reparación UPS Sala Control"/>
        <s v="Instalacion central incendio Bco Falabel"/>
        <s v="TABIQUE PROV.LOC. GEOGRAPHY"/>
        <s v="Adicional recarpeteo Salida Kennedy"/>
        <s v="Cierre provisorio local Starbucks"/>
        <s v="Eventos_AON_Show Brayan Arambulo"/>
        <s v="COSTO C/RECUP. CARGO A LOC FUENTE SPORT"/>
        <s v="ITAU FIDUCIARIA-MES FEBRERO"/>
        <s v="ITAU FIDUCIARIA-MES MARZO"/>
        <s v="ITAU FIDUCIARIA-MES ABRIL"/>
        <s v="ITAU FIDUCIARIA-MES MAYO"/>
        <s v="ITAU FIDUCIARIA-MES JUNIO"/>
        <s v="ITAU FIDUCIARIA-MES JULIO"/>
        <s v="ITAU FIDUCIARIA-MES AGOSTO"/>
        <s v="ITAU FIDUCIARIA-MES SEPTIEMBRE"/>
        <s v="ITAU FIDUCIARIA-MES OCTUBRE"/>
        <s v="ITAU FIDUCIARIA-MES NOVIEMBRE"/>
        <s v="ITAU FIDUCIARIA-MES DICIEMBRE"/>
        <s v="REPARACIÓN CIELO RASO P2 N3 PUMA"/>
        <s v="Honorarios NC 202554111"/>
        <s v="SUSCRIPCION ACCEP ENERO 26"/>
        <s v="SUSCRIPCION ACCEP FEBERO 26"/>
        <s v="SUSCRIPCION ACCEP MARZO 26"/>
        <s v="Gerencia Cambio de marca letreros y tote"/>
        <s v="NUEVA ACOMETIDA ELECTRICA MF MODULO 1-19"/>
        <s v="SERVICIO ANFITRIONES y SEGURIDAD"/>
        <s v="APLICACIÓN NANOX SOBRE MUROS VERDES PCA"/>
        <s v="CONTROL PLAGAS/PALOMAS  ENE-DIC 2026"/>
        <s v="Remodelación bodega SABA -1"/>
        <s v="Tratamiento anticorrosivo de estructuras"/>
        <s v="Instalación Variador Agua Tratada"/>
        <s v="Arauco Premium Outlet Curauma"/>
        <s v="Arauco Premium Outlet San Pedro"/>
        <s v="RH2: PROCESO SELECCIÓN CJ INICIAL"/>
        <s v="OUTPLACEMENT CZARATE / CESTELA"/>
        <s v="TRAB Y ACONDIC EN PARED DE ACANTILADO"/>
        <s v="EXTRAS NAVIDAD / DECORACIÓN / DICIEMBRE"/>
        <s v="cierre prvisorio suc117 Under Armour"/>
        <s v="Asesorias revisión proyectos locales"/>
        <s v="Eventos_GestiónMunicipal_Enero"/>
        <s v="Acinpro 2026 PLC"/>
        <s v="Alimentación Trifasica Medidor L231 Cot"/>
        <s v="DIA DE LOS ENAMORADOS/ PRODUCCION/ ASA"/>
        <s v="RETIRO RESIDUOS CE1, CE2, COL, PAJ FEB26"/>
        <s v="ADECUACIÓN OBRA CIVIL LOCAL FC407"/>
        <s v="Cierre provisorio suc303 Merrell"/>
        <s v="Muro divisorio"/>
        <s v="BOMBA SÉPTICA 1"/>
        <s v="8.1.5 Contador de personas"/>
        <s v="Demolicion de local + cambio de puerta y"/>
        <s v="Honorarios Administrativo Soporte"/>
        <s v="Servicio Misa Dominical Año 2026"/>
        <s v="arriendo enero - dic prensa PAO"/>
        <s v="MANTENIMIENTO EN AMBIENTES VARIOS"/>
        <s v="BBDDO/ RRHH EXTRA/ FEBRERO Y MARZO"/>
        <s v="Demolicion suc315 Zappa (recuperable)"/>
        <s v="REVISION_MINKA_ENERO_2026"/>
        <s v="PINTADO Y FORRADO DE ESCALERA"/>
        <s v="L136-Defensa procesal judicial Larcomar"/>
        <s v="Vacaciones recreativas semana santa"/>
        <s v="Cierre provisorio local Bimba y Lola"/>
        <s v="DN - Reducción de Capital"/>
        <s v="CAJA CENTRO PARKING EXPO"/>
        <s v="Recabl. de ckto de ilumina. de playa H&amp;M"/>
        <s v="Adic Bench+ Gabinete con Jardinera"/>
        <s v="Mtto Eqps por corrosión y oxido Itse Oul"/>
        <s v="Inst. Citofonía A01"/>
        <s v="SERV MANTTO Y RECARGA EXTINTORES 2026"/>
        <s v="Mejora y mantto.sistema de aguas lluvias"/>
        <s v="Mantenimiento integral de contadores"/>
        <s v="Eventos_GestionDePagos_Enero"/>
        <s v="Plan mitigación ascensores Lobby"/>
        <s v="Itemizado y Presupuesto Puente"/>
        <s v="Estudio de factibilidad solar"/>
        <s v="MCN-Métodos captura NPS (implementación"/>
        <s v="Cierre provisorio local Nautica"/>
        <s v="MEJORA ILUMINACIÓN ESTACIONAMIENTO PAN"/>
        <s v="COTIZACIONES - TRABAJOS VARIOS PARQUE JA"/>
        <s v="REPARACION DE RETORNADORES"/>
        <s v="DDE/ MURAL PLAZA BANCARIA/ FEBRERO"/>
        <s v="Pintado de Rejas Zona Lima"/>
        <s v="ACONDICIONAMIENTO DE SUPERFICIE DE INFRA"/>
        <s v="Telemetria para futuro locatario Quality"/>
        <s v="Correc. Filtración en red de aguaTee Ø4&quot;"/>
        <s v="OBRAS DOWELLS ESTACIONAMIENTOS"/>
        <s v="Telemetria 2026 - MPI"/>
        <s v="Servicio de auditoria IA Abr-26"/>
        <s v="Servicio de auditoria IA May-26"/>
        <s v="Servicio de auditoria IA Jun-26"/>
        <s v="Servicio de auditoria IA Jul-26"/>
        <s v="Servicio de auditoria IA Ago-26"/>
        <s v="Servicio de auditoria IA Set-26"/>
        <s v="Servicio de auditoria IA Oct-26"/>
        <s v="Servicio de auditoria IA Nov-26"/>
        <s v="Servicio de auditoria IA Dic-26"/>
        <s v="Servicio de auditoria IA Ene-26"/>
        <s v="Servicio de auditoria IA Feb-26"/>
        <s v="Cierre provisorio local New Man"/>
        <s v="Escalera de ingreso a paneles"/>
        <s v="ASESORIA_DEFENSA_CIVIL"/>
        <s v="ACOND. SUPERFICIE TECHOS ACANTILADO SUR"/>
        <s v="Mant Prev A&amp;D De HyM Ene-Dic26"/>
        <s v="Mant Prev ACI De HYM Ene-Dic26"/>
        <s v="Bases de Licitación TTVV"/>
        <s v="SaaS y Soporte Mitte AEB 2026"/>
        <s v="mantto correct. alarma BCI- Pab9"/>
        <s v="SUMINISTRO E INSTALACION DE BOTONES ANTI"/>
        <s v="Eventos_AON_Sistema de Sonido"/>
        <s v="Capex parking repuesto talenquera"/>
        <s v="Retiro de tuberías en desuso y actividad"/>
        <s v="Aleros Boulevard Parque"/>
        <s v="Asesoría Permanente VGM - Febrero 2025"/>
        <s v="ENER 26 FEE DE ADM. PLAYAS - ADICIONAL"/>
        <s v="FEB 26 FEE DE ADM. PLAYAS - ADICIONAL"/>
        <s v="ITAU FIDUCIARIA-MES ENERO ATRASADO"/>
        <s v="Tasación MegaPlaza Independencia"/>
        <s v="Estructuras Enero"/>
        <s v="ACTUALIZACIÓN DE PLANOS Y VERIFICACIÓN E"/>
        <s v="Suministro e instalación biodigestor PAK"/>
        <s v="ASESORIA Y GESTION ITSE 2026"/>
        <s v="Cierre provisorio local Aldo"/>
        <s v="INSTALACION DE BEBEDEROS DE MASCOTAS"/>
        <s v="Sum. Luces de Emergencia"/>
        <s v="26-KR001 1y2"/>
        <s v="Parte 2 - Rta Requerimiento Ambiental"/>
        <s v="Instalación cerco Zona Tecnica PTAR"/>
        <s v="MEJORAS SEGURIDAD PERIMETRAL, 100 MT"/>
        <s v="VDV/ VIDEO HORIZONTAL/ ENERO 26"/>
        <s v="Servicio NOC Minka 2026"/>
        <s v="PINTURA ESTACIONAMIENTO ADICIONAL"/>
        <s v="TERMOPANELES FRONTIS SEGURO"/>
        <s v="Suministro de bancas Ica"/>
        <s v="SERV DE CORRESPONDENCIA - ARBOLEDA 2026"/>
        <s v="SERV DE CORRESPONDENCIA - ALEGRA 2026"/>
        <s v="Busq. y repar. de filtrac. en playa de e"/>
        <s v="DISPLAY VARIADOR BAC 4"/>
        <s v="DISPLAY VARIADOR BAC 1"/>
        <s v="Soport. Atlassian NOV25-FEB26"/>
        <s v="Inst. Bandejas locales S. Brasa y A. Gea"/>
        <s v="BBDO/APOYO ENERO/ENE 26"/>
        <s v="Aviso Resultados 2025 Diario Financiero"/>
        <s v="CONTRATO EFE MAE"/>
        <s v="Cierre provisorio suc112 La Fete"/>
        <s v="DDE /ACTIVACION TARJETAS/FEB 26"/>
        <s v="Misas Enero a diciembre"/>
        <s v="TOTEMS/ PRODUCCION/ FEBRERO/ 100%"/>
        <s v="Pago de tramites ENERO"/>
        <s v="RH2: PROCESO DE SELECCIÓN 50% OEJ"/>
        <s v="FUNDACIÓN / EVENTO IINICIO PRACTICA / AB"/>
        <s v="Tec. enchapadores Dic25- Ene 26"/>
        <s v="1. 25-FI005"/>
        <s v="Serv. revisión de 14 cámaras"/>
        <s v="Fenalco Enero a Diciembre 2026"/>
        <s v="Renov. de bomb. sumergi. de pozo sumider"/>
        <s v="SERVICIO MUSICA PHONO GRABADA PISOS OSA"/>
        <s v="Hon. Consultas diversas Larcomar - Nov25"/>
        <s v="ITSE COLONIAL"/>
        <s v="PADRE EUCARISTIAS 2026"/>
        <s v="Postulación Distintivo Peru Sostenible"/>
        <s v="Actualización de instrumento de gestión"/>
        <s v="Eventos_PagoImitadores_Febrero"/>
        <s v="VDV/ EXTRAS PLAZA/ FEBRERO"/>
        <s v="REPARACION PARED PERIMETRAL VECINO"/>
        <s v="Parking 2026 - VM CHORR"/>
        <s v="Puntos hidrosanitarios de burbuja piso 2"/>
        <s v="Pago de tramites FEBRERO 2"/>
        <s v="REPARACION DE CORTINA METALICA COMPACTAD"/>
        <s v="SUMINISTRO E INSTALACION LETREROS TOTEM"/>
        <s v="3 videos"/>
        <s v="OASMAR/26 intervencion BOMBAS PASILLO lc"/>
        <s v="COMPRA PARCHES Y BATERIA DEA ACH"/>
        <s v="Musico Eucaristias Feb-Junio"/>
        <s v="SERVICIOS TRANSITORIOS DIC´25"/>
        <s v="Sum. Láminas de seguridad mamparas"/>
        <s v="MANTTO PORTONES  BETA3, 4 y 7 - COT 6095"/>
        <s v="Revisión de Cálculo Estructural"/>
        <s v="PQR-Plataforma para generar QR"/>
        <s v="GRIFO BODEGA RESPEL"/>
        <s v="Asesor en Prevención de Riesgos Mar 26"/>
        <s v="Asesoría TMS"/>
        <s v="Informe Técnico Historial Ambiental"/>
        <s v="Desmontaje y Reinstalación de Gabinete"/>
        <s v="Asesoría para recepción de obra PLM"/>
        <s v="UTAC 2026 OPERADORES. ESPO"/>
        <s v="Pago de tramites FEBRERO"/>
        <s v="VDV/ FILA VIRTUAL/ ENERO"/>
        <s v="CABLEADO ELÉCTRICO MODULO M61"/>
        <s v="Reparaciones-oficinas Bodegas Falabella"/>
        <s v="Cambio de Canaleta Pluvial - Techo de Ci"/>
        <s v="Conducción Valeria Piazza-Marca Peru"/>
        <s v="Pintado de plataforma Tanta y Delosi"/>
        <s v="Reparación Montacargas EG5A"/>
        <s v="Automatización negocio SSBB DCL"/>
        <s v="Mant. Correct. Manipulador Telescópico S"/>
        <s v="AO INFLUENCERS/TRAVELLERS FERIADO SEMANA"/>
        <s v="REPARACION CIELOS RAZOS DRYWALL"/>
        <s v="Endoso inc Min póliza RC Exceso"/>
        <s v="POP_AON_Indoors Enero"/>
        <s v="Cortina Metalica Xcal"/>
        <s v="Gabinetes de PVC Extintores"/>
        <s v="Estacionamiento Visitas P Aruco 2do Sem"/>
        <s v="Soporte adicional traslado Chillers"/>
        <s v="Pruebas de luces de emergencia y certifi"/>
        <s v="MANT. PREVENTIVO ENERO-FEBRERO-MARZO"/>
        <s v="SERV DE CORRESPONDENCIA - FABRICATO 2026"/>
        <s v="Suministro e instalación de ruedas de pe"/>
        <s v="SERVICIO AROMATIZACIÓN ENE,FEB.MAR"/>
        <s v="Premarco local ex Under Armour"/>
        <s v="Suministro de pintura"/>
        <s v="Limpieza de Mamparas en acantilado"/>
        <s v="Equipo de emergencias estación para aten"/>
        <s v="Cierre provisorio local Leroy"/>
        <s v="RH1: ARAUCO GOT TALENT"/>
        <s v="LUMINARIAS PASILLO TOTTUS"/>
        <s v="Suministro de materiales varios ITSE"/>
        <s v="SERVICIOS TRANSITORIOS ENE´25"/>
        <s v="Impermeabilización sala MC20"/>
        <s v="-Sistema de cuenta personas visitanes AC"/>
        <s v="3.1.1 Apuntalamiento Ara Dic-ene"/>
        <s v="3.1.1 Apuntalamiento Ara ene-feb PLC"/>
        <s v="H. Adenda Cto Superficie Larco-NovDic25"/>
        <s v="Reparación Goteras Locatarios Mercadcito"/>
        <s v="Monitoreo Ambiental 2026"/>
        <s v="CUOTA ACECOLOMBIA PARQUE CARACOLÍ"/>
        <s v="Cuota Acecolombia 2026 anual"/>
        <s v="Retiro de Cortina - L Ahumada"/>
        <s v="MANTENIMIENTO PREVENTIVO HVAC H&amp;M"/>
        <s v="Tramite Itse Lurin 2026"/>
        <s v="Outplacement Pro"/>
        <s v="ADICIONAL FABRICACIÓN PÓRTICO VEHICULAR"/>
        <s v="SERV DE CORRESPONDENCIA - CARACOLÍ 2026"/>
        <s v="Correc. de filtrac. en cuarto de tablero"/>
        <s v="Instalación medidor Domino"/>
        <s v="Eventos_Apdayc"/>
        <s v="Mantenimiento quinquenal de redes gas na"/>
        <s v="SERVICIO DE AREA PROTEGIDA FEB"/>
        <s v="SERVICIO DE AREA PROTEGIDA MARZ"/>
        <s v="SERVICIO AREA PROTEGIDA ABRIL"/>
        <s v="SERVICIO AREA PROTEGIDA MAY"/>
        <s v="SERVICIO AREA PROTEGIDA JUNI"/>
        <s v="SERVICIO AREA PROTEGIDA JULIO"/>
        <s v="SERVICIO AREA PROTEGIDA AGOST"/>
        <s v="SERVICIO AREA PROTEGIDA SEPT"/>
        <s v="SERVICIO AREA PROTEGIDA OCTUB"/>
        <s v="SERVICIO AREA PROTEGIDA NOV"/>
        <s v="SERVICIO AREA PROTEGIDA DIC"/>
        <s v="SERVICIO MILLSONIC 2026"/>
        <s v="BBDDO/ RRHH EXTRA/ ENERO"/>
        <s v="SUMINISTRO COMBUSTIBLE ACPM 5%"/>
        <s v="serv. mensual de limpieza de mantto de c"/>
        <s v="MANTTO CORRECTIVO MES DE  ENERO"/>
        <s v="serv.fee feb de limp d grasa  y cam de b"/>
        <s v="Manto Reg. Sistema Contadores VMCH"/>
        <s v="Mantencion Gab, Incendio interperie"/>
        <s v="Arranque Electrico 63A Cot 3041"/>
        <s v="ALIANZA FUTBOL FEMENINO/ UNIFORMES"/>
        <s v="PINTADO DE TUBERIAS EN ACANTILADO SUR"/>
        <s v="SUMINISTRO DE SEÑALETICAS"/>
        <s v="BODEGA/FLETE BASURA BODEGA RENCA/DIC"/>
        <s v="ANALISTA DE MARKETING_NOV"/>
        <s v="ANALISTA DE MARKETING_DIC"/>
        <s v="ANALISTA DE MARKETING_ENE"/>
        <s v="ANALISTA DE MARKETING_FEB"/>
        <s v="Parking 2026 - BARRANCA"/>
        <s v="Servicio WES ene-dic 2026 BOM"/>
        <s v="Reparación estructura y tabiqueria jiraf"/>
        <s v="Gráficas Reconversión Adidas"/>
        <s v="BOMBA SUMERGIBLE PONI 7"/>
        <s v="PUNTO CERO DESAGUE GRASAS XIAOMI"/>
        <s v="MANTENCION PAISAJISMO MES DE ENERO"/>
        <s v="MANTENCION PAISAJISMO MES DE FEBRERO"/>
        <s v="Movimiento de 3 Cajeros"/>
        <s v="Instalacion de nuevo topico"/>
        <s v="ADICIONAL OBRA CIVIL LOCAL FC407"/>
        <s v="Agencia de marketing piloto SW"/>
        <s v="INST. SISTEMA DE ILUMINACIÓN AREAS COMUN"/>
        <s v="Reg. liquidación asesoria Legal - Jun25"/>
        <s v="Mantenimiento de extintores"/>
        <s v="REPARACION STANDS FERIA FEB 2026"/>
        <s v="Proyectista Audio Coquimbo"/>
        <s v="Mantenimiento regular de puertas emergen"/>
        <s v="Mant. prev. de sistema de recircula-MT-M"/>
        <s v="ITSE Pintura para baranda y RCI"/>
        <s v="VDV/INFLUENCERS/ENERO"/>
        <s v="TABIQUE PROV. LOCAL BAMERS"/>
        <s v="Pintado de rejas en acantilado"/>
        <s v="Plataforma de búsqueda StartUp"/>
        <s v="CORREC. PUERTA ENRROLLABLE - SALIDA NORT"/>
        <s v="Servicio de caracterización de Agua en P"/>
        <s v="Pint. Ancantilado, tuberías, techo, reji"/>
        <s v="REVISIÓN_CHIMBOTE_FEBRERO 2026"/>
        <s v="SERV OPERAC COMERCIALES PAO, ENE 26"/>
        <s v="SERV OPERAC COMERCIALES PAO, FEB 26"/>
        <s v="SERV OPERAC COMERCIALES PAO, MAR 26"/>
        <s v="SERV OPERAC COMERCIALES PAO, ABR 26"/>
        <s v="SERV OPERAC COMERCIALES PAO, MAY 26"/>
        <s v="SERV OPERAC COMERCIALES PAO, JUN 26"/>
        <s v="SERV OPERAC COMERCIALES PAO, JUL 26"/>
        <s v="SERV OPERAC COMERCIALES PAO, AGO 26"/>
        <s v="SERV OPERAC COMERCIALES PAO, SEP 26"/>
        <s v="SERV OPERAC COMERCIALES PAO, OCT 26"/>
        <s v="SERV OPERAC COMERCIALES PAO, NOV 26"/>
        <s v="SERV OPERAC COMERCIALES PAO, DIC 26"/>
        <s v="Retiro escombros Adicional"/>
        <s v="TASAS - RENOVACIONES DE MARCA"/>
        <s v="TASAS"/>
        <s v="SERVICIO DE AREA PROTEGIDA ENE"/>
        <s v="LIMPIEZA DE CANAL PLUVIAL FEBRERO 2026"/>
        <s v="Extractor de baños"/>
        <s v="Permiso apdayc por Evento (21/03)"/>
        <s v="Sensor cuenta personas Xovis Modelo PC2-"/>
        <s v="SERVICIO DE DIBUJO 2026  SEM 1, PAK"/>
        <s v="COMPRA ZUNCHOS ASA 6 MESES"/>
        <s v="LU - Piloto Whatsapp"/>
        <s v="Servicio de musica ambiental pago anual"/>
        <s v="Fumigación AEX 2026 Ene"/>
        <s v="Fumigación AEX 2026 Feb"/>
        <s v="Fumigación AEX 2026 Mar"/>
        <s v="Fumigación AEX 2026 Abr"/>
        <s v="Fumigación AEX 2026 May"/>
        <s v="Fumigación AEX 2026 Jun"/>
        <s v="Fumigación AEX 2026 Jul"/>
        <s v="Fumigación AEX 2026 Ago"/>
        <s v="Fumigación AEX 2026 Sep"/>
        <s v="Fumigación AEX 2026 Oct"/>
        <s v="Fumigación AEX 2026 Nov"/>
        <s v="Fumigación AEX 2026 Dic"/>
        <s v="IMPL. SISTEMA DE SEGURIDAD DE PUERTAS CO"/>
        <s v="Retiro escombros y aseo Corona"/>
        <s v="SERVICIO DE REBOBINADO BOMBA PENTAX 10 H"/>
        <s v="PROTECTOR PARA TUBERIAS CONDUIT LADO NOR"/>
        <s v="PAO/LEVANTAMIENTO MARCAS/ENE 26"/>
        <s v="L129-Defensa procesal judicial Larcomar"/>
        <s v="SERVICIO ADIC LIMPIEZA PROYECTO PA17"/>
        <s v="TRABAJOS DE PINTURA EN PASARELA METALICA"/>
        <s v="DCV ENERO 2026"/>
        <s v="REUBICACIÓN DE CÁMARAS"/>
        <s v="Apoyo psicológico PACSA"/>
        <s v="Rep. Cielo sector Lobby escalera"/>
        <s v="Edificio Mitjans"/>
        <s v="Edificio Concón"/>
        <s v="CORRECCIÓN DE SISTEMA DE SEGURIDAD ELECT"/>
        <s v="PINTURA_FRISO_VES1"/>
        <s v="Producción_AON_Tarima"/>
        <s v="PINTURA ESTACIONAMIENTOS DISCAPACITADOS"/>
        <s v="PA2026-0019 SUMINISTRO DE 550 GLN ACPM"/>
        <s v="REPARACIÓN FISURAS Y BALDOSAS COOLBOX"/>
        <s v="HABILITACION LLAMADAS DE PISO ASCENSOR 2"/>
        <s v="MEJORA MURO Y PUERTAS BOD.ASEO Y PAISAJE"/>
        <s v="Equipos de seguridad: Pantalla para anal"/>
        <s v="CERRAMIENTO PROVISIONAL EN EX TIENDAS IB"/>
        <s v="CE1 CAMARAS FEBRERO 2026"/>
        <s v="Repa, circuito elect. clinica limatambo"/>
        <s v="Ventana film admin finan+comedor"/>
        <s v="Servicio mantención de extintores PAO"/>
        <s v="DCV Febrero 2026"/>
        <s v="Suministro e instalación de tarjeta MCOP"/>
        <s v="cierre provisorio suc159 caffarena"/>
        <s v="COMPRA COMPUTADOR PARA CAJERO 11"/>
        <s v="POP_Otras campañas_Implementación BTS"/>
        <s v="PRELIMINAR DROP OFF"/>
        <s v="ESPACIO VERTICE/ REF ASIENTOS / FEB 26"/>
        <s v="SUMINISTRO E INSTALACION DE EQUIPO YORK"/>
        <s v="Mediciones mensuales piezometros Colina"/>
        <s v="Centralización: equipamiento complementa"/>
        <s v="TRASIEGO BODEGA POLO PLC EX"/>
        <s v="Telemetria 2026 - Larcomar"/>
        <s v="PAGO APDAYC Enero"/>
        <s v="Mantenimiento jardineria oficinas 2026"/>
        <s v="SERV. ASEO ADIONAL DIC 2025"/>
        <s v="Parking 2026 - VM COL"/>
        <s v="BTS/ INFLUENCER/ MARZO"/>
        <s v="Certificado Organizaciones laboralmente"/>
        <s v="MANTENIMIENTO PREVENTIVO DE EXTINTORES"/>
        <s v="4.1.1 Inst pto cero Loc Ara y pecera S1"/>
        <s v="Validador tickets BellaPiel"/>
        <s v="LIMPIEZA LOCALES PATIO COMIDA EN QUIEBRA"/>
        <s v="DRENES EQ. A.A SECT. LOCALES  C Y E"/>
        <s v="COMPRA EQUIPOS COMMUNITY PAR"/>
        <s v="EMA-Databot  CON"/>
        <s v="EMA-Databot ACO"/>
        <s v="Video capacitación ley 20.393"/>
        <s v="Equipamiento Security: Radios con lector"/>
        <s v="Equipos de Comunicación con lector de co"/>
        <s v="REGULARIZACION 2025 - CAMBIO DE RSOCIAL"/>
        <s v="Suscripción Anual 2026"/>
        <s v="EVALUACION TECNICA MULTIDISCIPLINARIA"/>
        <s v="Sum- de agua potable-Pab 7(9-15-Mar26)"/>
        <s v="RECERTIFICACION PUNTOS ANCLAJE INTER2026"/>
        <s v="Correc. Tuberia Montante y colectora Ø4&quot;"/>
        <s v="FERIAS/ MONTAJE FERIA EMPRENDO PEND/ FEB"/>
        <s v="EUCARISTIAS AÑO 2026"/>
        <s v="Variables AEX Diciembre"/>
        <s v="AUDITORIAS_ICA_ENERO_2026"/>
        <s v="COMPRA EQUIPO COMMUNITY OAS"/>
        <s v="VDV/PRODUCCIÓN DE VIDEO CP/FEBRERO"/>
        <s v="PRODUCCION/ VDV/ ENERO/ 100%"/>
        <s v="PRODUCCION/ VDV/ FEBRERO"/>
        <s v="DERECHOS MUSICA PHONO GRABADA (DJ VIVO)"/>
        <s v="AO INFLUENCERS/ TRAVELLERS/ FERIADO"/>
        <s v="Reja estacionamiento"/>
        <s v="BRU CAMARAS FEBRERO 2026"/>
        <s v="AO INFLUENCERS/DR MARTENS FEB/MARZO26"/>
        <s v="Servicio Coordinador de Operaciones Ener"/>
        <s v="SUM. ROLLO TERMICO"/>
        <s v="Suministro e instalacion tarjeta panel d"/>
        <s v="GRAFICAS/ CIERRES ZONA C/ FEB 26"/>
        <s v="PPTO 437  086RP0106- CORRECTIVO FEBRERO"/>
        <s v="MICROFONO PANEL NOTIFIER AUDIO EVAC."/>
        <s v="Acceso Oficinas Parque Arauco"/>
        <s v="CONTROL PALOMAS FEB 2026"/>
        <s v="CONTROL PALOMAS ABR 2026"/>
        <s v="CONTROL PALOMAS JUN 2026"/>
        <s v="CONTROL PALOMAS AGO 2026"/>
        <s v="CONTROL PALOMAS OCT 2026"/>
        <s v="CONTROL PALOMAS DIC 2026"/>
        <s v="PLATAFORMA DIGITAL CONTRATOS FEBRERO 26"/>
        <s v="Cierre prov loc Steve Madden"/>
        <s v="Liquidación por asesoria Legal - Dic25"/>
        <s v="GRAFICAS/ CIERRES ZONA BC/ FEB 26"/>
        <s v="tratamiento anticorrosivo a infraestruct"/>
        <s v="Graficas express"/>
        <s v="inscripción CLICC"/>
        <s v="Implementación mobiliario"/>
        <s v="Cierre provisorio suc315 Zappa"/>
        <s v="OASFEB/26 SONDEO TUBERIA Y LIMPIEZA CAJA"/>
        <s v="Desmalezado perimetral"/>
        <s v="APOYO BBDO/ FEBRERO MARZO"/>
        <s v="SERVICIO ARRIENDO MAQUINA LAVADO MES 4"/>
        <s v="SERVICIO ARRIENDO MAQUINA LAVADO MES 3"/>
        <s v="SERVICIO ARRIENDO MAQUINA MES 5 (FEB.)"/>
        <s v="Material para onboarding"/>
        <s v="SERV CONSERJE ENERO 26"/>
        <s v="Hon. Consultas diversas Larcomar - Ene26"/>
        <s v="INTEGRACIÓN SOVOS - INTIZA"/>
        <s v="PRESUPUESTO REVISION DE INFORMACIÓN DE S"/>
        <s v="Eventos_GestionArtista27.02_Febrero"/>
        <s v="Monitoreo Ambiental 2026 - 1"/>
        <s v="Rep. Puerta Piso 1 Montacargas Andén K."/>
        <s v="Variables AEX Febrero"/>
        <s v="ACCESORIOS - MONITORES"/>
        <s v="ASESORIAS"/>
        <s v="Serv Feb26 lec agua y luz"/>
        <s v="Serv Ene-26 lec agua y luz"/>
        <s v="Serv Mar 26 lec agua y luz"/>
        <s v="SUMINISTRO DE STOCK BAÑOS"/>
        <s v="VIDEO ASAMBLEA"/>
        <s v="Instalación luces de emergencia azotea"/>
        <s v="AUDITORIAS_CAJAMARCA_ENERO_2026"/>
        <s v="Gestion de valorizables 2026 Faucett"/>
        <s v="Insp. Sistema VRV Daikin - Tienda H&amp;M"/>
        <s v="TTVV ATRAQUE PISO METALICOS MALL 4"/>
        <s v="Sillas EJE"/>
        <s v="Cambio y suministro de laminas de seguri"/>
        <s v="Servicios tributario Febrero - 11:55 HH"/>
        <s v="ASAMBLEA PHM"/>
        <s v="MURO CORTAFUEGO L MA MATERNITY"/>
        <s v="11 LICENCIAS THINKCELL ADICIONALES"/>
        <s v="MANTENIMIENTO DE TABLEROS ELECTRICOS - 5"/>
        <s v="PLATAFORMA DIGITAL CONTRATOS ENERO 26"/>
        <s v="Publicidad"/>
        <s v="CUSTODIA 02/02/2026"/>
        <s v="SUMINISTRO E INSTALA. CAMARA LPR P2 SALI"/>
        <s v="Servicios tributario Febrero - 11:45 HH"/>
        <s v="Fichas Comerciales #2 ET2"/>
        <s v="Desat y limp. a preven. de redes sanitar"/>
        <s v="SERVICIO DE DISEÑO"/>
        <s v="Retiro Instalaciones Electricas Cot 3042"/>
        <s v="Programa de cuidado personal salud menta"/>
        <s v="VISITA DE ANALISIS Y SUSTENTO POR REPLAN"/>
        <s v="FVT ENCUESTADORA CSAT PAK"/>
        <s v="DESMONTAJE MAMPARA EMERGENCIA"/>
        <s v="CELULAR - WLADIMIR VERGARA"/>
        <s v="CELULAR - SONIA ROSSEL"/>
        <s v="Reparación cielo local Zara"/>
        <s v="Calefactor motor diésel"/>
        <s v="Saldo proyecto wayfinding"/>
        <s v="SERVICIO DE DIBUJO 2026  SEM 1, MAE"/>
        <s v="Asesoría Técnica - Comercial a LDS"/>
        <s v="PROGRAMA COACHING EJECUTIVO"/>
        <s v="TRATAMIENTO DE CHOQUE LOCAL PATIO COMIDA"/>
        <s v="Insumos y materiales de Limpieza de baño"/>
        <s v="REGULARIZACION DE T1 POP UP"/>
        <s v="SUMINISTRO COMBUSTIBLE ACPM 0%"/>
        <s v="ACOND. SUPERFICIE Y ESTRUCTURAS ACANTILA"/>
        <s v="RH2:AUDITOR"/>
        <s v="HABILITACION_CAJAMARCA_ENERO_2026"/>
        <s v="Disposición final ascensor 22"/>
        <s v="4.1.2Mov tablero de medidores loc S1 Arb"/>
        <s v="Parches DEA"/>
        <s v="6.1.1 Logo muro gulf s1 Arb"/>
        <s v="CONFIG Y CAPACITACION DE AIM MANAGER"/>
        <s v="Tabique Antena 3D SALIDA"/>
        <s v="tabique VARSOVIENE  REMOD."/>
        <s v="DecoracionNavidad_Encendido del arbol"/>
        <s v="REPARACION DAÑOS CONTROL CENTRA. PISO 10"/>
        <s v="Rep. Filtración en linea de agua - Playa"/>
        <s v="Asesoría Legal"/>
        <s v="Limpieza pozos Las Torres"/>
        <s v="DOMELICION Y ADECUACION CJ01 TRENDY"/>
        <s v="Correctivo en tuberia de agua"/>
        <s v="Eventos_GestionArtistica_Enero"/>
        <s v="RECOBRO EQUIPARK DICIEMBRE"/>
        <s v="Correc. de filtrac. en cuarto de bombas"/>
        <s v="CELULAR - EDUARDO PEREZ"/>
        <s v="RENOVACIONES DE MARCA"/>
        <s v="TELEMEDIDA CENTRO DE GESTION ."/>
        <s v="POP_BTS_Campaña"/>
        <s v="DDE/ INFLUENCERS/ FEBRERO"/>
        <s v="REVISIÓN MODERNO_MINKA_FEBERO 2026"/>
        <s v="REVISIÓN TRADICIONAL_MINKA_FEBERO 2026"/>
        <s v="Cambio de bomba sumergible 10 HP Pozo se"/>
        <s v="Implementación nuevo Topico"/>
        <s v="Modelación financiera inmobiliario"/>
        <s v="Quick Win Restauracion sombriillas OAS"/>
        <s v="Renders Proyecto Parque Jesús María"/>
        <s v="Mejoras señaleticas Bahia de taxis Ica"/>
        <s v="ESTANQUE HIDRONEUMATICO -2 SAN BORJA NOR"/>
        <s v="Cierre provisorio local Wados"/>
        <s v="Cambio válvula costado clínica"/>
        <s v="Instalación sensores guiados N1"/>
        <s v="IMPUESTO PANTALLAS CARACOLÍ 2026"/>
        <s v="CERRAMIENTO LOCAL MAMATERNITY EX"/>
        <s v="PINTURA CAJEROS AUTOMATICO TOTTUS"/>
        <s v="PREV. MALLAS A TIERRA ICA MAR26"/>
        <s v="sumnistro e instalación Hidroneumatico"/>
        <s v="Correctivo inyecto cuarto de bombas"/>
        <s v="ADICIONAL EIV MULTIFAMILY MPI"/>
        <s v="MANTENIMIENTO DE MT Y BT"/>
        <s v="1. 25-FI004"/>
        <s v="2. 25-FI004"/>
        <s v="1. 25-FI006"/>
        <s v="2. 25-FI006"/>
        <s v="Arriendo equipos frío P7"/>
        <s v="VDV/ INFLUENER/ FEB 2026"/>
        <s v="Auxiliar MKT_Enero_2026"/>
        <s v="Auxiliar MKT_Febrero_2026"/>
        <s v="retiro de porton futuro local Steve Madd"/>
        <s v="MTTO CCTV FEBRERO"/>
        <s v="MTTO CCTV MARZO"/>
        <s v="MTTO CCTV ABRIL"/>
        <s v="MTTO CCTV MAYO"/>
        <s v="Capacitación de Seguridad y Protección C"/>
        <s v="Servicio WES ene-sept 2026 CUR"/>
        <s v="SERV.INTERMED LABORAL ASIST MINKA DIC 25"/>
        <s v="TRASLADO PUERTA EMERGENCIA AV LOS INCAS"/>
        <s v="Endoso de prórroga póliza Todo Riesgo Co"/>
        <s v="CUOTA DE SOSTENIMIENTO FENALCO 2026"/>
        <s v="Permiso apdayc por Evento (22/03)"/>
        <s v="Tramite Letrero / anuncio"/>
        <s v="Visita Técnica Para Equipamiento"/>
        <s v="INFORME VALORACIÓN TASA"/>
        <s v="Servicio desinsectacion enero-mayo 2026"/>
        <s v="CARTON ENERO 2026"/>
        <s v="CARTON FEBRERO 2026"/>
        <s v="CARTON MARZO 2026"/>
        <s v="CARTON ABRIL 2026"/>
        <s v="CARTON MAYO 2026"/>
        <s v="CARTON JUNIO 2026"/>
        <s v="CARTON JULIO 2026"/>
        <s v="CARTON AGOSTO 2026"/>
        <s v="CARTON SEPTIEMBRE 2026"/>
        <s v="CARTON OCTUBRE 2026"/>
        <s v="CARTON NOVIEMBRE 2026"/>
        <s v="CARTON DICIEMBRE 2026"/>
        <s v="RH3: PROCESO DE SELECCIÓN SUPERVISOR MAR"/>
        <s v="BTL_Otras campañas_EVENTOS_PROMOCIONALES"/>
        <s v="POP_Promo/Marcas_Marzo"/>
        <s v="CELULAR - LUIS SAN MARTIN"/>
        <s v="CELULAR - LUZ HOYOS"/>
        <s v="LICENCIA MUSICA CONTENIDOS DIGITALES"/>
        <s v="ASES NORMATIVA, TERRENO EL MOLINO"/>
        <s v="PAISAJISMO MARZO 2026"/>
        <s v="PAISAJISMO FEBRERO 2026"/>
        <s v="PAISAJISMO ENERO 2026"/>
        <s v="Pintado de techo dañado en tienda H&amp;M"/>
        <s v="Decoraciones con piedra tarima BLVD 2"/>
        <s v="MAM / RRSS Adecco FEBRERO"/>
        <s v="Filtros equipo clima Marzo"/>
        <s v="Charlas Feedback"/>
        <s v="HABILITACION EQUIPO DETENIDO ASCENSOR 2"/>
        <s v="Alternativa 2: Pack arriendo + venta"/>
        <s v="Fortalecimienro de equipo comercial"/>
        <s v="TALLER ENCUENTRO MKTG"/>
        <s v="Ajuste estand-alist carpetas zn cesion"/>
        <s v="SERV DE CORRESPONDENCIA - COLINA 2026"/>
        <s v="Asesoria por tramites municipales"/>
        <s v="DESMONTAJE, FAB. E INST.REJA PERIMETRAL"/>
        <s v="MUDANZA DE ACTIVOS"/>
        <s v="MTTO TRIMESTRAL TRATAMIENTO AGUA MARZO"/>
        <s v="ING. DETALLE PMS ICA"/>
        <s v="SERV.INTERMED LABORAL ASIST MINKA ENE 25"/>
        <s v="HABILITACION_CHINCHA_FEBRERO_2026"/>
        <s v="EMS LARCOMAR."/>
        <s v="Telemetria 2026 - Ica"/>
        <s v="HABILITACION_VES1_FEBRERO_2026"/>
        <s v="Pintura cielo estacinamiento P5"/>
        <s v="Plan de invierno PAJ"/>
        <s v="pila compactador"/>
        <s v="canalización filtraciones sistema ALC"/>
        <s v="SOLUCIÓN PANEL D&amp;A CAMBIOS DE MODULOS"/>
        <s v="TICKETLESS/MARCHA BLANCA /ENE 26"/>
        <s v="Manto Correct. TTVV Ascensor Orona MCH"/>
        <s v="SERVICIO ANFITRIONES y SEGURIDAD EXTRAOR"/>
        <s v="Telemetria 2026 - Chimbote"/>
        <s v="Propta. para Asesoría Técnica en análisi"/>
        <s v="SERVICIO DE CAMBIO DE VALVULA TIPO MARIP"/>
        <s v="SERV. DE TRAT. BACTERIOLOGICO ENER 2026"/>
        <s v="SERV. DE TRAT. BACTERIOLOGICO FEBR 2026"/>
        <s v="SERV. DE TRAT. BACTERIOLOGICO MAR 2026"/>
        <s v="SERV. DE TRAT. BACTERIOLOGICO ABRIL 2026"/>
        <s v="SERV. DE TRAT. BACTERIOLOGICO MAYO 2026"/>
        <s v="SERV. DE TRAT. BACTERIOLOGICO JUN 2026"/>
        <s v="SERV. DE TRAT. BACTERIOLOGICO JUL 2026"/>
        <s v="SERV. DE TRAT. BACTERIOLOGICO AGO 2026"/>
        <s v="SERV. DE TRAT. BACTERIOLOGICO SEP 2026"/>
        <s v="SERV. DE TRAT. BACTERIOLOGICO OCT 2026"/>
        <s v="SERV. DE TRAT. BACTERIOLOGICO NOV 2026"/>
        <s v="SERV. DE TRAT. BACTERIOLOGICO DIC 2026"/>
        <s v="Retiro cierre provisorio local Super Zoo"/>
        <s v="AUDITORIAS_MINKA_ENERO_2026"/>
        <s v="ACONDICIONAMIENTO DE DRENAJE POR FILTRAC"/>
        <s v="MANT Y CORREC DE TABLERO ELECTRICO"/>
        <s v="VDV/ INFLUENCERS/ ENERO"/>
        <s v="SUMINISTRO DE BATERIA ETNA 33 PLACAS BCI"/>
        <s v="CELULAR - FERNANDA GONZALEZ"/>
        <s v="Monitoreo ambiental 2026-1 Huaral"/>
        <s v="Pago Impuesto Acimpro"/>
        <s v="FESTIVAL DE LA CERVEZA/ COMPRA PREMIO"/>
        <s v="CELULAR - MARTIN ACEVEDO"/>
        <s v="CELULAR - FLORENCIA RAMIREZ"/>
        <s v="CELULAR - XAVIER LA FUENTE"/>
        <s v="INSUMOS ENERO"/>
        <s v="Demolicion suc315 Zappa (adicional mall)"/>
        <s v="Masajes relajantes Barranquilla"/>
        <s v="SUMINISTRO TAPETE ENTRADA A2 P. CARACOLÍ"/>
        <s v="CONSUMOS DICIEMBRE CARABINEROS"/>
        <s v="SUMIN CONTENEDORES DE RESIDUOS MALL"/>
        <s v="RETIRO RESIDUOS ENERO 2026"/>
        <s v="Licencia ShutterStock Agencia"/>
        <s v="Permiso apdayc por Evento (20/03)"/>
        <s v="Reubicación de red - DG"/>
        <s v="Rep. Placas piso montacargas"/>
        <s v="CRE PE 3510-3600 (Hasta Ene_27)"/>
        <s v="POP_AON_INDOORS_FEBRERO"/>
        <s v="PAJ CAMARAS FEBRERO 2026"/>
        <s v="Limpieza de Lucarnas"/>
        <s v="Apoyo Psicológico - COLINA"/>
        <s v="Mod y aprob serie 3 medidor cargador ele"/>
        <s v="Rep. Puertas montacargas EG5B"/>
        <s v="CAMBIO VINILES RESIDUOS ICA FEB26"/>
        <s v="Tachos de basura con bandeja zonas Boule"/>
        <s v="APOYO BBDO/ ENERO/ ASA"/>
        <s v="INST ALIMENTADOR  CONTAINER SNACK CENTER"/>
        <s v="FACTIBILIDAD_VES2_FEBRERO_2026"/>
        <s v="SERV.INTERMED LABORAL LAR ENERO"/>
        <s v="Personal adicional por campaña"/>
        <s v="GRAFICA 5X5/ RECAMBIO GRAFICA/FEBRERO"/>
        <s v="SUMINISTRO DE ACPM ENERO"/>
        <s v="SERV DE CORRESPONDENCIA DIV-SOPÓ 2026"/>
        <s v="Compra 20 filtros urinarios"/>
        <s v="Eventos_Show infantil y pasacalle"/>
        <s v="RECABLEADO LPR P2"/>
        <s v="MANTTO CORRECTIVO POLEAS EN ESCALERA ELE"/>
        <s v="TRABAJOS COMPLEMENTARIOS S.ESTACION"/>
        <s v="Implementación de tablero eléctrico Corr"/>
        <s v="CELULAR - DUNCAN GROB"/>
        <s v="CELULAR - NICOLAS GONZALEZ LORCA"/>
        <s v="Reubicación cctv pasillo baños"/>
        <s v="Limpieza y sanitizado escala emergencia"/>
        <s v="Gráficas varias en accesos y salidas"/>
        <s v="UTAC 2026 INSUMOS"/>
        <s v="CELULAR - NICOLE BESNIER"/>
        <s v="SERVICIO DE DIBUJO 2026  AEX"/>
        <s v="EMA-Databot  PAK FEBRERO"/>
        <s v="Instalación CCTV Pasillo DL"/>
        <s v="Técnicos apoyo 25 y 01 PAO"/>
        <s v="Instalación timbres para oficina"/>
        <s v="Escalera Boulevard - Calculo Estructural"/>
        <s v="POP_AON_Tótems de promociones y eventos"/>
        <s v="Adicionales cortina"/>
        <s v="REVISION_CHINCHA_FEBRERO_2026"/>
        <s v="TICKETLESS/ CAMPAÑA 2 ANFITRIONES/ ENE 2"/>
        <s v="RETIRO RESIDUOS ENERO 2026 ANT"/>
        <s v="RETIRO RESIDUOS FEBRERO 2026 ANT"/>
        <s v="RETIRO RESIDUOS MARZO 2026 ANT"/>
        <s v="RETIRO RESIDUOS ABRIL 2026 ANT"/>
        <s v="RETIRO RESIDUOS MAYO 2026 ANT"/>
        <s v="RETIRO RESIDUOS JUNIO 2026 ANT"/>
        <s v="RETIRO RESIDUOS JULIO 2026 ANT"/>
        <s v="RETIRO RESIDUOS AGOSTO 2026 ANT"/>
        <s v="RETIRO RESIDUOS SEPTIEMBRE 2026 ANT"/>
        <s v="RETIRO RESIDUOS OCTUBRE 2026 ANT"/>
        <s v="RETIRO RESIDUOS NOVIEMBRE 2026 ANT"/>
        <s v="RETIRO RESIDUOS DICIEMBRE 2026 ANT"/>
        <s v="Desarrollo Conceptual de cabida Los Delf"/>
        <s v="Mtto Estructuras Metalicas"/>
        <s v="Campaña Escolar_Premios"/>
        <s v="Inspección de TTVV OH"/>
        <s v="POP_Otras campañas_Premios BTS"/>
        <s v="RH2: PROCESO SELECCIÓN CA INICIAL"/>
        <s v="ING. DETALLE PMS CAX"/>
        <s v="RETIRO RESIDUOS ENERO 2026 PAJ"/>
        <s v="Residuos Valorizables 2026 Lurin"/>
        <s v="VDV/ SOFTWARE FILA VIRTUAL/ ENERO"/>
        <s v="VERANO/ FILA VIRTUAL PAO/ ENE 26"/>
        <s v="VERANO/FILA VIRTUAL PAK/ ENE 26"/>
        <s v="Certificación PAN"/>
        <s v="Mejoras proyecto paisajismo Ica verde"/>
        <s v="MEJORAS TUBERIAS PLUVIALES MINISO"/>
        <s v="FACTIBILIDAD_LARCOMAR_FEBRERO_2026"/>
        <s v="Suministro de combustible"/>
        <s v="JUAN VALDEZ ENERO 25"/>
        <s v="CORRECTIVO EXTRACCIÓN SSHH3 MAR 26"/>
        <s v="Mtto y recarga de extintores Lurin"/>
        <s v="Servicios de Lavado de pisos Zonas Trast"/>
        <s v="Gráficas por cambio de tarifa"/>
        <s v="6.1.1 Sum e inst provisional elec S2 PLC"/>
        <s v="SUSCRIPCION ANUAL CAMARA COMERCIO AQP 26"/>
        <s v="Centralización: Reemplazo de tarjeta PCI"/>
        <s v="SUM. MATERIAL PARA PINTURA"/>
        <s v="Imp. bandeja colectora en punto de Goteo"/>
        <s v="DDE/INFLUENCER EMPUJE CONCURSO/MARZO26"/>
        <s v="SERV CORRECTIVO ROOFTOP 1 Y 2 MP ICA"/>
        <s v="SERV CORRECTIVO ROOFTOP 3 Y 4"/>
        <s v="CORRECTIVO ROOFTOP  6 Y 7"/>
        <s v="ORDENAMIENTO Y ELIMINACIÓN DE DESMONTE D"/>
        <s v="ASESORIA VISE DIC25"/>
        <s v="CERTIF ANTENAS REPETIDORAS - VISE"/>
        <s v="CERTIF ESTRUCTURAL LONAS TENSADAS"/>
        <s v="CERTIF ATERRAMIENTO ESCALERAS ELECT VISE"/>
        <s v="Levantamiento topografico complementario"/>
        <s v="SUMINISTRO PINTURA ESTACIONAM 1ER NIVEL"/>
        <s v="SERV ACOMPA MONTAJE PUBLID 26-27-28 2026"/>
        <s v="Constatación Notarial - Larcomar"/>
        <s v="PUNTO ELECTRICO 110V 4  ESSENCES"/>
        <s v="Gastos operación de resane de cielo raso"/>
        <s v="JUAN VALDEZ FEB 26"/>
        <s v="SERVICIOS DE DISPENSADORES ENF Y CCTV"/>
        <s v="Tecnicos diferenciados enchapadores de F"/>
        <s v="PAGO CATERING 16/01"/>
        <s v="PAGO CATERING 15/01"/>
        <s v="SUMIN REPSUESTOS TTVV 1ER A 2DO VINEL"/>
        <s v="TALLERES TINTEA MARZO 2026"/>
        <s v="ADECUCION ADOQUIN INSTALACION BOMBAS LC7"/>
        <s v="CORRECTIVO ASC COMERCIAL 2"/>
        <s v="PAK / J6-Agencia RRSS SAC Adecco FEBRERO"/>
        <s v="MAM / J6-Agencia RRSS SAC Adecco FEBRERO"/>
        <s v="CELULAR - MONICA MARTINEZ"/>
        <s v="Filtraciones en cubiculos bloq 7"/>
        <s v="MANTENIMIENTO CORRECTIVO BOMBA TRAMPA DE"/>
        <s v="Desgaste del acabado en las bancas."/>
        <s v="Eventos_GestionArtistas_Febrero"/>
        <s v="HABILITACION_VES1_ENERO_2026"/>
        <s v="Pintado de exterior de Ed. Administrativ"/>
        <s v="HABI. LOCAL.EX LOCAL DEL CAFÉ-A&amp;D"/>
        <s v="PAISAJISMO INTERIOR MARZO"/>
        <s v="Fee Permisos Municipales"/>
        <s v="CELULAR - DANIELA CRUCES"/>
        <s v="PINTURA CUARTO COMBUSTIBLE"/>
        <s v="Suministro petróleo generadores PAO"/>
        <s v="POP _  POP Calendario"/>
        <s v="SERVICIO DE DIBUJO 2026  SEM 1, AEX"/>
        <s v="SUMINISTRO E INSTALACIÓN DE ACOMETIDA DE"/>
        <s v="MEMORIA DESCRIPTIVA EXTINTORES ITSE"/>
        <s v="DEMARCACION 1 COTB108"/>
        <s v="Servicio de seguridad especial (evaluaci"/>
        <s v="Compra de materiales"/>
        <s v="Equipamiento Security - Drone"/>
        <s v="Extintores: Gabinetes PVC"/>
        <s v="VINILES FOTOLUMINISCENTES2 - INDECI"/>
        <s v="Vídeo Portero de Seguridad - Ofcina"/>
        <s v="SUMINISTRO_COMBUSTIBLES_GGEE"/>
        <s v="VINILES FOTOLUMINISCENTES - INDECI"/>
        <s v="MUSICA EN VIVIO CELEBRACION DIA DE LA MU"/>
        <s v="PANTALLAS/ RETIRO PANTALLAS LOBBY/ ENE26"/>
        <s v="Eventos_Tómbola y cabina regalona"/>
        <s v="FVT ENCUESTADORA CSAT ACH"/>
        <s v="FVT ENCUESTADORA CSAT ASA"/>
        <s v="FVT ENCUESTADORA CSAT BOM"/>
        <s v="FVT ENCUESTADORA CSAT PAO"/>
        <s v="PENDONES AEREOS/GENERICOS/3722/FEBRERO2"/>
        <s v="SUMINISTRO PINTURAS"/>
        <s v="Gastos varios y coffee breaks"/>
        <s v="CERTIFICADO LUCES EMERGENCIA - ITSE"/>
        <s v="TRABAJOS POR FILTRACIONES DE LLUVIA"/>
        <s v="Correctivos equipos de clima y Vex"/>
        <s v="Masajes relajantes Medellin"/>
        <s v="Masajes relajantes Pereira"/>
        <s v="Masajes relajantes Bucaramanga"/>
        <s v="Handsfree Inalambrico"/>
        <s v="Eventos_VolanteoExterno_Enero"/>
        <s v="REPARACION_REDES_SANITARIAS_VES1"/>
        <s v="Fase 2 Caja de aguas negras Action Black"/>
        <s v="POP _ POP Enero"/>
        <s v="POP Señalética_Almacen mkt"/>
        <s v="INSTALACION GEOMEMBRANA TECHO CINE"/>
        <s v="Servicio audiovisual marzo 2026"/>
        <s v="TECNICA/ZUMBA/RD/2436/MARZO/MAM26"/>
        <s v="feri. laborado-sanamiento-dic25"/>
        <s v="Reparación portón acceso PAO"/>
        <s v="MATERIALES POR LLUVIAS ZONA1"/>
        <s v="MATERIALES POR LLUVIAS ZONA2"/>
        <s v="COT 2310- INSTALACIÓN DE MACETEROS BOM"/>
        <s v="SERV ASISTENTE OPE ENE 26 (1RA QUINCENA)"/>
        <s v="Agua Diciembre 25 Lurin"/>
        <s v="Inst. Puerta Corta fuegos VMCH"/>
        <s v="MUSICA AMBIENTAL ANUAL STREAM RADIO"/>
        <s v="MANTTO TRAMPA DE GRASA FASE 1C"/>
        <s v="SOL. PROBLEMA CORTO CKT/FALLA A TIERAA L"/>
        <s v="EDICION VIDEOS COMITE PLC"/>
        <s v="TRANS. MEDE. FEB 26"/>
        <s v="Ajustes y puesta en marcha de RM1"/>
        <s v="instalacion de sistema contra incendio"/>
        <s v="POP _ Cerramiento Ex Ripcurl"/>
        <s v="Sum e inst valv solen cam. frig anden 1"/>
        <s v="SUMINISTROS PARA LEVANTAR OBS PRE ITSE"/>
        <s v="CERTIFICACION INSP PUNTOS ANCLAJE OAS"/>
        <s v="SERV DISPOSICIÓN DE MATERIALES EN DESUSO"/>
        <s v="RETIRO MODULO SM 1-42 ROSA NEGRA"/>
        <s v="Reparacion HDPE 140 MM"/>
        <s v="SUMIN COMBUSTIBLE SOTANO ICA"/>
        <s v="COCHE LIMPIEZA A COMUNES"/>
        <s v="SUM MATERIALES/LUCES EMERGENCIA"/>
        <s v="COMPRA DE COMBUSTIBL ENE 26"/>
        <s v="SUMINISTRO MATERIALES MTTO 2DA Q}UINCENA"/>
        <s v="REPARACION GEOMEMBRANA NUCLEO DE EVACUAC"/>
        <s v="POP_Promo/Marcas_EneroEve"/>
        <s v="ACARREO DE ACTIVOS DESDE ALMACEN HASTA E"/>
        <s v="DEMARCACION 2 COTB109"/>
        <s v="REPARACION Y MMTO GEOMEMBRANA TECHO USIL"/>
        <s v="POP _ POP Calendario Enero"/>
        <s v="POP_AON_Fase 2  mantenimiento elementos"/>
        <s v="TURISTAS/ IMPRESION FLYERS"/>
        <s v="RH2: ANALISTA CONTROL DE GESTIÓN"/>
        <s v="SISTEMA DE DETECCIÓN SOTANO 1, COSTADO S"/>
        <s v="PINTURA DE MUROS Y COLUMNAS EN AREAS CON"/>
        <s v="Eventos_Pasacalle y barco pirata"/>
        <s v="Mantenimiento a Portico Panamericana Sur"/>
        <s v="Reparación de tubería en red principal d"/>
        <s v="Talleres Enero 3 fechas"/>
        <s v="Habilitación Sala de Conferencias"/>
        <s v="MATERIALES VARIOS MANTTO"/>
        <s v="registri filtraciones casa ideas"/>
        <s v="MANTTO SIST A&amp;D - PJM"/>
        <s v="Instalación Pernos"/>
        <s v="AUDITORIAS_CHIMBOTE_ENERO_2026"/>
        <s v="Sum. Liquido biodegradable MCH"/>
        <s v="Suministro de 27 luces de emergencia"/>
        <s v="REVISION_CAJAMARCA_ENERO_2026"/>
        <s v="CELULAR - KATERIN CEA"/>
        <s v="CELULAR - RODRIGO URCELAY"/>
        <s v="CELULAR - ANIBAL HUNEEUS"/>
        <s v="ROLLOS PARA CAJEROS ESTACIONAMIENTOS"/>
        <s v="ROLLOS PARA CAJEROS ESTACIONAMIENTOS2"/>
        <s v="Sum. materiales para tableros eléctricos"/>
        <s v="Grifos Temporizados Helvex"/>
        <s v="MANTENIMIENTO PREVENTIVO TTVV  H&amp;M"/>
        <s v="HABI. LOCAL.SANTANDER-ACI"/>
        <s v="5.1.3 Reubicacion camaras pecera S1 Arb"/>
        <s v="MCN-Métodos captura NPS"/>
        <s v="Correctivos Sistema de Gas Natural"/>
        <s v="Puertas cortafuego"/>
        <s v="HABI. LOCAL.PYN-ACI"/>
        <s v="RULETA/ ANFITRION MONSTER/ MAR 26"/>
        <s v="HABI. LOCAL.EX LOCAL DEL CAFÉ-ACI"/>
        <s v="SUM. ACCESORIOS BATERIAS SSHH."/>
        <s v="Rebobinado de Electrobomba"/>
        <s v="alqui-5 Enfriadores por 5 días-hym-02.01"/>
        <s v="POP_AON_Fase 1  mantenimiento elementos"/>
        <s v="DESARROLLO Y MTTO DE SEÑALÉTICA"/>
        <s v="CONTROL DE PALOMAS ENERO-FEBRERO-MARZO"/>
        <s v="Mejora de area verde CDH"/>
        <s v="MANTENIMIENTO PREVENTIVO HVAC FH y FG"/>
        <s v="Comparsa 10 y 11 Enero"/>
        <s v="15 y 16 Ene_Grupo_Electrogeno"/>
        <s v="Talleres_Niños_Febrero"/>
        <s v="Catering 22/02"/>
        <s v="Catering 20/02"/>
        <s v="Premios_BTS _Tomatodo y colores"/>
        <s v="BTL_Eventos-Marzo-CHO"/>
        <s v="REP.Y NIVEL. PERFIL MAMPARA AMPLIAC. IZQ"/>
        <s v="CELULAR - FELIPE SALAZAR"/>
        <s v="REPARAC FILTRAC AGUA BAÑO 4"/>
        <s v="Correc. de filtra. en ducto de cables de"/>
        <s v="MAT-Chalecos SFC"/>
        <s v="SUMINISTRO VARIOS PEPELERA DISPENSADOR"/>
        <s v="ITSE Limpieza Rutas Evacuación y materia"/>
        <s v="Premios_BTS_Escolares"/>
        <s v="Suscripción Anual Fenalco"/>
        <s v="Cambio de equipo extender - Contador"/>
        <s v="Reparación emergencia cañería sanitaria"/>
        <s v="Trabajo cámaras alcantarillado"/>
        <s v="Adicionales Ceramicas Sala"/>
        <s v="Tapizon, vallas, baños, etc 15/01"/>
        <s v="atencion emergencia pendiente National"/>
        <s v="VDV/ INFLUENCERS/ ENERO/ 100%"/>
        <s v="Eventos_EneSL"/>
        <s v="POP Señalética_TV Mercadito"/>
        <s v="Serv. Recarga extintores VMCH"/>
        <s v="SUM_QUIMICOS_TRAMPA_GRASA"/>
        <s v="SUM_QUIMICOS_REDES_SANITARIAS"/>
        <s v="RCI LOCAL WEN DATO S04-05"/>
        <s v="RCI LOCAL S 300-302-304 THE OPTICA STORE"/>
        <s v="Paneles divisionales para el bodegazo"/>
        <s v="RCI LOCAL S0434 ZA PERFUMES"/>
        <s v="Show violonchelo san valentin"/>
        <s v="Liquidación por asesoria Legal - Ene26"/>
        <s v="Sum. e inst. de baranda y tratam. de par"/>
        <s v="PROTECTOR PARA TUBERIAS CONDUIT CINEPOLI"/>
        <s v="Fotocelda Ce2 segunda parte"/>
        <s v="Reparación filtración impulsor"/>
        <s v="Instalación de medidor en  Lavandería"/>
        <s v="HABILITACION_CAJAMARCA_FEBRERO_2026"/>
        <s v="Membresia Corporativa Estandar"/>
        <s v="Copra de accesorios puerta cortafuego"/>
        <s v="Mtto a techo por daños lluvia Pionier"/>
        <s v="Mobiliario Evento Vision Boards"/>
        <s v="ATL OOH_Volanteo Exterior Marzo"/>
        <s v="PDV_Larcomar Marca Perú_Merch"/>
        <s v="CAMBIO DE RUEDAS Y GUIA PORTON #200"/>
        <s v="Incentivos Digital_AON_Captura BBDD_Gift"/>
        <s v="TRAMITE_MPCHORRILLOS_MARZO_2026"/>
        <s v="SERV ASISTENTE OPE ENE 26 (2DA QUINCENA)"/>
        <s v="Reparación de bombas PAJ"/>
        <s v="ITSE Servicio Técnico en Altura"/>
        <s v="POP _ Cerramiento Ex Coney"/>
        <s v="reposicion quicios Dorma LG27"/>
        <s v="reposicion quicios Dorma LG27 puerta 2"/>
        <s v="Resortes y poleas de sincronismo"/>
        <s v="PARKING APP PLAN STARTER LPR MES DE ENER"/>
        <s v="Camb. 7 met. lineales de aislamiento tér"/>
        <s v="Agua Enero Lurin 26"/>
        <s v="Suscripción Insights PRO+ Enero 2026"/>
        <s v="Suscripción Insights PRO+ Feb 2026"/>
        <s v="Suscripción Insights PRO+ Marzo 2026"/>
        <s v="Suscripción Insights PRO+ Abril 2026"/>
        <s v="Suscripción Insights PRO+ Mayo 2026"/>
        <s v="Suscripción Insights PRO+ Junio 2026"/>
        <s v="Suscripción Insights PRO+ Julio 2026"/>
        <s v="Suscripción Insights PRO+ Agosto 2026"/>
        <s v="Suscripción Insights PRO+ Sept 2026"/>
        <s v="Suscripción Insights PRO+ Octubre 2026"/>
        <s v="Suscripción Insights PRO+ Nov 2026"/>
        <s v="Suscripción Insights PRO+ Dic 2026"/>
        <s v="Visita emergencia bomba de incendio"/>
        <s v="Traslado y Reparaciones en Oficinas"/>
        <s v="Revisión estructural esfera Massiva"/>
        <s v="Insumos proyecto XANT"/>
        <s v="SUSTENTO VISE BOMBA CONTRA INCENDIO"/>
        <s v="Instalación Nueva Puerta Zona Ptar"/>
        <s v="Solucion de fallas panel D&amp;A Huaral"/>
        <s v="CERTIF ATERRAMIENTO LETRERO - VISE"/>
        <s v="CERTIFICADO ATERRAMIENTO ASCENSOR"/>
        <s v="MANTTO SIST C I  FUERA DE CTO."/>
        <s v="Mtto Jardines Ce1 y Ce2 Ene 26"/>
        <s v="Mtto Jardines Ce1 y Ce2 Feb 26"/>
        <s v="Mtto Jardines Ce1 y Ce2 Mar 26"/>
        <s v="Mtto Jardines Ce1 y Ce2 Abr 26"/>
        <s v="Mtto Jardines Ce1 y Ce2 May 26"/>
        <s v="Mtto Jardines Ce1 y Ce2 Jun 26"/>
        <s v="Mtto Jardines Ce1 y Ce2 Jul 26"/>
        <s v="Mtto Jardines Ce1 y Ce2 Ago 26"/>
        <s v="Mtto Jardines Ce1 y Ce2 Sep 26"/>
        <s v="Mtto Jardines Ce1 y Ce2 Oct 26"/>
        <s v="Mtto Jardines Ce1 y Ce2 Nov 26"/>
        <s v="Mtto Jardines Ce1 y Ce2 Dic 26"/>
        <s v="IRA CAMARAS FEBRERO 2026"/>
        <s v="Correc. Filtración en linea de agua tube"/>
        <s v="JUAN VALDEZ DICIEM 25"/>
        <s v="Eventos_MarRV"/>
        <s v="Eventos_BTS _Ruleta de vuelta al cole"/>
        <s v="arreglos sala de reciclaje MAM"/>
        <s v="MANTENCION DE BOMBAS CHILLER"/>
        <s v="Vestidos para mesas"/>
        <s v="SUMINISTRO DE MATERIALES FEBRERO"/>
        <s v="SUM. MEDIDORES CHINCHA"/>
        <s v="EVENTOS FEBRERO PARQUE"/>
        <s v="08 LUMINARIAS BY320P G2 LED280/CW"/>
        <s v="SUM. NODOS VES1"/>
        <s v="HABILITACION DE BODEGA BPB1-19 BORJA"/>
        <s v="Apoyo Psicológico - FABRICATO"/>
        <s v="Apoyo Psicológico - Arboleda"/>
        <s v="Apoyo Psicológico - CARACOLÍ"/>
        <s v="Apoyo Psicológico - OUTLET"/>
        <s v="Apoyo Psicológico - ALEGRA"/>
        <s v="Reclamación responsabilidad civil"/>
        <s v="LICENCIAS ADICIONALES CORREO"/>
        <s v="FVT ENCUESTADORA CSAT MAE"/>
        <s v="FVT ENCUESTADORA CSAT MAM"/>
        <s v="FVT ENCUESTADORA CSAT MAQ"/>
        <s v="FVT ENCUESTADORA CSAT ACO"/>
        <s v="SERV ASISTENTE OPE FEB 26 (1RA QUINCENA)"/>
        <s v="CONTROL DE PALOMAS ENERO"/>
        <s v="Suministro vinilo"/>
        <s v="TOTEM NORMAS DE USO PLAYGROUND BOULEVARD"/>
        <s v="Desarrollo del cálculo estacionamientos"/>
        <s v="REVISIÓN DOTACIONES_BARRANCA_FEBRERO _20"/>
        <s v="POP_Mantenimiento letrero Panamericana"/>
        <s v="PERSONAL DE ACTIVACIÓN - BACK TO SCHOOL"/>
        <s v="Señaléticas Baños"/>
        <s v="Adecuación caja cosiaca y conexión a red"/>
        <s v="Reparación de Filtraciones en Áreas Comu"/>
        <s v="ASEGURAMIENTO DE TABIQUERIA"/>
        <s v="TUERCA STORZ 3&quot;"/>
        <s v="TRABAJOS ADICIONALES PLUVIAL FALABELLA"/>
        <s v="Decoracion Vidriera"/>
        <s v="POP Señalética_AON_Totem evento y triang"/>
        <s v="JUAN VALDEZ MAYO 25"/>
        <s v="5.1.3 Inst totem - desm guiado S1 Arb"/>
        <s v="SUMINISTRO INSUMOS ADiCIONAL PH BAÑOS"/>
        <s v="reparacion filtracion tuberia HDPE"/>
        <s v="Mtto Bomba Centrifuga"/>
        <s v="Impermeabilizado sectores azotea 15m2"/>
        <s v="Correctivo en extractor de baños PIS"/>
        <s v="Eventos_Feb_Img"/>
        <s v="Instalación de Tanque Hidroneumatico"/>
        <s v="Certificación LEED BD+C"/>
        <s v="POP VDV-PATRIMONIO/FEBRERO"/>
        <s v="Campaña Ticket viajero"/>
        <s v="RETIRO RESIDUOS ENERO 2026 COL"/>
        <s v="SUMIN MATERIALES POR LLUVIAS TECHOS"/>
        <s v="Eventos_Variados Total del mes"/>
        <s v="Eventos_POP_Eventos 1 Piso_Febrero"/>
        <s v="Eventos_POP_Promociones_Enero"/>
        <s v="SUMINISTROS PLAYA DE ESTACIONAMIENTO"/>
        <s v="Mantenimiento correctivo puerta emergenc"/>
        <s v="SERV INSP TÉCNICA LOC. PAK ENE 26"/>
        <s v="SERV INSP TÉCNICA LOC. PAK FEB 26"/>
        <s v="SERV INSP TÉCNICA LOC. PAK MAR 26"/>
        <s v="SERV INSP TÉCNICA LOC. PAK ABR 26"/>
        <s v="SERV INSP TÉCNICA LOC. PAK MAY 26"/>
        <s v="SERV INSP TÉCNICA LOC. PAK JUN 26"/>
        <s v="SERV INSP TÉCNICA LOC. PAK JUL 26"/>
        <s v="SERV INSP TÉCNICA LOC. PAK AGO 26"/>
        <s v="SERV INSP TÉCNICA LOC. PAK SEP 26"/>
        <s v="SERV INSP TÉCNICA LOC. PAK OCT 26"/>
        <s v="SERV INSP TÉCNICA LOC. PAK NOV 26"/>
        <s v="SERV INSP TÉCNICA LOC. PAK DIC 26"/>
        <s v="BACTERIAS FEB 2026"/>
        <s v="BACTERIAS MAR 2026"/>
        <s v="BACTERIAS ABR 2026"/>
        <s v="BACTERIAS MAY 2026"/>
        <s v="BACTERIAS JUN 2026"/>
        <s v="BACTERIAS JUL 2026"/>
        <s v="BACTERIAS AGO 2026"/>
        <s v="BACTERIAS SEP 2026"/>
        <s v="BACTERIAS OCT 2026"/>
        <s v="BACTERIAS NOV 2026"/>
        <s v="BACTERIAS DIC 2026"/>
        <s v="ITSE Técnicos de Soporte y Mant."/>
        <s v="Liq Horas Oct-Nov-Caso fallecimiento"/>
        <s v="MANTTO PREV ESC SCHINDLER  ENE MAR 26"/>
        <s v="Manto Reg. redes sanitarias MCH"/>
        <s v="RH2: ANALISTA CG"/>
        <s v="VACACIONES DE VERANO/ LIMPIEZA PLAZA"/>
        <s v="LOMO DE TRO ZONA CALLE SERVICIOS"/>
        <s v="Correctivo TTVV PAK"/>
        <s v="DESCONEXIÓN DYA SHERPA INDEPENDENCIA - A"/>
        <s v="Reparación cámara acceso Kennedy"/>
        <s v="TABLERO DE CAMARAS PERIMETRALES"/>
        <s v="Mejora Topico Faucett"/>
        <s v="HABILITACIÓN_AREQUIPA_FEBRERO_2026"/>
        <s v="JORNADA DE ADOPCION/ CANIL"/>
        <s v="Endoso prórroga Póliza Ciberseguridad 22"/>
        <s v="MTTO AREAS VERDES DIC 25"/>
        <s v="MTTO AREAS VERDES ENE 26"/>
        <s v="MTTO AREAS VERDES FEB 26"/>
        <s v="Reparación RM2"/>
        <s v="Renovación de Sillas Oficinas"/>
        <s v="MONTAJE Y DESMONTE MERCADITO PISO 2"/>
        <s v="Colaciones Enero Carabineros"/>
        <s v="Pago de trámites ENERO"/>
        <s v="SUMINISTRO VARIOS PINTURA"/>
        <s v="Eventos_EneroRV"/>
        <s v="Servicios Notariales - Enero 2026"/>
        <s v="HABI. LOCAL.OPTICAS FASHION-ACI"/>
        <s v="HABI. LOCAL.EX PEI JI TEA-A&amp;D"/>
        <s v="HABI. LOCAL.PUNTO DE LA SUERTE-ACI"/>
        <s v="HABI. LOCAL.BITEL-ACI"/>
        <s v="HABI. LOCAL.LAVANDERIA SAGITA-ACI"/>
        <s v="AJEDREZ/ DOMINGOS DE AJEDREZ/ MARZO"/>
        <s v="HAB. LOCAL.MIAMI CHICKEN-ACI"/>
        <s v="Mantenimiento plantas 2026 Of PLC"/>
        <s v="SISTEMA DE DETECCIÓN SOTANO 3, COSTADO S"/>
        <s v="HABI. LOCAL.DHL WESTER UNION-ACI"/>
        <s v="HABI. LOCAL.EX JOYE. SANTA ROSA-ACI"/>
        <s v="PA2025-1399 ENTREGA DE TOPELLANTAS EN CA"/>
        <s v="Arriendo equipos de frío 13000 m3"/>
        <s v="BANDEJAS ANTIDERRAME ZONA RECICLAJE"/>
        <s v="ACTIVIDAD DEPORTIVA TAGANGA"/>
        <s v="ARTICULO PUBLICITARIO"/>
        <s v="PRODUC QUÍMICO TORRES ENFRIA ENERO 2026"/>
        <s v="PROD QUÍMICOS TORRES  ENFRIAMI FEB 2026"/>
        <s v="Chimpunes_Feria Pisco 2 fechas"/>
        <s v="POP _  POP Enero"/>
        <s v="Chimpunes_15 y 16 Enero"/>
        <s v="COMPRA DE CARTON Y DISPOSICION DE ORGANI"/>
        <s v="VDV/ INFLUENCERS UMATU/ ENERO"/>
        <s v="Mtto Jardines Enero y Febrero COQ"/>
        <s v="Compra 50 papeleros para baños"/>
        <s v="CERRAMIENTO LOCAL SANTORINI"/>
        <s v="Señalética Fotoluminisente"/>
        <s v="SUM DIESEL B5 S50 PARA GRUPOS ELECTROGEN"/>
        <s v="DESATORO DE TUBERÍA TRONCALES EN ACANTIL"/>
        <s v="SERVICIO CD 200 CONEXIÓN DE RED PLUVIAL"/>
        <s v="Compra de medidores de energía"/>
        <s v="Sumi nstal de válvula de ACI - Cascanuez"/>
        <s v="Rep. Pisadera montacargas EG5A"/>
        <s v="Equipamiento Topico"/>
        <s v="Limpieza 06 Escalas Mecanicas"/>
        <s v="AUDITORIA ENERO 2026"/>
        <s v="auditoria febrero 2026"/>
        <s v="SERVICIO DE DIBUJO 2026 SEM 1, MAM"/>
        <s v="Experiencia_Zona_Carga"/>
        <s v="Filtración, tubería de inodoro bloque 5"/>
        <s v="Desmontaje de cristal voladizo en corred"/>
        <s v="Cambio de Fluxometro Baños locatarios"/>
        <s v="Cambio de Fluxometro Cabina Bloq 5"/>
        <s v="Cambio de Fluxometro Bloq 3"/>
        <s v="REVISIÓN_CAJAMARCA_FEBRERO 2026"/>
        <s v="CELULAR - PAULINA LORCA"/>
        <s v="CELULAR - LEONEIDYS RODRIGUEZ"/>
        <s v="CELULAR - FRANCISCA FERNANDEZ"/>
        <s v="Habilitación módulo de atención"/>
        <s v="NOVAVENTA 19%ENE 26"/>
        <s v="TRANSNISI FEB 2026"/>
        <s v="Agua Noviembre 25"/>
        <s v="Agua Febrero Lurin 26"/>
        <s v="Refuerzo cubierta filtraciones"/>
        <s v="Implementación de Tee en trampa de grasa"/>
        <s v="Sum. materiales de iluminación"/>
        <s v="22/02_Baños,vallas, espejos,tapizon,limp"/>
        <s v="SOLUCION DE CORTO CIRCUITO LAZO6 D&amp;A"/>
        <s v="Destape de drenajes en estacionamiento"/>
        <s v="Póliza Responsabilidad Civil Open Martke"/>
        <s v="PINTURA DE ESTRUCTURAS METALICAS DE H&amp;M"/>
        <s v="GRAFICAS/ 8 AEREOS LUCARNAS PD/ FEBR 25"/>
        <s v="Sum. de Materiales"/>
        <s v="TE1 compactador MAM"/>
        <s v="INSPECCION DE SE EXISTENTE"/>
        <s v="Inst. Gabinete especial nivel 1"/>
        <s v="CORTE CESPED Y BARRIDO LA CANTERA DIC 25"/>
        <s v="CORTE CESPED Y BARRIDO LA CANTERA ENE 26"/>
        <s v="CORTE CESPED Y BARRIDO LA CANTERA FEB 26"/>
        <s v="SUMINISTRO MATERIALES - TECHO BRONCO"/>
        <s v="Caja chica febrero 2026"/>
        <s v="SERV ASISTENTE OPE FEB 26 (2DA QUINCENA)"/>
        <s v="SUM. PIZARRA - DIALOGO SEMANAL"/>
        <s v="Inspección de fisuras en losa Tanta Lar"/>
        <s v="Prórroga de Licencia de Edificación FASE"/>
        <s v="Materiales de mantenimiento"/>
        <s v="Reparación acometida eléctrica traqueras"/>
        <s v="PODA EN ALTURA"/>
        <s v="NAVIDAD/CINTURONES NUEVOS/ENE 26"/>
        <s v="GA Apoyo"/>
        <s v="Eventos_TallerKpop_Enero"/>
        <s v="Eventos_TallerKpop_Febrero"/>
        <s v="CampañaEscolar_BolsasNotex_Febrero"/>
        <s v="TRATAMI QUIMICO PLANTA AH ENERO 26"/>
        <s v="TRATAMI QUIMICO PLANTA AH"/>
        <s v="IMPLEM. SISTEMA Y FUENTE DE SEGURIDAD DE"/>
        <s v="SERVICIO APH FEBRERO"/>
        <s v="SERVICIO APH MARZ"/>
        <s v="SERVICIO APH ABRIL"/>
        <s v="SERVICIO APH MAY"/>
        <s v="SERVICIO APH JUNI"/>
        <s v="SERVICIO APH JULIO"/>
        <s v="SERVICIO APH AGOST"/>
        <s v="SERVICIO APH SEPT"/>
        <s v="SERVICIO APH OCTUB"/>
        <s v="SERVICIO APH NOV"/>
        <s v="SERVICIO APH DIC"/>
        <s v="Premios _ Merchandising BTS"/>
        <s v="Reparacion, pintura y mant mesas ajedrez"/>
        <s v="Consumibles Medio Filtrante PTAR"/>
        <s v="SERV. PERSONAL PROC CLASIFICACIÓN ENER"/>
        <s v="SERV. PERSONAL ADICIONAL PROC CLAS ENE"/>
        <s v="SERV. PERSONAL ADICIONAL PROC CLAS FEB"/>
        <s v="SERV. PERSONAL PROC CLASIFICACIÓN FEB"/>
        <s v="SERV. PERSONAL PROC CLASIFICACIÓN MARZ"/>
        <s v="SERV. PERSONAL ADICIONAL PROC CLAS MARZ"/>
        <s v="-Fideicomiso Floridablanca ene 26"/>
        <s v="-Fideicomiso Floridablanca feb 26"/>
        <s v="-Fideicomiso Floridablanca mar 26"/>
        <s v="-Fideicomiso Floridablanca abr 26"/>
        <s v="-Fideicomiso Floridablanca may 26"/>
        <s v="-Fideicomiso Floridablanca jun 26"/>
        <s v="-Fideicomiso Floridablanca jul 26"/>
        <s v="-Fideicomiso Floridablanca ago 26"/>
        <s v="-Fideicomiso Floridablanca sep 26"/>
        <s v="-Fideicomiso Floridablanca oct 26"/>
        <s v="-Fideicomiso Floridablanca nov 26"/>
        <s v="-Fideicomiso Floridablanca dic 26"/>
        <s v="CRISTALES SUPERIOR TOTTUS"/>
        <s v="CRISTALES INFERIOR TOTTUS"/>
        <s v="Eventos_FebRV"/>
        <s v="SUM. SISTEMA DE ALERTA"/>
        <s v="EMA-Databot  MAM FEBRERO"/>
        <s v="EMA-Databot ACH FEBRERO"/>
        <s v="EMA-Databot BOM FEBRERO"/>
        <s v="EMA-Databot  MAE FEBRERO"/>
        <s v="EMA-Databot ASA FEBRERO"/>
        <s v="EMA-Databot MAQ FEBRERO"/>
        <s v="Sistema contra incendios KB PAO"/>
        <s v="CELULAR - MARIA JESUS CONTRERAS"/>
        <s v="Cambio de timer en área Bazar Gourmet -"/>
        <s v="SUMINISTRO LUCES DE EMERGENCIA"/>
        <s v="Reposición adhesivos cajeros parking"/>
        <s v="AIRE ACONDICIONADO REPARACIÓN"/>
        <s v="DESMALEZADO -PODA COT 2309"/>
        <s v="Retiro CCTV"/>
        <s v="Paisajismo  enero"/>
        <s v="Paisajismo  febrero"/>
        <s v="Decoración Dic´25"/>
        <s v="Paisajismo  marzo"/>
        <s v="ABASTECIMIENTO DE COMBUSTIBLE BCI Y GE"/>
        <s v="SUMIN COMBUSTIBLE BOULEVARD"/>
        <s v="Mtto e instalación de accesorios puertas"/>
        <s v="Eventos_POP_Eventos 2 Piso_Febrero"/>
        <s v="20/02_Baños,vallas, espejos,tapizon,limp"/>
        <s v="Práctica profesional jul´26"/>
        <s v="Campaña escolar_BTS_premios copex"/>
        <s v="Reparación de Puerta de Proveedores"/>
        <s v="Canalizacion para cambio de camara LPR +"/>
        <s v="Remodelación jardines sector Oriente"/>
        <s v="Remodelación jardines sector Poniente"/>
        <s v="Rep. Filtración en linea de agua para la"/>
        <s v="Materiales para trabajos visita 12.01.26"/>
        <s v="SUM. MEDIDORES COLONIAL"/>
        <s v="SUM. MEDIDORES ICA"/>
        <s v="SUM. MEDIDORES CAÑETE"/>
        <s v="SUM. MEDIDORES LARCOMAR"/>
        <s v="VISITA TECNICA PARA LEVANTAMIENTO INFORM"/>
        <s v="MOTOBOMBA GASOLINERO 5.5HP 3&quot; X 3&quot;"/>
        <s v="QW-Quick Win y Micro Iniciativas"/>
        <s v="Telemetria 2026 - Cajamarca"/>
        <s v="BLOOM REUSE/ RECTIFI STAND / FEB 26"/>
        <s v="Correctivo y material electrico ene-feb"/>
        <s v="Mantencion obras civiles enero febrero"/>
        <s v="Influencers_Otras Campañas_Fotochecks pa"/>
        <s v="desmonte, almacenamiento y montaje"/>
        <s v="Mantenimiento Ducto Mercadito"/>
        <s v="Totem inflables"/>
        <s v="HABI. LOCAL. EX RENOVADORA DE CALZ.-ACI"/>
        <s v="Abastecimiento combustible por obra DC C"/>
        <s v="SERVICIO SUCCION DE CANECAS"/>
        <s v="instalación cierre bodega"/>
        <s v="Eventos_ComparsaAñoChino_Febrero"/>
        <s v="DESMONTAJE E INSTALACIÓN DE ELECTRONIVEL"/>
        <s v="REV SISTEMAS ELECTRICOS Y CAM. DE ELECTR"/>
        <s v="SUMINISTRO SEÑALETICA ESTACIONAMIENTO"/>
        <s v="Limpieza PEAS Torres del Parque"/>
        <s v="Eventos_POP_Eventos 2 Piso_Enero"/>
        <s v="CRISTAL ENTRADA TOTTUS"/>
        <s v="SUM. 3 EXTINTORES"/>
        <s v="DESATORO DE URINARIOS - SSHH NIVEL B"/>
        <s v="HABI. LOCAL.CON CAFÉ-ACI"/>
        <s v="MODIF.ACCESO CONTENEDOR BOD. SACK CENTER"/>
        <s v="MANTTO ELEVADOR"/>
        <s v="DIFERENCIA TERMOPANEL ALUMVISA"/>
        <s v="Retiro cierre provisorio local Dinamica"/>
        <s v="SUMINISTRO E INSTALACIÓN 01 MEDIDOR ASOC"/>
        <s v="SOPORTE SUPERVISIÓN Y PERSONAL ADICIONAL"/>
        <s v="SERV CONTROL DE ASISTENCIA 2026"/>
        <s v="Certificación TTVV ANT 2026"/>
        <s v="SERVICIO PAISAJISMO ICA VERDE"/>
        <s v="Eventos_ActivacionRuleta_BTS_Febrero"/>
        <s v="Reemplazo baterías detección PAO"/>
        <s v="MUSICA EN VIVO 14 FEB"/>
        <s v="Banner Peatonal Cosiaca"/>
        <s v="Parches DEA Zoll 2 adulto 1 pediatrico"/>
        <s v="PREMIOS CAMPAÑA BACK TO SCHOOL"/>
        <s v="Premios_BTS _Tomatodos"/>
        <s v="Cableado nuevo contador ABC"/>
        <s v="Premios_BTS_Loncheras brandeadas"/>
        <s v="Campaña Escolar_Activacion para 6 fechas"/>
        <s v="Eventos_BTS _Ruleta segunda fecha"/>
        <s v="Eventos_BTS _Ruleta primera parte"/>
        <s v="Eventos_BTS _Ruleta parte dos"/>
        <s v="SUMINISTRO MOBILIARIO PARA MALL COCHES"/>
        <s v="REPARACION SALIDA BETA 4  PPTO. 92090695"/>
        <s v="Suministro e instalación de inductivo de"/>
        <s v="RULETA / PRODUCCION / COT 982 / MARZO"/>
        <s v="2 BATERIAS 12V 33P ETNA"/>
        <s v="Mantenimiento Tableros Electricos"/>
        <s v="Suministro de materiales"/>
        <s v="REVISIÓN Y SOLUCIÓN PROBLEMAS D&amp;A"/>
        <s v="Anclajes definitivos Poste"/>
        <s v="Ventana termopanel casino 5 PAO"/>
        <s v="RECARGA SMS PAG"/>
        <s v="Suministro extender gigabit - poe"/>
        <s v="CE2 CAMARAS FEBRERO 2026"/>
        <s v="CELULAR - DIEGO JARAMILLO"/>
        <s v="Dummy Parque Fabricato"/>
        <s v="Cam cadenillas curva pasamano TTVV VMCH"/>
        <s v="Serv Aseo PJD local/bodega/Baño"/>
        <s v="Servicios tributario Octubre - 5:00 HH"/>
        <s v="AUDITORÍA EXTERNA DE SEGUIMIENTO DEL ICO"/>
        <s v="AUDITORIA EXTERNA ISO 14001 INCONTEC PLC"/>
        <s v="AUDITORIA EXTERNA INCONTEC"/>
        <s v="AUDITORIA ISO14001 ICONTEC"/>
        <s v="Pago_APDAYC_Febrero"/>
        <s v="Inst cruce peatonal frente a Funpark"/>
        <s v="SOD RUNNER Enero 26"/>
        <s v="Mtto preventivo malacate y tijera"/>
        <s v="Encuestros virtual ene´26"/>
        <s v="MANTENIMIENTO DE BOLARDOS MES DE FEBRERO"/>
        <s v="MANTENIMIENTO DE BOLARDOS MES DE ENERO"/>
        <s v="GRAFICAS/ RECAMBIO GRAFICAS/ MARZO"/>
        <s v="REVISION_PISCO_ENERO_2026"/>
        <s v="Experiencia_Sitting_Bancas"/>
        <s v="CampañaEscolar_PremiosTailoy_Febrero"/>
        <s v="CAMBIO DE CARRETE SEMIRRIGI. RED INCENDI"/>
        <s v="SUMINISTRO INSUMOS JARDINERIA OAS"/>
        <s v="Valorizacion"/>
        <s v="Trabajo - Shalom AQP"/>
        <s v="Remodelación / mantto modulo de ATC"/>
        <s v="SUMIN SEÑALIZADOR TUBULAR-CINTA PELIGRO"/>
        <s v="NOVAVENTA FEB 19% FEB"/>
        <s v="Canaleta Pluvial correctivo standteria"/>
        <s v="SEP CAMARAS FEBRERO 2026"/>
        <s v="SUMIN MATERIALES ELECTRICOS MALL"/>
        <s v="CORRECTIVO EN TRAMPA DE GRASA PIS"/>
        <s v="GASTOS ADMINISTRATIVOS RESANE PQ JAEN"/>
        <s v="HABILITACIÓN_FAUCET_FEBRERO_2026"/>
        <s v="MANTTO MONTACARGA DOLLARCITY FEB JUN 26"/>
        <s v="Trabajos electricos"/>
        <s v="Materiales diversos para mantenimiento"/>
        <s v="Instalación cristal fachada local S6A"/>
        <s v="022-2026-ICA- SUMINISTRO PINTURA LINEAS"/>
        <s v="Sum. de sikarep 500 para parchado de por"/>
        <s v="CAMBIO VÁLVULA PUNTO CERO RCI - STRADIVA"/>
        <s v="FLASHING BATA CHIKYTINES"/>
        <s v="PENDONES AEREOS/VDV/2354/ENERO26"/>
        <s v="Personal operario extra 18 y 19 enero"/>
        <s v="Arriendo - Equipos Enfriadores"/>
        <s v="Arriendo equipos de frío"/>
        <s v="AuditoríaISO14001 sistema gestion ambien"/>
        <s v="Auditoría interna ISO 14001"/>
        <s v="COMPRA TV CAMPAÑA INFINIA"/>
        <s v="CARABINEROS/ ORFEON NAVDE CENTRAL/ ENERO"/>
        <s v="Suministro 02 equipos AA portátiles"/>
        <s v="tabique provisorio mySrubs"/>
        <s v="Reubicación de CCTV PTZ"/>
        <s v="CAMARA SOLAR BUIN"/>
        <s v="SUMINISTRO E INSTALACION CAMARA SOLAR"/>
        <s v="GRÁFICAS TICKET VIAJERO"/>
        <s v="HABI. LOCAL.JOYERIA PERU-A&amp;D"/>
        <s v="Demolición Isla"/>
        <s v="Retiro de estructuras e inst. candados"/>
        <s v="6.1.2 Interv obra pompeyanos S1 Arb"/>
        <s v="CORRECTIVO FEB-PPTO 438- 086RP0106"/>
        <s v="Suministro de materiales No. 1"/>
        <s v="Personaje Día de la Mujer"/>
        <s v="confección poryecciones 2026"/>
        <s v="Trabajos de ubicación de punto de filtra"/>
        <s v="Mobiliario experencia"/>
        <s v="SERVICIO APH ENERO"/>
        <s v="Refuer. en base de poste de alumbr.frent"/>
        <s v="Puerta de Metal para CCTV"/>
        <s v="Eventos_GymkanaFamiliar_Enero"/>
        <s v="Nuevas barras IIEE para futuro locatario"/>
        <s v="Caja chica enero 2026"/>
        <s v="Arreglo filtracion oficinas"/>
        <s v="MATERIAL ACOMETIDA ELECTRICA EMPASTELADO"/>
        <s v="Premios_BTS _Loncheras brandeadas"/>
        <s v="Premios_BTS_Portasandwinch"/>
        <s v="REVISION_CAÑETE_FEBRERO_2026"/>
        <s v="RULETA/ PRODUCCION/ ENERO"/>
        <s v="Eventos_POP_Eventos 1 Piso_Enero"/>
        <s v="Filtración Bloque 5 Tuberia Urinario"/>
        <s v="VENTA RULETA Y SONIDO DE EVENTO"/>
        <s v="Tercerización Adelanto 80% Febrero 26"/>
        <s v="POP_Promo/Marcas_Ene"/>
        <s v="REPARACION ELECT. BETA 6( PINCHEUMATICO)"/>
        <s v="Adicional Proy Audio Puente"/>
        <s v="INST. DE PERSIANA OF ADMINISTRACIÓN"/>
        <s v="COL CAMARAS FEBRERO 2026"/>
        <s v="REI CAMARAS FEBRERO 2026"/>
        <s v="CDH CAMARAS FEBRERO 2026"/>
        <s v="Cubrimiento Audiovisual ENE Y FEB"/>
        <s v="Rep Matriz llegada estanque"/>
        <s v="Serv. Emerg. Desatoro desague  MCH"/>
        <s v="ecobotellas MAM enero"/>
        <s v="Brandeo de 2 Prismas de Promos"/>
        <s v="Configuración de sistema de sonido-dante"/>
        <s v="SUMINISTRO E INSTALACION DE ELECTRONIVEL"/>
        <s v="Resanes locales Ica"/>
        <s v="BASTIDOR CHINAWOK"/>
        <s v="Campaña escolar_BTS_permiso Feb"/>
        <s v="VERANO/SACA PELOTAS NUEVAS/ENE 26"/>
        <s v="MATERIALES VARIOS OBERVACIONES VISITA"/>
        <s v="ENERO_RECARGA_EXTINTORES"/>
        <s v="AJEDREZ/ DOMINGOS DE AJEDREZ/ FEBRERO"/>
        <s v="LIMP. SUPERFICIE DE INFRAESTRUCTURA"/>
        <s v="REVISION_PISCO_FEBRERO_2026"/>
        <s v="Pintado de paredes en estacionamiento y"/>
        <s v="Consumibles Tanque Multimedia"/>
        <s v="J2-Call Center (Costo ajuste)"/>
        <s v="CANDADOS Y hUB USB-C"/>
        <s v="Cambio cristal escalera mec. Zara"/>
        <s v="Renovación de membresia a Great People’s"/>
        <s v="SUMINISTRO DE TORNILLOS Y LAMINAS"/>
        <s v="Mantenimineto Contadores PCA"/>
        <s v="Instalación/ marcas"/>
        <s v="Gastos varios y coffee breaks ene´26"/>
        <s v="Instalación extractor industrial"/>
        <s v="SUMINISTRO SECADORA DE MANO"/>
        <s v="VALVULA MARIPOSA PUNTO CERO L VELEZ"/>
        <s v="Suministro correas VIN y VEX"/>
        <s v="CELULAR - RODRIGO SILVA"/>
        <s v="Instalacion graficas totems"/>
        <s v="MATERIALES ESCALERA PEDESTRE"/>
        <s v="FIJACION DE LUMINARIA Y ORDENAMIENTO CAB"/>
        <s v="SUM.E INSTAL DE SEÑALET. PARA C.C. MIN-O"/>
        <s v="PAISAJISMO FEBRERO"/>
        <s v="Branding Larcomar"/>
        <s v="Eventos_PagoTalleres_Febrero"/>
        <s v="VDV/ AO MARCA RADIO VD"/>
        <s v="SERVICIO DE INSTALACION DE VALVULA MULTI"/>
        <s v="FERIA EMPRENDEDORES"/>
        <s v="SERVICIO DE RECOJO DE BASURA ENE 26"/>
        <s v="Recableado Circuito clinica limatambo"/>
        <s v="MEMBRESIA CAMARA DE COMERCIO DE ICA 2026"/>
        <s v="Adicional de proceso ITSE de OAA por cam"/>
        <s v="POP_Mantenimiento de Banner"/>
        <s v="SERVICIO DE RECOJO DE BASURA FEB 26"/>
        <s v="SERVICIO DE RECOJO DE BASURA MAR 26"/>
        <s v="Eventos_VolanteoExterno_Febrero"/>
        <s v="Serv. Adic. Adm estacionamientos Ene26 M"/>
        <s v="Serv. Adic. Adm estacionamientos Feb26 M"/>
        <s v="Intercomunicador Recepción Larcomar"/>
        <s v="SUMINISTRO DE TAPETES ASC"/>
        <s v="Compra 5000 bolsas paragüas"/>
        <s v="ACOMETIDA PUNTOS ENERGÍA LOCATARIOS"/>
        <s v="MATERIALES REPARACIONES TECHOS"/>
        <s v="SUMIN E INST VENTILADORES ZONA DE PAGO"/>
        <s v="Manto correctivo sist D&amp;A MCH"/>
        <s v="Cristal laminado 940x2450x10 mm"/>
        <s v="proceso policivo 2019614490118602E"/>
        <s v="-Fideicomiso La Colina ene 26"/>
        <s v="-Fideicomiso La Colina feb 26"/>
        <s v="-Fideicomiso La Colina mar 26"/>
        <s v="-Fideicomiso La Colina abr 26"/>
        <s v="-Fideicomiso La Colina may 26"/>
        <s v="-Fideicomiso La Colina jun 26"/>
        <s v="-Fideicomiso La Colina jul 26"/>
        <s v="-Fideicomiso La Colina ago 26"/>
        <s v="-Fideicomiso La Colina sep 26"/>
        <s v="-Fideicomiso La Colina oct 26"/>
        <s v="-Fideicomiso La Colina nov 26"/>
        <s v="-Fideicomiso La Colina dic 26"/>
        <s v="PRESENTACION MUSICAL SAN VALENTIN"/>
        <s v="SUMINISTRO DE MATERIAL PARA FILTRCAIONES"/>
        <s v="SUMINISTRO CANALETAS"/>
        <s v="ALCANTARILLADO BODEGA DE CARTONES"/>
        <s v="Mantención EQ AC PAJ y CE2"/>
        <s v="GRAFICAS/ CIERRE CINE/ MAR 26"/>
        <s v="HIGIENE Y TAPIZ ENE Y FEB 2026"/>
        <s v="SUMINISTRO MESA DE FULBITO DE MANO"/>
        <s v="Masajes relajantes"/>
        <s v="BTL_Marzo-Show-Infantil"/>
        <s v="CELULAR - KARLA GUERRA"/>
        <s v="CELULAR - IGNACIO PALMA"/>
        <s v="Módulos Monitoreos Ex Bazhars Suc 146 SE"/>
        <s v="Mod.Monitoreo Loc.Lippi Suc82 SectorC"/>
        <s v="Mod. Monitoreo Loc.Bamers Suc 24B Sect.B"/>
        <s v="Filtración, tubería de agua potable - ba"/>
        <s v="Seg.Movil 2026 los andes - Ene"/>
        <s v="Seg.Movil 2026 los andes - Feb"/>
        <s v="Seg.Movil 2026 los andes - Mar"/>
        <s v="Seg.Movil 2026 los andes - Abr"/>
        <s v="Seg.Movil 2026 los andes - May"/>
        <s v="Seg.Movil 2026 los andes - Jun"/>
        <s v="Seg.Movil 2026 los andes - Jul"/>
        <s v="Seg.Movil 2026 los andes - Ago"/>
        <s v="Seg.Movil 2026 los andes - Sep"/>
        <s v="Seg.Movil 2026 los andes - Oct"/>
        <s v="Seg.Movil 2026 los andes - Nov"/>
        <s v="Seg.Movil 2026 los andes - Dic"/>
        <s v="Seg.Movil 2026 Chicureo Ene"/>
        <s v="Seg.Movil 2026 Chicureo Feb"/>
        <s v="Seg.Movil 2026 Chicureo Mar"/>
        <s v="Seg.Movil 2026 Chicureo Abr"/>
        <s v="Seg.Movil 2026 Chicureo May"/>
        <s v="Seg.Movil 2026 Chicureo Jun"/>
        <s v="Seg.Movil 2026 Chicureo Jul"/>
        <s v="Seg.Movil 2026 Chicureo Ago"/>
        <s v="Seg.Movil 2026 Chicureo Sep"/>
        <s v="Seg.Movil 2026 Chicureo Oct"/>
        <s v="Seg.Movil 2026 Chicureo Nov"/>
        <s v="Seg.Movil 2026 Chicureo Dic"/>
        <s v="Seg.Movil 2026 El Molino Ene"/>
        <s v="Seg.Movil 2026 El Molino Feb"/>
        <s v="Seg.Movil 2026 El Molino Mar"/>
        <s v="Seg.Movil 2026 El Molino Abr"/>
        <s v="Seg.Movil 2026 El Molino May"/>
        <s v="Seg.Movil 2026 El Molino Jun"/>
        <s v="Seg.Movil 2026 El Molino Jul"/>
        <s v="Seg.Movil 2026 El Molino Ago"/>
        <s v="Seg.Movil 2026 El Molino Sep"/>
        <s v="Seg.Movil 2026 El Molino Oct"/>
        <s v="Seg.Movil 2026 El Molino Nov"/>
        <s v="Seg.Movil 2026 El Molino Dic"/>
        <s v="GRAFICA Mejor experiencia"/>
        <s v="GRAFICAS/ PENDONES PD/ FEB 26"/>
        <s v="NOVAVENTA 19% DIC"/>
        <s v="Premios_BTS_Campaña"/>
        <s v="POP_AON_Promociones y eventos"/>
        <s v="BLOOM REUSE / MONTAJE ORIENTE / ENE 26"/>
        <s v="Influencers_Otras Campañas_Katia_Torres"/>
        <s v="Apoyo logistico eventos"/>
        <s v="Extractor de baño"/>
        <s v="Arreglo Valvula Check mal estado Frontis"/>
        <s v="Mantencion baños griferas ene-feb 2026"/>
        <s v="LLAVES CON TEMPORIZADOR 20 U"/>
        <s v="Eventos_Tómbola regalona"/>
        <s v="FACTIBILIDAD_INDEPENDENCIA_FEBRERO_2026"/>
        <s v="Eventos_BTS _Ruleta gira y gana"/>
        <s v="DESATORO_DESAGUE_VES1"/>
        <s v="PROGRAMACION PANEL D&amp;A SECUTRON - MP ICA"/>
        <s v="Gráfica ascensor estc. express"/>
        <s v="SERVICIO DE TRATAMIENTO PASTILLAS ENE 26"/>
        <s v="REP. FUGA EQUIPO DE 60000 BTU/HR Y CAM."/>
        <s v="POP_Promo/Marcas_Enero"/>
        <s v="Tercerización Adelanto 80% Marzo 26"/>
        <s v="SOD RUNNER FEBRERO 26"/>
        <s v="istalación manillones puertas Local G27"/>
        <s v="RECARGA SMS PAR"/>
        <s v="RECARGA SMS PCA"/>
        <s v="RECARGA SMS PLC"/>
        <s v="Intercomunicador Recepción MPI"/>
        <s v="Renovación permiso profesional"/>
        <s v="CONEXIÓN EXTINCIÓN /DETECCIÓN LOC SUBWAY"/>
        <s v="Desconexión SCI Loc146 Ex Bazhars"/>
        <s v="ConexiónSCI Loc.Lorenzo Di Pontti Suc146"/>
        <s v="DESCONEXION SCI LOCAL BANCO FALABELLA"/>
        <s v="SUMINISTRO ALMUERZOS APOYO PONAL"/>
        <s v="Pago Honorarios asesor de seguros Diciem"/>
        <s v="Arriendo 02 equipos enfriadores"/>
        <s v="Arriendo equipos frío P4"/>
        <s v="Arriendo equipos frío P5"/>
        <s v="LAVADO PLAYA SÓTANO"/>
        <s v="CALIBRACION DE EQUIPOS ENFERMERIA 19%"/>
        <s v="SERVICIO DE AROMATIZACION BAÑOS ENE"/>
        <s v="SERVICIO DE AROMATIZACION BAÑOS FEB"/>
        <s v="SERVICIO DE AROMATIZACION BAÑOS MARZO"/>
        <s v="SERV INSP TÉCNICA LOC. MAM ENE 26"/>
        <s v="SERV INSP TÉCNICA LOC. MAM FEB 26"/>
        <s v="SERV INSP TÉCNICA LOC. MAM MAR 26"/>
        <s v="SERV INSP TÉCNICA LOC. MAM ABR 26"/>
        <s v="SERV INSP TÉCNICA LOC. MAM MAY 26"/>
        <s v="SERV INSP TÉCNICA LOC. MAM JUN 26"/>
        <s v="SERV INSP TÉCNICA LOC. MAM JUL 26"/>
        <s v="SERV INSP TÉCNICA LOC. MAM AGO 26"/>
        <s v="SERV INSP TÉCNICA LOC. MAM SEP 26"/>
        <s v="SERV INSP TÉCNICA LOC. MAM OCT 26"/>
        <s v="SERV INSP TÉCNICA LOC. MAM NOV 26"/>
        <s v="SERV INSP TÉCNICA LOC. MAM DIC 26"/>
        <s v="Memoria de Extintores ITSE Lurin"/>
        <s v="Pedido de Pintura Enero 26"/>
        <s v="CERTIF CONDUCTORES ELÉCTRICOS ITSE"/>
        <s v="CERTIF ATERRAMIENTO ESTRUCT METALIC ITSE"/>
        <s v="CERTIF OPERATIVIDAD MAMPARAS ITSE"/>
        <s v="CERTIF ATERRAMIENTO ESTRUCT AIRE ACONDIC"/>
        <s v="Adhesivo empavonado esta, PERA"/>
        <s v="Musico Eucaristias Enero"/>
        <s v="SUMINISTRO DE INSUMOS UTAC"/>
        <s v="REC CAMARAS FEBRERO 2026"/>
        <s v="HABILITACION LOCAL D’ALI-ACI"/>
        <s v="SUMINISTRO DE DISPENSADORES DE JABON"/>
        <s v="REINSTALACIÓN DE SEÑALETICAS DE TRANSIT"/>
        <s v="Plan de invierno CDH"/>
        <s v="HABI. LOCAL. EX RENOVADORA DE CALZ.-A&amp;D"/>
        <s v="POP_Verano gloris y vitrinas"/>
        <s v="SERVICIO DE TRATAMIENTO PASTILLAS FEB 26"/>
        <s v="REPARACION Y MTTO GEOMEMBRANA TECHO ESTI"/>
        <s v="Musicalización para la eucaristía domini"/>
        <s v="MUSICA EUCARISTIA FEB"/>
        <s v="FERIAS/ MONTAJE JORNADA DE ADOPCIÓN/ ENE"/>
        <s v="FERIAS/ MONTAJE JORNADA DE ADOPCIÓN/ FEB"/>
        <s v="GRAFICAS/ RECAMBIO NAVIDAD/ ENERO"/>
        <s v="GRAFICA NUMERICA PARA CONTENEDORES"/>
        <s v="PAGO DERECHO ITSE-VISITA TÉCNICA"/>
        <s v="Pruebas sincronismo con carga"/>
        <s v="CAMBIADOR PLEGABLE - LACTARIO"/>
        <s v="CAMB. ACCESORIOS SCH40 EX OFICINA SEGURI"/>
        <s v="Experiencia_Sitting_Sombrilla"/>
        <s v="Bombas sumergible"/>
        <s v="MANTENIMIENTO DE PARED (30 m2)"/>
        <s v="POP_Otras campañas_BRANDEO_TOTEMS"/>
        <s v="POP Señalética_ArregloEscenario"/>
        <s v="PUBLICIDAD VALLA EXTERNA POPEYES"/>
        <s v="Cotización para cambio de Tarifarios y s"/>
        <s v="ITSE Larcomar PickUp"/>
        <s v="POP_BTS_Equipo de sonido"/>
        <s v="INST_TOMACORRIENTES_VES1"/>
        <s v="GRAFICAS/ CAMBIO TARIFA PARKING/ MARZO"/>
        <s v="RETIRO DE BASURA Y ESCOMBROS  COT 6006"/>
        <s v="Reparación Filtración Línea Enfriamiento"/>
        <s v="reemplazo de valvulas de corte PPR E A.P"/>
        <s v="Enchape de Cerámica - Locales PC"/>
        <s v="SERV DE DIBUJO VF ENE 26 - MAM"/>
        <s v="SERV DE DIBUJO VF FEB 26 - MAM"/>
        <s v="SERV DE DIBUJO VF MAR 26 - MAM"/>
        <s v="SERV DE DIBUJO VF ABR 26 - MAM"/>
        <s v="SERV DE DIBUJO VF MAY 26 - MAM"/>
        <s v="SERV DE DIBUJO VF JUN 26 - MAM"/>
        <s v="SERV DE DIBUJO VF JUL 26 - MAM"/>
        <s v="SERV DE DIBUJO VF AGO 26 - MAM"/>
        <s v="SERV DE DIBUJO VF SEP 26 - MAM"/>
        <s v="SERV DE DIBUJO VF OCT 26 - MAM"/>
        <s v="SERV DE DIBUJO VF NOV 26 - MAM"/>
        <s v="SERV DE DIBUJO VF DIC 26 - MAM"/>
        <s v="TRANS. BOG DIC ENE 26"/>
        <s v="BTL_Eventos_VES2"/>
        <s v="SUMINISTRO MATERIALES MTTO 1RA QUINCENA"/>
        <s v="VDV/ TOTEM QR FILA VIRTUAL/ FEB 26"/>
        <s v="CHAPA DE SEGURIDAD"/>
        <s v="CELULAR - FERNANDA DIAZ"/>
        <s v="reparación porton acceso estacionamiento"/>
        <s v="SISTEMA ANTI CAIDAS GATERA"/>
        <s v="Sumin. bomba sumergible lluvias"/>
        <s v="Chimpunes_MegaMix 22/02"/>
        <s v="BTL_Marzo-Pascuas"/>
        <s v="Retiro cierre y materiales KB"/>
        <s v="REP. FUGA EQUIPO DE 60000 BTU/HR"/>
        <s v="CONTOMETROS ROLLO TERMICO 55GRS. 57X80mm"/>
        <s v="SUMINISTRO DE CAÑOS TEMPORIZADOS"/>
        <s v="Chimpunes_Nueva Q 20/2"/>
        <s v="Mtto correctivo Electricos Itse Lurin"/>
        <s v="021-2026-ICA- SUMINISTRO REDUCTOR DE VEL"/>
        <s v="Inst. tapas en contrapasos escaleras met"/>
        <s v="NAVIDAD/ RETIRO MOBILIARIO SALA VP/ ENE"/>
        <s v="GRAFICAS TROVISEL PARKING"/>
        <s v="VACACIONES DE VERANO/ ENCUESTA CSAT"/>
        <s v="Materiales Enero 26"/>
        <s v="CAMBIO MOTOR CORTINA LOCAL SALCOBRAND"/>
        <s v="REFRIGERIO ASAMBLEA"/>
        <s v="LUI CAMARAS FEBRERO 2026"/>
        <s v="COLACIONES NOV Y DIC"/>
        <s v="PAGO CM/ COBERTURAS/ FEBRERO"/>
        <s v="PAGO CM/ COBERTURAS/ ENERO/ 100%"/>
        <s v="SUMINISTRO MATERIALES - PINTADO ZONAS SE"/>
        <s v="BTL_Marzo-Eventos_VES1"/>
        <s v="POP_AON_Adicionales Señaletica Escaleras"/>
        <s v="CAMBIO DE ESPEJO ASC COMERCIAL 1"/>
        <s v="RULETA / PRODUCCION / COT 981 / MARZO"/>
        <s v="BACTERIOSTAICOS ENE-MAR"/>
        <s v="Certificación TTVV CE2 2026"/>
        <s v="INSPECCION TECNICA NOCHE (CAMARA 3 ASCEN"/>
        <s v="SERVICIO DE DIBUJO 2026 SEM 1, BOM"/>
        <s v="REPARACIÓN DE TUBERÍA DE DRENAJE EN GAP"/>
        <s v="POP Señalética_EventosEne"/>
        <s v="SERVICIO DE REPARACIÓN DE TUBERÍA DE AGU"/>
        <s v="VERANO/ PERSONAL ASEO/ FEB 26"/>
        <s v="DICIEMBRE-Sum. Materiales  Pintura  Mar2"/>
        <s v="Punto Electrico para contador Acceso ppa"/>
        <s v="Instalación de Varilla y señal de altura"/>
        <s v="Reubicacion de acometid. electrica de lo"/>
        <s v="SUMINISTRO COMBUSTIBLE ACPM 19%"/>
        <s v="Cambio SPK golpeados Mall IV"/>
        <s v="BOLSAS COMPOSTABLES"/>
        <s v="RH2: PROCESO CONFIDENCIAL SG"/>
        <s v="PUNTO CERO DE DATOS LOCAL BERRY LAB"/>
        <s v="CELULAR - VAENTINA STUBING"/>
        <s v="Reparación de Filtración Bambinos - La C"/>
        <s v="ALQUILER DE MOTOBOMBA DE 14 HP EN POZO S"/>
        <s v="Letreros colgantes salida vehicular"/>
        <s v="Telemetria 2026 - Faucett"/>
        <s v="Quickwins (locatarios)DISPEN. AGUA CASIN"/>
        <s v="ALQUILER DISPENSADOR DE AGUA ADMON"/>
        <s v="Produccion video dia de la mujer"/>
        <s v="SOLUCION DE FALLA DE CKT CONTROL POZO SU"/>
        <s v="Columnas de fachada"/>
        <s v="SUMINISTRO DE ACPM ENE 26"/>
        <s v="AUDITORIA EXTERNA ISO 14001 P. CARACOLÍ"/>
        <s v="SUMINISTRO SILLAS DE RUEDAS PARA CLIENTE"/>
        <s v="Reparacion TTVV"/>
        <s v="LIMPIEZA PLAYA ESTAC NIVEL  -1"/>
        <s v="INSUMOS DE ENFERMERIA 1ER TRIMESTRE"/>
        <s v="Inst. Dispositivo Control acceso a CCTV"/>
        <s v="SERVICIO SIGLO DATA ENERO"/>
        <s v="SERVICIO SIGLO DATA FEB"/>
        <s v="SERVICIO SIGLO DATA MARZO"/>
        <s v="SERVICIO SIGLO DATA ABRIL"/>
        <s v="SERVICIO SIGLO DATA MAYO"/>
        <s v="SERVICIO SIGLO DATA JUNIO"/>
        <s v="SERVICIO SIGLO DATA JULIO"/>
        <s v="SERVICIO SIGLO DATA AGOSTO"/>
        <s v="SERVICIO SIGLO DATA SEPT"/>
        <s v="SERVICIO SIGLO DATA OCT"/>
        <s v="SERVICIO SIGLO DATA NOVIEMBRE"/>
        <s v="SERVICIO SIGLO DATA DICIMBRE"/>
        <s v="ASIST. TÉC.  EMERG. COT 6611-I (02) 2025"/>
        <s v="Levantamiento técnico nocturno por reite"/>
        <s v="canaleta metalica puerto PET"/>
        <s v="Eventos_Show infantil"/>
        <s v="SUMINISTRO_MATERIALES"/>
        <s v="Materiales ferreteria manteni in house"/>
        <s v="VISITA EMERGENCIA TRATAMIENTO DE AGUA"/>
        <s v="UPS_BATERIAS"/>
        <s v="TRANS. MEDELLIN ENE 25"/>
        <s v="Cambio de válvula Check - Presión Consta"/>
        <s v="Revi.y la config. del sist Dante-diagnós"/>
        <s v="MOVIMIENTO CAMARA KSI H&amp;M ZARA"/>
        <s v="Reparación canaleta PAO"/>
        <s v="PINES SELLO DE LIDERAZGO"/>
        <s v="Fideicomiso Valledupar Ene 26"/>
        <s v="Fideicomiso Valledupar Feb 26"/>
        <s v="Fideicomiso Valledupar Mar 26"/>
        <s v="Fideicomiso Valledupar Abr 26"/>
        <s v="Fideicomiso Valledupar May 26"/>
        <s v="Fideicomiso Valledupar Jun 26"/>
        <s v="Fideicomiso Valledupar Jul 26"/>
        <s v="Fideicomiso Valledupar Ago 26"/>
        <s v="Fideicomiso Valledupar Sep 26"/>
        <s v="Fideicomiso Valledupar Oct 26"/>
        <s v="Fideicomiso Valledupar Nov 26"/>
        <s v="Fideicomiso Valledupar Dic 26"/>
        <s v="H.ENTRADA EJECUTIVO CILLIBERTI"/>
        <s v="HABILIT. ELEC CON TABLE. PARA EQUIPOS DE"/>
        <s v="HABILITACIÓN_CHIMBOTE_FEBRERO_2026"/>
        <s v="Limpieza canaletas oficinas PLC"/>
        <s v="AUDITORIA ISO 14001"/>
        <s v="AUDITORIA INTERNA ISO 14001"/>
        <s v="COMPRA BEBIDAS EASY RUN ADIDAS"/>
        <s v="Eventos_AON_San_Valentin"/>
        <s v="DEMARCACION 3 COT B110"/>
        <s v="DIA DE LA MUJER / COMBO CINE / COT 2428"/>
        <s v="Ventana empavonado comedor"/>
        <s v="SERVICIO_AMAESTRAMIENTO_CHAPAS"/>
        <s v="RULETA/ PRODUCCION/enero"/>
        <s v="PUNTO CERO VOZ Y DATOS INTERVENCIÓN S1 Y"/>
        <s v="DICIEMBRE-Cambio de bateria  GE Dic25"/>
        <s v="Confección y suministro de abrazaderas p"/>
        <s v="Producción_Otras campañas_Febrero"/>
        <s v="Ajuste sensores de iluminacion Of PLC"/>
        <s v="FERIAS/ MONTAJE JORNADA ADOPCIÓN/ MAR 26"/>
        <s v="COMPRA DE IPAD PARA CONCURSO"/>
        <s v="Control de Acceso en Puerta administrati"/>
        <s v="Insumos Mantención Enero 26"/>
        <s v="AJEDREZ/ DOMINGOS DE AJEDREZ/ ENERO"/>
        <s v="Apoyo Sala Bombas 06-03-26 Cot 160 /26"/>
        <s v="Microswicht de seguridad de placa peine"/>
        <s v="MONITORES DCO"/>
        <s v="Telemetria 2026 - VES2"/>
        <s v="CELULAR - DANIELA SANTOS"/>
        <s v="Señaletica Tachos"/>
        <s v="Bandeja recolectora por gotera desde Sal"/>
        <s v="Reja acceso parking ce2"/>
        <s v="QW-Icono módulo Zona C"/>
        <s v="RULETA / PRODUCCION / COT 983 / MARZO"/>
        <s v="Arreglo Filtración Bloque 1"/>
        <s v="SUMINISTRO E INSTALACION DE TAPA BUZON"/>
        <s v="Silla de ruedas_Mante, cambio y repuesto"/>
        <s v="MANTTO DE SILLAS DE RUEDAS"/>
        <s v="CELULAR - FRANCO ARAYA"/>
        <s v="grafical jaula cartones"/>
        <s v="REP EME. RED INCENDIO LOC  SAXOLINE"/>
        <s v="TRANS. BOG FEB 26"/>
        <s v="CLASES DE RUMBATERAPIA-CUMBIATERAPIA"/>
        <s v="Propuesta Cuenta Personas Baños MAM"/>
        <s v="Papel Higiénico"/>
        <s v="POP_AON_pintado de base tótems"/>
        <s v="HABILITACION LOCAL D’ALI A&amp;D"/>
        <s v="Honorarios asesoría legal"/>
        <s v="Práctica profesional ene´26"/>
        <s v="Práctica profesional feb´26"/>
        <s v="Práctica profesional mar´26"/>
        <s v="Práctica profesional abr´26"/>
        <s v="Práctica profesional may´26"/>
        <s v="Práctica profesional jun´26"/>
        <s v="Rep. Letra retroilinada de Acceso Rosari"/>
        <s v="QR- Carcasas CSAT"/>
        <s v="MTTO DEA OAS"/>
        <s v="Gastos varios y coffee breaks feb´26"/>
        <s v="GRAFICAS/ TOTEM MITIGACIÓN PASILLO / MAR"/>
        <s v="NAVIDAD/LAVANDERIA UNIFORMES RRHH/ENE 26"/>
        <s v="MATERIALES VARIOS ZONA FERIA"/>
        <s v="CASO PALOMAS COLINA"/>
        <s v="Sum. Puerta corta fuegos VMCH"/>
        <s v="VERANO/PUNTO RED CRISTALES/ FEB 26"/>
        <s v="DIA DE LOS ENAMORADOS/ PRODUCCION"/>
        <s v="Reparación cabina social"/>
        <s v="ADIC. PORCELANATO 60 CM CENTRO DE ACOPIO"/>
        <s v="AUDITORIAS_CHINCHA_ENERO_2026"/>
        <s v="Eventos_CoberturaFilmacion_FDImitadores_"/>
        <s v="Eventos_CoberturaFilmacion_SDDuke_Enero"/>
        <s v="Eventos_Comparsareyesmagos_Enero"/>
        <s v="REPARACION_CORTO_FALLA_TIERRA"/>
        <s v="Producción_Filmación_13Febrero"/>
        <s v="Producción_Filmación_20Febrero"/>
        <s v="Producción_Filmación_21Febrero"/>
        <s v="REPARACION_SPLIT"/>
        <s v="SUMINISTRO DE SAL INDUSTRIAL"/>
        <s v="Desatoro de redes de pozo septico"/>
        <s v="PROYECTO DECK 1ER PISO"/>
        <s v="OC COMBUSTIBLE DIESEL ENERO 26"/>
        <s v="Serv. FFMM  Jefe Zonal Lima  MCH"/>
        <s v="Serv. FFMM  Jefe Zonal Lima  VMCH"/>
        <s v="VES1_JEFE ZONAL_ENE"/>
        <s v="VES1_JEFE ZONAL_FEB"/>
        <s v="VES1_JEFE ZONAL_MAR"/>
        <s v="VES1_JEFE ZONAL_ABR"/>
        <s v="VES1_JEFE ZONAL_MAY"/>
        <s v="VES1_JEFE ZONAL_JUN"/>
        <s v="Fee Enero Sup Zonal 26"/>
        <s v="Fee Febrero Sup Zonal 26"/>
        <s v="Fee Marzo Sup Zonal 26"/>
        <s v="Fee Abril Sup Zonal 26"/>
        <s v="Fee Mayo Sup Zonal 26"/>
        <s v="Fee Junio Sup Zonal 26"/>
        <s v="Fee Julio Sup Zonal 26"/>
        <s v="Fee Agosto Sup Zonal 26"/>
        <s v="Fee Setiembre Sup Zonal 26"/>
        <s v="Fee Octubre Sup Zonal 26"/>
        <s v="Fee Noviembre Sup Zonal 26"/>
        <s v="Fee Diciembre Sup Zonal 26"/>
        <s v="BTL_Conciertos-Eventos_VES1"/>
        <s v="Pago por Derecho Tramite y Exp Itse"/>
        <s v="NAVIDAD/ COBERTURAS DICIEMBRE/ ENERO"/>
        <s v="MONITORES DCL-CORP"/>
        <s v="PAISAJISMO ENERO"/>
        <s v="JETEO DE DOS CAMARAS UD"/>
        <s v="LICENCIA TÉCNICAS DE OPERACIÓN DE PLATAF"/>
        <s v="Revisión emergencia cortina metálica"/>
        <s v="IMPRESION PUBLICITARIA"/>
        <s v="Habilitacion local permiso circulacion"/>
        <s v="CERTIFICACION ESCALERAS PCA"/>
        <s v="SERV INSP TÉCNICA LOC. MAE ENE 26"/>
        <s v="SERV INSP TÉCNICA LOC. MAE FEB 26"/>
        <s v="SERV INSP TÉCNICA LOC. MAE MAR 26"/>
        <s v="SERV INSP TÉCNICA LOC. MAE ABR 26"/>
        <s v="SERV INSP TÉCNICA LOC. MAE MAY 26"/>
        <s v="SERV INSP TÉCNICA LOC. MAE JUN 26"/>
        <s v="SERV INSP TÉCNICA LOC. MAE JUL 26"/>
        <s v="SERV INSP TÉCNICA LOC. MAE AGO 26"/>
        <s v="SERV INSP TÉCNICA LOC. MAE SEP 26"/>
        <s v="SERV INSP TÉCNICA LOC. MAE OCT 26"/>
        <s v="SERV INSP TÉCNICA LOC. MAE NOV 26"/>
        <s v="SERV INSP TÉCNICA LOC. MAE DIC 26"/>
        <s v="Correctivo Puas enero 2026"/>
        <s v="RH1: CELEBRACIÓN DE CUMPLEAÑOS FEBRERO"/>
        <s v="Inst. Bases pilones Vapiano"/>
        <s v="PA2026-0117 SERVICIO DE HIGIENIZACIÓN Y"/>
        <s v="Varillaje de emergencia baño 2 PAO"/>
        <s v="Cambio de BioSeñaleticas PIS"/>
        <s v="Servicio WES ene-marzo 2026 MAQ"/>
        <s v="CERRAMIENTO LOCAL XIAOMI BANNER"/>
        <s v="Desmontaje unidad split y reinst ofi ger"/>
        <s v="ESCALERA 12 PASOS TIJERA DOBLE ACCESO FI"/>
        <s v="Sum e inst canecas parque PLC"/>
        <s v="Telemetria 2026 - Pisco"/>
        <s v="Gastos Auditoria AENOR 2025 safety"/>
        <s v="PODA DE PALMERAS ACCESO COT 2310"/>
        <s v="COT 2311-  INSTALACIÓN DE PERFIL"/>
        <s v="REP. EMERGENCIA FILTRC. SALA DE BOMBAS"/>
        <s v="DA DE LOS ENAMORADOS/ DECORACION PUENTE"/>
        <s v="SER NO RUTINARIO ENERO 2026"/>
        <s v="No Rutinario Febrero 2026"/>
        <s v="CAMBIO DE RUEDAS Y GUIAS PORTÓN #500"/>
        <s v="Suministro de Grifo Temporizado"/>
        <s v="Tapizon, vallas y baños 16/01"/>
        <s v="COMPRA TRITURADORA PARA UTAC"/>
        <s v="AUDIFONOS DPE"/>
        <s v="Kit Derrame Universal"/>
        <s v="RENOVACION DF 2026"/>
        <s v="Soporte Cond. Eléc. Compactador Cot 6121"/>
        <s v="Calendario de eventos mes de Febrero Pis"/>
        <s v="Eventos_Catering20.02_Febrero"/>
        <s v="Pedido Materiales Enero 26"/>
        <s v="CONTROL DE PALOMAS OCTUBRE"/>
        <s v="CONTROL DE PALOMAS NOVIEMBRE"/>
        <s v="CONTROL DE PALOMAS DICIEMBRE"/>
        <s v="MEDICION DE MALLA PUESTA A TIERRA"/>
        <s v="CONTROL PALOMAS MAR 2026"/>
        <s v="CONTROL PALOMAS MAY 2026"/>
        <s v="Limpieza vidriada Cine"/>
        <s v="SERV DE DIBUJO VF ENE 26 - MAE"/>
        <s v="SERV DE DIBUJO VF FEB 26 - MAE"/>
        <s v="SERV DE DIBUJO VF MAR 26 - MAE"/>
        <s v="SERV DE DIBUJO VF ABR 26 - MAE"/>
        <s v="SERV DE DIBUJO VF MAY 26 - MAE"/>
        <s v="SERV DE DIBUJO VF JUN 26 - MAE"/>
        <s v="SERV DE DIBUJO VF JUL 26 - MAE"/>
        <s v="SERV DE DIBUJO VF AGO 26 - MAE"/>
        <s v="SERV DE DIBUJO VF SEP 26 - MAE"/>
        <s v="SERV DE DIBUJO VF OCT 26 - MAE"/>
        <s v="SERV DE DIBUJO VF NOV 26 - MAE"/>
        <s v="SERV DE DIBUJO VF DIC 26 - MAE"/>
        <s v="COMPRA DE ZUNCHOS ASA 15"/>
        <s v="LIMPIEZA DE TUBERIA Y DESAGUE"/>
        <s v="POP_Eventos_Marzo_VES2"/>
        <s v="020-2026-ICA- SUMINISTRO MATERIALES PINT"/>
        <s v="Experiencia Gastronomica"/>
        <s v="Experiencia Gastronomica Ops"/>
        <s v="MIN001GIP_CIC_HONSEGEVA"/>
        <s v="SUMINISTRO DE CORTINA DE AIRE"/>
        <s v="SEANALETICAS_AMBIENTALES"/>
        <s v="Reparación de tubería ACI"/>
        <s v="HAB. LOCAL.PYN- A&amp;D"/>
        <s v="MISAS/MARZO/2429/MAM26"/>
        <s v="CAMBIO DE UBICACION CAMARA LPR + LOOP"/>
        <s v="CELULAR - JOSE JOFRE"/>
        <s v="SUM. NODOS FAUCETT"/>
        <s v="SUM. NODOS VES2"/>
        <s v="Telemetria 2026 - Arequipa"/>
        <s v="retiro ecobotellas diciembre PAK"/>
        <s v="retiro ecobotellas diciembre MAM"/>
        <s v="Retiro ecobotellas MAM febrero 2026"/>
        <s v="REEMPLAZO DE ESPEJO DE ASCENSOR"/>
        <s v="Publicidad Vía Pública_Volanteo Externo"/>
        <s v="Mtto sensor PK SUR"/>
        <s v="REVISION_MOLINA_ENERO_2026"/>
        <s v="REVISION_MPCHORRILLOS_ENERO_2026"/>
        <s v="26 PERU MEFEBAL SERV. REG. DE TÓPICO"/>
        <s v="Campaña escolar_BTS_permiso Mar"/>
        <s v="ITSE Sum. e Inst. Señaléticas"/>
        <s v="LIMPIEZA Y DESINFECCIÓN"/>
        <s v="SUM. SEÑALETICAS TTVV"/>
        <s v="Retiro ducteria cubierta exlocal domino"/>
        <s v="AUDITORIAS_BARRANCA_ENERO_2026"/>
        <s v="Compra recuerdos apoyos navidad"/>
        <s v="100 MT CADENA METALICA ZONA JARDIN"/>
        <s v="REPARACION CAMARA 38"/>
        <s v="POP_Marzo-CHO"/>
        <s v="POP_Marzo-VES1"/>
        <s v="CABIFY FEBRERO 26"/>
        <s v="SUMINISTROS DE CORRECTIVO SISTEMA D&amp;A"/>
        <s v="RETIRO RESIDUOS ENERO 2026 CE2"/>
        <s v="RH1: BANDERINES, GLOBOS Y MAQUETA DE CUM"/>
        <s v="HABI. LOCAL.DHL WESTER UNION-A&amp;D"/>
        <s v="HABI. LOCAL.EX JOYE. SANTA ROSA-A&amp;D"/>
        <s v="HABI. LOCAL.OPTICAS FASHION-A&amp;D"/>
        <s v="HABI. LOCAL.PUNTO DE LA SUERTE-A&amp;D"/>
        <s v="HABI. LOCAL.BITEL-A&amp;D"/>
        <s v="HABI. LOCAL.LAVANDERIA SAGITA-A&amp;D"/>
        <s v="Suministro de sensores de humo"/>
        <s v="BODEGA/ ORDEN Y LIMPIEZA"/>
        <s v="CELULAR - NICOLAS MEDEL"/>
        <s v="CELULAR - CARLOS PEREZ"/>
        <s v="Letreros parking ira"/>
        <s v="CORAZON/14F/940/ENERO26"/>
        <s v="RECOJO_RRSS_80%"/>
        <s v="protector inox 4 para puerta enrrollable"/>
        <s v="MANTENIMIENTO PANEL DE ALARMAS SIMPLEX F"/>
        <s v="Curso Interpretación y Análisis del Sist"/>
        <s v="GRAFICA escaleras mecanicas"/>
        <s v="Telemetria 2026 - Huaral"/>
        <s v="SERV DE DIBUJO VF ENE 26 - PAK"/>
        <s v="SERV DE DIBUJO VF FEB 26 - PAK"/>
        <s v="SERV DE DIBUJO VF MAR 26 - PAK"/>
        <s v="SERV DE DIBUJO VF ABR 26 - PAK"/>
        <s v="SERV DE DIBUJO VF MAY 26 - PAK"/>
        <s v="SERV DE DIBUJO VF JUN 26 - PAK"/>
        <s v="SERV DE DIBUJO VF JUL 26 - PAK"/>
        <s v="SERV DE DIBUJO VF AGO 26 - PAK"/>
        <s v="SERV DE DIBUJO VF SEP 26 - PAK"/>
        <s v="SERV DE DIBUJO VF OCT 26 - PAK"/>
        <s v="SERV DE DIBUJO VF NOV 26 - PAK"/>
        <s v="SERV DE DIBUJO VF DIC 26 - PAK"/>
        <s v="Shalom - Parque La Molina"/>
        <s v="PLATAFORMA DIGITAL CONTRATOS DIC 25"/>
        <s v="Materiales para mantto de canaletas."/>
        <s v="SRV. LIMPIEZA DE CISTERNA"/>
        <s v="Eventos_AON_Día Pisco Sour"/>
        <s v="REPARACION_REDES_SANITARAS_N3"/>
        <s v="AUDIO/ LEVANTAMIENTO EQUIPOS DE AUDIO PA"/>
        <s v="CAFETERIA TPM FEBRERO 26"/>
        <s v="Parte 1 - Rta Requerimiento Ambiental"/>
        <s v="LIQUIDACION ENERO COPEX"/>
        <s v="Ser. Abasto combustible Diesel   BCI - M"/>
        <s v="Cambio de chapa tipo manija averiada en"/>
        <s v="MOBILIARIO EVENTO VELEZ"/>
        <s v="SERVICIO DE ALQUILER DE MOTOBOMBA Y SUCC"/>
        <s v="SERV OPERAC COMERCIALES PAO, SALDO 2025"/>
        <s v="SERV DE DIBUJO VF ENE 26 - AEX 1"/>
        <s v="Convenio Acecolombia Marzo"/>
        <s v="Convenio Acecolombia Abril"/>
        <s v="Convenio Acecolombia Mayo"/>
        <s v="Convenio Acecolombia Junio"/>
        <s v="Convenio Acecolombia Julio"/>
        <s v="Convenio Acecolombia Agosto"/>
        <s v="Convenio Acecolombia Septiembre"/>
        <s v="Convenio Acecolombia Octubre"/>
        <s v="Convenio Acecolombia Noviembre"/>
        <s v="Convenio Acecolombia Diciembre"/>
        <s v="Cuota sostenimiento Acecolombia Mar/26"/>
        <s v="Cuota sostenimiento Acecolombia Abr/26"/>
        <s v="Cuota sostenimiento Acecolombia May/26"/>
        <s v="Cuota sostenimiento Acecolombia Jun/26"/>
        <s v="Cuota sostenimiento Acecolombia Jul/26"/>
        <s v="Cuota sostenimiento Acecolombia Ago/26"/>
        <s v="Cuota sostenimiento Acecolombia Sept/26"/>
        <s v="Cuota sostenimiento Acecolombia Oct/26"/>
        <s v="Cuota sostenimiento Acecolombia Nov/26"/>
        <s v="Cuota sostenimiento Acecolombia Dic/26"/>
        <s v="Musica Ambiental Enero 26"/>
        <s v="Musica Ambiental Febrero 26"/>
        <s v="Musica Ambiental Marzo 26"/>
        <s v="Musica Ambiental Abril 26"/>
        <s v="Musica Ambiental mayo 26"/>
        <s v="Musica Ambiental Junio 26"/>
        <s v="Musica Ambiental Julio 26"/>
        <s v="Musica Ambiental Agosto 26"/>
        <s v="Musica Ambiental Septiembre 26"/>
        <s v="Musica Ambiental Octubre 26"/>
        <s v="Musica Ambiental Noviembre 26"/>
        <s v="Musica Ambiental Diciembre 26"/>
        <s v="Envio de personal para la validacion de"/>
        <s v="Campaña Escolar_Ruleta,Table tent, tarje"/>
        <s v="PARCHE PEDIATRICO DEA ZOLL"/>
        <s v="Mant sistemas de ventilacion mecanica Of"/>
        <s v="REPARACION_FILTRACION_NIPLE"/>
        <s v="MANTENIMIENTO EQUIPOS ENFERMERIA"/>
        <s v="Plan de invierno CEM"/>
        <s v="DDE/ MONTAJE SELFIEPOINT/ FEB 26"/>
        <s v="GRAFICAS/ CIERRE BVL S383/ MAR 26"/>
        <s v="Mtto Jardines Marzo COQ"/>
        <s v="CAMBIO DE VALVULAS COMPUERTA CISTERNA LI"/>
        <s v="HABI. LOCAL.SANTANDER-A&amp;D"/>
        <s v="CORTE Y RECONEXIÓN SUB ESTACIÓN"/>
        <s v="Reparacion CCTV Avigilon y otros ENE"/>
        <s v="BLOOM REUSE/CAMBIO GRAFICAS/ FEB 26"/>
        <s v="Acometida detección incendio Derco"/>
        <s v="CONEXÍON SIST.DETEC.LOCSUC 156 MOTOMUNDI"/>
        <s v="Visita técnica UPS Sala Control"/>
        <s v="SERV DIBUJO 2026, ACH"/>
        <s v="SERVICIO DE DIBUJO 2026 SEM 1, ASA"/>
        <s v="SERVICIO DE DIBUJO 2026, SEM 1, ACH"/>
        <s v="Rembolso de gastos NC 20241189"/>
        <s v="Retiro de letrero terracota"/>
        <s v="Retiro de letrero Blue Tecnology"/>
        <s v="Endoso inclusión paneles solares por S/"/>
        <s v="GRAFICAS/ 2 TOTEM JORNADA ADOPCIÓN/ FEBR"/>
        <s v="Compra de pastillas de cloro para cister"/>
        <s v="FRASCO DPD PARA CLORO LIBRE x 1000 UND"/>
        <s v="REVISIÓN_HUARAL_FEBRERO 2026"/>
        <s v="SERVICIO REGULADOR TRANSITO REF009"/>
        <s v="Convenio Acecolombia Enero"/>
        <s v="Cuota sostenimiento enero-26"/>
        <s v="Convenio Acecolombia Febrero"/>
        <s v="Cuota sostenimiento Acecolombia Feb/26"/>
        <s v="Suministro e instalación relés COL"/>
        <s v="Compra de agua potable para cisternas"/>
        <s v="SERVICIO DE MANTENIMIENTO Y RECARGA DE E"/>
        <s v="RENOVACIÓN SEMANA ECONOMICA 2026"/>
        <s v="Reparación corredera Kennedy"/>
        <s v="Bases para portatil EJE"/>
        <s v="Cierre perimetral adhesivo"/>
        <s v="Materiales para Mantenimiento Diversos"/>
        <s v="INST_BATERIAS_UPS"/>
        <s v="REEMPLAZO LUMINARIAS QUEMADAS FILTRACION"/>
        <s v="SERV INSP TÉCNICA LOC. AEX ENE 26"/>
        <s v="SERV INSP TÉCNICA LOC. AEX FEB 26"/>
        <s v="SERV INSP TÉCNICA LOC. AEX MAR 26"/>
        <s v="SERV INSP TÉCNICA LOC. AEX ABR 26"/>
        <s v="SERV INSP TÉCNICA LOC. AEX MAY 26"/>
        <s v="SERV INSP TÉCNICA LOC. AEX JUN 26"/>
        <s v="SERV INSP TÉCNICA LOC. AEX JUL 26"/>
        <s v="SERV INSP TÉCNICA LOC. AEX AGO 26"/>
        <s v="SERV INSP TÉCNICA LOC. AEX SEP 26"/>
        <s v="SERV INSP TÉCNICA LOC. AEX OCT 26"/>
        <s v="SERV INSP TÉCNICA LOC. AEX NOV 26"/>
        <s v="SERV INSP TÉCNICA LOC. AEX DIC 26"/>
        <s v="SERV. PERSONAL ADICIONAL FEBRERO"/>
        <s v="GRAFICAS/ CIERRE - TABIQUE/ FEB 26"/>
        <s v="Viniles para ecopuntos"/>
        <s v="SUMINISTRO SPOT LED 50 UND"/>
        <s v="Certificado de Aterramiento de EQP AC"/>
        <s v="Aterramiento estructura metalica"/>
        <s v="Certificado Luces de Emegencia Lur"/>
        <s v="FERIA/ MANTENCIÓN CARROS/ COT 958"/>
        <s v="Telemetria 2026 - Cañete"/>
        <s v="Telemetria 2026 - VES1"/>
        <s v="Traslado de máquinas y muebles SOG"/>
        <s v="Retiro materiales estc. -2 Uva"/>
        <s v="CONTROL DE PLAGAS EXTRA FEBRERO"/>
        <s v="Extras Video Multifamily Colombia"/>
        <s v="CELULAR - DIANA PAREDES"/>
        <s v="Telemetria 2026 - Jaen"/>
        <s v="Camisetas polo logo del mall"/>
        <s v="Mantencion Cabinas WC"/>
        <s v="Letreros parking pal"/>
        <s v="Materiales"/>
        <s v="186 rollos de papel higiénico"/>
        <s v="Desconexión sistema de extinción Derco"/>
        <s v="RCI-121/26-Desc.SEyD Bamers Suc 24B"/>
        <s v="RCI-106/26-Desc.S.E.y D. Lippi Suc 82 Se"/>
        <s v="DESAGÜE Y HAB. S.EXT.LOC C.H SUC 50"/>
        <s v="CONEX. SIST.EXT.Loc.Carolina H. Suc 50"/>
        <s v="Desc.S Ext. Loc.Carolina H. Suc 50 Sec A"/>
        <s v="REPARACIÓN PASAMANOS MUELLE"/>
        <s v="INSUMOS DE ASEO FEB 26"/>
        <s v="DICIEMBRE-Requerimiento de materiales oc"/>
        <s v="RECOJO_RRSS_20%"/>
        <s v="MATERIALES PAISAJISMO 1."/>
        <s v="HABILITACION_CHIMBOTEA_ENERO_2026"/>
        <s v="Eventos_Premios activación buses"/>
        <s v="Photobooth 360_08/03"/>
        <s v="Servicio de Aseo Nocturno"/>
        <s v="Videos Drone"/>
        <s v="REVISIÓN DOTACIONES_JAÉN_FEBRERO _2026"/>
        <s v="IMPLEMENTACION DE LUCES DE EMERGENCIA"/>
        <s v="Serv. Limp de redes - Proteus Flow - FEB"/>
        <s v="Serv. Limp de redes - Proteus Flow - MAR"/>
        <s v="Serv. Limp de redes - Proteus Flow - ABR"/>
        <s v="Serv. Limp de redes - Proteus Flow - MAY"/>
        <s v="Serv. Limp de redes - Proteus Flow - JUN"/>
        <s v="Serv. Limp de redes - Proteus Flow - JUL"/>
        <s v="Serv. Limp de redes - Proteus Flow - AGO"/>
        <s v="Serv. Limp de redes - Proteus Flow - SEP"/>
        <s v="Serv. Limp de redes - Proteus Flow - OCT"/>
        <s v="Serv. Limp de redes - Proteus Flow - NOV"/>
        <s v="Serv. Limp de redes - Proteus Flow - DIC"/>
        <s v="Suministro de luces de emergencia"/>
        <s v="Telemetria 2026 - Barrancca"/>
        <s v="Servicio de reparación filtración Emerg"/>
        <s v="Apoyo anfitrion Recepcion donaciones MAM"/>
        <s v="Sum. de material eléctrico para día del"/>
        <s v="Equipamiento Security - Linternas"/>
        <s v="DESMONTE DE LUMINARIAS PISO 2 EX"/>
        <s v="PRODUCCION reparacion muros verdes"/>
        <s v="&quot;PENDONES AEREOS/GENERICOS/3725/FEBRERO2"/>
        <s v="Letrero Local Mensula PAJ"/>
        <s v="SUM. MEDIDORES BARRANCA"/>
        <s v="SUM. MEDIDORES HUARAL"/>
        <s v="SUM. MEDIDORES VES2"/>
        <s v="Prev. equipos nuevos climatización feb25"/>
        <s v="Instalación de Estacionamiento de Discap"/>
        <s v="SERV INSP TÉCNICA LOC. ACH ENE 26"/>
        <s v="SERV INSP TÉCNICA LOC. ACH FEB 26"/>
        <s v="SERV INSP TÉCNICA LOC. ACH MAR 26"/>
        <s v="SERV INSP TÉCNICA LOC. ACH ABR 26"/>
        <s v="SERV INSP TÉCNICA LOC. ACH MAY 26"/>
        <s v="SERV INSP TÉCNICA LOC. ACH JUN 26"/>
        <s v="SERV INSP TÉCNICA LOC. ACH JUL 26"/>
        <s v="SERV INSP TÉCNICA LOC. ACH AGO 26"/>
        <s v="SERV INSP TÉCNICA LOC. ACH SEP 26"/>
        <s v="SERV INSP TÉCNICA LOC. ACH OCT 26"/>
        <s v="SERV INSP TÉCNICA LOC. ACH NOV 26"/>
        <s v="SERV INSP TÉCNICA LOC. ACH DIC 26"/>
        <s v="Masillado y pintado del centro comercial"/>
        <s v="PPTO 439-MANTTO SCI FUERA DE CTO."/>
        <s v="Sondeo tuberia baños - meeting Of PLC"/>
        <s v="Cambio de Sensores de Nivel"/>
        <s v="Diseño de Mobiliario del Patio de Comida"/>
        <s v="Pintado nariz escala costado Audiomusica"/>
        <s v="Cerrajeria locales en quiebra"/>
        <s v="VDV/ ANFITRIONAS CSAT/ ENERO"/>
        <s v="Fotocelda CDH"/>
        <s v="INSUMOS ENFERMERÍA ENERO 2026"/>
        <s v="SUMINISTRO DE SECADOR DE MANOS"/>
        <s v="SERV INSP TÉCNICA LOC. BOM-CON ENE 26"/>
        <s v="SERV INSP TÉCNICA LOC. BOM-CON FEB 26"/>
        <s v="SERV INSP TÉCNICA LOC. BOM-CON MAR 26"/>
        <s v="SERV INSP TÉCNICA LOC. BOM-CON ABR 26"/>
        <s v="SERV INSP TÉCNICA LOC. BOM-CON MAY 26"/>
        <s v="SERV INSP TÉCNICA LOC. BOM-CON JUN 26"/>
        <s v="SERV INSP TÉCNICA LOC. BOM-CON JUL 26"/>
        <s v="SERV INSP TÉCNICA LOC. BOM-CON AGO 26"/>
        <s v="SERV INSP TÉCNICA LOC. BOM-CON SEP 26"/>
        <s v="SERV INSP TÉCNICA LOC. BOM-CON OCT 26"/>
        <s v="SERV INSP TÉCNICA LOC. BOM-CON NOV 26"/>
        <s v="SERV INSP TÉCNICA LOC. BOM-CON DIC 26"/>
        <s v="Trabajos electricos menores,"/>
        <s v="RH1: CELEBRACIÓN DE CUMPLEAÑOS ENERO"/>
        <s v="Certificación TTVV PAJ 2026"/>
        <s v="Desc Sist Ext Inc local Cannon Suc 318"/>
        <s v="Desc Sist Ext Inc local  Suc 504"/>
        <s v="Desc Sist Ext Inc local  Suc 413"/>
        <s v="CONEXION SIS EXT INC SUC 654"/>
        <s v="CONEXION SIS EXT INC SUC 23"/>
        <s v="Desc Sist Ext Inc local Cannon Suc 14"/>
        <s v="CONEXION SIS EXT INC SUC 318"/>
        <s v="CONEXION SIS EXT INC SUC 413"/>
        <s v="confección inversiones 2026"/>
        <s v="2da desconex sist ext inc local Amphora"/>
        <s v="2da conex sist ext inc local Amphora"/>
        <s v="CONEXION SIS EXT INC SUC 504"/>
        <s v="Cambio de niples - BCI"/>
        <s v="REPARACIÓN A/A SALA OFICINA"/>
        <s v="PIZARRA ACRILICA-OFICINA.MIN"/>
        <s v="VDV/PRODUCCIÓN DE RADIO/FEBRERO"/>
        <s v="SERVICIO DE DIBUJO VF ENE 26, ACH"/>
        <s v="SERVICIO DE DIBUJO VF FEB 26, ACH"/>
        <s v="SERVICIO DE DIBUJO VF MAR 26, ACH"/>
        <s v="SERVICIO DE DIBUJO VF ABR 26, ACH"/>
        <s v="SERVICIO DE DIBUJO VF MAY 26, ACH"/>
        <s v="SERVICIO DE DIBUJO VF JUN 26, ACH"/>
        <s v="SERVICIO DE DIBUJO VF JUL 26, ACH"/>
        <s v="SERVICIO DE DIBUJO VF AGO 26, ACH"/>
        <s v="SERVICIO DE DIBUJO VF SEP 26, ACH"/>
        <s v="SERVICIO DE DIBUJO VF OCT 26, ACH"/>
        <s v="SERVICIO DE DIBUJO VF NOV 26, ACH"/>
        <s v="SERVICIO DE DIBUJO VF DIC 26, ACH"/>
        <s v="SUMINISTRO DE FLUXOMETRO Y PROTECTOR"/>
        <s v="Sorteo televisor BBDD - Wifi 55&quot;"/>
        <s v="Runner adicional - Chorrillos Enero 25"/>
        <s v="SERVICIO MUSICA AMBIENTAL MALL ENERO"/>
        <s v="SERVICIO MUSICA AMBIENTAL MALL FEBRERO"/>
        <s v="SERVICIO MUSICA AMBIENTAL MALL MARZO"/>
        <s v="SERVICIO MUSICA AMBIENTAL MALL ABRIL"/>
        <s v="SUM. NEUTRALIZADOR DE ACIDO ENER 2026"/>
        <s v="SUM. NEUTRALIZADOR DE ACIDO FEBR 2026"/>
        <s v="SUM. NEUTRALIZADOR DE ACIDO MAR 2026"/>
        <s v="SUM. NEUTRALIZADOR DE ACIDO ABRIL 2026"/>
        <s v="SUM. NEUTRALIZADOR DE ACIDO MAYO 2026"/>
        <s v="SUM. NEUTRALIZADOR DE ACIDO JUN 2026"/>
        <s v="SUM. NEUTRALIZADOR DE ACIDO JUL 2026"/>
        <s v="SUM. NEUTRALIZADOR DE ACIDO AGO 2026"/>
        <s v="SUM. NEUTRALIZADOR DE ACIDO SEP 2026"/>
        <s v="SUM. NEUTRALIZADOR DE ACIDO OCT 2026"/>
        <s v="SUM. NEUTRALIZADOR DE ACIDO NOV 2026"/>
        <s v="SUM. NEUTRALIZADOR DE ACIDO DIC 2026"/>
        <s v="SUMIN E INST REDUCTOR DE VELOCIDAD"/>
        <s v="Renovación Certificado Digital PE 3300"/>
        <s v="REP.PINCHANEUMATICO BETA 1 PPTO 92090714"/>
        <s v="ADAP.GRAFICA,IMPR. INSTALA MARZO"/>
        <s v="Instalación de toldo adicional"/>
        <s v="Telemetria 2026 - Chincha"/>
        <s v="MATERIALES VARIOS"/>
        <s v="Ajuste de plano Valledupar Catastro"/>
        <s v="Suministro de banderines"/>
        <s v="Sum. de agua potable para pab 7 (20 Ene"/>
        <s v="Provision insumos jardines"/>
        <s v="POP _ Adaptaciones de diseños"/>
        <s v="AUDITORIA EXTERNA ISO 14001"/>
        <s v="Anfitrión adic. para atenc.patio de comi"/>
        <s v="Pago_Cristina_Enero"/>
        <s v="SERV DE DIBUJO VF ENE 26, BOM-CON"/>
        <s v="SERV DE DIBUJO VF FEB 26, BOM-CON"/>
        <s v="SERV DE DIBUJO VF MAR 26, BOM-CON"/>
        <s v="SERV DE DIBUJO VF ABR 26, BOM-CON"/>
        <s v="SERV DE DIBUJO VF MAY 26, BOM-CON"/>
        <s v="SERV DE DIBUJO VF JUN 26, BOM-CON"/>
        <s v="SERV DE DIBUJO VF JUL 26, BOM-CON"/>
        <s v="SERV DE DIBUJO VF AGO 26, BOM-CON"/>
        <s v="SERV DE DIBUJO VF SEP 26, BOM-CON"/>
        <s v="SERV DE DIBUJO VF OCT 26, BOM-CON"/>
        <s v="SERV DE DIBUJO VF NOV 26, BOM-CON"/>
        <s v="SERV DE DIBUJO VF DIC 26, BOM-CON"/>
        <s v="REP. FALDON MARMOL LAVAMANOS BAÑO HOMBRE"/>
        <s v="DDE/ MODELOS REEL DDE/ FEBRERO"/>
        <s v="Grafica letreros autos"/>
        <s v="Telemetria 2026 - Lurin"/>
        <s v="MONITORES DPE"/>
        <s v="Mantenimiento en tableros eléctricos 09"/>
        <s v="Protector de botoneras de puerta"/>
        <s v="Cambio de chapas metálicas de puertas"/>
        <s v="Señaleticas Itse Lurin"/>
        <s v="POP_SEÑALETICAS_EXPERIENCIA"/>
        <s v="INSTALACIÓN CABLEADO ELECTRICO X CAM PTZ"/>
        <s v="CONTROL DE PLAGAS EXTRA ENERO"/>
        <s v="SUMINISTRO 7 PARES BOTAS SST PCA"/>
        <s v="SUMIN DE COMBUSTIBLE G.E. 1"/>
        <s v="INST PLACAS D ACERO DESCANSO  CONTENEDOR"/>
        <s v="AUDITORIA INTERNA ISO 14001 OAS"/>
        <s v="SENALETICAS_AMBIENTALES"/>
        <s v="GRAFICAS / TABIQUE ST PLAZA JUEGOS / MAR"/>
        <s v="6.1.2 Adicional interventoria pompeyanos"/>
        <s v="REVISIÓN_BARRANCA_FEBRERO 2026"/>
        <s v="Desinstalacion panel repetidor DACI"/>
        <s v="VINILES PARA TACHO"/>
        <s v="Apoyo técnico jornada extraordinaria"/>
        <s v="Inst. Toalleros y jaboneras baños -2"/>
        <s v="PLOTEO DE PLANOS MPI"/>
        <s v="ADAP.GRAFICA,IMPRESIÓN E INSTALACIÓN"/>
        <s v="SUMINISTRO E INSTALACIÓN DE CONTACTORES"/>
        <s v="POP_BTS _Promos escolares"/>
        <s v="PERSONAL APOYO SECADO LLUVIAS 2da 15na"/>
        <s v="RH1: POLOS PIQUE COMERCIAL Y MARKETING"/>
        <s v="Viniles estación de Reciclaje y Tachos"/>
        <s v="POP_BTS _Promociones escolares"/>
        <s v="CORRECTIVOS ASCENSOR"/>
        <s v="Serv de traslado de ambulacia-feb26"/>
        <s v="CAJA DE DERIVACIÓN DOBLE AF"/>
        <s v="MATERIALES CAMBIO DE PUERTA DE OFICINAS"/>
        <s v="RH1: 126 CUPCAKES DÍA DE LA AMISTAD REIN"/>
        <s v="Equipos de Comunicación / Digitalización"/>
        <s v="RENOVAVION DE VINILES DE LOS ECOPUNTOS"/>
        <s v="Suministro e Instalación de un (01) medi"/>
        <s v="SERVICIO DE CORRESPONDENCIA TITAN 2026"/>
        <s v="Suministro de Rejilla de Desagüe"/>
        <s v="Marcación sillas de ruedas"/>
        <s v="Servicio Coordinador de Operaciones Febr"/>
        <s v="SUMINISTRO LUCES LED BK POR LLUVIAS"/>
        <s v="ESCALA CONEXION SENDERO PEATONAL"/>
        <s v="IMÁGENES DRON OUTLET"/>
        <s v="TRANSNISI ENE 26"/>
        <s v="Runner adicional - Chorrillos Febrero 26"/>
        <s v="FERIA EMPRENDO/ GRAFICAS/ ENERO"/>
        <s v="FERIA EMPRENDO/ GRAFICAS/ FEBRERO"/>
        <s v="COMPRA DE GABINETE DEA Y PARCHE PEDIATRI"/>
        <s v="ESTUDIO DE SEGURIDAD ROOSBEL, MG, CQ, LC"/>
        <s v="Suministro Pilas CR123 y Sellos Segurida"/>
        <s v="PAPELERIA MARZO 26"/>
        <s v="Renovación Señaleticas Parkig."/>
        <s v="Desconexión Red Gabinete Local Banco Chi"/>
        <s v="CREACION DE PLANOS AZOTEA"/>
        <s v="Reubicacion Sensor PF Chang"/>
        <s v="EMA-Databot  CON FEBRERO"/>
        <s v="EMA-Databot ACO FEBRERO"/>
        <s v="SUMINISTRO PROGRAMADOR DE RIEGO JAR COQ"/>
        <s v="POP_Revestimiento Prisma"/>
        <s v="POP_BTS _Revistimiento eventos"/>
        <s v="RETIRO CIERRE DURO LOCAL MOTOMUNDI"/>
        <s v="TRASLADO_MESAS_VES2"/>
        <s v="PERSONAL_EXTRAORDINARIO"/>
        <s v="Consultorio Nutricional Febrero"/>
        <s v="SUPERVISION_ICA_FEBRERO_2026"/>
        <s v="POP_Mantenimiento cabina de aire"/>
        <s v="SUM. SAL ABLANDADOR - SIST. AGUA HELADA"/>
        <s v="Viniles para tachos de residuos"/>
        <s v="REEMPLAZO VALVULA DE PASO"/>
        <s v="Indeminización por Daños - Lluvias"/>
        <s v="SUM_VINILES_CC"/>
        <s v="UTILES TPM ENERO"/>
        <s v="EXTRACTOR 14 SIEMENS - FOTOCELDA COT1007"/>
        <s v="Renovación Certi. Digital PE (Eburns)"/>
        <s v="VACACIONES DE VERANO/ GRAFICAS/ ENERO"/>
        <s v="SUMINISTROS MEDIDORES"/>
        <s v="Suministro y mantenimiento de infrestuct"/>
        <s v="SERVICIO DE HIGIENIZACION Y TAPPIS MARZO"/>
        <s v="Materiales para instalación de bancas"/>
        <s v="OBSEQUIOS POR EL DIA DE LA MUJER"/>
        <s v="RULETA/PRODUCCION/ENERO"/>
        <s v="DIA DE LOS ENAMORADOS/ RULETA"/>
        <s v="Reparación de Filtración Hype"/>
        <s v="BACTERIAS ENERO 2026 CE1"/>
        <s v="BACTERIAS ENERO 2026 BRU"/>
        <s v="PAPELERIA PLC MAR 26"/>
        <s v="Proyecto Radios PoC: Equipos de respaldo"/>
        <s v="ROLLOS TERMICOS 80 GR BLANCO TERMICO"/>
        <s v="DICIEMBRE-Trab. Emerg. Filtración agua T"/>
        <s v="Eventos_AON_BASQUET_ELECTRÓNICO"/>
        <s v="Eventos_AON_REFRESCATE_CON_MILSHAKE"/>
        <s v="REVISIÓN_INDEPENDENCIA_FEBRERO_2026"/>
        <s v="Adicionales premarco ex Under Armour"/>
        <s v="Adicionales Parking Ene - 2026"/>
        <s v="Adicionales Parking Feb 2026"/>
        <s v="Adicionales Parking Marz 2026"/>
        <s v="Reemplazo cableado UTP por fibra optica"/>
        <s v="BTS_Totems,volantes,afiche"/>
        <s v="Servicio de Extintores Portátiles"/>
        <s v="Suministro Pintura de Tráfico"/>
        <s v="CABIFY DICIEMBRE 25"/>
        <s v="PUNTO RED VC - ARB"/>
        <s v="REPARACION_SPLIT_TARJETA"/>
        <s v="Capacitacion primeros auxilios PACSA"/>
        <s v="servicio de jardineria Febrero"/>
        <s v="Retiro de letreros ex pollo stop"/>
        <s v="BOTIQUIN TRAUMA RESCATE AZUL XL"/>
        <s v="RECARGA SMS - OAS"/>
        <s v="Retiro materiales mont. jirafa -1"/>
        <s v="UTILES DE OFICINA ENERO 26"/>
        <s v="Asistencia técnica para DEA"/>
        <s v="SERVICIO ADM SERVICES DESK"/>
        <s v="Decoración Navidad_Navidad_AlmacenOso"/>
        <s v="DEPOSITORECICLAJE-MIN"/>
        <s v="Sum. de mat. para cambio de baldosas y p"/>
        <s v="Cambio y reparación chapa sala electrica"/>
        <s v="Serv disposi residuos Orga enero AF"/>
        <s v="POP_Otras campañas_BRANDEO_BACKING"/>
        <s v="SUM_ESTACION_MANUAL"/>
        <s v="PERSONAL APOYO SECADO LLUVIAS 1ra 15na"/>
        <s v="COMPRA PAPEL HIGIENICO ADICIONAL MP ICA"/>
        <s v="INSUMOS CAFETERIA 19% MARZ"/>
        <s v="Servicio de Aroma Ene- Feb-Mar"/>
        <s v="QR- Panfletos Pet Friendly"/>
        <s v="Transporte de ceramicos"/>
        <s v="Serv disposición residuos Orga enero EX"/>
        <s v="Contratacion Modelos Videos"/>
        <s v="BACTERIAS ENERO 2026 ANT"/>
        <s v="Personal Adicional 23 y 24"/>
        <s v="Epp Ptar Enero 26"/>
        <s v="Servicio de Ambulancia 20 y 22 Febrero"/>
        <s v="POP_Volantes Evento Febrero"/>
        <s v="Cerramientos_Local ExWala"/>
        <s v="Premios_BTS_TrasladoPremio"/>
        <s v="PLANOS_VMCHO_FEBRERO_2026"/>
        <s v="Cambio de 03 peines en escaleras eléctri"/>
        <s v="Epp ptar febrero 26"/>
        <s v="Epp ptar Marzo 26"/>
        <s v="Telemetria 2026 - MP Chorrill"/>
        <s v="EMOS ENERO 2026"/>
        <s v="SUMINISTRO DE CIELO RASO"/>
        <s v="AUDITORIAS_HUARAL_ENERO_2026"/>
        <s v="retiro de escombros"/>
        <s v="Retiro de escombros PAN"/>
        <s v="Produccion Video Adidas"/>
        <s v="Base para portatil FABRICATO"/>
        <s v="Pastillas de Cloro"/>
        <s v="INSUMOS CAFE. ENE 26"/>
        <s v="TRANSNISI DIC 25"/>
        <s v="ESTACIONAMIENTO TPM DICIEMBRE"/>
        <s v="VDI/ CSAT/ FEBRERO"/>
        <s v="NOVAVENTA FEB 0% FEB"/>
        <s v="CAFETERIA TPM ENERO 26"/>
        <s v="SUMINISTRO DE CARTUCHOS CON FLOTADOR"/>
        <s v="utiles de Ofi-Mar26-Min"/>
        <s v="Monitor de gases"/>
        <s v="Retiro resiudos ROS ENE 2026"/>
        <s v="Retiro resiudos ROS FEB 2026"/>
        <s v="Retiro resiudos ROS MAR 2026"/>
        <s v="Retiro resiudos ROS ABR 2026"/>
        <s v="Retiro resiudos ROS MAY 2026"/>
        <s v="Retiro resiudos ROS JUN 2026"/>
        <s v="Retiro resiudos ROS JUL 2026"/>
        <s v="Retiro resiudos ROS AGO 2026"/>
        <s v="Retiro resiudos ROS SEP 2026"/>
        <s v="Retiro resiudos ROS OCT 2026"/>
        <s v="Retiro resiudos ROS NOV 2026"/>
        <s v="Retiro resiudos ROS DIC 2026"/>
        <s v="MANTTO LECTOR DE BILLETES"/>
        <s v="JALADORES DE AGUA POR LLUVIAS"/>
        <s v="SUMINISTRO 10 FUENTES DE PODER COT099386"/>
        <s v="ATENCION EMERG CORTINA LOC PICHARA"/>
        <s v="Bolardo caja pinchaneumaticos"/>
        <s v="SERVICIO DE DIBUJO 2026, SEM 1 - ACO"/>
        <s v="SERVICIO DE DIBUJO 2026  SEM 1, MAQ"/>
        <s v="Servicio Musicalización FH Enero"/>
        <s v="Servicio Musicalización FH Febrero"/>
        <s v="Sum e inst sensores iluminacion oficinas"/>
        <s v="VDV/PRODUCCIÓN RADIO/ENERO"/>
        <s v="RETIRO MATERIALES -1 JIRAFA"/>
        <s v="ESTRUCTURAS METALICAS LECTOR PATENTE"/>
        <s v="MANTTO PUERTAS DE INGRESO ZONA SODIMAC"/>
        <s v="Eventos_AON_Taller Kokedamas"/>
        <s v="Señaleticas de Seguridad Lurin"/>
        <s v="OASMAR/26 REPARACIÓN BAÑO MUJERES CENTRA"/>
        <s v="Retiro materiales local Abercrome"/>
        <s v="Retiro materiales desuso bod. SABA"/>
        <s v="Retiro escombros"/>
        <s v="Feedback y Sello del Líder"/>
        <s v="NO RUTINARIO ENERO 26"/>
        <s v="PERSONAL APOYO CAMPAÑA NAVIDEÑA"/>
        <s v="NO RUTINARIO CHINCHA - FEB 26"/>
        <s v="NO RUTINARIO MARZO 26 - CHINCHA"/>
        <s v="ZUNCHOS PARA ENFARDADORA"/>
        <s v="MANT PREV.CÁMARA DE CONGELADO – MINK"/>
        <s v="Eventos_AON_Transporte Bounce Wellness P"/>
        <s v="GRAFICAS/ TELAS MASSIVA/ FEB 26"/>
        <s v="UTILES TPM FEBRERO"/>
        <s v="Insumos Utac Marzo"/>
        <s v="REEMPLAZO DE REUDAS CONTENEDORES DE BASU"/>
        <s v="CAMBIO VINILES RESIDUOS AREQ FEB26"/>
        <s v="SERVICIO COURIER ENERO"/>
        <s v="Eventos_Mariachis_14/02"/>
        <s v="REPARACION_SPLIT_MOTOR"/>
        <s v="4.1.1 Sum e inst sifon antiolor S1 ARB"/>
        <s v="VERANO/ COMPRA SILLAS/ FEB 26"/>
        <s v="Centralización: Reubicación tarjeta Fire"/>
        <s v="MANTENIMIENTO_DEA"/>
        <s v="MANTENIMIENTO LINEA A TIERRA G.E. 03"/>
        <s v="Pack adhesivos cajero parking PAO"/>
        <s v="MANT.PREV. PRODUCTORA DE HIELO2000"/>
        <s v="Mantención extintores DCL"/>
        <s v="GRAFICAS/ RECAMBIO EMERGENCIA"/>
        <s v="CINTA SEÑALIZACIÓN RUTAS EVACUACIÓN. COT"/>
        <s v="BTL_Eventos2-Marzo-CHO"/>
        <s v="EVENTOS -  SONIDO MARZO 26"/>
        <s v="COMISIÓN FEE IMPRESION DE VINILOS VALORE"/>
        <s v="Whatsapp_AON_Promociones / Marcas_Manten"/>
        <s v="SUMINISTRO DE FUNDA PARA EXTINTORES"/>
        <s v="REPA. TECHO E IMPERME. EN ESTRUC.METALIC"/>
        <s v="INSTALACION MALLA DE SEGURIDAD"/>
        <s v="SERV TAXI - ENCARGO, DIC-FEB 26"/>
        <s v="Servicio de Ambulancia 15 y 16 Enero"/>
        <s v="Impresión y Anillado de Reglamento"/>
        <s v="Traslado tacho de basura"/>
        <s v="SUMINISTRO_BALDOSAS"/>
        <s v="Sum. Inst. ruedas de suspensión TTVV MCH"/>
        <s v="Doc Memoria de Luces de Emergencia"/>
        <s v="Eventos_AON_DARDO_INFLABLE_GIGANTE"/>
        <s v="Mto equipos de elevación vertical DIC"/>
        <s v="Mto. Equipos de elevación vertical ENER"/>
        <s v="Carpas viejoteca"/>
        <s v="Alquiler Carpa para evento"/>
        <s v="FESTIVAL DE LA CERVEZA/ ANFITRIONAS"/>
        <s v="POP_Brandeo prisma"/>
        <s v="POP_BTS _Revistimiento prismas eventos"/>
        <s v="BRAZO HIDRAULICO PUERTA EMERGENCIA"/>
        <s v="BALDOSAS DE FIBRA"/>
        <s v="SUMINISTRO BRAZO HIDRAULICO"/>
        <s v="GRAFICA TOTEM/ INSTALACION"/>
        <s v="SUM_MATERIALES_PINTURA"/>
        <s v="PAPEL HIGIÉNICO Y JABÓN LIQUIDO OFICINA"/>
        <s v="Desarme Sistema de Incendio Bodega Falab"/>
        <s v="SERVICIO DE DIBUJO 2026  SEM 1, PAN"/>
        <s v="ABASTECIMIENTO DE 40M3 DE AGUA"/>
        <s v="Servicios tributario Febrero - 1:45 HH"/>
        <s v="Amor y amistad 2026"/>
        <s v="SUMINISTRO DE CONSOLA"/>
        <s v="INSUMOS ENFERMERIA OAS"/>
        <s v="Compra 05 plafones led 48w"/>
        <s v="SUMINISTRO LLAVES DIFERENCIALES"/>
        <s v="CONFORMIDADES_INDEPENDENCIA_DICIEMBRE_20"/>
        <s v="STOP ESCALERA ELÉCTRICA SUNSET"/>
        <s v="Eventos_AON_Taller_Cuadros_Decorativos"/>
        <s v="AUDITORIA TTVV ENERO Y FEBRERO 2026"/>
        <s v="BACTERIAS ENERO 2026 COL"/>
        <s v="Cajoneras área legal"/>
        <s v="MTTO PREVENTIVO PUERTAS CORTAFUEGO 2026"/>
        <s v="SUMINISTRO MATERIALES TOLDO 2DO NIVEL"/>
        <s v="REPARACION_FILTRACION_SSHH"/>
        <s v="Sustitución de Equipo AX‑Pro – Administr"/>
        <s v="ACRILICOS DE BEBEDEROS Y SEÑALETICA DE N"/>
        <s v="Suministro, reemplazo y programacion det"/>
        <s v="SUMINISTRO DE MATERIALES VARIOS"/>
        <s v="MONTAJE/VDV/PANTALLAS/2356"/>
        <s v="Sum. Señaleticas ambientales"/>
        <s v="EASY TAXI FEB 2026"/>
        <s v="Materiales de limpieza Pis"/>
        <s v="Suministros de materiales varios"/>
        <s v="ARREGLO DE BODEGA"/>
        <s v="SPOT ADOSABLE PARA PAR30 LED CON LAMPARA"/>
        <s v="AUDITORIAS_MPCHORRILLOS_ENERO_2026"/>
        <s v="Monitoreo de Efluente Faucett"/>
        <s v="INSECTOCUTORES"/>
        <s v="REPARACION CORREDIZA VIDRIO"/>
        <s v="POP_BTS _Totem promos"/>
        <s v="VDV/ PANTALLAS ACTIVACION STITCH/ ENERO"/>
        <s v="FERIA EMPRENDO / NUEVAS GRÁFICAS / MARZO"/>
        <s v="CAMPAÑA DE MARCA/ANIMACIÓN PANTALLAS/PAN"/>
        <s v="J18FERIA PETS/ANIMACION PANTALLAS/PA"/>
        <s v="CELULAR - MARIO FREITEZ"/>
        <s v="Eventos_PagoDJ_Febrero"/>
        <s v="DN-Ctto C/V Placa Tejada y Certif Firma"/>
        <s v="ATC_PagoApoyo_31/01 al 15/02"/>
        <s v="Toma de medidas VMAs"/>
        <s v="Instalación de acometida L-Karum"/>
        <s v="SERVICIO MTTO DEA PARQUE CARACOLÍ"/>
        <s v="Suministro e instalacion aviso polieres"/>
        <s v="Volante de promo y eventos ENERO"/>
        <s v="SERVICIO ALMUERZOS BRIGADISTAS PCA"/>
        <s v="Eventos_CreadoresEne"/>
        <s v="SUMINISTRO CAF Y PAP.. 19% BQ.FEB"/>
        <s v="MANT.PREV. PRODUCTORA DE HIELO1500"/>
        <s v="SUMINISTRO MATERIALES  PARA LLUVIA"/>
        <s v="4.1.2 Punto electrico logo S1 Arb"/>
        <s v="Catering eventos extras"/>
        <s v="RH1: GORROS MALLS"/>
        <s v="Premios_Marzo-CHO"/>
        <s v="SERVICIO DE DIBUJO 2026  SEM 1, PRT"/>
        <s v="SERVICIO DE DIBUJO 2026  SEM 1, AEB"/>
        <s v="SERVICIO RETIRO DE ESCOMBROS SÓTANO 3 CA"/>
        <s v="SUMINISTRO DE PINTURA DE ALTO TRAFICO"/>
        <s v="SUMINISTRO CAF. 5% BQ FEB"/>
        <s v="TRABAJOS DE REPARACION DE PANDERETA POR"/>
        <s v="Traslado contenedores reciclaje"/>
        <s v="Cambio gráficas bicicletero"/>
        <s v="Arreglos varios oficina"/>
        <s v="Pedido personal H.Ex fines de Semana"/>
        <s v="COSTO CONRECUPERO,SERV  EME.CORT. LOC 78"/>
        <s v="VACACIONES DE VERANO/ GRAFICAS"/>
        <s v="NOVAVENTA 0% ENE 26"/>
        <s v="GRAFICA MAMPARAS Y LOCKERS"/>
        <s v="Variables AEX Enero 26"/>
        <s v="Retiro ecobotellas MAQ diciembre"/>
        <s v="Retiro ecobotellas MAQ febrero 2026"/>
        <s v="POP_Brandeo prismas y letrero"/>
        <s v="Servicio de aseo esporádico Ene."/>
        <s v="Servicio de aseo esporádico Feb."/>
        <s v="Servicio de aseo esporadico Mar."/>
        <s v="Servicio de aseo esporadico Abr."/>
        <s v="Servicio de aseo esporadico May."/>
        <s v="Servicio de aseo esporadico Jun."/>
        <s v="Servicio de aseo esporadico JuL."/>
        <s v="Servicio de aseo esporadico Ago."/>
        <s v="Servicio de aseo esporadico Sep."/>
        <s v="Servicio de aseo esporadico Oct."/>
        <s v="Servicio de aseo esporadico Nov."/>
        <s v="Servicio de aseo esporadico Dic."/>
        <s v="Eventos_AnimaciónDeEventos_Enero"/>
        <s v="TRASLADO EN AMBULANCIA ENE 26"/>
        <s v="REVISION_VES1_FEBRERO_2026"/>
        <s v="SUMINISTRO DE 50 SACOS DE ARENA"/>
        <s v="TRANSPORTE Y MANO DE OBRA"/>
        <s v="SUMIN MATERIALES CAMBIO CERAMICOS"/>
        <s v="SUMINISTRO E INSTALACIÓN DE PEINES DE ES"/>
        <s v="Tarjeta Accionamiento remoto ROS"/>
        <s v="GRAFICA / BACK LOGOS / COT 976 / MARZO"/>
        <s v="Sum. Viniles para tachos ecologicos MCH"/>
        <s v="Viniles estación de Reciclaje"/>
        <s v="Ajuste electroiman - brazo puerta Of PLC"/>
        <s v="SUM. DE PINTURA"/>
        <s v="Parqueadero COSIACA"/>
        <s v="Serv. Espec. limp trampa grasa S07-S22"/>
        <s v="ADMINISTRACION"/>
        <s v="LOGISTICO CAMPAÑA ANTOJOS"/>
        <s v="Preventivo de dispensador de agua"/>
        <s v="Masajes Febrero"/>
        <s v="Indeminzación - Detector de Humo Dañado"/>
        <s v="Eventos_Día de san Valentin"/>
        <s v="Emicadora"/>
        <s v="TRANSPORTES MEDE. DIC 25"/>
        <s v="SERVICIOS TRIBUTARIOS ENERO 26"/>
        <s v="COMPRA 20 ROLLOS  CINTA NO PASE"/>
        <s v="MAT-Shadowing / Folletos"/>
        <s v="GRAFICA retiros varios"/>
        <s v="INSUMOS CAFETERIA PLC 19% MAR"/>
        <s v="NOVAVENTA 0% DIC"/>
        <s v="GRAFICAS ASCENSOR/ INSTALACION/ FEBRERO"/>
        <s v="MANTENIMIENTO GENERAL GATO ESTIBADOR"/>
        <s v="REPARACIÓN RAYO LINEAL San Ignacio 300"/>
        <s v="DICIEMBRE-Rep. Desat sumidero lavamanos"/>
        <s v="Gastos Auditoria AENOR 2025  BOM"/>
        <s v="INSPECCION TECNICA NOCHE"/>
        <s v="Mantención pilón seguridad"/>
        <s v="Impresión de Libro de Reclamaciones"/>
        <s v="Diseño elementos institucionales"/>
        <s v="Sum e inst entrada de pasamanos inf dere"/>
        <s v="Cambio de Switch Poe de Cámaras"/>
        <s v="PARCHE PEDIATRICO DEA"/>
        <s v="Serv Aseo Savory local/bodega"/>
        <s v="SUM. Varios"/>
        <s v="SERVICIO COURIER"/>
        <s v="bodega de transporte vertical"/>
        <s v="Desconexión sistema de detección Derco"/>
        <s v="COSTO CON RECUPERO HITOS  SODIMAC"/>
        <s v="Fumigación local vacantes Ce1"/>
        <s v="POP_Brandeo Totem"/>
        <s v="POP_Brandeo totem eventos"/>
        <s v="Eventos_ParchesyTallimetro_Enero"/>
        <s v="CAMBIO DE BOMBA CONDENSADO"/>
        <s v="GRAFICAS / RENOVACIÓN STAND BLOOM / MAR"/>
        <s v="REG PAGO FERIADOS PERSONAL SES MP ICA"/>
        <s v="Cambio CHAPA Electrica Sala de Control"/>
        <s v="HIPOCLORITO DE SODIO AL 7.5% BIDON X 20K"/>
        <s v="SERVICIO FIJO WHATSAPP BUSINESS PLC ENER"/>
        <s v="SERVICIO FIJO WHATSAPP BUSINESS PLC FEB"/>
        <s v="SERVICIO FIJO WHATSAPP BUSINESS PLC MAR"/>
        <s v="SERVICIO FIJO WHATSAPP BUSINESS ENERO"/>
        <s v="SERVICIO FIJO WHATSAPP BUSINESS FEBRERO"/>
        <s v="SERVICIO FIJO WHATSAPP BUSINESS MARZO"/>
        <s v="SERVICIO WHATSAPP BUSSINES ENERO"/>
        <s v="SERVICIO WHATSAPP BUSSINES FEBRERO"/>
        <s v="SERVICIO WHATSAPP BUSSINES MARZO"/>
        <s v="Eventos_San Valentin"/>
        <s v="Ordenamiento de rack"/>
        <s v="VACACIONES DE VERABI/ GRAFICA NUEVA"/>
        <s v="CAMBIO DE URGENCIA 2 RUEDAS PORTON P3"/>
        <s v="interconexión sistema ACI loca DALI"/>
        <s v="SUMINISTRO_PINTURA"/>
        <s v="PANEL LED 60X60, LAMPARA LINEAL NEGRA CO"/>
        <s v="CSAT Transaccional-QRS Pet Friendly PLC"/>
        <s v="SUMINISTRO MATERIALES - PINTADO AREAS CO"/>
        <s v="GRAFICAS/ (LACTANCIA Y BICIS) FEBRERO"/>
        <s v="Otros Gastos Digital_Otras Campañas_COMP"/>
        <s v="SUM_LUMINARIAS"/>
        <s v="ADHESIVO VENTANAL MALL CHILLAN"/>
        <s v="Musico Eucaristia 1 Feb"/>
        <s v="MANT.PREV. EQUI. DE HUMIDIFICACIÓN DE PE"/>
        <s v="Eventos_Merch pelotas y soportes"/>
        <s v="Servicio de Inspección de Filtraciones"/>
        <s v="SUMINISTRO DE MATERIALES PARA LA OFICINA"/>
        <s v="Mantenimiento y Pintado de Cubos Decorat"/>
        <s v="Producción_Lanzamiento Bazar Gourmet_Son"/>
        <s v="PADMOUSE PACSA"/>
        <s v="COT104765 SUMINISTRO BROCHAS-PINTURA"/>
        <s v="SERVICIO DE SEGURIDAD NOCTURNO"/>
        <s v="Talleres_Niños_Febrero_Extra"/>
        <s v="Manto correct. Equipo Aire Acondiionado"/>
        <s v="Servicio corte de maleza"/>
        <s v="SUMINISTRO LAMINAS DRYWALL"/>
        <s v="DDE /EXTRAS ACTIVACION TARJETAS/FEB 26"/>
        <s v="6 puntos electricos hornos microondas OF"/>
        <s v="SUMINISTRO DE CHAPETA"/>
        <s v="PAGO MUNICIPAL FERIA"/>
        <s v="NUEVO FC / CABLES TOTEM LED / MAR 26"/>
        <s v="PNP (R) 8 HORAS -27 AL 30 DE ENE- 2026"/>
        <s v="MANTTO EQUIPOS TUV ENERO"/>
        <s v="MANTENCIÓN EQUIPOS TUV FEBRERO"/>
        <s v="MOVIMIENTO/FERIA/ENERO26"/>
        <s v="GRAFICAS A+/ INSTALACION/ ENERO"/>
        <s v="SOMBRILLAS DE TERRAZA LATERAL"/>
        <s v="Eventos_AON_Taller_Terrario"/>
        <s v="SUM_ACRILICOS"/>
        <s v="Certificación TTVV MAN 2026"/>
        <s v="Certificación TTVV CE1 2026"/>
        <s v="ACTUALIZACION DE PLANOS ELECTRICOS"/>
        <s v="DICIEMBRE-Matnto Esp. escalera elecrica"/>
        <s v="BTS_3 Totems de descuento"/>
        <s v="COMPRA Y SER MAQUINA BEBIDAS CALIENTES"/>
        <s v="Eventos_Premios gift card"/>
        <s v="SERVICIO DE SOPORTE TECNICO NOCTURNO"/>
        <s v="Servicio de Soporte tecnico"/>
        <s v="COMPRA UTILES TALLER VISION BOARD"/>
        <s v="Mantención AC parking"/>
        <s v="POP_BTS _Volantes"/>
        <s v="ACTIVIDAD BTL CAMPAÑA ANTOJOS"/>
        <s v="SUMIN MATERIALES ELECTRICOS"/>
        <s v="SUMINISTRO DE ALCOHOL ISOPROPILICO"/>
        <s v="No rutinario Enero Pis"/>
        <s v="Eventos_dado premios"/>
        <s v="No rutinario FEB Pis"/>
        <s v="02 OPERACIOS ADICIONALES POR LLUVIA FEB"/>
        <s v="BTL_Marzo-Aro-al-Cono"/>
        <s v="No rutinario Mar Pis"/>
        <s v="COMPRA EPP EQUIPO S&amp;S"/>
        <s v="SIGLO DATA ENERO 2026"/>
        <s v="SIGLO DATA FEBRERO 2026"/>
        <s v="SIGLO DATA MARZO 2026"/>
        <s v="SIGLO DATA ABRIL 2026"/>
        <s v="SIGLO DATA MAYO 2026"/>
        <s v="SIGLO DATA JUNIO 2026"/>
        <s v="SIGLO DATA JULIO 2026"/>
        <s v="SIGLO DATA AGOSTO 2026"/>
        <s v="SIGLO DATA SEPTIEMBRE 2026"/>
        <s v="SIGLO DATA OCTUBRE 2026"/>
        <s v="SIGLO DATA NOVIEMBRE 2026"/>
        <s v="SIGLO DATA DICIEMBRE 2026"/>
        <s v="AO/ MODELO REEL MODA VERANO"/>
        <s v="Gráfica acceso Mall"/>
        <s v="JORNADA DE ADOPCION/MONTAJE Y DESMONTAJE"/>
        <s v="JORNADA DE ADOPCIÓN / MONTAJE Y DESMONTA"/>
        <s v="MODELO/REEL MODA FEB/MARZO26"/>
        <s v="ESTACIONAMIENTO TPM FEBRERO"/>
        <s v="pizarra acrilica csat"/>
        <s v="Materiales Larcomar Enero 25"/>
        <s v="Apoyo nocturno instalación llaves"/>
        <s v="MONTAJE FERIA MUJERES VISIONARIAS"/>
        <s v="MONITOR - DAVID DIAZ"/>
        <s v="SERVICIO TAXI DICIEMBRE 2025"/>
        <s v="DN - Ingreso de Actas y Aclaratoria JGA"/>
        <s v="Suministro de materiales eléctricos"/>
        <s v="POP_BTS _Cambio de Vinil eventos"/>
        <s v="SUM_PLANCHA_POLICARBONATO"/>
        <s v="FUENTE DE PODER CCTV"/>
        <s v="SUMINISTRO DE MATERIALES RESANADOS"/>
        <s v="MONITOR - ANDREA RIVERA"/>
        <s v="Personal Extra Lluvias"/>
        <s v="EVENTOS -  SONIDO FEBRERO 26"/>
        <s v="COT103879 SUMIN BATERIAS Y SENSORES BAÑO"/>
        <s v="Lavado alfombras Wild Lama"/>
        <s v="SEÑALETICA SEGURIDAD EXTERIOR MALL"/>
        <s v="SUMINISTRO PARA MANTENIMIENTO PREVENTIVO"/>
        <s v="Señaletica y tarjetas de presentación"/>
        <s v="MONITOR PCA"/>
        <s v="MONITOR PAG"/>
        <s v="MONITORES ARB"/>
        <s v="letreros no fumar"/>
        <s v="Servicio tecnico cortina sub"/>
        <s v="ACTIVACIÓN POP CLUB DEL PARQUE PLC"/>
        <s v="Visita Tecnica REI"/>
        <s v="SUMINISTRO DE EQUIPOS PARA TOPICO"/>
        <s v="Servicio cambio fuente de poder pantalla"/>
        <s v="SERV ADICIONAL 4 OPERARIOS LAVADO UTAC"/>
        <s v="CARTUCHO PARA ROTULADOR"/>
        <s v="Rep. letrero Neon BZG"/>
        <s v="SERVICIO REFRIGERIO CAPACITACIÓN SGA"/>
        <s v="DF Digital  Premium Compartido"/>
        <s v="SUMINISTRO DE BOLSAS ACH"/>
        <s v="Sum e inst cintas antideslizantes Of PLC"/>
        <s v="Estudio de seguridad M.A.C.R - N.P.O"/>
        <s v="SENSORES DE MOVIMIENTO"/>
        <s v="Factibilidad de punto de red"/>
        <s v="Fumigación local vacante"/>
        <s v="Gráfica acceso Jirafa"/>
        <s v="SUMINISTRO DE 3 BOTOINES DE ASISTENCIA"/>
        <s v="PASE PLACA E INSPECCIONABLE HOLISTICA"/>
        <s v="AUDITORIAS_VES2_ENERO_2026"/>
        <s v="Influencers_Otras Campañas_Luz_Torres"/>
        <s v="RH2: PRUEBAS PSICOTÉNICAS"/>
        <s v="Tapa de Buzon Electrico"/>
        <s v="Adquisición silla de ruedas"/>
        <s v="Influencer_Sifrah"/>
        <s v="Instalación de Chapas para Módulos Merca"/>
        <s v="Muestreo y Análisis Fisicoquímico"/>
        <s v="SUMINISTRO DE MATERIALES - MEDIDOR MODUL"/>
        <s v="LIQUIDACION FEBRERO COPEX"/>
        <s v="SUM_PINTURA_VES1"/>
        <s v="Eventos_Merch bolsas brandeadas"/>
        <s v="CARTELERIA ESTACIONAMIENTO"/>
        <s v="Eventos_GiftcardSorteo"/>
        <s v="Producción_Otros Gastos_Gift Card Falabe"/>
        <s v="compra de itm 100A-Scotiab(problem elec"/>
        <s v="AZURE - MIN - ENE 2026"/>
        <s v="AZURE - MIN - FEB 2026"/>
        <s v="AZURE - MIN - MAR 2026"/>
        <s v="AZURE - MIN - ABR 2026"/>
        <s v="AZURE - MIN - MAYO 2026"/>
        <s v="AZURE - MIN - JUNIO 2026"/>
        <s v="AZURE - MIN - JULIO 2026"/>
        <s v="AZURE - MIN - AGOSTO 2026"/>
        <s v="AZURE - MIN - SEPT 2026"/>
        <s v="AZURE - MIN - OCT 2026"/>
        <s v="AZURE - MIN - NOV 2026"/>
        <s v="AZURE - MIN - DIC 2026"/>
        <s v="Agencia de monitoreo de noticias Enero"/>
        <s v="Agencia de monitoreo de noticias Febrero"/>
        <s v="Agencia de monitoreo de noticias Marzo"/>
        <s v="Agencia de monitoreo de noticias Abril"/>
        <s v="Agencia de monitoreo de noticias Mayo"/>
        <s v="Agencia de monitoreo de noticias Junio"/>
        <s v="Agencia de monitoreo de noticias Julio"/>
        <s v="Agencia de monitoreo de noticias Agosto"/>
        <s v="Agencia de monitoreo de noticias Septiem"/>
        <s v="Agencia de monitoreo de noticias Oct"/>
        <s v="Agencia de monitoreo de noticias Noviemb"/>
        <s v="Agencia de monitoreo de noticias Diciemb"/>
        <s v="SERV DE DIBUJO VF ENE 26, COQ-CUR"/>
        <s v="SERV DE DIBUJO VF FEB 26, COQ-CUR"/>
        <s v="SERV DE DIBUJO VF MAR 26, COQ-CUR"/>
        <s v="SERV DE DIBUJO VF ABR 26, COQ-CUR"/>
        <s v="SERV DE DIBUJO VF MAY 26, COQ-CUR"/>
        <s v="SERV DE DIBUJO VF JUN 26, COQ-CUR"/>
        <s v="SERV DE DIBUJO VF JUL 26, COQ-CUR"/>
        <s v="SERV DE DIBUJO VF AGO 26, COQ-CUR"/>
        <s v="SERV DE DIBUJO VF SEP 26, COQ-CUR"/>
        <s v="SERV DE DIBUJO VF OCT 26, COQ-CUR"/>
        <s v="SERV DE DIBUJO VF NOV 26, COQ-CUR"/>
        <s v="SERV DE DIBUJO VF DIC 26, COQ-CUR"/>
        <s v="ADHESIVOS PUNTOS ECOLOGICOS CARACOLÍ"/>
        <s v="Eduaro Perez Marchant (DF impreso)"/>
        <s v="PAPEL HIGIENICO ADICIONAL SSHH MALL"/>
        <s v="APOYO EMERG 13 FEB POR LLUVIA PCA"/>
        <s v="Cambio contacto puerta A1"/>
        <s v="CIERRO ESCALAS MECÁNICAS Y VENTILACIÓN D"/>
        <s v="DISCO DURO CONTABILIDAD"/>
        <s v="RETIRO MATERIALES Y ORDEN BODEGA NAVIDAD"/>
        <s v="servicio de residuos residuos peligros"/>
        <s v="Suministro de Asientos de inodoro"/>
        <s v="SUM. ASIENTOS DE INODORO"/>
        <s v="MATERIALES CAJA CHICA REP MENORES"/>
        <s v="GRAFICAS/ KARTING/ ENERO/ 100%"/>
        <s v="GRAFICA / BASUREROS / COT 977 / MARZO"/>
        <s v="DESMONTE - ENERO 26"/>
        <s v="Polos uniformes ATC"/>
        <s v="DISEÑO Y CONFECCIÓN PAÑOLETAS ENCUENTRO"/>
        <s v="Fee Siglodata Enero 2026"/>
        <s v="Fee Siglodata Feb 2026"/>
        <s v="Fee Siglodata Marzo 2026"/>
        <s v="Fee Siglodata Abril 2026"/>
        <s v="Fee Siglodata Mayo 2026"/>
        <s v="Fee Siglodata Junio 2026"/>
        <s v="Fee Siglodata Julio 2026"/>
        <s v="Fee Siglodata Agosto 2026"/>
        <s v="Fee Siglodata Septiembre 2026"/>
        <s v="Fee Siglodata Octubre 2026"/>
        <s v="Fee Siglodata Noviembre 2026"/>
        <s v="Fee Siglodata Diciembre 2026"/>
        <s v="REPARACION PEATONAL Y PORTON ACCESO"/>
        <s v="DDE/ MODELOS/ FEBRERO"/>
        <s v="SUMINISTRO EQUIPOS D&amp;A PA ICA"/>
        <s v="DISTRINORTE DIC 25"/>
        <s v="Feriado 9/12 MP Barranca NNFF"/>
        <s v="Feriado 9/12 FFMM MP Huaral"/>
        <s v="Pago Feriado Dic Lurin"/>
        <s v="OC Feriado DICIEMBRE 25 -FFMM JAEN"/>
        <s v="MANTTO MONTACARGA DOLLARCITY ENE 2026"/>
        <s v="MONTACARGA DOLLAR CITY - MP ENERO - CHIN"/>
        <s v="Parches 1_POP_Febrero"/>
        <s v="MONTACARGA DOLLAR CITY - MP FEBRERO - CH"/>
        <s v="Suministro de Fuente 24 VDC"/>
        <s v="POP_BTS _Ruleta brandeada"/>
        <s v="Sum. Llanta Nueva"/>
        <s v="Efectivos PNP (R) 8 HORAS-DEL 8 AL 10_EN"/>
        <s v="CELULAR - SEBASTIAN CARRASCO"/>
        <s v="Telemetria 2026 - Colonial"/>
        <s v="VISITA SOPORTE TECNICO"/>
        <s v="COSTO CON RECUPERO HITOS ENTRADA SODIMAC"/>
        <s v="SERVICIO DE DIBUJO 2026  CON"/>
        <s v="SERVICIO DE DIBUJO 2026 SEM 1, CON"/>
        <s v="SERVICIO DE DIBUJO 2026 SEM 1, COQ"/>
        <s v="EASY TAXI ENERO 26"/>
        <s v="VERANO/ EXTRAS PANTALLAS FV/ FEB 26"/>
        <s v="INSUMOS CAFETERIA PLC 19% ENE"/>
        <s v="Destoro de desagüe en HR"/>
        <s v="Pintado de señaléticas de discapacitados"/>
        <s v="OFFICE 365 - MIN - ENE 2026"/>
        <s v="OFFICE 365 - MIN - FEB 2026"/>
        <s v="OFFICE 365 - MIN - MAR 2026"/>
        <s v="OFFICE 365 - MIN - ABR 2026"/>
        <s v="OFFICE 365 - MIN - MAYO 2026"/>
        <s v="OFFICE 365 - MIN - JUNIO 2026"/>
        <s v="OFFICE 365 - MIN - JULIO 2026"/>
        <s v="OFFICE 365 - MIN - AGOSTO 2026"/>
        <s v="OFFICE 365 - MIN - SEPT 2026"/>
        <s v="OFFICE 365 - MIN - OCT 2026"/>
        <s v="OFFICE 365 - MIN - NOV 2026"/>
        <s v="OFFICE 365 - MIN - DIC 2026"/>
        <s v="Custodia de Cheque C/V Placa Tejada"/>
        <s v="MANTENIMIENTO CAJA LUZ PISO 1"/>
        <s v="SUMINISTRO DE MATERIALES - LIMPIEZA"/>
        <s v="REVISION_MPCHORRILLOS_FEBRERO_2026"/>
        <s v="Odenamiento de Almacén"/>
        <s v="Suministro y aplicación de matamaleza"/>
        <s v="BOTONERAS ASCENSOR LADO TOTTUS"/>
        <s v="Gráficas falyer papel couche"/>
        <s v="CARGADOR DE BATERIA 24V GRUPO ELECTROGEN"/>
        <s v="Reparacion de cielo raso cinepolis"/>
        <s v="Instalación Botón llamado de piso AEXCOL"/>
        <s v="ATENCION SERV AMBULANCIA ENE 2026"/>
        <s v="SUMINISTRO FUSIBLE 170M1563D ULTRA NH-00"/>
        <s v="Eventos_Animación27.02_Febrero"/>
        <s v="Pastillas Urinarios - Ruedas coches lim"/>
        <s v="IMPRESIÓN VOLANTES ACCIÓN DAVIVIENDA"/>
        <s v="Inspección de sistema de gas natural"/>
        <s v="SUMINISTRO DE MATERIALES PARTE ELECTRICA"/>
        <s v="SERVICIO DE AMBULANCIA MUTUAL"/>
        <s v="INSUMOS DE ENFERMERIA"/>
        <s v="Perfil acero - zona cajeros"/>
        <s v="SUMINISTRO DE LAVAMANOS Y ACCESORIOS"/>
        <s v="Señaléticas Bicicletero"/>
        <s v="ELECTRODOS DEA (PADS)"/>
        <s v="TRANSPORTE Y TASA ADMIN. ACPM"/>
        <s v="Renovación carro de limpieza Pis"/>
        <s v="SUM. E INST. DE TIMER PARA TABLERO GENER"/>
        <s v="SUMINISTRO DE PASTILLAS PARA URINARIO"/>
        <s v="POP_BTS _Ruleta escolar"/>
        <s v="POP_BTS_Ruleta brandeada"/>
        <s v="RETIRO DE ESCOMB. A LOC AFECT. POR ROBO"/>
        <s v="ACOC - DIEGO COLLAO"/>
        <s v="FEE SIGLODATA ENERO"/>
        <s v="FEE SIGLODATA FEBRERO"/>
        <s v="FEE SIGLODATA MARZO"/>
        <s v="FEE SIGLODATA ABRIL"/>
        <s v="FEE SIGLODATA MAYO"/>
        <s v="FEE SIGLODATA JUNIO"/>
        <s v="FEE SIGLODATA JULIO"/>
        <s v="FEE SIGLODATA AGOSTO"/>
        <s v="FEE SIGLODATA SEPTIEMBRE"/>
        <s v="FEE SIGLODATA OCTUBRE"/>
        <s v="FEE SIGLODATA NOVIEMBRE"/>
        <s v="FEE SIGLODATA DICIEMBRE"/>
        <s v="NOC PUERTO NUEVO"/>
        <s v="Monitor de 24&quot;"/>
        <s v="EPP 2026"/>
        <s v="Desmonte y monte mob meeting point Of"/>
        <s v="Señaléticas QR Mesas"/>
        <s v="PUBLICIDAD DIGITAL LOCAL"/>
        <s v="Trofeos Ecomall"/>
        <s v="SALIDA - DENIS SAEZ"/>
        <s v="ACTIVACIÓN POP CLUB DEL PARQUE PAF"/>
        <s v="Manto Esp. Aire acondicionado of. Adm MC"/>
        <s v="IMPRESIÓN VOLANTES SOMOS WALLET"/>
        <s v="Renovación de Señáletica Comercial"/>
        <s v="REVISION_VES1_ENERO_2026"/>
        <s v="Elaboración e instalación de Banner"/>
        <s v="Eventos_Animación13.02_Febrero"/>
        <s v="ELABORACION E INSTALACION DE BANNER"/>
        <s v="SUMINISTRO DE KIT EPÓXICO BONN EPOXI 453"/>
        <s v="SUMIN TENSIOMETRO-PULSIOXIMETROS"/>
        <s v="SERVICIO ADIC DISPOSICIÓN CHATARRA PCA"/>
        <s v="Limpieza local Telepizza"/>
        <s v="Cuponera ENERO comparsa"/>
        <s v="Musicar Jun 2026"/>
        <s v="Musicar Jul 2026"/>
        <s v="Musicar Ago 2026"/>
        <s v="Musicar Sep 2026"/>
        <s v="Musicar Oct 2026"/>
        <s v="Musicar Nov 2026"/>
        <s v="Musicar Dic 2026"/>
        <s v="AI"/>
        <s v="DN - Inscripción de Apoderados"/>
        <s v="REVISIÓN FALLA LECTOR TARJETAS ASCENSOR"/>
        <s v="RETIRO PENDONES/VDV/ENERO26"/>
        <s v="Grafica pasillo Pato estacionamiento"/>
        <s v="ALQUILER EQUIPO AGUA DIC 25"/>
        <s v="ALQUILE EQUIPO DE AGUA ENE 26"/>
        <s v="ALQUILER EQUIPO DE AGUA FEB 26"/>
        <s v="Musicar Ene 2026"/>
        <s v="Musicar Feb 2026"/>
        <s v="Musicar Mar 2026"/>
        <s v="Musicar Abr 2026"/>
        <s v="Musicar May 2026"/>
        <s v="Serv. Impresión Celtex Mapa de riesgos"/>
        <s v="CAMBIO DE CERRADURA BODEGA PROSEGUR"/>
        <s v="Catalogo_Promo_Friends&amp;Family"/>
        <s v="INAFECTO CAFETERIA ENERO 26"/>
        <s v="Mantenimiento Canaleta Pluvial"/>
        <s v="RETIRO VIDRIO ENERO 2026 COL Y CE1"/>
        <s v="DDE/ RULETA ENTRADAS CINE/ FEBRERO"/>
        <s v="4.1.1 Sum e inst valv presion Lc S1 Arb"/>
        <s v="Eventos en ATC brandeo"/>
        <s v="Materiales Larcomar - Enero"/>
        <s v="POP_BTS _Volanteo publicitario"/>
        <s v="Experiencia_Zona_Verde"/>
        <s v="SUMINISTRO EPPS BRIGADISTAS PCA"/>
        <s v="Mantenimiento regular montacarga"/>
        <s v="bolsas reciclaje ACH"/>
        <s v="Compra de Luces de emergencia."/>
        <s v="Suministro y aplicación de fertilizante"/>
        <s v="SUM_MATERIALES_TOPICO"/>
        <s v="MATERIALES VARIOS MARZO 2026"/>
        <s v="CELULAR - CESAR FERNANDEZ"/>
        <s v="REGULARIZACION TOOGLEBOX"/>
        <s v="Servicios Notariales - Febrero 2026"/>
        <s v="Retiro vidrios PAK dic 25"/>
        <s v="Retiro vidrios PAK ene- 26"/>
        <s v="CARGUE Y RETIRO DE RAMAS ARBOL NAVIDAD"/>
        <s v="SERV DE DIBUJO VF ENE 26 - AEX 2"/>
        <s v="EASY TAXI DICIEMBRE"/>
        <s v="CARGADOR LAPTOP I VALDERRAMA"/>
        <s v="SERV Y CONSUMO MAQUINA BEBIDAS CALIENTES"/>
        <s v="COMPRA INSUMOS Y SERV CAFETERIA"/>
        <s v="SERVICIO_TRASLADO_ENFERMERIA"/>
        <s v="Eventos_Traslado Premios"/>
        <s v="SERVICIO DE SEGURIDAD NOCTURNO 10/02"/>
        <s v="SUMINISTRO MATERIALES DEMARCACION RECICL"/>
        <s v="DISTRINORTE ENERO 25"/>
        <s v="INSUMOS PAPELERIA"/>
        <s v="POP_Coworking_carteles"/>
        <s v="SUM. CLORO EN PASTILLA"/>
        <s v="SUMINISTRO DE BATERIAS  Y CEMENTO"/>
        <s v="Revision Control de Porton Electrico"/>
        <s v="SERVICIO DE DIBUJO 2026  COQ"/>
        <s v="SERVICIO DE DIBUJO 2026  CUR"/>
        <s v="SERVICIO DE DIBUJO 2026  CE1"/>
        <s v="SERVICIO DE DIBUJO 2026  CEM"/>
        <s v="SERVICIO DE DIBUJO 2026 SEM 1, CUR"/>
        <s v="Cinta faya para escarapela"/>
        <s v="ESTACIONAMIENTO TPM ENERO 26"/>
        <s v="Siniestro sum/ins zapata asc #6"/>
        <s v="Carnet - Pacsa"/>
        <s v="2 TAPETES PEDILUVIO COT35009"/>
        <s v="ACOC - PAULINA MARTINEZ"/>
        <s v="TRASIEGO BODEGA POLO PLC AF"/>
        <s v="4 POLOS PIQUE OPERACIONES"/>
        <s v="NO RUTINARIO 2 DIAS CHINCHA ENE 26"/>
        <s v="Eventos_MantelesActivaciones_Febrero"/>
        <s v="NO RUTINARIO 2 DIAS CHINCHA FEB 26"/>
        <s v="Letreros recicaje"/>
        <s v="COMPRA TALONARIOS RC TBR"/>
        <s v="Suministro y plantación de especies COQ"/>
        <s v="DN-Inscripción de Acta / Cert. Firma"/>
        <s v="MATERIAL PARA TOPICO"/>
        <s v="SUMINISTRO DE INSUMOS HUECO AZOTEA"/>
        <s v="SUMINISTRO DE TARJETAS Y SELLOS"/>
        <s v="INVESTIGACIÓN DE BIENES CHIPSTATION"/>
        <s v="MANT. PREV. SISTEMAS DE LLAMADO MMCALL"/>
        <s v="Rotuladora con cartuchos adicionales"/>
        <s v="MENSAJERIA MES DE ENERO 2026"/>
        <s v="Sum materiales electricos VMCH"/>
        <s v="GRAFICAS TARIFAS   ESTACIONAMIENTO"/>
        <s v="COMPRA INSUMOS PAPELERIA ENERO2026"/>
        <s v="DISTRINORTE FEBRERO 19%"/>
        <s v="Estudio de seguridad Jhon arroyave"/>
        <s v="Estudios de seguridad Sergio Castañeda"/>
        <s v="4.1.1 Anclaje tuberia local 14 S1 Arb"/>
        <s v="DISTRINORTE FEB 0%"/>
        <s v="NAVIDAD/ LIMPIEZA UNIFORMES/ ENERO"/>
        <s v="CAFETERIA"/>
        <s v="Sumin. Materiales para pintado ancas con"/>
        <s v="SERV INSP TÉCNICA LOC. COQ ENE 26"/>
        <s v="SERV INSP TÉCNICA LOC. COQ FEB 26"/>
        <s v="SERV INSP TÉCNICA LOC. COQ MAR 26"/>
        <s v="SERV INSP TÉCNICA LOC. COQ ABR 26"/>
        <s v="SERV INSP TÉCNICA LOC. COQ MAY 26"/>
        <s v="SERV INSP TÉCNICA LOC. COQ JUN 26"/>
        <s v="SERV INSP TÉCNICA LOC. COQ JUL 26"/>
        <s v="SERV INSP TÉCNICA LOC. COQ AGO 26"/>
        <s v="SERV INSP TÉCNICA LOC. COQ SEP 26"/>
        <s v="SERV INSP TÉCNICA LOC. COQ OCT 26"/>
        <s v="SERV INSP TÉCNICA LOC. COQ NOV 26"/>
        <s v="SERV INSP TÉCNICA LOC. COQ DIC 26"/>
        <s v="SERV INSP TÉCNICA LOC. CUR ENE 26"/>
        <s v="SERV INSP TÉCNICA LOC. CUR FEB 26"/>
        <s v="SERV INSP TÉCNICA LOC. CUR MAR 26"/>
        <s v="SERV INSP TÉCNICA LOC. CUR ABR 26"/>
        <s v="SERV INSP TÉCNICA LOC. CUR MAY 26"/>
        <s v="SERV INSP TÉCNICA LOC. CUR JUN 26"/>
        <s v="SERV INSP TÉCNICA LOC. CUR JUL 26"/>
        <s v="SERV INSP TÉCNICA LOC. CUR AGO 26"/>
        <s v="SERV INSP TÉCNICA LOC. CUR SEP 26"/>
        <s v="SERV INSP TÉCNICA LOC. CUR OCT 26"/>
        <s v="SERV INSP TÉCNICA LOC. CUR NOV 26"/>
        <s v="SERV INSP TÉCNICA LOC. CUR DIC 26"/>
        <s v="Req. Materiales de Mantenimiento MCH"/>
        <s v="VIDRIO DEL GABINETE DE LA MANGUERA CONTR"/>
        <s v="papel interfoliado  20gr-24x150"/>
        <s v="ADHESIVO ESMERILADO VIDRIO S1 MAS POR ME"/>
        <s v="COMRA Y SER INSUMOS PAPELERIA"/>
        <s v="SUMINISTROS TOPICO"/>
        <s v="SERV INSP TÉCNICA LOC. ASA ENE 26"/>
        <s v="SERV INSP TÉCNICA LOC. ASA FEB 26"/>
        <s v="SERV INSP TÉCNICA LOC. ASA MAR 26"/>
        <s v="SERV INSP TÉCNICA LOC. ASA ABR 26"/>
        <s v="SERV INSP TÉCNICA LOC. ASA MAY 26"/>
        <s v="SERV INSP TÉCNICA LOC. ASA JUN 26"/>
        <s v="SERV INSP TÉCNICA LOC. ASA JUL 26"/>
        <s v="SERV INSP TÉCNICA LOC. ASA AGO 26"/>
        <s v="SERV INSP TÉCNICA LOC. ASA SEP 26"/>
        <s v="SERV INSP TÉCNICA LOC. ASA OCT 26"/>
        <s v="SERV INSP TÉCNICA LOC. ASA NOV 26"/>
        <s v="SERV INSP TÉCNICA LOC. ASA DIC 26"/>
        <s v="SERV INSP TÉCNICA LOC. AEB ENE 26"/>
        <s v="SERV INSP TÉCNICA LOC. AEB FEB 26"/>
        <s v="SERV INSP TÉCNICA LOC. AEB MAR 26"/>
        <s v="SERV INSP TÉCNICA LOC. AEB ABR 26"/>
        <s v="SERV INSP TÉCNICA LOC. AEB MAY 26"/>
        <s v="SERV INSP TÉCNICA LOC. AEB JUN 26"/>
        <s v="SERV INSP TÉCNICA LOC. AEB JUL 26"/>
        <s v="SERV INSP TÉCNICA LOC. AEB AGO 26"/>
        <s v="SERV INSP TÉCNICA LOC. AEB SEP 26"/>
        <s v="SERV INSP TÉCNICA LOC. AEB OCT 26"/>
        <s v="SERV INSP TÉCNICA LOC. AEB NOV 26"/>
        <s v="SERV INSP TÉCNICA LOC. AEB DIC 26"/>
        <s v="SERV INSP TÉCNICA LOC. ACO ENE 26"/>
        <s v="SERV INSP TÉCNICA LOC. ACO FEB 26"/>
        <s v="SERV INSP TÉCNICA LOC. ACO MAR 26"/>
        <s v="SERV INSP TÉCNICA LOC. ACO ABR 26"/>
        <s v="SERV INSP TÉCNICA LOC. ACO MAY 26"/>
        <s v="SERV INSP TÉCNICA LOC. ACO JUN 26"/>
        <s v="SERV INSP TÉCNICA LOC. ACO JUL 26"/>
        <s v="SERV INSP TÉCNICA LOC. ACO AGO 26"/>
        <s v="SERV INSP TÉCNICA LOC. ACO SEP 26"/>
        <s v="SERV INSP TÉCNICA LOC. ACO OCT 26"/>
        <s v="SERV INSP TÉCNICA LOC. ACO NOV 26"/>
        <s v="SERV INSP TÉCNICA LOC. ACO DIC 26"/>
        <s v="SERV INSP TÉCNICA LOC. PAN ENE 26"/>
        <s v="SERV INSP TÉCNICA LOC. PAN FEB 26"/>
        <s v="SERV INSP TÉCNICA LOC. PAN MAR 26"/>
        <s v="SERV INSP TÉCNICA LOC. PAN ABR 26"/>
        <s v="SERV INSP TÉCNICA LOC. PAN MAY 26"/>
        <s v="SERV INSP TÉCNICA LOC. PAN JUN 26"/>
        <s v="SERV INSP TÉCNICA LOC. PAN JUL 26"/>
        <s v="SERV INSP TÉCNICA LOC. PAN AGO 26"/>
        <s v="SERV INSP TÉCNICA LOC. PAN SEP 26"/>
        <s v="SERV INSP TÉCNICA LOC. PAN OCT 26"/>
        <s v="SERV INSP TÉCNICA LOC. PAN NOV 26"/>
        <s v="SERV INSP TÉCNICA LOC. PAN DIC 26"/>
        <s v="SERV INSP TÉCNICA LOC. PRT ENE 26"/>
        <s v="SERV INSP TÉCNICA LOC. PRT FEB 26"/>
        <s v="SERV INSP TÉCNICA LOC. PRT MAR 26"/>
        <s v="SERV INSP TÉCNICA LOC. PRT ABR 26"/>
        <s v="SERV INSP TÉCNICA LOC. PRT MAY 26"/>
        <s v="SERV INSP TÉCNICA LOC. PRT JUN 26"/>
        <s v="SERV INSP TÉCNICA LOC. PRT JUL 26"/>
        <s v="SERV INSP TÉCNICA LOC. PRT AGO 26"/>
        <s v="SERV INSP TÉCNICA LOC. PRT SEP 26"/>
        <s v="SERV INSP TÉCNICA LOC. PRT OCT 26"/>
        <s v="SERV INSP TÉCNICA LOC. PRT NOV 26"/>
        <s v="SERV INSP TÉCNICA LOC. PRT DIC 26"/>
        <s v="CAMBIO DE VINILES - ECOPUNTOS, ESTACIÓN"/>
        <s v="Tercerización Febrero 26"/>
        <s v="SERV INSP TÉCNICA LOC. QUI ENE 26"/>
        <s v="SERV INSP TÉCNICA LOC. QUI FEB 26"/>
        <s v="SERV INSP TÉCNICA LOC. QUI MAR 26"/>
        <s v="SERV INSP TÉCNICA LOC. QUI ABR 26"/>
        <s v="SERV INSP TÉCNICA LOC. QUI MAY 26"/>
        <s v="SERV INSP TÉCNICA LOC. QUI JUN 26"/>
        <s v="SERV INSP TÉCNICA LOC. QUI JUL 26"/>
        <s v="SERV INSP TÉCNICA LOC. QUI AGO 26"/>
        <s v="SERV INSP TÉCNICA LOC. QUI SEP 26"/>
        <s v="SERV INSP TÉCNICA LOC. QUI OCT 26"/>
        <s v="SERV INSP TÉCNICA LOC. QUI NOV 26"/>
        <s v="SERV INSP TÉCNICA LOC. QUI DIC 26"/>
        <s v="SUMINISTRO 10 REFLECTORES LED50W"/>
        <s v="Señaletica Ambiental"/>
        <s v="Auxiliar de apoyo para turno extra 29 de"/>
        <s v="IMPRESO ADHESIVO SOTANO 1"/>
        <s v="Capacitacion primeros auxilios COLINA"/>
        <s v="SERV DE DIBUJO VF ENE 26 - PUE"/>
        <s v="SERV DE DIBUJO VF FEB 26 - PUE"/>
        <s v="SERV DE DIBUJO VF MAR 26 - PUE"/>
        <s v="SERV DE DIBUJO VF ABR 26 - PUE"/>
        <s v="SERV DE DIBUJO VF MAY 26 - PUE"/>
        <s v="SERV DE DIBUJO VF JUN 26 - PUE"/>
        <s v="SERV DE DIBUJO VF JUL 26 - PUE"/>
        <s v="SERV DE DIBUJO VF AGO 26 - PUE"/>
        <s v="SERV DE DIBUJO VF SEP 26 - PUE"/>
        <s v="SERV DE DIBUJO VF OCT 26 - PUE"/>
        <s v="SERV DE DIBUJO VF NOV 26 - PUE"/>
        <s v="SERV DE DIBUJO VF DIC 26 - PUE"/>
        <s v="SERV DE DIBUJO VF ENE 26 - PAN"/>
        <s v="SERV DE DIBUJO VF FEB 26 - PAN"/>
        <s v="SERV DE DIBUJO VF MAR 26 - PAN"/>
        <s v="SERV DE DIBUJO VF ABR 26 - PAN"/>
        <s v="SERV DE DIBUJO VF MAY 26 - PAN"/>
        <s v="SERV DE DIBUJO VF JUN 26 - PAN"/>
        <s v="SERV DE DIBUJO VF JUL 26 - PAN"/>
        <s v="SERV DE DIBUJO VF AGO 26 - PAN"/>
        <s v="SERV DE DIBUJO VF SEP 26 - PAN"/>
        <s v="SERV DE DIBUJO VF OCT 26 - PAN"/>
        <s v="SERV DE DIBUJO VF NOV 26 - PAN"/>
        <s v="SERV DE DIBUJO VF DIC 26 - PAN"/>
        <s v="SERV DE DIBUJO VF ENE 26 - ASA"/>
        <s v="SERV DE DIBUJO VF FEB 26 - ASA"/>
        <s v="SERV DE DIBUJO VF MAR 26 - ASA"/>
        <s v="SERV DE DIBUJO VF ABR 26 - ASA"/>
        <s v="SERV DE DIBUJO VF MAY 26 - ASA"/>
        <s v="SERV DE DIBUJO VF JUN 26 - ASA"/>
        <s v="SERV DE DIBUJO VF JUL 26 - ASA"/>
        <s v="SERV DE DIBUJO VF AGO 26 - ASA"/>
        <s v="SERV DE DIBUJO VF SEP 26 - ASA"/>
        <s v="SERV DE DIBUJO VF OCT 26 - ASA"/>
        <s v="SERV DE DIBUJO VF NOV 26 - ASA"/>
        <s v="SERV DE DIBUJO VF DIC 26 - ASA"/>
        <s v="SERV DE DIBUJO VF ENE 26 - ACO"/>
        <s v="SERV DE DIBUJO VF FEB 26 - ACO"/>
        <s v="SERV DE DIBUJO VF MAR 26 - ACO"/>
        <s v="SERV DE DIBUJO VF ABR 26 - ACO"/>
        <s v="SERV DE DIBUJO VF MAY 26 - ACO"/>
        <s v="SERV DE DIBUJO VF JUN 26 - ACO"/>
        <s v="SERV DE DIBUJO VF JUL 26 - ACO"/>
        <s v="SERV DE DIBUJO VF AGO 26 - ACO"/>
        <s v="SERV DE DIBUJO VF SEP 26 - ACO"/>
        <s v="SERV DE DIBUJO VF OCT 26 - ACO"/>
        <s v="SERV DE DIBUJO VF NOV 26 - ACO"/>
        <s v="SERV DE DIBUJO VF DIC 26 - ACO"/>
        <s v="SERV DE DIBUJO VF ENE 26 - AEB"/>
        <s v="SERV DE DIBUJO VF FEB 26 - AEB"/>
        <s v="SERV DE DIBUJO VF MAR 26 - AEB"/>
        <s v="SERV DE DIBUJO VF ABR 26 - AEB"/>
        <s v="SERV DE DIBUJO VF MAY 26 - AEB"/>
        <s v="SERV DE DIBUJO VF JUN 26 - AEB"/>
        <s v="SERV DE DIBUJO VF JUL 26 - AEB"/>
        <s v="SERV DE DIBUJO VF AGO 26 - AEB"/>
        <s v="SERV DE DIBUJO VF SEP 26 - AEB"/>
        <s v="SERV DE DIBUJO VF OCT 26 - AEB"/>
        <s v="SERV DE DIBUJO VF NOV 26 - AEB"/>
        <s v="SERV DE DIBUJO VF DIC 26 - AEB"/>
        <s v="COMPRA Y SER INSUMOS CAFETERIA"/>
        <s v="ENTRADAS AL CINE/ ORIGINALES/ ENERO"/>
        <s v="ORIGINALES ENTRADAS AL CINE / ORIGINALES"/>
        <s v="SERV DE DIBUJO VF ENE 26 - MAQ"/>
        <s v="SERV DE DIBUJO VF FEB 26 - MAQ"/>
        <s v="SERV DE DIBUJO VF MAR 26 - MAQ"/>
        <s v="SERV DE DIBUJO VF ABR 26 - MAQ"/>
        <s v="SERV DE DIBUJO VF MAY 26 - MAQ"/>
        <s v="SERV DE DIBUJO VF JUN 26 - MAQ"/>
        <s v="SERV DE DIBUJO VF JUL 26 - MAQ"/>
        <s v="SERV DE DIBUJO VF AGO 26 - MAQ"/>
        <s v="SERV DE DIBUJO VF SEP 26 - MAQ"/>
        <s v="SERV DE DIBUJO VF OCT 26 - MAQ"/>
        <s v="SERV DE DIBUJO VF NOV 26 - MAQ"/>
        <s v="SERV DE DIBUJO VF DIC 26 - MAQ"/>
        <s v="SUMINISTRO INSUMOS PARA LOS FALDONES"/>
        <s v="COMPRA INSUMOS CAFETERIA"/>
        <s v="PAK CIRCULAR/ PANTALLAS/ ENERO 26"/>
        <s v="Acarreo de Desmonte"/>
        <s v="DICIEMBRE-Adicional Fee National"/>
        <s v="DICIEMBRE-Adicional Fee National Dic25"/>
        <s v="FEE National"/>
        <s v="Adicional mnto in house"/>
        <s v="CELULAR - GUILLERMO LOBOS"/>
        <s v="Traslado de maquina desatoradora"/>
        <s v="Desmontaje y reparación de horno microon"/>
        <s v="Suministros de Materiales Pickup"/>
        <s v="SUMINISTRO_MATERIALES_TOPICO"/>
        <s v="Suministro grama para perros"/>
        <s v="FABRICACIÓN AVISOS MTTO ASCENSORES IMÁN"/>
        <s v="Gráficas baños Zona C"/>
        <s v="SUMINISTRO DE MANIJA ANTIPANICO DT-H102"/>
        <s v="SUMINISTRO INSUMOS FUGA"/>
        <s v="AVISO NEVERA Y MICROONDAS"/>
        <s v="Gastos auditoria AENOR 2025 safety MAQ"/>
        <s v="NOVAVENTA FEB 5% FEB"/>
        <s v="INSUMOS PRIMEROS AUXI FEBRERO AF2026"/>
        <s v="NOVAVENTA 5% ENE 26"/>
        <s v="Parque Jaén - Papel higienico Febrero"/>
        <s v="DSITRINORTE 19%"/>
        <s v="Foro de gerentes"/>
        <s v="Topes para puerta de emergencia"/>
        <s v="Coworking Diseño de Artes"/>
        <s v="SERV CONTROL DE ASISTENCIA DICIEMBRE"/>
        <s v="INSUMOS CAFETERIA PLC 5% ENE"/>
        <s v="INSUMOS CAFETERIA PLC 5%"/>
        <s v="SigloData Enero OAS"/>
        <s v="SigloData Febrero OAS"/>
        <s v="SigloData Marzo OAS"/>
        <s v="SigloData Abril OAS"/>
        <s v="SigloData Mayo OAS"/>
        <s v="SigloData  Junio OAS"/>
        <s v="SigloData Julio OAS"/>
        <s v="SigloData Agosto OAS"/>
        <s v="SigloData Septiembre OAS"/>
        <s v="SigloData Octubre OAS"/>
        <s v="SigloData Noviembre OAS"/>
        <s v="SigloData Diciembre OAS"/>
        <s v="TRAVELLERS/ ADHESIVOS LOCALES/ MAR 26"/>
        <s v="CALIBRACION DE EQUIPOS ENFERMERIA 5%"/>
        <s v="MENSAJERIA MES DE FEBRERO"/>
        <s v="Diseño de cuponera canal moderno"/>
        <s v="CONSIGURACION DE EQUPOS"/>
        <s v="ESCANEO DE CARTTILLA TRIBUTARIA"/>
        <s v="INSUMOS PARA TOPICO JAÉN"/>
        <s v="Utiles de oficina"/>
        <s v="SERV DE INSPECCIÓN DEL SISTEMA DE CONTRO"/>
        <s v="RETIRO VIDRIO FEBRERO 2026"/>
        <s v="Volante de promo y eventos ENERO extra"/>
        <s v="SUMINISTRO DE SOGUILLA PARA EL CUARTO DE"/>
        <s v="ATC_agua,pañitos,papel toalla y alcohol"/>
        <s v="Cinta vulcanizante"/>
        <s v="CERRAMIENTO LOCAL MAMATERNITY AF"/>
        <s v="COMPRA INSUMOS PAPELERIA"/>
        <s v="Parches 2_POP_Febrero"/>
        <s v="POP_AON_POP"/>
        <s v="SUMINISTRO DE PEGAMENTO LAVAMANOS"/>
        <s v="Ciberseguridad 28NOV2025-28NOV202 Con Co"/>
        <s v="SEÑALETICAS_SEGURIDAD"/>
        <s v="CASO PARKING PLC -PFCOL-57698"/>
        <s v="PROCESO SELECCION SECRETARIA EJECUTIVA"/>
        <s v="DISTRINORTE 0% DIC"/>
        <s v="Parches Horarios - La Molina"/>
        <s v="OC COMBUSTIBLE GASOHOL ENERO 26"/>
        <s v="FUSIBLE CONTROLADOR"/>
        <s v="REPARACION DE SOBREBRAZO SILLA DE RUEDAS"/>
        <s v="DDE/ ANFITRIONAS TOMA DE DATOS GUALLARAU"/>
        <s v="RULETA/ BBDD/ MARZO"/>
        <s v="Materiales para sanidad"/>
        <s v="Papel interfoliado 250x18"/>
        <s v="Vinil_ATC_SillaRuedas_Reclamos_NoDiscrim"/>
        <s v="NAVIDAD/ EXTRA FOTOS/ DICIEMBRE"/>
        <s v="ADMINISTRACION + IVA"/>
        <s v="Promociones Prisma Enero"/>
        <s v="NOVAVENTA 5% DIC"/>
        <s v="Botiquin Actualizado"/>
        <s v="CARNETS"/>
        <s v="Servicios Notariales - Diciembre"/>
        <s v="Señaléticas Ascensor"/>
        <s v="Suministro magnético para DEA"/>
        <s v="3 TIMER - PROGRAMADOR SEMANAL MTTO COT10"/>
        <s v="Sum. Viniles para tachos ecologicos VMCH"/>
        <s v="SILLAS/UKELELE/2439/MARZO/MAM26"/>
        <s v="UTILIDAD"/>
        <s v="P"/>
        <s v="ALQUILER DE DISPENSADOR DE AGUA ENERO"/>
        <s v="ALQUILER DE DISPENSADOR DE AGUA FEBRERO"/>
        <s v="ALQUILER DE DISPENSADOR DE AGUA MARZO"/>
        <s v="ALQUILER DE DISPENSADOR DE AGUA ABRIL"/>
        <s v="ALQUILER DE DISPENSADOR DE AGUA MAYO"/>
        <s v="ALQUILER DE DISPENSADOR DE AGUA JUNIO"/>
        <s v="ALQUILER DE DISPENSADOR DE AGUA JULIO"/>
        <s v="ALQUILER DE DISPENSADOR DE AGUA AGOSTO"/>
        <s v="ALQUILER DE DISPENSADOR DE AGUA SETIEMBR"/>
        <s v="ALQUILER DE DISPENSADOR DE AGUA OCTUBRE"/>
        <s v="ALQUILER DE DISPENSADOR DE AGUA NOVIEMBR"/>
        <s v="ALQUILER DE DISPENSADOR DE AGUA DICIEMBR"/>
        <s v="Silla de Ruedas_Cambio"/>
        <s v="SERV. MANT. Y RECARGA DE EXTINTORES"/>
        <s v="CALIBRACION DE EQUIPOS ENFERMERIA EX%"/>
        <s v="retiro vidrios nov dic 25 MAE"/>
        <s v="Eventos_Vales de cremoladas"/>
        <s v="Tercerización Enero 26"/>
        <s v="INSUMOS CAFETERÍA ADMON"/>
        <s v="SERV INSP TÉCNICA LOC. CEM ENE 26"/>
        <s v="SERV INSP TÉCNICA LOC. CEM FEB 26"/>
        <s v="SERV INSP TÉCNICA LOC. CEM MAR 26"/>
        <s v="SERV INSP TÉCNICA LOC. CEM ABR 26"/>
        <s v="SERV INSP TÉCNICA LOC. CEM MAY 26"/>
        <s v="SERV INSP TÉCNICA LOC. CEM JUN 26"/>
        <s v="SERV INSP TÉCNICA LOC. CEM JUL 26"/>
        <s v="SERV INSP TÉCNICA LOC. CEM AGO 26"/>
        <s v="SERV INSP TÉCNICA LOC. CEM SEP 26"/>
        <s v="SERV INSP TÉCNICA LOC. CEM OCT 26"/>
        <s v="SERV INSP TÉCNICA LOC. CEM NOV 26"/>
        <s v="SERV INSP TÉCNICA LOC. CEM DIC 26"/>
        <s v="carteles con chupon"/>
        <s v="CORRETAJE"/>
        <s v="ACOC - AGUSTIN WIDOW"/>
        <s v="ADICIONALES PARKING FEB26"/>
        <s v="POP_Cuadro selfie"/>
        <s v="Suministro de Kit de PH"/>
        <s v="INSUMOS  CAFETERIA 0% MAR"/>
        <s v="Retiro vidrio MAE enero 2026"/>
        <s v="DESMONTE DE LUMINARIAS PISO 2 AF"/>
        <s v="APOYO EMERG 13 FEBRERO LLUVIA PCA"/>
        <s v="SERVICIOS TRIBUTARIOS ENERO 2026"/>
        <s v="POP_Promociones/Marcas-Diseño_Letreros_P"/>
        <s v="POP_Sickers cuaderno_BTS"/>
        <s v="SUMINISTRO COMPRA DE ORING"/>
        <s v="GRAFICAS/ TARJETON MONSTER/ MAR 26"/>
        <s v="SUMINISTRO CAF Y PAP.. O% BQ FEB"/>
        <s v="INSUMOS CAFETERIA PLC 0% ENE"/>
        <s v="INSUMOS PRIMEROS AUXI FEBRERO EX 2026"/>
        <s v="Eventos_BTS _Alquiler de micrófono"/>
        <s v="INAFECTO CAFETERIA FEBRERO 26"/>
        <s v="INSUMOS CAF. 5% ENE"/>
        <s v="INSUMOS CAFETERIA 5% MARZ"/>
        <s v="Botiquin Actualizado AFECTO"/>
        <m/>
        <s v="CONTRATO UTAC" u="1"/>
        <s v="Alimentador de sitting terminal San Borj" u="1"/>
        <s v="Liquidación OSA 2026- PLC" u="1"/>
        <s v="CAMBIO DE BARRAS DE PUERTAS DE EMERGENCI" u="1"/>
        <s v="CAPACITACIÓN BRIGADISTAS CONTRA INCENCIO" u="1"/>
        <s v="Lijado y aplicación de pintura de soport" u="1"/>
        <s v="PRUEBAS SANITARIAS PARA IDENTIFICACIÓN D" u="1"/>
        <s v="Mantenimiento Preventivo Malacate 500 KG" u="1"/>
        <s v="Mantenimiento Preventivo Mesa de Tijera" u="1"/>
      </sharedItems>
    </cacheField>
    <cacheField name="Fecha de solicitud" numFmtId="0">
      <sharedItems containsNonDate="0" containsDate="1" containsString="0" containsBlank="1" minDate="2026-01-02T00:00:00" maxDate="2026-03-20T00:00:00" count="69">
        <d v="2026-02-03T00:00:00"/>
        <d v="2026-02-12T00:00:00"/>
        <d v="2026-03-03T00:00:00"/>
        <d v="2026-01-20T00:00:00"/>
        <d v="2026-01-29T00:00:00"/>
        <d v="2026-02-02T00:00:00"/>
        <d v="2026-01-12T00:00:00"/>
        <d v="2026-02-04T00:00:00"/>
        <d v="2026-01-14T00:00:00"/>
        <d v="2026-03-11T00:00:00"/>
        <d v="2026-03-02T00:00:00"/>
        <d v="2026-01-19T00:00:00"/>
        <d v="2026-03-04T00:00:00"/>
        <d v="2026-02-26T00:00:00"/>
        <d v="2026-01-07T00:00:00"/>
        <d v="2026-01-27T00:00:00"/>
        <d v="2026-01-26T00:00:00"/>
        <d v="2026-02-19T00:00:00"/>
        <d v="2026-03-06T00:00:00"/>
        <d v="2026-01-22T00:00:00"/>
        <d v="2026-02-20T00:00:00"/>
        <d v="2026-02-10T00:00:00"/>
        <d v="2026-02-06T00:00:00"/>
        <d v="2026-01-15T00:00:00"/>
        <d v="2026-02-05T00:00:00"/>
        <d v="2026-03-13T00:00:00"/>
        <d v="2026-02-13T00:00:00"/>
        <d v="2026-01-13T00:00:00"/>
        <d v="2026-03-18T00:00:00"/>
        <d v="2026-03-17T00:00:00"/>
        <d v="2026-02-24T00:00:00"/>
        <d v="2026-02-18T00:00:00"/>
        <d v="2026-01-21T00:00:00"/>
        <d v="2026-01-05T00:00:00"/>
        <d v="2026-02-23T00:00:00"/>
        <d v="2026-02-25T00:00:00"/>
        <d v="2026-02-09T00:00:00"/>
        <d v="2026-03-16T00:00:00"/>
        <d v="2026-03-10T00:00:00"/>
        <d v="2026-02-17T00:00:00"/>
        <d v="2026-02-16T00:00:00"/>
        <d v="2026-03-12T00:00:00"/>
        <d v="2026-01-30T00:00:00"/>
        <d v="2026-02-27T00:00:00"/>
        <d v="2026-01-28T00:00:00"/>
        <d v="2026-03-19T00:00:00"/>
        <d v="2026-01-16T00:00:00"/>
        <d v="2026-01-23T00:00:00"/>
        <d v="2026-01-08T00:00:00"/>
        <d v="2026-01-06T00:00:00"/>
        <d v="2026-03-09T00:00:00"/>
        <d v="2026-03-05T00:00:00"/>
        <d v="2026-02-11T00:00:00"/>
        <d v="2026-02-08T00:00:00"/>
        <d v="2026-02-28T00:00:00"/>
        <d v="2026-01-02T00:00:00"/>
        <d v="2026-01-03T00:00:00"/>
        <d v="2026-03-14T00:00:00"/>
        <d v="2026-01-25T00:00:00"/>
        <d v="2026-01-09T00:00:00"/>
        <d v="2026-03-15T00:00:00"/>
        <d v="2026-03-08T00:00:00"/>
        <d v="2026-02-07T00:00:00"/>
        <d v="2026-02-22T00:00:00"/>
        <d v="2026-01-24T00:00:00"/>
        <d v="2026-02-14T00:00:00"/>
        <d v="2026-01-11T00:00:00"/>
        <d v="2026-02-21T00:00:00"/>
        <m/>
      </sharedItems>
    </cacheField>
    <cacheField name="Creado por" numFmtId="0">
      <sharedItems containsBlank="1"/>
    </cacheField>
    <cacheField name="Clase documento" numFmtId="0">
      <sharedItems containsBlank="1"/>
    </cacheField>
    <cacheField name="Grupo de artículos" numFmtId="0">
      <sharedItems containsBlank="1"/>
    </cacheField>
    <cacheField name="Proveedor fijo" numFmtId="0">
      <sharedItems containsBlank="1"/>
    </cacheField>
    <cacheField name="Nombre de proveedor" numFmtId="0">
      <sharedItems containsBlank="1"/>
    </cacheField>
    <cacheField name="Valor total" numFmtId="0">
      <sharedItems containsString="0" containsBlank="1" containsNumber="1" minValue="0.03" maxValue="363745833"/>
    </cacheField>
    <cacheField name="Valor total USD" numFmtId="165">
      <sharedItems containsString="0" containsBlank="1" containsNumber="1" minValue="0.03" maxValue="13558333.333333334"/>
    </cacheField>
    <cacheField name="Moneda" numFmtId="0">
      <sharedItems containsBlank="1"/>
    </cacheField>
    <cacheField name="Indicador de borrad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Hernández Huamán" refreshedDate="46103.911270023149" createdVersion="8" refreshedVersion="8" minRefreshableVersion="3" recordCount="4806" xr:uid="{B6FD5479-2F62-4739-9047-54CF4D045574}">
  <cacheSource type="worksheet">
    <worksheetSource name="Tabla1"/>
  </cacheSource>
  <cacheFields count="21">
    <cacheField name="Centro" numFmtId="0">
      <sharedItems/>
    </cacheField>
    <cacheField name="País" numFmtId="0">
      <sharedItems/>
    </cacheField>
    <cacheField name="Organización compras" numFmtId="0">
      <sharedItems count="4">
        <s v="CL01"/>
        <s v="PE01"/>
        <s v="PEMP"/>
        <s v="CO01"/>
      </sharedItems>
    </cacheField>
    <cacheField name="Grupo de compras" numFmtId="0">
      <sharedItems containsSemiMixedTypes="0" containsString="0" containsNumber="1" containsInteger="1" minValue="601" maxValue="938"/>
    </cacheField>
    <cacheField name="G.compras" numFmtId="0">
      <sharedItems/>
    </cacheField>
    <cacheField name="Solicitante" numFmtId="0">
      <sharedItems/>
    </cacheField>
    <cacheField name="Tipo" numFmtId="0">
      <sharedItems containsBlank="1" count="7">
        <s v="13"/>
        <s v="14"/>
        <s v="12"/>
        <m/>
        <s v="13*" u="1"/>
        <s v="14*" u="1"/>
        <s v="12*" u="1"/>
      </sharedItems>
    </cacheField>
    <cacheField name="Solicitud de pedido" numFmtId="0">
      <sharedItems/>
    </cacheField>
    <cacheField name="Posición de pedido" numFmtId="0">
      <sharedItems/>
    </cacheField>
    <cacheField name="Pedido" numFmtId="0">
      <sharedItems count="3468">
        <s v="5000008621"/>
        <s v="5000008640"/>
        <s v="5400006839"/>
        <s v="5000008576"/>
        <s v="4900149406"/>
        <s v="5000008617"/>
        <s v="4900148645"/>
        <s v="5000008631"/>
        <s v="4900148769"/>
        <s v="4900149553"/>
        <s v="5000008689"/>
        <s v="4900150865"/>
        <s v="5000008569"/>
        <s v="5000008670"/>
        <s v="4900150608"/>
        <s v="5000008556"/>
        <s v="4900149369"/>
        <s v="5000008624"/>
        <s v="5000008593"/>
        <s v="5000008650"/>
        <s v="5000008679"/>
        <s v="4900148958"/>
        <s v="5000008555"/>
        <s v="5000008688"/>
        <s v="5400006752"/>
        <s v="5000008651"/>
        <s v="5000008687"/>
        <s v="4900149938"/>
        <s v="5000008633"/>
        <s v="4900148892"/>
        <s v="4900149771"/>
        <s v="5400006845"/>
        <s v="5000008653"/>
        <s v="4900150043"/>
        <s v="5000008671"/>
        <s v="5000008588"/>
        <s v="4900148681"/>
        <s v="4900149468"/>
        <s v="5000008699"/>
        <s v="5400006728"/>
        <s v="4900149430"/>
        <s v="4900151291"/>
        <s v="4900151647"/>
        <s v="5000008626"/>
        <s v="5000008635"/>
        <s v="4900149939"/>
        <s v="4900149641"/>
        <s v="5400006687"/>
        <s v="4900149970"/>
        <s v="5000008558"/>
        <s v="4900150564"/>
        <s v="4900150165"/>
        <s v="4900148920"/>
        <s v="4900149014"/>
        <s v="5000008552"/>
        <s v="4900151025"/>
        <s v="5000008595"/>
        <s v="4900149482"/>
        <s v="5400006760"/>
        <s v="5400006819"/>
        <s v="5400006824"/>
        <s v="4900150548"/>
        <s v="5000008636"/>
        <s v="4900150686"/>
        <s v="5400006750"/>
        <s v="4900149313"/>
        <s v="4900148750"/>
        <s v="5000008637"/>
        <s v="4900150296"/>
        <s v="4900151395"/>
        <s v="5000008560"/>
        <s v="4900150600"/>
        <s v="4900151203"/>
        <s v="5000008654"/>
        <s v="4900149851"/>
        <s v="4900150892"/>
        <s v="4900149796"/>
        <s v="4900150172"/>
        <s v="4900150911"/>
        <s v="5400006833"/>
        <s v="4900149163"/>
        <s v="4900151005"/>
        <s v="5000008644"/>
        <s v="4900150660"/>
        <s v="4900149928"/>
        <s v="4900150044"/>
        <s v="4900150083"/>
        <s v="4900149669"/>
        <s v="4900151431"/>
        <s v="4900150284"/>
        <s v="5400006830"/>
        <s v="4900151683"/>
        <s v="5000008627"/>
        <s v="4900150590"/>
        <s v="4900148721"/>
        <s v="4900151438"/>
        <s v="4900150663"/>
        <s v="4900151659"/>
        <s v="4900149421"/>
        <s v="5000008628"/>
        <s v="4900151394"/>
        <s v="5000008557"/>
        <s v="4900151017"/>
        <s v="4900151188"/>
        <s v="4900151480"/>
        <s v="4900149799"/>
        <s v="4900151645"/>
        <s v="5000008639"/>
        <s v="4900151606"/>
        <s v="4900150400"/>
        <s v="5000008698"/>
        <s v="5000008658"/>
        <s v="4900150013"/>
        <s v="4900150343"/>
        <s v="4900149776"/>
        <s v="4900149167"/>
        <s v="4900151646"/>
        <s v="5000008553"/>
        <s v="5000008697"/>
        <s v="4900150868"/>
        <s v="4900151265"/>
        <s v="4900150834"/>
        <s v="4900149166"/>
        <s v="5000008683"/>
        <s v="4900150968"/>
        <s v="4900151741"/>
        <s v="4900148894"/>
        <s v="4900149377"/>
        <s v="4900151171"/>
        <s v="5000008554"/>
        <s v="4900151297"/>
        <s v="4900150450"/>
        <s v="4900151014"/>
        <s v="4900150949"/>
        <s v="4900151423"/>
        <s v="4900150451"/>
        <s v="4900149738"/>
        <s v="4900149091"/>
        <s v="4900149461"/>
        <s v="5000008632"/>
        <s v="4900148604"/>
        <s v="4900151429"/>
        <s v="4900149564"/>
        <s v="4900150682"/>
        <s v="4900148548"/>
        <s v="4900148516"/>
        <s v="4900150369"/>
        <s v="4900151125"/>
        <s v="4900150393"/>
        <s v="4900149623"/>
        <s v="4900150440"/>
        <s v="4900150484"/>
        <s v="4900149269"/>
        <s v="4900149622"/>
        <s v="4900148809"/>
        <s v="4900151357"/>
        <s v="4900149929"/>
        <s v="5000008591"/>
        <s v="4900149268"/>
        <s v="4900151489"/>
        <s v="4900149475"/>
        <s v="4900151294"/>
        <s v="4900148646"/>
        <s v="5000008675"/>
        <s v="5000008678"/>
        <s v="4900151214"/>
        <s v="4900149773"/>
        <s v="4900148928"/>
        <s v="4900150890"/>
        <s v="4900150385"/>
        <s v="4900149583"/>
        <s v="4900150672"/>
        <s v="5400006746"/>
        <s v="4900151290"/>
        <s v="5400006846"/>
        <s v="4900149157"/>
        <s v="5000008656"/>
        <s v="4900149332"/>
        <s v="4900150816"/>
        <s v="4900151637"/>
        <s v="4900150448"/>
        <s v="4900148788"/>
        <s v="4900149538"/>
        <s v="4900150312"/>
        <s v="4900149624"/>
        <s v="4900151095"/>
        <s v="4900151356"/>
        <s v="4900148677"/>
        <s v="4900149207"/>
        <s v="4900150539"/>
        <s v="5000008669"/>
        <s v="5000008602"/>
        <s v="4900149968"/>
        <s v="4900151036"/>
        <s v="4900150291"/>
        <s v="4900149437"/>
        <s v="4900149629"/>
        <s v="4900150532"/>
        <s v="5000008642"/>
        <s v="4900151648"/>
        <s v="4900149272"/>
        <s v="4900150658"/>
        <s v="4900149412"/>
        <s v="4900149445"/>
        <s v="4900150351"/>
        <s v="4900151527"/>
        <s v="4900149411"/>
        <s v="4900149866"/>
        <s v="5400006811"/>
        <s v="4900150679"/>
        <s v="4900151520"/>
        <s v="4900151421"/>
        <s v="4900150905"/>
        <s v="5000008615"/>
        <s v="4900151018"/>
        <s v="4900149402"/>
        <s v="5400006686"/>
        <s v="5000008645"/>
        <s v="4900150424"/>
        <s v="4900151397"/>
        <s v="4900149351"/>
        <s v="4900150170"/>
        <s v="4900149918"/>
        <s v="5000008673"/>
        <s v="5000008655"/>
        <s v="4900150295"/>
        <s v="5000008652"/>
        <s v="4900148550"/>
        <s v="4900150602"/>
        <s v="4900151033"/>
        <s v="4900150840"/>
        <s v="4900149815"/>
        <s v="4900150453"/>
        <s v="5000008634"/>
        <s v="4900151549"/>
        <s v="4900148682"/>
        <s v="4900150117"/>
        <s v="4900151194"/>
        <s v="4900150297"/>
        <s v="4900148549"/>
        <s v="4900149766"/>
        <s v="5000008612"/>
        <s v="4900151620"/>
        <s v="4900149967"/>
        <s v="4900150133"/>
        <s v="4900151614"/>
        <s v="4900149027"/>
        <s v="4900148745"/>
        <s v="4900150221"/>
        <s v="4900150999"/>
        <s v="4900150963"/>
        <s v="4900150141"/>
        <s v="4900151192"/>
        <s v="4900151261"/>
        <s v="4900149779"/>
        <s v="4900148656"/>
        <s v="4900150501"/>
        <s v="4900149385"/>
        <s v="5000008676"/>
        <s v="5000008677"/>
        <s v="4900149684"/>
        <s v="4900149995"/>
        <s v="4900148579"/>
        <s v="4900149401"/>
        <s v="4900148922"/>
        <s v="4900149079"/>
        <s v="4900150982"/>
        <s v="4900148685"/>
        <s v="4900150232"/>
        <s v="4900150781"/>
        <s v="4900149820"/>
        <s v="4900150389"/>
        <s v="4900150156"/>
        <s v="4900149879"/>
        <s v="4900151618"/>
        <s v="4900149466"/>
        <s v="4900151416"/>
        <s v="5400006688"/>
        <s v="4900149168"/>
        <s v="5400006759"/>
        <s v="4900151738"/>
        <s v="4900151112"/>
        <s v="4900150138"/>
        <s v="4900149822"/>
        <s v="4900151296"/>
        <s v="4900149506"/>
        <s v="4900151189"/>
        <s v="4900148961"/>
        <s v="4900150292"/>
        <s v="4900150659"/>
        <s v="4900149523"/>
        <s v="4900149586"/>
        <s v="4900149476"/>
        <s v="4900150705"/>
        <s v="4900148766"/>
        <s v="5000008674"/>
        <s v="5000008649"/>
        <s v="4900149588"/>
        <s v="4900151293"/>
        <s v="5400006822"/>
        <s v="4900148786"/>
        <s v="4900148776"/>
        <s v="4900150058"/>
        <s v="4900148606"/>
        <s v="4900150603"/>
        <s v="4900150161"/>
        <s v="5000008488"/>
        <s v="4900150936"/>
        <s v="5400006813"/>
        <s v="4900149806"/>
        <s v="4900150386"/>
        <s v="4900150383"/>
        <s v="4900149789"/>
        <s v="4900149886"/>
        <s v="4900149379"/>
        <s v="4900150795"/>
        <s v="4900151535"/>
        <s v="4900148482"/>
        <s v="5400006781"/>
        <s v="4900149285"/>
        <s v="4900148804"/>
        <s v="5000008646"/>
        <s v="4900150562"/>
        <s v="4900149263"/>
        <s v="4900149582"/>
        <s v="4900150609"/>
        <s v="4900150870"/>
        <s v="4900150898"/>
        <s v="4900149364"/>
        <s v="4900151099"/>
        <s v="5400006849"/>
        <s v="4900150573"/>
        <s v="4900150593"/>
        <s v="4900151364"/>
        <s v="4900151365"/>
        <s v="4900148605"/>
        <s v="4900151693"/>
        <s v="4900150678"/>
        <s v="4900150090"/>
        <s v="4900149601"/>
        <s v="4900151155"/>
        <s v="4900149341"/>
        <s v="4900149161"/>
        <s v="4900149315"/>
        <s v="4900150757"/>
        <s v="5000008614"/>
        <s v="4900149408"/>
        <s v="5000008672"/>
        <s v="4900150903"/>
        <s v="5400006779"/>
        <s v="5400006780"/>
        <s v="5400006831"/>
        <s v="5400006814"/>
        <s v="4900148880"/>
        <s v="4900149478"/>
        <s v="4900148561"/>
        <s v="4900148629"/>
        <s v="5000008586"/>
        <s v="4900150294"/>
        <s v="4900150071"/>
        <s v="4900148515"/>
        <s v="4900149382"/>
        <s v="4900150855"/>
        <s v="4900151617"/>
        <s v="4900150168"/>
        <s v="5400006832"/>
        <s v="5400006816"/>
        <s v="4900148676"/>
        <s v="4900150088"/>
        <s v="4900148678"/>
        <s v="4900150535"/>
        <s v="4900151591"/>
        <s v="4900150669"/>
        <s v="4900151053"/>
        <s v="4900149821"/>
        <s v="4900149612"/>
        <s v="4900150049"/>
        <s v="4900150050"/>
        <s v="4900151743"/>
        <s v="4900151061"/>
        <s v="4900151032"/>
        <s v="4900150009"/>
        <s v="4900148392"/>
        <s v="4900149999"/>
        <s v="4900149644"/>
        <s v="4900149181"/>
        <s v="4900151740"/>
        <s v="4900151132"/>
        <s v="4900148952"/>
        <s v="4900150010"/>
        <s v="4900150800"/>
        <s v="4900150332"/>
        <s v="5400006827"/>
        <s v="4900148564"/>
        <s v="4900150958"/>
        <s v="4900149128"/>
        <s v="4900151274"/>
        <s v="4900148787"/>
        <s v="4900151392"/>
        <s v="4900149769"/>
        <s v="4900149826"/>
        <s v="4900149375"/>
        <s v="4900149802"/>
        <s v="4900149165"/>
        <s v="4900151706"/>
        <s v="4900149182"/>
        <s v="4900150015"/>
        <s v="4900151199"/>
        <s v="4900149679"/>
        <s v="4900150358"/>
        <s v="4900151698"/>
        <s v="4900149305"/>
        <s v="4900150707"/>
        <s v="4900149367"/>
        <s v="4900150401"/>
        <s v="4900149066"/>
        <s v="4900150894"/>
        <s v="4900149777"/>
        <s v="4900150367"/>
        <s v="4900150768"/>
        <s v="4900151400"/>
        <s v="4900151029"/>
        <s v="4900149300"/>
        <s v="4900148925"/>
        <s v="4900148583"/>
        <s v="4900149036"/>
        <s v="4900149159"/>
        <s v="4900151631"/>
        <s v="5400006718"/>
        <s v="5000008647"/>
        <s v="4900148759"/>
        <s v="4900148578"/>
        <s v="4900150136"/>
        <s v="5400006778"/>
        <s v="4900149457"/>
        <s v="4900149198"/>
        <s v="4900150842"/>
        <s v="4900150611"/>
        <s v="4900148950"/>
        <s v="4900151267"/>
        <s v="4900151457"/>
        <s v="4900148963"/>
        <s v="4900149243"/>
        <s v="5400006829"/>
        <s v="4900148852"/>
        <s v="5400006817"/>
        <s v="4900148762"/>
        <s v="4900149183"/>
        <s v="4900151486"/>
        <s v="4900149818"/>
        <s v="5400006694"/>
        <s v="5400006691"/>
        <s v="4900148455"/>
        <s v="4900149524"/>
        <s v="4900150835"/>
        <s v="4900149874"/>
        <s v="4900151295"/>
        <s v="4900149993"/>
        <s v="4900148866"/>
        <s v="4900150702"/>
        <s v="5400006684"/>
        <s v="4900149432"/>
        <s v="4900148497"/>
        <s v="4900150503"/>
        <s v="4900149279"/>
        <s v="4900149850"/>
        <s v="4900150665"/>
        <s v="4900150829"/>
        <s v="4900149872"/>
        <s v="4900151473"/>
        <s v="4900148873"/>
        <s v="4900148571"/>
        <s v="4900150228"/>
        <s v="4900151692"/>
        <s v="4900148547"/>
        <s v="4900151008"/>
        <s v="4900148563"/>
        <s v="4900149828"/>
        <s v="4900148777"/>
        <s v="4900151396"/>
        <s v="4900151035"/>
        <s v="4900149154"/>
        <s v="5000008594"/>
        <s v="4900151398"/>
        <s v="4900149453"/>
        <s v="4900150139"/>
        <s v="4900150140"/>
        <s v="4900151514"/>
        <s v="4900151175"/>
        <s v="4900148978"/>
        <s v="4900148514"/>
        <s v="4900151302"/>
        <s v="4900148715"/>
        <s v="4900149836"/>
        <s v="4900149895"/>
        <s v="4900150048"/>
        <s v="4900150051"/>
        <s v="4900150053"/>
        <s v="4900150054"/>
        <s v="4900150056"/>
        <s v="4900150057"/>
        <s v="4900148559"/>
        <s v="4900151533"/>
        <s v="4900149295"/>
        <s v="4900151464"/>
        <s v="4900148981"/>
        <s v="4900149210"/>
        <s v="4900150592"/>
        <s v="5000008680"/>
        <s v="5400006758"/>
        <s v="4900151404"/>
        <s v="4900149201"/>
        <s v="4900150854"/>
        <s v="4900149472"/>
        <s v="4900150828"/>
        <s v="4900150167"/>
        <s v="4900151166"/>
        <s v="4900150533"/>
        <s v="4900149764"/>
        <s v="4900150402"/>
        <s v="4900149954"/>
        <s v="4900151417"/>
        <s v="4900151344"/>
        <s v="4900150445"/>
        <s v="4900151215"/>
        <s v="4900150249"/>
        <s v="4900151264"/>
        <s v="4900149972"/>
        <s v="4900149829"/>
        <s v="4900149577"/>
        <s v="4900149372"/>
        <s v="5000008578"/>
        <s v="4900150157"/>
        <s v="4900149518"/>
        <s v="5400006771"/>
        <s v="4900151134"/>
        <s v="4900150624"/>
        <s v="4900149012"/>
        <s v="4900149857"/>
        <s v="4900151737"/>
        <s v="4900148941"/>
        <s v="4900149188"/>
        <s v="4900148658"/>
        <s v="4900151127"/>
        <s v="4900149238"/>
        <s v="4900149160"/>
        <s v="4900151577"/>
        <s v="4900149152"/>
        <s v="5400006836"/>
        <s v="4900148693"/>
        <s v="4900150719"/>
        <s v="5400006823"/>
        <s v="4900148694"/>
        <s v="4900150530"/>
        <s v="4900151405"/>
        <s v="4900150526"/>
        <s v="4900149707"/>
        <s v="4900149882"/>
        <s v="4900149155"/>
        <s v="4900149158"/>
        <s v="4900149278"/>
        <s v="4900149429"/>
        <s v="4900149848"/>
        <s v="5400006806"/>
        <s v="4900151691"/>
        <s v="4900150105"/>
        <s v="4900150193"/>
        <s v="4900150142"/>
        <s v="4900151654"/>
        <s v="4900150413"/>
        <s v="4900149963"/>
        <s v="5400006689"/>
        <s v="5400006815"/>
        <s v="4900149701"/>
        <s v="4900150964"/>
        <s v="4900149552"/>
        <s v="4900151407"/>
        <s v="4900149884"/>
        <s v="4900151019"/>
        <s v="4900150722"/>
        <s v="4900150934"/>
        <s v="5400006693"/>
        <s v="4900150169"/>
        <s v="4900149370"/>
        <s v="4900150566"/>
        <s v="4900149339"/>
        <s v="4900151684"/>
        <s v="4900149072"/>
        <s v="4900149686"/>
        <s v="4900151065"/>
        <s v="4900151452"/>
        <s v="4900151598"/>
        <s v="4900149247"/>
        <s v="4900151777"/>
        <s v="4900148923"/>
        <s v="4900151531"/>
        <s v="4900151031"/>
        <s v="4900151074"/>
        <s v="4900149971"/>
        <s v="4900150066"/>
        <s v="4900148566"/>
        <s v="4900151310"/>
        <s v="4900149677"/>
        <s v="4900150594"/>
        <s v="4900150595"/>
        <s v="4900151190"/>
        <s v="4900149539"/>
        <s v="4900149657"/>
        <s v="5400006692"/>
        <s v="4900150961"/>
        <s v="4900150670"/>
        <s v="4900149080"/>
        <s v="4900149357"/>
        <s v="4900151653"/>
        <s v="4900149363"/>
        <s v="4900149658"/>
        <s v="4900151268"/>
        <s v="4900149953"/>
        <s v="4900149075"/>
        <s v="4900149632"/>
        <s v="4900150671"/>
        <s v="4900149941"/>
        <s v="4900149651"/>
        <s v="4900149481"/>
        <s v="4900150454"/>
        <s v="4900149221"/>
        <s v="4900149271"/>
        <s v="4900151425"/>
        <s v="4900149474"/>
        <s v="4900150621"/>
        <s v="4900151604"/>
        <s v="4900150970"/>
        <s v="4900149883"/>
        <s v="4900151695"/>
        <s v="4900150176"/>
        <s v="4900150213"/>
        <s v="4900150178"/>
        <s v="4900149621"/>
        <s v="4900148577"/>
        <s v="4900150906"/>
        <s v="4900149387"/>
        <s v="4900151567"/>
        <s v="4900148960"/>
        <s v="4900151510"/>
        <s v="4900150247"/>
        <s v="4900151736"/>
        <s v="4900149440"/>
        <s v="4900150683"/>
        <s v="4900149105"/>
        <s v="4900149730"/>
        <s v="4900151165"/>
        <s v="4900151109"/>
        <s v="4900151170"/>
        <s v="4900151301"/>
        <s v="4900149700"/>
        <s v="4900151632"/>
        <s v="5400006740"/>
        <s v="4900150811"/>
        <s v="4900150398"/>
        <s v="4900149381"/>
        <s v="4900151198"/>
        <s v="4900149142"/>
        <s v="4900149592"/>
        <s v="4900150298"/>
        <s v="4900151450"/>
        <s v="5000008648"/>
        <s v="4900150989"/>
        <s v="4900149663"/>
        <s v="4900149397"/>
        <s v="4900151413"/>
        <s v="4900150388"/>
        <s v="4900150502"/>
        <s v="4900150830"/>
        <s v="4900150836"/>
        <s v="4900148624"/>
        <s v="4900149224"/>
        <s v="4900151613"/>
        <s v="4900148522"/>
        <s v="4900148600"/>
        <s v="4900151393"/>
        <s v="4900151440"/>
        <s v="4900151379"/>
        <s v="4900149497"/>
        <s v="4900151436"/>
        <s v="4900151159"/>
        <s v="4900148679"/>
        <s v="4900149048"/>
        <s v="5400006821"/>
        <s v="4900151154"/>
        <s v="4900151552"/>
        <s v="4900149289"/>
        <s v="4900151444"/>
        <s v="4900151445"/>
        <s v="4900151696"/>
        <s v="4900149774"/>
        <s v="4900149775"/>
        <s v="4900151391"/>
        <s v="4900151771"/>
        <s v="4900148768"/>
        <s v="4900149454"/>
        <s v="5400006732"/>
        <s v="4900149656"/>
        <s v="4900149807"/>
        <s v="4900148510"/>
        <s v="4900150111"/>
        <s v="4900149220"/>
        <s v="4900150340"/>
        <s v="4900151649"/>
        <s v="4900149200"/>
        <s v="4900148588"/>
        <s v="4900149094"/>
        <s v="4900148895"/>
        <s v="4900150190"/>
        <s v="4900149252"/>
        <s v="4900149420"/>
        <s v="4900149373"/>
        <s v="5000008592"/>
        <s v="4900151508"/>
        <s v="4900149863"/>
        <s v="4900151126"/>
        <s v="4900149593"/>
        <s v="5400006826"/>
        <s v="4900151232"/>
        <s v="4900150752"/>
        <s v="4900151643"/>
        <s v="4900151716"/>
        <s v="4900150059"/>
        <s v="4900151564"/>
        <s v="4900151474"/>
        <s v="4900150330"/>
        <s v="4900150189"/>
        <s v="4900149647"/>
        <s v="4900151636"/>
        <s v="4900151193"/>
        <s v="4900148586"/>
        <s v="4900149314"/>
        <s v="4900149366"/>
        <s v="4900149808"/>
        <s v="4900149833"/>
        <s v="4900149875"/>
        <s v="4900150871"/>
        <s v="4900151028"/>
        <s v="4900149117"/>
        <s v="4900150710"/>
        <s v="4900148565"/>
        <s v="4900150924"/>
        <s v="4900150873"/>
        <s v="4900150657"/>
        <s v="4900151131"/>
        <s v="4900151380"/>
        <s v="4900150137"/>
        <s v="4900149368"/>
        <s v="4900149320"/>
        <s v="4900151370"/>
        <s v="4900150917"/>
        <s v="5400006847"/>
        <s v="4900149389"/>
        <s v="4900150159"/>
        <s v="4900151002"/>
        <s v="4900150328"/>
        <s v="4900150331"/>
        <s v="4900148757"/>
        <s v="4900150805"/>
        <s v="4900149692"/>
        <s v="4900151506"/>
        <s v="4900149172"/>
        <s v="4900151446"/>
        <s v="4900149107"/>
        <s v="4900149089"/>
        <s v="4900151739"/>
        <s v="4900149321"/>
        <s v="4900148551"/>
        <s v="4900150235"/>
        <s v="4900150143"/>
        <s v="4900150694"/>
        <s v="4900151545"/>
        <s v="4900151415"/>
        <s v="4900149814"/>
        <s v="4900151206"/>
        <s v="4900151609"/>
        <s v="4900149076"/>
        <s v="4900151465"/>
        <s v="4900151661"/>
        <s v="4900149473"/>
        <s v="4900149139"/>
        <s v="4900149728"/>
        <s v="4900149038"/>
        <s v="4900151749"/>
        <s v="4900150293"/>
        <s v="4900148736"/>
        <s v="4900150077"/>
        <s v="4900151517"/>
        <s v="4900148671"/>
        <s v="5400006784"/>
        <s v="4900151100"/>
        <s v="4900151633"/>
        <s v="4900150060"/>
        <s v="4900151443"/>
        <s v="4900150245"/>
        <s v="4900150909"/>
        <s v="4900148581"/>
        <s v="4900148885"/>
        <s v="5400006757"/>
        <s v="4900149959"/>
        <s v="4900148767"/>
        <s v="4900151270"/>
        <s v="4900149197"/>
        <s v="4900149613"/>
        <s v="4900150412"/>
        <s v="4900151703"/>
        <s v="4900148659"/>
        <s v="4900150685"/>
        <s v="5400006861"/>
        <s v="4900148707"/>
        <s v="4900151048"/>
        <s v="4900148760"/>
        <s v="4900148580"/>
        <s v="4900149991"/>
        <s v="4900151269"/>
        <s v="5400006812"/>
        <s v="4900149919"/>
        <s v="4900149650"/>
        <s v="4900149962"/>
        <s v="4900150966"/>
        <s v="4900149637"/>
        <s v="4900149880"/>
        <s v="4900149881"/>
        <s v="4900149380"/>
        <s v="4900150425"/>
        <s v="4900150175"/>
        <s v="4900151000"/>
        <s v="4900151418"/>
        <s v="4900150735"/>
        <s v="5400006690"/>
        <s v="4900149703"/>
        <s v="4900150166"/>
        <s v="4900148780"/>
        <s v="4900150408"/>
        <s v="4900151448"/>
        <s v="4900151424"/>
        <s v="4900149074"/>
        <s v="4900150723"/>
        <s v="4900148706"/>
        <s v="4900151090"/>
        <s v="4900151403"/>
        <s v="4900150673"/>
        <s v="4900151104"/>
        <s v="4900150638"/>
        <s v="4900149205"/>
        <s v="4900149177"/>
        <s v="5000008681"/>
        <s v="5000008696"/>
        <s v="4900150335"/>
        <s v="4900150209"/>
        <s v="4900151626"/>
        <s v="4900149606"/>
        <s v="5000008598"/>
        <s v="4900151660"/>
        <s v="4900151557"/>
        <s v="4900151492"/>
        <s v="5400006818"/>
        <s v="4900151195"/>
        <s v="4900150315"/>
        <s v="4900149483"/>
        <s v="4900148708"/>
        <s v="4900149260"/>
        <s v="4900149338"/>
        <s v="4900149480"/>
        <s v="4900149209"/>
        <s v="4900149035"/>
        <s v="5000008568"/>
        <s v="4900148582"/>
        <s v="4900149827"/>
        <s v="4900150489"/>
        <s v="4900151108"/>
        <s v="4900149504"/>
        <s v="4900151086"/>
        <s v="4900151157"/>
        <s v="4900148530"/>
        <s v="4900150458"/>
        <s v="4900150925"/>
        <s v="4900151010"/>
        <s v="4900148627"/>
        <s v="4900150461"/>
        <s v="4900149965"/>
        <s v="4900150375"/>
        <s v="4900149199"/>
        <s v="4900151187"/>
        <s v="4900149395"/>
        <s v="4900150146"/>
        <s v="4900149106"/>
        <s v="4900149659"/>
        <s v="4900150852"/>
        <s v="4900150426"/>
        <s v="4900149581"/>
        <s v="4900149630"/>
        <s v="4900149607"/>
        <s v="4900151389"/>
        <s v="4900149652"/>
        <s v="4900149672"/>
        <s v="4900149673"/>
        <s v="4900149674"/>
        <s v="4900149676"/>
        <s v="4900150667"/>
        <s v="5400006743"/>
        <s v="4900149405"/>
        <s v="4900148940"/>
        <s v="4900149910"/>
        <s v="5400006825"/>
        <s v="4900151385"/>
        <s v="4900151034"/>
        <s v="4900151569"/>
        <s v="4900149325"/>
        <s v="4900150560"/>
        <s v="4900150008"/>
        <s v="4900149301"/>
        <s v="4900150236"/>
        <s v="4900150052"/>
        <s v="4900150055"/>
        <s v="4900150748"/>
        <s v="4900150233"/>
        <s v="4900150234"/>
        <s v="4900148496"/>
        <s v="4900150129"/>
        <s v="4900150645"/>
        <s v="4900151694"/>
        <s v="4900150494"/>
        <s v="4900149693"/>
        <s v="4900149438"/>
        <s v="4900149141"/>
        <s v="4900148842"/>
        <s v="4900150927"/>
        <s v="4900150329"/>
        <s v="4900151430"/>
        <s v="4900149097"/>
        <s v="4900148739"/>
        <s v="4900150732"/>
        <s v="4900149090"/>
        <s v="4900150112"/>
        <s v="4900150162"/>
        <s v="4900150371"/>
        <s v="4900151363"/>
        <s v="4900150397"/>
        <s v="4900151682"/>
        <s v="4900148942"/>
        <s v="4900149823"/>
        <s v="4900150434"/>
        <s v="4900149813"/>
        <s v="4900150387"/>
        <s v="4900150708"/>
        <s v="4900151366"/>
        <s v="4900149555"/>
        <s v="4900150769"/>
        <s v="4900149403"/>
        <s v="4900151110"/>
        <s v="4900150684"/>
        <s v="4900150248"/>
        <s v="4900150399"/>
        <s v="4900149655"/>
        <s v="4900149960"/>
        <s v="4900148657"/>
        <s v="4900150449"/>
        <s v="4900151083"/>
        <s v="4900151084"/>
        <s v="4900151422"/>
        <s v="4900149961"/>
        <s v="4900149353"/>
        <s v="4900150804"/>
        <s v="4900150002"/>
        <s v="4900150948"/>
        <s v="4900148957"/>
        <s v="4900150827"/>
        <s v="4900149743"/>
        <s v="4900148599"/>
        <s v="4900150895"/>
        <s v="4900151049"/>
        <s v="4900148680"/>
        <s v="4900149436"/>
        <s v="4900151037"/>
        <s v="4900151094"/>
        <s v="4900151755"/>
        <s v="4900151054"/>
        <s v="4900151607"/>
        <s v="4900150796"/>
        <s v="4900148811"/>
        <s v="4900149513"/>
        <s v="4900151146"/>
        <s v="4900149688"/>
        <s v="4900149994"/>
        <s v="4900151030"/>
        <s v="4900151641"/>
        <s v="4900150919"/>
        <s v="5400006862"/>
        <s v="4900149996"/>
        <s v="4900148994"/>
        <s v="4900150716"/>
        <s v="4900150750"/>
        <s v="4900149418"/>
        <s v="4900149605"/>
        <s v="4900151551"/>
        <s v="4900151642"/>
        <s v="4900149311"/>
        <s v="4900151597"/>
        <s v="5400006719"/>
        <s v="4900150321"/>
        <s v="4900151168"/>
        <s v="5000008659"/>
        <s v="5000008660"/>
        <s v="4900151629"/>
        <s v="4900150121"/>
        <s v="4900149849"/>
        <s v="4900150813"/>
        <s v="4900151156"/>
        <s v="4900150904"/>
        <s v="5000008599"/>
        <s v="4900149374"/>
        <s v="4900150933"/>
        <s v="4900150007"/>
        <s v="4900149722"/>
        <s v="4900150897"/>
        <s v="4900149675"/>
        <s v="4900151426"/>
        <s v="4900151386"/>
        <s v="4900151662"/>
        <s v="4900151778"/>
        <s v="4900149229"/>
        <s v="4900149803"/>
        <s v="4900151161"/>
        <s v="4900150341"/>
        <s v="4900149788"/>
        <s v="4900148495"/>
        <s v="5400006807"/>
        <s v="4900148898"/>
        <s v="4900149151"/>
        <s v="4900148927"/>
        <s v="4900151432"/>
        <s v="4900148901"/>
        <s v="4900150120"/>
        <s v="4900151505"/>
        <s v="4900151476"/>
        <s v="4900149580"/>
        <s v="4900150664"/>
        <s v="4900146946"/>
        <s v="4900150244"/>
        <s v="4900148541"/>
        <s v="4900151459"/>
        <s v="4900149685"/>
        <s v="4900151266"/>
        <s v="4900151383"/>
        <s v="4900150639"/>
        <s v="4900150640"/>
        <s v="4900149251"/>
        <s v="4900149171"/>
        <s v="4900149522"/>
        <s v="4900151733"/>
        <s v="4900151744"/>
        <s v="4900148971"/>
        <s v="4900150965"/>
        <s v="4900148584"/>
        <s v="4900150104"/>
        <s v="4900149409"/>
        <s v="4900149186"/>
        <s v="4900151509"/>
        <s v="4900151196"/>
        <s v="4900151751"/>
        <s v="4900148765"/>
        <s v="4900150270"/>
        <s v="4900151330"/>
        <s v="4900149281"/>
        <s v="4900148585"/>
        <s v="4900148587"/>
        <s v="4900150703"/>
        <s v="4900149467"/>
        <s v="4900149926"/>
        <s v="4900150662"/>
        <s v="4900149556"/>
        <s v="4900150857"/>
        <s v="4900149108"/>
        <s v="4900149920"/>
        <s v="4900150536"/>
        <s v="4900150421"/>
        <s v="5400006720"/>
        <s v="4900150365"/>
        <s v="4900151625"/>
        <s v="4900150680"/>
        <s v="4900151001"/>
        <s v="4900149162"/>
        <s v="4900149293"/>
        <s v="4900149617"/>
        <s v="4900149816"/>
        <s v="4900150092"/>
        <s v="4900148569"/>
        <s v="4900149812"/>
        <s v="4900150778"/>
        <s v="4900148494"/>
        <s v="4900149309"/>
        <s v="4900151412"/>
        <s v="4900148702"/>
        <s v="4900151556"/>
        <s v="4900151559"/>
        <s v="4900151560"/>
        <s v="4900150266"/>
        <s v="4900148684"/>
        <s v="4900151335"/>
        <s v="4900151158"/>
        <s v="4900148531"/>
        <s v="4900151009"/>
        <s v="4900149649"/>
        <s v="4900149597"/>
        <s v="4900150841"/>
        <s v="4900151026"/>
        <s v="4900151442"/>
        <s v="4900150717"/>
        <s v="4900151191"/>
        <s v="4900151105"/>
        <s v="4900150947"/>
        <s v="4900150921"/>
        <s v="4900150537"/>
        <s v="4900150744"/>
        <s v="4900150446"/>
        <s v="5400006739"/>
        <s v="4900150339"/>
        <s v="4900149800"/>
        <s v="4900151075"/>
        <s v="4900150896"/>
        <s v="4900151467"/>
        <s v="4900149590"/>
        <s v="4900148758"/>
        <s v="4900149603"/>
        <s v="4900150299"/>
        <s v="5400006734"/>
        <s v="4900149410"/>
        <s v="4900149798"/>
        <s v="4900148655"/>
        <s v="4900150808"/>
        <s v="4900149517"/>
        <s v="4900150699"/>
        <s v="4900151107"/>
        <s v="4900149051"/>
        <s v="4900148956"/>
        <s v="4900149810"/>
        <s v="4900148945"/>
        <s v="4900150028"/>
        <s v="4900149695"/>
        <s v="4900151745"/>
        <s v="4900148625"/>
        <s v="4900149885"/>
        <s v="4900150065"/>
        <s v="4900150237"/>
        <s v="4900148926"/>
        <s v="4900149216"/>
        <s v="5000008622"/>
        <s v="4900149543"/>
        <s v="4900149147"/>
        <s v="4900150690"/>
        <s v="4900150084"/>
        <s v="4900150797"/>
        <s v="4900151624"/>
        <s v="4900151097"/>
        <s v="4900149801"/>
        <s v="5000008587"/>
        <s v="4900150427"/>
        <s v="4900150372"/>
        <s v="4900148512"/>
        <s v="5000008566"/>
        <s v="4900151722"/>
        <s v="4900150499"/>
        <s v="4900149964"/>
        <s v="4900148558"/>
        <s v="4900148703"/>
        <s v="4900150020"/>
        <s v="4900150848"/>
        <s v="4900150538"/>
        <s v="4900148900"/>
        <s v="4900150106"/>
        <s v="5400006864"/>
        <s v="4900149470"/>
        <s v="4900151441"/>
        <s v="4900150180"/>
        <s v="4900148642"/>
        <s v="4900151550"/>
        <s v="4900149058"/>
        <s v="4900151292"/>
        <s v="4900151285"/>
        <s v="4900150926"/>
        <s v="4900150928"/>
        <s v="4900151455"/>
        <s v="4900150452"/>
        <s v="4900149736"/>
        <s v="4900150278"/>
        <s v="5000008575"/>
        <s v="4900151276"/>
        <s v="4900148649"/>
        <s v="4900151319"/>
        <s v="4900148651"/>
        <s v="4900150384"/>
        <s v="4900150843"/>
        <s v="4900150666"/>
        <s v="4900150745"/>
        <s v="4900149537"/>
        <s v="4900150093"/>
        <s v="4900150192"/>
        <s v="4900150217"/>
        <s v="4900150751"/>
        <s v="4900151526"/>
        <s v="4900150507"/>
        <s v="4900149986"/>
        <s v="4900150920"/>
        <s v="4900150181"/>
        <s v="4900149073"/>
        <s v="4900149095"/>
        <s v="4900149365"/>
        <s v="4900150586"/>
        <s v="4900148517"/>
        <s v="4900149003"/>
        <s v="4900150338"/>
        <s v="4900151316"/>
        <s v="4900149844"/>
        <s v="4900151765"/>
        <s v="4900148829"/>
        <s v="4900148789"/>
        <s v="4900151768"/>
        <s v="4900151721"/>
        <s v="4900148833"/>
        <s v="4900149985"/>
        <s v="4900151051"/>
        <s v="4900148761"/>
        <s v="4900151362"/>
        <s v="4900149900"/>
        <s v="4900149901"/>
        <s v="4900149902"/>
        <s v="4900150081"/>
        <s v="4900150996"/>
        <s v="4900151068"/>
        <s v="4900151070"/>
        <s v="4900151173"/>
        <s v="4900151518"/>
        <s v="4900149946"/>
        <s v="4900150070"/>
        <s v="4900149834"/>
        <s v="4900151052"/>
        <s v="4900150272"/>
        <s v="4900151260"/>
        <s v="4900148621"/>
        <s v="4900150265"/>
        <s v="4900148914"/>
        <s v="4900148915"/>
        <s v="4900148975"/>
        <s v="4900149448"/>
        <s v="4900151475"/>
        <s v="4900151553"/>
        <s v="4900151336"/>
        <s v="4900151338"/>
        <s v="4900148538"/>
        <s v="4900148828"/>
        <s v="4900149037"/>
        <s v="4900149132"/>
        <s v="4900150019"/>
        <s v="4900149239"/>
        <s v="4900149257"/>
        <s v="4900151546"/>
        <s v="4900150777"/>
        <s v="4900150759"/>
        <s v="4900151207"/>
        <s v="4900151312"/>
        <s v="4900150103"/>
        <s v="4900149256"/>
        <s v="5000008616"/>
        <s v="4900149708"/>
        <s v="4900149670"/>
        <s v="4900148595"/>
        <s v="4900150253"/>
        <s v="4900150254"/>
        <s v="4900150256"/>
        <s v="4900150342"/>
        <s v="4900151704"/>
        <s v="4900149744"/>
        <s v="4900150625"/>
        <s v="4900150626"/>
        <s v="4900150627"/>
        <s v="4900150628"/>
        <s v="4900149955"/>
        <s v="4900151600"/>
        <s v="4900149194"/>
        <s v="4900149845"/>
        <s v="4900151045"/>
        <s v="4900148938"/>
        <s v="4900148638"/>
        <s v="5000008661"/>
        <s v="5000008662"/>
        <s v="5000008663"/>
        <s v="5000008664"/>
        <s v="4900149809"/>
        <s v="4900151635"/>
        <s v="4900148840"/>
        <s v="4900149682"/>
        <s v="4900149713"/>
        <s v="4900148570"/>
        <s v="5000008619"/>
        <s v="5000008620"/>
        <s v="5000008623"/>
        <s v="4900151337"/>
        <s v="4900149092"/>
        <s v="4900149500"/>
        <s v="4900149469"/>
        <s v="4900148687"/>
        <s v="4900149633"/>
        <s v="4900150004"/>
        <s v="4900150171"/>
        <s v="4900151172"/>
        <s v="4900149551"/>
        <s v="4900151530"/>
        <s v="4900149947"/>
        <s v="4900149948"/>
        <s v="4900148612"/>
        <s v="4900149903"/>
        <s v="4900148853"/>
        <s v="4900150251"/>
        <s v="4900150252"/>
        <s v="4900150289"/>
        <s v="4900150022"/>
        <s v="4900149004"/>
        <s v="4900151015"/>
        <s v="4900150889"/>
        <s v="4900151466"/>
        <s v="4900149033"/>
        <s v="4900149376"/>
        <s v="4900150523"/>
        <s v="4900149589"/>
        <s v="4900149952"/>
        <s v="4900151582"/>
        <s v="4900148857"/>
        <s v="4900148964"/>
        <s v="4900149767"/>
        <s v="4900148730"/>
        <s v="4900149541"/>
        <s v="4900151672"/>
        <s v="4900149000"/>
        <s v="4900148855"/>
        <s v="4900150003"/>
        <s v="4900148867"/>
        <s v="4900150940"/>
        <s v="4900148594"/>
        <s v="4900150442"/>
        <s v="4900150356"/>
        <s v="4900150761"/>
        <s v="4900150211"/>
        <s v="4900151169"/>
        <s v="4900151616"/>
        <s v="5400006863"/>
        <s v="4900148501"/>
        <s v="4900148640"/>
        <s v="4900148669"/>
        <s v="4900148683"/>
        <s v="4900149015"/>
        <s v="4900149631"/>
        <s v="4900151576"/>
        <s v="4900151469"/>
        <s v="4900148511"/>
        <s v="4900148982"/>
        <s v="4900149516"/>
        <s v="4900149336"/>
        <s v="4900150029"/>
        <s v="4900149255"/>
        <s v="4900149230"/>
        <s v="4900148539"/>
        <s v="4900148540"/>
        <s v="4900148949"/>
        <s v="4900150366"/>
        <s v="4900150392"/>
        <s v="4900151410"/>
        <s v="4900149510"/>
        <s v="4900148794"/>
        <s v="4900150078"/>
        <s v="4900151515"/>
        <s v="4900151536"/>
        <s v="4900149077"/>
        <s v="4900151711"/>
        <s v="4900149740"/>
        <s v="4900148813"/>
        <s v="4900151521"/>
        <s v="4900151205"/>
        <s v="4900151543"/>
        <s v="4900151752"/>
        <s v="4900151217"/>
        <s v="4900148845"/>
        <s v="4900150696"/>
        <s v="4900149742"/>
        <s v="4900151331"/>
        <s v="4900151332"/>
        <s v="4900148647"/>
        <s v="4900150913"/>
        <s v="4900148795"/>
        <s v="4900149223"/>
        <s v="4900149383"/>
        <s v="4900149906"/>
        <s v="4900150079"/>
        <s v="4900150255"/>
        <s v="4900150753"/>
        <s v="4900150754"/>
        <s v="4900150765"/>
        <s v="4900150882"/>
        <s v="4900151516"/>
        <s v="4900151764"/>
        <s v="4900151325"/>
        <s v="4900151089"/>
        <s v="4900151671"/>
        <s v="4900149871"/>
        <s v="4900150606"/>
        <s v="4900149462"/>
        <s v="4900150701"/>
        <s v="4900149545"/>
        <s v="4900149578"/>
        <s v="4900149858"/>
        <s v="4900149778"/>
        <s v="4900151544"/>
        <s v="4900149343"/>
        <s v="4900150587"/>
        <s v="4900148820"/>
        <s v="4900149944"/>
        <s v="4900148858"/>
        <s v="4900148869"/>
        <s v="4900150364"/>
        <s v="4900149587"/>
        <s v="4900149189"/>
        <s v="4900149501"/>
        <s v="4900149547"/>
        <s v="4900149548"/>
        <s v="4900148876"/>
        <s v="4900149549"/>
        <s v="4900149520"/>
        <s v="4900150222"/>
        <s v="4900150443"/>
        <s v="4900150960"/>
        <s v="4900149974"/>
        <s v="4900150817"/>
        <s v="4900148532"/>
        <s v="4900150747"/>
        <s v="4900148725"/>
        <s v="4900149121"/>
        <s v="4900149006"/>
        <s v="4900151399"/>
        <s v="4900151750"/>
        <s v="4900151561"/>
        <s v="4900150098"/>
        <s v="4900150352"/>
        <s v="4900150173"/>
        <s v="4900151040"/>
        <s v="4900151041"/>
        <s v="4900150064"/>
        <s v="4900150570"/>
        <s v="4900150738"/>
        <s v="4900150355"/>
        <s v="4900149765"/>
        <s v="4900149966"/>
        <s v="4900150656"/>
        <s v="4900150240"/>
        <s v="4900151781"/>
        <s v="4900150492"/>
        <s v="4900150875"/>
        <s v="4900149477"/>
        <s v="4900150027"/>
        <s v="4900150283"/>
        <s v="4900151709"/>
        <s v="4900150155"/>
        <s v="4900150995"/>
        <s v="4900148870"/>
        <s v="4900151164"/>
        <s v="4900151715"/>
        <s v="4900151067"/>
        <s v="4900151069"/>
        <s v="4900149614"/>
        <s v="4900149479"/>
        <s v="4900150280"/>
        <s v="4900149347"/>
        <s v="4900148817"/>
        <s v="4900148953"/>
        <s v="4900150763"/>
        <s v="4900149616"/>
        <s v="4900151087"/>
        <s v="4900151081"/>
        <s v="4900150334"/>
        <s v="4900149532"/>
        <s v="4900150515"/>
        <s v="4900151355"/>
        <s v="4900149451"/>
        <s v="4900150069"/>
        <s v="5000008562"/>
        <s v="5000008563"/>
        <s v="5000008564"/>
        <s v="5000008565"/>
        <s v="5000008567"/>
        <s v="5000008590"/>
        <s v="4900150977"/>
        <s v="5000008665"/>
        <s v="5000008666"/>
        <s v="5000008667"/>
        <s v="5000008668"/>
        <s v="4900150561"/>
        <s v="4900151262"/>
        <s v="4900148695"/>
        <s v="4900150147"/>
        <s v="4900148849"/>
        <s v="4900149783"/>
        <s v="4900149795"/>
        <s v="4900150072"/>
        <s v="4900150513"/>
        <s v="4900150519"/>
        <s v="4900150288"/>
        <s v="4900149680"/>
        <s v="4900149024"/>
        <s v="4900149942"/>
        <s v="4900149811"/>
        <s v="4900149002"/>
        <s v="4900151708"/>
        <s v="4900151676"/>
        <s v="4900148893"/>
        <s v="4900149078"/>
        <s v="4900151136"/>
        <s v="4900148664"/>
        <s v="4900149007"/>
        <s v="4900149009"/>
        <s v="4900150832"/>
        <s v="4900148713"/>
        <s v="4900150362"/>
        <s v="4900150218"/>
        <s v="4900148574"/>
        <s v="4900149626"/>
        <s v="4900150653"/>
        <s v="4900150086"/>
        <s v="4900148591"/>
        <s v="4900148633"/>
        <s v="4900150693"/>
        <s v="4900149352"/>
        <s v="4900151138"/>
        <s v="4900150273"/>
        <s v="4900148779"/>
        <s v="4900151046"/>
        <s v="4900150718"/>
        <s v="4900148487"/>
        <s v="4900149143"/>
        <s v="4900149989"/>
        <s v="4900149333"/>
        <s v="4900148568"/>
        <s v="4900151690"/>
        <s v="4900150815"/>
        <s v="4900148974"/>
        <s v="4900151504"/>
        <s v="4900151610"/>
        <s v="4900150619"/>
        <s v="4900150394"/>
        <s v="4900148524"/>
        <s v="5400006723"/>
        <s v="4900148875"/>
        <s v="4900150514"/>
        <s v="4900150675"/>
        <s v="4900149032"/>
        <s v="4900149595"/>
        <s v="4900149299"/>
        <s v="4900151135"/>
        <s v="4900149404"/>
        <s v="4900151580"/>
        <s v="4900148770"/>
        <s v="4900149855"/>
        <s v="4900151482"/>
        <s v="4900151485"/>
        <s v="4900151488"/>
        <s v="4900151491"/>
        <s v="4900151494"/>
        <s v="4900150914"/>
        <s v="4900151501"/>
        <s v="4900148723"/>
        <s v="4900151525"/>
        <s v="4900151539"/>
        <s v="4900151541"/>
        <s v="4900149102"/>
        <s v="4900150001"/>
        <s v="4900150035"/>
        <s v="4900151322"/>
        <s v="4900151651"/>
        <s v="4900148616"/>
        <s v="4900149832"/>
        <s v="4900150713"/>
        <s v="4900149254"/>
        <s v="4900149386"/>
        <s v="4900151071"/>
        <s v="4900149047"/>
        <s v="4900151374"/>
        <s v="4900149337"/>
        <s v="4900150814"/>
        <s v="4900149997"/>
        <s v="4900149187"/>
        <s v="4900149217"/>
        <s v="4900149249"/>
        <s v="4900150522"/>
        <s v="4900151298"/>
        <s v="4900151528"/>
        <s v="4900151652"/>
        <s v="4900150354"/>
        <s v="4900148607"/>
        <s v="4900150158"/>
        <s v="4900150182"/>
        <s v="4900150183"/>
        <s v="5000008601"/>
        <s v="4900151761"/>
        <s v="4900148826"/>
        <s v="4900149174"/>
        <s v="4900149123"/>
        <s v="4900150215"/>
        <s v="4900151677"/>
        <s v="4900150635"/>
        <s v="4900149064"/>
        <s v="4900149308"/>
        <s v="4900149310"/>
        <s v="4900149998"/>
        <s v="4900150038"/>
        <s v="4900151201"/>
        <s v="4900148860"/>
        <s v="4900150876"/>
        <s v="4900150045"/>
        <s v="4900149731"/>
        <s v="4900151420"/>
        <s v="5400006683"/>
        <s v="4900150410"/>
        <s v="4900148934"/>
        <s v="4900150643"/>
        <s v="5400006680"/>
        <s v="4900148488"/>
        <s v="4900149956"/>
        <s v="4900149446"/>
        <s v="4900151167"/>
        <s v="4900149283"/>
        <s v="4900151334"/>
        <s v="4900148796"/>
        <s v="4900148874"/>
        <s v="4900149354"/>
        <s v="4900150674"/>
        <s v="4900148889"/>
        <s v="4900151016"/>
        <s v="4900151347"/>
        <s v="4900148618"/>
        <s v="4900149231"/>
        <s v="4900150941"/>
        <s v="4900151186"/>
        <s v="4900149273"/>
        <s v="4900149170"/>
        <s v="4900149019"/>
        <s v="4900148692"/>
        <s v="4900151406"/>
        <s v="4900149350"/>
        <s v="4900149911"/>
        <s v="4900150785"/>
        <s v="4900148791"/>
        <s v="4900149724"/>
        <s v="4900151640"/>
        <s v="4900151315"/>
        <s v="4900150599"/>
        <s v="4900150404"/>
        <s v="4900148727"/>
        <s v="4900148619"/>
        <s v="4900148620"/>
        <s v="4900149732"/>
        <s v="4900149733"/>
        <s v="4900151288"/>
        <s v="4900151289"/>
        <s v="5400006865"/>
        <s v="4900150730"/>
        <s v="4900150731"/>
        <s v="4900148878"/>
        <s v="4900148485"/>
        <s v="4900151275"/>
        <s v="4900151277"/>
        <s v="4900151279"/>
        <s v="4900151281"/>
        <s v="4900151282"/>
        <s v="4900151283"/>
        <s v="4900151326"/>
        <s v="4900149063"/>
        <s v="4900150700"/>
        <s v="4900149805"/>
        <s v="4900151568"/>
        <s v="4900149563"/>
        <s v="4900148598"/>
        <s v="4900148648"/>
        <s v="4900148662"/>
        <s v="4900148663"/>
        <s v="4900149570"/>
        <s v="4900151470"/>
        <s v="4900148724"/>
        <s v="4900148731"/>
        <s v="4900149122"/>
        <s v="4900150017"/>
        <s v="4900150409"/>
        <s v="4900151655"/>
        <s v="5400006842"/>
        <s v="4900150509"/>
        <s v="4900151451"/>
        <s v="4900149488"/>
        <s v="4900150041"/>
        <s v="4900150042"/>
        <s v="4900148753"/>
        <s v="4900148846"/>
        <s v="4900149527"/>
        <s v="4900149530"/>
        <s v="4900149531"/>
        <s v="4900149534"/>
        <s v="4900150541"/>
        <s v="4900149001"/>
        <s v="4900149324"/>
        <s v="5400006748"/>
        <s v="4900149439"/>
        <s v="4900148498"/>
        <s v="4900148500"/>
        <s v="4900148749"/>
        <s v="4900150075"/>
        <s v="4900151599"/>
        <s v="4900149842"/>
        <s v="4900151458"/>
        <s v="4900148722"/>
        <s v="4900148688"/>
        <s v="4900148521"/>
        <s v="4900149859"/>
        <s v="4900150308"/>
        <s v="4900151122"/>
        <s v="4900148999"/>
        <s v="4900151004"/>
        <s v="4900149393"/>
        <s v="4900151511"/>
        <s v="4900151638"/>
        <s v="4900150160"/>
        <s v="4900149213"/>
        <s v="4900151496"/>
        <s v="4900149290"/>
        <s v="4900149145"/>
        <s v="4900150319"/>
        <s v="4900150809"/>
        <s v="4900150908"/>
        <s v="4900150938"/>
        <s v="4900150912"/>
        <s v="4900148785"/>
        <s v="4900149323"/>
        <s v="4900149853"/>
        <s v="4900151324"/>
        <s v="4900149490"/>
        <s v="4900151376"/>
        <s v="4900151197"/>
        <s v="4900150605"/>
        <s v="4900150512"/>
        <s v="4900150518"/>
        <s v="4900151042"/>
        <s v="4900151408"/>
        <s v="4900151145"/>
        <s v="4900149982"/>
        <s v="4900150414"/>
        <s v="4900150415"/>
        <s v="4900151151"/>
        <s v="4900149413"/>
        <s v="4900150648"/>
        <s v="4900149057"/>
        <s v="4900151414"/>
        <s v="4900150691"/>
        <s v="4900151163"/>
        <s v="4900150119"/>
        <s v="4900149957"/>
        <s v="4900149146"/>
        <s v="4900151381"/>
        <s v="4900150163"/>
        <s v="4900150455"/>
        <s v="4900150374"/>
        <s v="4900151208"/>
        <s v="4900150039"/>
        <s v="4900150630"/>
        <s v="4900150317"/>
        <s v="4900149512"/>
        <s v="4900150219"/>
        <s v="4900149423"/>
        <s v="4900150061"/>
        <s v="4900150062"/>
        <s v="4900150087"/>
        <s v="4900149908"/>
        <s v="4900149878"/>
        <s v="4900151753"/>
        <s v="4900150893"/>
        <s v="4900149096"/>
        <s v="4900149817"/>
        <s v="4900150706"/>
        <s v="4900150891"/>
        <s v="4900151021"/>
        <s v="4900149180"/>
        <s v="4900151746"/>
        <s v="4900150309"/>
        <s v="4900151689"/>
        <s v="4900151732"/>
        <s v="4900150945"/>
        <s v="4900149923"/>
        <s v="4900149013"/>
        <s v="4900151454"/>
        <s v="4900151098"/>
        <s v="4900150271"/>
        <s v="4900149980"/>
        <s v="4900149979"/>
        <s v="4900150377"/>
        <s v="4900148733"/>
        <s v="4900149082"/>
        <s v="4900149084"/>
        <s v="4900149571"/>
        <s v="4900150604"/>
        <s v="4900151211"/>
        <s v="4900149029"/>
        <s v="4900148672"/>
        <s v="4900149897"/>
        <s v="4900150264"/>
        <s v="4900150390"/>
        <s v="4900151670"/>
        <s v="4900148590"/>
        <s v="4900149319"/>
        <s v="4900148962"/>
        <s v="4900150144"/>
        <s v="4900148529"/>
        <s v="4900148536"/>
        <s v="4900150262"/>
        <s v="4900149041"/>
        <s v="4900149721"/>
        <s v="4900148665"/>
        <s v="4900148650"/>
        <s v="4900149306"/>
        <s v="4900150279"/>
        <s v="4900149627"/>
        <s v="4900151499"/>
        <s v="4900149407"/>
        <s v="4900150353"/>
        <s v="4900148504"/>
        <s v="4900150430"/>
        <s v="4900148519"/>
        <s v="4900151202"/>
        <s v="4900150187"/>
        <s v="4900148883"/>
        <s v="4900149843"/>
        <s v="4900151697"/>
        <s v="4900149055"/>
        <s v="4900149302"/>
        <s v="4900151742"/>
        <s v="4900150100"/>
        <s v="4900148698"/>
        <s v="4900149559"/>
        <s v="4900151043"/>
        <s v="4900151142"/>
        <s v="4900150631"/>
        <s v="4900149327"/>
        <s v="4900149394"/>
        <s v="4900148827"/>
        <s v="4900150511"/>
        <s v="4900150517"/>
        <s v="4900151754"/>
        <s v="4900148831"/>
        <s v="4900150998"/>
        <s v="4900150591"/>
        <s v="4900150910"/>
        <s v="4900150281"/>
        <s v="4900150370"/>
        <s v="4900150376"/>
        <s v="4900150677"/>
        <s v="4900150687"/>
        <s v="4900150983"/>
        <s v="4900151287"/>
        <s v="4900148822"/>
        <s v="4900149286"/>
        <s v="4900150584"/>
        <s v="4900150589"/>
        <s v="4900150676"/>
        <s v="4900150727"/>
        <s v="4900148751"/>
        <s v="4900151314"/>
        <s v="4900149195"/>
        <s v="4900149526"/>
        <s v="4900151106"/>
        <s v="4900151589"/>
        <s v="4900150634"/>
        <s v="4900150939"/>
        <s v="4900148666"/>
        <s v="4900148815"/>
        <s v="4900151702"/>
        <s v="4900148798"/>
        <s v="4900149331"/>
        <s v="4900151114"/>
        <s v="4900151603"/>
        <s v="4900150520"/>
        <s v="4900149452"/>
        <s v="4900148991"/>
        <s v="4900149463"/>
        <s v="4900151320"/>
        <s v="4900150391"/>
        <s v="4900150135"/>
        <s v="4900148948"/>
        <s v="4900149422"/>
        <s v="4900149983"/>
        <s v="4900150771"/>
        <s v="4900150419"/>
        <s v="4900149739"/>
        <s v="4900149039"/>
        <s v="4900149861"/>
        <s v="4900149049"/>
        <s v="4900148667"/>
        <s v="4900148714"/>
        <s v="4900148747"/>
        <s v="4900148844"/>
        <s v="4900149233"/>
        <s v="4900149259"/>
        <s v="4900149782"/>
        <s v="4900150073"/>
        <s v="4900150457"/>
        <s v="4900151590"/>
        <s v="4900150197"/>
        <s v="4900150743"/>
        <s v="4900151012"/>
        <s v="4900150853"/>
        <s v="4900151522"/>
        <s v="4900150704"/>
        <s v="4900151585"/>
        <s v="4900148871"/>
        <s v="4900148608"/>
        <s v="4900148848"/>
        <s v="4900149521"/>
        <s v="4900151534"/>
        <s v="5000008693"/>
        <s v="5400006848"/>
        <s v="4900150032"/>
        <s v="4900150581"/>
        <s v="4900148879"/>
        <s v="4900150967"/>
        <s v="4900150572"/>
        <s v="4900151565"/>
        <s v="4900150089"/>
        <s v="4900149715"/>
        <s v="5000008618"/>
        <s v="4900151748"/>
        <s v="4900149584"/>
        <s v="4900150122"/>
        <s v="4900150096"/>
        <s v="4900151080"/>
        <s v="4900151082"/>
        <s v="4900148825"/>
        <s v="4900150565"/>
        <s v="4900150574"/>
        <s v="4900150575"/>
        <s v="4900149664"/>
        <s v="4900151073"/>
        <s v="4900148800"/>
        <s v="4900150250"/>
        <s v="4900149241"/>
        <s v="4900149173"/>
        <s v="4900149698"/>
        <s v="4900151085"/>
        <s v="4900150208"/>
        <s v="4900149124"/>
        <s v="4900148525"/>
        <s v="4900150776"/>
        <s v="4900148897"/>
        <s v="4900149913"/>
        <s v="4900151152"/>
        <s v="4900151724"/>
        <s v="4900151348"/>
        <s v="4900148609"/>
        <s v="4900149296"/>
        <s v="4900148614"/>
        <s v="4900148772"/>
        <s v="4900150307"/>
        <s v="4900151758"/>
        <s v="4900151757"/>
        <s v="4900149460"/>
        <s v="4900151128"/>
        <s v="4900151129"/>
        <s v="4900151130"/>
        <s v="4900150860"/>
        <s v="4900149414"/>
        <s v="4900148917"/>
        <s v="4900150097"/>
        <s v="4900151079"/>
        <s v="4900151558"/>
        <s v="4900149640"/>
        <s v="5400006729"/>
        <s v="4900149718"/>
        <s v="4900150485"/>
        <s v="4900150177"/>
        <s v="4900148932"/>
        <s v="4900150014"/>
        <s v="4900150907"/>
        <s v="4900148835"/>
        <s v="4900150614"/>
        <s v="4900149265"/>
        <s v="4900149021"/>
        <s v="4900149023"/>
        <s v="4900149098"/>
        <s v="4900149099"/>
        <s v="4900149665"/>
        <s v="4900149208"/>
        <s v="4900149667"/>
        <s v="4900150373"/>
        <s v="4900150011"/>
        <s v="4900151433"/>
        <s v="4900148936"/>
        <s v="4900149291"/>
        <s v="4900150046"/>
        <s v="4900151503"/>
        <s v="4900148965"/>
        <s v="4900151460"/>
        <s v="4900150441"/>
        <s v="4900148943"/>
        <s v="4900149780"/>
        <s v="4900149175"/>
        <s v="4900150439"/>
        <s v="4900148802"/>
        <s v="4900150900"/>
        <s v="4900149683"/>
        <s v="4900149425"/>
        <s v="4900148930"/>
        <s v="4900151210"/>
        <s v="4900151747"/>
        <s v="4900149768"/>
        <s v="4900148790"/>
        <s v="4900149485"/>
        <s v="4900149486"/>
        <s v="4900149696"/>
        <s v="4900150268"/>
        <s v="4900150770"/>
        <s v="4900150780"/>
        <s v="4900151141"/>
        <s v="4900151726"/>
        <s v="4900151022"/>
        <s v="4900148644"/>
        <s v="4900149496"/>
        <s v="4900150276"/>
        <s v="4900149976"/>
        <s v="5400006775"/>
        <s v="4900150109"/>
        <s v="4900150956"/>
        <s v="4900148856"/>
        <s v="4900149558"/>
        <s v="4900150610"/>
        <s v="4900148475"/>
        <s v="4900148808"/>
        <s v="4900151387"/>
        <s v="4900150500"/>
        <s v="4900150711"/>
        <s v="4900151763"/>
        <s v="4900149428"/>
        <s v="4900148615"/>
        <s v="4900149129"/>
        <s v="4900149958"/>
        <s v="4900150712"/>
        <s v="4900150311"/>
        <s v="4900150216"/>
        <s v="4900149898"/>
        <s v="4900151681"/>
        <s v="4900149176"/>
        <s v="4900150783"/>
        <s v="4900148557"/>
        <s v="4900148951"/>
        <s v="4900148830"/>
        <s v="4900149264"/>
        <s v="4900149554"/>
        <s v="4900150923"/>
        <s v="4900150282"/>
        <s v="4900148988"/>
        <s v="4900148601"/>
        <s v="4900148602"/>
        <s v="4900148890"/>
        <s v="4900150954"/>
        <s v="4900149392"/>
        <s v="4900150318"/>
        <s v="4900151435"/>
        <s v="4900150320"/>
        <s v="4900148784"/>
        <s v="4900150185"/>
        <s v="5000008608"/>
        <s v="4900149214"/>
        <s v="4900148773"/>
        <s v="4900148919"/>
        <s v="4900149391"/>
        <s v="4900149133"/>
        <s v="4900149218"/>
        <s v="4900149053"/>
        <s v="4900148670"/>
        <s v="4900150504"/>
        <s v="4900148537"/>
        <s v="4900150901"/>
        <s v="4900149334"/>
        <s v="4900151369"/>
        <s v="4900150277"/>
        <s v="4900151180"/>
        <s v="4900150596"/>
        <s v="4900151118"/>
        <s v="4900151639"/>
        <s v="5400006736"/>
        <s v="4900148622"/>
        <s v="4900148690"/>
        <s v="4900150521"/>
        <s v="4900151554"/>
        <s v="4900149610"/>
        <s v="4900151137"/>
        <s v="4900149576"/>
        <s v="4900148980"/>
        <s v="4900149056"/>
        <s v="4900149561"/>
        <s v="4900150207"/>
        <s v="4900151587"/>
        <s v="4900150784"/>
        <s v="4900150154"/>
        <s v="4900148861"/>
        <s v="4900148610"/>
        <s v="4900149034"/>
        <s v="4900151468"/>
        <s v="4900148896"/>
        <s v="5400006792"/>
        <s v="4900149505"/>
        <s v="4900149280"/>
        <s v="4900149737"/>
        <s v="4900150323"/>
        <s v="4900149735"/>
        <s v="4900149114"/>
        <s v="4900149284"/>
        <s v="4900150802"/>
        <s v="4900151318"/>
        <s v="4900149065"/>
        <s v="5400006837"/>
        <s v="5000008638"/>
        <s v="4900151776"/>
        <s v="4900149791"/>
        <s v="4900149253"/>
        <s v="4900148742"/>
        <s v="4900148507"/>
        <s v="4900148905"/>
        <s v="4900150037"/>
        <s v="4900150433"/>
        <s v="4900148593"/>
        <s v="4900151038"/>
        <s v="4900150350"/>
        <s v="4900151434"/>
        <s v="4900149502"/>
        <s v="4900149326"/>
        <s v="4900151524"/>
        <s v="4900149088"/>
        <s v="4900150991"/>
        <s v="4900150695"/>
        <s v="4900148720"/>
        <s v="4900151311"/>
        <s v="4900151143"/>
        <s v="4900149746"/>
        <s v="4900150867"/>
        <s v="4900148696"/>
        <s v="4900151619"/>
        <s v="4900150030"/>
        <s v="4900150978"/>
        <s v="5400006749"/>
        <s v="4900148476"/>
        <s v="4900150095"/>
        <s v="4900148506"/>
        <s v="4900149596"/>
        <s v="4900150607"/>
        <s v="4900151409"/>
        <s v="4900150357"/>
        <s v="4900151767"/>
        <s v="4900149018"/>
        <s v="4900149135"/>
        <s v="4900148947"/>
        <s v="4900149442"/>
        <s v="4900149639"/>
        <s v="4900151547"/>
        <s v="4900151064"/>
        <s v="4900149489"/>
        <s v="4900149137"/>
        <s v="4900150760"/>
        <s v="4900150012"/>
        <s v="4900151419"/>
        <s v="4900149831"/>
        <s v="5400006726"/>
        <s v="5400006727"/>
        <s v="5400006730"/>
        <s v="5400006777"/>
        <s v="4900150179"/>
        <s v="4900150869"/>
        <s v="4900151578"/>
        <s v="4900150918"/>
        <s v="4900151572"/>
        <s v="4900148691"/>
        <s v="4900151139"/>
        <s v="5000008561"/>
        <s v="4900150290"/>
        <s v="4900149535"/>
        <s v="4900149359"/>
        <s v="4900151119"/>
        <s v="4900151024"/>
        <s v="4900148653"/>
        <s v="4900149179"/>
        <s v="4900149222"/>
        <s v="4900149258"/>
        <s v="4900149349"/>
        <s v="4900149678"/>
        <s v="4900150194"/>
        <s v="4900150195"/>
        <s v="4900150196"/>
        <s v="4900150324"/>
        <s v="4900150498"/>
        <s v="4900150689"/>
        <s v="4900150838"/>
        <s v="4900151185"/>
        <s v="4900149797"/>
        <s v="4900149837"/>
        <s v="5400006751"/>
        <s v="5400006753"/>
        <s v="5400006756"/>
        <s v="5400006776"/>
        <s v="5400006820"/>
        <s v="4900150955"/>
        <s v="4900150617"/>
        <s v="4900149020"/>
        <s v="4900150123"/>
        <s v="4900150742"/>
        <s v="4900149741"/>
        <s v="4900151023"/>
        <s v="4900151656"/>
        <s v="4900150101"/>
        <s v="4900151650"/>
        <s v="4900151463"/>
        <s v="4900148775"/>
        <s v="4900148836"/>
        <s v="4900148499"/>
        <s v="4900149987"/>
        <s v="4900149723"/>
        <s v="4900150361"/>
        <s v="4900150102"/>
        <s v="4900151321"/>
        <s v="4900150118"/>
        <s v="4900149921"/>
        <s v="4900149887"/>
        <s v="4900149246"/>
        <s v="4900151323"/>
        <s v="4900151594"/>
        <s v="5400006745"/>
        <s v="4900148474"/>
        <s v="4900148596"/>
        <s v="4900148611"/>
        <s v="4900149727"/>
        <s v="4900150152"/>
        <s v="4900149153"/>
        <s v="4900150576"/>
        <s v="4900150099"/>
        <s v="4900149030"/>
        <s v="4900148821"/>
        <s v="4900151047"/>
        <s v="4900150588"/>
        <s v="4900148996"/>
        <s v="4900148481"/>
        <s v="4900148985"/>
        <s v="4900149784"/>
        <s v="4900150831"/>
        <s v="4900149266"/>
        <s v="4900148911"/>
        <s v="4900148912"/>
        <s v="4900148913"/>
        <s v="4900150036"/>
        <s v="4900150810"/>
        <s v="4900151710"/>
        <s v="5400006768"/>
        <s v="4900150199"/>
        <s v="4900150303"/>
        <s v="4900150957"/>
        <s v="4900149899"/>
        <s v="4900150975"/>
        <s v="4900150976"/>
        <s v="4900151500"/>
        <s v="4900148771"/>
        <s v="4900150698"/>
        <s v="4900150149"/>
        <s v="4900148886"/>
        <s v="4900148718"/>
        <s v="4900151497"/>
        <s v="4900151502"/>
        <s v="4900151062"/>
        <s v="4900149487"/>
        <s v="4900148944"/>
        <s v="4900149447"/>
        <s v="4900149450"/>
        <s v="5400006742"/>
        <s v="4900150456"/>
        <s v="4900149916"/>
        <s v="4900149917"/>
        <s v="4900151714"/>
        <s v="4900148484"/>
        <s v="4900148916"/>
        <s v="4900149061"/>
        <s v="4900149178"/>
        <s v="4900149236"/>
        <s v="4900149566"/>
        <s v="4900150644"/>
        <s v="4900150728"/>
        <s v="4900150733"/>
        <s v="4900151428"/>
        <s v="4900151657"/>
        <s v="4900151003"/>
        <s v="4900149514"/>
        <s v="4900151717"/>
        <s v="4900150516"/>
        <s v="4900150886"/>
        <s v="4900150952"/>
        <s v="4900150971"/>
        <s v="4900150006"/>
        <s v="4900150085"/>
        <s v="4900150486"/>
        <s v="4900151540"/>
        <s v="4900151542"/>
        <s v="4900151481"/>
        <s v="4900151484"/>
        <s v="4900151487"/>
        <s v="4900151490"/>
        <s v="4900151493"/>
        <s v="4900149297"/>
        <s v="4900149358"/>
        <s v="4900149062"/>
        <s v="4900150124"/>
        <s v="4900148674"/>
        <s v="4900149508"/>
        <s v="4900149190"/>
        <s v="4900149503"/>
        <s v="4900149706"/>
        <s v="4900148479"/>
        <s v="4900150067"/>
        <s v="4900149662"/>
        <s v="5400006737"/>
        <s v="5400006767"/>
        <s v="4900148987"/>
        <s v="4900148630"/>
        <s v="4900149120"/>
        <s v="4900149282"/>
        <s v="4900150435"/>
        <s v="4900151725"/>
        <s v="4900148937"/>
        <s v="5400006796"/>
        <s v="4900150749"/>
        <s v="4900149710"/>
        <s v="4900150950"/>
        <s v="4900150267"/>
        <s v="4900151718"/>
        <s v="4900150304"/>
        <s v="5400006762"/>
        <s v="4900150661"/>
        <s v="4900150888"/>
        <s v="4900148972"/>
        <s v="4900150174"/>
        <s v="4900150709"/>
        <s v="4900149625"/>
        <s v="4900150866"/>
        <s v="4900150033"/>
        <s v="5400006793"/>
        <s v="4900151688"/>
        <s v="4900149992"/>
        <s v="4900150047"/>
        <s v="4900151072"/>
        <s v="4900151204"/>
        <s v="4900151375"/>
        <s v="4900150858"/>
        <s v="4900151537"/>
        <s v="4900151538"/>
        <s v="4900150837"/>
        <s v="4900151427"/>
        <s v="4900149648"/>
        <s v="4900149277"/>
        <s v="4900150613"/>
        <s v="4900148716"/>
        <s v="4900150483"/>
        <s v="4900150987"/>
        <s v="5000008570"/>
        <s v="5000008600"/>
        <s v="5000008605"/>
        <s v="4900151678"/>
        <s v="4900149573"/>
        <s v="4900149574"/>
        <s v="5400006838"/>
        <s v="4900149568"/>
        <s v="4900151495"/>
        <s v="4900148737"/>
        <s v="4900148931"/>
        <s v="4900150637"/>
        <s v="4900149704"/>
        <s v="4900148743"/>
        <s v="4900148877"/>
        <s v="4900150506"/>
        <s v="4900151006"/>
        <s v="4900148818"/>
        <s v="4900149031"/>
        <s v="4900149431"/>
        <s v="4900150766"/>
        <s v="4900150360"/>
        <s v="4900149572"/>
        <s v="4900151529"/>
        <s v="4900151729"/>
        <s v="4900149711"/>
        <s v="4900149110"/>
        <s v="4900148904"/>
        <s v="4900150646"/>
        <s v="4900149856"/>
        <s v="4900150110"/>
        <s v="4900150582"/>
        <s v="4900150615"/>
        <s v="4900150616"/>
        <s v="4900150618"/>
        <s v="4900150528"/>
        <s v="5400006733"/>
        <s v="5400006754"/>
        <s v="4900149427"/>
        <s v="4900149720"/>
        <s v="4900150720"/>
        <s v="4900148984"/>
        <s v="4900151700"/>
        <s v="5400006741"/>
        <s v="4900150285"/>
        <s v="4900148526"/>
        <s v="4900148675"/>
        <s v="4900149234"/>
        <s v="4900149865"/>
        <s v="4900148717"/>
        <s v="4900148997"/>
        <s v="4900150650"/>
        <s v="4900150651"/>
        <s v="4900150861"/>
        <s v="4900150862"/>
        <s v="4900150863"/>
        <s v="4900150543"/>
        <s v="4900149922"/>
        <s v="4900149136"/>
        <s v="4900150322"/>
        <s v="4900150326"/>
        <s v="4900149847"/>
        <s v="4900149228"/>
        <s v="4900151044"/>
        <s v="4900151779"/>
        <s v="5400006790"/>
        <s v="4900149550"/>
        <s v="4900148746"/>
        <s v="4900149093"/>
        <s v="4900149484"/>
        <s v="4900149794"/>
        <s v="4900150005"/>
        <s v="4900150191"/>
        <s v="4900150306"/>
        <s v="4900150313"/>
        <s v="5400006738"/>
        <s v="4900151498"/>
        <s v="4900149544"/>
        <s v="4900150263"/>
        <s v="4900149754"/>
        <s v="4900149763"/>
        <s v="4900151102"/>
        <s v="4900149660"/>
        <s v="4900149904"/>
        <s v="4900150992"/>
        <s v="4900149528"/>
        <s v="4900149529"/>
        <s v="4900149533"/>
        <s v="4900149978"/>
        <s v="4900149560"/>
        <s v="4900148837"/>
        <s v="4900148847"/>
        <s v="4900150428"/>
        <s v="4900150423"/>
        <s v="4900149008"/>
        <s v="4900150127"/>
        <s v="4900148542"/>
        <s v="4900151401"/>
        <s v="4900148567"/>
        <s v="4900149824"/>
        <s v="4900148774"/>
        <s v="4900149248"/>
        <s v="4900150220"/>
        <s v="4900149312"/>
        <s v="4900149615"/>
        <s v="4900149335"/>
        <s v="4900149360"/>
        <s v="4900149361"/>
        <s v="4900148781"/>
        <s v="4900149203"/>
        <s v="4900149274"/>
        <s v="4900149275"/>
        <s v="4900149316"/>
        <s v="4900149317"/>
        <s v="4900149318"/>
        <s v="4900149378"/>
        <s v="4900149877"/>
        <s v="4900150186"/>
        <s v="4900150447"/>
        <s v="4900150495"/>
        <s v="4900150496"/>
        <s v="4900149112"/>
        <s v="4900151101"/>
        <s v="4900151583"/>
        <s v="4900149292"/>
        <s v="5400006772"/>
        <s v="4900148554"/>
        <s v="4900151735"/>
        <s v="4900150654"/>
        <s v="4900148744"/>
        <s v="4900148654"/>
        <s v="4900148810"/>
        <s v="4900148834"/>
        <s v="4900150649"/>
        <s v="4900150990"/>
        <s v="4900149355"/>
        <s v="4900149356"/>
        <s v="4900148668"/>
        <s v="4900150740"/>
        <s v="5400006735"/>
        <s v="4900151174"/>
        <s v="4900149459"/>
        <s v="4900150023"/>
        <s v="4900150444"/>
        <s v="4900151571"/>
        <s v="4900151462"/>
        <s v="4900148575"/>
        <s v="4900149150"/>
        <s v="4900149294"/>
        <s v="4900150714"/>
        <s v="5400006764"/>
        <s v="4900149043"/>
        <s v="4900149927"/>
        <s v="4900150902"/>
        <s v="5400006841"/>
        <s v="5400006744"/>
        <s v="4900150629"/>
        <s v="4900150937"/>
        <s v="4900148968"/>
        <s v="4900150128"/>
        <s v="4900150578"/>
        <s v="4900150491"/>
        <s v="4900151570"/>
        <s v="4900150153"/>
        <s v="4900149638"/>
        <s v="4900150403"/>
        <s v="4900148732"/>
        <s v="4900148986"/>
        <s v="4900148728"/>
        <s v="4900150325"/>
        <s v="4900151772"/>
        <s v="4900150772"/>
        <s v="4900150636"/>
        <s v="4900150715"/>
        <s v="4900150767"/>
        <s v="4900150000"/>
        <s v="4900148797"/>
        <s v="4900149697"/>
        <s v="4900150260"/>
        <s v="4900148486"/>
        <s v="4900151209"/>
        <s v="4900150405"/>
        <s v="4900149643"/>
        <s v="4900150775"/>
        <s v="4900150115"/>
        <s v="4900148946"/>
        <s v="4900150382"/>
        <s v="4900150416"/>
        <s v="4900148705"/>
        <s v="4900150068"/>
        <s v="5400006710"/>
        <s v="4900149085"/>
        <s v="4900149717"/>
        <s v="4900150344"/>
        <s v="4900150345"/>
        <s v="4900150346"/>
        <s v="4900150116"/>
        <s v="4900150242"/>
        <s v="4900148709"/>
        <s v="4900151447"/>
        <s v="4900150286"/>
        <s v="4900149011"/>
        <s v="4900150396"/>
        <s v="4900149949"/>
        <s v="4900151477"/>
        <s v="4900149040"/>
        <s v="4900149575"/>
        <s v="4900151595"/>
        <s v="4900148603"/>
        <s v="4900150212"/>
        <s v="4900149433"/>
        <s v="4900149126"/>
        <s v="4900148534"/>
        <s v="4900151601"/>
        <s v="4900150620"/>
        <s v="4900149495"/>
        <s v="4900150525"/>
        <s v="4900151259"/>
        <s v="4900151278"/>
        <s v="4900151280"/>
        <s v="4900151007"/>
        <s v="4900148639"/>
        <s v="4900150406"/>
        <s v="4900151774"/>
        <s v="4900149193"/>
        <s v="4900150148"/>
        <s v="4900150204"/>
        <s v="4900150850"/>
        <s v="4900151140"/>
        <s v="4900151562"/>
        <s v="4900151685"/>
        <s v="4900150692"/>
        <s v="4900149022"/>
        <s v="4900149492"/>
        <s v="4900149712"/>
        <s v="4900149225"/>
        <s v="4900151775"/>
        <s v="4900149045"/>
        <s v="4900150793"/>
        <s v="4900150301"/>
        <s v="4900151011"/>
        <s v="4900149104"/>
        <s v="4900151273"/>
        <s v="4900148660"/>
        <s v="4900148661"/>
        <s v="4900149328"/>
        <s v="4900149329"/>
        <s v="4900151183"/>
        <s v="4900150130"/>
        <s v="4900150131"/>
        <s v="4900151602"/>
        <s v="4900150468"/>
        <s v="4900150476"/>
        <s v="4900149690"/>
        <s v="4900149130"/>
        <s v="4900150429"/>
        <s v="4900150432"/>
        <s v="4900150725"/>
        <s v="5400006783"/>
        <s v="4900151092"/>
        <s v="4900151093"/>
        <s v="4900151615"/>
        <s v="4900148597"/>
        <s v="4900150756"/>
        <s v="4900148738"/>
        <s v="4900149017"/>
        <s v="4900148799"/>
        <s v="4900150125"/>
        <s v="4900151723"/>
        <s v="4900150545"/>
        <s v="4900149770"/>
        <s v="4900150623"/>
        <s v="4900149115"/>
        <s v="4900150633"/>
        <s v="4900150164"/>
        <s v="4900149725"/>
        <s v="4900150094"/>
        <s v="4900148652"/>
        <s v="4900150076"/>
        <s v="4900150080"/>
        <s v="4900151593"/>
        <s v="4900149598"/>
        <s v="4900151584"/>
        <s v="4900150505"/>
        <s v="4900148699"/>
        <s v="4900149825"/>
        <s v="4900148628"/>
        <s v="4900150490"/>
        <s v="4900149498"/>
        <s v="4900149653"/>
        <s v="4900148573"/>
        <s v="4900151066"/>
        <s v="4900149441"/>
        <s v="4900150782"/>
        <s v="4900151329"/>
        <s v="4900151719"/>
        <s v="4900150724"/>
        <s v="4900149113"/>
        <s v="4900149969"/>
        <s v="4900149975"/>
        <s v="4900150198"/>
        <s v="4900150363"/>
        <s v="4900150542"/>
        <s v="4900150632"/>
        <s v="4900151120"/>
        <s v="4900151673"/>
        <s v="4900151674"/>
        <s v="5400006755"/>
        <s v="4900150737"/>
        <s v="4900150203"/>
        <s v="4900148711"/>
        <s v="4900149515"/>
        <s v="4900148764"/>
        <s v="4900150688"/>
        <s v="4900151720"/>
        <s v="4900150508"/>
        <s v="4900149138"/>
        <s v="4900149868"/>
        <s v="4900148801"/>
        <s v="4900149261"/>
        <s v="4900148851"/>
        <s v="4900148555"/>
        <s v="4900151096"/>
        <s v="4900148617"/>
        <s v="5400006840"/>
        <s v="4900151712"/>
        <s v="4900149118"/>
        <s v="4900148755"/>
        <s v="4900148491"/>
        <s v="4900149977"/>
        <s v="5000008604"/>
        <s v="5000008607"/>
        <s v="4900149204"/>
        <s v="4900150082"/>
        <s v="4900149924"/>
        <s v="4900148954"/>
        <s v="4900149687"/>
        <s v="4900150527"/>
        <s v="4900148729"/>
        <s v="4900150436"/>
        <s v="4900151212"/>
        <s v="4900151479"/>
        <s v="4900150025"/>
        <s v="4900150026"/>
        <s v="4900151284"/>
        <s v="4900148572"/>
        <s v="4900149654"/>
        <s v="4900149785"/>
        <s v="4900150993"/>
        <s v="4900151644"/>
        <s v="4900149071"/>
        <s v="4900149390"/>
        <s v="4900149398"/>
        <s v="4900150200"/>
        <s v="4900150959"/>
        <s v="4900150899"/>
        <s v="4900150063"/>
        <s v="4900151339"/>
        <s v="4900150739"/>
        <s v="4900148740"/>
        <s v="4900149396"/>
        <s v="4900149984"/>
        <s v="4900151059"/>
        <s v="4900151060"/>
        <s v="4900151333"/>
        <s v="4900151532"/>
        <s v="4900149068"/>
        <s v="4900148816"/>
        <s v="4900149330"/>
        <s v="4900150922"/>
        <s v="4900150884"/>
        <s v="4900151272"/>
        <s v="4900150647"/>
        <s v="4900149876"/>
        <s v="4900150395"/>
        <s v="4900151456"/>
        <s v="4900151113"/>
        <s v="4900151596"/>
        <s v="4900148712"/>
        <s v="4900149109"/>
        <s v="4900149227"/>
        <s v="4900149602"/>
        <s v="4900149892"/>
        <s v="4900150431"/>
        <s v="4900150985"/>
        <s v="4900150986"/>
        <s v="4900149752"/>
        <s v="4900149755"/>
        <s v="4900149756"/>
        <s v="4900149862"/>
        <s v="4900151734"/>
        <s v="4900148493"/>
        <s v="4900148636"/>
        <s v="4900150417"/>
        <s v="4900149943"/>
        <s v="4900149945"/>
        <s v="4900149951"/>
        <s v="4900150210"/>
        <s v="4900151728"/>
        <s v="4900149642"/>
        <s v="4900149494"/>
        <s v="5000008597"/>
        <s v="4900148854"/>
        <s v="4900151472"/>
        <s v="4900148865"/>
        <s v="4900148689"/>
        <s v="4900151579"/>
        <s v="4900150642"/>
        <s v="4900149322"/>
        <s v="4900150697"/>
        <s v="4900151307"/>
        <s v="4900151512"/>
        <s v="4900151437"/>
        <s v="4900150132"/>
        <s v="4900151309"/>
        <s v="5400006809"/>
        <s v="4900148505"/>
        <s v="4900148803"/>
        <s v="4900151687"/>
        <s v="4900150257"/>
        <s v="4900148556"/>
        <s v="4900150241"/>
        <s v="5400006802"/>
        <s v="4900150580"/>
        <s v="4900148589"/>
        <s v="4900149781"/>
        <s v="4900150972"/>
        <s v="4900149635"/>
        <s v="4900149250"/>
        <s v="4900149841"/>
        <s v="4900148888"/>
        <s v="4900149237"/>
        <s v="4900149893"/>
        <s v="4900151177"/>
        <s v="4900151770"/>
        <s v="4900150798"/>
        <s v="4900149046"/>
        <s v="4900150874"/>
        <s v="4900151360"/>
        <s v="4900151361"/>
        <s v="5400006808"/>
        <s v="4900151701"/>
        <s v="4900149860"/>
        <s v="4900151605"/>
        <s v="4900150411"/>
        <s v="4900149081"/>
        <s v="4900150984"/>
        <s v="4900148544"/>
        <s v="4900150314"/>
        <s v="4900148933"/>
        <s v="4900150916"/>
        <s v="4900148868"/>
        <s v="4900149681"/>
        <s v="4900149069"/>
        <s v="4900151588"/>
        <s v="4900151766"/>
        <s v="4900150755"/>
        <s v="4900150774"/>
        <s v="4900150885"/>
        <s v="5000008596"/>
        <s v="5000008606"/>
        <s v="4900150466"/>
        <s v="4900149100"/>
        <s v="4900151313"/>
        <s v="4900148533"/>
        <s v="4900149344"/>
        <s v="4900151548"/>
        <s v="4900151634"/>
        <s v="4900150577"/>
        <s v="4900148492"/>
        <s v="4900149044"/>
        <s v="4900150930"/>
        <s v="4900149449"/>
        <s v="4900151286"/>
        <s v="4900151713"/>
        <s v="4900148632"/>
        <s v="4900149169"/>
        <s v="4900149303"/>
        <s v="4900150531"/>
        <s v="4900150851"/>
        <s v="4900150887"/>
        <s v="4900148741"/>
        <s v="4900149192"/>
        <s v="4900149747"/>
        <s v="4900149749"/>
        <s v="4900149758"/>
        <s v="4900149444"/>
        <s v="4900148490"/>
        <s v="5400006797"/>
        <s v="4900149464"/>
        <s v="4900151359"/>
        <s v="4900149988"/>
        <s v="4900150114"/>
        <s v="4900151057"/>
        <s v="4900148719"/>
        <s v="4900150859"/>
        <s v="4900150806"/>
        <s v="4900149465"/>
        <s v="4900151519"/>
        <s v="4900149804"/>
        <s v="4900151382"/>
        <s v="4900151769"/>
        <s v="4900150762"/>
        <s v="4900149511"/>
        <s v="4900148613"/>
        <s v="4900150569"/>
        <s v="4900148518"/>
        <s v="4900149067"/>
        <s v="4900150205"/>
        <s v="4900149661"/>
        <s v="4900151063"/>
        <s v="4900150113"/>
        <s v="4900148807"/>
        <s v="4900149888"/>
        <s v="4900149131"/>
        <s v="4900148921"/>
        <s v="5400006724"/>
        <s v="4900150184"/>
        <s v="4900148535"/>
        <s v="4900148503"/>
        <s v="4900148726"/>
        <s v="4900150641"/>
        <s v="5000008682"/>
        <s v="4900149119"/>
        <s v="4900151611"/>
        <s v="4900150316"/>
        <s v="4900151563"/>
        <s v="4900150801"/>
        <s v="4900151342"/>
        <s v="4900148520"/>
        <s v="4900148967"/>
        <s v="4900149426"/>
        <s v="4900150622"/>
        <s v="4900148641"/>
        <s v="4900148643"/>
        <s v="4900148887"/>
        <s v="4900149111"/>
        <s v="4900149304"/>
        <s v="4900149042"/>
        <s v="4900151773"/>
        <s v="4900148850"/>
        <s v="4900150540"/>
        <s v="4900148910"/>
        <s v="4900148824"/>
        <s v="4900148989"/>
        <s v="4900148990"/>
        <s v="4900151149"/>
        <s v="4900151153"/>
        <s v="4900151402"/>
        <s v="4900149086"/>
        <s v="4900149846"/>
        <s v="4900149909"/>
        <s v="4900151731"/>
        <s v="4900150544"/>
        <s v="4900150420"/>
        <s v="4900148881"/>
        <s v="4900150151"/>
        <s v="4900150726"/>
        <s v="4900149499"/>
        <s v="4900151088"/>
        <s v="4900149646"/>
        <s v="4900149070"/>
        <s v="4900148635"/>
        <s v="4900149059"/>
        <s v="4900148553"/>
        <s v="4900149184"/>
        <s v="4900151675"/>
        <s v="4900149362"/>
        <s v="4900151478"/>
        <s v="4900150300"/>
        <s v="4900150598"/>
        <s v="4900151039"/>
        <s v="4900149443"/>
        <s v="4900150510"/>
        <s v="4900150202"/>
        <s v="4900149434"/>
        <s v="4900151055"/>
        <s v="4900150359"/>
        <s v="4900151352"/>
        <s v="5400006800"/>
        <s v="4900150438"/>
        <s v="4900149569"/>
        <s v="4900150721"/>
        <s v="4900149509"/>
        <s v="4900148473"/>
        <s v="4900150994"/>
        <s v="4900151513"/>
        <s v="4900149493"/>
        <s v="4900148782"/>
        <s v="4900148783"/>
        <s v="4900150524"/>
        <s v="4900149087"/>
        <s v="4900150597"/>
        <s v="4900149618"/>
        <s v="4900148634"/>
        <s v="4900148576"/>
        <s v="4900150302"/>
        <s v="4900149619"/>
        <s v="4900150915"/>
        <s v="4900150845"/>
        <s v="4900150846"/>
        <s v="4900151483"/>
        <s v="5400006682"/>
        <s v="4900150034"/>
        <s v="4900151449"/>
        <s v="5400006789"/>
        <s v="4900148734"/>
        <s v="4900148710"/>
        <s v="4900149127"/>
        <s v="4900149244"/>
        <s v="4900149981"/>
        <s v="4900150953"/>
        <s v="4900151299"/>
        <s v="4900151707"/>
        <s v="4900148832"/>
        <s v="4900149050"/>
        <s v="4900149456"/>
        <s v="4900150612"/>
        <s v="4900151358"/>
        <s v="4900151679"/>
        <s v="4900149668"/>
        <s v="4900148993"/>
        <s v="4900150024"/>
        <s v="4900151328"/>
        <s v="4900151623"/>
        <s v="4900149240"/>
        <s v="4900150231"/>
        <s v="4900151411"/>
        <s v="4900150799"/>
        <s v="4900151727"/>
        <s v="4900151111"/>
        <s v="5400006725"/>
        <s v="4900149600"/>
        <s v="4900148959"/>
        <s v="4900150126"/>
        <s v="4900151271"/>
        <s v="4900151780"/>
        <s v="4900151353"/>
        <s v="4900150807"/>
        <s v="4900148998"/>
        <s v="4900150833"/>
        <s v="4900150462"/>
        <s v="4900150464"/>
        <s v="4900150471"/>
        <s v="4900149346"/>
        <s v="4900150979"/>
        <s v="4900150980"/>
        <s v="4900150981"/>
        <s v="5400006788"/>
        <s v="4900149666"/>
        <s v="4900151076"/>
        <s v="4900149830"/>
        <s v="4900151612"/>
        <s v="4900150275"/>
        <s v="4900150864"/>
        <s v="4900150812"/>
        <s v="4900149671"/>
        <s v="4900151581"/>
        <s v="4900150794"/>
        <s v="4900149458"/>
        <s v="4900150988"/>
        <s v="4900150880"/>
        <s v="4900150931"/>
        <s v="4900150422"/>
        <s v="4900151200"/>
        <s v="4900148673"/>
        <s v="4900150583"/>
        <s v="4900150932"/>
        <s v="4900150074"/>
        <s v="4900149235"/>
        <s v="4900149636"/>
        <s v="4900149699"/>
        <s v="4900149716"/>
        <s v="4900151162"/>
        <s v="4900151705"/>
        <s v="4900151760"/>
        <s v="4900151184"/>
        <s v="4900149026"/>
        <s v="4900149840"/>
        <s v="4900150803"/>
        <s v="4900149565"/>
        <s v="4900148637"/>
        <s v="4900150601"/>
        <s v="4900149288"/>
        <s v="4900150310"/>
        <s v="4900148843"/>
        <s v="5400006835"/>
        <s v="4900148924"/>
        <s v="5400006763"/>
        <s v="4900150465"/>
        <s v="4900150469"/>
        <s v="4900151471"/>
        <s v="4900149709"/>
        <s v="4900151121"/>
        <s v="4900151144"/>
        <s v="4900149609"/>
        <s v="4900150201"/>
        <s v="5400006791"/>
        <s v="4900149342"/>
        <s v="4900149751"/>
        <s v="4900149757"/>
        <s v="4900149759"/>
        <s v="4900149761"/>
        <s v="4900149762"/>
        <s v="4900149772"/>
        <s v="4900149891"/>
        <s v="4900148935"/>
        <s v="4900151575"/>
        <s v="4900149005"/>
        <s v="5400006709"/>
        <s v="4900148748"/>
        <s v="4900151699"/>
        <s v="4900149691"/>
        <s v="4900149388"/>
        <s v="4900150274"/>
        <s v="4900148864"/>
        <s v="4900149345"/>
        <s v="4900151056"/>
        <s v="4900151384"/>
        <s v="4900151350"/>
        <s v="4900148545"/>
        <s v="4900148969"/>
        <s v="4900148970"/>
        <s v="4900149973"/>
        <s v="4900150579"/>
        <s v="4900149144"/>
        <s v="4900149148"/>
        <s v="4900150016"/>
        <s v="4900150460"/>
        <s v="4900150655"/>
        <s v="4900150764"/>
        <s v="4900151124"/>
        <s v="4900148814"/>
        <s v="4900150238"/>
        <s v="5400006747"/>
        <s v="4900148899"/>
        <s v="4900149519"/>
        <s v="5000008571"/>
        <s v="5000008609"/>
        <s v="5000008610"/>
        <s v="4900149594"/>
        <s v="4900149536"/>
        <s v="4900149734"/>
        <s v="4900149028"/>
        <s v="4900149562"/>
        <s v="5400006834"/>
        <s v="4900151573"/>
        <s v="4900149340"/>
        <s v="4900149149"/>
        <s v="4900150849"/>
        <s v="4900151216"/>
        <s v="4900151373"/>
        <s v="4900149950"/>
        <s v="4900150962"/>
        <s v="4900148480"/>
        <s v="4900149226"/>
        <s v="4900148477"/>
        <s v="4900149206"/>
        <s v="4900149608"/>
        <s v="4900150729"/>
        <s v="4900149748"/>
        <s v="4900149753"/>
        <s v="4900149760"/>
        <s v="4900149786"/>
        <s v="4900149787"/>
        <s v="4900151182"/>
        <s v="4900151123"/>
        <s v="4900148884"/>
        <s v="4900149191"/>
        <s v="4900149599"/>
        <s v="4900150206"/>
        <s v="4900149060"/>
        <s v="5400006712"/>
        <s v="4900150091"/>
        <s v="4900149134"/>
        <s v="4900149702"/>
        <s v="4900150287"/>
        <s v="4900148543"/>
        <s v="4900150472"/>
        <s v="4900150478"/>
        <s v="4900149611"/>
        <s v="4900148955"/>
        <s v="4900150407"/>
        <s v="4900151147"/>
        <s v="4900148918"/>
        <s v="4900151621"/>
        <s v="4900148862"/>
        <s v="4900149925"/>
        <s v="5400006731"/>
        <s v="4900151103"/>
        <s v="4900151507"/>
        <s v="5400006711"/>
        <s v="4900150746"/>
        <s v="4900150107"/>
        <s v="4900150368"/>
        <s v="4900151077"/>
        <s v="4900151523"/>
        <s v="4900151263"/>
        <s v="4900150773"/>
        <s v="4900149525"/>
        <s v="4900148859"/>
        <s v="4900149867"/>
        <s v="4900149232"/>
        <s v="4900149864"/>
        <s v="4900150758"/>
        <s v="4900151078"/>
        <s v="4900149745"/>
        <s v="4900151453"/>
        <s v="4900149645"/>
        <s v="4900149873"/>
        <s v="4900148754"/>
        <s v="4900148823"/>
        <s v="4900150223"/>
        <s v="4900150681"/>
        <s v="4900149507"/>
        <s v="4900150477"/>
        <s v="4900151327"/>
        <s v="4900148903"/>
        <s v="4900149852"/>
        <s v="4900150973"/>
        <s v="4900150951"/>
        <s v="4900148592"/>
        <s v="4900149384"/>
        <s v="4900151341"/>
        <s v="4900151179"/>
        <s v="4900150259"/>
        <s v="4900149870"/>
        <s v="4900150997"/>
        <s v="4900148819"/>
        <s v="4900149399"/>
        <s v="4900150844"/>
        <s v="4900150847"/>
        <s v="4900151762"/>
        <s v="4900150736"/>
        <s v="4900149287"/>
        <s v="4900148523"/>
        <s v="4900151213"/>
        <s v="4900151372"/>
        <s v="4900151730"/>
        <s v="4900151317"/>
        <s v="4900149585"/>
        <s v="4900151622"/>
        <s v="4900151218"/>
        <s v="4900149890"/>
        <s v="4900149914"/>
        <s v="4900149298"/>
        <s v="5400006761"/>
        <s v="4900148546"/>
        <s v="4900150883"/>
        <s v="5400006785"/>
        <s v="4900148528"/>
        <s v="4900149620"/>
        <s v="4900149215"/>
        <s v="4900149546"/>
        <s v="4900150145"/>
        <s v="4900149790"/>
        <s v="4900149792"/>
        <s v="4900148756"/>
        <s v="4900149628"/>
        <s v="5400006717"/>
        <s v="4900151058"/>
        <s v="4900149694"/>
        <s v="4900149348"/>
        <s v="4900151461"/>
        <s v="4900151115"/>
        <s v="4900149726"/>
        <s v="5000008572"/>
        <s v="5000008573"/>
        <s v="5000008574"/>
        <s v="5000008603"/>
        <s v="5000008611"/>
        <s v="4900150467"/>
        <s v="4900150470"/>
        <s v="4900150474"/>
        <s v="4900150479"/>
        <s v="4900149835"/>
        <s v="4900149471"/>
        <s v="4900148805"/>
        <s v="4900150134"/>
        <s v="4900148763"/>
        <s v="4900149371"/>
        <s v="4900149267"/>
        <s v="4900149912"/>
        <s v="4900150459"/>
        <s v="4900151308"/>
        <s v="4900150243"/>
        <s v="4900150652"/>
        <s v="4900151371"/>
        <s v="4900151630"/>
        <s v="4900150269"/>
        <s v="4900150246"/>
        <s v="4900149202"/>
        <s v="4900149417"/>
        <s v="4900151658"/>
        <s v="4900149424"/>
        <s v="4900149415"/>
        <s v="4900151160"/>
        <s v="4900149932"/>
        <s v="4900151091"/>
        <s v="4900149567"/>
        <s v="4900150872"/>
        <s v="4900149435"/>
        <s v="4900149854"/>
        <s v="4900149931"/>
        <s v="4900149933"/>
        <s v="4900149125"/>
        <s v="4900149416"/>
        <s v="4900148697"/>
        <s v="4900148992"/>
        <s v="4900149557"/>
        <s v="4900149604"/>
        <s v="4900148929"/>
        <s v="4900148939"/>
        <s v="4900151680"/>
        <s v="4900148513"/>
        <s v="4900150437"/>
        <s v="4900148806"/>
        <s v="4900148489"/>
        <s v="4900149894"/>
        <s v="4900148839"/>
        <s v="4900148906"/>
        <s v="4900148907"/>
        <s v="4900148908"/>
        <s v="4900148909"/>
        <s v="4900150585"/>
        <s v="4900150463"/>
        <s v="4900150473"/>
        <s v="4900150475"/>
        <s v="4900150488"/>
        <s v="4900151759"/>
        <s v="4900148838"/>
        <s v="4900150493"/>
        <s v="4900150031"/>
        <s v="4900148502"/>
        <s v="4900148560"/>
        <s v="4900150546"/>
        <s v="4900149934"/>
        <s v="5400006765"/>
        <s v="5400006766"/>
        <s v="5400006770"/>
        <s v="5400006773"/>
        <s v="5400006774"/>
        <s v="4900148527"/>
        <s v="4900148478"/>
        <s v="4900151349"/>
        <s v="5400006769"/>
        <s v="4900151116"/>
        <s v="4900150878"/>
        <s v="4900149262"/>
        <s v="4900149054"/>
        <s v="4900149211"/>
        <s v="4900149212"/>
        <s v="4900149419"/>
        <s v="4900151388"/>
        <s v="4900150239"/>
        <s v="4900148882"/>
        <s v="4900150305"/>
        <s v="4900151013"/>
        <s v="4900148735"/>
        <s v="4900149491"/>
        <s v="4900148977"/>
        <s v="4900150881"/>
        <s v="4900149540"/>
        <s v="4900151592"/>
        <s v="5400006716"/>
        <s v="4900149579"/>
        <s v="4900151439"/>
        <s v="4900150547"/>
        <s v="5400006715"/>
        <s v="4900148483"/>
        <s v="4900149750"/>
        <s v="4900149793"/>
        <s v="4900149719"/>
        <s v="4900149839"/>
        <s v="4900150741"/>
        <s v="4900149185"/>
        <s v="4900149276"/>
        <s v="4900149400"/>
        <s v="4900149819"/>
        <s v="4900150482"/>
        <s v="4900148863"/>
        <s v="4900151574"/>
        <s v="4900150935"/>
        <s v="4900148686"/>
        <s v="4900149016"/>
        <s v="4900149591"/>
        <s v="4900150336"/>
        <s v="4900148631"/>
        <s v="4900149196"/>
        <s v="4900151378"/>
        <s v="4900149935"/>
        <s v="4900149936"/>
        <s v="4900149937"/>
        <s v="4900150224"/>
        <s v="4900150225"/>
        <s v="4900150226"/>
        <s v="4900150227"/>
        <s v="4900150229"/>
        <s v="4900150230"/>
        <s v="4900150258"/>
        <s v="4900150261"/>
        <s v="4900150327"/>
        <s v="4900149219"/>
        <s v="4900150879"/>
        <s v="4900149905"/>
        <s v="4900151368"/>
        <s v="4900151340"/>
        <s v="4900151343"/>
        <s v="4900151345"/>
        <s v="4900150969"/>
        <s v="4900150018"/>
        <s v="4900149242"/>
        <s v="4900149705"/>
        <s v="5400006685"/>
        <s v="4900151555"/>
        <s v="5400006702"/>
        <s v="4900150188"/>
        <s v="4900150108"/>
        <s v="4900150877"/>
        <s v="4900148973"/>
        <s v="4900149838"/>
        <s v="4900149010"/>
        <s v="4900149714"/>
        <s v="4900149869"/>
        <s v="4900151020"/>
        <s v="4900149083"/>
        <s v="4900148966"/>
        <s v="4900151117"/>
        <s v="4900149907"/>
        <s v="4900148701"/>
        <s v="4900148704"/>
        <s v="4900149930"/>
        <s v="4900150974"/>
        <s v="4900148509"/>
        <s v="4900151178"/>
        <s v="4900149101"/>
        <s v="5400006722"/>
        <s v="4900149990"/>
        <s v="4900151176"/>
        <s v="4900151351"/>
        <s v="4900151354"/>
        <s v="4900148793"/>
        <s v="4900150779"/>
        <s v="4900151050"/>
        <s v="4900149889"/>
        <s v="4900151686"/>
        <s v="4900151148"/>
        <s v="5400006708"/>
        <s v="4900148508"/>
        <s v="4900151756"/>
        <s v="4900149689"/>
        <s v="4900149307"/>
        <s v="4900150480"/>
        <s v="4900150481"/>
        <s v="4900148976"/>
        <s v="4900150929"/>
        <s v="4900148700"/>
        <s v="4900151133"/>
        <s v="4900150856"/>
        <s v="4900151181"/>
        <s v="4900149915"/>
        <s v="4900150567"/>
        <s v="4900150568"/>
        <s v="4900150571"/>
        <s v="4900148995"/>
        <s v="4900150497"/>
        <s v="4900150487"/>
        <s v="4900150333"/>
        <s v="4900151566"/>
        <s v="5400006697"/>
        <s v="5400006714"/>
        <s v="4900151150"/>
        <s v="5400006699"/>
        <s v="5400006701"/>
        <s v="5400006700"/>
        <s v="5400006704"/>
        <s v="5400006706"/>
        <s v="5400006721"/>
        <s v="5400006707"/>
        <s v="5400006705"/>
        <s v="5400006695"/>
        <s v="5400006696"/>
        <s v="5400006703"/>
        <s v="5400006698"/>
        <s v="5000008589" u="1"/>
        <s v="4900149140" u="1"/>
        <s v="4900149052" u="1"/>
        <s v="4900148872" u="1"/>
        <s v="4900149116" u="1"/>
        <s v="4900149103" u="1"/>
        <s v="4900148792" u="1"/>
        <s v="4900149245" u="1"/>
        <s v="4900148979" u="1"/>
        <s v="4900148812" u="1"/>
        <s v="4900148841" u="1"/>
        <s v="4900149455" u="1"/>
        <s v="4900149025" u="1"/>
      </sharedItems>
    </cacheField>
    <cacheField name="Texto breve" numFmtId="0">
      <sharedItems/>
    </cacheField>
    <cacheField name="Fecha de solicitud" numFmtId="14">
      <sharedItems containsSemiMixedTypes="0" containsNonDate="0" containsDate="1" containsString="0" minDate="2026-01-02T00:00:00" maxDate="2026-03-20T00:00:00"/>
    </cacheField>
    <cacheField name="Creado por" numFmtId="0">
      <sharedItems/>
    </cacheField>
    <cacheField name="Clase documento" numFmtId="0">
      <sharedItems/>
    </cacheField>
    <cacheField name="Grupo de artículos" numFmtId="0">
      <sharedItems/>
    </cacheField>
    <cacheField name="Proveedor fijo" numFmtId="0">
      <sharedItems/>
    </cacheField>
    <cacheField name="Nombre de proveedor" numFmtId="0">
      <sharedItems/>
    </cacheField>
    <cacheField name="Valor total" numFmtId="3">
      <sharedItems containsSemiMixedTypes="0" containsString="0" containsNumber="1" minValue="0.03" maxValue="363745833"/>
    </cacheField>
    <cacheField name="Valor total USD" numFmtId="165">
      <sharedItems containsSemiMixedTypes="0" containsString="0" containsNumber="1" minValue="0.03" maxValue="13558333.333333334"/>
    </cacheField>
    <cacheField name="Moneda" numFmtId="0">
      <sharedItems/>
    </cacheField>
    <cacheField name="Indicador de borrado" numFmtId="0">
      <sharedItems/>
    </cacheField>
  </cacheFields>
  <extLst>
    <ext xmlns:x14="http://schemas.microsoft.com/office/spreadsheetml/2009/9/main" uri="{725AE2AE-9491-48be-B2B4-4EB974FC3084}">
      <x14:pivotCacheDefinition pivotCacheId="268209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7">
  <r>
    <s v="BIN"/>
    <s v="CL"/>
    <x v="0"/>
    <x v="0"/>
    <s v="CL Proyectos 5"/>
    <s v="RSOUPER"/>
    <s v="13"/>
    <s v="1300008890"/>
    <s v="10"/>
    <x v="0"/>
    <x v="0"/>
    <x v="0"/>
    <s v="EXT_AYEPEZ"/>
    <s v="ZSPC"/>
    <s v=""/>
    <s v="96869030"/>
    <s v="CONSTRUCTORA CUEVAS Y PURCELL S.A."/>
    <n v="325400"/>
    <n v="13558333.333333334"/>
    <s v="UF"/>
    <s v="false"/>
  </r>
  <r>
    <s v="AEB"/>
    <s v="CL"/>
    <x v="0"/>
    <x v="0"/>
    <s v="CL Proyectos 5"/>
    <s v="RSOUPER"/>
    <s v="13"/>
    <s v="1300008897"/>
    <s v="10"/>
    <x v="1"/>
    <x v="1"/>
    <x v="1"/>
    <s v="EXT_AYEPEZ"/>
    <s v="ZSPC"/>
    <s v=""/>
    <s v="77058836"/>
    <s v="LUNA NESVARA CONSTRUCTORA SPA"/>
    <n v="10231"/>
    <n v="426291.66666666669"/>
    <s v="UF"/>
    <s v="false"/>
  </r>
  <r>
    <s v="1100"/>
    <s v="CL"/>
    <x v="0"/>
    <x v="1"/>
    <s v="Corp A. Finanzas"/>
    <s v="atoloza"/>
    <s v="14"/>
    <s v="1400009325"/>
    <s v="10"/>
    <x v="2"/>
    <x v="2"/>
    <x v="2"/>
    <s v="PMUNOZ"/>
    <s v="ZPMH"/>
    <s v=""/>
    <s v="97036000"/>
    <s v="BANCO SANTANDER CHILE"/>
    <n v="363745833"/>
    <n v="392843.77112740703"/>
    <s v="CLP"/>
    <s v="false"/>
  </r>
  <r>
    <s v="MIN"/>
    <s v="PE"/>
    <x v="1"/>
    <x v="2"/>
    <s v="PE Ops Mall"/>
    <s v="cpisfil"/>
    <s v="13"/>
    <s v="1300008836"/>
    <s v="10"/>
    <x v="3"/>
    <x v="3"/>
    <x v="3"/>
    <s v="EXT_EDAVILA"/>
    <s v="ZSPC"/>
    <s v=""/>
    <s v="P60338169"/>
    <s v="INVERSIONES URBANISTICAS OPERADORA"/>
    <n v="1112964"/>
    <n v="322598.26086956519"/>
    <s v="PEN"/>
    <s v="false"/>
  </r>
  <r>
    <s v="1100"/>
    <s v="CL"/>
    <x v="0"/>
    <x v="3"/>
    <s v="CL Proyectos 6"/>
    <s v="CGARCI"/>
    <s v="12"/>
    <s v="1200144791"/>
    <s v="10"/>
    <x v="4"/>
    <x v="4"/>
    <x v="4"/>
    <s v="EXT_AYEPEZ"/>
    <s v="ZSRV"/>
    <s v=""/>
    <s v="76451328"/>
    <s v="MESA ARQUITECTURA LIMITADA"/>
    <n v="6513.2"/>
    <n v="271383.33333333331"/>
    <s v="UF"/>
    <s v="false"/>
  </r>
  <r>
    <s v="6000"/>
    <s v="PE"/>
    <x v="2"/>
    <x v="4"/>
    <s v="PE Sgcia Infra"/>
    <s v="MMURGUIA"/>
    <s v="13"/>
    <s v="1300008879"/>
    <s v="10"/>
    <x v="5"/>
    <x v="5"/>
    <x v="5"/>
    <s v="EXT_ACHIHUAN"/>
    <s v="ZSPC"/>
    <s v=""/>
    <s v="P51281489"/>
    <s v="G. SEMPERTEGUI PROYECTOS GENERAL"/>
    <n v="556010.93999999994"/>
    <n v="161162.59130434779"/>
    <s v="PEN"/>
    <s v="false"/>
  </r>
  <r>
    <s v="6000"/>
    <s v="PE"/>
    <x v="2"/>
    <x v="5"/>
    <s v="PE Área Admin"/>
    <s v="JRODRIGUEZS"/>
    <s v="12"/>
    <s v="1200143922"/>
    <s v="10"/>
    <x v="6"/>
    <x v="6"/>
    <x v="6"/>
    <s v="GRAVINES"/>
    <s v="ZSRV"/>
    <s v="SER_GRAL"/>
    <s v="P33756437"/>
    <s v="TIENDAS POR DEPARTAMENTO RIPLEY S.A"/>
    <n v="531274"/>
    <n v="153992.46376811594"/>
    <s v="PEN"/>
    <s v="false"/>
  </r>
  <r>
    <s v="6000"/>
    <s v="PE"/>
    <x v="2"/>
    <x v="4"/>
    <s v="PE Sgcia Infra"/>
    <s v="MMURGUIA"/>
    <s v="13"/>
    <s v="1300008891"/>
    <s v="10"/>
    <x v="7"/>
    <x v="7"/>
    <x v="7"/>
    <s v="EXT_ACHIHUAN"/>
    <s v="ZSPC"/>
    <s v=""/>
    <s v="P10228549"/>
    <s v="SCHMIDT &amp; CHAVEZ TAFUR INGENIEROS S"/>
    <n v="511117.48"/>
    <n v="148149.99420289852"/>
    <s v="PEN"/>
    <s v="false"/>
  </r>
  <r>
    <s v="1100"/>
    <s v="CL"/>
    <x v="0"/>
    <x v="6"/>
    <s v="Corp Explo. TI"/>
    <s v="CPAVEZ"/>
    <s v="12"/>
    <s v="1200143992"/>
    <s v="10"/>
    <x v="8"/>
    <x v="8"/>
    <x v="8"/>
    <s v="CPAVEZ"/>
    <s v="ZSRV"/>
    <s v="SER_GRAL"/>
    <s v="76924900"/>
    <s v="TSOFT CHILE SPA"/>
    <n v="142350"/>
    <n v="142350"/>
    <s v="USD"/>
    <s v="false"/>
  </r>
  <r>
    <s v="MQU"/>
    <s v="CL"/>
    <x v="0"/>
    <x v="7"/>
    <s v="CL Ops Mall"/>
    <s v="MBELLO"/>
    <s v="12"/>
    <s v="1200144958"/>
    <s v="10"/>
    <x v="9"/>
    <x v="9"/>
    <x v="0"/>
    <s v="EXT_MBELLO"/>
    <s v="ZSRV"/>
    <s v=""/>
    <s v="77350771"/>
    <s v="4EVER GROUP SPA"/>
    <n v="124249365"/>
    <n v="134188.72376961543"/>
    <s v="CLP"/>
    <s v="false"/>
  </r>
  <r>
    <s v="6740"/>
    <s v="PE"/>
    <x v="2"/>
    <x v="4"/>
    <s v="PE Sgcia Infra"/>
    <s v="MMURGUIA"/>
    <m/>
    <s v="1300008966"/>
    <s v="10"/>
    <x v="10"/>
    <x v="10"/>
    <x v="9"/>
    <s v="EXT_ACHIHUAN"/>
    <s v="ZSPC"/>
    <s v=""/>
    <s v="P60285686"/>
    <s v="GESVAL S.A.C"/>
    <n v="451000"/>
    <n v="130724.63768115941"/>
    <s v="PEN"/>
    <s v="false"/>
  </r>
  <r>
    <s v="6000"/>
    <s v="PE"/>
    <x v="2"/>
    <x v="5"/>
    <s v="PE Área Admin"/>
    <s v="JRODRIGUEZS"/>
    <s v="12"/>
    <s v="1200146527"/>
    <s v="10"/>
    <x v="11"/>
    <x v="6"/>
    <x v="10"/>
    <s v="GRAVINES"/>
    <s v="ZSRV"/>
    <s v="SER_GRAL"/>
    <s v="P33756437"/>
    <s v="TIENDAS POR DEPARTAMENTO RIPLEY S.A"/>
    <n v="405165"/>
    <n v="117439.13043478261"/>
    <s v="PEN"/>
    <s v="false"/>
  </r>
  <r>
    <s v="MIN"/>
    <s v="PE"/>
    <x v="1"/>
    <x v="8"/>
    <s v="PE Center Manager"/>
    <s v="jbalcazar"/>
    <s v="13"/>
    <s v="1300008843"/>
    <s v="10"/>
    <x v="12"/>
    <x v="11"/>
    <x v="11"/>
    <s v="EXT_EDAVILA"/>
    <s v="ZSPC"/>
    <s v=""/>
    <s v="P60307606"/>
    <s v="SESEPOL PERU S.A.C."/>
    <n v="398418"/>
    <n v="115483.47826086955"/>
    <s v="PEN"/>
    <s v="false"/>
  </r>
  <r>
    <s v="6000"/>
    <s v="PE"/>
    <x v="2"/>
    <x v="4"/>
    <s v="PE Sgcia Infra"/>
    <s v="AGALVAN"/>
    <s v="13"/>
    <s v="1300008946"/>
    <s v="10"/>
    <x v="13"/>
    <x v="12"/>
    <x v="12"/>
    <s v="EXT_ACHIHUAN"/>
    <s v="ZSPC"/>
    <s v="SER_GRAL"/>
    <s v="P42465666"/>
    <s v="EDIFICACIONES DEL SUR S.A.C."/>
    <n v="393069.43"/>
    <n v="113933.16811594203"/>
    <s v="PEN"/>
    <s v="false"/>
  </r>
  <r>
    <s v="1100"/>
    <s v="CL"/>
    <x v="0"/>
    <x v="9"/>
    <s v="Corp Desarro. TI"/>
    <s v="CVERGARA"/>
    <s v="12"/>
    <s v="1200146393"/>
    <s v="10"/>
    <x v="14"/>
    <x v="13"/>
    <x v="13"/>
    <s v="CVERGARA"/>
    <s v="ZSRV"/>
    <s v="SER_GRAL"/>
    <s v="20263279"/>
    <s v="HUBSPOT, INC."/>
    <n v="110996.82"/>
    <n v="110996.82"/>
    <s v="USD"/>
    <s v="false"/>
  </r>
  <r>
    <s v="2400"/>
    <s v="CL"/>
    <x v="0"/>
    <x v="7"/>
    <s v="CL Ops Mall"/>
    <s v="p.herrera"/>
    <s v="13"/>
    <s v="1300008825"/>
    <s v="10"/>
    <x v="15"/>
    <x v="14"/>
    <x v="14"/>
    <s v="EXT_PHERRERA"/>
    <s v="ZSPC"/>
    <s v=""/>
    <s v="76172285"/>
    <s v="COPEC FLUX SPA"/>
    <n v="2557.5"/>
    <n v="106562.5"/>
    <s v="UF"/>
    <s v="false"/>
  </r>
  <r>
    <s v="1100"/>
    <s v="CL"/>
    <x v="0"/>
    <x v="10"/>
    <s v="CL Gcia Ops"/>
    <s v="p.herrera"/>
    <s v="12"/>
    <s v="1200144667"/>
    <s v="10"/>
    <x v="16"/>
    <x v="15"/>
    <x v="15"/>
    <s v="EXT_PHERRERA"/>
    <s v="ZSRV"/>
    <s v="SER_GRAL"/>
    <s v="78585040"/>
    <s v="ASESORIAS Y RENTAS ECLIPSE LTDA"/>
    <n v="2500"/>
    <n v="104166.66666666667"/>
    <s v="UF"/>
    <s v="false"/>
  </r>
  <r>
    <s v="MIN"/>
    <s v="PE"/>
    <x v="1"/>
    <x v="2"/>
    <s v="PE Ops Mall"/>
    <s v="cpisfil"/>
    <s v="13"/>
    <s v="1300008882"/>
    <s v="10"/>
    <x v="17"/>
    <x v="16"/>
    <x v="7"/>
    <s v="EXT_EDAVILA"/>
    <s v="ZSPC"/>
    <s v=""/>
    <s v="P60170752"/>
    <s v="GROUP ANMI BLASTER S.A.C."/>
    <n v="333727.08"/>
    <n v="96732.486956521738"/>
    <s v="PEN"/>
    <s v="false"/>
  </r>
  <r>
    <s v="MQU"/>
    <s v="CL"/>
    <x v="0"/>
    <x v="0"/>
    <s v="CL Proyectos 5"/>
    <s v="RMOYA"/>
    <s v="13"/>
    <s v="1300008862"/>
    <s v="10"/>
    <x v="18"/>
    <x v="17"/>
    <x v="16"/>
    <s v="EXT_AYEPEZ"/>
    <s v="ZSPC"/>
    <s v=""/>
    <s v="76054243"/>
    <s v="G5 ARQUITECTOS S.A."/>
    <n v="2293.58"/>
    <n v="95565.833333333328"/>
    <s v="UF"/>
    <s v="false"/>
  </r>
  <r>
    <s v="4300"/>
    <s v="CO"/>
    <x v="3"/>
    <x v="11"/>
    <s v="CO Ops Mall"/>
    <s v="ARICO"/>
    <s v="13"/>
    <s v="1300008906"/>
    <s v="10"/>
    <x v="19"/>
    <x v="18"/>
    <x v="17"/>
    <s v="EXT_JTRUJILL"/>
    <s v="ZSPC"/>
    <s v=""/>
    <s v="C860005289"/>
    <s v="ASCENSORES SCHINDLER DE COLOMBIA S."/>
    <n v="341457665"/>
    <n v="92837.864328439362"/>
    <s v="COP"/>
    <s v="false"/>
  </r>
  <r>
    <s v="4300"/>
    <s v="CO"/>
    <x v="3"/>
    <x v="12"/>
    <s v="CO Gcia Ing"/>
    <s v="JVASQUEZ"/>
    <s v="13"/>
    <s v="1300008961"/>
    <s v="10"/>
    <x v="20"/>
    <x v="19"/>
    <x v="18"/>
    <s v="JVASQUEZ"/>
    <s v="ZSPC"/>
    <s v=""/>
    <s v="C890402550"/>
    <s v="AIRE CARIBE S.A"/>
    <n v="308097828"/>
    <n v="83767.761827079928"/>
    <s v="COP"/>
    <s v="false"/>
  </r>
  <r>
    <s v="1100"/>
    <s v="CL"/>
    <x v="0"/>
    <x v="9"/>
    <s v="Corp Desarro. TI"/>
    <s v="KBOYE"/>
    <s v="12"/>
    <s v="1200144420"/>
    <s v="10"/>
    <x v="21"/>
    <x v="20"/>
    <x v="19"/>
    <s v="KBOYE"/>
    <s v="ZSRV"/>
    <s v=""/>
    <s v="77050473"/>
    <s v="STL METACONSULTING SPA"/>
    <n v="1994"/>
    <n v="83083.333333333328"/>
    <s v="UF"/>
    <s v="false"/>
  </r>
  <r>
    <s v="1100"/>
    <s v="CL"/>
    <x v="0"/>
    <x v="13"/>
    <s v="CL Marketing Mall"/>
    <s v="IIBANEZ"/>
    <s v="13"/>
    <s v="1300008826"/>
    <s v="10"/>
    <x v="22"/>
    <x v="21"/>
    <x v="14"/>
    <s v="IIBANEZ"/>
    <s v="ZSPC"/>
    <s v=""/>
    <s v="99557160"/>
    <s v="CINECOLOR FILMS CHILE SPA."/>
    <n v="76035000"/>
    <n v="82117.438683269793"/>
    <s v="CLP"/>
    <s v="false"/>
  </r>
  <r>
    <s v="MIN"/>
    <s v="PE"/>
    <x v="1"/>
    <x v="2"/>
    <s v="PE Ops Mall"/>
    <s v="cpisfil"/>
    <m/>
    <s v="1300008965"/>
    <s v="10"/>
    <x v="23"/>
    <x v="22"/>
    <x v="9"/>
    <s v="EXT_EDAVILA"/>
    <s v="ZSPC"/>
    <s v=""/>
    <s v="P38820311"/>
    <s v="NCH PERU S.A"/>
    <n v="80000"/>
    <n v="80000"/>
    <s v="USD"/>
    <s v="false"/>
  </r>
  <r>
    <s v="1100"/>
    <s v="CL"/>
    <x v="0"/>
    <x v="14"/>
    <s v="Corp Gest Riesgo"/>
    <s v="cfuentes"/>
    <s v="14"/>
    <s v="1400009185"/>
    <s v="20"/>
    <x v="24"/>
    <x v="23"/>
    <x v="19"/>
    <s v="PMUNOZ"/>
    <s v="ZPMH"/>
    <s v=""/>
    <s v="99288000"/>
    <s v="SOUTHBRIDGE COMPANIA DE SEGUROS"/>
    <n v="1861.63"/>
    <n v="77567.916666666672"/>
    <s v="UF"/>
    <s v="false"/>
  </r>
  <r>
    <s v="BOG"/>
    <s v="CO"/>
    <x v="3"/>
    <x v="11"/>
    <s v="CO Ops Mall"/>
    <s v="CAROL CORTES"/>
    <s v="13"/>
    <s v="1300008930"/>
    <s v="10"/>
    <x v="25"/>
    <x v="24"/>
    <x v="20"/>
    <s v="EXT_APAREDES"/>
    <s v="ZSPC"/>
    <s v=""/>
    <s v="C900038616"/>
    <s v="CBRE COLOMBIA SAS"/>
    <n v="258044630"/>
    <n v="70158.953235454057"/>
    <s v="COP"/>
    <s v="false"/>
  </r>
  <r>
    <s v="1100"/>
    <s v="CL"/>
    <x v="0"/>
    <x v="15"/>
    <s v="Corp Desarrollo"/>
    <s v="AHERRERA"/>
    <m/>
    <s v="1300008959"/>
    <s v="10"/>
    <x v="26"/>
    <x v="25"/>
    <x v="9"/>
    <s v="DQUINTANA"/>
    <s v="ZSPC"/>
    <s v=""/>
    <s v="82586835"/>
    <s v="BROADWAY MALYAN ESPAÑA ARQUITECTOS"/>
    <n v="70000"/>
    <n v="70000"/>
    <s v="USD"/>
    <s v="false"/>
  </r>
  <r>
    <s v="ACO"/>
    <s v="CL"/>
    <x v="0"/>
    <x v="7"/>
    <s v="CL Ops Mall"/>
    <s v="FGONZALEZ"/>
    <s v="12"/>
    <s v="1200145379"/>
    <s v="10"/>
    <x v="27"/>
    <x v="26"/>
    <x v="21"/>
    <s v="FGONZALEZG"/>
    <s v="ZSRV"/>
    <s v=""/>
    <s v="77884668"/>
    <s v="IT MORE SPA"/>
    <n v="69264.639999999999"/>
    <n v="69264.639999999999"/>
    <s v="USD"/>
    <s v="false"/>
  </r>
  <r>
    <s v="1100"/>
    <s v="CL"/>
    <x v="0"/>
    <x v="16"/>
    <s v="CL Arq Mall"/>
    <s v="P RAMIREZ"/>
    <s v="13"/>
    <s v="1300008885"/>
    <s v="10"/>
    <x v="28"/>
    <x v="27"/>
    <x v="22"/>
    <s v="BILLESCA"/>
    <s v="ZSPC"/>
    <s v=""/>
    <s v="76088833"/>
    <s v="ASESORIAS E INVERSIONES FAUNDEZ LAT"/>
    <n v="1640"/>
    <n v="68333.333333333328"/>
    <s v="UF"/>
    <s v="false"/>
  </r>
  <r>
    <s v="1100"/>
    <s v="CL"/>
    <x v="0"/>
    <x v="6"/>
    <s v="Corp Explo. TI"/>
    <s v="ACARVAJAL"/>
    <s v="12"/>
    <s v="1200144090"/>
    <s v="10"/>
    <x v="29"/>
    <x v="28"/>
    <x v="23"/>
    <s v="ACARVAJAL"/>
    <s v="ZSRV"/>
    <s v="SER_GRAL"/>
    <s v="76411210"/>
    <s v="SISTEMAS GLOBALES CHILE-ASESORIAS"/>
    <n v="1608"/>
    <n v="67000"/>
    <s v="UF"/>
    <s v="false"/>
  </r>
  <r>
    <s v="3100"/>
    <s v="PE"/>
    <x v="1"/>
    <x v="17"/>
    <s v="PE Área Legal"/>
    <s v="GOLIVERI"/>
    <s v="12"/>
    <s v="1200145069"/>
    <s v="10"/>
    <x v="30"/>
    <x v="29"/>
    <x v="24"/>
    <s v="SGARIBAY"/>
    <s v="ZSRV"/>
    <s v=""/>
    <s v="P07276734"/>
    <s v="CESAR EMILIO RODRIGUEZ LARRAIN SALI"/>
    <n v="65217.39"/>
    <n v="65217.39"/>
    <s v="USD"/>
    <s v="false"/>
  </r>
  <r>
    <s v="1100"/>
    <s v="CL"/>
    <x v="0"/>
    <x v="14"/>
    <s v="Corp Gest Riesgo"/>
    <s v="cfuentes"/>
    <m/>
    <s v="1400009354"/>
    <s v="10"/>
    <x v="31"/>
    <x v="30"/>
    <x v="25"/>
    <s v="PMUNOZ"/>
    <s v="ZPMH"/>
    <s v=""/>
    <s v="99225000"/>
    <s v="CHUBB SEGUROS CHILE S.A."/>
    <n v="1478.08"/>
    <n v="61586.666666666664"/>
    <s v="UF"/>
    <s v="false"/>
  </r>
  <r>
    <s v="2400"/>
    <s v="CL"/>
    <x v="0"/>
    <x v="7"/>
    <s v="CL Ops Mall"/>
    <s v="R.Mesa"/>
    <s v="13"/>
    <s v="1300008907"/>
    <s v="10"/>
    <x v="32"/>
    <x v="31"/>
    <x v="17"/>
    <s v="MPINO"/>
    <s v="ZSPC"/>
    <s v=""/>
    <s v="99512120"/>
    <s v="SECURITAS S.A"/>
    <n v="55887312"/>
    <n v="60358.03138466191"/>
    <s v="CLP"/>
    <s v="false"/>
  </r>
  <r>
    <s v="2400"/>
    <s v="CL"/>
    <x v="0"/>
    <x v="7"/>
    <s v="CL Ops Mall"/>
    <s v="RMESA"/>
    <s v="12"/>
    <s v="1200145555"/>
    <s v="10"/>
    <x v="33"/>
    <x v="32"/>
    <x v="26"/>
    <s v="PCAMPOS"/>
    <s v="ZSRV"/>
    <s v=""/>
    <s v="76694376"/>
    <s v="SERVICIOS INDUSTRIALES ELMEC LIMITA"/>
    <n v="52421617"/>
    <n v="56615.097253572087"/>
    <s v="CLP"/>
    <s v="false"/>
  </r>
  <r>
    <s v="1100"/>
    <s v="CL"/>
    <x v="0"/>
    <x v="7"/>
    <s v="CL Ops Mall"/>
    <s v="JFlores"/>
    <s v="13"/>
    <s v="1300008929"/>
    <s v="10"/>
    <x v="34"/>
    <x v="33"/>
    <x v="12"/>
    <s v="JFLORES"/>
    <s v="ZSPC"/>
    <s v=""/>
    <s v="78232224"/>
    <s v="SERVICIOS IKOW SPA"/>
    <n v="51000000"/>
    <n v="55079.757649066349"/>
    <s v="CLP"/>
    <s v="false"/>
  </r>
  <r>
    <s v="MIN"/>
    <s v="PE"/>
    <x v="1"/>
    <x v="2"/>
    <s v="PE Ops Mall"/>
    <s v="cpisfil"/>
    <s v="13"/>
    <s v="1300008849"/>
    <s v="10"/>
    <x v="35"/>
    <x v="34"/>
    <x v="19"/>
    <s v="EXT_EDAVILA"/>
    <s v="ZSPC"/>
    <s v=""/>
    <s v="P60384983"/>
    <s v="FLOWEN S.A.C"/>
    <n v="186733.68"/>
    <n v="54125.704347826082"/>
    <s v="PEN"/>
    <s v="false"/>
  </r>
  <r>
    <s v="MAM"/>
    <s v="CL"/>
    <x v="0"/>
    <x v="0"/>
    <s v="CL Proyectos 5"/>
    <s v="RSOUPER"/>
    <s v="12"/>
    <s v="1200143928"/>
    <s v="10"/>
    <x v="36"/>
    <x v="35"/>
    <x v="27"/>
    <s v="EXT_AYEPEZ"/>
    <s v="ZSRV"/>
    <s v=""/>
    <s v="76088833"/>
    <s v="ASESORIAS E INVERSIONES FAUNDEZ LAT"/>
    <n v="1246"/>
    <n v="51916.666666666664"/>
    <s v="UF"/>
    <s v="false"/>
  </r>
  <r>
    <s v="6000"/>
    <s v="PE"/>
    <x v="2"/>
    <x v="2"/>
    <s v="PE Ops Mall"/>
    <s v="KALVAN"/>
    <s v="12"/>
    <s v="1200144795"/>
    <s v="10"/>
    <x v="37"/>
    <x v="36"/>
    <x v="4"/>
    <s v="EXT_KNOLASCO"/>
    <s v="ZSRV"/>
    <s v="SER_MANTO"/>
    <s v="P49259204"/>
    <s v="AF CONCEPT S.A.C."/>
    <n v="178800"/>
    <n v="51826.086956521736"/>
    <s v="PEN"/>
    <s v="false"/>
  </r>
  <r>
    <s v="1100"/>
    <s v="CL"/>
    <x v="0"/>
    <x v="18"/>
    <s v="Corp Des Digital"/>
    <s v="N Gallardo"/>
    <m/>
    <s v="1300008973"/>
    <s v="10"/>
    <x v="38"/>
    <x v="37"/>
    <x v="28"/>
    <s v="NGALLARDO"/>
    <s v="ZSPC"/>
    <s v=""/>
    <s v="76516485"/>
    <s v="APIUX TECNOLOGIA SPA"/>
    <n v="1230"/>
    <n v="51250"/>
    <s v="UF"/>
    <s v="false"/>
  </r>
  <r>
    <s v="1100"/>
    <s v="CL"/>
    <x v="0"/>
    <x v="19"/>
    <s v="Corp A. Personas"/>
    <s v="CCHUECAS"/>
    <s v="14"/>
    <s v="1400009134"/>
    <s v="10"/>
    <x v="39"/>
    <x v="38"/>
    <x v="27"/>
    <s v="DQUINTANA"/>
    <s v="ZPMH"/>
    <s v=""/>
    <s v="15747176"/>
    <s v="JULIO MUÑOZ HERRERA"/>
    <n v="46991069"/>
    <n v="50750.131219422634"/>
    <s v="CLP"/>
    <s v="false"/>
  </r>
  <r>
    <s v="1100"/>
    <s v="CL"/>
    <x v="0"/>
    <x v="10"/>
    <s v="CL Gcia Ops"/>
    <s v="p.herrera"/>
    <s v="12"/>
    <s v="1200144813"/>
    <s v="10"/>
    <x v="40"/>
    <x v="39"/>
    <x v="4"/>
    <s v="EXT_PHERRERA"/>
    <s v="ZSRV"/>
    <s v=""/>
    <s v="76229358"/>
    <s v="INGENIERIA Y ENERGIA NEGAWATT LIMIT"/>
    <n v="1200"/>
    <n v="50000"/>
    <s v="UF"/>
    <s v="false"/>
  </r>
  <r>
    <s v="1100"/>
    <s v="CL"/>
    <x v="0"/>
    <x v="7"/>
    <s v="CL Ops Mall"/>
    <s v="p.herrera"/>
    <m/>
    <s v="1200147097"/>
    <s v="10"/>
    <x v="41"/>
    <x v="40"/>
    <x v="9"/>
    <s v="EXT_PHERRERA"/>
    <s v="ZSRV"/>
    <s v=""/>
    <s v="76061803"/>
    <s v="RIBE ASESORIAS Y SERVICIOS DE INGEN"/>
    <n v="1200"/>
    <n v="50000"/>
    <s v="UF"/>
    <s v="false"/>
  </r>
  <r>
    <s v="1100"/>
    <s v="CL"/>
    <x v="0"/>
    <x v="20"/>
    <s v="Corp Gte C Comerc"/>
    <s v="nbarros"/>
    <m/>
    <s v="1200147497"/>
    <s v="20"/>
    <x v="42"/>
    <x v="41"/>
    <x v="29"/>
    <s v="NBARROS"/>
    <s v="ZSRV"/>
    <s v=""/>
    <s v="77041877"/>
    <s v="DUX PARTNERS SPA"/>
    <n v="1158"/>
    <n v="48250"/>
    <s v="UF"/>
    <s v="false"/>
  </r>
  <r>
    <s v="1100"/>
    <s v="CL"/>
    <x v="0"/>
    <x v="21"/>
    <s v="Corp Business Int"/>
    <s v="EROSALES"/>
    <s v="13"/>
    <s v="1300008884"/>
    <s v="10"/>
    <x v="43"/>
    <x v="42"/>
    <x v="24"/>
    <s v="EROSALES"/>
    <s v="ZSPC"/>
    <s v=""/>
    <s v="99526860"/>
    <s v="SOHO CHILE COM S A"/>
    <n v="1133"/>
    <n v="47208.333333333336"/>
    <s v="UF"/>
    <s v="false"/>
  </r>
  <r>
    <s v="1100"/>
    <s v="CL"/>
    <x v="0"/>
    <x v="21"/>
    <s v="Corp Business Int"/>
    <s v="EROSALES"/>
    <s v="13"/>
    <s v="1300008887"/>
    <s v="10"/>
    <x v="44"/>
    <x v="43"/>
    <x v="22"/>
    <s v="EROSALES"/>
    <s v="ZSPC"/>
    <s v=""/>
    <s v="76233728"/>
    <s v="GARAGE TECHNOLOGIES SPA"/>
    <n v="1125"/>
    <n v="46875"/>
    <s v="UF"/>
    <s v="false"/>
  </r>
  <r>
    <s v="1100"/>
    <s v="CL"/>
    <x v="0"/>
    <x v="19"/>
    <s v="Corp A. Personas"/>
    <s v="CCHUECAS"/>
    <s v="14"/>
    <s v="1400009134"/>
    <s v="20"/>
    <x v="39"/>
    <x v="44"/>
    <x v="27"/>
    <s v="DQUINTANA"/>
    <s v="ZPMH"/>
    <s v=""/>
    <s v="15747176"/>
    <s v="JULIO MUÑOZ HERRERA"/>
    <n v="43400752"/>
    <n v="46872.605920533955"/>
    <s v="CLP"/>
    <s v="false"/>
  </r>
  <r>
    <s v="1100"/>
    <s v="CL"/>
    <x v="0"/>
    <x v="19"/>
    <s v="Corp A. Personas"/>
    <s v="CCHUECAS"/>
    <s v="14"/>
    <s v="1400009134"/>
    <s v="30"/>
    <x v="39"/>
    <x v="45"/>
    <x v="27"/>
    <s v="DQUINTANA"/>
    <s v="ZPMH"/>
    <s v=""/>
    <s v="15747176"/>
    <s v="JULIO MUÑOZ HERRERA"/>
    <n v="43400752"/>
    <n v="46872.605920533955"/>
    <s v="CLP"/>
    <s v="false"/>
  </r>
  <r>
    <s v="BOG"/>
    <s v="CO"/>
    <x v="3"/>
    <x v="11"/>
    <s v="CO Ops Mall"/>
    <s v="CAROL CORTES"/>
    <s v="12"/>
    <s v="1200145503"/>
    <s v="10"/>
    <x v="45"/>
    <x v="46"/>
    <x v="1"/>
    <s v="EXT_APAREDES"/>
    <s v="ZSRV"/>
    <s v=""/>
    <s v="C901213703"/>
    <s v="SAFE PEOPLE SAS"/>
    <n v="170000000"/>
    <n v="46220.772158781947"/>
    <s v="COP"/>
    <s v="false"/>
  </r>
  <r>
    <s v="1100"/>
    <s v="CL"/>
    <x v="0"/>
    <x v="3"/>
    <s v="CL Proyectos 6"/>
    <s v="CGARCIA"/>
    <s v="12"/>
    <s v="1200145047"/>
    <s v="10"/>
    <x v="46"/>
    <x v="47"/>
    <x v="7"/>
    <s v="EXT_AYEPEZ"/>
    <s v="ZSRV"/>
    <s v=""/>
    <s v="78802550"/>
    <s v="CONSTRUCTORA LAGO RINIHUE LIMITADA"/>
    <n v="1025.26"/>
    <n v="42719.166666666664"/>
    <s v="UF"/>
    <s v="false"/>
  </r>
  <r>
    <s v="1100"/>
    <s v="CL"/>
    <x v="0"/>
    <x v="14"/>
    <s v="Corp Gest Riesgo"/>
    <s v="cfuentes"/>
    <s v="14"/>
    <s v="1400009075"/>
    <s v="10"/>
    <x v="47"/>
    <x v="48"/>
    <x v="14"/>
    <s v="PMUNOZ"/>
    <s v="ZPMH"/>
    <s v=""/>
    <s v="99225000"/>
    <s v="CHUBB SEGUROS CHILE S.A."/>
    <n v="42616.21"/>
    <n v="42616.21"/>
    <s v="USD"/>
    <s v="false"/>
  </r>
  <r>
    <s v="ACO"/>
    <s v="CL"/>
    <x v="0"/>
    <x v="7"/>
    <s v="CL Ops Mall"/>
    <s v="FGONZALEZG"/>
    <s v="12"/>
    <s v="1200145518"/>
    <s v="10"/>
    <x v="48"/>
    <x v="49"/>
    <x v="1"/>
    <s v="FGONZALEZG"/>
    <s v="ZSRV"/>
    <s v=""/>
    <s v="77173964"/>
    <s v="FLOREZ INGENIERIA Y CONSTRUCCION"/>
    <n v="39447935"/>
    <n v="42603.582344237686"/>
    <s v="CLP"/>
    <s v="false"/>
  </r>
  <r>
    <s v="MAM"/>
    <s v="CL"/>
    <x v="0"/>
    <x v="13"/>
    <s v="CL Marketing Mall"/>
    <s v="JGORICHON"/>
    <s v="13"/>
    <s v="1300008815"/>
    <s v="10"/>
    <x v="49"/>
    <x v="50"/>
    <x v="14"/>
    <s v="JGORICHON"/>
    <s v="ZSPC"/>
    <s v=""/>
    <s v="99557160"/>
    <s v="CINECOLOR FILMS CHILE SPA."/>
    <n v="39215000"/>
    <n v="42352.01365113994"/>
    <s v="CLP"/>
    <s v="false"/>
  </r>
  <r>
    <s v="MQU"/>
    <s v="CL"/>
    <x v="0"/>
    <x v="0"/>
    <s v="CL Proyectos 5"/>
    <s v="RMOYA"/>
    <s v="12"/>
    <s v="1200146259"/>
    <s v="10"/>
    <x v="50"/>
    <x v="51"/>
    <x v="30"/>
    <s v="EXT_AYEPEZ"/>
    <s v="ZSRV"/>
    <s v=""/>
    <s v="76780604"/>
    <s v="NATIVA GLOBAL SPA"/>
    <n v="995.7"/>
    <n v="41487.5"/>
    <s v="UF"/>
    <s v="false"/>
  </r>
  <r>
    <s v="1100"/>
    <s v="CL"/>
    <x v="0"/>
    <x v="9"/>
    <s v="Corp Desarro. TI"/>
    <s v="FMANRIQUEZ"/>
    <s v="12"/>
    <s v="1200145875"/>
    <s v="10"/>
    <x v="51"/>
    <x v="52"/>
    <x v="31"/>
    <s v="FMANRIQUEZ"/>
    <s v="ZSRV"/>
    <s v=""/>
    <s v="96768440"/>
    <s v="NOVARED CHILE S.A"/>
    <n v="41293.760000000002"/>
    <n v="41293.760000000002"/>
    <s v="USD"/>
    <s v="false"/>
  </r>
  <r>
    <s v="1100"/>
    <s v="CL"/>
    <x v="0"/>
    <x v="20"/>
    <s v="Corp Gte C Comerc"/>
    <s v="nbarros"/>
    <m/>
    <s v="1200147497"/>
    <s v="10"/>
    <x v="42"/>
    <x v="53"/>
    <x v="29"/>
    <s v="NBARROS"/>
    <s v="ZSRV"/>
    <s v=""/>
    <s v="77041877"/>
    <s v="DUX PARTNERS SPA"/>
    <n v="964"/>
    <n v="40166.666666666664"/>
    <s v="UF"/>
    <s v="false"/>
  </r>
  <r>
    <s v="PAG"/>
    <s v="CO"/>
    <x v="3"/>
    <x v="22"/>
    <s v="CO A.Finanzas"/>
    <s v="AALCOCER"/>
    <s v="12"/>
    <s v="1200144304"/>
    <s v="10"/>
    <x v="52"/>
    <x v="54"/>
    <x v="3"/>
    <s v="EXT_VGONZALE"/>
    <s v="ZSRV"/>
    <s v=""/>
    <s v="C901842487"/>
    <s v="PARQUE ALEGRA CENTRO"/>
    <n v="145381524"/>
    <n v="39527.331158238172"/>
    <s v="COP"/>
    <s v="false"/>
  </r>
  <r>
    <s v="1100"/>
    <s v="CL"/>
    <x v="0"/>
    <x v="23"/>
    <s v="CL Proyectos 3"/>
    <s v="DGONZALEZ"/>
    <s v="12"/>
    <s v="1200144367"/>
    <s v="10"/>
    <x v="53"/>
    <x v="55"/>
    <x v="32"/>
    <s v="EXT_AYEPEZ"/>
    <s v="ZSRV"/>
    <s v=""/>
    <s v="79906490"/>
    <s v="WSP CHILE S.A"/>
    <n v="948"/>
    <n v="39500"/>
    <s v="UF"/>
    <s v="false"/>
  </r>
  <r>
    <s v="MIN"/>
    <s v="PE"/>
    <x v="1"/>
    <x v="2"/>
    <s v="PE Ops Mall"/>
    <s v="CPISFIL"/>
    <s v="13"/>
    <s v="1300008813"/>
    <s v="10"/>
    <x v="54"/>
    <x v="56"/>
    <x v="33"/>
    <s v="EXT_EDAVILA"/>
    <s v="ZSPC"/>
    <s v=""/>
    <s v="P60839151"/>
    <s v="ECOLOGIA SERVICIOS Y TRANSPORTE S.A"/>
    <n v="134400"/>
    <n v="38956.521739130432"/>
    <s v="PEN"/>
    <s v="false"/>
  </r>
  <r>
    <s v="2200"/>
    <s v="CL"/>
    <x v="0"/>
    <x v="7"/>
    <s v="CL Ops Mall"/>
    <s v="FQUEZADA"/>
    <s v="12"/>
    <s v="1200146580"/>
    <s v="10"/>
    <x v="55"/>
    <x v="57"/>
    <x v="2"/>
    <s v="FQUEZADA"/>
    <s v="ZSRV"/>
    <s v=""/>
    <s v="77199936"/>
    <s v="DESTRAKUB CONSTRUCTORA LIMITADA"/>
    <n v="34913129"/>
    <n v="37706.013413540983"/>
    <s v="CLP"/>
    <s v="false"/>
  </r>
  <r>
    <s v="1100"/>
    <s v="CL"/>
    <x v="0"/>
    <x v="24"/>
    <s v="Corp Gcia Finanza"/>
    <s v="vbirrell"/>
    <s v="13"/>
    <s v="1300008851"/>
    <s v="10"/>
    <x v="56"/>
    <x v="58"/>
    <x v="16"/>
    <s v="DQUINTANA"/>
    <s v="ZSPC"/>
    <s v=""/>
    <s v="81513400"/>
    <s v="PRICEWATERHOUSECOOPERS"/>
    <n v="900"/>
    <n v="37500"/>
    <s v="UF"/>
    <s v="false"/>
  </r>
  <r>
    <s v="6030"/>
    <s v="PE"/>
    <x v="2"/>
    <x v="2"/>
    <s v="PE Ops Mall"/>
    <s v="LHUAMAN"/>
    <s v="12"/>
    <s v="1200145023"/>
    <s v="10"/>
    <x v="57"/>
    <x v="59"/>
    <x v="0"/>
    <s v="LHUAMAN"/>
    <s v="ZSRV"/>
    <s v=""/>
    <s v="P48194095"/>
    <s v="EDIFICANDO EIRL"/>
    <n v="128761.5"/>
    <n v="37322.17391304348"/>
    <s v="PEN"/>
    <s v="false"/>
  </r>
  <r>
    <s v="1100"/>
    <s v="CL"/>
    <x v="0"/>
    <x v="21"/>
    <s v="Corp Business Int"/>
    <s v="EROSALES"/>
    <s v="13"/>
    <s v="1300008884"/>
    <s v="20"/>
    <x v="43"/>
    <x v="60"/>
    <x v="22"/>
    <s v="EROSALES"/>
    <s v="ZSPC"/>
    <s v=""/>
    <s v="99526860"/>
    <s v="SOHO CHILE COM S A"/>
    <n v="864"/>
    <n v="36000"/>
    <s v="UF"/>
    <s v="false"/>
  </r>
  <r>
    <s v="MIN"/>
    <s v="PE"/>
    <x v="1"/>
    <x v="25"/>
    <s v="Corp Gcia Contabi"/>
    <s v="AFLORES"/>
    <s v="14"/>
    <s v="1400009179"/>
    <s v="10"/>
    <x v="58"/>
    <x v="61"/>
    <x v="4"/>
    <s v="DQUINTANA"/>
    <s v="ZPMH"/>
    <s v=""/>
    <s v="P50464598"/>
    <s v="TANAKA, VALDIVIA, ARRIBAS &amp; ASOCIAD"/>
    <n v="36000"/>
    <n v="36000"/>
    <s v="USD"/>
    <s v="false"/>
  </r>
  <r>
    <s v="3540"/>
    <s v="PE"/>
    <x v="1"/>
    <x v="26"/>
    <s v="PE Gcia Ops"/>
    <s v="JVEGA"/>
    <s v="14"/>
    <s v="1400009310"/>
    <s v="10"/>
    <x v="59"/>
    <x v="62"/>
    <x v="17"/>
    <s v="PRA_ARIVERA"/>
    <s v="ZPMH"/>
    <s v="SER_GRAL"/>
    <s v="P76457803"/>
    <s v="FROGMI S.A"/>
    <n v="36000"/>
    <n v="36000"/>
    <s v="USD"/>
    <s v="false"/>
  </r>
  <r>
    <s v="6000"/>
    <s v="PE"/>
    <x v="2"/>
    <x v="8"/>
    <s v="PE Center Manager"/>
    <s v="CPACHECO"/>
    <s v="14"/>
    <s v="1400009267"/>
    <s v="10"/>
    <x v="60"/>
    <x v="63"/>
    <x v="31"/>
    <s v="PRA_CPACHECO"/>
    <s v="ZPMH"/>
    <s v="SER_GRAL"/>
    <s v="P60338169"/>
    <s v="INVERSIONES URBANISTICAS OPERADORA"/>
    <n v="123434"/>
    <n v="35777.971014492752"/>
    <s v="PEN"/>
    <s v="false"/>
  </r>
  <r>
    <s v="6000"/>
    <s v="PE"/>
    <x v="2"/>
    <x v="8"/>
    <s v="PE Center Manager"/>
    <s v="CPACHECO"/>
    <s v="14"/>
    <s v="1400009267"/>
    <s v="20"/>
    <x v="60"/>
    <x v="63"/>
    <x v="31"/>
    <s v="PRA_CPACHECO"/>
    <s v="ZPMH"/>
    <s v="SER_GRAL"/>
    <s v="P60338169"/>
    <s v="INVERSIONES URBANISTICAS OPERADORA"/>
    <n v="123434"/>
    <n v="35777.971014492752"/>
    <s v="PEN"/>
    <s v="false"/>
  </r>
  <r>
    <s v="6000"/>
    <s v="PE"/>
    <x v="2"/>
    <x v="8"/>
    <s v="PE Center Manager"/>
    <s v="CPACHECO"/>
    <s v="14"/>
    <s v="1400009267"/>
    <s v="30"/>
    <x v="60"/>
    <x v="63"/>
    <x v="31"/>
    <s v="PRA_CPACHECO"/>
    <s v="ZPMH"/>
    <s v="SER_GRAL"/>
    <s v="P60338169"/>
    <s v="INVERSIONES URBANISTICAS OPERADORA"/>
    <n v="123434"/>
    <n v="35777.971014492752"/>
    <s v="PEN"/>
    <s v="false"/>
  </r>
  <r>
    <s v="6000"/>
    <s v="PE"/>
    <x v="2"/>
    <x v="8"/>
    <s v="PE Center Manager"/>
    <s v="CPACHECO"/>
    <s v="14"/>
    <s v="1400009267"/>
    <s v="40"/>
    <x v="60"/>
    <x v="63"/>
    <x v="31"/>
    <s v="PRA_CPACHECO"/>
    <s v="ZPMH"/>
    <s v="SER_GRAL"/>
    <s v="P60338169"/>
    <s v="INVERSIONES URBANISTICAS OPERADORA"/>
    <n v="123434"/>
    <n v="35777.971014492752"/>
    <s v="PEN"/>
    <s v="false"/>
  </r>
  <r>
    <s v="6000"/>
    <s v="PE"/>
    <x v="2"/>
    <x v="8"/>
    <s v="PE Center Manager"/>
    <s v="CPACHECO"/>
    <s v="14"/>
    <s v="1400009267"/>
    <s v="50"/>
    <x v="60"/>
    <x v="63"/>
    <x v="31"/>
    <s v="PRA_CPACHECO"/>
    <s v="ZPMH"/>
    <s v="SER_GRAL"/>
    <s v="P60338169"/>
    <s v="INVERSIONES URBANISTICAS OPERADORA"/>
    <n v="123434"/>
    <n v="35777.971014492752"/>
    <s v="PEN"/>
    <s v="false"/>
  </r>
  <r>
    <s v="6000"/>
    <s v="PE"/>
    <x v="2"/>
    <x v="8"/>
    <s v="PE Center Manager"/>
    <s v="CPACHECO"/>
    <s v="14"/>
    <s v="1400009267"/>
    <s v="60"/>
    <x v="60"/>
    <x v="63"/>
    <x v="31"/>
    <s v="PRA_CPACHECO"/>
    <s v="ZPMH"/>
    <s v="SER_GRAL"/>
    <s v="P60338169"/>
    <s v="INVERSIONES URBANISTICAS OPERADORA"/>
    <n v="123434"/>
    <n v="35777.971014492752"/>
    <s v="PEN"/>
    <s v="false"/>
  </r>
  <r>
    <s v="6000"/>
    <s v="PE"/>
    <x v="2"/>
    <x v="8"/>
    <s v="PE Center Manager"/>
    <s v="CPACHECO"/>
    <s v="14"/>
    <s v="1400009267"/>
    <s v="70"/>
    <x v="60"/>
    <x v="63"/>
    <x v="31"/>
    <s v="PRA_CPACHECO"/>
    <s v="ZPMH"/>
    <s v="SER_GRAL"/>
    <s v="P60338169"/>
    <s v="INVERSIONES URBANISTICAS OPERADORA"/>
    <n v="123434"/>
    <n v="35777.971014492752"/>
    <s v="PEN"/>
    <s v="false"/>
  </r>
  <r>
    <s v="6000"/>
    <s v="PE"/>
    <x v="2"/>
    <x v="8"/>
    <s v="PE Center Manager"/>
    <s v="CPACHECO"/>
    <s v="14"/>
    <s v="1400009267"/>
    <s v="80"/>
    <x v="60"/>
    <x v="63"/>
    <x v="31"/>
    <s v="PRA_CPACHECO"/>
    <s v="ZPMH"/>
    <s v="SER_GRAL"/>
    <s v="P60338169"/>
    <s v="INVERSIONES URBANISTICAS OPERADORA"/>
    <n v="123434"/>
    <n v="35777.971014492752"/>
    <s v="PEN"/>
    <s v="false"/>
  </r>
  <r>
    <s v="6000"/>
    <s v="PE"/>
    <x v="2"/>
    <x v="8"/>
    <s v="PE Center Manager"/>
    <s v="CPACHECO"/>
    <s v="14"/>
    <s v="1400009267"/>
    <s v="90"/>
    <x v="60"/>
    <x v="63"/>
    <x v="31"/>
    <s v="PRA_CPACHECO"/>
    <s v="ZPMH"/>
    <s v="SER_GRAL"/>
    <s v="P60338169"/>
    <s v="INVERSIONES URBANISTICAS OPERADORA"/>
    <n v="123434"/>
    <n v="35777.971014492752"/>
    <s v="PEN"/>
    <s v="false"/>
  </r>
  <r>
    <s v="6000"/>
    <s v="PE"/>
    <x v="2"/>
    <x v="8"/>
    <s v="PE Center Manager"/>
    <s v="CPACHECO"/>
    <s v="14"/>
    <s v="1400009267"/>
    <s v="100"/>
    <x v="60"/>
    <x v="63"/>
    <x v="31"/>
    <s v="PRA_CPACHECO"/>
    <s v="ZPMH"/>
    <s v="SER_GRAL"/>
    <s v="P60338169"/>
    <s v="INVERSIONES URBANISTICAS OPERADORA"/>
    <n v="123434"/>
    <n v="35777.971014492752"/>
    <s v="PEN"/>
    <s v="false"/>
  </r>
  <r>
    <s v="6000"/>
    <s v="PE"/>
    <x v="2"/>
    <x v="8"/>
    <s v="PE Center Manager"/>
    <s v="CPACHECO"/>
    <s v="14"/>
    <s v="1400009267"/>
    <s v="110"/>
    <x v="60"/>
    <x v="63"/>
    <x v="31"/>
    <s v="PRA_CPACHECO"/>
    <s v="ZPMH"/>
    <s v="SER_GRAL"/>
    <s v="P60338169"/>
    <s v="INVERSIONES URBANISTICAS OPERADORA"/>
    <n v="123434"/>
    <n v="35777.971014492752"/>
    <s v="PEN"/>
    <s v="false"/>
  </r>
  <r>
    <s v="PCA"/>
    <s v="CO"/>
    <x v="3"/>
    <x v="11"/>
    <s v="CO Ops Mall"/>
    <s v="DLOZADA"/>
    <s v="12"/>
    <s v="1200146144"/>
    <s v="10"/>
    <x v="61"/>
    <x v="64"/>
    <x v="34"/>
    <s v="EXT_AFLOREZ"/>
    <s v="ZSRV"/>
    <s v=""/>
    <s v="C860025639"/>
    <s v="MITSUBISHI ELECTRIC DE COLOMBIA LIM"/>
    <n v="130306313"/>
    <n v="35428.578847199562"/>
    <s v="COP"/>
    <s v="false"/>
  </r>
  <r>
    <s v="1100"/>
    <s v="CL"/>
    <x v="0"/>
    <x v="21"/>
    <s v="Corp Business Int"/>
    <s v="EROSALES"/>
    <s v="13"/>
    <s v="1300008893"/>
    <s v="10"/>
    <x v="62"/>
    <x v="65"/>
    <x v="22"/>
    <s v="EROSALES"/>
    <s v="ZSPC"/>
    <s v=""/>
    <s v="76516485"/>
    <s v="APIUX TECNOLOGIA SPA"/>
    <n v="840"/>
    <n v="35000"/>
    <s v="UF"/>
    <s v="false"/>
  </r>
  <r>
    <s v="1100"/>
    <s v="CL"/>
    <x v="0"/>
    <x v="7"/>
    <s v="CL Ops Mall"/>
    <s v="fgonzalezv"/>
    <s v="12"/>
    <s v="1200146337"/>
    <s v="10"/>
    <x v="63"/>
    <x v="66"/>
    <x v="35"/>
    <s v="FGONZALEZV"/>
    <s v="ZSRV"/>
    <s v=""/>
    <s v="76062618"/>
    <s v="SKIDATA CHILE SPA"/>
    <n v="29548"/>
    <n v="33963.218390804599"/>
    <s v="EUR"/>
    <s v="false"/>
  </r>
  <r>
    <s v="1100"/>
    <s v="CL"/>
    <x v="0"/>
    <x v="19"/>
    <s v="Corp A. Personas"/>
    <s v="CCHUECAS"/>
    <s v="14"/>
    <s v="1400009183"/>
    <s v="10"/>
    <x v="64"/>
    <x v="38"/>
    <x v="32"/>
    <s v="DQUINTANA"/>
    <s v="ZPMH"/>
    <s v=""/>
    <s v="15643175"/>
    <s v="PABLO ANDRES MENCHACA FERNANDEZ"/>
    <n v="31386431"/>
    <n v="33897.196332336141"/>
    <s v="CLP"/>
    <s v="false"/>
  </r>
  <r>
    <s v="1100"/>
    <s v="CL"/>
    <x v="0"/>
    <x v="23"/>
    <s v="CL Proyectos 3"/>
    <s v="ELLA"/>
    <s v="12"/>
    <s v="1200144626"/>
    <s v="10"/>
    <x v="65"/>
    <x v="67"/>
    <x v="15"/>
    <s v="EXT_AYEPEZ"/>
    <s v="ZSRV"/>
    <s v=""/>
    <s v="76247273"/>
    <s v="ECHEVERRIA IZQUIERDO EDIFICACIONES"/>
    <n v="810.26"/>
    <n v="33760.833333333336"/>
    <s v="UF"/>
    <s v="false"/>
  </r>
  <r>
    <s v="1110"/>
    <s v="CL"/>
    <x v="0"/>
    <x v="0"/>
    <s v="CL Proyectos 5"/>
    <s v="RSOUPER"/>
    <s v="12"/>
    <s v="1200144031"/>
    <s v="10"/>
    <x v="66"/>
    <x v="68"/>
    <x v="8"/>
    <s v="EXT_AYEPEZ"/>
    <s v="ZSRV"/>
    <s v=""/>
    <s v="76279296"/>
    <s v="ARANEDA INGENIEROS CONSULTORES SPA."/>
    <n v="791"/>
    <n v="32958.333333333336"/>
    <s v="UF"/>
    <s v="false"/>
  </r>
  <r>
    <s v="4300"/>
    <s v="CO"/>
    <x v="3"/>
    <x v="11"/>
    <s v="CO Ops Mall"/>
    <s v="ARICO"/>
    <s v="13"/>
    <s v="1300008888"/>
    <s v="10"/>
    <x v="67"/>
    <x v="69"/>
    <x v="36"/>
    <s v="EXT_JTRUJILL"/>
    <s v="ZSPC"/>
    <s v=""/>
    <s v="C900038616"/>
    <s v="CBRE COLOMBIA SAS"/>
    <n v="118804587"/>
    <n v="32301.410277324634"/>
    <s v="COP"/>
    <s v="false"/>
  </r>
  <r>
    <s v="2400"/>
    <s v="CL"/>
    <x v="0"/>
    <x v="7"/>
    <s v="CL Ops Mall"/>
    <s v="RMESA"/>
    <s v="12"/>
    <s v="1200145847"/>
    <s v="10"/>
    <x v="68"/>
    <x v="70"/>
    <x v="31"/>
    <s v="PCAMPOS"/>
    <s v="ZSRV"/>
    <s v=""/>
    <s v="13271254"/>
    <s v="DANIEL BLANCO LANDERO"/>
    <n v="29781750"/>
    <n v="32164.148477746701"/>
    <s v="CLP"/>
    <s v="false"/>
  </r>
  <r>
    <s v="1100"/>
    <s v="CL"/>
    <x v="0"/>
    <x v="7"/>
    <s v="CL Ops Mall"/>
    <s v="MANTONIETA"/>
    <m/>
    <s v="1200147366"/>
    <s v="10"/>
    <x v="69"/>
    <x v="71"/>
    <x v="37"/>
    <s v="EXT_CNARANJO"/>
    <s v="ZSRV"/>
    <s v=""/>
    <s v="76520413"/>
    <s v="AVANZA ELECTRIC INGENIERIA Y MONTAJ"/>
    <n v="28758336"/>
    <n v="31058.866220988628"/>
    <s v="CLP"/>
    <s v="false"/>
  </r>
  <r>
    <s v="BOG"/>
    <s v="CO"/>
    <x v="3"/>
    <x v="11"/>
    <s v="CO Ops Mall"/>
    <s v="CAROL CORTES"/>
    <s v="13"/>
    <s v="1300008829"/>
    <s v="10"/>
    <x v="70"/>
    <x v="72"/>
    <x v="27"/>
    <s v="EXT_APAREDES"/>
    <s v="ZSPC"/>
    <s v=""/>
    <s v="C900271114"/>
    <s v="EQUIPOS Y SISTEMAS DE PARKING S.A.S"/>
    <n v="114000000"/>
    <n v="30995.106035889072"/>
    <s v="COP"/>
    <s v="false"/>
  </r>
  <r>
    <s v="4300"/>
    <s v="CO"/>
    <x v="3"/>
    <x v="11"/>
    <s v="CO Ops Mall"/>
    <s v="ARICO"/>
    <s v="12"/>
    <s v="1200146239"/>
    <s v="10"/>
    <x v="71"/>
    <x v="73"/>
    <x v="30"/>
    <s v="EXT_JTRUJILL"/>
    <s v="ZSRV"/>
    <s v=""/>
    <s v="C901094828"/>
    <s v="SOLUCIONES INTEGRALES DE MOVILIDAD,"/>
    <n v="110042143"/>
    <n v="29919.016585100599"/>
    <s v="COP"/>
    <s v="false"/>
  </r>
  <r>
    <s v="1100"/>
    <s v="CL"/>
    <x v="0"/>
    <x v="7"/>
    <s v="CL Ops Mall"/>
    <s v="MANTONIETA"/>
    <s v="12"/>
    <s v="1200147013"/>
    <s v="10"/>
    <x v="72"/>
    <x v="74"/>
    <x v="38"/>
    <s v="EXT_CNARANJO"/>
    <s v="ZSRV"/>
    <s v=""/>
    <s v="76338784"/>
    <s v="SOCIEDAD DE TRANSPORTES Y DESARROLL"/>
    <n v="711.91"/>
    <n v="29662.916666666664"/>
    <s v="UF"/>
    <s v="false"/>
  </r>
  <r>
    <s v="1100"/>
    <s v="CL"/>
    <x v="0"/>
    <x v="21"/>
    <s v="Corp Business Int"/>
    <s v="EROSALES"/>
    <s v="13"/>
    <s v="1300008893"/>
    <s v="20"/>
    <x v="62"/>
    <x v="75"/>
    <x v="22"/>
    <s v="EROSALES"/>
    <s v="ZSPC"/>
    <s v=""/>
    <s v="76516485"/>
    <s v="APIUX TECNOLOGIA SPA"/>
    <n v="707"/>
    <n v="29458.333333333332"/>
    <s v="UF"/>
    <s v="false"/>
  </r>
  <r>
    <s v="1100"/>
    <s v="CL"/>
    <x v="0"/>
    <x v="27"/>
    <s v="CL Center Manager"/>
    <s v="gmery"/>
    <s v="13"/>
    <s v="1300008909"/>
    <s v="10"/>
    <x v="73"/>
    <x v="76"/>
    <x v="17"/>
    <s v="PMUNOZ"/>
    <s v="ZSPC"/>
    <s v=""/>
    <s v="76458432"/>
    <s v="LIVE INFRASTRUCTURE DIAGNOSTICS SPA"/>
    <n v="702.26"/>
    <n v="29260.833333333332"/>
    <s v="UF"/>
    <s v="false"/>
  </r>
  <r>
    <s v="1100"/>
    <s v="CL"/>
    <x v="0"/>
    <x v="9"/>
    <s v="Corp Desarro. TI"/>
    <s v="KBOYE"/>
    <s v="12"/>
    <s v="1200145516"/>
    <s v="10"/>
    <x v="74"/>
    <x v="77"/>
    <x v="1"/>
    <s v="KBOYE"/>
    <s v="ZSRV"/>
    <s v=""/>
    <s v="96986170"/>
    <s v="SEIDOR CHILE S.A."/>
    <n v="692"/>
    <n v="28833.333333333332"/>
    <s v="UF"/>
    <s v="false"/>
  </r>
  <r>
    <s v="CON"/>
    <s v="CL"/>
    <x v="0"/>
    <x v="7"/>
    <s v="CL Ops Mall"/>
    <s v="JALVAREZV"/>
    <s v="12"/>
    <s v="1200146693"/>
    <s v="10"/>
    <x v="75"/>
    <x v="78"/>
    <x v="12"/>
    <s v="JALVAREZV"/>
    <s v="ZSRV"/>
    <s v=""/>
    <s v="76004468"/>
    <s v="SALVADOR MORA OLIVERA CONSTRUCCIONE"/>
    <n v="26682200"/>
    <n v="28816.649206743492"/>
    <s v="CLP"/>
    <s v="false"/>
  </r>
  <r>
    <s v="MIN"/>
    <s v="PE"/>
    <x v="1"/>
    <x v="4"/>
    <s v="PE Sgcia Infra"/>
    <s v="AMARCHESINI"/>
    <s v="12"/>
    <s v="1200145383"/>
    <s v="10"/>
    <x v="76"/>
    <x v="79"/>
    <x v="21"/>
    <s v="EXT_ACHIHUAN"/>
    <s v="ZSRV"/>
    <s v="SER_GRAL"/>
    <s v="P60341980"/>
    <s v="GRUPO JG SERVICIOS GENERALES S.A.C."/>
    <n v="99414.06"/>
    <n v="28815.669565217388"/>
    <s v="PEN"/>
    <s v="false"/>
  </r>
  <r>
    <s v="3520"/>
    <s v="PE"/>
    <x v="1"/>
    <x v="4"/>
    <s v="PE Sgcia Infra"/>
    <s v="JSOLORZANO"/>
    <s v="12"/>
    <s v="1200145760"/>
    <s v="10"/>
    <x v="77"/>
    <x v="80"/>
    <x v="39"/>
    <s v="EXT_ACHIHUAN"/>
    <s v="ZSRV"/>
    <s v="SER_GRAL"/>
    <s v="P54389795"/>
    <s v="4 TORRES ARQUITECTURA"/>
    <n v="99071.4"/>
    <n v="28716.347826086952"/>
    <s v="PEN"/>
    <s v="false"/>
  </r>
  <r>
    <s v="ACO"/>
    <s v="CL"/>
    <x v="0"/>
    <x v="7"/>
    <s v="CL Ops Mall"/>
    <s v="FGONZALEZG"/>
    <s v="12"/>
    <s v="1200146601"/>
    <s v="10"/>
    <x v="78"/>
    <x v="81"/>
    <x v="2"/>
    <s v="FGONZALEZG"/>
    <s v="ZSRV"/>
    <s v=""/>
    <s v="77173964"/>
    <s v="FLOREZ INGENIERIA Y CONSTRUCCION"/>
    <n v="26251537"/>
    <n v="28351.535213245064"/>
    <s v="CLP"/>
    <s v="false"/>
  </r>
  <r>
    <s v="1100"/>
    <s v="CL"/>
    <x v="0"/>
    <x v="7"/>
    <s v="CL Ops Mall"/>
    <s v="JFlores"/>
    <s v="14"/>
    <s v="1400009308"/>
    <s v="10"/>
    <x v="79"/>
    <x v="82"/>
    <x v="30"/>
    <s v="JFLORES"/>
    <s v="ZPMH"/>
    <s v=""/>
    <s v="78232224"/>
    <s v="SERVICIOS IKOW SPA"/>
    <n v="26163916"/>
    <n v="28256.904949618223"/>
    <s v="CLP"/>
    <s v="false"/>
  </r>
  <r>
    <s v="1100"/>
    <s v="CL"/>
    <x v="0"/>
    <x v="3"/>
    <s v="CL Proyectos 6"/>
    <s v="CGARCIA"/>
    <s v="12"/>
    <s v="1200144607"/>
    <s v="10"/>
    <x v="80"/>
    <x v="83"/>
    <x v="15"/>
    <s v="EXT_AYEPEZ"/>
    <s v="ZSRV"/>
    <s v=""/>
    <s v="76271954"/>
    <s v="ASESORIAS PROYECTOS Y SERVICIOS DE"/>
    <n v="676.53"/>
    <n v="28188.75"/>
    <s v="UF"/>
    <s v="false"/>
  </r>
  <r>
    <s v="1100"/>
    <s v="CL"/>
    <x v="0"/>
    <x v="7"/>
    <s v="CL Ops Mall"/>
    <s v="FJELDRES"/>
    <s v="12"/>
    <s v="1200146786"/>
    <s v="10"/>
    <x v="81"/>
    <x v="84"/>
    <x v="18"/>
    <s v="EXT_CNARANJO"/>
    <s v="ZSRV"/>
    <s v=""/>
    <s v="77816251"/>
    <s v="LINK SOLUCIONES SPA"/>
    <n v="25711424"/>
    <n v="27768.215739850748"/>
    <s v="CLP"/>
    <s v="false"/>
  </r>
  <r>
    <s v="4150"/>
    <s v="CO"/>
    <x v="3"/>
    <x v="18"/>
    <s v="Corp Des Digital"/>
    <s v="fagonzalez"/>
    <s v="13"/>
    <s v="1300008917"/>
    <s v="10"/>
    <x v="82"/>
    <x v="85"/>
    <x v="31"/>
    <s v="FAGONZALEZ"/>
    <s v="ZSPC"/>
    <s v=""/>
    <s v="C901366757"/>
    <s v="SOHO UX COLOMBIA SAS"/>
    <n v="101598657"/>
    <n v="27623.343393148451"/>
    <s v="COP"/>
    <s v="false"/>
  </r>
  <r>
    <s v="2160"/>
    <s v="CL"/>
    <x v="0"/>
    <x v="7"/>
    <s v="CL Ops Mall"/>
    <s v="RCORTES"/>
    <s v="12"/>
    <s v="1200146110"/>
    <s v="10"/>
    <x v="83"/>
    <x v="86"/>
    <x v="34"/>
    <s v="EXT_CVENEGAS"/>
    <s v="ZSRV"/>
    <s v=""/>
    <s v="96811990"/>
    <s v="LINKES CHILE S.A"/>
    <n v="24894446"/>
    <n v="26885.883382113119"/>
    <s v="CLP"/>
    <s v="false"/>
  </r>
  <r>
    <s v="2310"/>
    <s v="CL"/>
    <x v="0"/>
    <x v="7"/>
    <s v="CL Ops Mall"/>
    <s v="ROQUENDO"/>
    <s v="12"/>
    <s v="1200145501"/>
    <s v="10"/>
    <x v="84"/>
    <x v="87"/>
    <x v="1"/>
    <s v="MMARTINEZG"/>
    <s v="ZSRV"/>
    <s v=""/>
    <s v="76504263"/>
    <s v="ARAYA Y DONOSO COMPANIA LIMITADA"/>
    <n v="24327656"/>
    <n v="26273.752875487349"/>
    <s v="CLP"/>
    <s v="false"/>
  </r>
  <r>
    <s v="2400"/>
    <s v="CL"/>
    <x v="0"/>
    <x v="7"/>
    <s v="CL Ops Mall"/>
    <s v="RMESA"/>
    <s v="12"/>
    <s v="1200145556"/>
    <s v="10"/>
    <x v="85"/>
    <x v="88"/>
    <x v="26"/>
    <s v="PCAMPOS"/>
    <s v="ZSRV"/>
    <s v=""/>
    <s v="13271254"/>
    <s v="DANIEL BLANCO LANDERO"/>
    <n v="24200000"/>
    <n v="26135.885002105992"/>
    <s v="CLP"/>
    <s v="false"/>
  </r>
  <r>
    <s v="1100"/>
    <s v="CL"/>
    <x v="0"/>
    <x v="7"/>
    <s v="CL Ops Mall"/>
    <s v="ECASTRO"/>
    <s v="12"/>
    <s v="1200145704"/>
    <s v="10"/>
    <x v="86"/>
    <x v="89"/>
    <x v="40"/>
    <s v="EXT_CNARANJO"/>
    <s v="ZSRV"/>
    <s v=""/>
    <s v="77652530"/>
    <s v="CONSTRUCTORA GIANCA LIMITADA"/>
    <n v="24133083"/>
    <n v="26063.614960094175"/>
    <s v="CLP"/>
    <s v="false"/>
  </r>
  <r>
    <s v="1100"/>
    <s v="CL"/>
    <x v="0"/>
    <x v="7"/>
    <s v="CL Ops Mall"/>
    <s v="AGOMEZ"/>
    <s v="12"/>
    <s v="1200145132"/>
    <s v="10"/>
    <x v="87"/>
    <x v="90"/>
    <x v="24"/>
    <s v="EXT_DMENESES"/>
    <s v="ZSRV"/>
    <s v=""/>
    <s v="77652530"/>
    <s v="CONSTRUCTORA GIANCA LIMITADA"/>
    <n v="24133063"/>
    <n v="26063.593360189217"/>
    <s v="CLP"/>
    <s v="false"/>
  </r>
  <r>
    <s v="LAR"/>
    <s v="PE"/>
    <x v="1"/>
    <x v="8"/>
    <s v="PE Center Manager"/>
    <s v="FZAMALLOA"/>
    <m/>
    <s v="1200147208"/>
    <s v="10"/>
    <x v="88"/>
    <x v="91"/>
    <x v="41"/>
    <s v="EXT_KNOLASCO"/>
    <s v="ZSRV"/>
    <s v=""/>
    <s v="P60935893"/>
    <s v="INGENIERIA ELECTROMECANICA INTEGRAL"/>
    <n v="89823.89"/>
    <n v="26035.910144927533"/>
    <s v="PEN"/>
    <s v="false"/>
  </r>
  <r>
    <s v="DCO"/>
    <s v="CO"/>
    <x v="3"/>
    <x v="28"/>
    <s v="Corp Impuestos"/>
    <s v="EPULIDO"/>
    <s v="12"/>
    <s v="1200145976"/>
    <s v="10"/>
    <x v="89"/>
    <x v="92"/>
    <x v="17"/>
    <s v="EGUTIERREZM"/>
    <s v="ZSRV"/>
    <s v=""/>
    <s v="C901220035"/>
    <s v="OPTIMICE COLOMBIA SAS"/>
    <n v="95000000"/>
    <n v="25829.255029907559"/>
    <s v="COP"/>
    <s v="false"/>
  </r>
  <r>
    <s v="1100"/>
    <s v="CL"/>
    <x v="0"/>
    <x v="29"/>
    <s v="Corp Analytics TI"/>
    <s v="ITOBAR"/>
    <s v="14"/>
    <s v="1400009306"/>
    <s v="10"/>
    <x v="90"/>
    <x v="93"/>
    <x v="34"/>
    <s v="ITOBAR"/>
    <s v="ZPMH"/>
    <s v=""/>
    <s v="76011398"/>
    <s v="CONSULTORIA Y DESARROLLO DE SOFTWAR"/>
    <n v="608"/>
    <n v="25333.333333333332"/>
    <s v="UF"/>
    <s v="false"/>
  </r>
  <r>
    <s v="1100"/>
    <s v="CL"/>
    <x v="0"/>
    <x v="30"/>
    <s v="Corp Gcia Legal"/>
    <s v="DGROB"/>
    <m/>
    <s v="1200147561"/>
    <s v="10"/>
    <x v="91"/>
    <x v="94"/>
    <x v="28"/>
    <s v="DQUINTANA"/>
    <s v="ZSRV"/>
    <s v=""/>
    <s v="79753810"/>
    <s v="CLARO Y COMPANIA"/>
    <n v="604"/>
    <n v="25166.666666666668"/>
    <s v="UF"/>
    <s v="false"/>
  </r>
  <r>
    <s v="1100"/>
    <s v="CL"/>
    <x v="0"/>
    <x v="21"/>
    <s v="Corp Business Int"/>
    <s v="EROSALES"/>
    <s v="13"/>
    <s v="1300008892"/>
    <s v="10"/>
    <x v="92"/>
    <x v="95"/>
    <x v="22"/>
    <s v="EROSALES"/>
    <s v="ZSPC"/>
    <s v=""/>
    <s v="76027202"/>
    <s v="MODYO CHILE SPA"/>
    <n v="24900"/>
    <n v="24900"/>
    <s v="USD"/>
    <s v="false"/>
  </r>
  <r>
    <s v="PCA"/>
    <s v="CO"/>
    <x v="3"/>
    <x v="11"/>
    <s v="CO Ops Mall"/>
    <s v="DLOZADA"/>
    <s v="12"/>
    <s v="1200146208"/>
    <s v="10"/>
    <x v="93"/>
    <x v="96"/>
    <x v="30"/>
    <s v="EXT_AFLOREZ"/>
    <s v="ZSRV"/>
    <s v=""/>
    <s v="C901180692"/>
    <s v="NATURALBOX SAS"/>
    <n v="91451500"/>
    <n v="24864.46438281675"/>
    <s v="COP"/>
    <s v="false"/>
  </r>
  <r>
    <s v="3300"/>
    <s v="PE"/>
    <x v="1"/>
    <x v="4"/>
    <s v="PE Sgcia Infra"/>
    <s v="JSOLORZANO"/>
    <s v="12"/>
    <s v="1200143957"/>
    <s v="10"/>
    <x v="94"/>
    <x v="97"/>
    <x v="27"/>
    <s v="EXT_ACHIHUAN"/>
    <s v="ZSRV"/>
    <s v=""/>
    <s v="P60800363"/>
    <s v="N. NUÑEZ CORPORATION S.A.C"/>
    <n v="85458.23"/>
    <n v="24770.501449275362"/>
    <s v="PEN"/>
    <s v="false"/>
  </r>
  <r>
    <s v="1100"/>
    <s v="CL"/>
    <x v="0"/>
    <x v="7"/>
    <s v="CL Ops Mall"/>
    <s v="MANTONIETA"/>
    <m/>
    <s v="1200147301"/>
    <s v="10"/>
    <x v="95"/>
    <x v="98"/>
    <x v="25"/>
    <s v="EXT_CNARANJO"/>
    <s v="ZSRV"/>
    <s v=""/>
    <s v="96811990"/>
    <s v="LINKES CHILE S.A"/>
    <n v="22740641"/>
    <n v="24559.784216949447"/>
    <s v="CLP"/>
    <s v="false"/>
  </r>
  <r>
    <s v="1100"/>
    <s v="CL"/>
    <x v="0"/>
    <x v="14"/>
    <s v="Corp Gest Riesgo"/>
    <s v="cfuentes"/>
    <s v="14"/>
    <s v="1400009185"/>
    <s v="10"/>
    <x v="24"/>
    <x v="23"/>
    <x v="19"/>
    <s v="PMUNOZ"/>
    <s v="ZPMH"/>
    <s v=""/>
    <s v="99288000"/>
    <s v="SOUTHBRIDGE COMPANIA DE SEGUROS"/>
    <n v="558.49"/>
    <n v="23270.416666666668"/>
    <s v="UF"/>
    <s v="false"/>
  </r>
  <r>
    <s v="OAS"/>
    <s v="CO"/>
    <x v="3"/>
    <x v="31"/>
    <s v="CO Ops Out/Strip"/>
    <s v="LCHARRY"/>
    <s v="12"/>
    <s v="1200145114"/>
    <s v="10"/>
    <x v="96"/>
    <x v="99"/>
    <x v="10"/>
    <s v="LCHARRY"/>
    <s v="ZSRV"/>
    <s v=""/>
    <s v="C900353612"/>
    <s v="GYT SERVICES SAS"/>
    <n v="85572558"/>
    <n v="23266.057096247961"/>
    <s v="COP"/>
    <s v="false"/>
  </r>
  <r>
    <s v="PAG"/>
    <s v="CO"/>
    <x v="3"/>
    <x v="11"/>
    <s v="CO Ops Mall"/>
    <s v="CHERRERA"/>
    <m/>
    <s v="1200147466"/>
    <s v="10"/>
    <x v="97"/>
    <x v="100"/>
    <x v="29"/>
    <s v="EXT_MSAMPER"/>
    <s v="ZSRV"/>
    <s v=""/>
    <s v="C900383679"/>
    <s v="VRF INGENIERIA S.A.S"/>
    <n v="85002763"/>
    <n v="23111.137302882002"/>
    <s v="COP"/>
    <s v="false"/>
  </r>
  <r>
    <s v="PHM"/>
    <s v="CO"/>
    <x v="3"/>
    <x v="32"/>
    <s v="CO Mktg Mall"/>
    <s v="JPERDOMO"/>
    <s v="12"/>
    <s v="1200144886"/>
    <s v="10"/>
    <x v="98"/>
    <x v="101"/>
    <x v="42"/>
    <s v="NACOSTA"/>
    <s v="ZSRV"/>
    <s v="SER_MKT"/>
    <s v="C71339556"/>
    <s v="DIDIER USUGA Y LAS MEJORES"/>
    <n v="83600000"/>
    <n v="22729.744426318652"/>
    <s v="COP"/>
    <s v="false"/>
  </r>
  <r>
    <s v="4300"/>
    <s v="CO"/>
    <x v="3"/>
    <x v="11"/>
    <s v="CO Ops Mall"/>
    <s v="ARICO"/>
    <s v="13"/>
    <s v="1300008883"/>
    <s v="10"/>
    <x v="99"/>
    <x v="102"/>
    <x v="24"/>
    <s v="EXT_JTRUJILL"/>
    <s v="ZSPC"/>
    <s v=""/>
    <s v="C800125313"/>
    <s v="SUMMAR PROCESOS S.A.S"/>
    <n v="82782920"/>
    <n v="22507.59108210984"/>
    <s v="COP"/>
    <s v="false"/>
  </r>
  <r>
    <s v="1100"/>
    <s v="CL"/>
    <x v="0"/>
    <x v="7"/>
    <s v="CL Ops Mall"/>
    <s v="MANTONIETA"/>
    <m/>
    <s v="1200147365"/>
    <s v="10"/>
    <x v="100"/>
    <x v="103"/>
    <x v="37"/>
    <s v="EXT_CNARANJO"/>
    <s v="ZSRV"/>
    <s v=""/>
    <s v="76451328"/>
    <s v="MESA ARQUITECTURA LIMITADA"/>
    <n v="540.17999999999995"/>
    <n v="22507.499999999996"/>
    <s v="UF"/>
    <s v="false"/>
  </r>
  <r>
    <s v="2160"/>
    <s v="CL"/>
    <x v="0"/>
    <x v="13"/>
    <s v="CL Marketing Mall"/>
    <s v="JGORICHON"/>
    <s v="13"/>
    <s v="1300008816"/>
    <s v="10"/>
    <x v="101"/>
    <x v="50"/>
    <x v="14"/>
    <s v="JGORICHON"/>
    <s v="ZSPC"/>
    <s v=""/>
    <s v="99557160"/>
    <s v="CINECOLOR FILMS CHILE SPA."/>
    <n v="19830000"/>
    <n v="21416.30576825462"/>
    <s v="CLP"/>
    <s v="false"/>
  </r>
  <r>
    <s v="1100"/>
    <s v="CL"/>
    <x v="0"/>
    <x v="7"/>
    <s v="CL Ops Mall"/>
    <s v="FJELDRES"/>
    <s v="12"/>
    <s v="1200146791"/>
    <s v="10"/>
    <x v="102"/>
    <x v="104"/>
    <x v="18"/>
    <s v="EXT_MURRA"/>
    <s v="ZSRV"/>
    <s v=""/>
    <s v="77816251"/>
    <s v="LINK SOLUCIONES SPA"/>
    <n v="19710571"/>
    <n v="21287.323015778733"/>
    <s v="CLP"/>
    <s v="false"/>
  </r>
  <r>
    <s v="2160"/>
    <s v="CL"/>
    <x v="0"/>
    <x v="27"/>
    <s v="CL Center Manager"/>
    <s v="JNAMINAO"/>
    <s v="12"/>
    <s v="1200146919"/>
    <s v="10"/>
    <x v="103"/>
    <x v="105"/>
    <x v="38"/>
    <s v="EXT_ACORREA"/>
    <s v="ZSRV"/>
    <s v=""/>
    <s v="78321326"/>
    <s v="HOLOGRAMA SPA"/>
    <n v="508.75"/>
    <n v="21197.916666666668"/>
    <s v="UF"/>
    <s v="false"/>
  </r>
  <r>
    <s v="MAM"/>
    <s v="CL"/>
    <x v="0"/>
    <x v="0"/>
    <s v="CL Proyectos 5"/>
    <s v="RMOYA"/>
    <m/>
    <s v="1200147068"/>
    <s v="10"/>
    <x v="104"/>
    <x v="106"/>
    <x v="9"/>
    <s v="EXT_AYEPEZ"/>
    <s v="ZSRV"/>
    <s v=""/>
    <s v="76403742"/>
    <s v="PROCSA SPA"/>
    <n v="505"/>
    <n v="21041.666666666668"/>
    <s v="UF"/>
    <s v="false"/>
  </r>
  <r>
    <s v="1100"/>
    <s v="CL"/>
    <x v="0"/>
    <x v="7"/>
    <s v="CL Ops Mall"/>
    <s v="ASANCHEZ"/>
    <s v="12"/>
    <s v="1200145249"/>
    <s v="10"/>
    <x v="105"/>
    <x v="107"/>
    <x v="36"/>
    <s v="EXT_CNARANJO"/>
    <s v="ZSRV"/>
    <s v=""/>
    <s v="76425235"/>
    <s v="REDES CONTRA INCENDIOS SPA"/>
    <n v="500"/>
    <n v="20833.333333333332"/>
    <s v="UF"/>
    <s v="false"/>
  </r>
  <r>
    <s v="1100"/>
    <s v="CL"/>
    <x v="0"/>
    <x v="9"/>
    <s v="Corp Desarro. TI"/>
    <s v="nbarros"/>
    <m/>
    <s v="1200147407"/>
    <s v="30"/>
    <x v="106"/>
    <x v="108"/>
    <x v="37"/>
    <s v="NBARROS"/>
    <s v="ZSRV"/>
    <s v=""/>
    <s v="81513400"/>
    <s v="PRICEWATERHOUSECOOPERS"/>
    <n v="500"/>
    <n v="20833.333333333332"/>
    <s v="UF"/>
    <s v="false"/>
  </r>
  <r>
    <s v="1100"/>
    <s v="CL"/>
    <x v="0"/>
    <x v="9"/>
    <s v="Corp Desarro. TI"/>
    <s v="nbarros"/>
    <m/>
    <s v="1200147407"/>
    <s v="40"/>
    <x v="106"/>
    <x v="109"/>
    <x v="37"/>
    <s v="NBARROS"/>
    <s v="ZSRV"/>
    <s v=""/>
    <s v="81513400"/>
    <s v="PRICEWATERHOUSECOOPERS"/>
    <n v="500"/>
    <n v="20833.333333333332"/>
    <s v="UF"/>
    <s v="false"/>
  </r>
  <r>
    <s v="1100"/>
    <s v="CL"/>
    <x v="0"/>
    <x v="21"/>
    <s v="Corp Business Int"/>
    <s v="BFIGUEROA"/>
    <s v="13"/>
    <s v="1300008901"/>
    <s v="10"/>
    <x v="107"/>
    <x v="110"/>
    <x v="1"/>
    <s v="BFIGUEROA"/>
    <s v="ZSPC"/>
    <s v=""/>
    <s v="77684466"/>
    <s v="ASESORIAS THE MOBDEV"/>
    <n v="490"/>
    <n v="20416.666666666668"/>
    <s v="UF"/>
    <s v="false"/>
  </r>
  <r>
    <s v="6000"/>
    <s v="PE"/>
    <x v="2"/>
    <x v="8"/>
    <s v="PE Center Manager"/>
    <s v="ameza"/>
    <m/>
    <s v="1200147556"/>
    <s v="10"/>
    <x v="108"/>
    <x v="111"/>
    <x v="28"/>
    <s v="AMEZAR"/>
    <s v="ZSRV"/>
    <s v="SER_GRAL"/>
    <s v="P51832647"/>
    <s v="COFEMICSA HNOS S.A.C"/>
    <n v="70263.16"/>
    <n v="20366.133333333335"/>
    <s v="PEN"/>
    <s v="false"/>
  </r>
  <r>
    <s v="3300"/>
    <s v="PE"/>
    <x v="1"/>
    <x v="17"/>
    <s v="PE Área Legal"/>
    <s v="GOLIVERI"/>
    <s v="12"/>
    <s v="1200146022"/>
    <s v="10"/>
    <x v="109"/>
    <x v="112"/>
    <x v="20"/>
    <s v="SGARIBAY"/>
    <s v="ZSRV"/>
    <s v=""/>
    <s v="P60667210"/>
    <s v="EMACFRE SOCIEDAD ANONIMA CERRADA"/>
    <n v="20000"/>
    <n v="20000"/>
    <s v="USD"/>
    <s v="false"/>
  </r>
  <r>
    <s v="1100"/>
    <s v="CL"/>
    <x v="0"/>
    <x v="18"/>
    <s v="Corp Des Digital"/>
    <s v="N Gallardo"/>
    <m/>
    <s v="1300008972"/>
    <s v="10"/>
    <x v="110"/>
    <x v="113"/>
    <x v="28"/>
    <s v="NGALLARDO"/>
    <s v="ZSPC"/>
    <s v=""/>
    <s v="76262174"/>
    <s v="2BRAINS SPA"/>
    <n v="480"/>
    <n v="20000"/>
    <s v="UF"/>
    <s v="false"/>
  </r>
  <r>
    <s v="PCA"/>
    <s v="CO"/>
    <x v="3"/>
    <x v="33"/>
    <s v="CO Sgcia Personas"/>
    <s v="A Tovar"/>
    <s v="13"/>
    <s v="1300008924"/>
    <s v="10"/>
    <x v="111"/>
    <x v="114"/>
    <x v="30"/>
    <s v="PRA_KCUBIDES"/>
    <s v="ZSPC"/>
    <s v=""/>
    <s v="C830050228"/>
    <s v="ADECCO SERVICIOS COLOMBIA S.A"/>
    <n v="73518280"/>
    <n v="19988.656878738446"/>
    <s v="COP"/>
    <s v="false"/>
  </r>
  <r>
    <s v="MIN"/>
    <s v="PE"/>
    <x v="1"/>
    <x v="2"/>
    <s v="PE Ops Mall"/>
    <s v="cpisfil"/>
    <s v="12"/>
    <s v="1200145566"/>
    <s v="10"/>
    <x v="112"/>
    <x v="115"/>
    <x v="26"/>
    <s v="EXT_EDAVILA"/>
    <s v="ZSRV"/>
    <s v=""/>
    <s v="P60044706"/>
    <s v="THE WORKSHOP S.A.C"/>
    <n v="68862.36"/>
    <n v="19960.104347826087"/>
    <s v="PEN"/>
    <s v="false"/>
  </r>
  <r>
    <s v="MIN"/>
    <s v="PE"/>
    <x v="1"/>
    <x v="2"/>
    <s v="PE Ops Mall"/>
    <s v="cpisfil"/>
    <s v="12"/>
    <s v="1200145734"/>
    <s v="10"/>
    <x v="113"/>
    <x v="115"/>
    <x v="39"/>
    <s v="EXT_EDAVILA"/>
    <s v="ZSRV"/>
    <s v=""/>
    <s v="P60044706"/>
    <s v="THE WORKSHOP S.A.C"/>
    <n v="68862.36"/>
    <n v="19960.104347826087"/>
    <s v="PEN"/>
    <s v="false"/>
  </r>
  <r>
    <s v="1100"/>
    <s v="CL"/>
    <x v="0"/>
    <x v="7"/>
    <s v="CL Ops Mall"/>
    <s v="pherrera"/>
    <s v="12"/>
    <s v="1200145293"/>
    <s v="10"/>
    <x v="114"/>
    <x v="116"/>
    <x v="36"/>
    <s v="EXT_PHERRERA"/>
    <s v="ZSRV"/>
    <s v=""/>
    <s v="76061803"/>
    <s v="RIBE ASESORIAS Y SERVICIOS DE INGEN"/>
    <n v="476"/>
    <n v="19833.333333333332"/>
    <s v="UF"/>
    <s v="false"/>
  </r>
  <r>
    <s v="MAM"/>
    <s v="CL"/>
    <x v="0"/>
    <x v="0"/>
    <s v="CL Proyectos 5"/>
    <s v="RSOUPER"/>
    <s v="12"/>
    <s v="1200144614"/>
    <s v="10"/>
    <x v="115"/>
    <x v="117"/>
    <x v="15"/>
    <s v="EXT_AYEPEZ"/>
    <s v="ZSRV"/>
    <s v=""/>
    <s v="78127835"/>
    <s v="HUESA ARQUITECTOS SPA"/>
    <n v="473.46"/>
    <n v="19727.5"/>
    <s v="UF"/>
    <s v="false"/>
  </r>
  <r>
    <s v="1100"/>
    <s v="CL"/>
    <x v="0"/>
    <x v="9"/>
    <s v="Corp Desarro. TI"/>
    <s v="nbarros"/>
    <m/>
    <s v="1200147402"/>
    <s v="30"/>
    <x v="116"/>
    <x v="108"/>
    <x v="37"/>
    <s v="NBARROS"/>
    <s v="ZSRV"/>
    <s v=""/>
    <s v="81513400"/>
    <s v="PRICEWATERHOUSECOOPERS"/>
    <n v="466"/>
    <n v="19416.666666666668"/>
    <s v="UF"/>
    <s v="false"/>
  </r>
  <r>
    <s v="1100"/>
    <s v="CL"/>
    <x v="0"/>
    <x v="9"/>
    <s v="Corp Desarro. TI"/>
    <s v="nbarros"/>
    <m/>
    <s v="1200147402"/>
    <s v="40"/>
    <x v="116"/>
    <x v="109"/>
    <x v="37"/>
    <s v="NBARROS"/>
    <s v="ZSRV"/>
    <s v=""/>
    <s v="81513400"/>
    <s v="PRICEWATERHOUSECOOPERS"/>
    <n v="466"/>
    <n v="19416.666666666668"/>
    <s v="UF"/>
    <s v="false"/>
  </r>
  <r>
    <s v="ACO"/>
    <s v="CL"/>
    <x v="0"/>
    <x v="13"/>
    <s v="CL Marketing Mall"/>
    <s v="FMOZO"/>
    <s v="13"/>
    <s v="1300008828"/>
    <s v="10"/>
    <x v="117"/>
    <x v="21"/>
    <x v="14"/>
    <s v="FMOZO"/>
    <s v="ZSPC"/>
    <s v=""/>
    <s v="99557160"/>
    <s v="CINECOLOR FILMS CHILE SPA."/>
    <n v="17867070"/>
    <n v="19296.350696056939"/>
    <s v="CLP"/>
    <s v="false"/>
  </r>
  <r>
    <s v="1100"/>
    <s v="CL"/>
    <x v="0"/>
    <x v="18"/>
    <s v="Corp Des Digital"/>
    <s v="N Gallardo"/>
    <m/>
    <s v="1300008971"/>
    <s v="10"/>
    <x v="118"/>
    <x v="118"/>
    <x v="28"/>
    <s v="NGALLARDO"/>
    <s v="ZSPC"/>
    <s v=""/>
    <s v="99526860"/>
    <s v="SOHO CHILE COM S A"/>
    <n v="459"/>
    <n v="19125"/>
    <s v="UF"/>
    <s v="false"/>
  </r>
  <r>
    <s v="1100"/>
    <s v="CL"/>
    <x v="0"/>
    <x v="7"/>
    <s v="CL Ops Mall"/>
    <s v="FJELDRES"/>
    <s v="12"/>
    <s v="1200146485"/>
    <s v="10"/>
    <x v="119"/>
    <x v="119"/>
    <x v="43"/>
    <s v="EXT_CNARANJO"/>
    <s v="ZSRV"/>
    <s v=""/>
    <s v="77696123"/>
    <s v="INGENIERIA JM SPA"/>
    <n v="17666096"/>
    <n v="19079.299731081184"/>
    <s v="CLP"/>
    <s v="false"/>
  </r>
  <r>
    <s v="LAR"/>
    <s v="PE"/>
    <x v="1"/>
    <x v="34"/>
    <s v="PE Marketing Mall"/>
    <s v="NBARRANZUELA"/>
    <m/>
    <s v="1200147092"/>
    <s v="10"/>
    <x v="120"/>
    <x v="120"/>
    <x v="9"/>
    <s v="EXT_ACHIHUAN"/>
    <s v="ZSRV"/>
    <s v="SER_MKT"/>
    <s v="P60295873"/>
    <s v="LA FAMILIA GLOBAL S.A.C."/>
    <n v="64950.96"/>
    <n v="18826.365217391303"/>
    <s v="PEN"/>
    <s v="false"/>
  </r>
  <r>
    <s v="AEB"/>
    <s v="CL"/>
    <x v="0"/>
    <x v="7"/>
    <s v="CL Ops Mall"/>
    <s v="MFREITEZ"/>
    <s v="12"/>
    <s v="1200146476"/>
    <s v="10"/>
    <x v="121"/>
    <x v="121"/>
    <x v="43"/>
    <s v="KVARAS"/>
    <s v="ZSRV"/>
    <s v=""/>
    <s v="76425235"/>
    <s v="REDES CONTRA INCENDIOS SPA"/>
    <n v="450.5"/>
    <n v="18770.833333333332"/>
    <s v="UF"/>
    <s v="false"/>
  </r>
  <r>
    <s v="1100"/>
    <s v="CL"/>
    <x v="0"/>
    <x v="23"/>
    <s v="CL Proyectos 3"/>
    <s v="ELLA"/>
    <s v="12"/>
    <s v="1200144701"/>
    <s v="10"/>
    <x v="122"/>
    <x v="122"/>
    <x v="44"/>
    <s v="EXT_AYEPEZ"/>
    <s v="ZSRV"/>
    <s v=""/>
    <s v="96535070"/>
    <s v="TECNOLOGIA DE LA MADERA SOCIEDAD"/>
    <n v="450"/>
    <n v="18750"/>
    <s v="UF"/>
    <s v="false"/>
  </r>
  <r>
    <s v="3540"/>
    <s v="PE"/>
    <x v="1"/>
    <x v="18"/>
    <s v="Corp Des Digital"/>
    <s v="fagonzalez"/>
    <s v="13"/>
    <s v="1300008957"/>
    <s v="10"/>
    <x v="123"/>
    <x v="123"/>
    <x v="38"/>
    <s v="FAGONZALEZ"/>
    <s v="ZSPC"/>
    <s v=""/>
    <s v="P99552620"/>
    <s v="NECTIA SOFTWARE SPA"/>
    <n v="18750"/>
    <n v="18750"/>
    <s v="USD"/>
    <s v="false"/>
  </r>
  <r>
    <s v="2160"/>
    <s v="CL"/>
    <x v="0"/>
    <x v="7"/>
    <s v="CL Ops Mall"/>
    <s v="rcortes"/>
    <s v="12"/>
    <s v="1200146652"/>
    <s v="10"/>
    <x v="124"/>
    <x v="124"/>
    <x v="12"/>
    <s v="EXT_CVENEGAS"/>
    <s v="ZSRV"/>
    <s v=""/>
    <s v="78605410"/>
    <s v="NETLAN COMUNICACIONES LIMITADA"/>
    <n v="17359250"/>
    <n v="18747.907509206962"/>
    <s v="CLP"/>
    <s v="false"/>
  </r>
  <r>
    <s v="MIN"/>
    <s v="PE"/>
    <x v="1"/>
    <x v="2"/>
    <s v="PE Ops Mall"/>
    <s v="jrojas"/>
    <m/>
    <s v="1200147691"/>
    <s v="10"/>
    <x v="125"/>
    <x v="125"/>
    <x v="45"/>
    <s v="EXT_EDAVILA"/>
    <s v="ZSRV"/>
    <s v=""/>
    <s v="P56607803"/>
    <s v="NATIONAL FACILITIES MANAGEMENT S.A."/>
    <n v="64400"/>
    <n v="18666.666666666664"/>
    <s v="PEN"/>
    <s v="false"/>
  </r>
  <r>
    <s v="BOG"/>
    <s v="CO"/>
    <x v="3"/>
    <x v="32"/>
    <s v="CO Mktg Mall"/>
    <s v="VESPINOSA"/>
    <s v="12"/>
    <s v="1200144172"/>
    <s v="10"/>
    <x v="126"/>
    <x v="126"/>
    <x v="46"/>
    <s v="VESPINOSA"/>
    <s v="ZSRV"/>
    <s v=""/>
    <s v="C900949800"/>
    <s v="BAILONGO ASOCIACION CULTURAL"/>
    <n v="68440000"/>
    <n v="18607.939097335508"/>
    <s v="COP"/>
    <s v="false"/>
  </r>
  <r>
    <s v="LMR"/>
    <s v="PE"/>
    <x v="1"/>
    <x v="35"/>
    <s v="PE Gcia InfrayDes"/>
    <s v="CLI"/>
    <s v="12"/>
    <s v="1200144821"/>
    <s v="10"/>
    <x v="127"/>
    <x v="127"/>
    <x v="4"/>
    <s v="EXT_ACHIHUAN"/>
    <s v="ZSRV"/>
    <s v=""/>
    <s v="P55383146"/>
    <s v="PACIFIC OFFICES SOCIEDAD ANONIMA CE"/>
    <n v="63815.12"/>
    <n v="18497.136231884058"/>
    <s v="PEN"/>
    <s v="false"/>
  </r>
  <r>
    <s v="6740"/>
    <s v="PE"/>
    <x v="2"/>
    <x v="4"/>
    <s v="PE Sgcia Infra"/>
    <s v="MMURGUIA"/>
    <s v="12"/>
    <s v="1200147050"/>
    <s v="10"/>
    <x v="128"/>
    <x v="128"/>
    <x v="38"/>
    <s v="EXT_ACHIHUAN"/>
    <s v="ZSRV"/>
    <s v="SER_GRAL"/>
    <s v="P25635680"/>
    <s v="SERVICIOS DE INGENIERIA Y CONSTRUCC"/>
    <n v="63709.440000000002"/>
    <n v="18466.504347826085"/>
    <s v="PEN"/>
    <s v="false"/>
  </r>
  <r>
    <s v="ACH"/>
    <s v="CL"/>
    <x v="0"/>
    <x v="13"/>
    <s v="CL Marketing Mall"/>
    <s v="FMOZO"/>
    <s v="13"/>
    <s v="1300008827"/>
    <s v="10"/>
    <x v="129"/>
    <x v="21"/>
    <x v="14"/>
    <s v="FMOZO"/>
    <s v="ZSPC"/>
    <s v=""/>
    <s v="99557160"/>
    <s v="CINECOLOR FILMS CHILE SPA."/>
    <n v="17092930"/>
    <n v="18460.283174754033"/>
    <s v="CLP"/>
    <s v="false"/>
  </r>
  <r>
    <s v="3300"/>
    <s v="PE"/>
    <x v="1"/>
    <x v="17"/>
    <s v="PE Área Legal"/>
    <s v="GOLIVERI"/>
    <m/>
    <s v="1200147072"/>
    <s v="10"/>
    <x v="130"/>
    <x v="129"/>
    <x v="9"/>
    <s v="SGARIBAY"/>
    <s v="ZSRV"/>
    <s v=""/>
    <s v="P54744099"/>
    <s v="ESTUDIO JORGE AVENDANO ABOGADOS"/>
    <n v="18362.5"/>
    <n v="18362.5"/>
    <s v="USD"/>
    <s v="false"/>
  </r>
  <r>
    <s v="1100"/>
    <s v="CL"/>
    <x v="0"/>
    <x v="23"/>
    <s v="CL Proyectos 3"/>
    <s v="ELLA"/>
    <s v="12"/>
    <s v="1200145947"/>
    <s v="10"/>
    <x v="131"/>
    <x v="130"/>
    <x v="17"/>
    <s v="EXT_AYEPEZ"/>
    <s v="ZSRV"/>
    <s v=""/>
    <s v="76265580"/>
    <s v="LATINOAMERICANA DE REPRESENTACIONES"/>
    <n v="15590"/>
    <n v="17919.540229885057"/>
    <s v="EUR"/>
    <s v="false"/>
  </r>
  <r>
    <s v="1100"/>
    <s v="CL"/>
    <x v="0"/>
    <x v="36"/>
    <s v="Corp A. Clientes"/>
    <s v="CFERNANDEZG"/>
    <s v="12"/>
    <s v="1200146684"/>
    <s v="10"/>
    <x v="132"/>
    <x v="131"/>
    <x v="12"/>
    <s v="CFERNANDEZG"/>
    <s v="ZSRV"/>
    <s v=""/>
    <s v="76138168"/>
    <s v="AXITY CHILE SPA"/>
    <n v="424.4"/>
    <n v="17683.333333333332"/>
    <s v="UF"/>
    <s v="false"/>
  </r>
  <r>
    <s v="1110"/>
    <s v="CL"/>
    <x v="0"/>
    <x v="0"/>
    <s v="CL Proyectos 5"/>
    <s v="RMOYA"/>
    <s v="12"/>
    <s v="1200146643"/>
    <s v="10"/>
    <x v="133"/>
    <x v="132"/>
    <x v="12"/>
    <s v="EXT_AYEPEZ"/>
    <s v="ZSRV"/>
    <s v=""/>
    <s v="76594535"/>
    <s v="BIM TECHNOLOGY &amp; DESIGN SPA"/>
    <n v="418"/>
    <n v="17416.666666666668"/>
    <s v="UF"/>
    <s v="false"/>
  </r>
  <r>
    <s v="6000"/>
    <s v="PE"/>
    <x v="2"/>
    <x v="5"/>
    <s v="PE Área Admin"/>
    <s v="JRODRIGUEZS"/>
    <m/>
    <s v="1200147217"/>
    <s v="10"/>
    <x v="134"/>
    <x v="6"/>
    <x v="41"/>
    <s v="GRAVINES"/>
    <s v="ZSRV"/>
    <s v="SER_GRAL"/>
    <s v="P33756437"/>
    <s v="TIENDAS POR DEPARTAMENTO RIPLEY S.A"/>
    <n v="60068"/>
    <n v="17411.014492753624"/>
    <s v="PEN"/>
    <s v="false"/>
  </r>
  <r>
    <s v="MAM"/>
    <s v="CL"/>
    <x v="0"/>
    <x v="27"/>
    <s v="CL Center Manager"/>
    <s v="JNAMINAO"/>
    <s v="12"/>
    <s v="1200146016"/>
    <s v="10"/>
    <x v="135"/>
    <x v="133"/>
    <x v="20"/>
    <s v="EXT_ACORREA"/>
    <s v="ZSRV"/>
    <s v=""/>
    <s v="78321326"/>
    <s v="HOLOGRAMA SPA"/>
    <n v="416.25"/>
    <n v="17343.75"/>
    <s v="UF"/>
    <s v="false"/>
  </r>
  <r>
    <s v="MAM"/>
    <s v="CL"/>
    <x v="0"/>
    <x v="7"/>
    <s v="CL Ops Mall"/>
    <s v="mrupayan"/>
    <s v="12"/>
    <s v="1200145273"/>
    <s v="10"/>
    <x v="136"/>
    <x v="134"/>
    <x v="36"/>
    <s v="EXT_KGANA"/>
    <s v="ZSRV"/>
    <s v=""/>
    <s v="96811990"/>
    <s v="LINKES CHILE S.A"/>
    <n v="15889724"/>
    <n v="17160.826412363785"/>
    <s v="CLP"/>
    <s v="false"/>
  </r>
  <r>
    <s v="PCA"/>
    <s v="CO"/>
    <x v="3"/>
    <x v="32"/>
    <s v="CO Mktg Mall"/>
    <s v="PRODRIGUEZ"/>
    <s v="12"/>
    <s v="1200144469"/>
    <s v="10"/>
    <x v="137"/>
    <x v="135"/>
    <x v="47"/>
    <s v="EXT_DMENDES"/>
    <s v="ZSRV"/>
    <s v=""/>
    <s v="C860006810"/>
    <s v="SOCIEDAD DE AUTORES Y COMPOSITORES"/>
    <n v="63032580"/>
    <n v="17137.73246329527"/>
    <s v="COP"/>
    <s v="false"/>
  </r>
  <r>
    <s v="MQU"/>
    <s v="CL"/>
    <x v="0"/>
    <x v="7"/>
    <s v="CL Ops Mall"/>
    <s v="msaavedra"/>
    <s v="12"/>
    <s v="1200144936"/>
    <s v="10"/>
    <x v="138"/>
    <x v="136"/>
    <x v="5"/>
    <s v="MSAAVEDRA"/>
    <s v="ZSRV"/>
    <s v=""/>
    <s v="77692006"/>
    <s v="FISER SPA"/>
    <n v="15449550"/>
    <n v="16685.440584061431"/>
    <s v="CLP"/>
    <s v="false"/>
  </r>
  <r>
    <s v="1100"/>
    <s v="CL"/>
    <x v="0"/>
    <x v="21"/>
    <s v="Corp Business Int"/>
    <s v="EROSALES"/>
    <s v="13"/>
    <s v="1300008894"/>
    <s v="10"/>
    <x v="139"/>
    <x v="137"/>
    <x v="22"/>
    <s v="EROSALES"/>
    <s v="ZSPC"/>
    <s v=""/>
    <s v="77886155"/>
    <s v="SAVEMONEY SPA"/>
    <n v="400"/>
    <n v="16666.666666666668"/>
    <s v="UF"/>
    <s v="false"/>
  </r>
  <r>
    <s v="MOL"/>
    <s v="PE"/>
    <x v="1"/>
    <x v="2"/>
    <s v="PE Ops Mall"/>
    <s v="JZAPATA"/>
    <s v="12"/>
    <s v="1200143800"/>
    <s v="10"/>
    <x v="140"/>
    <x v="138"/>
    <x v="48"/>
    <s v="EXT_BRODRIGU"/>
    <s v="ZSRV"/>
    <s v=""/>
    <s v="P56570705"/>
    <s v="ENERGY CLOUD S.A.C"/>
    <n v="57451.5"/>
    <n v="16652.608695652172"/>
    <s v="PEN"/>
    <s v="false"/>
  </r>
  <r>
    <s v="MIN"/>
    <s v="PE"/>
    <x v="1"/>
    <x v="2"/>
    <s v="PE Ops Mall"/>
    <s v="JROJAS"/>
    <m/>
    <s v="1200147211"/>
    <s v="10"/>
    <x v="141"/>
    <x v="139"/>
    <x v="41"/>
    <s v="EXT_EDAVILA"/>
    <s v="ZSRV"/>
    <s v=""/>
    <s v="P56607803"/>
    <s v="NATIONAL FACILITIES MANAGEMENT S.A."/>
    <n v="56800"/>
    <n v="16463.768115942028"/>
    <s v="PEN"/>
    <s v="false"/>
  </r>
  <r>
    <s v="6030"/>
    <s v="PE"/>
    <x v="2"/>
    <x v="2"/>
    <s v="PE Ops Mall"/>
    <s v="LHUAMAN"/>
    <s v="12"/>
    <s v="1200145064"/>
    <s v="10"/>
    <x v="142"/>
    <x v="140"/>
    <x v="7"/>
    <s v="LHUAMAN"/>
    <s v="ZSRV"/>
    <s v=""/>
    <s v="P60484187"/>
    <s v="SOINEL COMPANY S.A.C"/>
    <n v="56387.519999999997"/>
    <n v="16344.208695652173"/>
    <s v="PEN"/>
    <s v="false"/>
  </r>
  <r>
    <s v="6000"/>
    <s v="PE"/>
    <x v="2"/>
    <x v="4"/>
    <s v="PE Sgcia Infra"/>
    <s v="AGALVAN"/>
    <s v="12"/>
    <s v="1200146342"/>
    <s v="10"/>
    <x v="143"/>
    <x v="141"/>
    <x v="35"/>
    <s v="EXT_ACHIHUAN"/>
    <s v="ZSRV"/>
    <s v="SER_GRAL"/>
    <s v="P61080584"/>
    <s v="GESTION 360 GERENCIA Y"/>
    <n v="56105"/>
    <n v="16262.31884057971"/>
    <s v="PEN"/>
    <s v="false"/>
  </r>
  <r>
    <s v="6000"/>
    <s v="PE"/>
    <x v="2"/>
    <x v="4"/>
    <s v="PE Sgcia Infra"/>
    <s v="JPANIZO"/>
    <s v="12"/>
    <s v="1200143774"/>
    <s v="10"/>
    <x v="144"/>
    <x v="142"/>
    <x v="14"/>
    <s v="EXT_ACHIHUAN"/>
    <s v="ZSRV"/>
    <s v="SER_GRAL"/>
    <s v="P07204895"/>
    <s v="BARRIG RODRIGUEZ ALFREDO"/>
    <n v="56000"/>
    <n v="16231.884057971014"/>
    <s v="PEN"/>
    <s v="false"/>
  </r>
  <r>
    <s v="3520"/>
    <s v="PE"/>
    <x v="1"/>
    <x v="4"/>
    <s v="PE Sgcia Infra"/>
    <s v="JSOLORZANO"/>
    <s v="12"/>
    <s v="1200143712"/>
    <s v="10"/>
    <x v="145"/>
    <x v="143"/>
    <x v="49"/>
    <s v="EXT_ACHIHUAN"/>
    <s v="ZSRV"/>
    <s v="SER_GRAL"/>
    <s v="P56887865"/>
    <s v="SOTO Y MATOS INGENIEROS SOCIEDAD"/>
    <n v="55985.49"/>
    <n v="16227.678260869563"/>
    <s v="PEN"/>
    <s v="false"/>
  </r>
  <r>
    <s v="3540"/>
    <s v="PE"/>
    <x v="1"/>
    <x v="25"/>
    <s v="Corp Gcia Contabi"/>
    <s v="lfernandez"/>
    <s v="12"/>
    <s v="1200144346"/>
    <s v="10"/>
    <x v="146"/>
    <x v="144"/>
    <x v="30"/>
    <s v="PMUNOZ"/>
    <s v="ZSRV"/>
    <s v=""/>
    <s v="P10107156"/>
    <s v="PRICEWATERHOUSECOOPERS S.CIVIL DE R"/>
    <n v="16000"/>
    <n v="16000"/>
    <s v="USD"/>
    <s v="false"/>
  </r>
  <r>
    <s v="3100"/>
    <s v="PE"/>
    <x v="1"/>
    <x v="25"/>
    <s v="Corp Gcia Contabi"/>
    <s v="lfernandez"/>
    <m/>
    <s v="1200147074"/>
    <s v="10"/>
    <x v="147"/>
    <x v="144"/>
    <x v="9"/>
    <s v="PMUNOZ"/>
    <s v="ZSRV"/>
    <s v=""/>
    <s v="P10107156"/>
    <s v="PRICEWATERHOUSECOOPERS S.CIVIL DE R"/>
    <n v="16000"/>
    <n v="16000"/>
    <s v="USD"/>
    <s v="false"/>
  </r>
  <r>
    <s v="3300"/>
    <s v="PE"/>
    <x v="1"/>
    <x v="2"/>
    <s v="PE Ops Mall"/>
    <s v="KALVAN"/>
    <s v="12"/>
    <s v="1200146031"/>
    <s v="10"/>
    <x v="148"/>
    <x v="145"/>
    <x v="20"/>
    <s v="EXT_ACHIHUAN"/>
    <s v="ZSRV"/>
    <s v="SER_GRAL"/>
    <s v="P60041926"/>
    <s v="PIATEC S.A.C"/>
    <n v="55044.639999999999"/>
    <n v="15954.968115942029"/>
    <s v="PEN"/>
    <s v="false"/>
  </r>
  <r>
    <s v="CUR"/>
    <s v="CL"/>
    <x v="0"/>
    <x v="7"/>
    <s v="CL Ops Mall"/>
    <s v="JLAZO"/>
    <s v="12"/>
    <s v="1200145094"/>
    <s v="10"/>
    <x v="149"/>
    <x v="146"/>
    <x v="24"/>
    <s v="JLAZO"/>
    <s v="ZSRV"/>
    <s v=""/>
    <s v="76503678"/>
    <s v="SOCIEDAD GOUGAIN Y ROJAS LTDA"/>
    <n v="14758590"/>
    <n v="15939.207067488904"/>
    <s v="CLP"/>
    <s v="false"/>
  </r>
  <r>
    <s v="1100"/>
    <s v="CL"/>
    <x v="0"/>
    <x v="37"/>
    <s v="Corp Gcia Contral"/>
    <s v="mcontreras"/>
    <s v="12"/>
    <s v="1200146150"/>
    <s v="10"/>
    <x v="150"/>
    <x v="147"/>
    <x v="34"/>
    <s v="PMUNOZ"/>
    <s v="ZSRV"/>
    <s v="SER_GRAL"/>
    <s v="18095270"/>
    <s v="NICOLAS ALONSO CURAPIL MALDONADO"/>
    <n v="377.3"/>
    <n v="15720.833333333334"/>
    <s v="UF"/>
    <s v="false"/>
  </r>
  <r>
    <s v="1100"/>
    <s v="CL"/>
    <x v="0"/>
    <x v="7"/>
    <s v="CL Ops Mall"/>
    <s v="KCEA"/>
    <s v="12"/>
    <s v="1200145998"/>
    <s v="10"/>
    <x v="151"/>
    <x v="148"/>
    <x v="20"/>
    <s v="EXT_CNARANJO"/>
    <s v="ZSRV"/>
    <s v=""/>
    <s v="76474383"/>
    <s v="IO INGENIERIA LIMITADA"/>
    <n v="377.1"/>
    <n v="15712.5"/>
    <s v="UF"/>
    <s v="false"/>
  </r>
  <r>
    <s v="BOG"/>
    <s v="CO"/>
    <x v="3"/>
    <x v="11"/>
    <s v="CO Ops Mall"/>
    <s v="CAROL CORTES"/>
    <s v="12"/>
    <s v="1200144479"/>
    <s v="10"/>
    <x v="152"/>
    <x v="149"/>
    <x v="47"/>
    <s v="EXT_APAREDES"/>
    <s v="ZSRV"/>
    <s v=""/>
    <s v="C900038616"/>
    <s v="CBRE COLOMBIA SAS"/>
    <n v="57197414"/>
    <n v="15551.227297444264"/>
    <s v="COP"/>
    <s v="false"/>
  </r>
  <r>
    <s v="1100"/>
    <s v="CL"/>
    <x v="0"/>
    <x v="13"/>
    <s v="CL Marketing Mall"/>
    <s v="JGORICHON"/>
    <s v="12"/>
    <s v="1200145080"/>
    <s v="10"/>
    <x v="153"/>
    <x v="150"/>
    <x v="24"/>
    <s v="JGORICHON"/>
    <s v="ZSRV"/>
    <s v=""/>
    <s v="76731982"/>
    <s v="GETTY IMAGES CHILE SPA"/>
    <n v="14364000"/>
    <n v="15513.051742572334"/>
    <s v="CLP"/>
    <s v="false"/>
  </r>
  <r>
    <s v="6400"/>
    <s v="PE"/>
    <x v="2"/>
    <x v="2"/>
    <s v="PE Ops Mall"/>
    <s v="AVERGARA"/>
    <s v="12"/>
    <s v="1200144085"/>
    <s v="10"/>
    <x v="154"/>
    <x v="151"/>
    <x v="23"/>
    <s v="EXT_ACHIHUAN"/>
    <s v="ZSRV"/>
    <s v=""/>
    <s v="P60041926"/>
    <s v="PIATEC S.A.C"/>
    <n v="53480"/>
    <n v="15501.449275362318"/>
    <s v="PEN"/>
    <s v="false"/>
  </r>
  <r>
    <s v="6400"/>
    <s v="PE"/>
    <x v="2"/>
    <x v="2"/>
    <s v="PE Ops Mall"/>
    <s v="AVERGARA"/>
    <m/>
    <s v="1200147242"/>
    <s v="10"/>
    <x v="155"/>
    <x v="151"/>
    <x v="41"/>
    <s v="EXT_ACHIHUAN"/>
    <s v="ZSRV"/>
    <s v=""/>
    <s v="P60484187"/>
    <s v="SOINEL COMPANY S.A.C"/>
    <n v="53480"/>
    <n v="15501.449275362318"/>
    <s v="PEN"/>
    <s v="false"/>
  </r>
  <r>
    <s v="2400"/>
    <s v="CL"/>
    <x v="0"/>
    <x v="7"/>
    <s v="CL Ops Mall"/>
    <s v="RMESA"/>
    <s v="12"/>
    <s v="1200145502"/>
    <s v="10"/>
    <x v="156"/>
    <x v="152"/>
    <x v="1"/>
    <s v="PCAMPOS"/>
    <s v="ZSRV"/>
    <s v=""/>
    <s v="76862398"/>
    <s v="ASESORIA Y MONTAJE UNIVERSAL SPA"/>
    <n v="14312058"/>
    <n v="15456.954629399632"/>
    <s v="CLP"/>
    <s v="false"/>
  </r>
  <r>
    <s v="1100"/>
    <s v="CL"/>
    <x v="0"/>
    <x v="6"/>
    <s v="Corp Explo. TI"/>
    <s v="DCOLLAO"/>
    <s v="13"/>
    <s v="1300008863"/>
    <s v="10"/>
    <x v="157"/>
    <x v="153"/>
    <x v="16"/>
    <s v="CVERGARA"/>
    <s v="ZSPC"/>
    <s v="SER_GRAL"/>
    <s v="46284308"/>
    <s v="FIGMA, INC."/>
    <n v="15360"/>
    <n v="15360"/>
    <s v="USD"/>
    <s v="false"/>
  </r>
  <r>
    <s v="BOG"/>
    <s v="CO"/>
    <x v="3"/>
    <x v="11"/>
    <s v="CO Ops Mall"/>
    <s v="CAROL CORTES"/>
    <s v="12"/>
    <s v="1200144699"/>
    <s v="10"/>
    <x v="158"/>
    <x v="154"/>
    <x v="44"/>
    <s v="EXT_APAREDES"/>
    <s v="ZSRV"/>
    <s v=""/>
    <s v="C900427770"/>
    <s v="BIODYNAMIC GROUP SAS"/>
    <n v="55727400"/>
    <n v="15151.549755301794"/>
    <s v="COP"/>
    <s v="false"/>
  </r>
  <r>
    <s v="1100"/>
    <s v="CL"/>
    <x v="0"/>
    <x v="7"/>
    <s v="CL Ops Mall"/>
    <s v="MANTONIETA"/>
    <m/>
    <s v="1200147351"/>
    <s v="10"/>
    <x v="159"/>
    <x v="155"/>
    <x v="37"/>
    <s v="EXT_CNARANJO"/>
    <s v="ZSRV"/>
    <s v=""/>
    <s v="77085045"/>
    <s v="GREEN OPTIONS SPA"/>
    <n v="13990000"/>
    <n v="15109.133519812514"/>
    <s v="CLP"/>
    <s v="false"/>
  </r>
  <r>
    <s v="3300"/>
    <s v="PE"/>
    <x v="1"/>
    <x v="17"/>
    <s v="PE Área Legal"/>
    <s v="GOLIVERI"/>
    <s v="12"/>
    <s v="1200144809"/>
    <s v="10"/>
    <x v="160"/>
    <x v="156"/>
    <x v="4"/>
    <s v="SGARIBAY"/>
    <s v="ZSRV"/>
    <s v=""/>
    <s v="P54409770"/>
    <s v="SIMONS &amp; DE NORIEGA ABOGADOS SOCIED"/>
    <n v="15000"/>
    <n v="15000"/>
    <s v="USD"/>
    <s v="false"/>
  </r>
  <r>
    <s v="MAM"/>
    <s v="CL"/>
    <x v="0"/>
    <x v="25"/>
    <s v="Corp Gcia Contabi"/>
    <s v="lhoyos"/>
    <m/>
    <s v="1200147075"/>
    <s v="10"/>
    <x v="161"/>
    <x v="157"/>
    <x v="9"/>
    <s v="PMUNOZ"/>
    <s v="ZSRV"/>
    <s v=""/>
    <s v="77684685"/>
    <s v="DELOITTE CONSULTORIA LIMITADA"/>
    <n v="360"/>
    <n v="15000"/>
    <s v="UF"/>
    <s v="false"/>
  </r>
  <r>
    <s v="AEB"/>
    <s v="CL"/>
    <x v="0"/>
    <x v="7"/>
    <s v="CL Ops Mall"/>
    <s v="MFREITEZ"/>
    <s v="12"/>
    <s v="1200143864"/>
    <s v="10"/>
    <x v="162"/>
    <x v="158"/>
    <x v="6"/>
    <s v="KVARAS"/>
    <s v="ZSRV"/>
    <s v=""/>
    <s v="76425235"/>
    <s v="REDES CONTRA INCENDIOS SPA"/>
    <n v="357"/>
    <n v="14875"/>
    <s v="UF"/>
    <s v="false"/>
  </r>
  <r>
    <s v="AEB"/>
    <s v="CL"/>
    <x v="0"/>
    <x v="27"/>
    <s v="CL Center Manager"/>
    <s v="ipalma"/>
    <s v="13"/>
    <s v="1300008951"/>
    <s v="10"/>
    <x v="163"/>
    <x v="159"/>
    <x v="50"/>
    <s v="PMUNOZ"/>
    <s v="ZSPC"/>
    <s v=""/>
    <s v="76458432"/>
    <s v="LIVE INFRASTRUCTURE DIAGNOSTICS SPA"/>
    <n v="351.13"/>
    <n v="14630.416666666666"/>
    <s v="UF"/>
    <s v="false"/>
  </r>
  <r>
    <s v="MQU"/>
    <s v="CL"/>
    <x v="0"/>
    <x v="27"/>
    <s v="CL Center Manager"/>
    <s v="ipalma"/>
    <s v="13"/>
    <s v="1300008954"/>
    <s v="10"/>
    <x v="164"/>
    <x v="160"/>
    <x v="50"/>
    <s v="PMUNOZ"/>
    <s v="ZSPC"/>
    <s v=""/>
    <s v="76458432"/>
    <s v="LIVE INFRASTRUCTURE DIAGNOSTICS SPA"/>
    <n v="351.13"/>
    <n v="14630.416666666666"/>
    <s v="UF"/>
    <s v="false"/>
  </r>
  <r>
    <s v="3450"/>
    <s v="PE"/>
    <x v="1"/>
    <x v="38"/>
    <s v="PE Ops Out/Strips"/>
    <s v="mrodriguezc"/>
    <s v="12"/>
    <s v="1200146998"/>
    <s v="10"/>
    <x v="165"/>
    <x v="161"/>
    <x v="38"/>
    <s v="MRODRIGUEZC"/>
    <s v="ZSRV"/>
    <s v=""/>
    <s v="P60790228"/>
    <s v="JP ENERGY S.A.C"/>
    <n v="49617.599999999999"/>
    <n v="14381.91304347826"/>
    <s v="PEN"/>
    <s v="false"/>
  </r>
  <r>
    <s v="3300"/>
    <s v="PE"/>
    <x v="1"/>
    <x v="35"/>
    <s v="PE Gcia InfrayDes"/>
    <s v="MCARRASCO"/>
    <s v="12"/>
    <s v="1200145182"/>
    <s v="10"/>
    <x v="166"/>
    <x v="162"/>
    <x v="22"/>
    <s v="EXT_ACHIHUAN"/>
    <s v="ZSRV"/>
    <s v="SER_GRAL"/>
    <s v="P26049741"/>
    <s v="IPSOS OPINION Y MERCADO S.A"/>
    <n v="49500"/>
    <n v="14347.82608695652"/>
    <s v="PEN"/>
    <s v="false"/>
  </r>
  <r>
    <s v="1100"/>
    <s v="CL"/>
    <x v="0"/>
    <x v="39"/>
    <s v="CL Explotación TI"/>
    <s v="ACARVAJAL"/>
    <s v="12"/>
    <s v="1200144323"/>
    <s v="10"/>
    <x v="167"/>
    <x v="163"/>
    <x v="32"/>
    <s v="ACARVAJAL"/>
    <s v="ZSRV"/>
    <s v="SER_GRAL"/>
    <s v="76023341"/>
    <s v="ASESORIAS Y CONSULTORIAS MUCK Y"/>
    <n v="14258"/>
    <n v="14258"/>
    <s v="USD"/>
    <s v="false"/>
  </r>
  <r>
    <s v="1100"/>
    <s v="CL"/>
    <x v="0"/>
    <x v="20"/>
    <s v="Corp Gte C Comerc"/>
    <s v="CPREUSS"/>
    <s v="12"/>
    <s v="1200146370"/>
    <s v="10"/>
    <x v="168"/>
    <x v="164"/>
    <x v="13"/>
    <s v="CPREUSS"/>
    <s v="ZSRV"/>
    <s v=""/>
    <s v="76107191"/>
    <s v="SII GROUP CHILE SPA"/>
    <n v="340"/>
    <n v="14166.666666666666"/>
    <s v="UF"/>
    <s v="false"/>
  </r>
  <r>
    <s v="1100"/>
    <s v="CL"/>
    <x v="0"/>
    <x v="23"/>
    <s v="CL Proyectos 3"/>
    <s v="CGARCIA"/>
    <s v="12"/>
    <s v="1200145978"/>
    <s v="10"/>
    <x v="169"/>
    <x v="165"/>
    <x v="17"/>
    <s v="EXT_AYEPEZ"/>
    <s v="ZSRV"/>
    <s v=""/>
    <s v="76338784"/>
    <s v="SOCIEDAD DE TRANSPORTES Y DESARROLL"/>
    <n v="332.64"/>
    <n v="13860"/>
    <s v="UF"/>
    <s v="false"/>
  </r>
  <r>
    <s v="1100"/>
    <s v="CL"/>
    <x v="0"/>
    <x v="40"/>
    <s v="CL Gcia Desarrollo"/>
    <s v="F HERNANDEZ"/>
    <s v="12"/>
    <s v="1200145033"/>
    <s v="10"/>
    <x v="170"/>
    <x v="166"/>
    <x v="7"/>
    <s v="BILLESCA"/>
    <s v="ZSRV"/>
    <s v=""/>
    <s v="76143205"/>
    <s v="GEORESEARCH SPA"/>
    <n v="330"/>
    <n v="13750"/>
    <s v="UF"/>
    <s v="false"/>
  </r>
  <r>
    <s v="1100"/>
    <s v="CL"/>
    <x v="0"/>
    <x v="23"/>
    <s v="CL Proyectos 3"/>
    <s v="DGONZALEZ"/>
    <s v="12"/>
    <s v="1200146268"/>
    <s v="10"/>
    <x v="171"/>
    <x v="167"/>
    <x v="30"/>
    <s v="EXT_AYEPEZ"/>
    <s v="ZSRV"/>
    <s v=""/>
    <s v="76088833"/>
    <s v="ASESORIAS E INVERSIONES FAUNDEZ LAT"/>
    <n v="327"/>
    <n v="13625"/>
    <s v="UF"/>
    <s v="false"/>
  </r>
  <r>
    <s v="1100"/>
    <s v="CL"/>
    <x v="0"/>
    <x v="19"/>
    <s v="Corp A. Personas"/>
    <s v="CCHUECAS"/>
    <s v="14"/>
    <s v="1400009182"/>
    <s v="10"/>
    <x v="172"/>
    <x v="38"/>
    <x v="32"/>
    <s v="DQUINTANA"/>
    <s v="ZPMH"/>
    <s v=""/>
    <s v="18458219"/>
    <s v="DANIEL ANDRES FERNANDEZ GONZALEZ"/>
    <n v="12524542"/>
    <n v="13526.445843638288"/>
    <s v="CLP"/>
    <s v="false"/>
  </r>
  <r>
    <s v="MAM"/>
    <s v="CL"/>
    <x v="0"/>
    <x v="7"/>
    <s v="CL Ops Mall"/>
    <s v="p.herrera"/>
    <m/>
    <s v="1200147094"/>
    <s v="10"/>
    <x v="173"/>
    <x v="116"/>
    <x v="9"/>
    <s v="EXT_PHERRERA"/>
    <s v="ZSRV"/>
    <s v=""/>
    <s v="76061803"/>
    <s v="RIBE ASESORIAS Y SERVICIOS DE INGEN"/>
    <n v="320"/>
    <n v="13333.333333333334"/>
    <s v="UF"/>
    <s v="false"/>
  </r>
  <r>
    <s v="MIN"/>
    <s v="PE"/>
    <x v="1"/>
    <x v="14"/>
    <s v="Corp Gest Riesgo"/>
    <s v="cfuentes"/>
    <m/>
    <s v="1400009355"/>
    <s v="10"/>
    <x v="174"/>
    <x v="168"/>
    <x v="25"/>
    <s v="PMUNOZ"/>
    <s v="ZPMH"/>
    <s v=""/>
    <s v="P10004195"/>
    <s v="RIMAC SEGUROS Y REASEGUROS"/>
    <n v="13273"/>
    <n v="13273"/>
    <s v="USD"/>
    <s v="false"/>
  </r>
  <r>
    <s v="1100"/>
    <s v="CL"/>
    <x v="0"/>
    <x v="23"/>
    <s v="CL Proyectos 3"/>
    <s v="DGONZALEZ"/>
    <s v="12"/>
    <s v="1200144720"/>
    <s v="10"/>
    <x v="175"/>
    <x v="169"/>
    <x v="44"/>
    <s v="EXT_AYEPEZ"/>
    <s v="ZSRV"/>
    <s v=""/>
    <s v="76451328"/>
    <s v="MESA ARQUITECTURA LIMITADA"/>
    <n v="317.75"/>
    <n v="13239.583333333334"/>
    <s v="UF"/>
    <s v="false"/>
  </r>
  <r>
    <s v="3540"/>
    <s v="PE"/>
    <x v="1"/>
    <x v="41"/>
    <s v="PE Explotación TI"/>
    <s v="DCOLLAO"/>
    <s v="13"/>
    <s v="1300008933"/>
    <s v="10"/>
    <x v="176"/>
    <x v="170"/>
    <x v="34"/>
    <s v="DCOLLAO"/>
    <s v="ZSPC"/>
    <s v=""/>
    <s v="P60107759"/>
    <s v="GESINTEL S.A.C"/>
    <n v="45672"/>
    <n v="13238.260869565216"/>
    <s v="PEN"/>
    <s v="false"/>
  </r>
  <r>
    <s v="3540"/>
    <s v="PE"/>
    <x v="1"/>
    <x v="17"/>
    <s v="PE Área Legal"/>
    <s v="GOLIVERI"/>
    <s v="12"/>
    <s v="1200144619"/>
    <s v="10"/>
    <x v="177"/>
    <x v="171"/>
    <x v="15"/>
    <s v="SGARIBAY"/>
    <s v="ZSRV"/>
    <s v=""/>
    <s v="P60147825"/>
    <s v="PERU INFORMACION LEGAL S.A.C"/>
    <n v="13203.34"/>
    <n v="13203.34"/>
    <s v="USD"/>
    <s v="false"/>
  </r>
  <r>
    <s v="1100"/>
    <s v="CL"/>
    <x v="0"/>
    <x v="23"/>
    <s v="CL Proyectos 3"/>
    <s v="DGONZALEZ"/>
    <s v="12"/>
    <s v="1200146326"/>
    <s v="10"/>
    <x v="178"/>
    <x v="172"/>
    <x v="35"/>
    <s v="EXT_AYEPEZ"/>
    <s v="ZSRV"/>
    <s v=""/>
    <s v="79906490"/>
    <s v="WSP CHILE S.A"/>
    <n v="316"/>
    <n v="13166.666666666666"/>
    <s v="UF"/>
    <s v="false"/>
  </r>
  <r>
    <s v="1100"/>
    <s v="CL"/>
    <x v="0"/>
    <x v="19"/>
    <s v="Corp A. Personas"/>
    <s v="dquintana"/>
    <m/>
    <s v="1200147582"/>
    <s v="10"/>
    <x v="179"/>
    <x v="173"/>
    <x v="28"/>
    <s v="DQUINTANA"/>
    <s v="ZSRV"/>
    <s v=""/>
    <s v="76074578"/>
    <s v="DE LA SOTTA CONSULTORES ASOCIADOS"/>
    <n v="12190000"/>
    <n v="13165.142073374878"/>
    <s v="CLP"/>
    <s v="false"/>
  </r>
  <r>
    <s v="LAR"/>
    <s v="PE"/>
    <x v="1"/>
    <x v="42"/>
    <s v="PE Gcia Marketing"/>
    <s v="MBOTURAUM"/>
    <s v="12"/>
    <s v="1200145952"/>
    <s v="10"/>
    <x v="180"/>
    <x v="174"/>
    <x v="17"/>
    <s v="GRAVINES"/>
    <s v="ZSRV"/>
    <s v=""/>
    <s v="P37167215"/>
    <s v="APOYO COMUNICACION S.A."/>
    <n v="45000"/>
    <n v="13043.478260869564"/>
    <s v="PEN"/>
    <s v="false"/>
  </r>
  <r>
    <s v="1100"/>
    <s v="CL"/>
    <x v="0"/>
    <x v="23"/>
    <s v="CL Proyectos 3"/>
    <s v="DGONZALEZ"/>
    <s v="12"/>
    <s v="1200144010"/>
    <s v="10"/>
    <x v="181"/>
    <x v="175"/>
    <x v="8"/>
    <s v="EXT_AYEPEZ"/>
    <s v="ZSRV"/>
    <s v=""/>
    <s v="77700803"/>
    <s v="SOCIEDAD DE PROFESIONALES VICUNA SA"/>
    <n v="311"/>
    <n v="12958.333333333334"/>
    <s v="UF"/>
    <s v="false"/>
  </r>
  <r>
    <s v="1100"/>
    <s v="CL"/>
    <x v="0"/>
    <x v="13"/>
    <s v="CL Marketing Mall"/>
    <s v="IIBANEZ"/>
    <s v="12"/>
    <s v="1200144915"/>
    <s v="10"/>
    <x v="182"/>
    <x v="176"/>
    <x v="5"/>
    <s v="IIBANEZ"/>
    <s v="ZSRV"/>
    <s v=""/>
    <s v="76763772"/>
    <s v="CCV MEDIA GROUP SPA"/>
    <n v="310"/>
    <n v="12916.666666666666"/>
    <s v="UF"/>
    <s v="false"/>
  </r>
  <r>
    <s v="6000"/>
    <s v="PE"/>
    <x v="2"/>
    <x v="2"/>
    <s v="PE Ops Mall"/>
    <s v="KALVAN"/>
    <s v="12"/>
    <s v="1200145809"/>
    <s v="10"/>
    <x v="183"/>
    <x v="177"/>
    <x v="31"/>
    <s v="EXT_KNOLASCO"/>
    <s v="ZSRV"/>
    <s v="SER_MANTO"/>
    <s v="P55433682"/>
    <s v="F &amp; G DESARROLLO Y GESTION DE"/>
    <n v="44559.85"/>
    <n v="12915.898550724636"/>
    <s v="PEN"/>
    <s v="false"/>
  </r>
  <r>
    <s v="1100"/>
    <s v="CL"/>
    <x v="0"/>
    <x v="37"/>
    <s v="Corp Gcia Contral"/>
    <s v="KBOYE"/>
    <s v="12"/>
    <s v="1200145100"/>
    <s v="10"/>
    <x v="184"/>
    <x v="178"/>
    <x v="24"/>
    <s v="KBOYE"/>
    <s v="ZSRV"/>
    <s v=""/>
    <s v="76138168"/>
    <s v="AXITY CHILE SPA"/>
    <n v="309"/>
    <n v="12875"/>
    <s v="UF"/>
    <s v="false"/>
  </r>
  <r>
    <s v="MIN"/>
    <s v="PE"/>
    <x v="1"/>
    <x v="2"/>
    <s v="PE Ops Mall"/>
    <s v="CPISFIL"/>
    <s v="12"/>
    <s v="1200146731"/>
    <s v="10"/>
    <x v="185"/>
    <x v="179"/>
    <x v="51"/>
    <s v="EXT_EDAVILA"/>
    <s v="ZSRV"/>
    <s v=""/>
    <s v="P56607803"/>
    <s v="NATIONAL FACILITIES MANAGEMENT S.A."/>
    <n v="44418.55"/>
    <n v="12874.942028985508"/>
    <s v="PEN"/>
    <s v="false"/>
  </r>
  <r>
    <s v="MIN"/>
    <s v="PE"/>
    <x v="1"/>
    <x v="2"/>
    <s v="PE Ops Mall"/>
    <s v="jrojas"/>
    <m/>
    <s v="1200147243"/>
    <s v="10"/>
    <x v="186"/>
    <x v="180"/>
    <x v="41"/>
    <s v="EXT_EDAVILA"/>
    <s v="ZSRV"/>
    <s v=""/>
    <s v="P56607803"/>
    <s v="NATIONAL FACILITIES MANAGEMENT S.A."/>
    <n v="44418.55"/>
    <n v="12874.942028985508"/>
    <s v="PEN"/>
    <s v="false"/>
  </r>
  <r>
    <s v="4300"/>
    <s v="CO"/>
    <x v="3"/>
    <x v="11"/>
    <s v="CO Ops Mall"/>
    <s v="AZAMUDIO"/>
    <s v="12"/>
    <s v="1200143990"/>
    <s v="10"/>
    <x v="187"/>
    <x v="181"/>
    <x v="8"/>
    <s v="EXT_JTRUJILL"/>
    <s v="ZSRV"/>
    <s v=""/>
    <s v="C901498330"/>
    <s v="CONSTRUCCIÓN Y MANTENIMIENTO 7/24 S"/>
    <n v="47225000"/>
    <n v="12839.858618814573"/>
    <s v="COP"/>
    <s v="false"/>
  </r>
  <r>
    <s v="MIN"/>
    <s v="PE"/>
    <x v="1"/>
    <x v="2"/>
    <s v="PE Ops Mall"/>
    <s v="CPISFIL"/>
    <s v="12"/>
    <s v="1200144575"/>
    <s v="10"/>
    <x v="188"/>
    <x v="182"/>
    <x v="16"/>
    <s v="EXT_EDAVILA"/>
    <s v="ZSRV"/>
    <s v=""/>
    <s v="P56607803"/>
    <s v="NATIONAL FACILITIES MANAGEMENT S.A."/>
    <n v="43864.29"/>
    <n v="12714.286956521739"/>
    <s v="PEN"/>
    <s v="false"/>
  </r>
  <r>
    <s v="CON"/>
    <s v="CL"/>
    <x v="0"/>
    <x v="7"/>
    <s v="CL Ops Mall"/>
    <s v="JALVAREZV"/>
    <s v="12"/>
    <s v="1200146133"/>
    <s v="10"/>
    <x v="189"/>
    <x v="183"/>
    <x v="34"/>
    <s v="JALVAREZV"/>
    <s v="ZSRV"/>
    <s v=""/>
    <s v="10772414"/>
    <s v="VICENTE ANDRES MENDEZ NAVARRETE"/>
    <n v="11722900"/>
    <n v="12660.676293024311"/>
    <s v="CLP"/>
    <s v="false"/>
  </r>
  <r>
    <s v="1100"/>
    <s v="CL"/>
    <x v="0"/>
    <x v="9"/>
    <s v="Corp Desarro. TI"/>
    <s v="nbarros"/>
    <m/>
    <s v="1200147407"/>
    <s v="20"/>
    <x v="106"/>
    <x v="184"/>
    <x v="37"/>
    <s v="NBARROS"/>
    <s v="ZSRV"/>
    <s v=""/>
    <s v="81513400"/>
    <s v="PRICEWATERHOUSECOOPERS"/>
    <n v="300"/>
    <n v="12500"/>
    <s v="UF"/>
    <s v="false"/>
  </r>
  <r>
    <s v="1100"/>
    <s v="CL"/>
    <x v="0"/>
    <x v="9"/>
    <s v="Corp Desarro. TI"/>
    <s v="nbarros"/>
    <m/>
    <s v="1200147407"/>
    <s v="50"/>
    <x v="106"/>
    <x v="185"/>
    <x v="37"/>
    <s v="NBARROS"/>
    <s v="ZSRV"/>
    <s v=""/>
    <s v="81513400"/>
    <s v="PRICEWATERHOUSECOOPERS"/>
    <n v="300"/>
    <n v="12500"/>
    <s v="UF"/>
    <s v="false"/>
  </r>
  <r>
    <s v="MIN"/>
    <s v="PE"/>
    <x v="1"/>
    <x v="2"/>
    <s v="PE Ops Mall"/>
    <s v="cpisfil"/>
    <s v="13"/>
    <s v="1300008927"/>
    <s v="10"/>
    <x v="190"/>
    <x v="186"/>
    <x v="2"/>
    <s v="EXT_EDAVILA"/>
    <s v="ZSPC"/>
    <s v=""/>
    <s v="P54804288"/>
    <s v="PEFARER PERU S.A.C"/>
    <n v="42510.06"/>
    <n v="12321.756521739129"/>
    <s v="PEN"/>
    <s v="false"/>
  </r>
  <r>
    <s v="MIN"/>
    <s v="PE"/>
    <x v="1"/>
    <x v="2"/>
    <s v="PE Ops Mall"/>
    <s v="CPISFIL"/>
    <s v="13"/>
    <s v="1300008854"/>
    <s v="10"/>
    <x v="191"/>
    <x v="187"/>
    <x v="15"/>
    <s v="EXT_EDAVILA"/>
    <s v="ZSPC"/>
    <s v=""/>
    <s v="P53839517"/>
    <s v="MR SISTEMAS ESPECIALES E.I.R.L."/>
    <n v="41952"/>
    <n v="12160"/>
    <s v="PEN"/>
    <s v="false"/>
  </r>
  <r>
    <s v="2400"/>
    <s v="CL"/>
    <x v="0"/>
    <x v="7"/>
    <s v="CL Ops Mall"/>
    <s v="ROQUENDO"/>
    <s v="12"/>
    <s v="1200145514"/>
    <s v="10"/>
    <x v="192"/>
    <x v="188"/>
    <x v="1"/>
    <s v="MMARTINEZG"/>
    <s v="ZSRV"/>
    <s v=""/>
    <s v="12348462"/>
    <s v="EDGARDO FROILAN"/>
    <n v="11258800"/>
    <n v="12159.450498417807"/>
    <s v="CLP"/>
    <s v="false"/>
  </r>
  <r>
    <s v="MIN"/>
    <s v="PE"/>
    <x v="1"/>
    <x v="2"/>
    <s v="PE Ops Mall"/>
    <s v="cpisfil"/>
    <s v="12"/>
    <s v="1200146805"/>
    <s v="10"/>
    <x v="193"/>
    <x v="189"/>
    <x v="18"/>
    <s v="EXT_EDAVILA"/>
    <s v="ZSRV"/>
    <s v=""/>
    <s v="P38820311"/>
    <s v="NCH PERU S.A"/>
    <n v="12000"/>
    <n v="12000"/>
    <s v="USD"/>
    <s v="false"/>
  </r>
  <r>
    <s v="1100"/>
    <s v="CL"/>
    <x v="0"/>
    <x v="23"/>
    <s v="CL Proyectos 3"/>
    <s v="DGONZALEZ"/>
    <s v="12"/>
    <s v="1200145818"/>
    <s v="10"/>
    <x v="194"/>
    <x v="190"/>
    <x v="31"/>
    <s v="EXT_AYEPEZ"/>
    <s v="ZSRV"/>
    <s v=""/>
    <s v="77998630"/>
    <s v="T &amp; P INGENIERIA Y MONTAJES"/>
    <n v="285.66000000000003"/>
    <n v="11902.5"/>
    <s v="UF"/>
    <s v="false"/>
  </r>
  <r>
    <s v="MAM"/>
    <s v="CL"/>
    <x v="0"/>
    <x v="13"/>
    <s v="CL Marketing Mall"/>
    <s v="J.BENAVENTE"/>
    <s v="12"/>
    <s v="1200144783"/>
    <s v="10"/>
    <x v="195"/>
    <x v="191"/>
    <x v="4"/>
    <s v="MFILIPINI"/>
    <s v="ZSRV"/>
    <s v=""/>
    <s v="76107191"/>
    <s v="SII GROUP CHILE SPA"/>
    <n v="285"/>
    <n v="11875"/>
    <s v="UF"/>
    <s v="false"/>
  </r>
  <r>
    <s v="1100"/>
    <s v="CL"/>
    <x v="0"/>
    <x v="13"/>
    <s v="CL Marketing Mall"/>
    <s v="J.BENAENTE"/>
    <s v="12"/>
    <s v="1200145068"/>
    <s v="10"/>
    <x v="196"/>
    <x v="192"/>
    <x v="24"/>
    <s v="MFILIPINI"/>
    <s v="ZSRV"/>
    <s v=""/>
    <s v="76107191"/>
    <s v="SII GROUP CHILE SPA"/>
    <n v="285"/>
    <n v="11875"/>
    <s v="UF"/>
    <s v="false"/>
  </r>
  <r>
    <s v="2200"/>
    <s v="CL"/>
    <x v="0"/>
    <x v="7"/>
    <s v="CL Ops Mall"/>
    <s v="FQUEZADA"/>
    <s v="12"/>
    <s v="1200146010"/>
    <s v="10"/>
    <x v="197"/>
    <x v="193"/>
    <x v="20"/>
    <s v="FQUEZADA"/>
    <s v="ZSRV"/>
    <s v=""/>
    <s v="76917942"/>
    <s v="TOP KEEPING SPA"/>
    <n v="10850000"/>
    <n v="11717.94844102686"/>
    <s v="CLP"/>
    <s v="false"/>
  </r>
  <r>
    <s v="OAS"/>
    <s v="CO"/>
    <x v="3"/>
    <x v="31"/>
    <s v="CO Ops Out/Strip"/>
    <s v="LCHARRY"/>
    <s v="13"/>
    <s v="1300008898"/>
    <s v="10"/>
    <x v="198"/>
    <x v="194"/>
    <x v="40"/>
    <s v="EXT_MSAMPER"/>
    <s v="ZSPC"/>
    <s v=""/>
    <s v="C800125313"/>
    <s v="SUMMAR PROCESOS S.A.S"/>
    <n v="43021364"/>
    <n v="11696.9450788472"/>
    <s v="COP"/>
    <s v="false"/>
  </r>
  <r>
    <s v="BOG"/>
    <s v="CO"/>
    <x v="3"/>
    <x v="12"/>
    <s v="CO Gcia Ing"/>
    <s v="JVASQUEZ"/>
    <m/>
    <s v="1200147478"/>
    <s v="10"/>
    <x v="199"/>
    <x v="195"/>
    <x v="29"/>
    <s v="JVASQUEZ"/>
    <s v="ZSRV"/>
    <s v=""/>
    <s v="C830113642"/>
    <s v="SALGADO RESTREPO ARQUITECTOS S.A.S"/>
    <n v="43000000"/>
    <n v="11691.136487221316"/>
    <s v="COP"/>
    <s v="false"/>
  </r>
  <r>
    <s v="MAM"/>
    <s v="CL"/>
    <x v="0"/>
    <x v="7"/>
    <s v="CL Ops Mall"/>
    <s v="CMEDINA"/>
    <s v="12"/>
    <s v="1200144657"/>
    <s v="10"/>
    <x v="200"/>
    <x v="196"/>
    <x v="15"/>
    <s v="EXT_BBUSTOS"/>
    <s v="ZSRV"/>
    <s v="SER_GRAL"/>
    <s v="96811990"/>
    <s v="LINKES CHILE S.A"/>
    <n v="10813158"/>
    <n v="11678.159256099274"/>
    <s v="CLP"/>
    <s v="false"/>
  </r>
  <r>
    <s v="1100"/>
    <s v="CL"/>
    <x v="0"/>
    <x v="43"/>
    <s v="Corp Invest. Rel"/>
    <s v="LBROWN"/>
    <s v="12"/>
    <s v="1200146293"/>
    <s v="10"/>
    <x v="201"/>
    <x v="197"/>
    <x v="35"/>
    <s v="PMUNOZ"/>
    <s v="ZSRV"/>
    <s v=""/>
    <s v="76359427"/>
    <s v="E-VOTING CHILE SPA"/>
    <n v="280"/>
    <n v="11666.666666666666"/>
    <s v="UF"/>
    <s v="false"/>
  </r>
  <r>
    <s v="1100"/>
    <s v="CL"/>
    <x v="0"/>
    <x v="9"/>
    <s v="Corp Desarro. TI"/>
    <s v="nbarros"/>
    <m/>
    <s v="1200147402"/>
    <s v="20"/>
    <x v="116"/>
    <x v="184"/>
    <x v="37"/>
    <s v="NBARROS"/>
    <s v="ZSRV"/>
    <s v=""/>
    <s v="81513400"/>
    <s v="PRICEWATERHOUSECOOPERS"/>
    <n v="279"/>
    <n v="11625"/>
    <s v="UF"/>
    <s v="false"/>
  </r>
  <r>
    <s v="1100"/>
    <s v="CL"/>
    <x v="0"/>
    <x v="9"/>
    <s v="Corp Desarro. TI"/>
    <s v="nbarros"/>
    <m/>
    <s v="1200147402"/>
    <s v="50"/>
    <x v="116"/>
    <x v="185"/>
    <x v="37"/>
    <s v="NBARROS"/>
    <s v="ZSRV"/>
    <s v=""/>
    <s v="81513400"/>
    <s v="PRICEWATERHOUSECOOPERS"/>
    <n v="279"/>
    <n v="11625"/>
    <s v="UF"/>
    <s v="false"/>
  </r>
  <r>
    <s v="6550"/>
    <s v="PE"/>
    <x v="2"/>
    <x v="2"/>
    <s v="PE Ops Mall"/>
    <s v="LCHIPAYO"/>
    <s v="12"/>
    <s v="1200144823"/>
    <s v="10"/>
    <x v="202"/>
    <x v="198"/>
    <x v="4"/>
    <s v="PRA_ARIVERA"/>
    <s v="ZSRV"/>
    <s v="SER_GRAL"/>
    <s v="P60131047"/>
    <s v="GLAVE INGENIEROS E.I.R.L."/>
    <n v="40000"/>
    <n v="11594.202898550724"/>
    <s v="PEN"/>
    <s v="false"/>
  </r>
  <r>
    <s v="OAS"/>
    <s v="CO"/>
    <x v="3"/>
    <x v="12"/>
    <s v="CO Gcia Ing"/>
    <s v="JVASQUEZ"/>
    <s v="12"/>
    <s v="1200144876"/>
    <s v="10"/>
    <x v="203"/>
    <x v="199"/>
    <x v="42"/>
    <s v="JVASQUEZ"/>
    <s v="ZSRV"/>
    <s v=""/>
    <s v="C900902892"/>
    <s v="PROYECTOS, DISEÑOS, SUMINISTROS INT"/>
    <n v="42484632"/>
    <n v="11551.014681892333"/>
    <s v="COP"/>
    <s v="false"/>
  </r>
  <r>
    <s v="PHM"/>
    <s v="CO"/>
    <x v="3"/>
    <x v="11"/>
    <s v="CO Ops Mall"/>
    <s v="JDIAZ"/>
    <s v="12"/>
    <s v="1200146164"/>
    <s v="10"/>
    <x v="204"/>
    <x v="200"/>
    <x v="34"/>
    <s v="EXT_BOSORNO"/>
    <s v="ZSRV"/>
    <s v=""/>
    <s v="C800125313"/>
    <s v="SUMMAR PROCESOS S.A.S"/>
    <n v="42267516"/>
    <n v="11491.983686786298"/>
    <s v="COP"/>
    <s v="false"/>
  </r>
  <r>
    <s v="DCO"/>
    <s v="CO"/>
    <x v="3"/>
    <x v="44"/>
    <s v="CO Sgcia Legal"/>
    <s v="A CUBILLOS"/>
    <m/>
    <s v="1200147413"/>
    <s v="10"/>
    <x v="205"/>
    <x v="201"/>
    <x v="37"/>
    <s v="EXT_DORTIZ"/>
    <s v="ZSRV"/>
    <s v=""/>
    <s v="C901004967"/>
    <s v="COLOMBIA INFORMACION LEGAL SAS"/>
    <n v="42063306"/>
    <n v="11436.461663947797"/>
    <s v="COP"/>
    <s v="false"/>
  </r>
  <r>
    <s v="3540"/>
    <s v="PE"/>
    <x v="1"/>
    <x v="26"/>
    <s v="PE Gcia Ops"/>
    <s v="LCHIPAYO"/>
    <s v="12"/>
    <s v="1200144824"/>
    <s v="10"/>
    <x v="206"/>
    <x v="202"/>
    <x v="4"/>
    <s v="PRA_ARIVERA"/>
    <s v="ZSRV"/>
    <s v="SER_GRAL"/>
    <s v="P53739857"/>
    <s v="PARADIGMA PERU S.A.C"/>
    <n v="39000"/>
    <n v="11304.347826086956"/>
    <s v="PEN"/>
    <s v="false"/>
  </r>
  <r>
    <s v="1100"/>
    <s v="CL"/>
    <x v="0"/>
    <x v="29"/>
    <s v="Corp Analytics TI"/>
    <s v="ITOBAR"/>
    <s v="12"/>
    <s v="1200145263"/>
    <s v="10"/>
    <x v="207"/>
    <x v="203"/>
    <x v="36"/>
    <s v="ITOBAR"/>
    <s v="ZSRV"/>
    <s v=""/>
    <s v="76107191"/>
    <s v="SII GROUP CHILE SPA"/>
    <n v="270"/>
    <n v="11250"/>
    <s v="UF"/>
    <s v="false"/>
  </r>
  <r>
    <s v="1100"/>
    <s v="CL"/>
    <x v="0"/>
    <x v="29"/>
    <s v="Corp Analytics TI"/>
    <s v="ITOBAR"/>
    <s v="12"/>
    <s v="1200145263"/>
    <s v="20"/>
    <x v="207"/>
    <x v="204"/>
    <x v="36"/>
    <s v="ITOBAR"/>
    <s v="ZSRV"/>
    <s v=""/>
    <s v="76107191"/>
    <s v="SII GROUP CHILE SPA"/>
    <n v="270"/>
    <n v="11250"/>
    <s v="UF"/>
    <s v="false"/>
  </r>
  <r>
    <s v="1100"/>
    <s v="CL"/>
    <x v="0"/>
    <x v="29"/>
    <s v="Corp Analytics TI"/>
    <s v="ITOBAR"/>
    <s v="12"/>
    <s v="1200145263"/>
    <s v="30"/>
    <x v="207"/>
    <x v="205"/>
    <x v="36"/>
    <s v="ITOBAR"/>
    <s v="ZSRV"/>
    <s v=""/>
    <s v="76107191"/>
    <s v="SII GROUP CHILE SPA"/>
    <n v="270"/>
    <n v="11250"/>
    <s v="UF"/>
    <s v="false"/>
  </r>
  <r>
    <s v="LAR"/>
    <s v="PE"/>
    <x v="1"/>
    <x v="8"/>
    <s v="PE Center Manager"/>
    <s v="CPACHECO"/>
    <s v="14"/>
    <s v="1400009238"/>
    <s v="10"/>
    <x v="208"/>
    <x v="206"/>
    <x v="52"/>
    <s v="PRA_CPACHECO"/>
    <s v="ZPMH"/>
    <s v="SER_GRAL"/>
    <s v="P60338169"/>
    <s v="INVERSIONES URBANISTICAS OPERADORA"/>
    <n v="38785"/>
    <n v="11242.028985507246"/>
    <s v="PEN"/>
    <s v="false"/>
  </r>
  <r>
    <s v="LAR"/>
    <s v="PE"/>
    <x v="1"/>
    <x v="8"/>
    <s v="PE Center Manager"/>
    <s v="CPACHECO"/>
    <s v="14"/>
    <s v="1400009238"/>
    <s v="20"/>
    <x v="208"/>
    <x v="206"/>
    <x v="52"/>
    <s v="PRA_CPACHECO"/>
    <s v="ZPMH"/>
    <s v="SER_GRAL"/>
    <s v="P60338169"/>
    <s v="INVERSIONES URBANISTICAS OPERADORA"/>
    <n v="38785"/>
    <n v="11242.028985507246"/>
    <s v="PEN"/>
    <s v="false"/>
  </r>
  <r>
    <s v="LAR"/>
    <s v="PE"/>
    <x v="1"/>
    <x v="8"/>
    <s v="PE Center Manager"/>
    <s v="CPACHECO"/>
    <s v="14"/>
    <s v="1400009238"/>
    <s v="30"/>
    <x v="208"/>
    <x v="206"/>
    <x v="52"/>
    <s v="PRA_CPACHECO"/>
    <s v="ZPMH"/>
    <s v="SER_GRAL"/>
    <s v="P60338169"/>
    <s v="INVERSIONES URBANISTICAS OPERADORA"/>
    <n v="38785"/>
    <n v="11242.028985507246"/>
    <s v="PEN"/>
    <s v="false"/>
  </r>
  <r>
    <s v="LAR"/>
    <s v="PE"/>
    <x v="1"/>
    <x v="8"/>
    <s v="PE Center Manager"/>
    <s v="CPACHECO"/>
    <s v="14"/>
    <s v="1400009238"/>
    <s v="40"/>
    <x v="208"/>
    <x v="206"/>
    <x v="52"/>
    <s v="PRA_CPACHECO"/>
    <s v="ZPMH"/>
    <s v="SER_GRAL"/>
    <s v="P60338169"/>
    <s v="INVERSIONES URBANISTICAS OPERADORA"/>
    <n v="38785"/>
    <n v="11242.028985507246"/>
    <s v="PEN"/>
    <s v="false"/>
  </r>
  <r>
    <s v="LAR"/>
    <s v="PE"/>
    <x v="1"/>
    <x v="8"/>
    <s v="PE Center Manager"/>
    <s v="CPACHECO"/>
    <s v="14"/>
    <s v="1400009238"/>
    <s v="50"/>
    <x v="208"/>
    <x v="206"/>
    <x v="52"/>
    <s v="PRA_CPACHECO"/>
    <s v="ZPMH"/>
    <s v="SER_GRAL"/>
    <s v="P60338169"/>
    <s v="INVERSIONES URBANISTICAS OPERADORA"/>
    <n v="38785"/>
    <n v="11242.028985507246"/>
    <s v="PEN"/>
    <s v="false"/>
  </r>
  <r>
    <s v="LAR"/>
    <s v="PE"/>
    <x v="1"/>
    <x v="8"/>
    <s v="PE Center Manager"/>
    <s v="CPACHECO"/>
    <s v="14"/>
    <s v="1400009238"/>
    <s v="60"/>
    <x v="208"/>
    <x v="206"/>
    <x v="52"/>
    <s v="PRA_CPACHECO"/>
    <s v="ZPMH"/>
    <s v="SER_GRAL"/>
    <s v="P60338169"/>
    <s v="INVERSIONES URBANISTICAS OPERADORA"/>
    <n v="38785"/>
    <n v="11242.028985507246"/>
    <s v="PEN"/>
    <s v="false"/>
  </r>
  <r>
    <s v="LAR"/>
    <s v="PE"/>
    <x v="1"/>
    <x v="8"/>
    <s v="PE Center Manager"/>
    <s v="CPACHECO"/>
    <s v="14"/>
    <s v="1400009238"/>
    <s v="70"/>
    <x v="208"/>
    <x v="206"/>
    <x v="52"/>
    <s v="PRA_CPACHECO"/>
    <s v="ZPMH"/>
    <s v="SER_GRAL"/>
    <s v="P60338169"/>
    <s v="INVERSIONES URBANISTICAS OPERADORA"/>
    <n v="38785"/>
    <n v="11242.028985507246"/>
    <s v="PEN"/>
    <s v="false"/>
  </r>
  <r>
    <s v="LAR"/>
    <s v="PE"/>
    <x v="1"/>
    <x v="8"/>
    <s v="PE Center Manager"/>
    <s v="CPACHECO"/>
    <s v="14"/>
    <s v="1400009238"/>
    <s v="80"/>
    <x v="208"/>
    <x v="206"/>
    <x v="52"/>
    <s v="PRA_CPACHECO"/>
    <s v="ZPMH"/>
    <s v="SER_GRAL"/>
    <s v="P60338169"/>
    <s v="INVERSIONES URBANISTICAS OPERADORA"/>
    <n v="38785"/>
    <n v="11242.028985507246"/>
    <s v="PEN"/>
    <s v="false"/>
  </r>
  <r>
    <s v="LAR"/>
    <s v="PE"/>
    <x v="1"/>
    <x v="8"/>
    <s v="PE Center Manager"/>
    <s v="CPACHECO"/>
    <s v="14"/>
    <s v="1400009238"/>
    <s v="90"/>
    <x v="208"/>
    <x v="206"/>
    <x v="52"/>
    <s v="PRA_CPACHECO"/>
    <s v="ZPMH"/>
    <s v="SER_GRAL"/>
    <s v="P60338169"/>
    <s v="INVERSIONES URBANISTICAS OPERADORA"/>
    <n v="38785"/>
    <n v="11242.028985507246"/>
    <s v="PEN"/>
    <s v="false"/>
  </r>
  <r>
    <s v="LAR"/>
    <s v="PE"/>
    <x v="1"/>
    <x v="8"/>
    <s v="PE Center Manager"/>
    <s v="CPACHECO"/>
    <s v="14"/>
    <s v="1400009238"/>
    <s v="100"/>
    <x v="208"/>
    <x v="206"/>
    <x v="52"/>
    <s v="PRA_CPACHECO"/>
    <s v="ZPMH"/>
    <s v="SER_GRAL"/>
    <s v="P60338169"/>
    <s v="INVERSIONES URBANISTICAS OPERADORA"/>
    <n v="38785"/>
    <n v="11242.028985507246"/>
    <s v="PEN"/>
    <s v="false"/>
  </r>
  <r>
    <s v="LAR"/>
    <s v="PE"/>
    <x v="1"/>
    <x v="8"/>
    <s v="PE Center Manager"/>
    <s v="CPACHECO"/>
    <s v="14"/>
    <s v="1400009238"/>
    <s v="110"/>
    <x v="208"/>
    <x v="206"/>
    <x v="52"/>
    <s v="PRA_CPACHECO"/>
    <s v="ZPMH"/>
    <s v="SER_GRAL"/>
    <s v="P60338169"/>
    <s v="INVERSIONES URBANISTICAS OPERADORA"/>
    <n v="38785"/>
    <n v="11242.028985507246"/>
    <s v="PEN"/>
    <s v="false"/>
  </r>
  <r>
    <s v="6000"/>
    <s v="PE"/>
    <x v="2"/>
    <x v="2"/>
    <s v="PE Ops Mall"/>
    <s v="CLLAUCA"/>
    <s v="12"/>
    <s v="1200146346"/>
    <s v="10"/>
    <x v="209"/>
    <x v="207"/>
    <x v="35"/>
    <s v="PRA_CLLAUCA"/>
    <s v="ZSRV"/>
    <s v="SER_PUBLI"/>
    <s v="P60401098"/>
    <s v="GRUPO DJ S.A.C"/>
    <n v="38600"/>
    <n v="11188.405797101448"/>
    <s v="PEN"/>
    <s v="false"/>
  </r>
  <r>
    <s v="LAR"/>
    <s v="PE"/>
    <x v="1"/>
    <x v="34"/>
    <s v="PE Marketing Mall"/>
    <s v="NBARRANZUELA"/>
    <m/>
    <s v="1200147090"/>
    <s v="10"/>
    <x v="210"/>
    <x v="208"/>
    <x v="9"/>
    <s v="EXT_ACHIHUAN"/>
    <s v="ZSRV"/>
    <s v="SER_MKT"/>
    <s v="P60545676"/>
    <s v="MEDIATIKA S.A.C"/>
    <n v="38439.9"/>
    <n v="11142"/>
    <s v="PEN"/>
    <s v="false"/>
  </r>
  <r>
    <s v="LAR"/>
    <s v="PE"/>
    <x v="1"/>
    <x v="8"/>
    <s v="PE Center Manager"/>
    <s v="FZAMALLOA"/>
    <m/>
    <s v="1200147220"/>
    <s v="10"/>
    <x v="211"/>
    <x v="209"/>
    <x v="41"/>
    <s v="EXT_KNOLASCO"/>
    <s v="ZSRV"/>
    <s v=""/>
    <s v="P60935893"/>
    <s v="INGENIERIA ELECTROMECANICA INTEGRAL"/>
    <n v="38091.78"/>
    <n v="11041.095652173912"/>
    <s v="PEN"/>
    <s v="false"/>
  </r>
  <r>
    <s v="1100"/>
    <s v="CL"/>
    <x v="0"/>
    <x v="19"/>
    <s v="Corp A. Personas"/>
    <s v="CCHUECAS"/>
    <s v="14"/>
    <s v="1400009182"/>
    <s v="20"/>
    <x v="172"/>
    <x v="44"/>
    <x v="32"/>
    <s v="DQUINTANA"/>
    <s v="ZPMH"/>
    <s v=""/>
    <s v="15747176"/>
    <s v="JULIO MUÑOZ HERRERA"/>
    <n v="10217223"/>
    <n v="11034.552287969933"/>
    <s v="CLP"/>
    <s v="false"/>
  </r>
  <r>
    <s v="1100"/>
    <s v="CL"/>
    <x v="0"/>
    <x v="19"/>
    <s v="Corp A. Personas"/>
    <s v="CCHUECAS"/>
    <s v="14"/>
    <s v="1400009182"/>
    <s v="30"/>
    <x v="172"/>
    <x v="45"/>
    <x v="32"/>
    <s v="DQUINTANA"/>
    <s v="ZPMH"/>
    <s v=""/>
    <s v="18458219"/>
    <s v="DANIEL ANDRES FERNANDEZ GONZALEZ"/>
    <n v="10217223"/>
    <n v="11034.552287969933"/>
    <s v="CLP"/>
    <s v="false"/>
  </r>
  <r>
    <s v="1100"/>
    <s v="CL"/>
    <x v="0"/>
    <x v="7"/>
    <s v="CL Ops Mall"/>
    <s v="MANTONIETA"/>
    <s v="12"/>
    <s v="1200146590"/>
    <s v="10"/>
    <x v="212"/>
    <x v="210"/>
    <x v="2"/>
    <s v="EXT_CNARANJO"/>
    <s v="ZSRV"/>
    <s v=""/>
    <s v="96811990"/>
    <s v="LINKES CHILE S.A"/>
    <n v="10066316"/>
    <n v="10871.573445076841"/>
    <s v="CLP"/>
    <s v="false"/>
  </r>
  <r>
    <s v="3100"/>
    <s v="PE"/>
    <x v="1"/>
    <x v="1"/>
    <s v="Corp A. Finanzas"/>
    <s v="adulcic"/>
    <s v="13"/>
    <s v="1300008856"/>
    <s v="20"/>
    <x v="213"/>
    <x v="211"/>
    <x v="4"/>
    <s v="DQUINTANA"/>
    <s v="ZSPC"/>
    <s v=""/>
    <s v="P34666962"/>
    <s v="CAVALI S.A"/>
    <n v="10800"/>
    <n v="10800"/>
    <s v="USD"/>
    <s v="false"/>
  </r>
  <r>
    <s v="ACO"/>
    <s v="CL"/>
    <x v="0"/>
    <x v="7"/>
    <s v="CL Ops Mall"/>
    <s v="FGONZALEZG"/>
    <s v="12"/>
    <s v="1200146783"/>
    <s v="10"/>
    <x v="214"/>
    <x v="212"/>
    <x v="18"/>
    <s v="FGONZALEZG"/>
    <s v="ZSRV"/>
    <s v=""/>
    <s v="77578104"/>
    <s v="INGEARK SPA"/>
    <n v="9982868"/>
    <n v="10781.450001619993"/>
    <s v="CLP"/>
    <s v="false"/>
  </r>
  <r>
    <s v="6000"/>
    <s v="PE"/>
    <x v="2"/>
    <x v="4"/>
    <s v="PE Sgcia Infra"/>
    <s v="MMURGUIA"/>
    <s v="12"/>
    <s v="1200144831"/>
    <s v="10"/>
    <x v="215"/>
    <x v="213"/>
    <x v="4"/>
    <s v="EXT_ACHIHUAN"/>
    <s v="ZSRV"/>
    <s v=""/>
    <s v="P60314728"/>
    <s v="GEINGSA E.I.R.L."/>
    <n v="37099.300000000003"/>
    <n v="10753.420289855072"/>
    <s v="PEN"/>
    <s v="false"/>
  </r>
  <r>
    <s v="MAM"/>
    <s v="CL"/>
    <x v="0"/>
    <x v="14"/>
    <s v="Corp Gest Riesgo"/>
    <s v="cfuentes"/>
    <s v="14"/>
    <s v="1400009076"/>
    <s v="10"/>
    <x v="216"/>
    <x v="214"/>
    <x v="14"/>
    <s v="PMUNOZ"/>
    <s v="ZPMH"/>
    <s v=""/>
    <s v="99225000"/>
    <s v="CHUBB SEGUROS CHILE S.A."/>
    <n v="10629.36"/>
    <n v="10629.36"/>
    <s v="USD"/>
    <s v="false"/>
  </r>
  <r>
    <s v="ACH"/>
    <s v="CL"/>
    <x v="0"/>
    <x v="39"/>
    <s v="CL Explotación TI"/>
    <s v="MMUNOZ"/>
    <s v="13"/>
    <s v="1300008912"/>
    <s v="10"/>
    <x v="217"/>
    <x v="215"/>
    <x v="39"/>
    <s v="MMUNOZ"/>
    <s v="ZSPC"/>
    <s v=""/>
    <s v="10582872"/>
    <s v="OLU MOBILITY SOLUTIONS S.L."/>
    <n v="10531"/>
    <n v="10531"/>
    <s v="USD"/>
    <s v="false"/>
  </r>
  <r>
    <s v="1110"/>
    <s v="CL"/>
    <x v="0"/>
    <x v="45"/>
    <s v="CL Ops Out/Strip"/>
    <s v="MBELLO"/>
    <s v="12"/>
    <s v="1200146168"/>
    <s v="10"/>
    <x v="218"/>
    <x v="216"/>
    <x v="34"/>
    <s v="EXT_MBELLO"/>
    <s v="ZSRV"/>
    <s v=""/>
    <s v="96811990"/>
    <s v="LINKES CHILE S.A"/>
    <n v="9749561"/>
    <n v="10529.47955028998"/>
    <s v="CLP"/>
    <s v="false"/>
  </r>
  <r>
    <s v="PCA"/>
    <s v="CO"/>
    <x v="3"/>
    <x v="11"/>
    <s v="CO Ops Mall"/>
    <s v="DLOZADA"/>
    <m/>
    <s v="1200147153"/>
    <s v="10"/>
    <x v="219"/>
    <x v="217"/>
    <x v="9"/>
    <s v="EXT_AFLOREZ"/>
    <s v="ZSRV"/>
    <s v=""/>
    <s v="C901339265"/>
    <s v="D.N.O DISENOS E INGENIERIA S.A.S"/>
    <n v="38475360"/>
    <n v="10460.94616639478"/>
    <s v="COP"/>
    <s v="false"/>
  </r>
  <r>
    <s v="6000"/>
    <s v="PE"/>
    <x v="2"/>
    <x v="34"/>
    <s v="PE Marketing Mall"/>
    <s v="AATOCHE"/>
    <s v="12"/>
    <s v="1200144725"/>
    <s v="10"/>
    <x v="220"/>
    <x v="218"/>
    <x v="44"/>
    <s v="EXT_KNOLASCO"/>
    <s v="ZSRV"/>
    <s v="SER_MKT"/>
    <s v="P55475164"/>
    <s v="INVERSIONES LURA S.A.C"/>
    <n v="36000"/>
    <n v="10434.782608695652"/>
    <s v="PEN"/>
    <s v="false"/>
  </r>
  <r>
    <s v="1100"/>
    <s v="CL"/>
    <x v="0"/>
    <x v="7"/>
    <s v="CL Ops Mall"/>
    <s v="MANTONIETA"/>
    <s v="12"/>
    <s v="1200145709"/>
    <s v="10"/>
    <x v="221"/>
    <x v="219"/>
    <x v="40"/>
    <s v="EXT_CNARANJO"/>
    <s v="ZSRV"/>
    <s v=""/>
    <s v="78724460"/>
    <s v="IMPORTADORA TRANSOCEANIC LIMITADA"/>
    <n v="249.5"/>
    <n v="10395.833333333334"/>
    <s v="UF"/>
    <s v="false"/>
  </r>
  <r>
    <s v="1100"/>
    <s v="CL"/>
    <x v="0"/>
    <x v="7"/>
    <s v="CL Ops Mall"/>
    <s v="Ext_mloyola"/>
    <s v="12"/>
    <s v="1200145472"/>
    <s v="10"/>
    <x v="222"/>
    <x v="220"/>
    <x v="1"/>
    <s v="EXT_MLOYOLA"/>
    <s v="ZSRV"/>
    <s v=""/>
    <s v="76052252"/>
    <s v="WES SPA"/>
    <n v="248.6"/>
    <n v="10358.333333333332"/>
    <s v="UF"/>
    <s v="false"/>
  </r>
  <r>
    <s v="1100"/>
    <s v="CL"/>
    <x v="0"/>
    <x v="18"/>
    <s v="Corp Des Digital"/>
    <s v="N Gallardo"/>
    <s v="13"/>
    <s v="1300008949"/>
    <s v="10"/>
    <x v="223"/>
    <x v="221"/>
    <x v="18"/>
    <s v="NGALLARDO"/>
    <s v="ZSPC"/>
    <s v=""/>
    <s v="76516485"/>
    <s v="APIUX TECNOLOGIA SPA"/>
    <n v="248"/>
    <n v="10333.333333333334"/>
    <s v="UF"/>
    <s v="false"/>
  </r>
  <r>
    <s v="3540"/>
    <s v="PE"/>
    <x v="1"/>
    <x v="41"/>
    <s v="PE Explotación TI"/>
    <s v="DCOLLAO"/>
    <s v="13"/>
    <s v="1300008932"/>
    <s v="10"/>
    <x v="224"/>
    <x v="222"/>
    <x v="34"/>
    <s v="DCOLLAO"/>
    <s v="ZSPC"/>
    <s v=""/>
    <s v="P60107759"/>
    <s v="GESINTEL S.A.C"/>
    <n v="35550"/>
    <n v="10304.347826086956"/>
    <s v="PEN"/>
    <s v="false"/>
  </r>
  <r>
    <s v="1100"/>
    <s v="CL"/>
    <x v="0"/>
    <x v="23"/>
    <s v="CL Proyectos 3"/>
    <s v="DGONZALEZ"/>
    <s v="12"/>
    <s v="1200145840"/>
    <s v="10"/>
    <x v="225"/>
    <x v="223"/>
    <x v="31"/>
    <s v="EXT_AYEPEZ"/>
    <s v="ZSRV"/>
    <s v=""/>
    <s v="76154488"/>
    <s v="ASESORIAS E INVERSIONES RAMSAY SPA"/>
    <n v="9515300"/>
    <n v="10276.478783493354"/>
    <s v="CLP"/>
    <s v="false"/>
  </r>
  <r>
    <s v="2160"/>
    <s v="CL"/>
    <x v="0"/>
    <x v="39"/>
    <s v="CL Explotación TI"/>
    <s v="MMUNOZ"/>
    <s v="13"/>
    <s v="1300008911"/>
    <s v="10"/>
    <x v="226"/>
    <x v="224"/>
    <x v="39"/>
    <s v="MMUNOZ"/>
    <s v="ZSPC"/>
    <s v=""/>
    <s v="10582872"/>
    <s v="OLU MOBILITY SOLUTIONS S.L."/>
    <n v="10249"/>
    <n v="10249"/>
    <s v="USD"/>
    <s v="false"/>
  </r>
  <r>
    <s v="1100"/>
    <s v="CL"/>
    <x v="0"/>
    <x v="19"/>
    <s v="Corp A. Personas"/>
    <s v="CCHUECAS"/>
    <s v="12"/>
    <s v="1200143770"/>
    <s v="10"/>
    <x v="227"/>
    <x v="225"/>
    <x v="14"/>
    <s v="DQUINTANA"/>
    <s v="ZSRV"/>
    <s v=""/>
    <s v="96999590"/>
    <s v="HK HUMAN CAPITAL S.A"/>
    <n v="9450000"/>
    <n v="10205.955093797587"/>
    <s v="CLP"/>
    <s v="false"/>
  </r>
  <r>
    <s v="1100"/>
    <s v="CL"/>
    <x v="0"/>
    <x v="7"/>
    <s v="CL Ops Mall"/>
    <s v="fgonzalezv"/>
    <s v="12"/>
    <s v="1200146236"/>
    <s v="10"/>
    <x v="228"/>
    <x v="226"/>
    <x v="30"/>
    <s v="FGONZALEZV"/>
    <s v="ZSRV"/>
    <s v=""/>
    <s v="76062618"/>
    <s v="SKIDATA CHILE SPA"/>
    <n v="8821.5"/>
    <n v="10139.655172413793"/>
    <s v="EUR"/>
    <s v="false"/>
  </r>
  <r>
    <s v="DCO"/>
    <s v="CO"/>
    <x v="3"/>
    <x v="33"/>
    <s v="CO Sgcia Personas"/>
    <s v="T Durán"/>
    <s v="12"/>
    <s v="1200146657"/>
    <s v="10"/>
    <x v="229"/>
    <x v="227"/>
    <x v="12"/>
    <s v="PRA_KCUBIDES"/>
    <s v="ZSRV"/>
    <s v=""/>
    <s v="C800083312"/>
    <s v="ARISTOS CONSULTORES DE GERENCIA"/>
    <n v="37240000"/>
    <n v="10125.067971723764"/>
    <s v="COP"/>
    <s v="false"/>
  </r>
  <r>
    <s v="1100"/>
    <s v="CL"/>
    <x v="0"/>
    <x v="7"/>
    <s v="CL Ops Mall"/>
    <s v="ECASTRO"/>
    <s v="12"/>
    <s v="1200146448"/>
    <s v="10"/>
    <x v="230"/>
    <x v="228"/>
    <x v="12"/>
    <s v="EXT_CNARANJO"/>
    <s v="ZSRV"/>
    <s v=""/>
    <s v="76280086"/>
    <s v="SOLUCIONES SIM SPA"/>
    <n v="240.05"/>
    <n v="10002.083333333334"/>
    <s v="UF"/>
    <s v="false"/>
  </r>
  <r>
    <s v="1100"/>
    <s v="CL"/>
    <x v="0"/>
    <x v="37"/>
    <s v="Corp Gcia Contral"/>
    <s v="NBESNIER"/>
    <s v="12"/>
    <s v="1200145362"/>
    <s v="10"/>
    <x v="231"/>
    <x v="229"/>
    <x v="21"/>
    <s v="DQUINTANA"/>
    <s v="ZSRV"/>
    <s v=""/>
    <s v="73276200"/>
    <s v="FUNDACION GENERACION EMPRESARIAL"/>
    <n v="240"/>
    <n v="10000"/>
    <s v="UF"/>
    <s v="false"/>
  </r>
  <r>
    <s v="1110"/>
    <s v="CL"/>
    <x v="0"/>
    <x v="45"/>
    <s v="CL Ops Out/Strip"/>
    <s v="MBELLO"/>
    <s v="12"/>
    <s v="1200146015"/>
    <s v="10"/>
    <x v="232"/>
    <x v="230"/>
    <x v="20"/>
    <s v="EXT_MBELLO"/>
    <s v="ZSRV"/>
    <s v=""/>
    <s v="77350771"/>
    <s v="4EVER GROUP SPA"/>
    <n v="240"/>
    <n v="10000"/>
    <s v="UF"/>
    <s v="false"/>
  </r>
  <r>
    <s v="MAM"/>
    <s v="CL"/>
    <x v="0"/>
    <x v="16"/>
    <s v="CL Arq Mall"/>
    <s v="P RAMIREZ"/>
    <s v="13"/>
    <s v="1300008886"/>
    <s v="10"/>
    <x v="233"/>
    <x v="231"/>
    <x v="22"/>
    <s v="BILLESCA"/>
    <s v="ZSPC"/>
    <s v=""/>
    <s v="76088833"/>
    <s v="ASESORIAS E INVERSIONES FAUNDEZ LAT"/>
    <n v="240"/>
    <n v="10000"/>
    <s v="UF"/>
    <s v="false"/>
  </r>
  <r>
    <s v="LAR"/>
    <s v="PE"/>
    <x v="1"/>
    <x v="8"/>
    <s v="PE Center Manager"/>
    <s v="FZAMALLOA"/>
    <m/>
    <s v="1200147373"/>
    <s v="10"/>
    <x v="234"/>
    <x v="232"/>
    <x v="37"/>
    <s v="EXT_KNOLASCO"/>
    <s v="ZSRV"/>
    <s v=""/>
    <s v="P60026937"/>
    <s v="GESINPRO S.A.C."/>
    <n v="34234"/>
    <n v="9922.898550724638"/>
    <s v="PEN"/>
    <s v="false"/>
  </r>
  <r>
    <s v="1100"/>
    <s v="CL"/>
    <x v="0"/>
    <x v="23"/>
    <s v="CL Proyectos 3"/>
    <s v="DGONZALEZ"/>
    <s v="12"/>
    <s v="1200143937"/>
    <s v="10"/>
    <x v="235"/>
    <x v="233"/>
    <x v="27"/>
    <s v="EXT_AYEPEZ"/>
    <s v="ZSRV"/>
    <s v=""/>
    <s v="87930900"/>
    <s v="CYD INGENIERIA LIMITADA"/>
    <n v="238"/>
    <n v="9916.6666666666661"/>
    <s v="UF"/>
    <s v="false"/>
  </r>
  <r>
    <s v="1100"/>
    <s v="CL"/>
    <x v="0"/>
    <x v="7"/>
    <s v="CL Ops Mall"/>
    <s v="MANTONIETA"/>
    <s v="12"/>
    <s v="1200145755"/>
    <s v="10"/>
    <x v="236"/>
    <x v="234"/>
    <x v="39"/>
    <s v="EXT_CNARANJO"/>
    <s v="ZSRV"/>
    <s v=""/>
    <s v="77085045"/>
    <s v="GREEN OPTIONS SPA"/>
    <n v="9181800"/>
    <n v="9916.3003682783801"/>
    <s v="CLP"/>
    <s v="false"/>
  </r>
  <r>
    <s v="LAR"/>
    <s v="PE"/>
    <x v="1"/>
    <x v="8"/>
    <s v="PE Center Manager"/>
    <s v="FZAMALLOA"/>
    <s v="12"/>
    <s v="1200147025"/>
    <s v="10"/>
    <x v="237"/>
    <x v="235"/>
    <x v="38"/>
    <s v="EXT_KNOLASCO"/>
    <s v="ZSRV"/>
    <s v=""/>
    <s v="P48281567"/>
    <s v="ARTE CONSULTORES, EJECUTORES E.I.R."/>
    <n v="34002.35"/>
    <n v="9855.7536231884042"/>
    <s v="PEN"/>
    <s v="false"/>
  </r>
  <r>
    <s v="3510"/>
    <s v="PE"/>
    <x v="1"/>
    <x v="2"/>
    <s v="PE Ops Mall"/>
    <s v="LRAMIREZ"/>
    <s v="12"/>
    <s v="1200145817"/>
    <s v="10"/>
    <x v="238"/>
    <x v="236"/>
    <x v="31"/>
    <s v="PRA_ARIVERA"/>
    <s v="ZSRV"/>
    <s v="SER_GRAL"/>
    <s v="P61223084"/>
    <s v="A1 SERVICIOS PROFESIONALES S.A.C."/>
    <n v="34000"/>
    <n v="9855.072463768116"/>
    <s v="PEN"/>
    <s v="false"/>
  </r>
  <r>
    <s v="6000"/>
    <s v="PE"/>
    <x v="2"/>
    <x v="4"/>
    <s v="PE Sgcia Infra"/>
    <s v="JPANIZO"/>
    <s v="12"/>
    <s v="1200143772"/>
    <s v="10"/>
    <x v="239"/>
    <x v="237"/>
    <x v="14"/>
    <s v="EXT_ACHIHUAN"/>
    <s v="ZSRV"/>
    <s v="SER_GRAL"/>
    <s v="P56619895"/>
    <s v="RL ASESORIA CONSULT E ING S.A.C."/>
    <n v="33923.160000000003"/>
    <n v="9832.8000000000011"/>
    <s v="PEN"/>
    <s v="false"/>
  </r>
  <r>
    <s v="PRT"/>
    <s v="CL"/>
    <x v="0"/>
    <x v="7"/>
    <s v="CL Ops Mall"/>
    <s v="ROQUENDO"/>
    <s v="12"/>
    <s v="1200145220"/>
    <s v="10"/>
    <x v="240"/>
    <x v="238"/>
    <x v="53"/>
    <s v="MMARTINEZG"/>
    <s v="ZSRV"/>
    <s v=""/>
    <s v="77569713"/>
    <s v="ARQUITECTURA INGENIERIA Y"/>
    <n v="9076750"/>
    <n v="9802.8468674737833"/>
    <s v="CLP"/>
    <s v="false"/>
  </r>
  <r>
    <s v="MIN"/>
    <s v="PE"/>
    <x v="1"/>
    <x v="2"/>
    <s v="PE Ops Mall"/>
    <s v="cpisfil"/>
    <s v="13"/>
    <s v="1300008864"/>
    <s v="10"/>
    <x v="241"/>
    <x v="239"/>
    <x v="44"/>
    <s v="EXT_EDAVILA"/>
    <s v="ZSPC"/>
    <s v=""/>
    <s v="P53839517"/>
    <s v="MR SISTEMAS ESPECIALES E.I.R.L."/>
    <n v="33390"/>
    <n v="9678.2608695652161"/>
    <s v="PEN"/>
    <s v="false"/>
  </r>
  <r>
    <s v="PAG"/>
    <s v="CO"/>
    <x v="3"/>
    <x v="11"/>
    <s v="CO Ops Mall"/>
    <s v="CHERRERA"/>
    <m/>
    <s v="1200147467"/>
    <s v="10"/>
    <x v="242"/>
    <x v="240"/>
    <x v="29"/>
    <s v="EXT_MSAMPER"/>
    <s v="ZSRV"/>
    <s v=""/>
    <s v="C900987192"/>
    <s v="ECOVIT S.A.S"/>
    <n v="35221549"/>
    <n v="9576.2775965198471"/>
    <s v="COP"/>
    <s v="false"/>
  </r>
  <r>
    <s v="2400"/>
    <s v="CL"/>
    <x v="0"/>
    <x v="7"/>
    <s v="CL Ops Mall"/>
    <s v="ROQUENDO"/>
    <s v="12"/>
    <s v="1200145513"/>
    <s v="10"/>
    <x v="243"/>
    <x v="241"/>
    <x v="1"/>
    <s v="MMARTINEZG"/>
    <s v="ZSRV"/>
    <s v=""/>
    <s v="76504263"/>
    <s v="ARAYA Y DONOSO COMPANIA LIMITADA"/>
    <n v="8856606"/>
    <n v="9565.0923935934679"/>
    <s v="CLP"/>
    <s v="false"/>
  </r>
  <r>
    <s v="3100"/>
    <s v="PE"/>
    <x v="1"/>
    <x v="1"/>
    <s v="Corp A. Finanzas"/>
    <s v="adulcic"/>
    <s v="12"/>
    <s v="1200145780"/>
    <s v="10"/>
    <x v="244"/>
    <x v="242"/>
    <x v="39"/>
    <s v="PMUNOZ"/>
    <s v="ZSRV"/>
    <s v=""/>
    <s v="P49245505"/>
    <s v="LAYSECA ASOCIADOS S.A.C."/>
    <n v="32880"/>
    <n v="9530.434782608696"/>
    <s v="PEN"/>
    <s v="false"/>
  </r>
  <r>
    <s v="2400"/>
    <s v="CL"/>
    <x v="0"/>
    <x v="7"/>
    <s v="CL Ops Mall"/>
    <s v="MMartinez"/>
    <m/>
    <s v="1200147268"/>
    <s v="10"/>
    <x v="245"/>
    <x v="243"/>
    <x v="25"/>
    <s v="MMARTINEZG"/>
    <s v="ZSRV"/>
    <s v=""/>
    <s v="76042014"/>
    <s v="WALMART CHILE SA"/>
    <n v="8716000"/>
    <n v="9413.23858175024"/>
    <s v="CLP"/>
    <s v="false"/>
  </r>
  <r>
    <s v="MIN"/>
    <s v="PE"/>
    <x v="1"/>
    <x v="41"/>
    <s v="PE Explotación TI"/>
    <s v="CPAVEZ"/>
    <s v="12"/>
    <s v="1200144306"/>
    <s v="10"/>
    <x v="246"/>
    <x v="244"/>
    <x v="32"/>
    <s v="CPAVEZ"/>
    <s v="ZSRV"/>
    <s v="SER_GRAL"/>
    <s v="P54490046"/>
    <s v="TELCONEX S.A.C"/>
    <n v="32406"/>
    <n v="9393.04347826087"/>
    <s v="PEN"/>
    <s v="false"/>
  </r>
  <r>
    <s v="BOG"/>
    <s v="CO"/>
    <x v="3"/>
    <x v="11"/>
    <s v="CO Ops Mall"/>
    <s v="CAROL CORTES"/>
    <s v="12"/>
    <s v="1200144037"/>
    <s v="10"/>
    <x v="247"/>
    <x v="245"/>
    <x v="8"/>
    <s v="EXT_APAREDES"/>
    <s v="ZSRV"/>
    <s v=""/>
    <s v="C890205950"/>
    <s v="COMUNICACIONES DE SANTANDER S.A.S"/>
    <n v="34164636"/>
    <n v="9288.9168026101142"/>
    <s v="COP"/>
    <s v="false"/>
  </r>
  <r>
    <s v="3300"/>
    <s v="PE"/>
    <x v="1"/>
    <x v="17"/>
    <s v="PE Área Legal"/>
    <s v="GOLIVERI"/>
    <s v="12"/>
    <s v="1200145752"/>
    <s v="10"/>
    <x v="248"/>
    <x v="246"/>
    <x v="39"/>
    <s v="SGARIBAY"/>
    <s v="ZSRV"/>
    <s v=""/>
    <s v="P54744099"/>
    <s v="ESTUDIO JORGE AVENDANO ABOGADOS"/>
    <n v="9273.33"/>
    <n v="9273.33"/>
    <s v="USD"/>
    <s v="false"/>
  </r>
  <r>
    <s v="PAG"/>
    <s v="CO"/>
    <x v="3"/>
    <x v="11"/>
    <s v="CO Ops Mall"/>
    <s v="CHERRERA"/>
    <s v="12"/>
    <s v="1200146797"/>
    <s v="10"/>
    <x v="249"/>
    <x v="247"/>
    <x v="18"/>
    <s v="EXT_MSAMPER"/>
    <s v="ZSRV"/>
    <s v=""/>
    <s v="C900355990"/>
    <s v="K4 SOLUCIONES S.A.S"/>
    <n v="34033055"/>
    <n v="9253.1416530723218"/>
    <s v="COP"/>
    <s v="false"/>
  </r>
  <r>
    <s v="1100"/>
    <s v="CL"/>
    <x v="0"/>
    <x v="7"/>
    <s v="CL Ops Mall"/>
    <s v="KCEA"/>
    <s v="12"/>
    <s v="1200146653"/>
    <s v="10"/>
    <x v="250"/>
    <x v="248"/>
    <x v="12"/>
    <s v="EXT_CNARANJO"/>
    <s v="ZSRV"/>
    <s v=""/>
    <s v="77916013"/>
    <s v="GRUPO CONTINUA SPA"/>
    <n v="220.9"/>
    <n v="9204.1666666666661"/>
    <s v="UF"/>
    <s v="false"/>
  </r>
  <r>
    <s v="1100"/>
    <s v="CL"/>
    <x v="0"/>
    <x v="7"/>
    <s v="CL Ops Mall"/>
    <s v="KCEA"/>
    <s v="12"/>
    <s v="1200145907"/>
    <s v="10"/>
    <x v="251"/>
    <x v="249"/>
    <x v="31"/>
    <s v="EXT_CNARANJO"/>
    <s v="ZSRV"/>
    <s v=""/>
    <s v="96726480"/>
    <s v="TK ELEVADORES CHILE S.A"/>
    <n v="8482008"/>
    <n v="9160.5283336753328"/>
    <s v="CLP"/>
    <s v="false"/>
  </r>
  <r>
    <s v="LAR"/>
    <s v="PE"/>
    <x v="1"/>
    <x v="8"/>
    <s v="PE Center Manager"/>
    <s v="FZAMALLOA"/>
    <s v="12"/>
    <s v="1200147028"/>
    <s v="10"/>
    <x v="252"/>
    <x v="232"/>
    <x v="38"/>
    <s v="EXT_KNOLASCO"/>
    <s v="ZSRV"/>
    <s v=""/>
    <s v="P60026937"/>
    <s v="GESINPRO S.A.C."/>
    <n v="31450"/>
    <n v="9115.9420289855061"/>
    <s v="PEN"/>
    <s v="false"/>
  </r>
  <r>
    <s v="3300"/>
    <s v="PE"/>
    <x v="1"/>
    <x v="35"/>
    <s v="PE Gcia InfrayDes"/>
    <s v="MCARRASCO"/>
    <m/>
    <s v="1200147102"/>
    <s v="10"/>
    <x v="253"/>
    <x v="250"/>
    <x v="9"/>
    <s v="EXT_ACHIHUAN"/>
    <s v="ZSRV"/>
    <s v="SER_GRAL"/>
    <s v="P54744099"/>
    <s v="ESTUDIO JORGE AVENDANO ABOGADOS"/>
    <n v="9100"/>
    <n v="9100"/>
    <s v="USD"/>
    <s v="false"/>
  </r>
  <r>
    <s v="3510"/>
    <s v="PE"/>
    <x v="1"/>
    <x v="2"/>
    <s v="PE Ops Mall"/>
    <s v="RBECERRA"/>
    <s v="12"/>
    <s v="1200145408"/>
    <s v="10"/>
    <x v="254"/>
    <x v="251"/>
    <x v="21"/>
    <s v="RBECERRA"/>
    <s v="ZSRV"/>
    <s v=""/>
    <s v="P60762012"/>
    <s v="ELEVADORES PERUANOS SAC"/>
    <n v="30456"/>
    <n v="8827.826086956522"/>
    <s v="PEN"/>
    <s v="false"/>
  </r>
  <r>
    <s v="CON"/>
    <s v="CL"/>
    <x v="0"/>
    <x v="7"/>
    <s v="CL Ops Mall"/>
    <s v="JALVAREZV"/>
    <s v="12"/>
    <s v="1200143871"/>
    <s v="10"/>
    <x v="255"/>
    <x v="252"/>
    <x v="6"/>
    <s v="JALVAREZV"/>
    <s v="ZSRV"/>
    <s v=""/>
    <s v="10772414"/>
    <s v="VICENTE ANDRES MENDEZ NAVARRETE"/>
    <n v="8143420"/>
    <n v="8794.854902638428"/>
    <s v="CLP"/>
    <s v="false"/>
  </r>
  <r>
    <s v="4150"/>
    <s v="CO"/>
    <x v="3"/>
    <x v="46"/>
    <s v="Corp Sostenibilid"/>
    <s v="FRUBIO"/>
    <s v="12"/>
    <s v="1200146114"/>
    <s v="10"/>
    <x v="256"/>
    <x v="253"/>
    <x v="34"/>
    <s v="PMUNOZ"/>
    <s v="ZSRV"/>
    <s v=""/>
    <s v="C900203493"/>
    <s v="CONSEJO COLOMBIANO DE CONSTRUCCION"/>
    <n v="32000000"/>
    <n v="8700.3806416530715"/>
    <s v="COP"/>
    <s v="false"/>
  </r>
  <r>
    <s v="MIN"/>
    <s v="PE"/>
    <x v="1"/>
    <x v="34"/>
    <s v="PE Marketing Mall"/>
    <s v="AATOCHE"/>
    <s v="12"/>
    <s v="1200144851"/>
    <s v="10"/>
    <x v="257"/>
    <x v="254"/>
    <x v="4"/>
    <s v="EXT_EDAVILA"/>
    <s v="ZSRV"/>
    <s v="SER_MKT"/>
    <s v="P54567758"/>
    <s v="CARICATOONS EVENTOS SAC"/>
    <n v="30000"/>
    <n v="8695.6521739130421"/>
    <s v="PEN"/>
    <s v="false"/>
  </r>
  <r>
    <s v="COQ"/>
    <s v="CL"/>
    <x v="0"/>
    <x v="27"/>
    <s v="CL Center Manager"/>
    <s v="ipalma"/>
    <s v="13"/>
    <s v="1300008952"/>
    <s v="10"/>
    <x v="258"/>
    <x v="255"/>
    <x v="50"/>
    <s v="PMUNOZ"/>
    <s v="ZSPC"/>
    <s v=""/>
    <s v="76458432"/>
    <s v="LIVE INFRASTRUCTURE DIAGNOSTICS SPA"/>
    <n v="207.92"/>
    <n v="8663.3333333333321"/>
    <s v="UF"/>
    <s v="false"/>
  </r>
  <r>
    <s v="CUR"/>
    <s v="CL"/>
    <x v="0"/>
    <x v="27"/>
    <s v="CL Center Manager"/>
    <s v="ipalma"/>
    <s v="13"/>
    <s v="1300008953"/>
    <s v="10"/>
    <x v="259"/>
    <x v="256"/>
    <x v="50"/>
    <s v="PMUNOZ"/>
    <s v="ZSPC"/>
    <s v=""/>
    <s v="76458432"/>
    <s v="LIVE INFRASTRUCTURE DIAGNOSTICS SPA"/>
    <n v="207.92"/>
    <n v="8663.3333333333321"/>
    <s v="UF"/>
    <s v="false"/>
  </r>
  <r>
    <s v="PAG"/>
    <s v="CO"/>
    <x v="3"/>
    <x v="11"/>
    <s v="CO Ops Mall"/>
    <s v="CHERRERA"/>
    <s v="12"/>
    <s v="1200145117"/>
    <s v="10"/>
    <x v="260"/>
    <x v="257"/>
    <x v="24"/>
    <s v="EXT_MSAMPER"/>
    <s v="ZSRV"/>
    <s v=""/>
    <s v="C901288287"/>
    <s v="SKY VERTICAL SAS"/>
    <n v="31675926"/>
    <n v="8612.2691680261014"/>
    <s v="COP"/>
    <s v="false"/>
  </r>
  <r>
    <s v="OAS"/>
    <s v="CO"/>
    <x v="3"/>
    <x v="31"/>
    <s v="CO Ops Out/Strip"/>
    <s v="LCHARRY"/>
    <s v="12"/>
    <s v="1200145542"/>
    <s v="10"/>
    <x v="261"/>
    <x v="258"/>
    <x v="1"/>
    <s v="RFC_CPI_SAP"/>
    <s v="ZSRV"/>
    <s v=""/>
    <s v="C900968612"/>
    <s v="SISTEMAS DE PROTECCION Y ACABADOS S"/>
    <n v="31674000"/>
    <n v="8611.7455138662317"/>
    <s v="COP"/>
    <s v="false"/>
  </r>
  <r>
    <s v="2400"/>
    <s v="CL"/>
    <x v="0"/>
    <x v="7"/>
    <s v="CL Ops Mall"/>
    <s v="RMESA"/>
    <s v="12"/>
    <s v="1200143747"/>
    <s v="10"/>
    <x v="262"/>
    <x v="259"/>
    <x v="14"/>
    <s v="RCABEZAS"/>
    <s v="ZSRV"/>
    <s v=""/>
    <s v="76694376"/>
    <s v="SERVICIOS INDUSTRIALES ELMEC LIMITA"/>
    <n v="7959900"/>
    <n v="8596.6541747216324"/>
    <s v="CLP"/>
    <s v="false"/>
  </r>
  <r>
    <s v="PHM"/>
    <s v="CO"/>
    <x v="3"/>
    <x v="47"/>
    <s v="CO Center Manager"/>
    <s v="CISAZA"/>
    <s v="12"/>
    <s v="1200144832"/>
    <s v="10"/>
    <x v="263"/>
    <x v="260"/>
    <x v="4"/>
    <s v="NACOSTA"/>
    <s v="ZSRV"/>
    <s v=""/>
    <s v="C890982636"/>
    <s v="CORPORACION EMPRESARIAL PRO-ABURRA"/>
    <n v="31516296"/>
    <n v="8568.8678629690057"/>
    <s v="COP"/>
    <s v="false"/>
  </r>
  <r>
    <s v="SAS"/>
    <s v="CO"/>
    <x v="3"/>
    <x v="22"/>
    <s v="CO A.Finanzas"/>
    <s v="AALCOCER"/>
    <s v="12"/>
    <s v="1200144322"/>
    <s v="10"/>
    <x v="264"/>
    <x v="261"/>
    <x v="32"/>
    <s v="EXT_VGONZALE"/>
    <s v="ZSRV"/>
    <s v=""/>
    <s v="C901401010"/>
    <s v="B&amp;C CONTADORES Y AUDITORES S.A.S"/>
    <n v="31516286"/>
    <n v="8568.8651441000547"/>
    <s v="COP"/>
    <s v="false"/>
  </r>
  <r>
    <s v="4150"/>
    <s v="CO"/>
    <x v="3"/>
    <x v="48"/>
    <s v="CO Gcia Inmob"/>
    <s v="LCAMARGO"/>
    <s v="12"/>
    <s v="1200144408"/>
    <s v="10"/>
    <x v="265"/>
    <x v="262"/>
    <x v="19"/>
    <s v="LCAMARGO"/>
    <s v="ZSRV"/>
    <s v=""/>
    <s v="C901039685"/>
    <s v="MARTÍNEZ, QUINTERO, MENDOZA, GONZÁL"/>
    <n v="31500000"/>
    <n v="8564.4371941272439"/>
    <s v="COP"/>
    <s v="false"/>
  </r>
  <r>
    <s v="1100"/>
    <s v="CL"/>
    <x v="0"/>
    <x v="49"/>
    <s v="Corp Gcia TI"/>
    <s v="Aclaro"/>
    <s v="12"/>
    <s v="1200146742"/>
    <s v="10"/>
    <x v="266"/>
    <x v="263"/>
    <x v="51"/>
    <s v="DQUINTANA"/>
    <s v="ZSRV"/>
    <s v=""/>
    <s v="77942283"/>
    <s v="ZENSI LABS SPA"/>
    <n v="7870613"/>
    <n v="8500.2246390115888"/>
    <s v="CLP"/>
    <s v="false"/>
  </r>
  <r>
    <s v="PCA"/>
    <s v="CO"/>
    <x v="3"/>
    <x v="32"/>
    <s v="CO Mktg Mall"/>
    <s v="PRDRIGUEZ"/>
    <s v="12"/>
    <s v="1200143914"/>
    <s v="10"/>
    <x v="267"/>
    <x v="264"/>
    <x v="27"/>
    <s v="EXT_DMENDES"/>
    <s v="ZSRV"/>
    <s v=""/>
    <s v="C804000679"/>
    <s v="PARROQUIA SAN AGUSTIN"/>
    <n v="31200000"/>
    <n v="8482.8711256117458"/>
    <s v="COP"/>
    <s v="false"/>
  </r>
  <r>
    <s v="3300"/>
    <s v="PE"/>
    <x v="1"/>
    <x v="4"/>
    <s v="PE Sgcia Infra"/>
    <s v="JSOLORZANO"/>
    <s v="12"/>
    <s v="1200145782"/>
    <s v="10"/>
    <x v="268"/>
    <x v="265"/>
    <x v="39"/>
    <s v="EXT_ACHIHUAN"/>
    <s v="ZSRV"/>
    <s v="SER_GRAL"/>
    <s v="P60800363"/>
    <s v="N. NUÑEZ CORPORATION S.A.C"/>
    <n v="29212.92"/>
    <n v="8467.5130434782604"/>
    <s v="PEN"/>
    <s v="false"/>
  </r>
  <r>
    <s v="6000"/>
    <s v="PE"/>
    <x v="2"/>
    <x v="4"/>
    <s v="PE Sgcia Infra"/>
    <s v="AGALVAN"/>
    <s v="12"/>
    <s v="1200146482"/>
    <s v="10"/>
    <x v="269"/>
    <x v="266"/>
    <x v="43"/>
    <s v="EXT_ACHIHUAN"/>
    <s v="ZSRV"/>
    <s v="SER_GRAL"/>
    <s v="P10116163"/>
    <s v="DIAR INGENIEROS S.A"/>
    <n v="28902.54"/>
    <n v="8377.5478260869568"/>
    <s v="PEN"/>
    <s v="false"/>
  </r>
  <r>
    <s v="2160"/>
    <s v="CL"/>
    <x v="0"/>
    <x v="13"/>
    <s v="CL Marketing Mall"/>
    <s v="JGORICHON"/>
    <s v="12"/>
    <s v="1200145224"/>
    <s v="10"/>
    <x v="270"/>
    <x v="267"/>
    <x v="36"/>
    <s v="JGORICHON"/>
    <s v="ZSRV"/>
    <s v=""/>
    <s v="76593514"/>
    <s v="TEMPO PRODUCCIONES BY DS SPA"/>
    <n v="7751000"/>
    <n v="8371.0431674100637"/>
    <s v="CLP"/>
    <s v="false"/>
  </r>
  <r>
    <s v="1100"/>
    <s v="CL"/>
    <x v="0"/>
    <x v="7"/>
    <s v="CL Ops Mall"/>
    <s v="MANTONIETA"/>
    <s v="12"/>
    <s v="1200146037"/>
    <s v="10"/>
    <x v="271"/>
    <x v="268"/>
    <x v="20"/>
    <s v="EXT_CNARANJO"/>
    <s v="ZSRV"/>
    <s v=""/>
    <s v="76338784"/>
    <s v="SOCIEDAD DE TRANSPORTES Y DESARROLL"/>
    <n v="200.9"/>
    <n v="8370.8333333333339"/>
    <s v="UF"/>
    <s v="false"/>
  </r>
  <r>
    <s v="2400"/>
    <s v="CL"/>
    <x v="0"/>
    <x v="7"/>
    <s v="CL Ops Mall"/>
    <s v="RMESA"/>
    <s v="12"/>
    <s v="1200145886"/>
    <s v="10"/>
    <x v="272"/>
    <x v="269"/>
    <x v="31"/>
    <s v="PCAMPOS"/>
    <s v="ZSRV"/>
    <s v=""/>
    <s v="76504263"/>
    <s v="ARAYA Y DONOSO COMPANIA LIMITADA"/>
    <n v="7743939"/>
    <n v="8363.4173209637884"/>
    <s v="CLP"/>
    <s v="false"/>
  </r>
  <r>
    <s v="1100"/>
    <s v="CL"/>
    <x v="0"/>
    <x v="7"/>
    <s v="CL Ops Mall"/>
    <s v="MANTONIETA"/>
    <s v="12"/>
    <s v="1200145307"/>
    <s v="10"/>
    <x v="273"/>
    <x v="270"/>
    <x v="21"/>
    <s v="EXT_CNARANJO"/>
    <s v="ZSRV"/>
    <s v=""/>
    <s v="78724460"/>
    <s v="IMPORTADORA TRANSOCEANIC LIMITADA"/>
    <n v="200"/>
    <n v="8333.3333333333339"/>
    <s v="UF"/>
    <s v="false"/>
  </r>
  <r>
    <s v="1100"/>
    <s v="CL"/>
    <x v="0"/>
    <x v="9"/>
    <s v="Corp Desarro. TI"/>
    <s v="nbarros"/>
    <m/>
    <s v="1200147407"/>
    <s v="10"/>
    <x v="106"/>
    <x v="271"/>
    <x v="37"/>
    <s v="NBARROS"/>
    <s v="ZSRV"/>
    <s v=""/>
    <s v="81513400"/>
    <s v="PRICEWATERHOUSECOOPERS"/>
    <n v="200"/>
    <n v="8333.3333333333339"/>
    <s v="UF"/>
    <s v="false"/>
  </r>
  <r>
    <s v="1100"/>
    <s v="CL"/>
    <x v="0"/>
    <x v="9"/>
    <s v="Corp Desarro. TI"/>
    <s v="nbarros"/>
    <m/>
    <s v="1200147407"/>
    <s v="60"/>
    <x v="106"/>
    <x v="272"/>
    <x v="37"/>
    <s v="NBARROS"/>
    <s v="ZSRV"/>
    <s v=""/>
    <s v="81513400"/>
    <s v="PRICEWATERHOUSECOOPERS"/>
    <n v="200"/>
    <n v="8333.3333333333339"/>
    <s v="UF"/>
    <s v="false"/>
  </r>
  <r>
    <s v="AEB"/>
    <s v="CL"/>
    <x v="0"/>
    <x v="7"/>
    <s v="CL Ops Mall"/>
    <s v="Mfreitez"/>
    <m/>
    <s v="1200147389"/>
    <s v="10"/>
    <x v="274"/>
    <x v="273"/>
    <x v="37"/>
    <s v="MFREITEZ"/>
    <s v="ZSRV"/>
    <s v=""/>
    <s v="77350771"/>
    <s v="4EVER GROUP SPA"/>
    <n v="198.25"/>
    <n v="8260.4166666666661"/>
    <s v="UF"/>
    <s v="false"/>
  </r>
  <r>
    <s v="3520"/>
    <s v="PE"/>
    <x v="1"/>
    <x v="4"/>
    <s v="PE Sgcia Infra"/>
    <s v="JSOLORZANO"/>
    <s v="12"/>
    <s v="1200144972"/>
    <s v="10"/>
    <x v="275"/>
    <x v="274"/>
    <x v="0"/>
    <s v="EXT_ACHIHUAN"/>
    <s v="ZSRV"/>
    <s v="SER_GRAL"/>
    <s v="P55513538"/>
    <s v="RETAIL CHECK PERU S.A.C."/>
    <n v="8219"/>
    <n v="8219"/>
    <s v="USD"/>
    <s v="false"/>
  </r>
  <r>
    <s v="ACO"/>
    <s v="CL"/>
    <x v="0"/>
    <x v="7"/>
    <s v="CL Ops Mall"/>
    <s v="FGONZALEZ"/>
    <m/>
    <s v="1200147225"/>
    <s v="10"/>
    <x v="276"/>
    <x v="275"/>
    <x v="41"/>
    <s v="FGONZALEZG"/>
    <s v="ZSRV"/>
    <s v=""/>
    <s v="10772414"/>
    <s v="VICENTE ANDRES MENDEZ NAVARRETE"/>
    <n v="7536224"/>
    <n v="8139.0861080211253"/>
    <s v="CLP"/>
    <s v="false"/>
  </r>
  <r>
    <s v="2160"/>
    <s v="CL"/>
    <x v="0"/>
    <x v="14"/>
    <s v="Corp Gest Riesgo"/>
    <s v="cfuentes"/>
    <s v="14"/>
    <s v="1400009111"/>
    <s v="10"/>
    <x v="277"/>
    <x v="276"/>
    <x v="14"/>
    <s v="PMUNOZ"/>
    <s v="ZPMH"/>
    <s v=""/>
    <s v="99225000"/>
    <s v="CHUBB SEGUROS CHILE S.A."/>
    <n v="8130.58"/>
    <n v="8130.58"/>
    <s v="USD"/>
    <s v="false"/>
  </r>
  <r>
    <s v="1110"/>
    <s v="CL"/>
    <x v="0"/>
    <x v="0"/>
    <s v="CL Proyectos 5"/>
    <s v="RSOUPER"/>
    <s v="12"/>
    <s v="1200144605"/>
    <s v="10"/>
    <x v="278"/>
    <x v="277"/>
    <x v="15"/>
    <s v="EXT_AYEPEZ"/>
    <s v="ZSRV"/>
    <s v=""/>
    <s v="77998630"/>
    <s v="T &amp; P INGENIERIA Y MONTAJES"/>
    <n v="195"/>
    <n v="8125"/>
    <s v="UF"/>
    <s v="false"/>
  </r>
  <r>
    <s v="TTN"/>
    <s v="CO"/>
    <x v="3"/>
    <x v="22"/>
    <s v="CO A.Finanzas"/>
    <s v="CF"/>
    <s v="14"/>
    <s v="1400009223"/>
    <s v="10"/>
    <x v="279"/>
    <x v="278"/>
    <x v="5"/>
    <s v="FPEREZ"/>
    <s v="ZPMH"/>
    <s v=""/>
    <s v="C860026518"/>
    <s v="CHUBB SEGUROS COLOMBIA S.A"/>
    <n v="29840633"/>
    <n v="8113.277052746058"/>
    <s v="COP"/>
    <s v="false"/>
  </r>
  <r>
    <s v="1100"/>
    <s v="CL"/>
    <x v="0"/>
    <x v="7"/>
    <s v="CL Ops Mall"/>
    <s v="MANTONIETA"/>
    <m/>
    <s v="1200147428"/>
    <s v="10"/>
    <x v="280"/>
    <x v="279"/>
    <x v="29"/>
    <s v="EXT_CNARANJO"/>
    <s v="ZSRV"/>
    <s v=""/>
    <s v="76338784"/>
    <s v="SOCIEDAD DE TRANSPORTES Y DESARROLL"/>
    <n v="194.42"/>
    <n v="8100.833333333333"/>
    <s v="UF"/>
    <s v="false"/>
  </r>
  <r>
    <s v="PAG"/>
    <s v="CO"/>
    <x v="3"/>
    <x v="11"/>
    <s v="CO Ops Mall"/>
    <s v="CHERRERA"/>
    <s v="12"/>
    <s v="1200146818"/>
    <s v="10"/>
    <x v="281"/>
    <x v="280"/>
    <x v="18"/>
    <s v="RFC_CPI_SAP"/>
    <s v="ZSRV"/>
    <s v=""/>
    <s v="C900565617"/>
    <s v="TODOFER DISTRIBUCIONES S.A.S."/>
    <n v="29727048"/>
    <n v="8082.3947797716146"/>
    <s v="COP"/>
    <s v="false"/>
  </r>
  <r>
    <s v="1100"/>
    <s v="CL"/>
    <x v="0"/>
    <x v="7"/>
    <s v="CL Ops Mall"/>
    <s v="KCEA"/>
    <s v="12"/>
    <s v="1200145912"/>
    <s v="10"/>
    <x v="282"/>
    <x v="281"/>
    <x v="31"/>
    <s v="EXT_CNARANJO"/>
    <s v="ZSRV"/>
    <s v=""/>
    <s v="76474383"/>
    <s v="IO INGENIERIA LIMITADA"/>
    <n v="7476784"/>
    <n v="8074.8911904787619"/>
    <s v="CLP"/>
    <s v="false"/>
  </r>
  <r>
    <s v="BOG"/>
    <s v="CO"/>
    <x v="3"/>
    <x v="12"/>
    <s v="CO Gcia Ing"/>
    <s v="JVASQUEZ"/>
    <s v="12"/>
    <s v="1200145260"/>
    <s v="10"/>
    <x v="283"/>
    <x v="282"/>
    <x v="36"/>
    <s v="JVASQUEZ"/>
    <s v="ZSRV"/>
    <s v=""/>
    <s v="C900219103"/>
    <s v="PALOMINO SOLUCIONES Y TECNOLOGIA S."/>
    <n v="29675394"/>
    <n v="8068.3507340946162"/>
    <s v="COP"/>
    <s v="false"/>
  </r>
  <r>
    <s v="3300"/>
    <s v="PE"/>
    <x v="1"/>
    <x v="17"/>
    <s v="PE Área Legal"/>
    <s v="GOLIVERI"/>
    <m/>
    <s v="1200147071"/>
    <s v="20"/>
    <x v="284"/>
    <x v="283"/>
    <x v="41"/>
    <s v="SGARIBAY"/>
    <s v="ZSRV"/>
    <s v=""/>
    <s v="P54409770"/>
    <s v="SIMONS &amp; DE NORIEGA ABOGADOS SOCIED"/>
    <n v="8000"/>
    <n v="8000"/>
    <s v="USD"/>
    <s v="false"/>
  </r>
  <r>
    <s v="6000"/>
    <s v="PE"/>
    <x v="2"/>
    <x v="4"/>
    <s v="PE Sgcia Infra"/>
    <s v="MMURGUIA"/>
    <s v="12"/>
    <s v="1200145037"/>
    <s v="10"/>
    <x v="285"/>
    <x v="284"/>
    <x v="7"/>
    <s v="EXT_ACHIHUAN"/>
    <s v="ZSRV"/>
    <s v=""/>
    <s v="P51281489"/>
    <s v="G. SEMPERTEGUI PROYECTOS GENERAL"/>
    <n v="27549.599999999999"/>
    <n v="7985.3913043478251"/>
    <s v="PEN"/>
    <s v="false"/>
  </r>
  <r>
    <s v="1100"/>
    <s v="CL"/>
    <x v="0"/>
    <x v="19"/>
    <s v="Corp A. Personas"/>
    <s v="DQUINTANA"/>
    <s v="12"/>
    <s v="1200147031"/>
    <s v="10"/>
    <x v="286"/>
    <x v="285"/>
    <x v="38"/>
    <s v="DQUINTANA"/>
    <s v="ZSRV"/>
    <s v=""/>
    <s v="77350981"/>
    <s v="CHOCOLATES DEL MUNDO SPA"/>
    <n v="7336360"/>
    <n v="7923.2339377706739"/>
    <s v="CLP"/>
    <s v="false"/>
  </r>
  <r>
    <s v="1110"/>
    <s v="CL"/>
    <x v="0"/>
    <x v="0"/>
    <s v="CL Proyectos 5"/>
    <s v="RSOUPER"/>
    <s v="12"/>
    <s v="1200144251"/>
    <s v="10"/>
    <x v="287"/>
    <x v="286"/>
    <x v="3"/>
    <s v="EXT_AYEPEZ"/>
    <s v="ZSRV"/>
    <s v=""/>
    <s v="76124081"/>
    <s v="INGENIERIA EN PROYECTOS DE"/>
    <n v="190"/>
    <n v="7916.6666666666661"/>
    <s v="UF"/>
    <s v="false"/>
  </r>
  <r>
    <s v="1100"/>
    <s v="CL"/>
    <x v="0"/>
    <x v="23"/>
    <s v="CL Proyectos 3"/>
    <s v="DGONZALEZ"/>
    <s v="12"/>
    <s v="1200145822"/>
    <s v="10"/>
    <x v="288"/>
    <x v="287"/>
    <x v="31"/>
    <s v="EXT_AYEPEZ"/>
    <s v="ZSRV"/>
    <s v=""/>
    <s v="77998630"/>
    <s v="T &amp; P INGENIERIA Y MONTAJES"/>
    <n v="190"/>
    <n v="7916.6666666666661"/>
    <s v="UF"/>
    <s v="false"/>
  </r>
  <r>
    <s v="1100"/>
    <s v="CL"/>
    <x v="0"/>
    <x v="21"/>
    <s v="Corp Business Int"/>
    <s v="EROSALES"/>
    <s v="12"/>
    <s v="1200146324"/>
    <s v="10"/>
    <x v="289"/>
    <x v="288"/>
    <x v="35"/>
    <s v="EROSALES"/>
    <s v="ZSRV"/>
    <s v=""/>
    <s v="76581508"/>
    <s v="LAZARILLO TEC SPA"/>
    <n v="7800"/>
    <n v="7800"/>
    <s v="USD"/>
    <s v="false"/>
  </r>
  <r>
    <s v="MCH"/>
    <s v="PE"/>
    <x v="2"/>
    <x v="38"/>
    <s v="PE Ops Out/Strips"/>
    <s v="EREJAS"/>
    <s v="12"/>
    <s v="1200144906"/>
    <s v="10"/>
    <x v="290"/>
    <x v="289"/>
    <x v="5"/>
    <s v="EREJAS"/>
    <s v="ZSRV"/>
    <s v=""/>
    <s v="P56607803"/>
    <s v="NATIONAL FACILITIES MANAGEMENT S.A."/>
    <n v="26880"/>
    <n v="7791.304347826087"/>
    <s v="PEN"/>
    <s v="false"/>
  </r>
  <r>
    <s v="1100"/>
    <s v="CL"/>
    <x v="0"/>
    <x v="9"/>
    <s v="Corp Desarro. TI"/>
    <s v="nbarros"/>
    <m/>
    <s v="1200147402"/>
    <s v="10"/>
    <x v="116"/>
    <x v="271"/>
    <x v="37"/>
    <s v="NBARROS"/>
    <s v="ZSRV"/>
    <s v=""/>
    <s v="81513400"/>
    <s v="PRICEWATERHOUSECOOPERS"/>
    <n v="186"/>
    <n v="7750"/>
    <s v="UF"/>
    <s v="false"/>
  </r>
  <r>
    <s v="1100"/>
    <s v="CL"/>
    <x v="0"/>
    <x v="9"/>
    <s v="Corp Desarro. TI"/>
    <s v="nbarros"/>
    <m/>
    <s v="1200147402"/>
    <s v="60"/>
    <x v="116"/>
    <x v="272"/>
    <x v="37"/>
    <s v="NBARROS"/>
    <s v="ZSRV"/>
    <s v=""/>
    <s v="81513400"/>
    <s v="PRICEWATERHOUSECOOPERS"/>
    <n v="186"/>
    <n v="7750"/>
    <s v="UF"/>
    <s v="false"/>
  </r>
  <r>
    <s v="1100"/>
    <s v="CL"/>
    <x v="0"/>
    <x v="46"/>
    <s v="Corp Sostenibilid"/>
    <s v="acarvajal"/>
    <s v="12"/>
    <s v="1200145031"/>
    <s v="10"/>
    <x v="291"/>
    <x v="290"/>
    <x v="7"/>
    <s v="DQUINTANA"/>
    <s v="ZSRV"/>
    <s v="SER_GRAL"/>
    <s v="76725752"/>
    <s v="ASESORIAS EN NEGOCIOS Y SUSTENTABIL"/>
    <n v="185"/>
    <n v="7708.333333333333"/>
    <s v="UF"/>
    <s v="false"/>
  </r>
  <r>
    <s v="4150"/>
    <s v="CO"/>
    <x v="3"/>
    <x v="48"/>
    <s v="CO Gcia Inmob"/>
    <s v="LCAMARGO"/>
    <s v="12"/>
    <s v="1200145054"/>
    <s v="10"/>
    <x v="292"/>
    <x v="291"/>
    <x v="7"/>
    <s v="LCAMARGO"/>
    <s v="ZSRV"/>
    <s v=""/>
    <s v="C76143205"/>
    <s v="XBREIN SPA"/>
    <n v="7700"/>
    <n v="7700"/>
    <s v="USD"/>
    <s v="false"/>
  </r>
  <r>
    <s v="4150"/>
    <s v="CO"/>
    <x v="3"/>
    <x v="48"/>
    <s v="CO Gcia Inmob"/>
    <s v="LCAMARGO"/>
    <s v="12"/>
    <s v="1200145054"/>
    <s v="20"/>
    <x v="292"/>
    <x v="292"/>
    <x v="7"/>
    <s v="LCAMARGO"/>
    <s v="ZSRV"/>
    <s v=""/>
    <s v="C76143205"/>
    <s v="XBREIN SPA"/>
    <n v="7700"/>
    <n v="7700"/>
    <s v="USD"/>
    <s v="false"/>
  </r>
  <r>
    <s v="1100"/>
    <s v="CL"/>
    <x v="0"/>
    <x v="7"/>
    <s v="CL Ops Mall"/>
    <s v="MANTONIETA"/>
    <s v="12"/>
    <s v="1200146391"/>
    <s v="10"/>
    <x v="293"/>
    <x v="293"/>
    <x v="13"/>
    <s v="EXT_CNARANJO"/>
    <s v="ZSRV"/>
    <s v=""/>
    <s v="96811990"/>
    <s v="LINKES CHILE S.A"/>
    <n v="7111579"/>
    <n v="7680.4715259252862"/>
    <s v="CLP"/>
    <s v="false"/>
  </r>
  <r>
    <s v="2160"/>
    <s v="CL"/>
    <x v="0"/>
    <x v="13"/>
    <s v="CL Marketing Mall"/>
    <s v="JGORICHON"/>
    <s v="12"/>
    <s v="1200143845"/>
    <s v="10"/>
    <x v="294"/>
    <x v="294"/>
    <x v="6"/>
    <s v="JGORICHON"/>
    <s v="ZSRV"/>
    <s v=""/>
    <s v="76851110"/>
    <s v="MARIA ISABEL ZULUETA Y CIA LTDA"/>
    <n v="7080000"/>
    <n v="7646.3663559880342"/>
    <s v="CLP"/>
    <s v="false"/>
  </r>
  <r>
    <s v="1100"/>
    <s v="CL"/>
    <x v="0"/>
    <x v="18"/>
    <s v="Corp Des Digital"/>
    <s v="WENDY GRANAD"/>
    <s v="13"/>
    <s v="1300008950"/>
    <s v="10"/>
    <x v="295"/>
    <x v="295"/>
    <x v="18"/>
    <s v="WGRANADOS"/>
    <s v="ZSPC"/>
    <s v=""/>
    <s v="26650164"/>
    <s v="HERNAN FABIAN HURTADO JARAMILLO"/>
    <n v="182.89"/>
    <n v="7620.4166666666661"/>
    <s v="UF"/>
    <s v="false"/>
  </r>
  <r>
    <s v="PCA"/>
    <s v="CO"/>
    <x v="3"/>
    <x v="6"/>
    <s v="Corp Explo. TI"/>
    <s v="MMUNOZ"/>
    <s v="13"/>
    <s v="1300008916"/>
    <s v="10"/>
    <x v="296"/>
    <x v="296"/>
    <x v="39"/>
    <s v="MMUNOZ"/>
    <s v="ZSPC"/>
    <s v=""/>
    <s v="C10582872"/>
    <s v="OLU MOBILITY SOLUTIONS SL"/>
    <n v="7609"/>
    <n v="7609"/>
    <s v="USD"/>
    <s v="false"/>
  </r>
  <r>
    <s v="6000"/>
    <s v="PE"/>
    <x v="2"/>
    <x v="4"/>
    <s v="PE Sgcia Infra"/>
    <s v="MMURGUIA"/>
    <s v="12"/>
    <s v="1200145036"/>
    <s v="10"/>
    <x v="297"/>
    <x v="297"/>
    <x v="7"/>
    <s v="EXT_ACHIHUAN"/>
    <s v="ZSRV"/>
    <s v=""/>
    <s v="P55513538"/>
    <s v="RETAIL CHECK PERU S.A.C."/>
    <n v="26137.5"/>
    <n v="7576.086956521739"/>
    <s v="PEN"/>
    <s v="false"/>
  </r>
  <r>
    <s v="1100"/>
    <s v="CL"/>
    <x v="0"/>
    <x v="50"/>
    <s v="CL Área Personas"/>
    <s v="KLUNA"/>
    <m/>
    <s v="1200147067"/>
    <s v="10"/>
    <x v="298"/>
    <x v="298"/>
    <x v="9"/>
    <s v="KLUNA"/>
    <s v="ZSRV"/>
    <s v="SER_GRAL"/>
    <s v="76726790"/>
    <s v="APLICA EST S.A"/>
    <n v="6999462"/>
    <n v="7559.3856987029258"/>
    <s v="CLP"/>
    <s v="false"/>
  </r>
  <r>
    <s v="OUL"/>
    <s v="PE"/>
    <x v="1"/>
    <x v="38"/>
    <s v="PE Ops Out/Strips"/>
    <s v="CPACHECO"/>
    <s v="14"/>
    <s v="1400009269"/>
    <s v="10"/>
    <x v="299"/>
    <x v="299"/>
    <x v="31"/>
    <s v="PRA_CPACHECO"/>
    <s v="ZPMH"/>
    <s v="SER_GRAL"/>
    <s v="P60338169"/>
    <s v="INVERSIONES URBANISTICAS OPERADORA"/>
    <n v="25956"/>
    <n v="7523.478260869565"/>
    <s v="PEN"/>
    <s v="false"/>
  </r>
  <r>
    <s v="OUL"/>
    <s v="PE"/>
    <x v="1"/>
    <x v="38"/>
    <s v="PE Ops Out/Strips"/>
    <s v="CPACHECO"/>
    <s v="14"/>
    <s v="1400009269"/>
    <s v="20"/>
    <x v="299"/>
    <x v="299"/>
    <x v="31"/>
    <s v="PRA_CPACHECO"/>
    <s v="ZPMH"/>
    <s v="SER_GRAL"/>
    <s v="P60338169"/>
    <s v="INVERSIONES URBANISTICAS OPERADORA"/>
    <n v="25956"/>
    <n v="7523.478260869565"/>
    <s v="PEN"/>
    <s v="false"/>
  </r>
  <r>
    <s v="OUL"/>
    <s v="PE"/>
    <x v="1"/>
    <x v="38"/>
    <s v="PE Ops Out/Strips"/>
    <s v="CPACHECO"/>
    <s v="14"/>
    <s v="1400009269"/>
    <s v="30"/>
    <x v="299"/>
    <x v="299"/>
    <x v="31"/>
    <s v="PRA_CPACHECO"/>
    <s v="ZPMH"/>
    <s v="SER_GRAL"/>
    <s v="P60338169"/>
    <s v="INVERSIONES URBANISTICAS OPERADORA"/>
    <n v="25956"/>
    <n v="7523.478260869565"/>
    <s v="PEN"/>
    <s v="false"/>
  </r>
  <r>
    <s v="OUL"/>
    <s v="PE"/>
    <x v="1"/>
    <x v="38"/>
    <s v="PE Ops Out/Strips"/>
    <s v="CPACHECO"/>
    <s v="14"/>
    <s v="1400009269"/>
    <s v="40"/>
    <x v="299"/>
    <x v="299"/>
    <x v="31"/>
    <s v="PRA_CPACHECO"/>
    <s v="ZPMH"/>
    <s v="SER_GRAL"/>
    <s v="P60338169"/>
    <s v="INVERSIONES URBANISTICAS OPERADORA"/>
    <n v="25956"/>
    <n v="7523.478260869565"/>
    <s v="PEN"/>
    <s v="false"/>
  </r>
  <r>
    <s v="OUL"/>
    <s v="PE"/>
    <x v="1"/>
    <x v="38"/>
    <s v="PE Ops Out/Strips"/>
    <s v="CPACHECO"/>
    <s v="14"/>
    <s v="1400009269"/>
    <s v="50"/>
    <x v="299"/>
    <x v="299"/>
    <x v="31"/>
    <s v="PRA_CPACHECO"/>
    <s v="ZPMH"/>
    <s v="SER_GRAL"/>
    <s v="P60338169"/>
    <s v="INVERSIONES URBANISTICAS OPERADORA"/>
    <n v="25956"/>
    <n v="7523.478260869565"/>
    <s v="PEN"/>
    <s v="false"/>
  </r>
  <r>
    <s v="OUL"/>
    <s v="PE"/>
    <x v="1"/>
    <x v="38"/>
    <s v="PE Ops Out/Strips"/>
    <s v="CPACHECO"/>
    <s v="14"/>
    <s v="1400009269"/>
    <s v="60"/>
    <x v="299"/>
    <x v="299"/>
    <x v="31"/>
    <s v="PRA_CPACHECO"/>
    <s v="ZPMH"/>
    <s v="SER_GRAL"/>
    <s v="P60338169"/>
    <s v="INVERSIONES URBANISTICAS OPERADORA"/>
    <n v="25956"/>
    <n v="7523.478260869565"/>
    <s v="PEN"/>
    <s v="false"/>
  </r>
  <r>
    <s v="OUL"/>
    <s v="PE"/>
    <x v="1"/>
    <x v="38"/>
    <s v="PE Ops Out/Strips"/>
    <s v="CPACHECO"/>
    <s v="14"/>
    <s v="1400009269"/>
    <s v="70"/>
    <x v="299"/>
    <x v="299"/>
    <x v="31"/>
    <s v="PRA_CPACHECO"/>
    <s v="ZPMH"/>
    <s v="SER_GRAL"/>
    <s v="P60338169"/>
    <s v="INVERSIONES URBANISTICAS OPERADORA"/>
    <n v="25956"/>
    <n v="7523.478260869565"/>
    <s v="PEN"/>
    <s v="false"/>
  </r>
  <r>
    <s v="OUL"/>
    <s v="PE"/>
    <x v="1"/>
    <x v="38"/>
    <s v="PE Ops Out/Strips"/>
    <s v="CPACHECO"/>
    <s v="14"/>
    <s v="1400009269"/>
    <s v="80"/>
    <x v="299"/>
    <x v="299"/>
    <x v="31"/>
    <s v="PRA_CPACHECO"/>
    <s v="ZPMH"/>
    <s v="SER_GRAL"/>
    <s v="P60338169"/>
    <s v="INVERSIONES URBANISTICAS OPERADORA"/>
    <n v="25956"/>
    <n v="7523.478260869565"/>
    <s v="PEN"/>
    <s v="false"/>
  </r>
  <r>
    <s v="OUL"/>
    <s v="PE"/>
    <x v="1"/>
    <x v="38"/>
    <s v="PE Ops Out/Strips"/>
    <s v="CPACHECO"/>
    <s v="14"/>
    <s v="1400009269"/>
    <s v="90"/>
    <x v="299"/>
    <x v="299"/>
    <x v="31"/>
    <s v="PRA_CPACHECO"/>
    <s v="ZPMH"/>
    <s v="SER_GRAL"/>
    <s v="P60338169"/>
    <s v="INVERSIONES URBANISTICAS OPERADORA"/>
    <n v="25956"/>
    <n v="7523.478260869565"/>
    <s v="PEN"/>
    <s v="false"/>
  </r>
  <r>
    <s v="OUL"/>
    <s v="PE"/>
    <x v="1"/>
    <x v="38"/>
    <s v="PE Ops Out/Strips"/>
    <s v="CPACHECO"/>
    <s v="14"/>
    <s v="1400009269"/>
    <s v="100"/>
    <x v="299"/>
    <x v="299"/>
    <x v="31"/>
    <s v="PRA_CPACHECO"/>
    <s v="ZPMH"/>
    <s v="SER_GRAL"/>
    <s v="P60338169"/>
    <s v="INVERSIONES URBANISTICAS OPERADORA"/>
    <n v="25956"/>
    <n v="7523.478260869565"/>
    <s v="PEN"/>
    <s v="false"/>
  </r>
  <r>
    <s v="OUL"/>
    <s v="PE"/>
    <x v="1"/>
    <x v="38"/>
    <s v="PE Ops Out/Strips"/>
    <s v="CPACHECO"/>
    <s v="14"/>
    <s v="1400009269"/>
    <s v="110"/>
    <x v="299"/>
    <x v="299"/>
    <x v="31"/>
    <s v="PRA_CPACHECO"/>
    <s v="ZPMH"/>
    <s v="SER_GRAL"/>
    <s v="P60338169"/>
    <s v="INVERSIONES URBANISTICAS OPERADORA"/>
    <n v="25956"/>
    <n v="7523.478260869565"/>
    <s v="PEN"/>
    <s v="false"/>
  </r>
  <r>
    <s v="OUL"/>
    <s v="PE"/>
    <x v="1"/>
    <x v="38"/>
    <s v="PE Ops Out/Strips"/>
    <s v="CPACHECO"/>
    <s v="14"/>
    <s v="1400009269"/>
    <s v="120"/>
    <x v="299"/>
    <x v="299"/>
    <x v="31"/>
    <s v="PRA_CPACHECO"/>
    <s v="ZPMH"/>
    <s v="SER_GRAL"/>
    <s v="P60338169"/>
    <s v="INVERSIONES URBANISTICAS OPERADORA"/>
    <n v="25956"/>
    <n v="7523.478260869565"/>
    <s v="PEN"/>
    <s v="false"/>
  </r>
  <r>
    <s v="1110"/>
    <s v="CL"/>
    <x v="0"/>
    <x v="0"/>
    <s v="CL Proyectos 5"/>
    <s v="RSOUPER"/>
    <s v="12"/>
    <s v="1200143986"/>
    <s v="10"/>
    <x v="300"/>
    <x v="300"/>
    <x v="8"/>
    <s v="EXT_AYEPEZ"/>
    <s v="ZSRV"/>
    <s v=""/>
    <s v="76157882"/>
    <s v="VIELMA Y BENSON LTDA"/>
    <n v="180.5"/>
    <n v="7520.833333333333"/>
    <s v="UF"/>
    <s v="false"/>
  </r>
  <r>
    <s v="1110"/>
    <s v="CL"/>
    <x v="0"/>
    <x v="0"/>
    <s v="CL Proyectos 5"/>
    <s v="RSOUPER"/>
    <s v="12"/>
    <s v="1200143983"/>
    <s v="10"/>
    <x v="301"/>
    <x v="301"/>
    <x v="8"/>
    <s v="EXT_AYEPEZ"/>
    <s v="ZSRV"/>
    <s v=""/>
    <s v="76219819"/>
    <s v="RUZ Y VUKASOVIC INGENIERIA"/>
    <n v="180"/>
    <n v="7500"/>
    <s v="UF"/>
    <s v="false"/>
  </r>
  <r>
    <s v="MAM"/>
    <s v="CL"/>
    <x v="0"/>
    <x v="51"/>
    <s v="CL Serv al Cliente"/>
    <s v="AOLAVARRIA"/>
    <s v="12"/>
    <s v="1200145591"/>
    <s v="10"/>
    <x v="302"/>
    <x v="302"/>
    <x v="26"/>
    <s v="PRA_AOLAVARR"/>
    <s v="ZSRV"/>
    <s v=""/>
    <s v="96820170"/>
    <s v="ADECCO RECURSOS HUMANOS S.A"/>
    <n v="6846333"/>
    <n v="7394.0071063687328"/>
    <s v="CLP"/>
    <s v="false"/>
  </r>
  <r>
    <s v="1100"/>
    <s v="CL"/>
    <x v="0"/>
    <x v="50"/>
    <s v="CL Área Personas"/>
    <s v="KLUNA"/>
    <s v="12"/>
    <s v="1200143810"/>
    <s v="10"/>
    <x v="303"/>
    <x v="298"/>
    <x v="48"/>
    <s v="KLUNA"/>
    <s v="ZSRV"/>
    <s v="SER_GRAL"/>
    <s v="76726790"/>
    <s v="APLICA EST S.A"/>
    <n v="6829878"/>
    <n v="7376.2357845625484"/>
    <s v="CLP"/>
    <s v="false"/>
  </r>
  <r>
    <s v="1100"/>
    <s v="CL"/>
    <x v="0"/>
    <x v="7"/>
    <s v="CL Ops Mall"/>
    <s v="fgonzalezv"/>
    <s v="12"/>
    <s v="1200146237"/>
    <s v="10"/>
    <x v="304"/>
    <x v="303"/>
    <x v="30"/>
    <s v="FGONZALEZV"/>
    <s v="ZSRV"/>
    <s v=""/>
    <s v="76062618"/>
    <s v="SKIDATA CHILE SPA"/>
    <n v="177"/>
    <n v="7375"/>
    <s v="UF"/>
    <s v="false"/>
  </r>
  <r>
    <s v="PHM"/>
    <s v="CO"/>
    <x v="3"/>
    <x v="11"/>
    <s v="CO Ops Mall"/>
    <s v="JDIAZ"/>
    <s v="12"/>
    <s v="1200145879"/>
    <s v="10"/>
    <x v="305"/>
    <x v="304"/>
    <x v="31"/>
    <s v="EXT_BOSORNO"/>
    <s v="ZSRV"/>
    <s v=""/>
    <s v="C900283836"/>
    <s v="PROYECTOS E INFRAESTRUCTURA ASMEX S"/>
    <n v="27090000"/>
    <n v="7365.4159869494288"/>
    <s v="COP"/>
    <s v="false"/>
  </r>
  <r>
    <s v="PHM"/>
    <s v="CO"/>
    <x v="3"/>
    <x v="11"/>
    <s v="CO Ops Mall"/>
    <s v="JDIAZ"/>
    <s v="13"/>
    <s v="1300008772"/>
    <s v="30"/>
    <x v="306"/>
    <x v="305"/>
    <x v="31"/>
    <s v="AMORENO"/>
    <s v="ZSPC"/>
    <s v=""/>
    <s v="C900271114"/>
    <s v="EQUIPOS Y SISTEMAS DE PARKING S.A.S"/>
    <n v="26946360"/>
    <n v="7326.3621533442092"/>
    <s v="COP"/>
    <s v="false"/>
  </r>
  <r>
    <s v="1110"/>
    <s v="CL"/>
    <x v="0"/>
    <x v="0"/>
    <s v="CL Proyectos 5"/>
    <s v="RSOUPER"/>
    <s v="12"/>
    <s v="1200146681"/>
    <s v="10"/>
    <x v="307"/>
    <x v="306"/>
    <x v="12"/>
    <s v="EXT_AYEPEZ"/>
    <s v="ZSRV"/>
    <s v=""/>
    <s v="78245970"/>
    <s v="CANALES PERRETTA &amp; ASOC. LTDA.."/>
    <n v="175"/>
    <n v="7291.6666666666661"/>
    <s v="UF"/>
    <s v="false"/>
  </r>
  <r>
    <s v="3510"/>
    <s v="PE"/>
    <x v="1"/>
    <x v="2"/>
    <s v="PE Ops Mall"/>
    <s v="CPACHECO"/>
    <s v="14"/>
    <s v="1400009270"/>
    <s v="10"/>
    <x v="308"/>
    <x v="307"/>
    <x v="52"/>
    <s v="PRA_CPACHECO"/>
    <s v="ZPMH"/>
    <s v="SER_GRAL"/>
    <s v="P60338169"/>
    <s v="INVERSIONES URBANISTICAS OPERADORA"/>
    <n v="25136"/>
    <n v="7285.797101449275"/>
    <s v="PEN"/>
    <s v="false"/>
  </r>
  <r>
    <s v="3510"/>
    <s v="PE"/>
    <x v="1"/>
    <x v="2"/>
    <s v="PE Ops Mall"/>
    <s v="CPACHECO"/>
    <s v="14"/>
    <s v="1400009270"/>
    <s v="20"/>
    <x v="308"/>
    <x v="307"/>
    <x v="52"/>
    <s v="PRA_CPACHECO"/>
    <s v="ZPMH"/>
    <s v="SER_GRAL"/>
    <s v="P60338169"/>
    <s v="INVERSIONES URBANISTICAS OPERADORA"/>
    <n v="25136"/>
    <n v="7285.797101449275"/>
    <s v="PEN"/>
    <s v="false"/>
  </r>
  <r>
    <s v="3510"/>
    <s v="PE"/>
    <x v="1"/>
    <x v="2"/>
    <s v="PE Ops Mall"/>
    <s v="CPACHECO"/>
    <s v="14"/>
    <s v="1400009270"/>
    <s v="30"/>
    <x v="308"/>
    <x v="307"/>
    <x v="52"/>
    <s v="PRA_CPACHECO"/>
    <s v="ZPMH"/>
    <s v="SER_GRAL"/>
    <s v="P60338169"/>
    <s v="INVERSIONES URBANISTICAS OPERADORA"/>
    <n v="25136"/>
    <n v="7285.797101449275"/>
    <s v="PEN"/>
    <s v="false"/>
  </r>
  <r>
    <s v="3510"/>
    <s v="PE"/>
    <x v="1"/>
    <x v="2"/>
    <s v="PE Ops Mall"/>
    <s v="CPACHECO"/>
    <s v="14"/>
    <s v="1400009270"/>
    <s v="40"/>
    <x v="308"/>
    <x v="307"/>
    <x v="52"/>
    <s v="PRA_CPACHECO"/>
    <s v="ZPMH"/>
    <s v="SER_GRAL"/>
    <s v="P60338169"/>
    <s v="INVERSIONES URBANISTICAS OPERADORA"/>
    <n v="25136"/>
    <n v="7285.797101449275"/>
    <s v="PEN"/>
    <s v="false"/>
  </r>
  <r>
    <s v="3510"/>
    <s v="PE"/>
    <x v="1"/>
    <x v="2"/>
    <s v="PE Ops Mall"/>
    <s v="CPACHECO"/>
    <s v="14"/>
    <s v="1400009270"/>
    <s v="50"/>
    <x v="308"/>
    <x v="307"/>
    <x v="52"/>
    <s v="PRA_CPACHECO"/>
    <s v="ZPMH"/>
    <s v="SER_GRAL"/>
    <s v="P60338169"/>
    <s v="INVERSIONES URBANISTICAS OPERADORA"/>
    <n v="25136"/>
    <n v="7285.797101449275"/>
    <s v="PEN"/>
    <s v="false"/>
  </r>
  <r>
    <s v="3510"/>
    <s v="PE"/>
    <x v="1"/>
    <x v="2"/>
    <s v="PE Ops Mall"/>
    <s v="CPACHECO"/>
    <s v="14"/>
    <s v="1400009270"/>
    <s v="60"/>
    <x v="308"/>
    <x v="307"/>
    <x v="52"/>
    <s v="PRA_CPACHECO"/>
    <s v="ZPMH"/>
    <s v="SER_GRAL"/>
    <s v="P60338169"/>
    <s v="INVERSIONES URBANISTICAS OPERADORA"/>
    <n v="25136"/>
    <n v="7285.797101449275"/>
    <s v="PEN"/>
    <s v="false"/>
  </r>
  <r>
    <s v="3510"/>
    <s v="PE"/>
    <x v="1"/>
    <x v="2"/>
    <s v="PE Ops Mall"/>
    <s v="CPACHECO"/>
    <s v="14"/>
    <s v="1400009270"/>
    <s v="70"/>
    <x v="308"/>
    <x v="307"/>
    <x v="52"/>
    <s v="PRA_CPACHECO"/>
    <s v="ZPMH"/>
    <s v="SER_GRAL"/>
    <s v="P60338169"/>
    <s v="INVERSIONES URBANISTICAS OPERADORA"/>
    <n v="25136"/>
    <n v="7285.797101449275"/>
    <s v="PEN"/>
    <s v="false"/>
  </r>
  <r>
    <s v="3510"/>
    <s v="PE"/>
    <x v="1"/>
    <x v="2"/>
    <s v="PE Ops Mall"/>
    <s v="CPACHECO"/>
    <s v="14"/>
    <s v="1400009270"/>
    <s v="80"/>
    <x v="308"/>
    <x v="307"/>
    <x v="52"/>
    <s v="PRA_CPACHECO"/>
    <s v="ZPMH"/>
    <s v="SER_GRAL"/>
    <s v="P60338169"/>
    <s v="INVERSIONES URBANISTICAS OPERADORA"/>
    <n v="25136"/>
    <n v="7285.797101449275"/>
    <s v="PEN"/>
    <s v="false"/>
  </r>
  <r>
    <s v="3510"/>
    <s v="PE"/>
    <x v="1"/>
    <x v="2"/>
    <s v="PE Ops Mall"/>
    <s v="CPACHECO"/>
    <s v="14"/>
    <s v="1400009270"/>
    <s v="90"/>
    <x v="308"/>
    <x v="307"/>
    <x v="52"/>
    <s v="PRA_CPACHECO"/>
    <s v="ZPMH"/>
    <s v="SER_GRAL"/>
    <s v="P60338169"/>
    <s v="INVERSIONES URBANISTICAS OPERADORA"/>
    <n v="25136"/>
    <n v="7285.797101449275"/>
    <s v="PEN"/>
    <s v="false"/>
  </r>
  <r>
    <s v="3510"/>
    <s v="PE"/>
    <x v="1"/>
    <x v="2"/>
    <s v="PE Ops Mall"/>
    <s v="CPACHECO"/>
    <s v="14"/>
    <s v="1400009270"/>
    <s v="100"/>
    <x v="308"/>
    <x v="307"/>
    <x v="52"/>
    <s v="PRA_CPACHECO"/>
    <s v="ZPMH"/>
    <s v="SER_GRAL"/>
    <s v="P60338169"/>
    <s v="INVERSIONES URBANISTICAS OPERADORA"/>
    <n v="25136"/>
    <n v="7285.797101449275"/>
    <s v="PEN"/>
    <s v="false"/>
  </r>
  <r>
    <s v="3510"/>
    <s v="PE"/>
    <x v="1"/>
    <x v="2"/>
    <s v="PE Ops Mall"/>
    <s v="CPACHECO"/>
    <s v="14"/>
    <s v="1400009270"/>
    <s v="110"/>
    <x v="308"/>
    <x v="307"/>
    <x v="52"/>
    <s v="PRA_CPACHECO"/>
    <s v="ZPMH"/>
    <s v="SER_GRAL"/>
    <s v="P60338169"/>
    <s v="INVERSIONES URBANISTICAS OPERADORA"/>
    <n v="25136"/>
    <n v="7285.797101449275"/>
    <s v="PEN"/>
    <s v="false"/>
  </r>
  <r>
    <s v="3510"/>
    <s v="PE"/>
    <x v="1"/>
    <x v="2"/>
    <s v="PE Ops Mall"/>
    <s v="CPACHECO"/>
    <s v="14"/>
    <s v="1400009270"/>
    <s v="120"/>
    <x v="308"/>
    <x v="307"/>
    <x v="52"/>
    <s v="PRA_CPACHECO"/>
    <s v="ZPMH"/>
    <s v="SER_GRAL"/>
    <s v="P60338169"/>
    <s v="INVERSIONES URBANISTICAS OPERADORA"/>
    <n v="25136"/>
    <n v="7285.797101449275"/>
    <s v="PEN"/>
    <s v="false"/>
  </r>
  <r>
    <s v="1100"/>
    <s v="CL"/>
    <x v="0"/>
    <x v="13"/>
    <s v="CL Marketing Mall"/>
    <s v="IIBANEZ"/>
    <s v="12"/>
    <s v="1200145374"/>
    <s v="10"/>
    <x v="309"/>
    <x v="308"/>
    <x v="21"/>
    <s v="IIBANEZ"/>
    <s v="ZSRV"/>
    <s v=""/>
    <s v="99557160"/>
    <s v="CINECOLOR FILMS CHILE SPA."/>
    <n v="6742000"/>
    <n v="7281.3279621569673"/>
    <s v="CLP"/>
    <s v="false"/>
  </r>
  <r>
    <s v="1100"/>
    <s v="CL"/>
    <x v="0"/>
    <x v="23"/>
    <s v="CL Proyectos 3"/>
    <s v="CGARCIA"/>
    <s v="12"/>
    <s v="1200145977"/>
    <s v="10"/>
    <x v="310"/>
    <x v="309"/>
    <x v="17"/>
    <s v="EXT_AYEPEZ"/>
    <s v="ZSRV"/>
    <s v=""/>
    <s v="76338784"/>
    <s v="SOCIEDAD DE TRANSPORTES Y DESARROLL"/>
    <n v="172.37"/>
    <n v="7182.083333333333"/>
    <s v="UF"/>
    <s v="false"/>
  </r>
  <r>
    <s v="1100"/>
    <s v="CL"/>
    <x v="0"/>
    <x v="23"/>
    <s v="CL Proyectos 3"/>
    <s v="DGONZALEZ"/>
    <s v="12"/>
    <s v="1200145991"/>
    <s v="10"/>
    <x v="311"/>
    <x v="310"/>
    <x v="17"/>
    <s v="EXT_AYEPEZ"/>
    <s v="ZSRV"/>
    <s v=""/>
    <s v="76494806"/>
    <s v="SISTEMAS VITROPANEL SPA"/>
    <n v="6621452"/>
    <n v="7151.1366949985422"/>
    <s v="CLP"/>
    <s v="false"/>
  </r>
  <r>
    <s v="6000"/>
    <s v="PE"/>
    <x v="2"/>
    <x v="4"/>
    <s v="PE Sgcia Infra"/>
    <s v="MMURGUIA"/>
    <s v="12"/>
    <s v="1200145387"/>
    <s v="10"/>
    <x v="312"/>
    <x v="311"/>
    <x v="21"/>
    <s v="EXT_ACHIHUAN"/>
    <s v="ZSRV"/>
    <s v=""/>
    <s v="P60314728"/>
    <s v="GEINGSA E.I.R.L."/>
    <n v="24542.240000000002"/>
    <n v="7113.6927536231888"/>
    <s v="PEN"/>
    <s v="false"/>
  </r>
  <r>
    <s v="1100"/>
    <s v="CL"/>
    <x v="0"/>
    <x v="6"/>
    <s v="Corp Explo. TI"/>
    <s v="CPAVEZ"/>
    <s v="12"/>
    <s v="1200145415"/>
    <s v="10"/>
    <x v="313"/>
    <x v="312"/>
    <x v="52"/>
    <s v="CPAVEZ"/>
    <s v="ZSRV"/>
    <s v="SER_GRAL"/>
    <s v="77005150"/>
    <s v="CYNERSIS CHILE LTDA"/>
    <n v="7087"/>
    <n v="7087"/>
    <s v="USD"/>
    <s v="false"/>
  </r>
  <r>
    <s v="AEB"/>
    <s v="CL"/>
    <x v="0"/>
    <x v="0"/>
    <s v="CL Proyectos 5"/>
    <s v="RSOUPER"/>
    <s v="12"/>
    <s v="1200144774"/>
    <s v="10"/>
    <x v="314"/>
    <x v="313"/>
    <x v="4"/>
    <s v="EXT_AYEPEZ"/>
    <s v="ZSRV"/>
    <s v=""/>
    <s v="77350771"/>
    <s v="4EVER GROUP SPA"/>
    <n v="169.42"/>
    <n v="7059.1666666666661"/>
    <s v="UF"/>
    <s v="false"/>
  </r>
  <r>
    <s v="CON"/>
    <s v="CL"/>
    <x v="0"/>
    <x v="7"/>
    <s v="CL Ops Mall"/>
    <s v="JALVAREZV"/>
    <s v="12"/>
    <s v="1200146495"/>
    <s v="10"/>
    <x v="315"/>
    <x v="314"/>
    <x v="54"/>
    <s v="JALVAREZV"/>
    <s v="ZSRV"/>
    <s v=""/>
    <s v="10772414"/>
    <s v="VICENTE ANDRES MENDEZ NAVARRETE"/>
    <n v="6500000"/>
    <n v="7019.9691121359074"/>
    <s v="CLP"/>
    <s v="false"/>
  </r>
  <r>
    <s v="2160"/>
    <s v="CL"/>
    <x v="0"/>
    <x v="7"/>
    <s v="CL Ops Mall"/>
    <s v="RCORTES"/>
    <m/>
    <s v="1200147336"/>
    <s v="10"/>
    <x v="316"/>
    <x v="315"/>
    <x v="37"/>
    <s v="EXT_CVENEGAS"/>
    <s v="ZSRV"/>
    <s v=""/>
    <s v="76088687"/>
    <s v="MCS CONSTRUCCIONES LIMITADA"/>
    <n v="6490046"/>
    <n v="7009.2188394371069"/>
    <s v="CLP"/>
    <s v="false"/>
  </r>
  <r>
    <s v="3300"/>
    <s v="PE"/>
    <x v="1"/>
    <x v="17"/>
    <s v="PE Área Legal"/>
    <s v="GOLIVERI"/>
    <s v="12"/>
    <s v="1200143662"/>
    <s v="10"/>
    <x v="317"/>
    <x v="316"/>
    <x v="33"/>
    <s v="SGARIBAY"/>
    <s v="ZSRV"/>
    <s v=""/>
    <s v="P54409770"/>
    <s v="SIMONS &amp; DE NORIEGA ABOGADOS SOCIED"/>
    <n v="7000"/>
    <n v="7000"/>
    <s v="USD"/>
    <s v="false"/>
  </r>
  <r>
    <s v="4150"/>
    <s v="CO"/>
    <x v="3"/>
    <x v="14"/>
    <s v="Corp Gest Riesgo"/>
    <s v="CF"/>
    <s v="14"/>
    <s v="1400009232"/>
    <s v="10"/>
    <x v="318"/>
    <x v="317"/>
    <x v="22"/>
    <s v="FPEREZ"/>
    <s v="ZPMH"/>
    <s v=""/>
    <s v="C860026518"/>
    <s v="CHUBB SEGUROS COLOMBIA S.A"/>
    <n v="7000"/>
    <n v="7000"/>
    <s v="USD"/>
    <s v="false"/>
  </r>
  <r>
    <s v="MQU"/>
    <s v="CL"/>
    <x v="0"/>
    <x v="27"/>
    <s v="CL Center Manager"/>
    <s v="Ext_mloyola"/>
    <s v="12"/>
    <s v="1200144761"/>
    <s v="10"/>
    <x v="319"/>
    <x v="318"/>
    <x v="44"/>
    <s v="EXT_MLOYOLA"/>
    <s v="ZSRV"/>
    <s v=""/>
    <s v="76451328"/>
    <s v="MESA ARQUITECTURA LIMITADA"/>
    <n v="6439876"/>
    <n v="6955.0354778438978"/>
    <s v="CLP"/>
    <s v="false"/>
  </r>
  <r>
    <s v="4300"/>
    <s v="CO"/>
    <x v="3"/>
    <x v="33"/>
    <s v="CO Sgcia Personas"/>
    <s v="T Durán"/>
    <s v="12"/>
    <s v="1200143995"/>
    <s v="10"/>
    <x v="320"/>
    <x v="319"/>
    <x v="8"/>
    <s v="PRA_KCUBIDES"/>
    <s v="ZSRV"/>
    <s v=""/>
    <s v="C800083312"/>
    <s v="ARISTOS CONSULTORES DE GERENCIA"/>
    <n v="25536000"/>
    <n v="6942.9037520391521"/>
    <s v="COP"/>
    <s v="false"/>
  </r>
  <r>
    <s v="2200"/>
    <s v="CL"/>
    <x v="0"/>
    <x v="39"/>
    <s v="CL Explotación TI"/>
    <s v="MMUNOZ"/>
    <s v="13"/>
    <s v="1300008913"/>
    <s v="10"/>
    <x v="321"/>
    <x v="320"/>
    <x v="39"/>
    <s v="MMUNOZ"/>
    <s v="ZSPC"/>
    <s v=""/>
    <s v="10582872"/>
    <s v="OLU MOBILITY SOLUTIONS S.L."/>
    <n v="6900"/>
    <n v="6900"/>
    <s v="USD"/>
    <s v="false"/>
  </r>
  <r>
    <s v="6000"/>
    <s v="PE"/>
    <x v="2"/>
    <x v="2"/>
    <s v="PE Ops Mall"/>
    <s v="CLLAUCA"/>
    <s v="12"/>
    <s v="1200146262"/>
    <s v="10"/>
    <x v="322"/>
    <x v="321"/>
    <x v="30"/>
    <s v="PRA_CLLAUCA"/>
    <s v="ZSRV"/>
    <s v="SER_PUBLI"/>
    <s v="P60401098"/>
    <s v="GRUPO DJ S.A.C"/>
    <n v="23800"/>
    <n v="6898.550724637681"/>
    <s v="PEN"/>
    <s v="false"/>
  </r>
  <r>
    <s v="1100"/>
    <s v="CL"/>
    <x v="0"/>
    <x v="13"/>
    <s v="CL Marketing Mall"/>
    <s v="P.NORAMBUENA"/>
    <s v="12"/>
    <s v="1200144525"/>
    <s v="10"/>
    <x v="323"/>
    <x v="322"/>
    <x v="16"/>
    <s v="MFILIPINI"/>
    <s v="ZSRV"/>
    <s v=""/>
    <s v="76945383"/>
    <s v="NOT MEDIA SPA"/>
    <n v="6382500"/>
    <n v="6893.0696704934498"/>
    <s v="CLP"/>
    <s v="false"/>
  </r>
  <r>
    <s v="OAS"/>
    <s v="CO"/>
    <x v="3"/>
    <x v="31"/>
    <s v="CO Ops Out/Strip"/>
    <s v="LCHARRY"/>
    <s v="12"/>
    <s v="1200144822"/>
    <s v="10"/>
    <x v="324"/>
    <x v="323"/>
    <x v="24"/>
    <s v="LCHARRY"/>
    <s v="ZSRV"/>
    <s v=""/>
    <s v="C901607595"/>
    <s v="NODO INGENIERÍA ELÉCTRICA SAS"/>
    <n v="25295185"/>
    <n v="6877.4293094072864"/>
    <s v="COP"/>
    <s v="false"/>
  </r>
  <r>
    <s v="1100"/>
    <s v="CL"/>
    <x v="0"/>
    <x v="50"/>
    <s v="CL Área Personas"/>
    <s v="KLUNA"/>
    <s v="12"/>
    <s v="1200146187"/>
    <s v="10"/>
    <x v="325"/>
    <x v="298"/>
    <x v="30"/>
    <s v="KLUNA"/>
    <s v="ZSRV"/>
    <s v=""/>
    <s v="76726790"/>
    <s v="APLICA EST S.A"/>
    <n v="6355909"/>
    <n v="6864.3515168533258"/>
    <s v="CLP"/>
    <s v="false"/>
  </r>
  <r>
    <s v="1100"/>
    <s v="CL"/>
    <x v="0"/>
    <x v="7"/>
    <s v="CL Ops Mall"/>
    <s v="KCEA"/>
    <s v="12"/>
    <s v="1200146608"/>
    <s v="10"/>
    <x v="326"/>
    <x v="324"/>
    <x v="2"/>
    <s v="EXT_CNARANJO"/>
    <s v="ZSRV"/>
    <s v=""/>
    <s v="76474383"/>
    <s v="IO INGENIERIA LIMITADA"/>
    <n v="164.4"/>
    <n v="6850"/>
    <s v="UF"/>
    <s v="false"/>
  </r>
  <r>
    <s v="6030"/>
    <s v="PE"/>
    <x v="2"/>
    <x v="2"/>
    <s v="PE Ops Mall"/>
    <s v="LHUAMAN"/>
    <s v="12"/>
    <s v="1200146634"/>
    <s v="10"/>
    <x v="327"/>
    <x v="325"/>
    <x v="2"/>
    <s v="LHUAMAN"/>
    <s v="ZSRV"/>
    <s v=""/>
    <s v="P61079106"/>
    <s v="FAB TECH COMPANY E.I.R.L"/>
    <n v="23492"/>
    <n v="6809.2753623188401"/>
    <s v="PEN"/>
    <s v="false"/>
  </r>
  <r>
    <s v="1100"/>
    <s v="CL"/>
    <x v="0"/>
    <x v="19"/>
    <s v="Corp A. Personas"/>
    <s v="CGALLETTI"/>
    <s v="12"/>
    <s v="1200144622"/>
    <s v="10"/>
    <x v="328"/>
    <x v="326"/>
    <x v="15"/>
    <s v="DQUINTANA"/>
    <s v="ZSRV"/>
    <s v=""/>
    <s v="76593514"/>
    <s v="TEMPO PRODUCCIONES BY DS SPA"/>
    <n v="6300000"/>
    <n v="6803.9700625317255"/>
    <s v="CLP"/>
    <s v="false"/>
  </r>
  <r>
    <s v="1100"/>
    <s v="CL"/>
    <x v="0"/>
    <x v="9"/>
    <s v="Corp Desarro. TI"/>
    <s v="nbarros"/>
    <s v="12"/>
    <s v="1200146673"/>
    <s v="20"/>
    <x v="329"/>
    <x v="327"/>
    <x v="12"/>
    <s v="NBARROS"/>
    <s v="ZSRV"/>
    <s v=""/>
    <s v="76995401"/>
    <s v="AWTANA SPA"/>
    <n v="6800"/>
    <n v="6800"/>
    <s v="USD"/>
    <s v="false"/>
  </r>
  <r>
    <s v="6000"/>
    <s v="PE"/>
    <x v="2"/>
    <x v="34"/>
    <s v="PE Marketing Mall"/>
    <s v="JHURTADO"/>
    <m/>
    <s v="1400009365"/>
    <s v="10"/>
    <x v="330"/>
    <x v="328"/>
    <x v="37"/>
    <s v="EXT_KNOLASCO"/>
    <s v="ZPMH"/>
    <s v="SER_MKT"/>
    <s v="P46296694"/>
    <s v="CLAUDIA ELIZABETH CAMACHO GOMERO"/>
    <n v="23333.3"/>
    <n v="6763.2753623188401"/>
    <s v="PEN"/>
    <s v="false"/>
  </r>
  <r>
    <s v="6000"/>
    <s v="PE"/>
    <x v="2"/>
    <x v="34"/>
    <s v="PE Marketing Mall"/>
    <s v="JHURTADO"/>
    <m/>
    <s v="1400009365"/>
    <s v="20"/>
    <x v="330"/>
    <x v="328"/>
    <x v="37"/>
    <s v="EXT_KNOLASCO"/>
    <s v="ZPMH"/>
    <s v="SER_MKT"/>
    <s v="P46296694"/>
    <s v="CLAUDIA ELIZABETH CAMACHO GOMERO"/>
    <n v="23333.3"/>
    <n v="6763.2753623188401"/>
    <s v="PEN"/>
    <s v="false"/>
  </r>
  <r>
    <s v="6000"/>
    <s v="PE"/>
    <x v="2"/>
    <x v="34"/>
    <s v="PE Marketing Mall"/>
    <s v="JHURTADO"/>
    <m/>
    <s v="1400009365"/>
    <s v="30"/>
    <x v="330"/>
    <x v="328"/>
    <x v="37"/>
    <s v="EXT_KNOLASCO"/>
    <s v="ZPMH"/>
    <s v="SER_MKT"/>
    <s v="P46296694"/>
    <s v="CLAUDIA ELIZABETH CAMACHO GOMERO"/>
    <n v="23333.3"/>
    <n v="6763.2753623188401"/>
    <s v="PEN"/>
    <s v="false"/>
  </r>
  <r>
    <s v="MQU"/>
    <s v="CL"/>
    <x v="0"/>
    <x v="0"/>
    <s v="CL Proyectos 5"/>
    <s v="KSEPULVEDA"/>
    <s v="12"/>
    <s v="1200146250"/>
    <s v="10"/>
    <x v="331"/>
    <x v="329"/>
    <x v="30"/>
    <s v="EXT_AYEPEZ"/>
    <s v="ZSRV"/>
    <s v=""/>
    <s v="76088833"/>
    <s v="ASESORIAS E INVERSIONES FAUNDEZ LAT"/>
    <n v="162"/>
    <n v="6750"/>
    <s v="UF"/>
    <s v="false"/>
  </r>
  <r>
    <s v="BIN"/>
    <s v="CL"/>
    <x v="0"/>
    <x v="0"/>
    <s v="CL Proyectos 5"/>
    <s v="KSEPULVEDA"/>
    <s v="12"/>
    <s v="1200146205"/>
    <s v="10"/>
    <x v="332"/>
    <x v="330"/>
    <x v="30"/>
    <s v="EXT_AYEPEZ"/>
    <s v="ZSRV"/>
    <s v=""/>
    <s v="76088833"/>
    <s v="ASESORIAS E INVERSIONES FAUNDEZ LAT"/>
    <n v="162"/>
    <n v="6750"/>
    <s v="UF"/>
    <s v="false"/>
  </r>
  <r>
    <s v="BUE"/>
    <s v="CL"/>
    <x v="0"/>
    <x v="7"/>
    <s v="CL Ops Mall"/>
    <s v="P CAMPOS"/>
    <m/>
    <s v="1200147188"/>
    <s v="10"/>
    <x v="333"/>
    <x v="331"/>
    <x v="41"/>
    <s v="BILLESCA"/>
    <s v="ZSRV"/>
    <s v=""/>
    <s v="77506994"/>
    <s v="GRUPO AMERICA SEGURIDAD"/>
    <n v="6247920"/>
    <n v="6747.7239100147963"/>
    <s v="CLP"/>
    <s v="false"/>
  </r>
  <r>
    <s v="BIN"/>
    <s v="CL"/>
    <x v="0"/>
    <x v="7"/>
    <s v="CL Ops Mall"/>
    <s v="P CAMPOS"/>
    <m/>
    <s v="1200147189"/>
    <s v="10"/>
    <x v="334"/>
    <x v="332"/>
    <x v="41"/>
    <s v="BILLESCA"/>
    <s v="ZSRV"/>
    <s v=""/>
    <s v="77506994"/>
    <s v="GRUPO AMERICA SEGURIDAD"/>
    <n v="6247920"/>
    <n v="6747.7239100147963"/>
    <s v="CLP"/>
    <s v="false"/>
  </r>
  <r>
    <s v="MOL"/>
    <s v="PE"/>
    <x v="1"/>
    <x v="2"/>
    <s v="PE Ops Mall"/>
    <s v="JZAPATA"/>
    <s v="12"/>
    <s v="1200143801"/>
    <s v="10"/>
    <x v="335"/>
    <x v="333"/>
    <x v="48"/>
    <s v="EXT_BRODRIGU"/>
    <s v="ZSRV"/>
    <s v=""/>
    <s v="P56607803"/>
    <s v="NATIONAL FACILITIES MANAGEMENT S.A."/>
    <n v="23228.29"/>
    <n v="6732.8376811594198"/>
    <s v="PEN"/>
    <s v="false"/>
  </r>
  <r>
    <s v="4150"/>
    <s v="CO"/>
    <x v="3"/>
    <x v="9"/>
    <s v="Corp Desarro. TI"/>
    <s v="nbarros"/>
    <m/>
    <s v="1200147436"/>
    <s v="10"/>
    <x v="336"/>
    <x v="334"/>
    <x v="29"/>
    <s v="NBARROS"/>
    <s v="ZSRV"/>
    <s v=""/>
    <s v="C900749874"/>
    <s v="PAPERLESS S.A.S"/>
    <n v="6708"/>
    <n v="6708"/>
    <s v="USD"/>
    <s v="false"/>
  </r>
  <r>
    <s v="6000"/>
    <s v="PE"/>
    <x v="2"/>
    <x v="2"/>
    <s v="PE Ops Mall"/>
    <s v="CLLAUCA"/>
    <s v="12"/>
    <s v="1200146347"/>
    <s v="10"/>
    <x v="337"/>
    <x v="335"/>
    <x v="35"/>
    <s v="PRA_CLLAUCA"/>
    <s v="ZSRV"/>
    <s v="SER_PUBLI"/>
    <s v="P60401098"/>
    <s v="GRUPO DJ S.A.C"/>
    <n v="23100"/>
    <n v="6695.652173913043"/>
    <s v="PEN"/>
    <s v="false"/>
  </r>
  <r>
    <s v="4300"/>
    <s v="CO"/>
    <x v="3"/>
    <x v="11"/>
    <s v="CO Ops Mall"/>
    <s v="ARICO"/>
    <s v="12"/>
    <s v="1200145938"/>
    <s v="10"/>
    <x v="338"/>
    <x v="336"/>
    <x v="17"/>
    <s v="EXT_JTRUJILL"/>
    <s v="ZSRV"/>
    <s v=""/>
    <s v="C900632505"/>
    <s v="RED MEDICA VITAL S.A.S"/>
    <n v="24609750"/>
    <n v="6691.0685154975527"/>
    <s v="COP"/>
    <s v="false"/>
  </r>
  <r>
    <s v="2160"/>
    <s v="CL"/>
    <x v="0"/>
    <x v="52"/>
    <s v="CL Gcia Comercial"/>
    <s v="P UGARTE"/>
    <s v="12"/>
    <s v="1200145101"/>
    <s v="10"/>
    <x v="339"/>
    <x v="337"/>
    <x v="24"/>
    <s v="BILLESCA"/>
    <s v="ZSRV"/>
    <s v=""/>
    <s v="77200033"/>
    <s v="ARRIAGADA LECHUGA ARQUITECTURA Y"/>
    <n v="160"/>
    <n v="6666.666666666667"/>
    <s v="UF"/>
    <s v="false"/>
  </r>
  <r>
    <s v="1100"/>
    <s v="CL"/>
    <x v="0"/>
    <x v="36"/>
    <s v="Corp A. Clientes"/>
    <s v="CFERNANDEZG"/>
    <s v="12"/>
    <s v="1200146898"/>
    <s v="10"/>
    <x v="340"/>
    <x v="338"/>
    <x v="50"/>
    <s v="CFERNANDEZG"/>
    <s v="ZSRV"/>
    <s v=""/>
    <s v="76877135"/>
    <s v="AMARIS CONSULTING SPA"/>
    <n v="160"/>
    <n v="6666.666666666667"/>
    <s v="UF"/>
    <s v="false"/>
  </r>
  <r>
    <s v="1100"/>
    <s v="CL"/>
    <x v="0"/>
    <x v="23"/>
    <s v="CL Proyectos 3"/>
    <s v="CGARCIA"/>
    <s v="12"/>
    <s v="1200144706"/>
    <s v="10"/>
    <x v="341"/>
    <x v="339"/>
    <x v="44"/>
    <s v="EXT_AYEPEZ"/>
    <s v="ZSRV"/>
    <s v=""/>
    <s v="76321483"/>
    <s v="IMPORTADORA Y COMERCIALIZADORA BROW"/>
    <n v="6627"/>
    <n v="6627"/>
    <s v="USD"/>
    <s v="false"/>
  </r>
  <r>
    <s v="1100"/>
    <s v="CL"/>
    <x v="0"/>
    <x v="23"/>
    <s v="CL Proyectos 3"/>
    <s v="ELLA"/>
    <s v="12"/>
    <s v="1200144612"/>
    <s v="10"/>
    <x v="342"/>
    <x v="340"/>
    <x v="15"/>
    <s v="EXT_AYEPEZ"/>
    <s v="ZSRV"/>
    <s v=""/>
    <s v="76862290"/>
    <s v="REMEDI STTAMER Y CIA LTDA"/>
    <n v="6120584"/>
    <n v="6610.2016351128059"/>
    <s v="CLP"/>
    <s v="false"/>
  </r>
  <r>
    <s v="MAM"/>
    <s v="CL"/>
    <x v="0"/>
    <x v="7"/>
    <s v="CL Ops Mall"/>
    <s v="CMEDINA"/>
    <s v="12"/>
    <s v="1200144623"/>
    <s v="10"/>
    <x v="343"/>
    <x v="341"/>
    <x v="15"/>
    <s v="EXT_BBUSTOS"/>
    <s v="ZSRV"/>
    <s v="SER_GRAL"/>
    <s v="76280086"/>
    <s v="SOLUCIONES SIM SPA"/>
    <n v="6052485"/>
    <n v="6536.6550387178304"/>
    <s v="CLP"/>
    <s v="false"/>
  </r>
  <r>
    <s v="4300"/>
    <s v="CO"/>
    <x v="3"/>
    <x v="12"/>
    <s v="CO Gcia Ing"/>
    <s v="JVASQUEZ"/>
    <s v="12"/>
    <s v="1200146478"/>
    <s v="10"/>
    <x v="344"/>
    <x v="342"/>
    <x v="43"/>
    <s v="JVASQUEZ"/>
    <s v="ZSRV"/>
    <s v=""/>
    <s v="C900990718"/>
    <s v="OBRA ARANGO SAS"/>
    <n v="23862320"/>
    <n v="6487.8520935290917"/>
    <s v="COP"/>
    <s v="false"/>
  </r>
  <r>
    <s v="1100"/>
    <s v="CL"/>
    <x v="0"/>
    <x v="18"/>
    <s v="Corp Des Digital"/>
    <s v="WGRANADOS"/>
    <s v="13"/>
    <s v="1300008855"/>
    <s v="10"/>
    <x v="345"/>
    <x v="343"/>
    <x v="44"/>
    <s v="WGRANADOS"/>
    <s v="ZSPC"/>
    <s v=""/>
    <s v="26650164"/>
    <s v="HERNAN FABIAN HURTADO JARAMILLO"/>
    <n v="155"/>
    <n v="6458.333333333333"/>
    <s v="UF"/>
    <s v="false"/>
  </r>
  <r>
    <s v="PAF"/>
    <s v="CO"/>
    <x v="3"/>
    <x v="47"/>
    <s v="CO Center Manager"/>
    <s v="PCRISTANCHO"/>
    <s v="12"/>
    <s v="1200144780"/>
    <s v="10"/>
    <x v="346"/>
    <x v="344"/>
    <x v="4"/>
    <s v="EXT_BOSORNO"/>
    <s v="ZSRV"/>
    <s v=""/>
    <s v="C901351938"/>
    <s v="ELEMENTAL CONSTRUCCION Y ARQUITECTU"/>
    <n v="23563800"/>
    <n v="6406.6884176182712"/>
    <s v="COP"/>
    <s v="false"/>
  </r>
  <r>
    <s v="1100"/>
    <s v="CL"/>
    <x v="0"/>
    <x v="18"/>
    <s v="Corp Des Digital"/>
    <s v="N Gallardo"/>
    <s v="13"/>
    <s v="1300008948"/>
    <s v="10"/>
    <x v="347"/>
    <x v="345"/>
    <x v="18"/>
    <s v="NGALLARDO"/>
    <s v="ZSPC"/>
    <s v=""/>
    <s v="99526860"/>
    <s v="SOHO CHILE COM S A"/>
    <n v="153"/>
    <n v="6375"/>
    <s v="UF"/>
    <s v="false"/>
  </r>
  <r>
    <s v="MIN"/>
    <s v="PE"/>
    <x v="1"/>
    <x v="2"/>
    <s v="PE Ops Mall"/>
    <s v="cpisfil"/>
    <s v="12"/>
    <s v="1200146605"/>
    <s v="10"/>
    <x v="348"/>
    <x v="346"/>
    <x v="2"/>
    <s v="EXT_EDAVILA"/>
    <s v="ZSRV"/>
    <s v=""/>
    <s v="P10025117"/>
    <s v="CLINICA BELLAVISTA S.A.C."/>
    <n v="21970.98"/>
    <n v="6368.4"/>
    <s v="PEN"/>
    <s v="false"/>
  </r>
  <r>
    <s v="1100"/>
    <s v="CL"/>
    <x v="0"/>
    <x v="29"/>
    <s v="Corp Analytics TI"/>
    <s v="ITOBAR"/>
    <s v="14"/>
    <s v="1400009227"/>
    <s v="10"/>
    <x v="349"/>
    <x v="347"/>
    <x v="24"/>
    <s v="ITOBAR"/>
    <s v="ZPMH"/>
    <s v=""/>
    <s v="76011398"/>
    <s v="CONSULTORIA Y DESARROLLO DE SOFTWAR"/>
    <n v="152"/>
    <n v="6333.333333333333"/>
    <s v="UF"/>
    <s v="false"/>
  </r>
  <r>
    <s v="1100"/>
    <s v="CL"/>
    <x v="0"/>
    <x v="29"/>
    <s v="Corp Analytics TI"/>
    <s v="ITOBAR"/>
    <s v="14"/>
    <s v="1400009227"/>
    <s v="20"/>
    <x v="349"/>
    <x v="348"/>
    <x v="24"/>
    <s v="ITOBAR"/>
    <s v="ZPMH"/>
    <s v=""/>
    <s v="76011398"/>
    <s v="CONSULTORIA Y DESARROLLO DE SOFTWAR"/>
    <n v="152"/>
    <n v="6333.333333333333"/>
    <s v="UF"/>
    <s v="false"/>
  </r>
  <r>
    <s v="1100"/>
    <s v="CL"/>
    <x v="0"/>
    <x v="29"/>
    <s v="Corp Analytics TI"/>
    <s v="ITOBAR"/>
    <s v="14"/>
    <s v="1400009227"/>
    <s v="30"/>
    <x v="349"/>
    <x v="349"/>
    <x v="24"/>
    <s v="ITOBAR"/>
    <s v="ZPMH"/>
    <s v=""/>
    <s v="76011398"/>
    <s v="CONSULTORIA Y DESARROLLO DE SOFTWAR"/>
    <n v="152"/>
    <n v="6333.333333333333"/>
    <s v="UF"/>
    <s v="false"/>
  </r>
  <r>
    <s v="1100"/>
    <s v="CL"/>
    <x v="0"/>
    <x v="29"/>
    <s v="Corp Analytics TI"/>
    <s v="ITOBAR"/>
    <s v="14"/>
    <s v="1400009226"/>
    <s v="10"/>
    <x v="350"/>
    <x v="350"/>
    <x v="24"/>
    <s v="ITOBAR"/>
    <s v="ZPMH"/>
    <s v=""/>
    <s v="76011398"/>
    <s v="CONSULTORIA Y DESARROLLO DE SOFTWAR"/>
    <n v="152"/>
    <n v="6333.333333333333"/>
    <s v="UF"/>
    <s v="false"/>
  </r>
  <r>
    <s v="1100"/>
    <s v="CL"/>
    <x v="0"/>
    <x v="29"/>
    <s v="Corp Analytics TI"/>
    <s v="ITOBAR"/>
    <s v="14"/>
    <s v="1400009226"/>
    <s v="20"/>
    <x v="350"/>
    <x v="351"/>
    <x v="24"/>
    <s v="ITOBAR"/>
    <s v="ZPMH"/>
    <s v=""/>
    <s v="76011398"/>
    <s v="CONSULTORIA Y DESARROLLO DE SOFTWAR"/>
    <n v="152"/>
    <n v="6333.333333333333"/>
    <s v="UF"/>
    <s v="false"/>
  </r>
  <r>
    <s v="1100"/>
    <s v="CL"/>
    <x v="0"/>
    <x v="29"/>
    <s v="Corp Analytics TI"/>
    <s v="ITOBAR"/>
    <s v="14"/>
    <s v="1400009226"/>
    <s v="30"/>
    <x v="350"/>
    <x v="352"/>
    <x v="24"/>
    <s v="ITOBAR"/>
    <s v="ZPMH"/>
    <s v=""/>
    <s v="76011398"/>
    <s v="CONSULTORIA Y DESARROLLO DE SOFTWAR"/>
    <n v="152"/>
    <n v="6333.333333333333"/>
    <s v="UF"/>
    <s v="false"/>
  </r>
  <r>
    <s v="1100"/>
    <s v="CL"/>
    <x v="0"/>
    <x v="29"/>
    <s v="Corp Analytics TI"/>
    <s v="ITOBAR"/>
    <s v="14"/>
    <s v="1400009305"/>
    <s v="10"/>
    <x v="351"/>
    <x v="353"/>
    <x v="34"/>
    <s v="ITOBAR"/>
    <s v="ZPMH"/>
    <s v=""/>
    <s v="76011398"/>
    <s v="CONSULTORIA Y DESARROLLO DE SOFTWAR"/>
    <n v="152"/>
    <n v="6333.333333333333"/>
    <s v="UF"/>
    <s v="false"/>
  </r>
  <r>
    <s v="1100"/>
    <s v="CL"/>
    <x v="0"/>
    <x v="29"/>
    <s v="Corp Analytics TI"/>
    <s v="ITOBAR"/>
    <s v="14"/>
    <s v="1400009305"/>
    <s v="20"/>
    <x v="351"/>
    <x v="354"/>
    <x v="34"/>
    <s v="ITOBAR"/>
    <s v="ZPMH"/>
    <s v=""/>
    <s v="76011398"/>
    <s v="CONSULTORIA Y DESARROLLO DE SOFTWAR"/>
    <n v="152"/>
    <n v="6333.333333333333"/>
    <s v="UF"/>
    <s v="false"/>
  </r>
  <r>
    <s v="1100"/>
    <s v="CL"/>
    <x v="0"/>
    <x v="29"/>
    <s v="Corp Analytics TI"/>
    <s v="ITOBAR"/>
    <s v="14"/>
    <s v="1400009305"/>
    <s v="30"/>
    <x v="351"/>
    <x v="355"/>
    <x v="34"/>
    <s v="ITOBAR"/>
    <s v="ZPMH"/>
    <s v=""/>
    <s v="76011398"/>
    <s v="CONSULTORIA Y DESARROLLO DE SOFTWAR"/>
    <n v="152"/>
    <n v="6333.333333333333"/>
    <s v="UF"/>
    <s v="false"/>
  </r>
  <r>
    <s v="1100"/>
    <s v="CL"/>
    <x v="0"/>
    <x v="29"/>
    <s v="Corp Analytics TI"/>
    <s v="ITOBAR"/>
    <s v="14"/>
    <s v="1400009305"/>
    <s v="40"/>
    <x v="351"/>
    <x v="356"/>
    <x v="34"/>
    <s v="ITOBAR"/>
    <s v="ZPMH"/>
    <s v=""/>
    <s v="76011398"/>
    <s v="CONSULTORIA Y DESARROLLO DE SOFTWAR"/>
    <n v="152"/>
    <n v="6333.333333333333"/>
    <s v="UF"/>
    <s v="false"/>
  </r>
  <r>
    <s v="6030"/>
    <s v="PE"/>
    <x v="2"/>
    <x v="2"/>
    <s v="PE Ops Mall"/>
    <s v="CPACHECO"/>
    <s v="14"/>
    <s v="1400009271"/>
    <s v="10"/>
    <x v="352"/>
    <x v="357"/>
    <x v="52"/>
    <s v="PRA_CPACHECO"/>
    <s v="ZPMH"/>
    <s v="SER_GRAL"/>
    <s v="P60338169"/>
    <s v="INVERSIONES URBANISTICAS OPERADORA"/>
    <n v="21844"/>
    <n v="6331.5942028985501"/>
    <s v="PEN"/>
    <s v="false"/>
  </r>
  <r>
    <s v="6030"/>
    <s v="PE"/>
    <x v="2"/>
    <x v="2"/>
    <s v="PE Ops Mall"/>
    <s v="CPACHECO"/>
    <s v="14"/>
    <s v="1400009271"/>
    <s v="20"/>
    <x v="352"/>
    <x v="357"/>
    <x v="52"/>
    <s v="PRA_CPACHECO"/>
    <s v="ZPMH"/>
    <s v="SER_GRAL"/>
    <s v="P60338169"/>
    <s v="INVERSIONES URBANISTICAS OPERADORA"/>
    <n v="21844"/>
    <n v="6331.5942028985501"/>
    <s v="PEN"/>
    <s v="false"/>
  </r>
  <r>
    <s v="6030"/>
    <s v="PE"/>
    <x v="2"/>
    <x v="2"/>
    <s v="PE Ops Mall"/>
    <s v="CPACHECO"/>
    <s v="14"/>
    <s v="1400009271"/>
    <s v="30"/>
    <x v="352"/>
    <x v="357"/>
    <x v="52"/>
    <s v="PRA_CPACHECO"/>
    <s v="ZPMH"/>
    <s v="SER_GRAL"/>
    <s v="P60338169"/>
    <s v="INVERSIONES URBANISTICAS OPERADORA"/>
    <n v="21844"/>
    <n v="6331.5942028985501"/>
    <s v="PEN"/>
    <s v="false"/>
  </r>
  <r>
    <s v="6030"/>
    <s v="PE"/>
    <x v="2"/>
    <x v="2"/>
    <s v="PE Ops Mall"/>
    <s v="CPACHECO"/>
    <s v="14"/>
    <s v="1400009271"/>
    <s v="40"/>
    <x v="352"/>
    <x v="357"/>
    <x v="52"/>
    <s v="PRA_CPACHECO"/>
    <s v="ZPMH"/>
    <s v="SER_GRAL"/>
    <s v="P60338169"/>
    <s v="INVERSIONES URBANISTICAS OPERADORA"/>
    <n v="21844"/>
    <n v="6331.5942028985501"/>
    <s v="PEN"/>
    <s v="false"/>
  </r>
  <r>
    <s v="6030"/>
    <s v="PE"/>
    <x v="2"/>
    <x v="2"/>
    <s v="PE Ops Mall"/>
    <s v="CPACHECO"/>
    <s v="14"/>
    <s v="1400009271"/>
    <s v="50"/>
    <x v="352"/>
    <x v="357"/>
    <x v="52"/>
    <s v="PRA_CPACHECO"/>
    <s v="ZPMH"/>
    <s v="SER_GRAL"/>
    <s v="P60338169"/>
    <s v="INVERSIONES URBANISTICAS OPERADORA"/>
    <n v="21844"/>
    <n v="6331.5942028985501"/>
    <s v="PEN"/>
    <s v="false"/>
  </r>
  <r>
    <s v="6030"/>
    <s v="PE"/>
    <x v="2"/>
    <x v="2"/>
    <s v="PE Ops Mall"/>
    <s v="CPACHECO"/>
    <s v="14"/>
    <s v="1400009271"/>
    <s v="60"/>
    <x v="352"/>
    <x v="357"/>
    <x v="52"/>
    <s v="PRA_CPACHECO"/>
    <s v="ZPMH"/>
    <s v="SER_GRAL"/>
    <s v="P60338169"/>
    <s v="INVERSIONES URBANISTICAS OPERADORA"/>
    <n v="21844"/>
    <n v="6331.5942028985501"/>
    <s v="PEN"/>
    <s v="false"/>
  </r>
  <r>
    <s v="6030"/>
    <s v="PE"/>
    <x v="2"/>
    <x v="2"/>
    <s v="PE Ops Mall"/>
    <s v="CPACHECO"/>
    <s v="14"/>
    <s v="1400009271"/>
    <s v="70"/>
    <x v="352"/>
    <x v="357"/>
    <x v="52"/>
    <s v="PRA_CPACHECO"/>
    <s v="ZPMH"/>
    <s v="SER_GRAL"/>
    <s v="P60338169"/>
    <s v="INVERSIONES URBANISTICAS OPERADORA"/>
    <n v="21844"/>
    <n v="6331.5942028985501"/>
    <s v="PEN"/>
    <s v="false"/>
  </r>
  <r>
    <s v="6030"/>
    <s v="PE"/>
    <x v="2"/>
    <x v="2"/>
    <s v="PE Ops Mall"/>
    <s v="CPACHECO"/>
    <s v="14"/>
    <s v="1400009271"/>
    <s v="80"/>
    <x v="352"/>
    <x v="357"/>
    <x v="52"/>
    <s v="PRA_CPACHECO"/>
    <s v="ZPMH"/>
    <s v="SER_GRAL"/>
    <s v="P60338169"/>
    <s v="INVERSIONES URBANISTICAS OPERADORA"/>
    <n v="21844"/>
    <n v="6331.5942028985501"/>
    <s v="PEN"/>
    <s v="false"/>
  </r>
  <r>
    <s v="6030"/>
    <s v="PE"/>
    <x v="2"/>
    <x v="2"/>
    <s v="PE Ops Mall"/>
    <s v="CPACHECO"/>
    <s v="14"/>
    <s v="1400009271"/>
    <s v="90"/>
    <x v="352"/>
    <x v="357"/>
    <x v="52"/>
    <s v="PRA_CPACHECO"/>
    <s v="ZPMH"/>
    <s v="SER_GRAL"/>
    <s v="P60338169"/>
    <s v="INVERSIONES URBANISTICAS OPERADORA"/>
    <n v="21844"/>
    <n v="6331.5942028985501"/>
    <s v="PEN"/>
    <s v="false"/>
  </r>
  <r>
    <s v="6030"/>
    <s v="PE"/>
    <x v="2"/>
    <x v="2"/>
    <s v="PE Ops Mall"/>
    <s v="CPACHECO"/>
    <s v="14"/>
    <s v="1400009271"/>
    <s v="100"/>
    <x v="352"/>
    <x v="357"/>
    <x v="52"/>
    <s v="PRA_CPACHECO"/>
    <s v="ZPMH"/>
    <s v="SER_GRAL"/>
    <s v="P60338169"/>
    <s v="INVERSIONES URBANISTICAS OPERADORA"/>
    <n v="21844"/>
    <n v="6331.5942028985501"/>
    <s v="PEN"/>
    <s v="false"/>
  </r>
  <r>
    <s v="6030"/>
    <s v="PE"/>
    <x v="2"/>
    <x v="2"/>
    <s v="PE Ops Mall"/>
    <s v="CPACHECO"/>
    <s v="14"/>
    <s v="1400009271"/>
    <s v="110"/>
    <x v="352"/>
    <x v="357"/>
    <x v="52"/>
    <s v="PRA_CPACHECO"/>
    <s v="ZPMH"/>
    <s v="SER_GRAL"/>
    <s v="P60338169"/>
    <s v="INVERSIONES URBANISTICAS OPERADORA"/>
    <n v="21844"/>
    <n v="6331.5942028985501"/>
    <s v="PEN"/>
    <s v="false"/>
  </r>
  <r>
    <s v="6030"/>
    <s v="PE"/>
    <x v="2"/>
    <x v="2"/>
    <s v="PE Ops Mall"/>
    <s v="CPACHECO"/>
    <s v="14"/>
    <s v="1400009271"/>
    <s v="120"/>
    <x v="352"/>
    <x v="357"/>
    <x v="52"/>
    <s v="PRA_CPACHECO"/>
    <s v="ZPMH"/>
    <s v="SER_GRAL"/>
    <s v="P60338169"/>
    <s v="INVERSIONES URBANISTICAS OPERADORA"/>
    <n v="21844"/>
    <n v="6331.5942028985501"/>
    <s v="PEN"/>
    <s v="false"/>
  </r>
  <r>
    <s v="OAS"/>
    <s v="CO"/>
    <x v="3"/>
    <x v="12"/>
    <s v="CO Gcia Ing"/>
    <s v="JVASQUEZ"/>
    <s v="12"/>
    <s v="1200144225"/>
    <s v="10"/>
    <x v="353"/>
    <x v="358"/>
    <x v="11"/>
    <s v="JVASQUEZ"/>
    <s v="ZSRV"/>
    <s v=""/>
    <s v="C900797009"/>
    <s v="HIDRAULICA INTEGRAL DE COLOMBIA SAS"/>
    <n v="23272393"/>
    <n v="6327.4586731919526"/>
    <s v="COP"/>
    <s v="false"/>
  </r>
  <r>
    <s v="OAS"/>
    <s v="CO"/>
    <x v="3"/>
    <x v="12"/>
    <s v="CO Gcia Ing"/>
    <s v="JVASQUEZ"/>
    <s v="12"/>
    <s v="1200144875"/>
    <s v="10"/>
    <x v="354"/>
    <x v="359"/>
    <x v="42"/>
    <s v="JVASQUEZ"/>
    <s v="ZSRV"/>
    <s v=""/>
    <s v="C901772822"/>
    <s v="INDUSTRIAS SKALA SAS"/>
    <n v="23200000"/>
    <n v="6307.775965198477"/>
    <s v="COP"/>
    <s v="false"/>
  </r>
  <r>
    <s v="PHM"/>
    <s v="CO"/>
    <x v="3"/>
    <x v="32"/>
    <s v="CO Mktg Mall"/>
    <s v="JPERDOMO"/>
    <s v="12"/>
    <s v="1200143755"/>
    <s v="10"/>
    <x v="355"/>
    <x v="360"/>
    <x v="14"/>
    <s v="NACOSTA"/>
    <s v="ZSRV"/>
    <s v="SER_MKT"/>
    <s v="C890937233"/>
    <s v="SOCIEDAD TELEVISION DE ANTIOQUIA"/>
    <n v="23196000"/>
    <n v="6306.6884176182712"/>
    <s v="COP"/>
    <s v="false"/>
  </r>
  <r>
    <s v="1100"/>
    <s v="CL"/>
    <x v="0"/>
    <x v="1"/>
    <s v="Corp A. Finanzas"/>
    <s v="fmoyano"/>
    <s v="12"/>
    <s v="1200143888"/>
    <s v="10"/>
    <x v="356"/>
    <x v="361"/>
    <x v="6"/>
    <s v="PMUNOZ"/>
    <s v="ZSRV"/>
    <s v=""/>
    <s v="76389727"/>
    <s v="SOCIEDAD PERIODISTICA EL LIBERO S.A"/>
    <n v="151.19999999999999"/>
    <n v="6299.9999999999991"/>
    <s v="UF"/>
    <s v="false"/>
  </r>
  <r>
    <s v="1100"/>
    <s v="CL"/>
    <x v="0"/>
    <x v="7"/>
    <s v="CL Ops Mall"/>
    <s v="MANTONIETA"/>
    <s v="12"/>
    <s v="1200146391"/>
    <s v="40"/>
    <x v="293"/>
    <x v="362"/>
    <x v="13"/>
    <s v="EXT_CNARANJO"/>
    <s v="ZSRV"/>
    <s v=""/>
    <s v="96811990"/>
    <s v="LINKES CHILE S.A"/>
    <n v="5829473"/>
    <n v="6295.8031384661908"/>
    <s v="CLP"/>
    <s v="false"/>
  </r>
  <r>
    <s v="3450"/>
    <s v="PE"/>
    <x v="1"/>
    <x v="38"/>
    <s v="PE Ops Out/Strips"/>
    <s v="mrodriguezc"/>
    <s v="13"/>
    <s v="1300008839"/>
    <s v="20"/>
    <x v="357"/>
    <x v="363"/>
    <x v="32"/>
    <s v="MRODRIGUEZC"/>
    <s v="ZSPC"/>
    <s v=""/>
    <s v="P60839151"/>
    <s v="ECOLOGIA SERVICIOS Y TRANSPORTE S.A"/>
    <n v="21600"/>
    <n v="6260.869565217391"/>
    <s v="PEN"/>
    <s v="false"/>
  </r>
  <r>
    <s v="1100"/>
    <s v="CL"/>
    <x v="0"/>
    <x v="23"/>
    <s v="CL Proyectos 3"/>
    <s v="CGARCIA"/>
    <s v="12"/>
    <s v="1200145826"/>
    <s v="10"/>
    <x v="358"/>
    <x v="364"/>
    <x v="31"/>
    <s v="EXT_AYEPEZ"/>
    <s v="ZSRV"/>
    <s v=""/>
    <s v="76451328"/>
    <s v="MESA ARQUITECTURA LIMITADA"/>
    <n v="150.13999999999999"/>
    <n v="6255.833333333333"/>
    <s v="UF"/>
    <s v="false"/>
  </r>
  <r>
    <s v="1100"/>
    <s v="CL"/>
    <x v="0"/>
    <x v="51"/>
    <s v="CL Serv al Cliente"/>
    <s v="JBENAVENTE"/>
    <s v="12"/>
    <s v="1200145538"/>
    <s v="10"/>
    <x v="359"/>
    <x v="365"/>
    <x v="26"/>
    <s v="PRA_AOLAVARR"/>
    <s v="ZSRV"/>
    <s v=""/>
    <s v="77022253"/>
    <s v="DATABOT SPA"/>
    <n v="150"/>
    <n v="6250"/>
    <s v="UF"/>
    <s v="false"/>
  </r>
  <r>
    <s v="4300"/>
    <s v="CO"/>
    <x v="3"/>
    <x v="11"/>
    <s v="CO Ops Mall"/>
    <s v="AZAMUDIO"/>
    <s v="12"/>
    <s v="1200143713"/>
    <s v="10"/>
    <x v="360"/>
    <x v="366"/>
    <x v="49"/>
    <s v="EXT_JTRUJILL"/>
    <s v="ZSRV"/>
    <s v=""/>
    <s v="C901498330"/>
    <s v="CONSTRUCCIÓN Y MANTENIMIENTO 7/24 S"/>
    <n v="22974000"/>
    <n v="6246.3295269168029"/>
    <s v="COP"/>
    <s v="false"/>
  </r>
  <r>
    <s v="1100"/>
    <s v="CL"/>
    <x v="0"/>
    <x v="23"/>
    <s v="CL Proyectos 3"/>
    <s v="ELLA"/>
    <s v="12"/>
    <s v="1200144796"/>
    <s v="10"/>
    <x v="361"/>
    <x v="367"/>
    <x v="4"/>
    <s v="EXT_AYEPEZ"/>
    <s v="ZSRV"/>
    <s v=""/>
    <s v="77783727"/>
    <s v="CORREO NEUMÁTICO CHILE SPA"/>
    <n v="5746900"/>
    <n v="6206.6246908513604"/>
    <s v="CLP"/>
    <s v="false"/>
  </r>
  <r>
    <s v="1100"/>
    <s v="CL"/>
    <x v="0"/>
    <x v="7"/>
    <s v="CL Ops Mall"/>
    <s v="MANTONIETA"/>
    <s v="12"/>
    <s v="1200146550"/>
    <s v="10"/>
    <x v="362"/>
    <x v="368"/>
    <x v="10"/>
    <s v="EXT_CNARANJO"/>
    <s v="ZSRV"/>
    <s v=""/>
    <s v="76280086"/>
    <s v="SOLUCIONES SIM SPA"/>
    <n v="148.9"/>
    <n v="6204.166666666667"/>
    <s v="UF"/>
    <s v="false"/>
  </r>
  <r>
    <s v="AEB"/>
    <s v="CL"/>
    <x v="0"/>
    <x v="7"/>
    <s v="CL Ops Mall"/>
    <s v="Mfreitez"/>
    <m/>
    <s v="1200147400"/>
    <s v="10"/>
    <x v="363"/>
    <x v="369"/>
    <x v="37"/>
    <s v="MFREITEZ"/>
    <s v="ZSRV"/>
    <s v=""/>
    <s v="77274068"/>
    <s v="CONSTRUCTORA PUELO SPA"/>
    <n v="5734500"/>
    <n v="6193.2327497759015"/>
    <s v="CLP"/>
    <s v="false"/>
  </r>
  <r>
    <s v="1100"/>
    <s v="CL"/>
    <x v="0"/>
    <x v="27"/>
    <s v="CL Center Manager"/>
    <s v="CHURTADO"/>
    <s v="12"/>
    <s v="1200145674"/>
    <s v="10"/>
    <x v="364"/>
    <x v="370"/>
    <x v="40"/>
    <s v="EXT_CNARANJO"/>
    <s v="ZSRV"/>
    <s v=""/>
    <s v="76062618"/>
    <s v="SKIDATA CHILE SPA"/>
    <n v="5720387"/>
    <n v="6177.9907768405819"/>
    <s v="CLP"/>
    <s v="false"/>
  </r>
  <r>
    <s v="2160"/>
    <s v="CL"/>
    <x v="0"/>
    <x v="7"/>
    <s v="CL Ops Mall"/>
    <s v="JFlores"/>
    <s v="14"/>
    <s v="1400009307"/>
    <s v="10"/>
    <x v="365"/>
    <x v="371"/>
    <x v="30"/>
    <s v="JFLORES"/>
    <s v="ZPMH"/>
    <s v=""/>
    <s v="78232224"/>
    <s v="SERVICIOS IKOW SPA"/>
    <n v="5691246"/>
    <n v="6146.5186353180052"/>
    <s v="CLP"/>
    <s v="false"/>
  </r>
  <r>
    <s v="MOL"/>
    <s v="PE"/>
    <x v="1"/>
    <x v="2"/>
    <s v="PE Ops Mall"/>
    <s v="CPACHECO"/>
    <s v="14"/>
    <s v="1400009281"/>
    <s v="10"/>
    <x v="366"/>
    <x v="372"/>
    <x v="1"/>
    <s v="PRA_CPACHECO"/>
    <s v="ZPMH"/>
    <s v="SER_GRAL"/>
    <s v="P60338169"/>
    <s v="INVERSIONES URBANISTICAS OPERADORA"/>
    <n v="21178"/>
    <n v="6138.550724637681"/>
    <s v="PEN"/>
    <s v="false"/>
  </r>
  <r>
    <s v="MOL"/>
    <s v="PE"/>
    <x v="1"/>
    <x v="2"/>
    <s v="PE Ops Mall"/>
    <s v="CPACHECO"/>
    <s v="14"/>
    <s v="1400009281"/>
    <s v="20"/>
    <x v="366"/>
    <x v="372"/>
    <x v="1"/>
    <s v="PRA_CPACHECO"/>
    <s v="ZPMH"/>
    <s v="SER_GRAL"/>
    <s v="P60338169"/>
    <s v="INVERSIONES URBANISTICAS OPERADORA"/>
    <n v="21178"/>
    <n v="6138.550724637681"/>
    <s v="PEN"/>
    <s v="false"/>
  </r>
  <r>
    <s v="MOL"/>
    <s v="PE"/>
    <x v="1"/>
    <x v="2"/>
    <s v="PE Ops Mall"/>
    <s v="CPACHECO"/>
    <s v="14"/>
    <s v="1400009281"/>
    <s v="30"/>
    <x v="366"/>
    <x v="372"/>
    <x v="1"/>
    <s v="PRA_CPACHECO"/>
    <s v="ZPMH"/>
    <s v="SER_GRAL"/>
    <s v="P60338169"/>
    <s v="INVERSIONES URBANISTICAS OPERADORA"/>
    <n v="21178"/>
    <n v="6138.550724637681"/>
    <s v="PEN"/>
    <s v="false"/>
  </r>
  <r>
    <s v="MOL"/>
    <s v="PE"/>
    <x v="1"/>
    <x v="2"/>
    <s v="PE Ops Mall"/>
    <s v="CPACHECO"/>
    <s v="14"/>
    <s v="1400009281"/>
    <s v="40"/>
    <x v="366"/>
    <x v="372"/>
    <x v="1"/>
    <s v="PRA_CPACHECO"/>
    <s v="ZPMH"/>
    <s v="SER_GRAL"/>
    <s v="P60338169"/>
    <s v="INVERSIONES URBANISTICAS OPERADORA"/>
    <n v="21178"/>
    <n v="6138.550724637681"/>
    <s v="PEN"/>
    <s v="false"/>
  </r>
  <r>
    <s v="MOL"/>
    <s v="PE"/>
    <x v="1"/>
    <x v="2"/>
    <s v="PE Ops Mall"/>
    <s v="CPACHECO"/>
    <s v="14"/>
    <s v="1400009281"/>
    <s v="50"/>
    <x v="366"/>
    <x v="372"/>
    <x v="1"/>
    <s v="PRA_CPACHECO"/>
    <s v="ZPMH"/>
    <s v="SER_GRAL"/>
    <s v="P60338169"/>
    <s v="INVERSIONES URBANISTICAS OPERADORA"/>
    <n v="21178"/>
    <n v="6138.550724637681"/>
    <s v="PEN"/>
    <s v="false"/>
  </r>
  <r>
    <s v="MOL"/>
    <s v="PE"/>
    <x v="1"/>
    <x v="2"/>
    <s v="PE Ops Mall"/>
    <s v="CPACHECO"/>
    <s v="14"/>
    <s v="1400009281"/>
    <s v="60"/>
    <x v="366"/>
    <x v="372"/>
    <x v="1"/>
    <s v="PRA_CPACHECO"/>
    <s v="ZPMH"/>
    <s v="SER_GRAL"/>
    <s v="P60338169"/>
    <s v="INVERSIONES URBANISTICAS OPERADORA"/>
    <n v="21178"/>
    <n v="6138.550724637681"/>
    <s v="PEN"/>
    <s v="false"/>
  </r>
  <r>
    <s v="MOL"/>
    <s v="PE"/>
    <x v="1"/>
    <x v="2"/>
    <s v="PE Ops Mall"/>
    <s v="CPACHECO"/>
    <s v="14"/>
    <s v="1400009281"/>
    <s v="70"/>
    <x v="366"/>
    <x v="372"/>
    <x v="1"/>
    <s v="PRA_CPACHECO"/>
    <s v="ZPMH"/>
    <s v="SER_GRAL"/>
    <s v="P60338169"/>
    <s v="INVERSIONES URBANISTICAS OPERADORA"/>
    <n v="21178"/>
    <n v="6138.550724637681"/>
    <s v="PEN"/>
    <s v="false"/>
  </r>
  <r>
    <s v="MOL"/>
    <s v="PE"/>
    <x v="1"/>
    <x v="2"/>
    <s v="PE Ops Mall"/>
    <s v="CPACHECO"/>
    <s v="14"/>
    <s v="1400009281"/>
    <s v="80"/>
    <x v="366"/>
    <x v="372"/>
    <x v="1"/>
    <s v="PRA_CPACHECO"/>
    <s v="ZPMH"/>
    <s v="SER_GRAL"/>
    <s v="P60338169"/>
    <s v="INVERSIONES URBANISTICAS OPERADORA"/>
    <n v="21178"/>
    <n v="6138.550724637681"/>
    <s v="PEN"/>
    <s v="false"/>
  </r>
  <r>
    <s v="MOL"/>
    <s v="PE"/>
    <x v="1"/>
    <x v="2"/>
    <s v="PE Ops Mall"/>
    <s v="CPACHECO"/>
    <s v="14"/>
    <s v="1400009281"/>
    <s v="90"/>
    <x v="366"/>
    <x v="372"/>
    <x v="1"/>
    <s v="PRA_CPACHECO"/>
    <s v="ZPMH"/>
    <s v="SER_GRAL"/>
    <s v="P60338169"/>
    <s v="INVERSIONES URBANISTICAS OPERADORA"/>
    <n v="21178"/>
    <n v="6138.550724637681"/>
    <s v="PEN"/>
    <s v="false"/>
  </r>
  <r>
    <s v="MOL"/>
    <s v="PE"/>
    <x v="1"/>
    <x v="2"/>
    <s v="PE Ops Mall"/>
    <s v="CPACHECO"/>
    <s v="14"/>
    <s v="1400009281"/>
    <s v="100"/>
    <x v="366"/>
    <x v="372"/>
    <x v="1"/>
    <s v="PRA_CPACHECO"/>
    <s v="ZPMH"/>
    <s v="SER_GRAL"/>
    <s v="P60338169"/>
    <s v="INVERSIONES URBANISTICAS OPERADORA"/>
    <n v="21178"/>
    <n v="6138.550724637681"/>
    <s v="PEN"/>
    <s v="false"/>
  </r>
  <r>
    <s v="MOL"/>
    <s v="PE"/>
    <x v="1"/>
    <x v="2"/>
    <s v="PE Ops Mall"/>
    <s v="CPACHECO"/>
    <s v="14"/>
    <s v="1400009281"/>
    <s v="110"/>
    <x v="366"/>
    <x v="372"/>
    <x v="1"/>
    <s v="PRA_CPACHECO"/>
    <s v="ZPMH"/>
    <s v="SER_GRAL"/>
    <s v="P60338169"/>
    <s v="INVERSIONES URBANISTICAS OPERADORA"/>
    <n v="21178"/>
    <n v="6138.550724637681"/>
    <s v="PEN"/>
    <s v="false"/>
  </r>
  <r>
    <s v="2250"/>
    <s v="CL"/>
    <x v="0"/>
    <x v="7"/>
    <s v="CL Ops Mall"/>
    <s v="RMESA"/>
    <s v="12"/>
    <s v="1200143896"/>
    <s v="10"/>
    <x v="367"/>
    <x v="373"/>
    <x v="6"/>
    <s v="PCAMPOS"/>
    <s v="ZSRV"/>
    <s v=""/>
    <s v="76694376"/>
    <s v="SERVICIOS INDUSTRIALES ELMEC LIMITA"/>
    <n v="5600000"/>
    <n v="6047.9733889170893"/>
    <s v="CLP"/>
    <s v="false"/>
  </r>
  <r>
    <s v="PCA"/>
    <s v="CO"/>
    <x v="3"/>
    <x v="11"/>
    <s v="CO Ops Mall"/>
    <s v="DLOZADA"/>
    <s v="12"/>
    <s v="1200145707"/>
    <s v="10"/>
    <x v="368"/>
    <x v="374"/>
    <x v="40"/>
    <s v="EXT_AFLOREZ"/>
    <s v="ZSRV"/>
    <s v=""/>
    <s v="C900957077"/>
    <s v="HOTELES DE FLORIDABLANCA SAS"/>
    <n v="22102368"/>
    <n v="6009.3442088091351"/>
    <s v="COP"/>
    <s v="false"/>
  </r>
  <r>
    <s v="MIN"/>
    <s v="PE"/>
    <x v="1"/>
    <x v="4"/>
    <s v="PE Sgcia Infra"/>
    <s v="JRODRIGUEZ"/>
    <s v="12"/>
    <s v="1200143936"/>
    <s v="10"/>
    <x v="369"/>
    <x v="375"/>
    <x v="27"/>
    <s v="EXT_ACHIHUAN"/>
    <s v="ZSRV"/>
    <s v="SER_GRAL"/>
    <s v="P61013413"/>
    <s v="LAVERO INGENIERIA Y CONSTRUCCION S."/>
    <n v="6000"/>
    <n v="6000"/>
    <s v="USD"/>
    <s v="false"/>
  </r>
  <r>
    <s v="LAR"/>
    <s v="PE"/>
    <x v="1"/>
    <x v="42"/>
    <s v="PE Gcia Marketing"/>
    <s v="MBOTURAUM"/>
    <s v="12"/>
    <s v="1200146079"/>
    <s v="10"/>
    <x v="370"/>
    <x v="376"/>
    <x v="34"/>
    <s v="GRAVINES"/>
    <s v="ZSRV"/>
    <s v=""/>
    <s v="P60843243"/>
    <s v="CHIRINOS &amp; ASOCIADOS SOCIEDAD ANONI"/>
    <n v="6000"/>
    <n v="6000"/>
    <s v="USD"/>
    <s v="false"/>
  </r>
  <r>
    <s v="LAR"/>
    <s v="PE"/>
    <x v="1"/>
    <x v="42"/>
    <s v="PE Gcia Marketing"/>
    <s v="MBOTURAUM"/>
    <s v="12"/>
    <s v="1200146079"/>
    <s v="20"/>
    <x v="370"/>
    <x v="377"/>
    <x v="34"/>
    <s v="GRAVINES"/>
    <s v="ZSRV"/>
    <s v=""/>
    <s v="P60843243"/>
    <s v="CHIRINOS &amp; ASOCIADOS SOCIEDAD ANONI"/>
    <n v="6000"/>
    <n v="6000"/>
    <s v="USD"/>
    <s v="false"/>
  </r>
  <r>
    <s v="LAR"/>
    <s v="PE"/>
    <x v="1"/>
    <x v="42"/>
    <s v="PE Gcia Marketing"/>
    <s v="MBOTURAUM"/>
    <m/>
    <s v="1200147483"/>
    <s v="10"/>
    <x v="371"/>
    <x v="378"/>
    <x v="29"/>
    <s v="GRAVINES"/>
    <s v="ZSRV"/>
    <s v=""/>
    <s v="P60843243"/>
    <s v="CHIRINOS &amp; ASOCIADOS SOCIEDAD ANONI"/>
    <n v="6000"/>
    <n v="6000"/>
    <s v="USD"/>
    <s v="false"/>
  </r>
  <r>
    <s v="4300"/>
    <s v="CO"/>
    <x v="3"/>
    <x v="11"/>
    <s v="CO Ops Mall"/>
    <s v="ARICO"/>
    <s v="12"/>
    <s v="1200146295"/>
    <s v="10"/>
    <x v="372"/>
    <x v="379"/>
    <x v="35"/>
    <s v="EXT_JTRUJILL"/>
    <s v="ZSRV"/>
    <s v=""/>
    <s v="C901094828"/>
    <s v="SOLUCIONES INTEGRALES DE MOVILIDAD,"/>
    <n v="21970986"/>
    <n v="5973.6231647634586"/>
    <s v="COP"/>
    <s v="false"/>
  </r>
  <r>
    <s v="PAG"/>
    <s v="CO"/>
    <x v="3"/>
    <x v="11"/>
    <s v="CO Ops Mall"/>
    <s v="CHERRERA"/>
    <s v="12"/>
    <s v="1200146882"/>
    <s v="10"/>
    <x v="373"/>
    <x v="380"/>
    <x v="50"/>
    <s v="EXT_MSAMPER"/>
    <s v="ZSRV"/>
    <s v=""/>
    <s v="C900383679"/>
    <s v="VRF INGENIERIA S.A.S"/>
    <n v="21903772"/>
    <n v="5955.3485589994561"/>
    <s v="COP"/>
    <s v="false"/>
  </r>
  <r>
    <s v="MAM"/>
    <s v="CL"/>
    <x v="0"/>
    <x v="13"/>
    <s v="CL Marketing Mall"/>
    <s v="JGORICHON"/>
    <s v="12"/>
    <s v="1200145225"/>
    <s v="10"/>
    <x v="374"/>
    <x v="267"/>
    <x v="36"/>
    <s v="JGORICHON"/>
    <s v="ZSRV"/>
    <s v=""/>
    <s v="76666197"/>
    <s v="LA AMPOLLETA PRODUCCION AUDIOVISUAL"/>
    <n v="5451000"/>
    <n v="5887.0540969619733"/>
    <s v="CLP"/>
    <s v="false"/>
  </r>
  <r>
    <s v="6000"/>
    <s v="PE"/>
    <x v="2"/>
    <x v="2"/>
    <s v="PE Ops Mall"/>
    <s v="MPONCE"/>
    <s v="12"/>
    <s v="1200145112"/>
    <s v="10"/>
    <x v="375"/>
    <x v="381"/>
    <x v="24"/>
    <s v="EXT_KNOLASCO"/>
    <s v="ZSRV"/>
    <s v="SER_MANTO"/>
    <s v="P60092659"/>
    <s v="MIFA INGENIEROS S.A.C"/>
    <n v="20200"/>
    <n v="5855.072463768116"/>
    <s v="PEN"/>
    <s v="false"/>
  </r>
  <r>
    <s v="MAM"/>
    <s v="CL"/>
    <x v="0"/>
    <x v="51"/>
    <s v="CL Serv al Cliente"/>
    <s v="AOLAVARRIA"/>
    <s v="12"/>
    <s v="1200145567"/>
    <s v="10"/>
    <x v="376"/>
    <x v="382"/>
    <x v="26"/>
    <s v="PRA_AOLAVARR"/>
    <s v="ZSRV"/>
    <s v=""/>
    <s v="96820170"/>
    <s v="ADECCO RECURSOS HUMANOS S.A"/>
    <n v="5400000"/>
    <n v="5831.9743393129074"/>
    <s v="CLP"/>
    <s v="false"/>
  </r>
  <r>
    <s v="1100"/>
    <s v="CL"/>
    <x v="0"/>
    <x v="51"/>
    <s v="CL Serv al Cliente"/>
    <s v="AOLAVARRIA"/>
    <s v="12"/>
    <s v="1200145569"/>
    <s v="10"/>
    <x v="377"/>
    <x v="383"/>
    <x v="26"/>
    <s v="PRA_AOLAVARR"/>
    <s v="ZSRV"/>
    <s v=""/>
    <s v="96820170"/>
    <s v="ADECCO RECURSOS HUMANOS S.A"/>
    <n v="5400000"/>
    <n v="5831.9743393129074"/>
    <s v="CLP"/>
    <s v="false"/>
  </r>
  <r>
    <s v="3510"/>
    <s v="PE"/>
    <x v="1"/>
    <x v="4"/>
    <s v="PE Sgcia Infra"/>
    <s v="AMARCHESINI"/>
    <m/>
    <s v="1200147686"/>
    <s v="10"/>
    <x v="378"/>
    <x v="384"/>
    <x v="45"/>
    <s v="EXT_ACHIHUAN"/>
    <s v="ZSRV"/>
    <s v="SER_GRAL"/>
    <s v="P52946727"/>
    <s v="EMPRESA CONSTRUCTORA REHABILITADORA"/>
    <n v="20037.71"/>
    <n v="5808.0318840579703"/>
    <s v="PEN"/>
    <s v="false"/>
  </r>
  <r>
    <s v="PAG"/>
    <s v="CO"/>
    <x v="3"/>
    <x v="11"/>
    <s v="CO Ops Mall"/>
    <s v="CHERRERA"/>
    <s v="12"/>
    <s v="1200146884"/>
    <s v="10"/>
    <x v="379"/>
    <x v="385"/>
    <x v="50"/>
    <s v="EXT_MSAMPER"/>
    <s v="ZSRV"/>
    <s v=""/>
    <s v="C900038616"/>
    <s v="CBRE COLOMBIA SAS"/>
    <n v="21332897"/>
    <n v="5800.1351277868407"/>
    <s v="COP"/>
    <s v="false"/>
  </r>
  <r>
    <s v="LAR"/>
    <s v="PE"/>
    <x v="1"/>
    <x v="8"/>
    <s v="PE Center Manager"/>
    <s v="FZAMALLOA"/>
    <s v="12"/>
    <s v="1200146670"/>
    <s v="10"/>
    <x v="380"/>
    <x v="386"/>
    <x v="12"/>
    <s v="EXT_BRODRIGU"/>
    <s v="ZSRV"/>
    <s v=""/>
    <s v="P60546098"/>
    <s v="BUSTAMANTE INGENIERIA Y CONSTRUCCIO"/>
    <n v="19966.8"/>
    <n v="5787.478260869565"/>
    <s v="PEN"/>
    <s v="false"/>
  </r>
  <r>
    <s v="ACH"/>
    <s v="CL"/>
    <x v="0"/>
    <x v="7"/>
    <s v="CL Ops Mall"/>
    <s v="DUTRERAS"/>
    <s v="12"/>
    <s v="1200145614"/>
    <s v="10"/>
    <x v="381"/>
    <x v="387"/>
    <x v="26"/>
    <s v="EXT_DUTRERAS"/>
    <s v="ZSRV"/>
    <s v=""/>
    <s v="93565000"/>
    <s v="ASCENSORES SCHINDLER CHILE S.A"/>
    <n v="5354144"/>
    <n v="5782.4500772196607"/>
    <s v="CLP"/>
    <s v="false"/>
  </r>
  <r>
    <s v="1100"/>
    <s v="CL"/>
    <x v="0"/>
    <x v="37"/>
    <s v="Corp Gcia Contral"/>
    <s v="VNUNEZ"/>
    <s v="12"/>
    <s v="1200143607"/>
    <s v="10"/>
    <x v="382"/>
    <x v="388"/>
    <x v="55"/>
    <s v="VNUNEZ"/>
    <s v="ZSRV"/>
    <s v=""/>
    <s v="12100024"/>
    <s v="NAVEX GLOBAL INC."/>
    <n v="5749.67"/>
    <n v="5749.67"/>
    <s v="USD"/>
    <s v="false"/>
  </r>
  <r>
    <s v="1100"/>
    <s v="CL"/>
    <x v="0"/>
    <x v="7"/>
    <s v="CL Ops Mall"/>
    <s v="KCEA"/>
    <s v="12"/>
    <s v="1200145550"/>
    <s v="10"/>
    <x v="383"/>
    <x v="389"/>
    <x v="26"/>
    <s v="EXT_CNARANJO"/>
    <s v="ZSRV"/>
    <s v=""/>
    <s v="76451328"/>
    <s v="MESA ARQUITECTURA LIMITADA"/>
    <n v="5323320"/>
    <n v="5749.1603036946644"/>
    <s v="CLP"/>
    <s v="false"/>
  </r>
  <r>
    <s v="PCA"/>
    <s v="CO"/>
    <x v="3"/>
    <x v="11"/>
    <s v="CO Ops Mall"/>
    <s v="DLOZADA"/>
    <s v="12"/>
    <s v="1200145155"/>
    <s v="10"/>
    <x v="384"/>
    <x v="390"/>
    <x v="24"/>
    <s v="EXT_AFLOREZ"/>
    <s v="ZSRV"/>
    <s v=""/>
    <s v="C900427770"/>
    <s v="BIODYNAMIC GROUP SAS"/>
    <n v="20826960"/>
    <n v="5662.5774877650902"/>
    <s v="COP"/>
    <s v="false"/>
  </r>
  <r>
    <s v="AEB"/>
    <s v="CL"/>
    <x v="0"/>
    <x v="7"/>
    <s v="CL Ops Mall"/>
    <s v="AEB"/>
    <s v="12"/>
    <s v="1200144493"/>
    <s v="10"/>
    <x v="385"/>
    <x v="391"/>
    <x v="47"/>
    <s v="KVARAS"/>
    <s v="ZSRV"/>
    <s v=""/>
    <s v="78087489"/>
    <s v="AREAS VERDES NATALIA"/>
    <n v="135"/>
    <n v="5625"/>
    <s v="UF"/>
    <s v="false"/>
  </r>
  <r>
    <s v="1100"/>
    <s v="CL"/>
    <x v="0"/>
    <x v="7"/>
    <s v="CL Ops Mall"/>
    <s v="KCEA"/>
    <m/>
    <s v="1200147455"/>
    <s v="10"/>
    <x v="386"/>
    <x v="392"/>
    <x v="29"/>
    <s v="EXT_CNARANJO"/>
    <s v="ZSRV"/>
    <s v=""/>
    <s v="77090305"/>
    <s v="CONTRACTOR SUPPLY SPA"/>
    <n v="135"/>
    <n v="5625"/>
    <s v="UF"/>
    <s v="false"/>
  </r>
  <r>
    <s v="PCA"/>
    <s v="CO"/>
    <x v="3"/>
    <x v="11"/>
    <s v="CO Ops Mall"/>
    <s v="DLOZADA"/>
    <m/>
    <s v="1200147084"/>
    <s v="10"/>
    <x v="387"/>
    <x v="393"/>
    <x v="9"/>
    <s v="RFC_CPI_SAP"/>
    <s v="ZSRV"/>
    <s v=""/>
    <s v="C901623269"/>
    <s v="OPTIMIZACIÓN INDUSTRIAL S.A.S"/>
    <n v="20626180"/>
    <n v="5607.9880369766179"/>
    <s v="COP"/>
    <s v="false"/>
  </r>
  <r>
    <s v="1100"/>
    <s v="CL"/>
    <x v="0"/>
    <x v="25"/>
    <s v="Corp Gcia Contabi"/>
    <s v="faraya"/>
    <s v="12"/>
    <s v="1200144269"/>
    <s v="10"/>
    <x v="388"/>
    <x v="394"/>
    <x v="3"/>
    <s v="PMUNOZ"/>
    <s v="ZSRV"/>
    <s v=""/>
    <s v="90122003"/>
    <s v="OPTIMICE COLOMBIA S.A.S"/>
    <n v="5563.25"/>
    <n v="5563.25"/>
    <s v="USD"/>
    <s v="false"/>
  </r>
  <r>
    <s v="ACH"/>
    <s v="CL"/>
    <x v="0"/>
    <x v="7"/>
    <s v="CL Ops Mall"/>
    <s v="DUTRERAS"/>
    <s v="12"/>
    <s v="1200145615"/>
    <s v="10"/>
    <x v="389"/>
    <x v="395"/>
    <x v="26"/>
    <s v="EXT_DUTRERAS"/>
    <s v="ZSRV"/>
    <s v=""/>
    <s v="93565000"/>
    <s v="ASCENSORES SCHINDLER CHILE S.A"/>
    <n v="5147768"/>
    <n v="5559.5649779140977"/>
    <s v="CLP"/>
    <s v="false"/>
  </r>
  <r>
    <s v="2400"/>
    <s v="CL"/>
    <x v="0"/>
    <x v="7"/>
    <s v="CL Ops Mall"/>
    <s v="rmesa"/>
    <s v="12"/>
    <s v="1200146572"/>
    <s v="10"/>
    <x v="390"/>
    <x v="396"/>
    <x v="10"/>
    <s v="EXT_CRODRIGU"/>
    <s v="ZSRV"/>
    <s v=""/>
    <s v="77549615"/>
    <s v="AR INGENIERIA ELECTRICA SPA"/>
    <n v="5147352"/>
    <n v="5559.115699890921"/>
    <s v="CLP"/>
    <s v="false"/>
  </r>
  <r>
    <s v="3540"/>
    <s v="PE"/>
    <x v="1"/>
    <x v="17"/>
    <s v="PE Área Legal"/>
    <s v="GOLIVERI"/>
    <s v="12"/>
    <s v="1200145848"/>
    <s v="20"/>
    <x v="391"/>
    <x v="397"/>
    <x v="31"/>
    <s v="SGARIBAY"/>
    <s v="ZSRV"/>
    <s v=""/>
    <s v="P18214620"/>
    <s v="GONZALO GUSTAVO GONZALES GONZALES"/>
    <n v="19152.54"/>
    <n v="5551.4608695652178"/>
    <s v="PEN"/>
    <s v="false"/>
  </r>
  <r>
    <s v="6740"/>
    <s v="PE"/>
    <x v="2"/>
    <x v="38"/>
    <s v="PE Ops Out/Strips"/>
    <s v="CPACHECO"/>
    <s v="14"/>
    <s v="1400009298"/>
    <s v="10"/>
    <x v="392"/>
    <x v="398"/>
    <x v="17"/>
    <s v="PRA_CPACHECO"/>
    <s v="ZPMH"/>
    <s v="SER_GRAL"/>
    <s v="P60338169"/>
    <s v="INVERSIONES URBANISTICAS OPERADORA"/>
    <n v="19091"/>
    <n v="5533.623188405797"/>
    <s v="PEN"/>
    <s v="false"/>
  </r>
  <r>
    <s v="6740"/>
    <s v="PE"/>
    <x v="2"/>
    <x v="38"/>
    <s v="PE Ops Out/Strips"/>
    <s v="CPACHECO"/>
    <s v="14"/>
    <s v="1400009298"/>
    <s v="20"/>
    <x v="392"/>
    <x v="398"/>
    <x v="17"/>
    <s v="PRA_CPACHECO"/>
    <s v="ZPMH"/>
    <s v="SER_GRAL"/>
    <s v="P60338169"/>
    <s v="INVERSIONES URBANISTICAS OPERADORA"/>
    <n v="19091"/>
    <n v="5533.623188405797"/>
    <s v="PEN"/>
    <s v="false"/>
  </r>
  <r>
    <s v="6740"/>
    <s v="PE"/>
    <x v="2"/>
    <x v="38"/>
    <s v="PE Ops Out/Strips"/>
    <s v="CPACHECO"/>
    <s v="14"/>
    <s v="1400009298"/>
    <s v="30"/>
    <x v="392"/>
    <x v="398"/>
    <x v="17"/>
    <s v="PRA_CPACHECO"/>
    <s v="ZPMH"/>
    <s v="SER_GRAL"/>
    <s v="P60338169"/>
    <s v="INVERSIONES URBANISTICAS OPERADORA"/>
    <n v="19091"/>
    <n v="5533.623188405797"/>
    <s v="PEN"/>
    <s v="false"/>
  </r>
  <r>
    <s v="6740"/>
    <s v="PE"/>
    <x v="2"/>
    <x v="38"/>
    <s v="PE Ops Out/Strips"/>
    <s v="CPACHECO"/>
    <s v="14"/>
    <s v="1400009298"/>
    <s v="40"/>
    <x v="392"/>
    <x v="398"/>
    <x v="17"/>
    <s v="PRA_CPACHECO"/>
    <s v="ZPMH"/>
    <s v="SER_GRAL"/>
    <s v="P60338169"/>
    <s v="INVERSIONES URBANISTICAS OPERADORA"/>
    <n v="19091"/>
    <n v="5533.623188405797"/>
    <s v="PEN"/>
    <s v="false"/>
  </r>
  <r>
    <s v="6740"/>
    <s v="PE"/>
    <x v="2"/>
    <x v="38"/>
    <s v="PE Ops Out/Strips"/>
    <s v="CPACHECO"/>
    <s v="14"/>
    <s v="1400009298"/>
    <s v="50"/>
    <x v="392"/>
    <x v="398"/>
    <x v="17"/>
    <s v="PRA_CPACHECO"/>
    <s v="ZPMH"/>
    <s v="SER_GRAL"/>
    <s v="P60338169"/>
    <s v="INVERSIONES URBANISTICAS OPERADORA"/>
    <n v="19091"/>
    <n v="5533.623188405797"/>
    <s v="PEN"/>
    <s v="false"/>
  </r>
  <r>
    <s v="6740"/>
    <s v="PE"/>
    <x v="2"/>
    <x v="38"/>
    <s v="PE Ops Out/Strips"/>
    <s v="CPACHECO"/>
    <s v="14"/>
    <s v="1400009298"/>
    <s v="60"/>
    <x v="392"/>
    <x v="398"/>
    <x v="17"/>
    <s v="PRA_CPACHECO"/>
    <s v="ZPMH"/>
    <s v="SER_GRAL"/>
    <s v="P60338169"/>
    <s v="INVERSIONES URBANISTICAS OPERADORA"/>
    <n v="19091"/>
    <n v="5533.623188405797"/>
    <s v="PEN"/>
    <s v="false"/>
  </r>
  <r>
    <s v="6740"/>
    <s v="PE"/>
    <x v="2"/>
    <x v="38"/>
    <s v="PE Ops Out/Strips"/>
    <s v="CPACHECO"/>
    <s v="14"/>
    <s v="1400009298"/>
    <s v="70"/>
    <x v="392"/>
    <x v="398"/>
    <x v="17"/>
    <s v="PRA_CPACHECO"/>
    <s v="ZPMH"/>
    <s v="SER_GRAL"/>
    <s v="P60338169"/>
    <s v="INVERSIONES URBANISTICAS OPERADORA"/>
    <n v="19091"/>
    <n v="5533.623188405797"/>
    <s v="PEN"/>
    <s v="false"/>
  </r>
  <r>
    <s v="6740"/>
    <s v="PE"/>
    <x v="2"/>
    <x v="38"/>
    <s v="PE Ops Out/Strips"/>
    <s v="CPACHECO"/>
    <s v="14"/>
    <s v="1400009298"/>
    <s v="80"/>
    <x v="392"/>
    <x v="398"/>
    <x v="17"/>
    <s v="PRA_CPACHECO"/>
    <s v="ZPMH"/>
    <s v="SER_GRAL"/>
    <s v="P60338169"/>
    <s v="INVERSIONES URBANISTICAS OPERADORA"/>
    <n v="19091"/>
    <n v="5533.623188405797"/>
    <s v="PEN"/>
    <s v="false"/>
  </r>
  <r>
    <s v="6740"/>
    <s v="PE"/>
    <x v="2"/>
    <x v="38"/>
    <s v="PE Ops Out/Strips"/>
    <s v="CPACHECO"/>
    <s v="14"/>
    <s v="1400009298"/>
    <s v="90"/>
    <x v="392"/>
    <x v="398"/>
    <x v="17"/>
    <s v="PRA_CPACHECO"/>
    <s v="ZPMH"/>
    <s v="SER_GRAL"/>
    <s v="P60338169"/>
    <s v="INVERSIONES URBANISTICAS OPERADORA"/>
    <n v="19091"/>
    <n v="5533.623188405797"/>
    <s v="PEN"/>
    <s v="false"/>
  </r>
  <r>
    <s v="6740"/>
    <s v="PE"/>
    <x v="2"/>
    <x v="38"/>
    <s v="PE Ops Out/Strips"/>
    <s v="CPACHECO"/>
    <s v="14"/>
    <s v="1400009298"/>
    <s v="100"/>
    <x v="392"/>
    <x v="398"/>
    <x v="17"/>
    <s v="PRA_CPACHECO"/>
    <s v="ZPMH"/>
    <s v="SER_GRAL"/>
    <s v="P60338169"/>
    <s v="INVERSIONES URBANISTICAS OPERADORA"/>
    <n v="19091"/>
    <n v="5533.623188405797"/>
    <s v="PEN"/>
    <s v="false"/>
  </r>
  <r>
    <s v="6740"/>
    <s v="PE"/>
    <x v="2"/>
    <x v="38"/>
    <s v="PE Ops Out/Strips"/>
    <s v="CPACHECO"/>
    <s v="14"/>
    <s v="1400009298"/>
    <s v="110"/>
    <x v="392"/>
    <x v="398"/>
    <x v="17"/>
    <s v="PRA_CPACHECO"/>
    <s v="ZPMH"/>
    <s v="SER_GRAL"/>
    <s v="P60338169"/>
    <s v="INVERSIONES URBANISTICAS OPERADORA"/>
    <n v="19091"/>
    <n v="5533.623188405797"/>
    <s v="PEN"/>
    <s v="false"/>
  </r>
  <r>
    <s v="2400"/>
    <s v="CL"/>
    <x v="0"/>
    <x v="7"/>
    <s v="CL Ops Mall"/>
    <s v="RMESA"/>
    <s v="12"/>
    <s v="1200143760"/>
    <s v="10"/>
    <x v="393"/>
    <x v="399"/>
    <x v="14"/>
    <s v="RCABEZAS"/>
    <s v="ZSRV"/>
    <s v=""/>
    <s v="77549615"/>
    <s v="AR INGENIERIA ELECTRICA SPA"/>
    <n v="5081482"/>
    <n v="5487.976412903784"/>
    <s v="CLP"/>
    <s v="false"/>
  </r>
  <r>
    <s v="1100"/>
    <s v="CL"/>
    <x v="0"/>
    <x v="3"/>
    <s v="CL Proyectos 6"/>
    <s v="CGARCIA"/>
    <s v="12"/>
    <s v="1200146641"/>
    <s v="10"/>
    <x v="394"/>
    <x v="400"/>
    <x v="12"/>
    <s v="EXT_AYEPEZ"/>
    <s v="ZSRV"/>
    <s v=""/>
    <s v="77178927"/>
    <s v="LOGRANDOLO SPA"/>
    <n v="131"/>
    <n v="5458.333333333333"/>
    <s v="UF"/>
    <s v="false"/>
  </r>
  <r>
    <s v="PCA"/>
    <s v="CO"/>
    <x v="3"/>
    <x v="11"/>
    <s v="CO Ops Mall"/>
    <s v="DLOZADA"/>
    <s v="12"/>
    <s v="1200144421"/>
    <s v="10"/>
    <x v="395"/>
    <x v="401"/>
    <x v="19"/>
    <s v="EXT_AFLOREZ"/>
    <s v="ZSRV"/>
    <s v=""/>
    <s v="C901521674"/>
    <s v="ASEO SOSTENIBLE S.A.S. E.S.P"/>
    <n v="20000000"/>
    <n v="5437.7379010331706"/>
    <s v="COP"/>
    <s v="false"/>
  </r>
  <r>
    <s v="LMR"/>
    <s v="PE"/>
    <x v="1"/>
    <x v="35"/>
    <s v="PE Gcia InfrayDes"/>
    <s v="MCARRASCO"/>
    <m/>
    <s v="1200147191"/>
    <s v="10"/>
    <x v="396"/>
    <x v="402"/>
    <x v="41"/>
    <s v="EXT_ACHIHUAN"/>
    <s v="ZSRV"/>
    <s v="SER_GRAL"/>
    <s v="P60467053"/>
    <s v="MATICO SERVICIOS INMOBILIARIOS SOCI"/>
    <n v="18722.66"/>
    <n v="5426.8579710144923"/>
    <s v="PEN"/>
    <s v="false"/>
  </r>
  <r>
    <s v="1110"/>
    <s v="CL"/>
    <x v="0"/>
    <x v="0"/>
    <s v="CL Proyectos 5"/>
    <s v="RSOUPER"/>
    <s v="12"/>
    <s v="1200143987"/>
    <s v="10"/>
    <x v="397"/>
    <x v="403"/>
    <x v="8"/>
    <s v="EXT_AYEPEZ"/>
    <s v="ZSRV"/>
    <s v=""/>
    <s v="76615839"/>
    <s v="EPCM CONSULTORES SPA"/>
    <n v="130"/>
    <n v="5416.666666666667"/>
    <s v="UF"/>
    <s v="false"/>
  </r>
  <r>
    <s v="1100"/>
    <s v="CL"/>
    <x v="0"/>
    <x v="6"/>
    <s v="Corp Explo. TI"/>
    <s v="CVERGARA"/>
    <m/>
    <s v="1200147047"/>
    <s v="10"/>
    <x v="398"/>
    <x v="404"/>
    <x v="9"/>
    <s v="CVERGARA"/>
    <s v="ZSRV"/>
    <s v="SER_GRAL"/>
    <s v="76924900"/>
    <s v="TSOFT CHILE SPA"/>
    <n v="130"/>
    <n v="5416.666666666667"/>
    <s v="UF"/>
    <s v="false"/>
  </r>
  <r>
    <s v="2310"/>
    <s v="CL"/>
    <x v="0"/>
    <x v="7"/>
    <s v="CL Ops Mall"/>
    <s v="ROQUENDO"/>
    <s v="12"/>
    <s v="1200145223"/>
    <s v="10"/>
    <x v="399"/>
    <x v="405"/>
    <x v="53"/>
    <s v="MMARTINEZG"/>
    <s v="ZSRV"/>
    <s v=""/>
    <s v="78101469"/>
    <s v="B&amp;L CONSTRUCCION SPA"/>
    <n v="5000000"/>
    <n v="5399.9762401045436"/>
    <s v="CLP"/>
    <s v="false"/>
  </r>
  <r>
    <s v="1100"/>
    <s v="CL"/>
    <x v="0"/>
    <x v="1"/>
    <s v="Corp A. Finanzas"/>
    <s v="ADULCIC"/>
    <s v="12"/>
    <s v="1200145166"/>
    <s v="10"/>
    <x v="400"/>
    <x v="406"/>
    <x v="36"/>
    <s v="DQUINTANA"/>
    <s v="ZSRV"/>
    <s v=""/>
    <s v="76883090"/>
    <s v="CONSULTORES CLUSTER S.A"/>
    <n v="128.25"/>
    <n v="5343.75"/>
    <s v="UF"/>
    <s v="false"/>
  </r>
  <r>
    <s v="MIN"/>
    <s v="PE"/>
    <x v="1"/>
    <x v="2"/>
    <s v="PE Ops Mall"/>
    <s v="sgomez"/>
    <s v="12"/>
    <s v="1200144954"/>
    <s v="10"/>
    <x v="401"/>
    <x v="407"/>
    <x v="5"/>
    <s v="EXT_EDAVILA"/>
    <s v="ZSRV"/>
    <s v=""/>
    <s v="P60044469"/>
    <s v="A &amp; M INSISTEC S.A.C"/>
    <n v="18323.5"/>
    <n v="5311.159420289855"/>
    <s v="PEN"/>
    <s v="false"/>
  </r>
  <r>
    <s v="MAM"/>
    <s v="CL"/>
    <x v="0"/>
    <x v="13"/>
    <s v="CL Marketing Mall"/>
    <s v="JGORICHON"/>
    <s v="12"/>
    <s v="1200145380"/>
    <s v="10"/>
    <x v="402"/>
    <x v="408"/>
    <x v="21"/>
    <s v="JGORICHON"/>
    <s v="ZSRV"/>
    <s v=""/>
    <s v="9855451"/>
    <s v="FRANCISCO FELIPE DTOBAR ROJAS"/>
    <n v="4900000"/>
    <n v="5291.9767153024532"/>
    <s v="CLP"/>
    <s v="false"/>
  </r>
  <r>
    <s v="1100"/>
    <s v="CL"/>
    <x v="0"/>
    <x v="23"/>
    <s v="CL Proyectos 3"/>
    <s v="ELLA"/>
    <s v="12"/>
    <s v="1200144646"/>
    <s v="10"/>
    <x v="403"/>
    <x v="409"/>
    <x v="15"/>
    <s v="EXT_AYEPEZ"/>
    <s v="ZSRV"/>
    <s v=""/>
    <s v="76494806"/>
    <s v="SISTEMAS VITROPANEL SPA"/>
    <n v="4895725"/>
    <n v="5287.359735617164"/>
    <s v="CLP"/>
    <s v="false"/>
  </r>
  <r>
    <s v="4300"/>
    <s v="CO"/>
    <x v="3"/>
    <x v="32"/>
    <s v="CO Mktg Mall"/>
    <s v="JVALDERRAMA"/>
    <m/>
    <s v="1200147581"/>
    <s v="10"/>
    <x v="404"/>
    <x v="410"/>
    <x v="28"/>
    <s v="JVALDERRAMA"/>
    <s v="ZSRV"/>
    <s v=""/>
    <s v="C108823802"/>
    <s v="EDWIN LEANDRO GALEANO GONZALEZ"/>
    <n v="19400000"/>
    <n v="5274.6057640021754"/>
    <s v="COP"/>
    <s v="false"/>
  </r>
  <r>
    <s v="3540"/>
    <s v="PE"/>
    <x v="1"/>
    <x v="5"/>
    <s v="PE Área Admin"/>
    <s v="GRAVINES"/>
    <s v="12"/>
    <s v="1200144481"/>
    <s v="10"/>
    <x v="405"/>
    <x v="411"/>
    <x v="47"/>
    <s v="GRAVINES"/>
    <s v="ZSRV"/>
    <s v=""/>
    <s v="P51229363"/>
    <s v="CORPORACION MG SAC"/>
    <n v="18177.849999999999"/>
    <n v="5268.9420289855061"/>
    <s v="PEN"/>
    <s v="false"/>
  </r>
  <r>
    <s v="4300"/>
    <s v="CO"/>
    <x v="3"/>
    <x v="11"/>
    <s v="CO Ops Mall"/>
    <s v="ARICO"/>
    <s v="12"/>
    <s v="1200145587"/>
    <s v="10"/>
    <x v="406"/>
    <x v="412"/>
    <x v="26"/>
    <s v="EXT_JTRUJILL"/>
    <s v="ZSRV"/>
    <s v=""/>
    <s v="C900038616"/>
    <s v="CBRE COLOMBIA SAS"/>
    <n v="19360000"/>
    <n v="5263.7302882001086"/>
    <s v="COP"/>
    <s v="false"/>
  </r>
  <r>
    <s v="1100"/>
    <s v="CL"/>
    <x v="0"/>
    <x v="7"/>
    <s v="CL Ops Mall"/>
    <s v="KCEA"/>
    <s v="12"/>
    <s v="1200147020"/>
    <s v="10"/>
    <x v="407"/>
    <x v="413"/>
    <x v="38"/>
    <s v="EXT_CNARANJO"/>
    <s v="ZSRV"/>
    <s v=""/>
    <s v="76951272"/>
    <s v="CLIVER SPA"/>
    <n v="4871800"/>
    <n v="5261.5208493082637"/>
    <s v="CLP"/>
    <s v="false"/>
  </r>
  <r>
    <s v="CON"/>
    <s v="CL"/>
    <x v="0"/>
    <x v="7"/>
    <s v="CL Ops Mall"/>
    <s v="FGONZALEZG"/>
    <s v="12"/>
    <s v="1200145122"/>
    <s v="10"/>
    <x v="408"/>
    <x v="414"/>
    <x v="24"/>
    <s v="FGONZALEZG"/>
    <s v="ZSRV"/>
    <s v=""/>
    <s v="77173964"/>
    <s v="FLOREZ INGENIERIA Y CONSTRUCCION"/>
    <n v="4850220"/>
    <n v="5238.2145518559719"/>
    <s v="CLP"/>
    <s v="false"/>
  </r>
  <r>
    <s v="1100"/>
    <s v="CL"/>
    <x v="0"/>
    <x v="1"/>
    <s v="Corp A. Finanzas"/>
    <s v="pmunoz"/>
    <s v="12"/>
    <s v="1200145958"/>
    <s v="10"/>
    <x v="409"/>
    <x v="415"/>
    <x v="17"/>
    <s v="PMUNOZ"/>
    <s v="ZSRV"/>
    <s v=""/>
    <s v="90249000"/>
    <s v="BOLSA DE COMERCIO DE SANTIAGO"/>
    <n v="125"/>
    <n v="5208.333333333333"/>
    <s v="UF"/>
    <s v="false"/>
  </r>
  <r>
    <s v="MIN"/>
    <s v="PE"/>
    <x v="1"/>
    <x v="2"/>
    <s v="PE Ops Mall"/>
    <s v="jrojas"/>
    <m/>
    <s v="1200147547"/>
    <s v="10"/>
    <x v="410"/>
    <x v="416"/>
    <x v="28"/>
    <s v="EXT_EDAVILA"/>
    <s v="ZSRV"/>
    <s v=""/>
    <s v="P43108417"/>
    <s v="ANCRO S.R.L"/>
    <n v="17936"/>
    <n v="5198.840579710145"/>
    <s v="PEN"/>
    <s v="false"/>
  </r>
  <r>
    <s v="3540"/>
    <s v="PE"/>
    <x v="1"/>
    <x v="26"/>
    <s v="PE Gcia Ops"/>
    <s v="ASABOYA"/>
    <s v="12"/>
    <s v="1200144482"/>
    <s v="10"/>
    <x v="411"/>
    <x v="417"/>
    <x v="47"/>
    <s v="ASABOYA"/>
    <s v="ZSRV"/>
    <s v=""/>
    <s v="P10010427"/>
    <s v="BRENA MAYE WERNER FOSCA"/>
    <n v="17934.78"/>
    <n v="5198.4869565217386"/>
    <s v="PEN"/>
    <s v="false"/>
  </r>
  <r>
    <s v="2160"/>
    <s v="CL"/>
    <x v="0"/>
    <x v="7"/>
    <s v="CL Ops Mall"/>
    <s v="RCORTES"/>
    <s v="12"/>
    <s v="1200146400"/>
    <s v="10"/>
    <x v="412"/>
    <x v="418"/>
    <x v="13"/>
    <s v="EXT_CVENEGAS"/>
    <s v="ZSRV"/>
    <s v=""/>
    <s v="96811990"/>
    <s v="LINKES CHILE S.A"/>
    <n v="4801435"/>
    <n v="5185.5269836812722"/>
    <s v="CLP"/>
    <s v="false"/>
  </r>
  <r>
    <s v="PHM"/>
    <s v="CO"/>
    <x v="3"/>
    <x v="11"/>
    <s v="CO Ops Mall"/>
    <s v="JDIAZ"/>
    <s v="12"/>
    <s v="1200144642"/>
    <s v="10"/>
    <x v="413"/>
    <x v="419"/>
    <x v="15"/>
    <s v="EXT_BOSORNO"/>
    <s v="ZSRV"/>
    <s v=""/>
    <s v="C900491846"/>
    <s v="AZIMUT ENERGIA S.A.S"/>
    <n v="19000000"/>
    <n v="5165.8510059815117"/>
    <s v="COP"/>
    <s v="false"/>
  </r>
  <r>
    <s v="1100"/>
    <s v="CL"/>
    <x v="0"/>
    <x v="7"/>
    <s v="CL Ops Mall"/>
    <s v="MANTONIETA"/>
    <s v="12"/>
    <s v="1200146021"/>
    <s v="10"/>
    <x v="414"/>
    <x v="420"/>
    <x v="20"/>
    <s v="EXT_CNARANJO"/>
    <s v="ZSRV"/>
    <s v=""/>
    <s v="76451328"/>
    <s v="MESA ARQUITECTURA LIMITADA"/>
    <n v="4781894"/>
    <n v="5164.4227965396958"/>
    <s v="CLP"/>
    <s v="false"/>
  </r>
  <r>
    <s v="1100"/>
    <s v="CL"/>
    <x v="0"/>
    <x v="19"/>
    <s v="Corp A. Personas"/>
    <s v="DQUINTANA"/>
    <s v="12"/>
    <s v="1200144417"/>
    <s v="10"/>
    <x v="415"/>
    <x v="421"/>
    <x v="19"/>
    <s v="DQUINTANA"/>
    <s v="ZSRV"/>
    <s v=""/>
    <s v="78802550"/>
    <s v="CONSTRUCTORA LAGO RINIHUE LIMITADA"/>
    <n v="123.66"/>
    <n v="5152.5"/>
    <s v="UF"/>
    <s v="false"/>
  </r>
  <r>
    <s v="1100"/>
    <s v="CL"/>
    <x v="0"/>
    <x v="7"/>
    <s v="CL Ops Mall"/>
    <s v="KCEA"/>
    <s v="12"/>
    <s v="1200146606"/>
    <s v="10"/>
    <x v="416"/>
    <x v="422"/>
    <x v="2"/>
    <s v="EXT_CNARANJO"/>
    <s v="ZSRV"/>
    <s v=""/>
    <s v="77127111"/>
    <s v="HYDRAFIT INGENIERIA SPA"/>
    <n v="4768604"/>
    <n v="5150.0696596934977"/>
    <s v="CLP"/>
    <s v="false"/>
  </r>
  <r>
    <s v="PAG"/>
    <s v="CO"/>
    <x v="3"/>
    <x v="11"/>
    <s v="CO Ops Mall"/>
    <s v="CHERRERA"/>
    <s v="12"/>
    <s v="1200145277"/>
    <s v="10"/>
    <x v="417"/>
    <x v="423"/>
    <x v="36"/>
    <s v="EXT_MSAMPER"/>
    <s v="ZSRV"/>
    <s v=""/>
    <s v="C900569007"/>
    <s v="INVERSIONES JAFA S.A.S."/>
    <n v="18900000"/>
    <n v="5138.6623164763459"/>
    <s v="COP"/>
    <s v="false"/>
  </r>
  <r>
    <s v="1100"/>
    <s v="CL"/>
    <x v="0"/>
    <x v="53"/>
    <s v="Corp Arq Proy Cibe"/>
    <s v="FMANRIQUEZ"/>
    <s v="12"/>
    <s v="1200146017"/>
    <s v="10"/>
    <x v="418"/>
    <x v="424"/>
    <x v="20"/>
    <s v="FMANRIQUEZ"/>
    <s v="ZSRV"/>
    <s v=""/>
    <s v="77752615"/>
    <s v="DIGITAL CORP SPA"/>
    <n v="5130"/>
    <n v="5130"/>
    <s v="USD"/>
    <s v="false"/>
  </r>
  <r>
    <s v="1100"/>
    <s v="CL"/>
    <x v="0"/>
    <x v="9"/>
    <s v="Corp Desarro. TI"/>
    <s v="nbarros"/>
    <s v="12"/>
    <s v="1200146673"/>
    <s v="30"/>
    <x v="329"/>
    <x v="425"/>
    <x v="12"/>
    <s v="NBARROS"/>
    <s v="ZSRV"/>
    <s v=""/>
    <s v="76995401"/>
    <s v="AWTANA SPA"/>
    <n v="5100"/>
    <n v="5100"/>
    <s v="USD"/>
    <s v="false"/>
  </r>
  <r>
    <s v="1100"/>
    <s v="CL"/>
    <x v="0"/>
    <x v="9"/>
    <s v="Corp Desarro. TI"/>
    <s v="nbarros"/>
    <s v="12"/>
    <s v="1200146673"/>
    <s v="40"/>
    <x v="329"/>
    <x v="426"/>
    <x v="12"/>
    <s v="NBARROS"/>
    <s v="ZSRV"/>
    <s v=""/>
    <s v="76995401"/>
    <s v="AWTANA SPA"/>
    <n v="5100"/>
    <n v="5100"/>
    <s v="USD"/>
    <s v="false"/>
  </r>
  <r>
    <s v="3540"/>
    <s v="PE"/>
    <x v="1"/>
    <x v="5"/>
    <s v="PE Área Admin"/>
    <s v="GRAVINES"/>
    <s v="12"/>
    <s v="1200146501"/>
    <s v="10"/>
    <x v="419"/>
    <x v="427"/>
    <x v="43"/>
    <s v="GRAVINES"/>
    <s v="ZSRV"/>
    <s v=""/>
    <s v="P51229363"/>
    <s v="CORPORACION MG SAC"/>
    <n v="17452.849999999999"/>
    <n v="5058.797101449275"/>
    <s v="PEN"/>
    <s v="false"/>
  </r>
  <r>
    <s v="3520"/>
    <s v="PE"/>
    <x v="1"/>
    <x v="2"/>
    <s v="PE Ops Mall"/>
    <s v="gludena"/>
    <m/>
    <s v="1200147259"/>
    <s v="10"/>
    <x v="420"/>
    <x v="428"/>
    <x v="41"/>
    <s v="GLUDENA"/>
    <s v="ZSRV"/>
    <s v=""/>
    <s v="P54706367"/>
    <s v="IMPEXAPERU S.A.C"/>
    <n v="17447.03"/>
    <n v="5057.1101449275357"/>
    <s v="PEN"/>
    <s v="false"/>
  </r>
  <r>
    <s v="1100"/>
    <s v="CL"/>
    <x v="0"/>
    <x v="23"/>
    <s v="CL Proyectos 3"/>
    <s v="CGARCIA"/>
    <s v="12"/>
    <s v="1200146644"/>
    <s v="10"/>
    <x v="421"/>
    <x v="429"/>
    <x v="12"/>
    <s v="EXT_AYEPEZ"/>
    <s v="ZSRV"/>
    <s v=""/>
    <s v="76357050"/>
    <s v="INTEXA S.A"/>
    <n v="120.9"/>
    <n v="5037.5"/>
    <s v="UF"/>
    <s v="false"/>
  </r>
  <r>
    <s v="1110"/>
    <s v="CL"/>
    <x v="0"/>
    <x v="45"/>
    <s v="CL Ops Out/Strip"/>
    <s v="MBELLO"/>
    <s v="12"/>
    <s v="1200144737"/>
    <s v="10"/>
    <x v="422"/>
    <x v="430"/>
    <x v="44"/>
    <s v="EXT_MBELLO"/>
    <s v="ZSRV"/>
    <s v=""/>
    <s v="96811990"/>
    <s v="LINKES CHILE S.A"/>
    <n v="4644737"/>
    <n v="5016.2938883068919"/>
    <s v="CLP"/>
    <s v="false"/>
  </r>
  <r>
    <s v="1100"/>
    <s v="CL"/>
    <x v="0"/>
    <x v="25"/>
    <s v="Corp Gcia Contabi"/>
    <s v="faraya"/>
    <s v="12"/>
    <s v="1200144189"/>
    <s v="10"/>
    <x v="423"/>
    <x v="431"/>
    <x v="11"/>
    <s v="PMUNOZ"/>
    <s v="ZSRV"/>
    <s v=""/>
    <s v="20565234"/>
    <s v="VERA AUDITORES Y ASOCIADOS SOCIEDAD"/>
    <n v="5015"/>
    <n v="5015"/>
    <s v="USD"/>
    <s v="false"/>
  </r>
  <r>
    <s v="1100"/>
    <s v="CL"/>
    <x v="0"/>
    <x v="7"/>
    <s v="CL Ops Mall"/>
    <s v="MANTONIETA"/>
    <s v="12"/>
    <s v="1200143738"/>
    <s v="10"/>
    <x v="424"/>
    <x v="432"/>
    <x v="14"/>
    <s v="EXT_CNARANJO"/>
    <s v="ZSRV"/>
    <s v=""/>
    <s v="8337147"/>
    <s v="JUAN ANTONIO LAZO QUEZADA"/>
    <n v="120"/>
    <n v="5000"/>
    <s v="UF"/>
    <s v="false"/>
  </r>
  <r>
    <s v="1110"/>
    <s v="CL"/>
    <x v="0"/>
    <x v="45"/>
    <s v="CL Ops Out/Strip"/>
    <s v="MBELLO"/>
    <s v="12"/>
    <s v="1200144347"/>
    <s v="10"/>
    <x v="425"/>
    <x v="433"/>
    <x v="32"/>
    <s v="EXT_MBELLO"/>
    <s v="ZSRV"/>
    <s v=""/>
    <s v="8337147"/>
    <s v="JUAN ANTONIO LAZO QUEZADA"/>
    <n v="120"/>
    <n v="5000"/>
    <s v="UF"/>
    <s v="false"/>
  </r>
  <r>
    <s v="1100"/>
    <s v="CL"/>
    <x v="0"/>
    <x v="23"/>
    <s v="CL Proyectos 3"/>
    <s v="KSEPULVEDA"/>
    <s v="12"/>
    <s v="1200144625"/>
    <s v="10"/>
    <x v="426"/>
    <x v="434"/>
    <x v="15"/>
    <s v="EXT_AYEPEZ"/>
    <s v="ZSRV"/>
    <s v=""/>
    <s v="77406673"/>
    <s v="CERO SPA"/>
    <n v="120"/>
    <n v="5000"/>
    <s v="UF"/>
    <s v="false"/>
  </r>
  <r>
    <s v="3300"/>
    <s v="PE"/>
    <x v="1"/>
    <x v="17"/>
    <s v="PE Área Legal"/>
    <s v="GOLIVERI"/>
    <m/>
    <s v="1200147071"/>
    <s v="10"/>
    <x v="284"/>
    <x v="435"/>
    <x v="9"/>
    <s v="SGARIBAY"/>
    <s v="ZSRV"/>
    <s v=""/>
    <s v="P54409770"/>
    <s v="SIMONS &amp; DE NORIEGA ABOGADOS SOCIED"/>
    <n v="5000"/>
    <n v="5000"/>
    <s v="USD"/>
    <s v="false"/>
  </r>
  <r>
    <s v="1100"/>
    <s v="CL"/>
    <x v="0"/>
    <x v="19"/>
    <s v="Corp A. Personas"/>
    <s v="GOCAMPO"/>
    <m/>
    <s v="1200147590"/>
    <s v="10"/>
    <x v="427"/>
    <x v="436"/>
    <x v="28"/>
    <s v="DQUINTANA"/>
    <s v="ZSRV"/>
    <s v=""/>
    <s v="77643201"/>
    <s v="CLYDE &amp; CO CHILE SERVICIOS LEGALES"/>
    <n v="120"/>
    <n v="5000"/>
    <s v="UF"/>
    <s v="false"/>
  </r>
  <r>
    <s v="1100"/>
    <s v="CL"/>
    <x v="0"/>
    <x v="19"/>
    <s v="Corp A. Personas"/>
    <s v="CCHUECAS"/>
    <s v="14"/>
    <s v="1400009114"/>
    <s v="10"/>
    <x v="428"/>
    <x v="437"/>
    <x v="48"/>
    <s v="DQUINTANA"/>
    <s v="ZPMH"/>
    <s v=""/>
    <s v="94623000"/>
    <s v="SODEXO CHILE SPA"/>
    <n v="4616925"/>
    <n v="4986.2570604689345"/>
    <s v="CLP"/>
    <s v="false"/>
  </r>
  <r>
    <s v="1100"/>
    <s v="CL"/>
    <x v="0"/>
    <x v="19"/>
    <s v="Corp A. Personas"/>
    <s v="CCHUECAS"/>
    <s v="14"/>
    <s v="1400009114"/>
    <s v="20"/>
    <x v="428"/>
    <x v="438"/>
    <x v="48"/>
    <s v="DQUINTANA"/>
    <s v="ZPMH"/>
    <s v=""/>
    <s v="94623000"/>
    <s v="SODEXO CHILE SPA"/>
    <n v="4616925"/>
    <n v="4986.2570604689345"/>
    <s v="CLP"/>
    <s v="false"/>
  </r>
  <r>
    <s v="1100"/>
    <s v="CL"/>
    <x v="0"/>
    <x v="19"/>
    <s v="Corp A. Personas"/>
    <s v="CCHUECAS"/>
    <s v="14"/>
    <s v="1400009114"/>
    <s v="30"/>
    <x v="428"/>
    <x v="439"/>
    <x v="48"/>
    <s v="DQUINTANA"/>
    <s v="ZPMH"/>
    <s v=""/>
    <s v="94623000"/>
    <s v="SODEXO CHILE SPA"/>
    <n v="4616925"/>
    <n v="4986.2570604689345"/>
    <s v="CLP"/>
    <s v="false"/>
  </r>
  <r>
    <s v="1100"/>
    <s v="CL"/>
    <x v="0"/>
    <x v="19"/>
    <s v="Corp A. Personas"/>
    <s v="CCHUECAS"/>
    <s v="14"/>
    <s v="1400009114"/>
    <s v="40"/>
    <x v="428"/>
    <x v="440"/>
    <x v="48"/>
    <s v="DQUINTANA"/>
    <s v="ZPMH"/>
    <s v=""/>
    <s v="94623000"/>
    <s v="SODEXO CHILE SPA"/>
    <n v="4616925"/>
    <n v="4986.2570604689345"/>
    <s v="CLP"/>
    <s v="false"/>
  </r>
  <r>
    <s v="1100"/>
    <s v="CL"/>
    <x v="0"/>
    <x v="19"/>
    <s v="Corp A. Personas"/>
    <s v="CCHUECAS"/>
    <s v="14"/>
    <s v="1400009114"/>
    <s v="50"/>
    <x v="428"/>
    <x v="441"/>
    <x v="48"/>
    <s v="DQUINTANA"/>
    <s v="ZPMH"/>
    <s v=""/>
    <s v="94623000"/>
    <s v="SODEXO CHILE SPA"/>
    <n v="4616925"/>
    <n v="4986.2570604689345"/>
    <s v="CLP"/>
    <s v="false"/>
  </r>
  <r>
    <s v="1100"/>
    <s v="CL"/>
    <x v="0"/>
    <x v="19"/>
    <s v="Corp A. Personas"/>
    <s v="CCHUECAS"/>
    <s v="14"/>
    <s v="1400009114"/>
    <s v="60"/>
    <x v="428"/>
    <x v="442"/>
    <x v="48"/>
    <s v="DQUINTANA"/>
    <s v="ZPMH"/>
    <s v=""/>
    <s v="94623000"/>
    <s v="SODEXO CHILE SPA"/>
    <n v="4616925"/>
    <n v="4986.2570604689345"/>
    <s v="CLP"/>
    <s v="false"/>
  </r>
  <r>
    <s v="1100"/>
    <s v="CL"/>
    <x v="0"/>
    <x v="19"/>
    <s v="Corp A. Personas"/>
    <s v="CCHUECAS"/>
    <s v="14"/>
    <s v="1400009114"/>
    <s v="70"/>
    <x v="428"/>
    <x v="443"/>
    <x v="48"/>
    <s v="DQUINTANA"/>
    <s v="ZPMH"/>
    <s v=""/>
    <s v="94623000"/>
    <s v="SODEXO CHILE SPA"/>
    <n v="4616925"/>
    <n v="4986.2570604689345"/>
    <s v="CLP"/>
    <s v="false"/>
  </r>
  <r>
    <s v="1100"/>
    <s v="CL"/>
    <x v="0"/>
    <x v="19"/>
    <s v="Corp A. Personas"/>
    <s v="CCHUECAS"/>
    <s v="14"/>
    <s v="1400009114"/>
    <s v="80"/>
    <x v="428"/>
    <x v="444"/>
    <x v="48"/>
    <s v="DQUINTANA"/>
    <s v="ZPMH"/>
    <s v=""/>
    <s v="94623000"/>
    <s v="SODEXO CHILE SPA"/>
    <n v="4616925"/>
    <n v="4986.2570604689345"/>
    <s v="CLP"/>
    <s v="false"/>
  </r>
  <r>
    <s v="1100"/>
    <s v="CL"/>
    <x v="0"/>
    <x v="19"/>
    <s v="Corp A. Personas"/>
    <s v="CCHUECAS"/>
    <s v="14"/>
    <s v="1400009114"/>
    <s v="90"/>
    <x v="428"/>
    <x v="445"/>
    <x v="48"/>
    <s v="DQUINTANA"/>
    <s v="ZPMH"/>
    <s v=""/>
    <s v="94623000"/>
    <s v="SODEXO CHILE SPA"/>
    <n v="4616925"/>
    <n v="4986.2570604689345"/>
    <s v="CLP"/>
    <s v="false"/>
  </r>
  <r>
    <s v="1100"/>
    <s v="CL"/>
    <x v="0"/>
    <x v="19"/>
    <s v="Corp A. Personas"/>
    <s v="CCHUECAS"/>
    <s v="14"/>
    <s v="1400009114"/>
    <s v="100"/>
    <x v="428"/>
    <x v="446"/>
    <x v="48"/>
    <s v="DQUINTANA"/>
    <s v="ZPMH"/>
    <s v=""/>
    <s v="94623000"/>
    <s v="SODEXO CHILE SPA"/>
    <n v="4616925"/>
    <n v="4986.2570604689345"/>
    <s v="CLP"/>
    <s v="false"/>
  </r>
  <r>
    <s v="1100"/>
    <s v="CL"/>
    <x v="0"/>
    <x v="19"/>
    <s v="Corp A. Personas"/>
    <s v="CCHUECAS"/>
    <s v="14"/>
    <s v="1400009114"/>
    <s v="110"/>
    <x v="428"/>
    <x v="447"/>
    <x v="48"/>
    <s v="DQUINTANA"/>
    <s v="ZPMH"/>
    <s v=""/>
    <s v="94623000"/>
    <s v="SODEXO CHILE SPA"/>
    <n v="4616925"/>
    <n v="4986.2570604689345"/>
    <s v="CLP"/>
    <s v="false"/>
  </r>
  <r>
    <s v="1100"/>
    <s v="CL"/>
    <x v="0"/>
    <x v="19"/>
    <s v="Corp A. Personas"/>
    <s v="CCHUECAS"/>
    <s v="14"/>
    <s v="1400009114"/>
    <s v="120"/>
    <x v="428"/>
    <x v="448"/>
    <x v="48"/>
    <s v="DQUINTANA"/>
    <s v="ZPMH"/>
    <s v=""/>
    <s v="94623000"/>
    <s v="SODEXO CHILE SPA"/>
    <n v="4616925"/>
    <n v="4986.2570604689345"/>
    <s v="CLP"/>
    <s v="false"/>
  </r>
  <r>
    <s v="1100"/>
    <s v="CL"/>
    <x v="0"/>
    <x v="9"/>
    <s v="Corp Desarro. TI"/>
    <s v="nbarros"/>
    <s v="12"/>
    <s v="1200146673"/>
    <s v="10"/>
    <x v="329"/>
    <x v="449"/>
    <x v="12"/>
    <s v="NBARROS"/>
    <s v="ZSRV"/>
    <s v=""/>
    <s v="76995401"/>
    <s v="AWTANA SPA"/>
    <n v="4980"/>
    <n v="4980"/>
    <s v="USD"/>
    <s v="false"/>
  </r>
  <r>
    <s v="MQU"/>
    <s v="CL"/>
    <x v="0"/>
    <x v="39"/>
    <s v="CL Explotación TI"/>
    <s v="MMUNOZ"/>
    <s v="13"/>
    <s v="1300008914"/>
    <s v="10"/>
    <x v="429"/>
    <x v="450"/>
    <x v="39"/>
    <s v="MMUNOZ"/>
    <s v="ZSPC"/>
    <s v=""/>
    <s v="10582872"/>
    <s v="OLU MOBILITY SOLUTIONS S.L."/>
    <n v="4971"/>
    <n v="4971"/>
    <s v="USD"/>
    <s v="false"/>
  </r>
  <r>
    <s v="1100"/>
    <s v="CL"/>
    <x v="0"/>
    <x v="13"/>
    <s v="CL Marketing Mall"/>
    <s v="IIBANEZ"/>
    <s v="12"/>
    <s v="1200144029"/>
    <s v="10"/>
    <x v="430"/>
    <x v="451"/>
    <x v="8"/>
    <s v="IIBANEZ"/>
    <s v="ZSRV"/>
    <s v=""/>
    <s v="76593514"/>
    <s v="TEMPO PRODUCCIONES BY DS SPA"/>
    <n v="4600000"/>
    <n v="4967.9781408961808"/>
    <s v="CLP"/>
    <s v="false"/>
  </r>
  <r>
    <s v="1110"/>
    <s v="CL"/>
    <x v="0"/>
    <x v="45"/>
    <s v="CL Ops Out/Strip"/>
    <s v="MBELLO"/>
    <s v="12"/>
    <s v="1200143748"/>
    <s v="10"/>
    <x v="431"/>
    <x v="452"/>
    <x v="14"/>
    <s v="EXT_MBELLO"/>
    <s v="ZSRV"/>
    <s v=""/>
    <s v="77350771"/>
    <s v="4EVER GROUP SPA"/>
    <n v="119.21"/>
    <n v="4967.083333333333"/>
    <s v="UF"/>
    <s v="false"/>
  </r>
  <r>
    <s v="1100"/>
    <s v="CL"/>
    <x v="0"/>
    <x v="7"/>
    <s v="CL Ops Mall"/>
    <s v="KCEA"/>
    <s v="12"/>
    <s v="1200145915"/>
    <s v="10"/>
    <x v="432"/>
    <x v="453"/>
    <x v="31"/>
    <s v="EXT_CNARANJO"/>
    <s v="ZSRV"/>
    <s v=""/>
    <s v="76187193"/>
    <s v="HEFTER CHILE SPA"/>
    <n v="119"/>
    <n v="4958.333333333333"/>
    <s v="UF"/>
    <s v="false"/>
  </r>
  <r>
    <s v="1100"/>
    <s v="CL"/>
    <x v="0"/>
    <x v="52"/>
    <s v="CL Gcia Comercial"/>
    <s v="T MUÑOZ"/>
    <s v="14"/>
    <s v="1400009225"/>
    <s v="10"/>
    <x v="433"/>
    <x v="454"/>
    <x v="7"/>
    <s v="BILLESCA"/>
    <s v="ZPMH"/>
    <s v=""/>
    <s v="96789870"/>
    <s v="CBRE CHILE S.A"/>
    <n v="119"/>
    <n v="4958.333333333333"/>
    <s v="UF"/>
    <s v="false"/>
  </r>
  <r>
    <s v="1100"/>
    <s v="CL"/>
    <x v="0"/>
    <x v="52"/>
    <s v="CL Gcia Comercial"/>
    <s v="T MUÑOZ"/>
    <s v="14"/>
    <s v="1400009225"/>
    <s v="20"/>
    <x v="433"/>
    <x v="455"/>
    <x v="7"/>
    <s v="BILLESCA"/>
    <s v="ZPMH"/>
    <s v=""/>
    <s v="96789870"/>
    <s v="CBRE CHILE S.A"/>
    <n v="119"/>
    <n v="4958.333333333333"/>
    <s v="UF"/>
    <s v="false"/>
  </r>
  <r>
    <s v="1100"/>
    <s v="CL"/>
    <x v="0"/>
    <x v="52"/>
    <s v="CL Gcia Comercial"/>
    <s v="T MUÑOZ"/>
    <s v="14"/>
    <s v="1400009225"/>
    <s v="30"/>
    <x v="433"/>
    <x v="456"/>
    <x v="7"/>
    <s v="BILLESCA"/>
    <s v="ZPMH"/>
    <s v=""/>
    <s v="96789870"/>
    <s v="CBRE CHILE S.A"/>
    <n v="119"/>
    <n v="4958.333333333333"/>
    <s v="UF"/>
    <s v="false"/>
  </r>
  <r>
    <s v="1100"/>
    <s v="CL"/>
    <x v="0"/>
    <x v="52"/>
    <s v="CL Gcia Comercial"/>
    <s v="T MUÑOZ"/>
    <s v="14"/>
    <s v="1400009225"/>
    <s v="40"/>
    <x v="433"/>
    <x v="457"/>
    <x v="7"/>
    <s v="BILLESCA"/>
    <s v="ZPMH"/>
    <s v=""/>
    <s v="96789870"/>
    <s v="CBRE CHILE S.A"/>
    <n v="119"/>
    <n v="4958.333333333333"/>
    <s v="UF"/>
    <s v="false"/>
  </r>
  <r>
    <s v="1100"/>
    <s v="CL"/>
    <x v="0"/>
    <x v="52"/>
    <s v="CL Gcia Comercial"/>
    <s v="T MUÑOZ"/>
    <s v="14"/>
    <s v="1400009225"/>
    <s v="50"/>
    <x v="433"/>
    <x v="458"/>
    <x v="7"/>
    <s v="BILLESCA"/>
    <s v="ZPMH"/>
    <s v=""/>
    <s v="96789870"/>
    <s v="CBRE CHILE S.A"/>
    <n v="119"/>
    <n v="4958.333333333333"/>
    <s v="UF"/>
    <s v="false"/>
  </r>
  <r>
    <s v="1100"/>
    <s v="CL"/>
    <x v="0"/>
    <x v="52"/>
    <s v="CL Gcia Comercial"/>
    <s v="T MUÑOZ"/>
    <s v="14"/>
    <s v="1400009225"/>
    <s v="60"/>
    <x v="433"/>
    <x v="459"/>
    <x v="7"/>
    <s v="BILLESCA"/>
    <s v="ZPMH"/>
    <s v=""/>
    <s v="96789870"/>
    <s v="CBRE CHILE S.A"/>
    <n v="119"/>
    <n v="4958.333333333333"/>
    <s v="UF"/>
    <s v="false"/>
  </r>
  <r>
    <s v="1100"/>
    <s v="CL"/>
    <x v="0"/>
    <x v="52"/>
    <s v="CL Gcia Comercial"/>
    <s v="T MUÑOZ"/>
    <s v="14"/>
    <s v="1400009225"/>
    <s v="70"/>
    <x v="433"/>
    <x v="460"/>
    <x v="7"/>
    <s v="BILLESCA"/>
    <s v="ZPMH"/>
    <s v=""/>
    <s v="96789870"/>
    <s v="CBRE CHILE S.A"/>
    <n v="119"/>
    <n v="4958.333333333333"/>
    <s v="UF"/>
    <s v="false"/>
  </r>
  <r>
    <s v="1100"/>
    <s v="CL"/>
    <x v="0"/>
    <x v="52"/>
    <s v="CL Gcia Comercial"/>
    <s v="T MUÑOZ"/>
    <s v="14"/>
    <s v="1400009225"/>
    <s v="80"/>
    <x v="433"/>
    <x v="461"/>
    <x v="7"/>
    <s v="BILLESCA"/>
    <s v="ZPMH"/>
    <s v=""/>
    <s v="96789870"/>
    <s v="CBRE CHILE S.A"/>
    <n v="119"/>
    <n v="4958.333333333333"/>
    <s v="UF"/>
    <s v="false"/>
  </r>
  <r>
    <s v="1100"/>
    <s v="CL"/>
    <x v="0"/>
    <x v="52"/>
    <s v="CL Gcia Comercial"/>
    <s v="T MUÑOZ"/>
    <s v="14"/>
    <s v="1400009225"/>
    <s v="90"/>
    <x v="433"/>
    <x v="462"/>
    <x v="7"/>
    <s v="BILLESCA"/>
    <s v="ZPMH"/>
    <s v=""/>
    <s v="96789870"/>
    <s v="CBRE CHILE S.A"/>
    <n v="119"/>
    <n v="4958.333333333333"/>
    <s v="UF"/>
    <s v="false"/>
  </r>
  <r>
    <s v="1100"/>
    <s v="CL"/>
    <x v="0"/>
    <x v="52"/>
    <s v="CL Gcia Comercial"/>
    <s v="T MUÑOZ"/>
    <s v="14"/>
    <s v="1400009225"/>
    <s v="100"/>
    <x v="433"/>
    <x v="463"/>
    <x v="7"/>
    <s v="BILLESCA"/>
    <s v="ZPMH"/>
    <s v=""/>
    <s v="96789870"/>
    <s v="CBRE CHILE S.A"/>
    <n v="119"/>
    <n v="4958.333333333333"/>
    <s v="UF"/>
    <s v="false"/>
  </r>
  <r>
    <s v="1100"/>
    <s v="CL"/>
    <x v="0"/>
    <x v="52"/>
    <s v="CL Gcia Comercial"/>
    <s v="T MUÑOZ"/>
    <s v="14"/>
    <s v="1400009225"/>
    <s v="110"/>
    <x v="433"/>
    <x v="464"/>
    <x v="7"/>
    <s v="BILLESCA"/>
    <s v="ZPMH"/>
    <s v=""/>
    <s v="96789870"/>
    <s v="CBRE CHILE S.A"/>
    <n v="119"/>
    <n v="4958.333333333333"/>
    <s v="UF"/>
    <s v="false"/>
  </r>
  <r>
    <s v="1100"/>
    <s v="CL"/>
    <x v="0"/>
    <x v="52"/>
    <s v="CL Gcia Comercial"/>
    <s v="T MUÑOZ"/>
    <s v="14"/>
    <s v="1400009225"/>
    <s v="120"/>
    <x v="433"/>
    <x v="465"/>
    <x v="7"/>
    <s v="BILLESCA"/>
    <s v="ZPMH"/>
    <s v=""/>
    <s v="96789870"/>
    <s v="CBRE CHILE S.A"/>
    <n v="119"/>
    <n v="4958.333333333333"/>
    <s v="UF"/>
    <s v="false"/>
  </r>
  <r>
    <s v="1100"/>
    <s v="CL"/>
    <x v="0"/>
    <x v="52"/>
    <s v="CL Gcia Comercial"/>
    <s v="T MUÑOZ"/>
    <s v="14"/>
    <s v="1400009225"/>
    <s v="130"/>
    <x v="433"/>
    <x v="466"/>
    <x v="7"/>
    <s v="BILLESCA"/>
    <s v="ZPMH"/>
    <s v=""/>
    <s v="96789870"/>
    <s v="CBRE CHILE S.A"/>
    <n v="119"/>
    <n v="4958.333333333333"/>
    <s v="UF"/>
    <s v="false"/>
  </r>
  <r>
    <s v="3520"/>
    <s v="PE"/>
    <x v="1"/>
    <x v="4"/>
    <s v="PE Sgcia Infra"/>
    <s v="JSOLORZANO"/>
    <s v="12"/>
    <s v="1200144941"/>
    <s v="10"/>
    <x v="434"/>
    <x v="467"/>
    <x v="5"/>
    <s v="EXT_ACHIHUAN"/>
    <s v="ZSRV"/>
    <s v="SER_GRAL"/>
    <s v="P45283836"/>
    <s v="BUARSOCA SAC"/>
    <n v="17100"/>
    <n v="4956.521739130435"/>
    <s v="PEN"/>
    <s v="false"/>
  </r>
  <r>
    <s v="MIN"/>
    <s v="PE"/>
    <x v="1"/>
    <x v="2"/>
    <s v="PE Ops Mall"/>
    <s v="CPISFIL"/>
    <s v="12"/>
    <s v="1200144587"/>
    <s v="10"/>
    <x v="435"/>
    <x v="468"/>
    <x v="16"/>
    <s v="EXT_EDAVILA"/>
    <s v="ZSRV"/>
    <s v=""/>
    <s v="P43108417"/>
    <s v="ANCRO S.R.L"/>
    <n v="17051.599999999999"/>
    <n v="4942.492753623188"/>
    <s v="PEN"/>
    <s v="false"/>
  </r>
  <r>
    <s v="1100"/>
    <s v="CL"/>
    <x v="0"/>
    <x v="13"/>
    <s v="CL Marketing Mall"/>
    <s v="J.RODRIGUEZ"/>
    <s v="12"/>
    <s v="1200146387"/>
    <s v="10"/>
    <x v="436"/>
    <x v="469"/>
    <x v="13"/>
    <s v="MFILIPINI"/>
    <s v="ZSRV"/>
    <s v=""/>
    <s v="65178473"/>
    <s v="ASOCIACION PARA EL IMPULSO DE LA"/>
    <n v="4568752"/>
    <n v="4934.2304493860229"/>
    <s v="CLP"/>
    <s v="false"/>
  </r>
  <r>
    <s v="1100"/>
    <s v="CL"/>
    <x v="0"/>
    <x v="27"/>
    <s v="CL Center Manager"/>
    <s v="L.CASTILLO"/>
    <s v="12"/>
    <s v="1200146211"/>
    <s v="10"/>
    <x v="437"/>
    <x v="470"/>
    <x v="30"/>
    <s v="MFILIPINI"/>
    <s v="ZSRV"/>
    <s v=""/>
    <s v="76079599"/>
    <s v="ABS QUALITY EVALUATIONS (CHILE) S.A"/>
    <n v="118"/>
    <n v="4916.666666666667"/>
    <s v="UF"/>
    <s v="false"/>
  </r>
  <r>
    <s v="3300"/>
    <s v="PE"/>
    <x v="1"/>
    <x v="4"/>
    <s v="PE Sgcia Infra"/>
    <s v="JSOLORZANO"/>
    <s v="12"/>
    <s v="1200144255"/>
    <s v="10"/>
    <x v="438"/>
    <x v="471"/>
    <x v="3"/>
    <s v="EXT_ACHIHUAN"/>
    <s v="ZSRV"/>
    <s v=""/>
    <s v="P51563212"/>
    <s v="AYASTA INGENIEROS S.A."/>
    <n v="16945.25"/>
    <n v="4911.6666666666661"/>
    <s v="PEN"/>
    <s v="false"/>
  </r>
  <r>
    <s v="3520"/>
    <s v="PE"/>
    <x v="1"/>
    <x v="4"/>
    <s v="PE Sgcia Infra"/>
    <s v="JSOLORZANO"/>
    <m/>
    <s v="1200147098"/>
    <s v="10"/>
    <x v="439"/>
    <x v="472"/>
    <x v="9"/>
    <s v="EXT_ACHIHUAN"/>
    <s v="ZSRV"/>
    <s v=""/>
    <s v="P60150404"/>
    <s v="EMCO CONSTRUCTORES Y CONSULTORES"/>
    <n v="16913.16"/>
    <n v="4902.3652173913042"/>
    <s v="PEN"/>
    <s v="false"/>
  </r>
  <r>
    <s v="MIN"/>
    <s v="PE"/>
    <x v="1"/>
    <x v="2"/>
    <s v="PE Ops Mall"/>
    <s v="jrojas"/>
    <m/>
    <s v="1200147279"/>
    <s v="10"/>
    <x v="440"/>
    <x v="473"/>
    <x v="25"/>
    <s v="EXT_EDAVILA"/>
    <s v="ZSRV"/>
    <s v=""/>
    <s v="P56607803"/>
    <s v="NATIONAL FACILITIES MANAGEMENT S.A."/>
    <n v="16908.75"/>
    <n v="4901.086956521739"/>
    <s v="PEN"/>
    <s v="false"/>
  </r>
  <r>
    <s v="1100"/>
    <s v="CL"/>
    <x v="0"/>
    <x v="23"/>
    <s v="CL Proyectos 3"/>
    <s v="DGONZALEZ"/>
    <s v="12"/>
    <s v="1200144254"/>
    <s v="10"/>
    <x v="441"/>
    <x v="474"/>
    <x v="3"/>
    <s v="EXT_AYEPEZ"/>
    <s v="ZSRV"/>
    <s v=""/>
    <s v="6240346"/>
    <s v="GONZALO PATRICIO HUERTA CORVALAN"/>
    <n v="117.39"/>
    <n v="4891.25"/>
    <s v="UF"/>
    <s v="false"/>
  </r>
  <r>
    <s v="LAR"/>
    <s v="PE"/>
    <x v="1"/>
    <x v="34"/>
    <s v="PE Marketing Mall"/>
    <s v="NBARRANZUELA"/>
    <s v="12"/>
    <s v="1200144528"/>
    <s v="10"/>
    <x v="442"/>
    <x v="475"/>
    <x v="16"/>
    <s v="EXT_ACHIHUAN"/>
    <s v="ZSRV"/>
    <s v="SER_MKT"/>
    <s v="P60410156"/>
    <s v="S &amp; M GIGANTICOLOR S.A.C"/>
    <n v="16838.830000000002"/>
    <n v="4880.8202898550726"/>
    <s v="PEN"/>
    <s v="false"/>
  </r>
  <r>
    <s v="MVS"/>
    <s v="PE"/>
    <x v="2"/>
    <x v="38"/>
    <s v="PE Ops Out/Strips"/>
    <s v="CPACHECO"/>
    <s v="14"/>
    <s v="1400009311"/>
    <s v="10"/>
    <x v="443"/>
    <x v="476"/>
    <x v="34"/>
    <s v="PRA_CPACHECO"/>
    <s v="ZPMH"/>
    <s v="SER_GRAL"/>
    <s v="P60338169"/>
    <s v="INVERSIONES URBANISTICAS OPERADORA"/>
    <n v="16815"/>
    <n v="4873.913043478261"/>
    <s v="PEN"/>
    <s v="false"/>
  </r>
  <r>
    <s v="MVS"/>
    <s v="PE"/>
    <x v="2"/>
    <x v="38"/>
    <s v="PE Ops Out/Strips"/>
    <s v="CPACHECO"/>
    <s v="14"/>
    <s v="1400009311"/>
    <s v="20"/>
    <x v="443"/>
    <x v="476"/>
    <x v="34"/>
    <s v="PRA_CPACHECO"/>
    <s v="ZPMH"/>
    <s v="SER_GRAL"/>
    <s v="P60338169"/>
    <s v="INVERSIONES URBANISTICAS OPERADORA"/>
    <n v="16815"/>
    <n v="4873.913043478261"/>
    <s v="PEN"/>
    <s v="false"/>
  </r>
  <r>
    <s v="MVS"/>
    <s v="PE"/>
    <x v="2"/>
    <x v="38"/>
    <s v="PE Ops Out/Strips"/>
    <s v="CPACHECO"/>
    <s v="14"/>
    <s v="1400009311"/>
    <s v="30"/>
    <x v="443"/>
    <x v="476"/>
    <x v="34"/>
    <s v="PRA_CPACHECO"/>
    <s v="ZPMH"/>
    <s v="SER_GRAL"/>
    <s v="P60338169"/>
    <s v="INVERSIONES URBANISTICAS OPERADORA"/>
    <n v="16815"/>
    <n v="4873.913043478261"/>
    <s v="PEN"/>
    <s v="false"/>
  </r>
  <r>
    <s v="MVS"/>
    <s v="PE"/>
    <x v="2"/>
    <x v="38"/>
    <s v="PE Ops Out/Strips"/>
    <s v="CPACHECO"/>
    <s v="14"/>
    <s v="1400009311"/>
    <s v="40"/>
    <x v="443"/>
    <x v="476"/>
    <x v="34"/>
    <s v="PRA_CPACHECO"/>
    <s v="ZPMH"/>
    <s v="SER_GRAL"/>
    <s v="P60338169"/>
    <s v="INVERSIONES URBANISTICAS OPERADORA"/>
    <n v="16815"/>
    <n v="4873.913043478261"/>
    <s v="PEN"/>
    <s v="false"/>
  </r>
  <r>
    <s v="MVS"/>
    <s v="PE"/>
    <x v="2"/>
    <x v="38"/>
    <s v="PE Ops Out/Strips"/>
    <s v="CPACHECO"/>
    <s v="14"/>
    <s v="1400009311"/>
    <s v="50"/>
    <x v="443"/>
    <x v="476"/>
    <x v="34"/>
    <s v="PRA_CPACHECO"/>
    <s v="ZPMH"/>
    <s v="SER_GRAL"/>
    <s v="P60338169"/>
    <s v="INVERSIONES URBANISTICAS OPERADORA"/>
    <n v="16815"/>
    <n v="4873.913043478261"/>
    <s v="PEN"/>
    <s v="false"/>
  </r>
  <r>
    <s v="MVS"/>
    <s v="PE"/>
    <x v="2"/>
    <x v="38"/>
    <s v="PE Ops Out/Strips"/>
    <s v="CPACHECO"/>
    <s v="14"/>
    <s v="1400009311"/>
    <s v="60"/>
    <x v="443"/>
    <x v="476"/>
    <x v="34"/>
    <s v="PRA_CPACHECO"/>
    <s v="ZPMH"/>
    <s v="SER_GRAL"/>
    <s v="P60338169"/>
    <s v="INVERSIONES URBANISTICAS OPERADORA"/>
    <n v="16815"/>
    <n v="4873.913043478261"/>
    <s v="PEN"/>
    <s v="false"/>
  </r>
  <r>
    <s v="MVS"/>
    <s v="PE"/>
    <x v="2"/>
    <x v="38"/>
    <s v="PE Ops Out/Strips"/>
    <s v="CPACHECO"/>
    <s v="14"/>
    <s v="1400009311"/>
    <s v="70"/>
    <x v="443"/>
    <x v="476"/>
    <x v="34"/>
    <s v="PRA_CPACHECO"/>
    <s v="ZPMH"/>
    <s v="SER_GRAL"/>
    <s v="P60338169"/>
    <s v="INVERSIONES URBANISTICAS OPERADORA"/>
    <n v="16815"/>
    <n v="4873.913043478261"/>
    <s v="PEN"/>
    <s v="false"/>
  </r>
  <r>
    <s v="MVS"/>
    <s v="PE"/>
    <x v="2"/>
    <x v="38"/>
    <s v="PE Ops Out/Strips"/>
    <s v="CPACHECO"/>
    <s v="14"/>
    <s v="1400009311"/>
    <s v="80"/>
    <x v="443"/>
    <x v="476"/>
    <x v="34"/>
    <s v="PRA_CPACHECO"/>
    <s v="ZPMH"/>
    <s v="SER_GRAL"/>
    <s v="P60338169"/>
    <s v="INVERSIONES URBANISTICAS OPERADORA"/>
    <n v="16815"/>
    <n v="4873.913043478261"/>
    <s v="PEN"/>
    <s v="false"/>
  </r>
  <r>
    <s v="MVS"/>
    <s v="PE"/>
    <x v="2"/>
    <x v="38"/>
    <s v="PE Ops Out/Strips"/>
    <s v="CPACHECO"/>
    <s v="14"/>
    <s v="1400009311"/>
    <s v="90"/>
    <x v="443"/>
    <x v="476"/>
    <x v="34"/>
    <s v="PRA_CPACHECO"/>
    <s v="ZPMH"/>
    <s v="SER_GRAL"/>
    <s v="P60338169"/>
    <s v="INVERSIONES URBANISTICAS OPERADORA"/>
    <n v="16815"/>
    <n v="4873.913043478261"/>
    <s v="PEN"/>
    <s v="false"/>
  </r>
  <r>
    <s v="MVS"/>
    <s v="PE"/>
    <x v="2"/>
    <x v="38"/>
    <s v="PE Ops Out/Strips"/>
    <s v="CPACHECO"/>
    <s v="14"/>
    <s v="1400009311"/>
    <s v="100"/>
    <x v="443"/>
    <x v="476"/>
    <x v="34"/>
    <s v="PRA_CPACHECO"/>
    <s v="ZPMH"/>
    <s v="SER_GRAL"/>
    <s v="P60338169"/>
    <s v="INVERSIONES URBANISTICAS OPERADORA"/>
    <n v="16815"/>
    <n v="4873.913043478261"/>
    <s v="PEN"/>
    <s v="false"/>
  </r>
  <r>
    <s v="MVS"/>
    <s v="PE"/>
    <x v="2"/>
    <x v="38"/>
    <s v="PE Ops Out/Strips"/>
    <s v="CPACHECO"/>
    <s v="14"/>
    <s v="1400009311"/>
    <s v="110"/>
    <x v="443"/>
    <x v="476"/>
    <x v="34"/>
    <s v="PRA_CPACHECO"/>
    <s v="ZPMH"/>
    <s v="SER_GRAL"/>
    <s v="P60338169"/>
    <s v="INVERSIONES URBANISTICAS OPERADORA"/>
    <n v="16815"/>
    <n v="4873.913043478261"/>
    <s v="PEN"/>
    <s v="false"/>
  </r>
  <r>
    <s v="3540"/>
    <s v="PE"/>
    <x v="1"/>
    <x v="54"/>
    <s v="PE Área Personas"/>
    <s v="CCAPCHA"/>
    <s v="12"/>
    <s v="1200144109"/>
    <s v="10"/>
    <x v="444"/>
    <x v="477"/>
    <x v="23"/>
    <s v="GRAVINES"/>
    <s v="ZSRV"/>
    <s v=""/>
    <s v="P60647633"/>
    <s v="BUK SAC"/>
    <n v="16750.439999999999"/>
    <n v="4855.2"/>
    <s v="PEN"/>
    <s v="false"/>
  </r>
  <r>
    <s v="6700"/>
    <s v="PE"/>
    <x v="2"/>
    <x v="2"/>
    <s v="PE Ops Mall"/>
    <s v="CPACHECO"/>
    <s v="14"/>
    <s v="1400009280"/>
    <s v="10"/>
    <x v="445"/>
    <x v="478"/>
    <x v="1"/>
    <s v="PRA_CPACHECO"/>
    <s v="ZPMH"/>
    <s v="SER_GRAL"/>
    <s v="P60338169"/>
    <s v="INVERSIONES URBANISTICAS OPERADORA"/>
    <n v="16725"/>
    <n v="4847.8260869565211"/>
    <s v="PEN"/>
    <s v="false"/>
  </r>
  <r>
    <s v="6700"/>
    <s v="PE"/>
    <x v="2"/>
    <x v="2"/>
    <s v="PE Ops Mall"/>
    <s v="CPACHECO"/>
    <s v="14"/>
    <s v="1400009280"/>
    <s v="20"/>
    <x v="445"/>
    <x v="478"/>
    <x v="1"/>
    <s v="PRA_CPACHECO"/>
    <s v="ZPMH"/>
    <s v="SER_GRAL"/>
    <s v="P60338169"/>
    <s v="INVERSIONES URBANISTICAS OPERADORA"/>
    <n v="16725"/>
    <n v="4847.8260869565211"/>
    <s v="PEN"/>
    <s v="false"/>
  </r>
  <r>
    <s v="6700"/>
    <s v="PE"/>
    <x v="2"/>
    <x v="2"/>
    <s v="PE Ops Mall"/>
    <s v="CPACHECO"/>
    <s v="14"/>
    <s v="1400009280"/>
    <s v="30"/>
    <x v="445"/>
    <x v="478"/>
    <x v="1"/>
    <s v="PRA_CPACHECO"/>
    <s v="ZPMH"/>
    <s v="SER_GRAL"/>
    <s v="P60338169"/>
    <s v="INVERSIONES URBANISTICAS OPERADORA"/>
    <n v="16725"/>
    <n v="4847.8260869565211"/>
    <s v="PEN"/>
    <s v="false"/>
  </r>
  <r>
    <s v="6700"/>
    <s v="PE"/>
    <x v="2"/>
    <x v="2"/>
    <s v="PE Ops Mall"/>
    <s v="CPACHECO"/>
    <s v="14"/>
    <s v="1400009280"/>
    <s v="40"/>
    <x v="445"/>
    <x v="478"/>
    <x v="1"/>
    <s v="PRA_CPACHECO"/>
    <s v="ZPMH"/>
    <s v="SER_GRAL"/>
    <s v="P60338169"/>
    <s v="INVERSIONES URBANISTICAS OPERADORA"/>
    <n v="16725"/>
    <n v="4847.8260869565211"/>
    <s v="PEN"/>
    <s v="false"/>
  </r>
  <r>
    <s v="6700"/>
    <s v="PE"/>
    <x v="2"/>
    <x v="2"/>
    <s v="PE Ops Mall"/>
    <s v="CPACHECO"/>
    <s v="14"/>
    <s v="1400009280"/>
    <s v="50"/>
    <x v="445"/>
    <x v="478"/>
    <x v="1"/>
    <s v="PRA_CPACHECO"/>
    <s v="ZPMH"/>
    <s v="SER_GRAL"/>
    <s v="P60338169"/>
    <s v="INVERSIONES URBANISTICAS OPERADORA"/>
    <n v="16725"/>
    <n v="4847.8260869565211"/>
    <s v="PEN"/>
    <s v="false"/>
  </r>
  <r>
    <s v="6700"/>
    <s v="PE"/>
    <x v="2"/>
    <x v="2"/>
    <s v="PE Ops Mall"/>
    <s v="CPACHECO"/>
    <s v="14"/>
    <s v="1400009280"/>
    <s v="60"/>
    <x v="445"/>
    <x v="478"/>
    <x v="1"/>
    <s v="PRA_CPACHECO"/>
    <s v="ZPMH"/>
    <s v="SER_GRAL"/>
    <s v="P60338169"/>
    <s v="INVERSIONES URBANISTICAS OPERADORA"/>
    <n v="16725"/>
    <n v="4847.8260869565211"/>
    <s v="PEN"/>
    <s v="false"/>
  </r>
  <r>
    <s v="6700"/>
    <s v="PE"/>
    <x v="2"/>
    <x v="2"/>
    <s v="PE Ops Mall"/>
    <s v="CPACHECO"/>
    <s v="14"/>
    <s v="1400009280"/>
    <s v="70"/>
    <x v="445"/>
    <x v="478"/>
    <x v="1"/>
    <s v="PRA_CPACHECO"/>
    <s v="ZPMH"/>
    <s v="SER_GRAL"/>
    <s v="P60338169"/>
    <s v="INVERSIONES URBANISTICAS OPERADORA"/>
    <n v="16725"/>
    <n v="4847.8260869565211"/>
    <s v="PEN"/>
    <s v="false"/>
  </r>
  <r>
    <s v="6700"/>
    <s v="PE"/>
    <x v="2"/>
    <x v="2"/>
    <s v="PE Ops Mall"/>
    <s v="CPACHECO"/>
    <s v="14"/>
    <s v="1400009280"/>
    <s v="80"/>
    <x v="445"/>
    <x v="478"/>
    <x v="1"/>
    <s v="PRA_CPACHECO"/>
    <s v="ZPMH"/>
    <s v="SER_GRAL"/>
    <s v="P60338169"/>
    <s v="INVERSIONES URBANISTICAS OPERADORA"/>
    <n v="16725"/>
    <n v="4847.8260869565211"/>
    <s v="PEN"/>
    <s v="false"/>
  </r>
  <r>
    <s v="6700"/>
    <s v="PE"/>
    <x v="2"/>
    <x v="2"/>
    <s v="PE Ops Mall"/>
    <s v="CPACHECO"/>
    <s v="14"/>
    <s v="1400009280"/>
    <s v="90"/>
    <x v="445"/>
    <x v="478"/>
    <x v="1"/>
    <s v="PRA_CPACHECO"/>
    <s v="ZPMH"/>
    <s v="SER_GRAL"/>
    <s v="P60338169"/>
    <s v="INVERSIONES URBANISTICAS OPERADORA"/>
    <n v="16725"/>
    <n v="4847.8260869565211"/>
    <s v="PEN"/>
    <s v="false"/>
  </r>
  <r>
    <s v="6700"/>
    <s v="PE"/>
    <x v="2"/>
    <x v="2"/>
    <s v="PE Ops Mall"/>
    <s v="CPACHECO"/>
    <s v="14"/>
    <s v="1400009280"/>
    <s v="100"/>
    <x v="445"/>
    <x v="478"/>
    <x v="1"/>
    <s v="PRA_CPACHECO"/>
    <s v="ZPMH"/>
    <s v="SER_GRAL"/>
    <s v="P60338169"/>
    <s v="INVERSIONES URBANISTICAS OPERADORA"/>
    <n v="16725"/>
    <n v="4847.8260869565211"/>
    <s v="PEN"/>
    <s v="false"/>
  </r>
  <r>
    <s v="6700"/>
    <s v="PE"/>
    <x v="2"/>
    <x v="2"/>
    <s v="PE Ops Mall"/>
    <s v="CPACHECO"/>
    <s v="14"/>
    <s v="1400009280"/>
    <s v="110"/>
    <x v="445"/>
    <x v="478"/>
    <x v="1"/>
    <s v="PRA_CPACHECO"/>
    <s v="ZPMH"/>
    <s v="SER_GRAL"/>
    <s v="P60338169"/>
    <s v="INVERSIONES URBANISTICAS OPERADORA"/>
    <n v="16725"/>
    <n v="4847.8260869565211"/>
    <s v="PEN"/>
    <s v="false"/>
  </r>
  <r>
    <s v="6700"/>
    <s v="PE"/>
    <x v="2"/>
    <x v="2"/>
    <s v="PE Ops Mall"/>
    <s v="CPACHECO"/>
    <s v="14"/>
    <s v="1400009280"/>
    <s v="120"/>
    <x v="445"/>
    <x v="478"/>
    <x v="1"/>
    <s v="PRA_CPACHECO"/>
    <s v="ZPMH"/>
    <s v="SER_GRAL"/>
    <s v="P60338169"/>
    <s v="INVERSIONES URBANISTICAS OPERADORA"/>
    <n v="16725"/>
    <n v="4847.8260869565211"/>
    <s v="PEN"/>
    <s v="false"/>
  </r>
  <r>
    <s v="1100"/>
    <s v="CL"/>
    <x v="0"/>
    <x v="13"/>
    <s v="CL Marketing Mall"/>
    <s v="IIBANEZ"/>
    <s v="12"/>
    <s v="1200144021"/>
    <s v="10"/>
    <x v="446"/>
    <x v="479"/>
    <x v="8"/>
    <s v="IIBANEZ"/>
    <s v="ZSRV"/>
    <s v=""/>
    <s v="76593514"/>
    <s v="TEMPO PRODUCCIONES BY DS SPA"/>
    <n v="4477870"/>
    <n v="4836.078321255387"/>
    <s v="CLP"/>
    <s v="false"/>
  </r>
  <r>
    <s v="3540"/>
    <s v="PE"/>
    <x v="1"/>
    <x v="5"/>
    <s v="PE Área Admin"/>
    <s v="GRAVINES"/>
    <s v="12"/>
    <s v="1200144480"/>
    <s v="10"/>
    <x v="447"/>
    <x v="480"/>
    <x v="47"/>
    <s v="GRAVINES"/>
    <s v="ZSRV"/>
    <s v=""/>
    <s v="P51229363"/>
    <s v="CORPORACION MG SAC"/>
    <n v="16651.099999999999"/>
    <n v="4826.405797101449"/>
    <s v="PEN"/>
    <s v="false"/>
  </r>
  <r>
    <s v="1100"/>
    <s v="CL"/>
    <x v="0"/>
    <x v="7"/>
    <s v="CL Ops Mall"/>
    <s v="KCEA"/>
    <m/>
    <s v="1200147348"/>
    <s v="10"/>
    <x v="448"/>
    <x v="481"/>
    <x v="37"/>
    <s v="EXT_CNARANJO"/>
    <s v="ZSRV"/>
    <s v=""/>
    <s v="76567567"/>
    <s v="SOCIEDAD COMERCIALIZADORA"/>
    <n v="4464000"/>
    <n v="4821.0987871653369"/>
    <s v="CLP"/>
    <s v="false"/>
  </r>
  <r>
    <s v="MQU"/>
    <s v="CL"/>
    <x v="0"/>
    <x v="7"/>
    <s v="CL Ops Mall"/>
    <s v="MBELLO"/>
    <s v="12"/>
    <s v="1200145252"/>
    <s v="10"/>
    <x v="449"/>
    <x v="482"/>
    <x v="36"/>
    <s v="EXT_MBELLO"/>
    <s v="ZSRV"/>
    <s v=""/>
    <s v="77980759"/>
    <s v="BLAC SPA"/>
    <n v="4455440"/>
    <n v="4811.8540278422779"/>
    <s v="CLP"/>
    <s v="false"/>
  </r>
  <r>
    <s v="ACH"/>
    <s v="CL"/>
    <x v="0"/>
    <x v="14"/>
    <s v="Corp Gest Riesgo"/>
    <s v="cfuentes"/>
    <s v="14"/>
    <s v="1400009090"/>
    <s v="10"/>
    <x v="450"/>
    <x v="483"/>
    <x v="14"/>
    <s v="PMUNOZ"/>
    <s v="ZPMH"/>
    <s v=""/>
    <s v="99225000"/>
    <s v="CHUBB SEGUROS CHILE S.A."/>
    <n v="4771.04"/>
    <n v="4771.04"/>
    <s v="USD"/>
    <s v="false"/>
  </r>
  <r>
    <s v="MQU"/>
    <s v="CL"/>
    <x v="0"/>
    <x v="14"/>
    <s v="Corp Gest Riesgo"/>
    <s v="cfuentes"/>
    <s v="14"/>
    <s v="1400009103"/>
    <s v="10"/>
    <x v="451"/>
    <x v="276"/>
    <x v="14"/>
    <s v="PMUNOZ"/>
    <s v="ZPMH"/>
    <s v=""/>
    <s v="99225000"/>
    <s v="CHUBB SEGUROS CHILE S.A."/>
    <n v="4770.43"/>
    <n v="4770.43"/>
    <s v="USD"/>
    <s v="false"/>
  </r>
  <r>
    <s v="1100"/>
    <s v="CL"/>
    <x v="0"/>
    <x v="55"/>
    <s v="Corp Gest. Provee"/>
    <s v="SROSSEL"/>
    <s v="12"/>
    <s v="1200143700"/>
    <s v="10"/>
    <x v="452"/>
    <x v="484"/>
    <x v="49"/>
    <s v="KVASQUEZ"/>
    <s v="ZSRV"/>
    <s v=""/>
    <s v="76377921"/>
    <s v="KITCHENCLUB CHILE SPA"/>
    <n v="4385000"/>
    <n v="4735.7791625716845"/>
    <s v="CLP"/>
    <s v="false"/>
  </r>
  <r>
    <s v="MCH"/>
    <s v="PE"/>
    <x v="2"/>
    <x v="38"/>
    <s v="PE Ops Out/Strips"/>
    <s v="EREJAS"/>
    <s v="12"/>
    <s v="1200144907"/>
    <s v="10"/>
    <x v="453"/>
    <x v="485"/>
    <x v="5"/>
    <s v="EREJAS"/>
    <s v="ZSRV"/>
    <s v=""/>
    <s v="P56607803"/>
    <s v="NATIONAL FACILITIES MANAGEMENT S.A."/>
    <n v="16320"/>
    <n v="4730.4347826086951"/>
    <s v="PEN"/>
    <s v="false"/>
  </r>
  <r>
    <s v="AEB"/>
    <s v="CL"/>
    <x v="0"/>
    <x v="7"/>
    <s v="CL Ops Mall"/>
    <s v="MFREITEZ"/>
    <s v="12"/>
    <s v="1200146477"/>
    <s v="10"/>
    <x v="454"/>
    <x v="486"/>
    <x v="43"/>
    <s v="KVARAS"/>
    <s v="ZSRV"/>
    <s v=""/>
    <s v="93565000"/>
    <s v="ASCENSORES SCHINDLER CHILE S.A"/>
    <n v="4376416"/>
    <n v="4726.5084833626734"/>
    <s v="CLP"/>
    <s v="false"/>
  </r>
  <r>
    <s v="ACO"/>
    <s v="CL"/>
    <x v="0"/>
    <x v="7"/>
    <s v="CL Ops Mall"/>
    <s v="FGONZALEZ"/>
    <s v="12"/>
    <s v="1200145344"/>
    <s v="10"/>
    <x v="455"/>
    <x v="487"/>
    <x v="21"/>
    <s v="FGONZALEZG"/>
    <s v="ZSRV"/>
    <s v=""/>
    <s v="77173964"/>
    <s v="FLOREZ INGENIERIA Y CONSTRUCCION"/>
    <n v="4360000"/>
    <n v="4708.7792813711621"/>
    <s v="CLP"/>
    <s v="false"/>
  </r>
  <r>
    <s v="3300"/>
    <s v="PE"/>
    <x v="1"/>
    <x v="17"/>
    <s v="PE Área Legal"/>
    <s v="GOLIVERI"/>
    <m/>
    <s v="1200147070"/>
    <s v="10"/>
    <x v="456"/>
    <x v="488"/>
    <x v="9"/>
    <s v="SGARIBAY"/>
    <s v="ZSRV"/>
    <s v=""/>
    <s v="P51003756"/>
    <s v="ESTUDIO LUIS ECHECOPAR GARCIA S.R.L"/>
    <n v="4700"/>
    <n v="4700"/>
    <s v="USD"/>
    <s v="false"/>
  </r>
  <r>
    <s v="MAM"/>
    <s v="CL"/>
    <x v="0"/>
    <x v="27"/>
    <s v="CL Center Manager"/>
    <s v="Ext_mloyola"/>
    <s v="12"/>
    <s v="1200145473"/>
    <s v="10"/>
    <x v="457"/>
    <x v="489"/>
    <x v="1"/>
    <s v="EXT_MLOYOLA"/>
    <s v="ZSRV"/>
    <s v=""/>
    <s v="76052252"/>
    <s v="WES SPA"/>
    <n v="112.2"/>
    <n v="4675"/>
    <s v="UF"/>
    <s v="false"/>
  </r>
  <r>
    <s v="BOG"/>
    <s v="CO"/>
    <x v="3"/>
    <x v="11"/>
    <s v="CO Ops Mall"/>
    <s v="CAROL CORTES"/>
    <s v="12"/>
    <s v="1200144128"/>
    <s v="10"/>
    <x v="458"/>
    <x v="490"/>
    <x v="46"/>
    <s v="EXT_APAREDES"/>
    <s v="ZSRV"/>
    <s v=""/>
    <s v="C901213703"/>
    <s v="SAFE PEOPLE SAS"/>
    <n v="17182900"/>
    <n v="4671.8053289831432"/>
    <s v="COP"/>
    <s v="false"/>
  </r>
  <r>
    <s v="1100"/>
    <s v="CL"/>
    <x v="0"/>
    <x v="7"/>
    <s v="CL Ops Mall"/>
    <s v="KCEA"/>
    <s v="12"/>
    <s v="1200146374"/>
    <s v="10"/>
    <x v="459"/>
    <x v="491"/>
    <x v="13"/>
    <s v="EXT_CNARANJO"/>
    <s v="ZSRV"/>
    <s v=""/>
    <s v="85233500"/>
    <s v="FABRIMETAL S.A"/>
    <n v="112.07"/>
    <n v="4669.583333333333"/>
    <s v="UF"/>
    <s v="false"/>
  </r>
  <r>
    <s v="1110"/>
    <s v="CL"/>
    <x v="0"/>
    <x v="14"/>
    <s v="Corp Gest Riesgo"/>
    <s v="cfuentes"/>
    <s v="14"/>
    <s v="1400009078"/>
    <s v="10"/>
    <x v="460"/>
    <x v="276"/>
    <x v="14"/>
    <s v="PMUNOZ"/>
    <s v="ZPMH"/>
    <s v=""/>
    <s v="99225000"/>
    <s v="CHUBB SEGUROS CHILE S.A."/>
    <n v="4648.3"/>
    <n v="4648.3"/>
    <s v="USD"/>
    <s v="false"/>
  </r>
  <r>
    <s v="CUR"/>
    <s v="CL"/>
    <x v="0"/>
    <x v="7"/>
    <s v="CL Ops Mall"/>
    <s v="JLAZO"/>
    <s v="12"/>
    <s v="1200144801"/>
    <s v="10"/>
    <x v="461"/>
    <x v="492"/>
    <x v="4"/>
    <s v="JLAZO"/>
    <s v="ZSRV"/>
    <s v=""/>
    <s v="76862398"/>
    <s v="ASESORIA Y MONTAJE UNIVERSAL SPA"/>
    <n v="4280700"/>
    <n v="4623.135658203104"/>
    <s v="CLP"/>
    <s v="false"/>
  </r>
  <r>
    <s v="MAM"/>
    <s v="CL"/>
    <x v="0"/>
    <x v="27"/>
    <s v="CL Center Manager"/>
    <s v="cmedina"/>
    <s v="12"/>
    <s v="1200143634"/>
    <s v="10"/>
    <x v="462"/>
    <x v="493"/>
    <x v="56"/>
    <s v="AUNDA"/>
    <s v="ZSRV"/>
    <s v=""/>
    <s v="76280086"/>
    <s v="SOLUCIONES SIM SPA"/>
    <n v="4277865"/>
    <n v="4620.0738716749647"/>
    <s v="CLP"/>
    <s v="false"/>
  </r>
  <r>
    <s v="1100"/>
    <s v="CL"/>
    <x v="0"/>
    <x v="28"/>
    <s v="Corp Impuestos"/>
    <s v="vstubing"/>
    <s v="12"/>
    <s v="1200146123"/>
    <s v="10"/>
    <x v="463"/>
    <x v="494"/>
    <x v="34"/>
    <s v="PMUNOZ"/>
    <s v="ZSRV"/>
    <s v=""/>
    <s v="77648628"/>
    <s v="SOCIEDAD DE PROFESIONALES VGM LIMIT"/>
    <n v="110"/>
    <n v="4583.333333333333"/>
    <s v="UF"/>
    <s v="false"/>
  </r>
  <r>
    <s v="4300"/>
    <s v="CO"/>
    <x v="3"/>
    <x v="12"/>
    <s v="CO Gcia Ing"/>
    <s v="JVASQUEZ"/>
    <s v="13"/>
    <s v="1300008961"/>
    <s v="20"/>
    <x v="20"/>
    <x v="19"/>
    <x v="18"/>
    <s v="JVASQUEZ"/>
    <s v="ZSPC"/>
    <s v=""/>
    <s v="C890402550"/>
    <s v="AIRE CARIBE S.A"/>
    <n v="16805336"/>
    <n v="4569.1506253398584"/>
    <s v="COP"/>
    <s v="false"/>
  </r>
  <r>
    <s v="MIN"/>
    <s v="PE"/>
    <x v="1"/>
    <x v="2"/>
    <s v="PE Ops Mall"/>
    <s v="CPISFIL"/>
    <s v="12"/>
    <s v="1200144556"/>
    <s v="10"/>
    <x v="464"/>
    <x v="495"/>
    <x v="16"/>
    <s v="EXT_EDAVILA"/>
    <s v="ZSRV"/>
    <s v=""/>
    <s v="P60026937"/>
    <s v="GESINPRO S.A.C."/>
    <n v="15660"/>
    <n v="4539.1304347826081"/>
    <s v="PEN"/>
    <s v="false"/>
  </r>
  <r>
    <s v="3300"/>
    <s v="PE"/>
    <x v="1"/>
    <x v="28"/>
    <s v="Corp Impuestos"/>
    <s v="ACARRASCO"/>
    <s v="12"/>
    <s v="1200145291"/>
    <s v="10"/>
    <x v="465"/>
    <x v="496"/>
    <x v="36"/>
    <s v="DQUINTANA"/>
    <s v="ZSRV"/>
    <s v=""/>
    <s v="P61043272"/>
    <s v="JAPETO S.A.C"/>
    <n v="15634.53"/>
    <n v="4531.7478260869566"/>
    <s v="PEN"/>
    <s v="false"/>
  </r>
  <r>
    <s v="6000"/>
    <s v="PE"/>
    <x v="2"/>
    <x v="34"/>
    <s v="PE Marketing Mall"/>
    <s v="AATOCHE"/>
    <s v="12"/>
    <s v="1200146283"/>
    <s v="10"/>
    <x v="466"/>
    <x v="497"/>
    <x v="30"/>
    <s v="EXT_BRODRIGU"/>
    <s v="ZSRV"/>
    <s v=""/>
    <s v="P55219583"/>
    <s v="SERVICIOS EVENTOS SPECIALES"/>
    <n v="15540"/>
    <n v="4504.347826086956"/>
    <s v="PEN"/>
    <s v="false"/>
  </r>
  <r>
    <s v="6000"/>
    <s v="PE"/>
    <x v="2"/>
    <x v="34"/>
    <s v="PE Marketing Mall"/>
    <s v="AATOCHE"/>
    <s v="12"/>
    <s v="1200146469"/>
    <s v="10"/>
    <x v="467"/>
    <x v="497"/>
    <x v="43"/>
    <s v="EXT_KNOLASCO"/>
    <s v="ZSRV"/>
    <s v="SER_MKT"/>
    <s v="P55219583"/>
    <s v="SERVICIOS EVENTOS SPECIALES"/>
    <n v="15540"/>
    <n v="4504.347826086956"/>
    <s v="PEN"/>
    <s v="false"/>
  </r>
  <r>
    <s v="MAM"/>
    <s v="CL"/>
    <x v="0"/>
    <x v="7"/>
    <s v="CL Ops Mall"/>
    <s v="MRUPAYAN"/>
    <s v="12"/>
    <s v="1200145229"/>
    <s v="10"/>
    <x v="468"/>
    <x v="498"/>
    <x v="36"/>
    <s v="EXT_BBUSTOS"/>
    <s v="ZSRV"/>
    <s v="SER_GRAL"/>
    <s v="76951272"/>
    <s v="CLIVER SPA"/>
    <n v="4170000"/>
    <n v="4503.5801842471892"/>
    <s v="CLP"/>
    <s v="false"/>
  </r>
  <r>
    <s v="3540"/>
    <s v="PE"/>
    <x v="1"/>
    <x v="25"/>
    <s v="Corp Gcia Contabi"/>
    <s v="faraya"/>
    <m/>
    <s v="1200147343"/>
    <s v="10"/>
    <x v="469"/>
    <x v="499"/>
    <x v="57"/>
    <s v="PMUNOZ"/>
    <s v="ZSRV"/>
    <s v=""/>
    <s v="P10107156"/>
    <s v="PRICEWATERHOUSECOOPERS S.CIVIL DE R"/>
    <n v="4500"/>
    <n v="4500"/>
    <s v="USD"/>
    <s v="false"/>
  </r>
  <r>
    <s v="AEB"/>
    <s v="CL"/>
    <x v="0"/>
    <x v="7"/>
    <s v="CL Ops Mall"/>
    <s v="FGONZALEZV"/>
    <s v="12"/>
    <s v="1200144140"/>
    <s v="10"/>
    <x v="470"/>
    <x v="500"/>
    <x v="46"/>
    <s v="FGONZALEZV"/>
    <s v="ZSRV"/>
    <s v=""/>
    <s v="77350771"/>
    <s v="4EVER GROUP SPA"/>
    <n v="107.94"/>
    <n v="4497.5"/>
    <s v="UF"/>
    <s v="false"/>
  </r>
  <r>
    <s v="MQU"/>
    <s v="CL"/>
    <x v="0"/>
    <x v="7"/>
    <s v="CL Ops Mall"/>
    <s v="MBELLO"/>
    <s v="12"/>
    <s v="1200143783"/>
    <s v="10"/>
    <x v="471"/>
    <x v="501"/>
    <x v="48"/>
    <s v="EXT_MBELLO"/>
    <s v="ZSRV"/>
    <s v=""/>
    <s v="77692006"/>
    <s v="FISER SPA"/>
    <n v="4140000"/>
    <n v="4471.1803268065623"/>
    <s v="CLP"/>
    <s v="false"/>
  </r>
  <r>
    <s v="6740"/>
    <s v="PE"/>
    <x v="2"/>
    <x v="4"/>
    <s v="PE Sgcia Infra"/>
    <s v="JSOLORZANO"/>
    <s v="12"/>
    <s v="1200145781"/>
    <s v="10"/>
    <x v="472"/>
    <x v="502"/>
    <x v="39"/>
    <s v="EXT_ACHIHUAN"/>
    <s v="ZSRV"/>
    <s v="SER_GRAL"/>
    <s v="P56619895"/>
    <s v="RL ASESORIA CONSULT E ING S.A.C."/>
    <n v="15400"/>
    <n v="4463.768115942029"/>
    <s v="PEN"/>
    <s v="false"/>
  </r>
  <r>
    <s v="4150"/>
    <s v="CO"/>
    <x v="3"/>
    <x v="9"/>
    <s v="Corp Desarro. TI"/>
    <s v="nbarros"/>
    <m/>
    <s v="1200147435"/>
    <s v="10"/>
    <x v="473"/>
    <x v="503"/>
    <x v="29"/>
    <s v="NBARROS"/>
    <s v="ZSRV"/>
    <s v=""/>
    <s v="C900749874"/>
    <s v="PAPERLESS S.A.S"/>
    <n v="4455"/>
    <n v="4455"/>
    <s v="USD"/>
    <s v="false"/>
  </r>
  <r>
    <s v="4150"/>
    <s v="CO"/>
    <x v="3"/>
    <x v="9"/>
    <s v="Corp Desarro. TI"/>
    <s v="nbarros"/>
    <m/>
    <s v="1200147435"/>
    <s v="20"/>
    <x v="473"/>
    <x v="504"/>
    <x v="29"/>
    <s v="NBARROS"/>
    <s v="ZSRV"/>
    <s v=""/>
    <s v="C900749874"/>
    <s v="PAPERLESS S.A.S"/>
    <n v="4455"/>
    <n v="4455"/>
    <s v="USD"/>
    <s v="false"/>
  </r>
  <r>
    <s v="3450"/>
    <s v="PE"/>
    <x v="1"/>
    <x v="4"/>
    <s v="PE Sgcia Infra"/>
    <s v="AGALVAN"/>
    <s v="12"/>
    <s v="1200143775"/>
    <s v="10"/>
    <x v="474"/>
    <x v="505"/>
    <x v="14"/>
    <s v="EXT_ACHIHUAN"/>
    <s v="ZSRV"/>
    <s v="SER_GRAL"/>
    <s v="P25635680"/>
    <s v="SERVICIOS DE INGENIERIA Y CONSTRUCC"/>
    <n v="15362.15"/>
    <n v="4452.797101449275"/>
    <s v="PEN"/>
    <s v="false"/>
  </r>
  <r>
    <s v="2160"/>
    <s v="CL"/>
    <x v="0"/>
    <x v="7"/>
    <s v="CL Ops Mall"/>
    <s v="rcortes"/>
    <s v="12"/>
    <s v="1200146784"/>
    <s v="10"/>
    <x v="475"/>
    <x v="506"/>
    <x v="18"/>
    <s v="EXT_CVENEGAS"/>
    <s v="ZSRV"/>
    <s v=""/>
    <s v="78724460"/>
    <s v="IMPORTADORA TRANSOCEANIC LIMITADA"/>
    <n v="106.22"/>
    <n v="4425.833333333333"/>
    <s v="UF"/>
    <s v="false"/>
  </r>
  <r>
    <s v="2400"/>
    <s v="CL"/>
    <x v="0"/>
    <x v="7"/>
    <s v="CL Ops Mall"/>
    <s v="rmesa"/>
    <s v="12"/>
    <s v="1200143761"/>
    <s v="10"/>
    <x v="476"/>
    <x v="507"/>
    <x v="14"/>
    <s v="RCABEZAS"/>
    <s v="ZSRV"/>
    <s v=""/>
    <s v="77127582"/>
    <s v="CHILE SEÑALETICAS SPA"/>
    <n v="106.19"/>
    <n v="4424.583333333333"/>
    <s v="UF"/>
    <s v="false"/>
  </r>
  <r>
    <s v="ACO"/>
    <s v="CL"/>
    <x v="0"/>
    <x v="1"/>
    <s v="Corp A. Finanzas"/>
    <s v="ADULCIC"/>
    <s v="12"/>
    <s v="1200145227"/>
    <s v="10"/>
    <x v="477"/>
    <x v="508"/>
    <x v="36"/>
    <s v="DQUINTANA"/>
    <s v="ZSRV"/>
    <s v=""/>
    <s v="76883090"/>
    <s v="CONSULTORES CLUSTER S.A"/>
    <n v="105.45"/>
    <n v="4393.75"/>
    <s v="UF"/>
    <s v="false"/>
  </r>
  <r>
    <s v="1110"/>
    <s v="CL"/>
    <x v="0"/>
    <x v="0"/>
    <s v="CL Proyectos 5"/>
    <s v="RSOUPER"/>
    <s v="12"/>
    <s v="1200143984"/>
    <s v="10"/>
    <x v="478"/>
    <x v="509"/>
    <x v="8"/>
    <s v="EXT_AYEPEZ"/>
    <s v="ZSRV"/>
    <s v=""/>
    <s v="76847885"/>
    <s v="B0 SPA"/>
    <n v="105"/>
    <n v="4375"/>
    <s v="UF"/>
    <s v="false"/>
  </r>
  <r>
    <s v="1100"/>
    <s v="CL"/>
    <x v="0"/>
    <x v="7"/>
    <s v="CL Ops Mall"/>
    <s v="MANTONIETA"/>
    <m/>
    <s v="1200147367"/>
    <s v="10"/>
    <x v="479"/>
    <x v="510"/>
    <x v="37"/>
    <s v="EXT_CNARANJO"/>
    <s v="ZSRV"/>
    <s v=""/>
    <s v="76425235"/>
    <s v="REDES CONTRA INCENDIOS SPA"/>
    <n v="105"/>
    <n v="4375"/>
    <s v="UF"/>
    <s v="false"/>
  </r>
  <r>
    <s v="2160"/>
    <s v="CL"/>
    <x v="0"/>
    <x v="0"/>
    <s v="CL Proyectos 5"/>
    <s v="RSOUPER"/>
    <s v="12"/>
    <s v="1200146735"/>
    <s v="10"/>
    <x v="480"/>
    <x v="511"/>
    <x v="51"/>
    <s v="EXT_AYEPEZ"/>
    <s v="ZSRV"/>
    <s v=""/>
    <s v="77035710"/>
    <s v="RIVERA ARQUITECTOS LIMITADA"/>
    <n v="104.35"/>
    <n v="4347.9166666666661"/>
    <s v="UF"/>
    <s v="false"/>
  </r>
  <r>
    <s v="3540"/>
    <s v="PE"/>
    <x v="1"/>
    <x v="26"/>
    <s v="PE Gcia Ops"/>
    <s v="PSOLDEVILLA"/>
    <s v="12"/>
    <s v="1200144359"/>
    <s v="10"/>
    <x v="481"/>
    <x v="512"/>
    <x v="32"/>
    <s v="PSOLDEVILLA"/>
    <s v="ZSRV"/>
    <s v=""/>
    <s v="P55715491"/>
    <s v="AVANZA SOSTENIBLE S.A.C"/>
    <n v="15000"/>
    <n v="4347.8260869565211"/>
    <s v="PEN"/>
    <s v="false"/>
  </r>
  <r>
    <s v="MIN"/>
    <s v="PE"/>
    <x v="1"/>
    <x v="2"/>
    <s v="PE Ops Mall"/>
    <s v="CPISFIL"/>
    <s v="13"/>
    <s v="1300008852"/>
    <s v="10"/>
    <x v="482"/>
    <x v="513"/>
    <x v="16"/>
    <s v="EXT_EDAVILA"/>
    <s v="ZSPC"/>
    <s v=""/>
    <s v="P53839517"/>
    <s v="MR SISTEMAS ESPECIALES E.I.R.L."/>
    <n v="15000"/>
    <n v="4347.8260869565211"/>
    <s v="PEN"/>
    <s v="false"/>
  </r>
  <r>
    <s v="DCO"/>
    <s v="CO"/>
    <x v="3"/>
    <x v="33"/>
    <s v="CO Sgcia Personas"/>
    <s v="T Durán"/>
    <m/>
    <s v="1200147150"/>
    <s v="10"/>
    <x v="483"/>
    <x v="514"/>
    <x v="9"/>
    <s v="PRA_KCUBIDES"/>
    <s v="ZSRV"/>
    <s v=""/>
    <s v="C900276232"/>
    <s v="SIGNIUM WORLD EXECUTIVE SEARCH"/>
    <n v="15960000"/>
    <n v="4339.3148450244698"/>
    <s v="COP"/>
    <s v="false"/>
  </r>
  <r>
    <s v="1100"/>
    <s v="CL"/>
    <x v="0"/>
    <x v="56"/>
    <s v="Corp Exp Clientes"/>
    <s v="mcrisosto"/>
    <s v="12"/>
    <s v="1200144945"/>
    <s v="10"/>
    <x v="484"/>
    <x v="515"/>
    <x v="5"/>
    <s v="DQUINTANA"/>
    <s v="ZSRV"/>
    <s v=""/>
    <s v="90193000"/>
    <s v="EMPRESA EL MERCURIO S.A.P."/>
    <n v="4000000"/>
    <n v="4319.9809920836351"/>
    <s v="CLP"/>
    <s v="false"/>
  </r>
  <r>
    <s v="1100"/>
    <s v="CL"/>
    <x v="0"/>
    <x v="7"/>
    <s v="CL Ops Mall"/>
    <s v="KCEA"/>
    <s v="12"/>
    <s v="1200145911"/>
    <s v="10"/>
    <x v="485"/>
    <x v="516"/>
    <x v="31"/>
    <s v="EXT_CNARANJO"/>
    <s v="ZSRV"/>
    <s v=""/>
    <s v="96726480"/>
    <s v="TK ELEVADORES CHILE S.A"/>
    <n v="4000000"/>
    <n v="4319.9809920836351"/>
    <s v="CLP"/>
    <s v="false"/>
  </r>
  <r>
    <s v="1100"/>
    <s v="CL"/>
    <x v="0"/>
    <x v="7"/>
    <s v="CL Ops Mall"/>
    <s v="KCEA"/>
    <s v="12"/>
    <s v="1200145910"/>
    <s v="10"/>
    <x v="486"/>
    <x v="517"/>
    <x v="31"/>
    <s v="EXT_CNARANJO"/>
    <s v="ZSRV"/>
    <s v=""/>
    <s v="96726480"/>
    <s v="TK ELEVADORES CHILE S.A"/>
    <n v="4000000"/>
    <n v="4319.9809920836351"/>
    <s v="CLP"/>
    <s v="false"/>
  </r>
  <r>
    <s v="3520"/>
    <s v="PE"/>
    <x v="1"/>
    <x v="4"/>
    <s v="PE Sgcia Infra"/>
    <s v="JSOLORZANO"/>
    <m/>
    <s v="1200147297"/>
    <s v="10"/>
    <x v="487"/>
    <x v="518"/>
    <x v="25"/>
    <s v="EXT_ACHIHUAN"/>
    <s v="ZSRV"/>
    <s v="SER_GRAL"/>
    <s v="P60026937"/>
    <s v="GESINPRO S.A.C."/>
    <n v="14900"/>
    <n v="4318.840579710145"/>
    <s v="PEN"/>
    <s v="false"/>
  </r>
  <r>
    <s v="1100"/>
    <s v="CL"/>
    <x v="0"/>
    <x v="7"/>
    <s v="CL Ops Mall"/>
    <s v="KCEA"/>
    <s v="12"/>
    <s v="1200147042"/>
    <s v="10"/>
    <x v="488"/>
    <x v="519"/>
    <x v="38"/>
    <s v="EXT_CNARANJO"/>
    <s v="ZSRV"/>
    <s v=""/>
    <s v="93565000"/>
    <s v="ASCENSORES SCHINDLER CHILE S.A"/>
    <n v="3989874"/>
    <n v="4309.0449602021754"/>
    <s v="CLP"/>
    <s v="false"/>
  </r>
  <r>
    <s v="3520"/>
    <s v="PE"/>
    <x v="1"/>
    <x v="4"/>
    <s v="PE Sgcia Infra"/>
    <s v="JSOLORZANO"/>
    <s v="12"/>
    <s v="1200144298"/>
    <s v="10"/>
    <x v="489"/>
    <x v="520"/>
    <x v="3"/>
    <s v="EXT_ACHIHUAN"/>
    <s v="ZSRV"/>
    <s v=""/>
    <s v="P60976162"/>
    <s v="ESTUDIO POLILINEA S.A.C"/>
    <n v="14850"/>
    <n v="4304.347826086956"/>
    <s v="PEN"/>
    <s v="false"/>
  </r>
  <r>
    <s v="PHM"/>
    <s v="CO"/>
    <x v="3"/>
    <x v="32"/>
    <s v="CO Mktg Mall"/>
    <s v="JPERDOMO"/>
    <s v="12"/>
    <s v="1200143716"/>
    <s v="10"/>
    <x v="490"/>
    <x v="521"/>
    <x v="49"/>
    <s v="NACOSTA"/>
    <s v="ZSRV"/>
    <s v="SER_MKT"/>
    <s v="C890984107"/>
    <s v="ASOCIACION COLOMBIANA DE INTERPRETE"/>
    <n v="15721938"/>
    <n v="4274.5889070146823"/>
    <s v="COP"/>
    <s v="false"/>
  </r>
  <r>
    <s v="PHM"/>
    <s v="CO"/>
    <x v="3"/>
    <x v="11"/>
    <s v="CO Ops Mall"/>
    <s v="JDIAZ"/>
    <m/>
    <s v="1200147064"/>
    <s v="10"/>
    <x v="491"/>
    <x v="522"/>
    <x v="9"/>
    <s v="EXT_BOSORNO"/>
    <s v="ZSRV"/>
    <s v=""/>
    <s v="C900463507"/>
    <s v="BALOR S . A . S ."/>
    <n v="15648624"/>
    <n v="4254.6557911908649"/>
    <s v="COP"/>
    <s v="false"/>
  </r>
  <r>
    <s v="PHM"/>
    <s v="CO"/>
    <x v="3"/>
    <x v="32"/>
    <s v="CO Mktg Mall"/>
    <s v="JPERDOMO"/>
    <s v="12"/>
    <s v="1200143965"/>
    <s v="10"/>
    <x v="492"/>
    <x v="523"/>
    <x v="27"/>
    <s v="NACOSTA"/>
    <s v="ZSRV"/>
    <s v="SER_MKT"/>
    <s v="C800021811"/>
    <s v="ORGANIZACION SAYCO ACINPRO"/>
    <n v="15640800"/>
    <n v="4252.5285481239807"/>
    <s v="COP"/>
    <s v="false"/>
  </r>
  <r>
    <s v="MAM"/>
    <s v="CL"/>
    <x v="0"/>
    <x v="51"/>
    <s v="CL Serv al Cliente"/>
    <s v="AOLAVARRIA"/>
    <s v="12"/>
    <s v="1200145308"/>
    <s v="10"/>
    <x v="493"/>
    <x v="524"/>
    <x v="21"/>
    <s v="PRA_AOLAVARR"/>
    <s v="ZSRV"/>
    <s v=""/>
    <s v="77022253"/>
    <s v="DATABOT SPA"/>
    <n v="102"/>
    <n v="4250"/>
    <s v="UF"/>
    <s v="false"/>
  </r>
  <r>
    <s v="MAM"/>
    <s v="CL"/>
    <x v="0"/>
    <x v="51"/>
    <s v="CL Serv al Cliente"/>
    <s v="AOLAVARRIA"/>
    <s v="12"/>
    <s v="1200145422"/>
    <s v="10"/>
    <x v="494"/>
    <x v="525"/>
    <x v="52"/>
    <s v="PRA_AOLAVARR"/>
    <s v="ZSRV"/>
    <s v=""/>
    <s v="77022253"/>
    <s v="DATABOT SPA"/>
    <n v="102"/>
    <n v="4250"/>
    <s v="UF"/>
    <s v="false"/>
  </r>
  <r>
    <s v="ACH"/>
    <s v="CL"/>
    <x v="0"/>
    <x v="51"/>
    <s v="CL Serv al Cliente"/>
    <s v="AOLAVARRIA"/>
    <s v="12"/>
    <s v="1200145539"/>
    <s v="10"/>
    <x v="495"/>
    <x v="526"/>
    <x v="26"/>
    <s v="PRA_AOLAVARR"/>
    <s v="ZSRV"/>
    <s v=""/>
    <s v="77022253"/>
    <s v="DATABOT SPA"/>
    <n v="102"/>
    <n v="4250"/>
    <s v="UF"/>
    <s v="false"/>
  </r>
  <r>
    <s v="2160"/>
    <s v="CL"/>
    <x v="0"/>
    <x v="51"/>
    <s v="CL Serv al Cliente"/>
    <s v="JBENAVENTE"/>
    <s v="12"/>
    <s v="1200145570"/>
    <s v="10"/>
    <x v="496"/>
    <x v="527"/>
    <x v="26"/>
    <s v="PRA_AOLAVARR"/>
    <s v="ZSRV"/>
    <s v=""/>
    <s v="77022253"/>
    <s v="DATABOT SPA"/>
    <n v="102"/>
    <n v="4250"/>
    <s v="UF"/>
    <s v="false"/>
  </r>
  <r>
    <s v="1110"/>
    <s v="CL"/>
    <x v="0"/>
    <x v="51"/>
    <s v="CL Serv al Cliente"/>
    <s v="JBENAVNTE"/>
    <s v="12"/>
    <s v="1200145572"/>
    <s v="10"/>
    <x v="497"/>
    <x v="528"/>
    <x v="26"/>
    <s v="PRA_AOLAVARR"/>
    <s v="ZSRV"/>
    <s v=""/>
    <s v="77022253"/>
    <s v="DATABOT SPA"/>
    <n v="102"/>
    <n v="4250"/>
    <s v="UF"/>
    <s v="false"/>
  </r>
  <r>
    <s v="2200"/>
    <s v="CL"/>
    <x v="0"/>
    <x v="51"/>
    <s v="CL Serv al Cliente"/>
    <s v="JBENAVENTE"/>
    <s v="12"/>
    <s v="1200145573"/>
    <s v="10"/>
    <x v="498"/>
    <x v="529"/>
    <x v="26"/>
    <s v="PRA_AOLAVARR"/>
    <s v="ZSRV"/>
    <s v=""/>
    <s v="77022253"/>
    <s v="DATABOT SPA"/>
    <n v="102"/>
    <n v="4250"/>
    <s v="UF"/>
    <s v="false"/>
  </r>
  <r>
    <s v="MAM"/>
    <s v="CL"/>
    <x v="0"/>
    <x v="51"/>
    <s v="CL Serv al Cliente"/>
    <s v="JBENMAVNTE"/>
    <s v="12"/>
    <s v="1200145577"/>
    <s v="10"/>
    <x v="499"/>
    <x v="530"/>
    <x v="26"/>
    <s v="PRA_AOLAVARR"/>
    <s v="ZSRV"/>
    <s v=""/>
    <s v="77022253"/>
    <s v="DATABOT SPA"/>
    <n v="102"/>
    <n v="4250"/>
    <s v="UF"/>
    <s v="false"/>
  </r>
  <r>
    <s v="MQU"/>
    <s v="CL"/>
    <x v="0"/>
    <x v="51"/>
    <s v="CL Serv al Cliente"/>
    <s v="JBENAVENTE"/>
    <s v="12"/>
    <s v="1200145580"/>
    <s v="10"/>
    <x v="500"/>
    <x v="531"/>
    <x v="26"/>
    <s v="PRA_AOLAVARR"/>
    <s v="ZSRV"/>
    <s v=""/>
    <s v="77022253"/>
    <s v="DATABOT SPA"/>
    <n v="102"/>
    <n v="4250"/>
    <s v="UF"/>
    <s v="false"/>
  </r>
  <r>
    <s v="3520"/>
    <s v="PE"/>
    <x v="1"/>
    <x v="4"/>
    <s v="PE Sgcia Infra"/>
    <s v="JPANIZO"/>
    <s v="12"/>
    <s v="1200143757"/>
    <s v="10"/>
    <x v="501"/>
    <x v="532"/>
    <x v="14"/>
    <s v="EXT_ACHIHUAN"/>
    <s v="ZSRV"/>
    <s v="SER_GRAL"/>
    <s v="P53436340"/>
    <s v="ICA VERDE S.A.C."/>
    <n v="14616"/>
    <n v="4236.521739130435"/>
    <s v="PEN"/>
    <s v="false"/>
  </r>
  <r>
    <s v="2160"/>
    <s v="CL"/>
    <x v="0"/>
    <x v="7"/>
    <s v="CL Ops Mall"/>
    <s v="rcortes"/>
    <m/>
    <s v="1200147334"/>
    <s v="10"/>
    <x v="502"/>
    <x v="533"/>
    <x v="37"/>
    <s v="EXT_CVENEGAS"/>
    <s v="ZSRV"/>
    <s v=""/>
    <s v="76088687"/>
    <s v="MCS CONSTRUCCIONES LIMITADA"/>
    <n v="3914807"/>
    <n v="4227.9729569189894"/>
    <s v="CLP"/>
    <s v="false"/>
  </r>
  <r>
    <s v="ACH"/>
    <s v="CL"/>
    <x v="0"/>
    <x v="7"/>
    <s v="CL Ops Mall"/>
    <s v="DUTRERAS"/>
    <s v="12"/>
    <s v="1200144746"/>
    <s v="10"/>
    <x v="503"/>
    <x v="534"/>
    <x v="44"/>
    <s v="EXT_DUTRERAS"/>
    <s v="ZSRV"/>
    <s v=""/>
    <s v="77719946"/>
    <s v="MV SERVICIOS INTEGRALES SPA"/>
    <n v="3898900"/>
    <n v="4210.7934725087216"/>
    <s v="CLP"/>
    <s v="false"/>
  </r>
  <r>
    <s v="1100"/>
    <s v="CL"/>
    <x v="0"/>
    <x v="7"/>
    <s v="CL Ops Mall"/>
    <s v="fgonzalezv"/>
    <m/>
    <s v="1200147290"/>
    <s v="10"/>
    <x v="504"/>
    <x v="535"/>
    <x v="25"/>
    <s v="FGONZALEZV"/>
    <s v="ZSRV"/>
    <s v=""/>
    <s v="78605410"/>
    <s v="NETLAN COMUNICACIONES LIMITADA"/>
    <n v="100.9"/>
    <n v="4204.166666666667"/>
    <s v="UF"/>
    <s v="false"/>
  </r>
  <r>
    <s v="1110"/>
    <s v="CL"/>
    <x v="0"/>
    <x v="0"/>
    <s v="CL Proyectos 5"/>
    <s v="RSOUPER"/>
    <s v="12"/>
    <s v="1200144295"/>
    <s v="10"/>
    <x v="505"/>
    <x v="536"/>
    <x v="3"/>
    <s v="EXT_AYEPEZ"/>
    <s v="ZSRV"/>
    <s v=""/>
    <s v="76615839"/>
    <s v="EPCM CONSULTORES SPA"/>
    <n v="100"/>
    <n v="4166.666666666667"/>
    <s v="UF"/>
    <s v="false"/>
  </r>
  <r>
    <s v="1100"/>
    <s v="CL"/>
    <x v="0"/>
    <x v="30"/>
    <s v="Corp Gcia Legal"/>
    <s v="DGROB"/>
    <s v="12"/>
    <s v="1200144572"/>
    <s v="10"/>
    <x v="506"/>
    <x v="537"/>
    <x v="16"/>
    <s v="DQUINTANA"/>
    <s v="ZSRV"/>
    <s v=""/>
    <s v="77726205"/>
    <s v="IDDC SPA"/>
    <n v="100"/>
    <n v="4166.666666666667"/>
    <s v="UF"/>
    <s v="false"/>
  </r>
  <r>
    <s v="1100"/>
    <s v="CL"/>
    <x v="0"/>
    <x v="23"/>
    <s v="CL Proyectos 3"/>
    <s v="ELLA"/>
    <s v="12"/>
    <s v="1200146200"/>
    <s v="10"/>
    <x v="507"/>
    <x v="538"/>
    <x v="30"/>
    <s v="EXT_AYEPEZ"/>
    <s v="ZSRV"/>
    <s v=""/>
    <s v="76279296"/>
    <s v="ARANEDA INGENIEROS CONSULTORES SPA."/>
    <n v="100"/>
    <n v="4166.666666666667"/>
    <s v="UF"/>
    <s v="false"/>
  </r>
  <r>
    <s v="ACH"/>
    <s v="CL"/>
    <x v="0"/>
    <x v="7"/>
    <s v="CL Ops Mall"/>
    <s v="DUTRERAS"/>
    <s v="13"/>
    <s v="1300008960"/>
    <s v="10"/>
    <x v="508"/>
    <x v="539"/>
    <x v="18"/>
    <s v="EXT_DUTRERAS"/>
    <s v="ZSPC"/>
    <s v=""/>
    <s v="76088833"/>
    <s v="ASESORIAS E INVERSIONES FAUNDEZ LAT"/>
    <n v="100"/>
    <n v="4166.666666666667"/>
    <s v="UF"/>
    <s v="false"/>
  </r>
  <r>
    <s v="ACH"/>
    <s v="CL"/>
    <x v="0"/>
    <x v="7"/>
    <s v="CL Ops Mall"/>
    <s v="DUTRERAS"/>
    <s v="13"/>
    <s v="1300008960"/>
    <s v="20"/>
    <x v="508"/>
    <x v="540"/>
    <x v="18"/>
    <s v="EXT_DUTRERAS"/>
    <s v="ZSPC"/>
    <s v=""/>
    <s v="76088833"/>
    <s v="ASESORIAS E INVERSIONES FAUNDEZ LAT"/>
    <n v="100"/>
    <n v="4166.666666666667"/>
    <s v="UF"/>
    <s v="false"/>
  </r>
  <r>
    <s v="ACH"/>
    <s v="CL"/>
    <x v="0"/>
    <x v="7"/>
    <s v="CL Ops Mall"/>
    <s v="DUTRERAS"/>
    <s v="13"/>
    <s v="1300008960"/>
    <s v="30"/>
    <x v="508"/>
    <x v="541"/>
    <x v="18"/>
    <s v="EXT_DUTRERAS"/>
    <s v="ZSPC"/>
    <s v=""/>
    <s v="76088833"/>
    <s v="ASESORIAS E INVERSIONES FAUNDEZ LAT"/>
    <n v="100"/>
    <n v="4166.666666666667"/>
    <s v="UF"/>
    <s v="false"/>
  </r>
  <r>
    <s v="ACH"/>
    <s v="CL"/>
    <x v="0"/>
    <x v="7"/>
    <s v="CL Ops Mall"/>
    <s v="DUTRERAS"/>
    <s v="13"/>
    <s v="1300008960"/>
    <s v="40"/>
    <x v="508"/>
    <x v="542"/>
    <x v="18"/>
    <s v="EXT_DUTRERAS"/>
    <s v="ZSPC"/>
    <s v=""/>
    <s v="76088833"/>
    <s v="ASESORIAS E INVERSIONES FAUNDEZ LAT"/>
    <n v="100"/>
    <n v="4166.666666666667"/>
    <s v="UF"/>
    <s v="false"/>
  </r>
  <r>
    <s v="1100"/>
    <s v="CL"/>
    <x v="0"/>
    <x v="14"/>
    <s v="Corp Gest Riesgo"/>
    <s v="CF"/>
    <s v="14"/>
    <s v="1400009222"/>
    <s v="10"/>
    <x v="509"/>
    <x v="543"/>
    <x v="5"/>
    <s v="FPEREZ"/>
    <s v="ZPMH"/>
    <s v=""/>
    <s v="77696598"/>
    <s v="VERGARA FERNANDEZ COSTA Y CLARO"/>
    <n v="100"/>
    <n v="4166.666666666667"/>
    <s v="UF"/>
    <s v="false"/>
  </r>
  <r>
    <s v="1100"/>
    <s v="CL"/>
    <x v="0"/>
    <x v="7"/>
    <s v="CL Ops Mall"/>
    <s v="ASANCHEZ"/>
    <m/>
    <s v="1200147238"/>
    <s v="10"/>
    <x v="510"/>
    <x v="544"/>
    <x v="41"/>
    <s v="EXT_CNARANJO"/>
    <s v="ZSRV"/>
    <s v=""/>
    <s v="76425235"/>
    <s v="REDES CONTRA INCENDIOS SPA"/>
    <n v="100"/>
    <n v="4166.666666666667"/>
    <s v="UF"/>
    <s v="false"/>
  </r>
  <r>
    <s v="LAR"/>
    <s v="PE"/>
    <x v="1"/>
    <x v="2"/>
    <s v="PE Ops Mall"/>
    <s v="MGRATELLY"/>
    <s v="12"/>
    <s v="1200144584"/>
    <s v="10"/>
    <x v="511"/>
    <x v="545"/>
    <x v="16"/>
    <s v="EXT_BRODRIGU"/>
    <s v="ZSRV"/>
    <s v=""/>
    <s v="P49259204"/>
    <s v="AF CONCEPT S.A.C."/>
    <n v="14300"/>
    <n v="4144.927536231884"/>
    <s v="PEN"/>
    <s v="false"/>
  </r>
  <r>
    <s v="LAR"/>
    <s v="PE"/>
    <x v="1"/>
    <x v="2"/>
    <s v="PE Ops Mall"/>
    <s v="MGRATELLY"/>
    <s v="12"/>
    <s v="1200146542"/>
    <s v="10"/>
    <x v="512"/>
    <x v="546"/>
    <x v="10"/>
    <s v="EXT_BRODRIGU"/>
    <s v="ZSRV"/>
    <s v=""/>
    <s v="P49259204"/>
    <s v="AF CONCEPT S.A.C."/>
    <n v="14300"/>
    <n v="4144.927536231884"/>
    <s v="PEN"/>
    <s v="false"/>
  </r>
  <r>
    <s v="3300"/>
    <s v="PE"/>
    <x v="1"/>
    <x v="17"/>
    <s v="PE Área Legal"/>
    <s v="GOLIVERI"/>
    <s v="12"/>
    <s v="1200144802"/>
    <s v="20"/>
    <x v="513"/>
    <x v="547"/>
    <x v="4"/>
    <s v="SGARIBAY"/>
    <s v="ZSRV"/>
    <s v=""/>
    <s v="P51003756"/>
    <s v="ESTUDIO LUIS ECHECOPAR GARCIA S.R.L"/>
    <n v="4120"/>
    <n v="4120"/>
    <s v="USD"/>
    <s v="false"/>
  </r>
  <r>
    <s v="6000"/>
    <s v="PE"/>
    <x v="2"/>
    <x v="34"/>
    <s v="PE Marketing Mall"/>
    <s v="AATOCHE"/>
    <s v="12"/>
    <s v="1200146465"/>
    <s v="10"/>
    <x v="514"/>
    <x v="548"/>
    <x v="43"/>
    <s v="EXT_KNOLASCO"/>
    <s v="ZSRV"/>
    <s v="SER_MKT"/>
    <s v="P60026937"/>
    <s v="GESINPRO S.A.C."/>
    <n v="14190"/>
    <n v="4113.0434782608691"/>
    <s v="PEN"/>
    <s v="false"/>
  </r>
  <r>
    <s v="1100"/>
    <s v="CL"/>
    <x v="0"/>
    <x v="7"/>
    <s v="CL Ops Mall"/>
    <s v="MANTONIETA"/>
    <s v="12"/>
    <s v="1200145652"/>
    <s v="10"/>
    <x v="515"/>
    <x v="549"/>
    <x v="40"/>
    <s v="EXT_CNARANJO"/>
    <s v="ZSRV"/>
    <s v=""/>
    <s v="77591550"/>
    <s v="MOTORMAN S A"/>
    <n v="3802090"/>
    <n v="4106.2391325478175"/>
    <s v="CLP"/>
    <s v="false"/>
  </r>
  <r>
    <s v="1110"/>
    <s v="CL"/>
    <x v="0"/>
    <x v="1"/>
    <s v="Corp A. Finanzas"/>
    <s v="adulcic"/>
    <s v="12"/>
    <s v="1200146876"/>
    <s v="10"/>
    <x v="516"/>
    <x v="550"/>
    <x v="50"/>
    <s v="PMUNOZ"/>
    <s v="ZSRV"/>
    <s v=""/>
    <s v="78093110"/>
    <s v="TRANSSA CONSULTORES INMOBILIARIOS S"/>
    <n v="98.5"/>
    <n v="4104.166666666667"/>
    <s v="UF"/>
    <s v="false"/>
  </r>
  <r>
    <s v="6030"/>
    <s v="PE"/>
    <x v="2"/>
    <x v="2"/>
    <s v="PE Ops Mall"/>
    <s v="LHUAMAN"/>
    <s v="12"/>
    <s v="1200146034"/>
    <s v="10"/>
    <x v="517"/>
    <x v="551"/>
    <x v="20"/>
    <s v="LHUAMAN"/>
    <s v="ZSRV"/>
    <s v=""/>
    <s v="P55983976"/>
    <s v="RG INGENIEROS CONTRATISTAS Y ASO"/>
    <n v="14088.1"/>
    <n v="4083.5072463768115"/>
    <s v="PEN"/>
    <s v="false"/>
  </r>
  <r>
    <s v="2310"/>
    <s v="CL"/>
    <x v="0"/>
    <x v="7"/>
    <s v="CL Ops Mall"/>
    <s v="ROQUENDO"/>
    <s v="12"/>
    <s v="1200145187"/>
    <s v="10"/>
    <x v="518"/>
    <x v="552"/>
    <x v="53"/>
    <s v="MMARTINEZG"/>
    <s v="ZSRV"/>
    <s v=""/>
    <s v="76356183"/>
    <s v="DISENO Y PROTECCION CONTRA INCENDIO"/>
    <n v="3778667"/>
    <n v="4080.9424038534235"/>
    <s v="CLP"/>
    <s v="false"/>
  </r>
  <r>
    <s v="1100"/>
    <s v="CL"/>
    <x v="0"/>
    <x v="7"/>
    <s v="CL Ops Mall"/>
    <s v="KCEA"/>
    <s v="12"/>
    <s v="1200146020"/>
    <s v="10"/>
    <x v="519"/>
    <x v="553"/>
    <x v="20"/>
    <s v="EXT_CNARANJO"/>
    <s v="ZSRV"/>
    <s v=""/>
    <s v="76179272"/>
    <s v="ANDES FACILITY MANAGEMENT SPA"/>
    <n v="3774660"/>
    <n v="4076.6148628946034"/>
    <s v="CLP"/>
    <s v="false"/>
  </r>
  <r>
    <s v="6030"/>
    <s v="PE"/>
    <x v="2"/>
    <x v="2"/>
    <s v="PE Ops Mall"/>
    <s v="LHUAMAN"/>
    <s v="12"/>
    <s v="1200145599"/>
    <s v="10"/>
    <x v="520"/>
    <x v="554"/>
    <x v="26"/>
    <s v="LHUAMAN"/>
    <s v="ZSRV"/>
    <s v=""/>
    <s v="P48194095"/>
    <s v="EDIFICANDO EIRL"/>
    <n v="14025.5"/>
    <n v="4065.3623188405795"/>
    <s v="PEN"/>
    <s v="false"/>
  </r>
  <r>
    <s v="LAR"/>
    <s v="PE"/>
    <x v="1"/>
    <x v="8"/>
    <s v="PE Center Manager"/>
    <s v="FZAMALLOA"/>
    <m/>
    <s v="1200147224"/>
    <s v="10"/>
    <x v="521"/>
    <x v="555"/>
    <x v="41"/>
    <s v="EXT_KNOLASCO"/>
    <s v="ZSRV"/>
    <s v=""/>
    <s v="P56607803"/>
    <s v="NATIONAL FACILITIES MANAGEMENT S.A."/>
    <n v="13996.45"/>
    <n v="4056.942028985507"/>
    <s v="PEN"/>
    <s v="false"/>
  </r>
  <r>
    <s v="6000"/>
    <s v="PE"/>
    <x v="2"/>
    <x v="4"/>
    <s v="PE Sgcia Infra"/>
    <s v="AGALVAN"/>
    <m/>
    <s v="1200147103"/>
    <s v="10"/>
    <x v="522"/>
    <x v="556"/>
    <x v="9"/>
    <s v="EXT_ACHIHUAN"/>
    <s v="ZSRV"/>
    <s v="SER_GRAL"/>
    <s v="P55273308"/>
    <s v="CONSULTORIA Y SOLUCIONES TECNOLOGIC"/>
    <n v="4056.9"/>
    <n v="4056.9"/>
    <s v="USD"/>
    <s v="false"/>
  </r>
  <r>
    <s v="LAR"/>
    <s v="PE"/>
    <x v="1"/>
    <x v="8"/>
    <s v="PE Center Manager"/>
    <s v="FZAMALLOA"/>
    <s v="12"/>
    <s v="1200146145"/>
    <s v="10"/>
    <x v="523"/>
    <x v="557"/>
    <x v="34"/>
    <s v="EXT_BRODRIGU"/>
    <s v="ZSRV"/>
    <s v=""/>
    <s v="P51448685"/>
    <s v="EXTINTORES COIMSER S.A.C"/>
    <n v="13980"/>
    <n v="4052.173913043478"/>
    <s v="PEN"/>
    <s v="false"/>
  </r>
  <r>
    <s v="MIN"/>
    <s v="PE"/>
    <x v="1"/>
    <x v="2"/>
    <s v="PE Ops Mall"/>
    <s v="CPACHECO"/>
    <s v="12"/>
    <s v="1200146997"/>
    <s v="10"/>
    <x v="524"/>
    <x v="558"/>
    <x v="38"/>
    <s v="PRA_CPACHECO"/>
    <s v="ZSRV"/>
    <s v="SER_GRAL"/>
    <s v="P26918073"/>
    <s v="STATKRAFT PERU S.A"/>
    <n v="4050.39"/>
    <n v="4050.39"/>
    <s v="USD"/>
    <s v="false"/>
  </r>
  <r>
    <s v="1100"/>
    <s v="CL"/>
    <x v="0"/>
    <x v="13"/>
    <s v="CL Marketing Mall"/>
    <s v="IIBANEZ"/>
    <s v="12"/>
    <s v="1200145874"/>
    <s v="10"/>
    <x v="525"/>
    <x v="559"/>
    <x v="31"/>
    <s v="IIBANEZ"/>
    <s v="ZSRV"/>
    <s v=""/>
    <s v="96771790"/>
    <s v="BBDO PUBLICIDAD SA"/>
    <n v="3750000"/>
    <n v="4049.982180078408"/>
    <s v="CLP"/>
    <s v="false"/>
  </r>
  <r>
    <s v="LAR"/>
    <s v="PE"/>
    <x v="1"/>
    <x v="34"/>
    <s v="PE Marketing Mall"/>
    <s v="NBARRANZUELA"/>
    <m/>
    <s v="1200147088"/>
    <s v="10"/>
    <x v="526"/>
    <x v="208"/>
    <x v="9"/>
    <s v="EXT_ACHIHUAN"/>
    <s v="ZSRV"/>
    <s v="SER_MKT"/>
    <s v="P60410156"/>
    <s v="S &amp; M GIGANTICOLOR S.A.C"/>
    <n v="13971"/>
    <n v="4049.565217391304"/>
    <s v="PEN"/>
    <s v="false"/>
  </r>
  <r>
    <s v="COQ"/>
    <s v="CL"/>
    <x v="0"/>
    <x v="1"/>
    <s v="Corp A. Finanzas"/>
    <s v="ADULCIC"/>
    <s v="12"/>
    <s v="1200145520"/>
    <s v="10"/>
    <x v="527"/>
    <x v="560"/>
    <x v="1"/>
    <s v="DQUINTANA"/>
    <s v="ZSRV"/>
    <s v=""/>
    <s v="76883090"/>
    <s v="CONSULTORES CLUSTER S.A"/>
    <n v="97"/>
    <n v="4041.6666666666665"/>
    <s v="UF"/>
    <s v="false"/>
  </r>
  <r>
    <s v="2310"/>
    <s v="CL"/>
    <x v="0"/>
    <x v="1"/>
    <s v="Corp A. Finanzas"/>
    <s v="ADULCIC"/>
    <s v="12"/>
    <s v="1200145228"/>
    <s v="10"/>
    <x v="528"/>
    <x v="561"/>
    <x v="36"/>
    <s v="DQUINTANA"/>
    <s v="ZSRV"/>
    <s v=""/>
    <s v="76883090"/>
    <s v="CONSULTORES CLUSTER S.A"/>
    <n v="96.9"/>
    <n v="4037.5"/>
    <s v="UF"/>
    <s v="false"/>
  </r>
  <r>
    <s v="AEB"/>
    <s v="CL"/>
    <x v="0"/>
    <x v="7"/>
    <s v="CL Ops Mall"/>
    <s v="Mfreitez"/>
    <s v="12"/>
    <s v="1200145048"/>
    <s v="10"/>
    <x v="529"/>
    <x v="562"/>
    <x v="7"/>
    <s v="MFREITEZ"/>
    <s v="ZSRV"/>
    <s v=""/>
    <s v="76062618"/>
    <s v="SKIDATA CHILE SPA"/>
    <n v="3508"/>
    <n v="4032.1839080459772"/>
    <s v="EUR"/>
    <s v="false"/>
  </r>
  <r>
    <s v="4300"/>
    <s v="CO"/>
    <x v="3"/>
    <x v="12"/>
    <s v="CO Gcia Ing"/>
    <s v="JVASQUEZ"/>
    <s v="12"/>
    <s v="1200144939"/>
    <s v="10"/>
    <x v="530"/>
    <x v="563"/>
    <x v="5"/>
    <s v="JVASQUEZ"/>
    <s v="ZSRV"/>
    <s v=""/>
    <s v="C901180692"/>
    <s v="NATURALBOX SAS"/>
    <n v="14828000"/>
    <n v="4031.5388798259924"/>
    <s v="COP"/>
    <s v="false"/>
  </r>
  <r>
    <s v="OUL"/>
    <s v="PE"/>
    <x v="1"/>
    <x v="38"/>
    <s v="PE Ops Out/Strips"/>
    <s v="mrodriguezc"/>
    <s v="13"/>
    <s v="1300008838"/>
    <s v="20"/>
    <x v="531"/>
    <x v="564"/>
    <x v="32"/>
    <s v="MRODRIGUEZC"/>
    <s v="ZSPC"/>
    <s v=""/>
    <s v="P60839151"/>
    <s v="ECOLOGIA SERVICIOS Y TRANSPORTE S.A"/>
    <n v="13824"/>
    <n v="4006.95652173913"/>
    <s v="PEN"/>
    <s v="false"/>
  </r>
  <r>
    <s v="1100"/>
    <s v="CL"/>
    <x v="0"/>
    <x v="7"/>
    <s v="CL Ops Mall"/>
    <s v="KCEA"/>
    <s v="12"/>
    <s v="1200145885"/>
    <s v="10"/>
    <x v="532"/>
    <x v="565"/>
    <x v="31"/>
    <s v="EXT_CNARANJO"/>
    <s v="ZSRV"/>
    <s v=""/>
    <s v="76187193"/>
    <s v="HEFTER CHILE SPA"/>
    <n v="96"/>
    <n v="4000"/>
    <s v="UF"/>
    <s v="false"/>
  </r>
  <r>
    <s v="MIN"/>
    <s v="PE"/>
    <x v="1"/>
    <x v="4"/>
    <s v="PE Sgcia Infra"/>
    <s v="AMARCHESINI"/>
    <s v="12"/>
    <s v="1200144872"/>
    <s v="10"/>
    <x v="533"/>
    <x v="566"/>
    <x v="42"/>
    <s v="EXT_ACHIHUAN"/>
    <s v="ZSRV"/>
    <s v="SER_GRAL"/>
    <s v="P49259204"/>
    <s v="AF CONCEPT S.A.C."/>
    <n v="13750"/>
    <n v="3985.5072463768115"/>
    <s v="PEN"/>
    <s v="false"/>
  </r>
  <r>
    <s v="PAG"/>
    <s v="CO"/>
    <x v="3"/>
    <x v="1"/>
    <s v="Corp A. Finanzas"/>
    <s v="DSANTOS"/>
    <s v="14"/>
    <s v="1400009205"/>
    <s v="10"/>
    <x v="534"/>
    <x v="567"/>
    <x v="5"/>
    <s v="VPRADENAS"/>
    <s v="ZPMH"/>
    <s v=""/>
    <s v="C800141021"/>
    <s v="ITAU FIDUCIARIA COLOMBIA S.A."/>
    <n v="14608625"/>
    <n v="3971.893692224035"/>
    <s v="COP"/>
    <s v="false"/>
  </r>
  <r>
    <s v="LAR"/>
    <s v="PE"/>
    <x v="1"/>
    <x v="8"/>
    <s v="PE Center Manager"/>
    <s v="FZAMALLOA"/>
    <s v="12"/>
    <s v="1200146923"/>
    <s v="10"/>
    <x v="535"/>
    <x v="568"/>
    <x v="50"/>
    <s v="EXT_KNOLASCO"/>
    <s v="ZSRV"/>
    <s v=""/>
    <s v="P56319140"/>
    <s v="INDUSOFT SOLUTIONS S.A.C"/>
    <n v="3967"/>
    <n v="3967"/>
    <s v="USD"/>
    <s v="false"/>
  </r>
  <r>
    <s v="6740"/>
    <s v="PE"/>
    <x v="2"/>
    <x v="4"/>
    <s v="PE Sgcia Infra"/>
    <s v="MGRATELLY"/>
    <s v="12"/>
    <s v="1200146414"/>
    <s v="10"/>
    <x v="536"/>
    <x v="569"/>
    <x v="13"/>
    <s v="EXT_ACHIHUAN"/>
    <s v="ZSRV"/>
    <s v="SER_GRAL"/>
    <s v="P60712155"/>
    <s v="SERTELL SERVICIOS GENERALES E.I.R.L"/>
    <n v="13680.8"/>
    <n v="3965.4492753623185"/>
    <s v="PEN"/>
    <s v="false"/>
  </r>
  <r>
    <s v="4150"/>
    <s v="CO"/>
    <x v="3"/>
    <x v="48"/>
    <s v="CO Gcia Inmob"/>
    <s v="LCAMARGO"/>
    <s v="12"/>
    <s v="1200144369"/>
    <s v="10"/>
    <x v="537"/>
    <x v="570"/>
    <x v="32"/>
    <s v="LCAMARGO"/>
    <s v="ZSRV"/>
    <s v=""/>
    <s v="C900559366"/>
    <s v="ASOCIACION COLOMBIANA DE FONDOS DE"/>
    <n v="14500000"/>
    <n v="3942.3599782490483"/>
    <s v="COP"/>
    <s v="false"/>
  </r>
  <r>
    <s v="MAM"/>
    <s v="CL"/>
    <x v="0"/>
    <x v="7"/>
    <s v="CL Ops Mall"/>
    <s v="MRUPAYAN"/>
    <s v="12"/>
    <s v="1200145451"/>
    <s v="10"/>
    <x v="538"/>
    <x v="571"/>
    <x v="52"/>
    <s v="EXT_BBUSTOS"/>
    <s v="ZSRV"/>
    <s v="SER_GRAL"/>
    <s v="77274068"/>
    <s v="CONSTRUCTORA PUELO SPA"/>
    <n v="3636600"/>
    <n v="3927.5107189528367"/>
    <s v="CLP"/>
    <s v="false"/>
  </r>
  <r>
    <s v="1100"/>
    <s v="CL"/>
    <x v="0"/>
    <x v="7"/>
    <s v="CL Ops Mall"/>
    <s v="MANTONIETA"/>
    <m/>
    <s v="1200147426"/>
    <s v="10"/>
    <x v="539"/>
    <x v="572"/>
    <x v="29"/>
    <s v="EXT_CNARANJO"/>
    <s v="ZSRV"/>
    <s v=""/>
    <s v="76520413"/>
    <s v="AVANZA ELECTRIC INGENIERIA Y MONTAJ"/>
    <n v="3628893"/>
    <n v="3919.1871955763395"/>
    <s v="CLP"/>
    <s v="false"/>
  </r>
  <r>
    <s v="DCO"/>
    <s v="CO"/>
    <x v="3"/>
    <x v="33"/>
    <s v="CO Sgcia Personas"/>
    <s v="JVASQUEZ"/>
    <s v="12"/>
    <s v="1200144258"/>
    <s v="10"/>
    <x v="540"/>
    <x v="573"/>
    <x v="3"/>
    <s v="JVASQUEZ"/>
    <s v="ZSRV"/>
    <s v=""/>
    <s v="C900038616"/>
    <s v="CBRE COLOMBIA SAS"/>
    <n v="14386711"/>
    <n v="3911.558183795541"/>
    <s v="COP"/>
    <s v="false"/>
  </r>
  <r>
    <s v="DCO"/>
    <s v="CO"/>
    <x v="3"/>
    <x v="33"/>
    <s v="CO Sgcia Personas"/>
    <s v="T Durán"/>
    <s v="12"/>
    <s v="1200144465"/>
    <s v="10"/>
    <x v="541"/>
    <x v="574"/>
    <x v="47"/>
    <s v="PRA_KCUBIDES"/>
    <s v="ZSRV"/>
    <s v=""/>
    <s v="C830515294"/>
    <s v="GODOY CORDOBA ABOGADOS S.A.S"/>
    <n v="14217348"/>
    <n v="3865.5106035889071"/>
    <s v="COP"/>
    <s v="false"/>
  </r>
  <r>
    <s v="CON"/>
    <s v="CL"/>
    <x v="0"/>
    <x v="7"/>
    <s v="CL Ops Mall"/>
    <s v="JALVAREZV"/>
    <s v="12"/>
    <s v="1200143874"/>
    <s v="10"/>
    <x v="542"/>
    <x v="575"/>
    <x v="6"/>
    <s v="JALVAREZV"/>
    <s v="ZSRV"/>
    <s v=""/>
    <s v="10772414"/>
    <s v="VICENTE ANDRES MENDEZ NAVARRETE"/>
    <n v="3575160"/>
    <n v="3861.1558109144321"/>
    <s v="CLP"/>
    <s v="false"/>
  </r>
  <r>
    <s v="6500"/>
    <s v="PE"/>
    <x v="2"/>
    <x v="34"/>
    <s v="PE Marketing Mall"/>
    <s v="RCULQUI"/>
    <s v="12"/>
    <s v="1200146795"/>
    <s v="10"/>
    <x v="543"/>
    <x v="576"/>
    <x v="18"/>
    <s v="EXT_BRODRIGU"/>
    <s v="ZSRV"/>
    <s v=""/>
    <s v="P52110530"/>
    <s v="COPEX DIGITAL S.A.C."/>
    <n v="13290"/>
    <n v="3852.173913043478"/>
    <s v="PEN"/>
    <s v="false"/>
  </r>
  <r>
    <s v="MAM"/>
    <s v="CL"/>
    <x v="0"/>
    <x v="7"/>
    <s v="CL Ops Mall"/>
    <s v="CMEDINA"/>
    <s v="12"/>
    <s v="1200144655"/>
    <s v="10"/>
    <x v="544"/>
    <x v="577"/>
    <x v="15"/>
    <s v="EXT_BBUSTOS"/>
    <s v="ZSRV"/>
    <s v="SER_GRAL"/>
    <s v="96811990"/>
    <s v="LINKES CHILE S.A"/>
    <n v="3559474"/>
    <n v="3844.2150054539761"/>
    <s v="CLP"/>
    <s v="false"/>
  </r>
  <r>
    <s v="1100"/>
    <s v="CL"/>
    <x v="0"/>
    <x v="23"/>
    <s v="CL Proyectos 3"/>
    <s v="ELLA"/>
    <s v="12"/>
    <s v="1200144609"/>
    <s v="10"/>
    <x v="545"/>
    <x v="578"/>
    <x v="15"/>
    <s v="EXT_AYEPEZ"/>
    <s v="ZSRV"/>
    <s v=""/>
    <s v="76309127"/>
    <s v="DAIKIN AIRCONDITIONING CHILE SPA"/>
    <n v="92"/>
    <n v="3833.333333333333"/>
    <s v="UF"/>
    <s v="false"/>
  </r>
  <r>
    <s v="6030"/>
    <s v="PE"/>
    <x v="2"/>
    <x v="2"/>
    <s v="PE Ops Mall"/>
    <s v="LHUAMAN"/>
    <m/>
    <s v="1200147503"/>
    <s v="10"/>
    <x v="546"/>
    <x v="579"/>
    <x v="29"/>
    <s v="LHUAMAN"/>
    <s v="ZSRV"/>
    <s v=""/>
    <s v="P48194095"/>
    <s v="EDIFICANDO EIRL"/>
    <n v="13200"/>
    <n v="3826.086956521739"/>
    <s v="PEN"/>
    <s v="false"/>
  </r>
  <r>
    <s v="MAM"/>
    <s v="CL"/>
    <x v="0"/>
    <x v="27"/>
    <s v="CL Center Manager"/>
    <s v="CMEDINA"/>
    <s v="12"/>
    <s v="1200144535"/>
    <s v="10"/>
    <x v="547"/>
    <x v="580"/>
    <x v="58"/>
    <s v="AUNDA"/>
    <s v="ZSRV"/>
    <s v=""/>
    <s v="77079657"/>
    <s v="CONSTRUCCIONES Y REMODELACIONES"/>
    <n v="3542500"/>
    <n v="3825.8831661140694"/>
    <s v="CLP"/>
    <s v="false"/>
  </r>
  <r>
    <s v="6000"/>
    <s v="PE"/>
    <x v="2"/>
    <x v="14"/>
    <s v="Corp Gest Riesgo"/>
    <s v="cfuentes"/>
    <s v="14"/>
    <s v="1400009333"/>
    <s v="10"/>
    <x v="548"/>
    <x v="581"/>
    <x v="10"/>
    <s v="PMUNOZ"/>
    <s v="ZPMH"/>
    <s v=""/>
    <s v="P60112760"/>
    <s v="LIBERTY SEGUROS SA"/>
    <n v="13197.72"/>
    <n v="3825.4260869565214"/>
    <s v="PEN"/>
    <s v="false"/>
  </r>
  <r>
    <s v="1100"/>
    <s v="CL"/>
    <x v="0"/>
    <x v="13"/>
    <s v="CL Marketing Mall"/>
    <s v="IIBANEZ"/>
    <s v="12"/>
    <s v="1200143935"/>
    <s v="10"/>
    <x v="549"/>
    <x v="582"/>
    <x v="27"/>
    <s v="IIBANEZ"/>
    <s v="ZSRV"/>
    <s v=""/>
    <s v="76593514"/>
    <s v="TEMPO PRODUCCIONES BY DS SPA"/>
    <n v="3523646"/>
    <n v="3805.5209357078829"/>
    <s v="CLP"/>
    <s v="false"/>
  </r>
  <r>
    <s v="LMR"/>
    <s v="PE"/>
    <x v="1"/>
    <x v="4"/>
    <s v="PE Sgcia Infra"/>
    <s v="MCARRASCO"/>
    <s v="12"/>
    <s v="1200146435"/>
    <s v="10"/>
    <x v="550"/>
    <x v="583"/>
    <x v="13"/>
    <s v="EXT_ACHIHUAN"/>
    <s v="ZSRV"/>
    <s v="SER_GRAL"/>
    <s v="P39290235"/>
    <s v="ESTUDIO ESTRADA ABOGADOS S.A.C"/>
    <n v="3800"/>
    <n v="3800"/>
    <s v="USD"/>
    <s v="false"/>
  </r>
  <r>
    <s v="3450"/>
    <s v="PE"/>
    <x v="1"/>
    <x v="38"/>
    <s v="PE Ops Out/Strips"/>
    <s v="CPACHECO"/>
    <s v="14"/>
    <s v="1400009268"/>
    <s v="10"/>
    <x v="551"/>
    <x v="584"/>
    <x v="31"/>
    <s v="PRA_CPACHECO"/>
    <s v="ZPMH"/>
    <s v="SER_GRAL"/>
    <s v="P60338169"/>
    <s v="INVERSIONES URBANISTICAS OPERADORA"/>
    <n v="13104"/>
    <n v="3798.260869565217"/>
    <s v="PEN"/>
    <s v="false"/>
  </r>
  <r>
    <s v="3450"/>
    <s v="PE"/>
    <x v="1"/>
    <x v="38"/>
    <s v="PE Ops Out/Strips"/>
    <s v="CPACHECO"/>
    <s v="14"/>
    <s v="1400009268"/>
    <s v="20"/>
    <x v="551"/>
    <x v="584"/>
    <x v="31"/>
    <s v="PRA_CPACHECO"/>
    <s v="ZPMH"/>
    <s v="SER_GRAL"/>
    <s v="P60338169"/>
    <s v="INVERSIONES URBANISTICAS OPERADORA"/>
    <n v="13104"/>
    <n v="3798.260869565217"/>
    <s v="PEN"/>
    <s v="false"/>
  </r>
  <r>
    <s v="3450"/>
    <s v="PE"/>
    <x v="1"/>
    <x v="38"/>
    <s v="PE Ops Out/Strips"/>
    <s v="CPACHECO"/>
    <s v="14"/>
    <s v="1400009268"/>
    <s v="30"/>
    <x v="551"/>
    <x v="584"/>
    <x v="31"/>
    <s v="PRA_CPACHECO"/>
    <s v="ZPMH"/>
    <s v="SER_GRAL"/>
    <s v="P60338169"/>
    <s v="INVERSIONES URBANISTICAS OPERADORA"/>
    <n v="13104"/>
    <n v="3798.260869565217"/>
    <s v="PEN"/>
    <s v="false"/>
  </r>
  <r>
    <s v="3450"/>
    <s v="PE"/>
    <x v="1"/>
    <x v="38"/>
    <s v="PE Ops Out/Strips"/>
    <s v="CPACHECO"/>
    <s v="14"/>
    <s v="1400009268"/>
    <s v="40"/>
    <x v="551"/>
    <x v="584"/>
    <x v="31"/>
    <s v="PRA_CPACHECO"/>
    <s v="ZPMH"/>
    <s v="SER_GRAL"/>
    <s v="P60338169"/>
    <s v="INVERSIONES URBANISTICAS OPERADORA"/>
    <n v="13104"/>
    <n v="3798.260869565217"/>
    <s v="PEN"/>
    <s v="false"/>
  </r>
  <r>
    <s v="3450"/>
    <s v="PE"/>
    <x v="1"/>
    <x v="38"/>
    <s v="PE Ops Out/Strips"/>
    <s v="CPACHECO"/>
    <s v="14"/>
    <s v="1400009268"/>
    <s v="50"/>
    <x v="551"/>
    <x v="584"/>
    <x v="31"/>
    <s v="PRA_CPACHECO"/>
    <s v="ZPMH"/>
    <s v="SER_GRAL"/>
    <s v="P60338169"/>
    <s v="INVERSIONES URBANISTICAS OPERADORA"/>
    <n v="13104"/>
    <n v="3798.260869565217"/>
    <s v="PEN"/>
    <s v="false"/>
  </r>
  <r>
    <s v="3450"/>
    <s v="PE"/>
    <x v="1"/>
    <x v="38"/>
    <s v="PE Ops Out/Strips"/>
    <s v="CPACHECO"/>
    <s v="14"/>
    <s v="1400009268"/>
    <s v="60"/>
    <x v="551"/>
    <x v="584"/>
    <x v="31"/>
    <s v="PRA_CPACHECO"/>
    <s v="ZPMH"/>
    <s v="SER_GRAL"/>
    <s v="P60338169"/>
    <s v="INVERSIONES URBANISTICAS OPERADORA"/>
    <n v="13104"/>
    <n v="3798.260869565217"/>
    <s v="PEN"/>
    <s v="false"/>
  </r>
  <r>
    <s v="3450"/>
    <s v="PE"/>
    <x v="1"/>
    <x v="38"/>
    <s v="PE Ops Out/Strips"/>
    <s v="CPACHECO"/>
    <s v="14"/>
    <s v="1400009268"/>
    <s v="70"/>
    <x v="551"/>
    <x v="584"/>
    <x v="31"/>
    <s v="PRA_CPACHECO"/>
    <s v="ZPMH"/>
    <s v="SER_GRAL"/>
    <s v="P60338169"/>
    <s v="INVERSIONES URBANISTICAS OPERADORA"/>
    <n v="13104"/>
    <n v="3798.260869565217"/>
    <s v="PEN"/>
    <s v="false"/>
  </r>
  <r>
    <s v="3450"/>
    <s v="PE"/>
    <x v="1"/>
    <x v="38"/>
    <s v="PE Ops Out/Strips"/>
    <s v="CPACHECO"/>
    <s v="14"/>
    <s v="1400009268"/>
    <s v="80"/>
    <x v="551"/>
    <x v="584"/>
    <x v="31"/>
    <s v="PRA_CPACHECO"/>
    <s v="ZPMH"/>
    <s v="SER_GRAL"/>
    <s v="P60338169"/>
    <s v="INVERSIONES URBANISTICAS OPERADORA"/>
    <n v="13104"/>
    <n v="3798.260869565217"/>
    <s v="PEN"/>
    <s v="false"/>
  </r>
  <r>
    <s v="3450"/>
    <s v="PE"/>
    <x v="1"/>
    <x v="38"/>
    <s v="PE Ops Out/Strips"/>
    <s v="CPACHECO"/>
    <s v="14"/>
    <s v="1400009268"/>
    <s v="90"/>
    <x v="551"/>
    <x v="584"/>
    <x v="31"/>
    <s v="PRA_CPACHECO"/>
    <s v="ZPMH"/>
    <s v="SER_GRAL"/>
    <s v="P60338169"/>
    <s v="INVERSIONES URBANISTICAS OPERADORA"/>
    <n v="13104"/>
    <n v="3798.260869565217"/>
    <s v="PEN"/>
    <s v="false"/>
  </r>
  <r>
    <s v="3450"/>
    <s v="PE"/>
    <x v="1"/>
    <x v="38"/>
    <s v="PE Ops Out/Strips"/>
    <s v="CPACHECO"/>
    <s v="14"/>
    <s v="1400009268"/>
    <s v="100"/>
    <x v="551"/>
    <x v="584"/>
    <x v="31"/>
    <s v="PRA_CPACHECO"/>
    <s v="ZPMH"/>
    <s v="SER_GRAL"/>
    <s v="P60338169"/>
    <s v="INVERSIONES URBANISTICAS OPERADORA"/>
    <n v="13104"/>
    <n v="3798.260869565217"/>
    <s v="PEN"/>
    <s v="false"/>
  </r>
  <r>
    <s v="3450"/>
    <s v="PE"/>
    <x v="1"/>
    <x v="38"/>
    <s v="PE Ops Out/Strips"/>
    <s v="CPACHECO"/>
    <s v="14"/>
    <s v="1400009268"/>
    <s v="110"/>
    <x v="551"/>
    <x v="584"/>
    <x v="31"/>
    <s v="PRA_CPACHECO"/>
    <s v="ZPMH"/>
    <s v="SER_GRAL"/>
    <s v="P60338169"/>
    <s v="INVERSIONES URBANISTICAS OPERADORA"/>
    <n v="13104"/>
    <n v="3798.260869565217"/>
    <s v="PEN"/>
    <s v="false"/>
  </r>
  <r>
    <s v="3450"/>
    <s v="PE"/>
    <x v="1"/>
    <x v="38"/>
    <s v="PE Ops Out/Strips"/>
    <s v="CPACHECO"/>
    <s v="14"/>
    <s v="1400009268"/>
    <s v="120"/>
    <x v="551"/>
    <x v="584"/>
    <x v="31"/>
    <s v="PRA_CPACHECO"/>
    <s v="ZPMH"/>
    <s v="SER_GRAL"/>
    <s v="P60338169"/>
    <s v="INVERSIONES URBANISTICAS OPERADORA"/>
    <n v="13104"/>
    <n v="3798.260869565217"/>
    <s v="PEN"/>
    <s v="false"/>
  </r>
  <r>
    <s v="CON"/>
    <s v="CL"/>
    <x v="0"/>
    <x v="7"/>
    <s v="CL Ops Mall"/>
    <s v="JALVAREZV"/>
    <s v="12"/>
    <s v="1200143912"/>
    <s v="10"/>
    <x v="552"/>
    <x v="585"/>
    <x v="27"/>
    <s v="JALVAREZV"/>
    <s v="ZSRV"/>
    <s v=""/>
    <s v="77173964"/>
    <s v="FLOREZ INGENIERIA Y CONSTRUCCION"/>
    <n v="3500000"/>
    <n v="3779.9833680731808"/>
    <s v="CLP"/>
    <s v="false"/>
  </r>
  <r>
    <s v="1100"/>
    <s v="CL"/>
    <x v="0"/>
    <x v="50"/>
    <s v="CL Área Personas"/>
    <s v="KLUNA"/>
    <s v="12"/>
    <s v="1200146108"/>
    <s v="10"/>
    <x v="553"/>
    <x v="298"/>
    <x v="34"/>
    <s v="KLUNA"/>
    <s v="ZSRV"/>
    <s v="SER_GRAL"/>
    <s v="76714250"/>
    <s v="BUROTEMPS EMPRESA DE SERV. TRANSITO"/>
    <n v="3493326"/>
    <n v="3772.7754797878893"/>
    <s v="CLP"/>
    <s v="false"/>
  </r>
  <r>
    <s v="LAR"/>
    <s v="PE"/>
    <x v="1"/>
    <x v="8"/>
    <s v="PE Center Manager"/>
    <s v="FZAMALLOA"/>
    <m/>
    <s v="1200147237"/>
    <s v="10"/>
    <x v="554"/>
    <x v="586"/>
    <x v="41"/>
    <s v="EXT_KNOLASCO"/>
    <s v="ZSRV"/>
    <s v=""/>
    <s v="P56607803"/>
    <s v="NATIONAL FACILITIES MANAGEMENT S.A."/>
    <n v="13005.22"/>
    <n v="3769.6289855072459"/>
    <s v="PEN"/>
    <s v="false"/>
  </r>
  <r>
    <s v="3520"/>
    <s v="PE"/>
    <x v="1"/>
    <x v="4"/>
    <s v="PE Sgcia Infra"/>
    <s v="JSOLORZANO"/>
    <s v="12"/>
    <s v="1200146263"/>
    <s v="10"/>
    <x v="555"/>
    <x v="587"/>
    <x v="30"/>
    <s v="EXT_ACHIHUAN"/>
    <s v="ZSRV"/>
    <s v="SER_GRAL"/>
    <s v="P49259204"/>
    <s v="AF CONCEPT S.A.C."/>
    <n v="13000"/>
    <n v="3768.1159420289855"/>
    <s v="PEN"/>
    <s v="false"/>
  </r>
  <r>
    <s v="1100"/>
    <s v="CL"/>
    <x v="0"/>
    <x v="10"/>
    <s v="CL Gcia Ops"/>
    <s v="Ext_mloyola"/>
    <s v="12"/>
    <s v="1200145167"/>
    <s v="10"/>
    <x v="556"/>
    <x v="588"/>
    <x v="22"/>
    <s v="EXT_MLOYOLA"/>
    <s v="ZSRV"/>
    <s v=""/>
    <s v="77528709"/>
    <s v="ABASTIBLE TEC SPA"/>
    <n v="90.4"/>
    <n v="3766.666666666667"/>
    <s v="UF"/>
    <s v="false"/>
  </r>
  <r>
    <s v="2160"/>
    <s v="CL"/>
    <x v="0"/>
    <x v="7"/>
    <s v="CL Ops Mall"/>
    <s v="RCORTES"/>
    <s v="12"/>
    <s v="1200145355"/>
    <s v="10"/>
    <x v="557"/>
    <x v="589"/>
    <x v="21"/>
    <s v="EXT_CVENEGAS"/>
    <s v="ZSRV"/>
    <s v=""/>
    <s v="76088687"/>
    <s v="MCS CONSTRUCCIONES LIMITADA"/>
    <n v="3481771"/>
    <n v="3760.2961346970073"/>
    <s v="CLP"/>
    <s v="false"/>
  </r>
  <r>
    <s v="1100"/>
    <s v="CL"/>
    <x v="0"/>
    <x v="50"/>
    <s v="CL Área Personas"/>
    <s v="KLUNA"/>
    <s v="12"/>
    <s v="1200144362"/>
    <s v="10"/>
    <x v="558"/>
    <x v="590"/>
    <x v="32"/>
    <s v="KLUNA"/>
    <s v="ZSRV"/>
    <s v="SER_GRAL"/>
    <s v="76714250"/>
    <s v="BUROTEMPS EMPRESA DE SERV. TRANSITO"/>
    <n v="3474126"/>
    <n v="3752.0395710258877"/>
    <s v="CLP"/>
    <s v="false"/>
  </r>
  <r>
    <s v="1100"/>
    <s v="CL"/>
    <x v="0"/>
    <x v="23"/>
    <s v="CL Proyectos 3"/>
    <s v="ELLA"/>
    <s v="12"/>
    <s v="1200144620"/>
    <s v="10"/>
    <x v="559"/>
    <x v="591"/>
    <x v="15"/>
    <s v="EXT_AYEPEZ"/>
    <s v="ZSRV"/>
    <s v=""/>
    <s v="76197476"/>
    <s v="INGENIERIA LICENCIADO"/>
    <n v="90"/>
    <n v="3750"/>
    <s v="UF"/>
    <s v="false"/>
  </r>
  <r>
    <s v="BIN"/>
    <s v="CL"/>
    <x v="0"/>
    <x v="0"/>
    <s v="CL Proyectos 5"/>
    <s v="RSOUPER"/>
    <s v="12"/>
    <s v="1200144647"/>
    <s v="10"/>
    <x v="560"/>
    <x v="592"/>
    <x v="15"/>
    <s v="EXT_AYEPEZ"/>
    <s v="ZSRV"/>
    <s v=""/>
    <s v="84071600"/>
    <s v="FLEISCHMANN CHILE S.A"/>
    <n v="90"/>
    <n v="3750"/>
    <s v="UF"/>
    <s v="false"/>
  </r>
  <r>
    <s v="2160"/>
    <s v="CL"/>
    <x v="0"/>
    <x v="27"/>
    <s v="CL Center Manager"/>
    <s v="Ext_mloyola"/>
    <s v="12"/>
    <s v="1200144781"/>
    <s v="10"/>
    <x v="561"/>
    <x v="593"/>
    <x v="4"/>
    <s v="EXT_MLOYOLA"/>
    <s v="ZSRV"/>
    <s v=""/>
    <s v="76052252"/>
    <s v="WES SPA"/>
    <n v="90"/>
    <n v="3750"/>
    <s v="UF"/>
    <s v="false"/>
  </r>
  <r>
    <s v="1100"/>
    <s v="CL"/>
    <x v="0"/>
    <x v="27"/>
    <s v="CL Center Manager"/>
    <s v="Ext_mloyola"/>
    <s v="12"/>
    <s v="1200145309"/>
    <s v="10"/>
    <x v="562"/>
    <x v="594"/>
    <x v="21"/>
    <s v="EXT_MLOYOLA"/>
    <s v="ZSRV"/>
    <s v=""/>
    <s v="6857931"/>
    <s v="ELOY SEGUNDO MORAGA RAMOS"/>
    <n v="90"/>
    <n v="3750"/>
    <s v="UF"/>
    <s v="false"/>
  </r>
  <r>
    <s v="1100"/>
    <s v="CL"/>
    <x v="0"/>
    <x v="29"/>
    <s v="Corp Analytics TI"/>
    <s v="ITOBAR"/>
    <s v="14"/>
    <s v="1400009242"/>
    <s v="10"/>
    <x v="563"/>
    <x v="595"/>
    <x v="36"/>
    <s v="ITOBAR"/>
    <s v="ZPMH"/>
    <s v=""/>
    <s v="76011398"/>
    <s v="CONSULTORIA Y DESARROLLO DE SOFTWAR"/>
    <n v="90"/>
    <n v="3750"/>
    <s v="UF"/>
    <s v="false"/>
  </r>
  <r>
    <s v="1100"/>
    <s v="CL"/>
    <x v="0"/>
    <x v="29"/>
    <s v="Corp Analytics TI"/>
    <s v="ITOBAR"/>
    <s v="14"/>
    <s v="1400009242"/>
    <s v="20"/>
    <x v="563"/>
    <x v="596"/>
    <x v="36"/>
    <s v="ITOBAR"/>
    <s v="ZPMH"/>
    <s v=""/>
    <s v="76011398"/>
    <s v="CONSULTORIA Y DESARROLLO DE SOFTWAR"/>
    <n v="90"/>
    <n v="3750"/>
    <s v="UF"/>
    <s v="false"/>
  </r>
  <r>
    <s v="1100"/>
    <s v="CL"/>
    <x v="0"/>
    <x v="29"/>
    <s v="Corp Analytics TI"/>
    <s v="ITOBAR"/>
    <s v="14"/>
    <s v="1400009242"/>
    <s v="30"/>
    <x v="563"/>
    <x v="597"/>
    <x v="36"/>
    <s v="ITOBAR"/>
    <s v="ZPMH"/>
    <s v=""/>
    <s v="76011398"/>
    <s v="CONSULTORIA Y DESARROLLO DE SOFTWAR"/>
    <n v="90"/>
    <n v="3750"/>
    <s v="UF"/>
    <s v="false"/>
  </r>
  <r>
    <s v="MIN"/>
    <s v="PE"/>
    <x v="1"/>
    <x v="2"/>
    <s v="PE Ops Mall"/>
    <s v="jrojas"/>
    <m/>
    <s v="1200147549"/>
    <s v="10"/>
    <x v="564"/>
    <x v="598"/>
    <x v="28"/>
    <s v="EXT_EDAVILA"/>
    <s v="ZSRV"/>
    <s v=""/>
    <s v="P43108417"/>
    <s v="ANCRO S.R.L"/>
    <n v="12937.4"/>
    <n v="3749.9710144927535"/>
    <s v="PEN"/>
    <s v="false"/>
  </r>
  <r>
    <s v="MAM"/>
    <s v="CL"/>
    <x v="0"/>
    <x v="13"/>
    <s v="CL Marketing Mall"/>
    <s v="JGORICHON"/>
    <s v="12"/>
    <s v="1200145653"/>
    <s v="10"/>
    <x v="565"/>
    <x v="599"/>
    <x v="40"/>
    <s v="JGORICHON"/>
    <s v="ZSRV"/>
    <s v=""/>
    <s v="99557160"/>
    <s v="CINECOLOR FILMS CHILE SPA."/>
    <n v="3470000"/>
    <n v="3747.5835106325535"/>
    <s v="CLP"/>
    <s v="false"/>
  </r>
  <r>
    <s v="LMR"/>
    <s v="PE"/>
    <x v="1"/>
    <x v="35"/>
    <s v="PE Gcia InfrayDes"/>
    <s v="MCARRASCO"/>
    <s v="12"/>
    <s v="1200145968"/>
    <s v="10"/>
    <x v="566"/>
    <x v="600"/>
    <x v="17"/>
    <s v="EXT_ACHIHUAN"/>
    <s v="ZSRV"/>
    <s v=""/>
    <s v="P76007167"/>
    <s v="PEIRANO Y COMPANIA CONSULTORES"/>
    <n v="3717"/>
    <n v="3717"/>
    <s v="USD"/>
    <s v="false"/>
  </r>
  <r>
    <s v="1100"/>
    <s v="CL"/>
    <x v="0"/>
    <x v="7"/>
    <s v="CL Ops Mall"/>
    <s v="KCEA"/>
    <s v="12"/>
    <s v="1200145904"/>
    <s v="10"/>
    <x v="567"/>
    <x v="601"/>
    <x v="31"/>
    <s v="EXT_CNARANJO"/>
    <s v="ZSRV"/>
    <s v=""/>
    <s v="96726480"/>
    <s v="TK ELEVADORES CHILE S.A"/>
    <n v="3440172"/>
    <n v="3715.3694123745859"/>
    <s v="CLP"/>
    <s v="false"/>
  </r>
  <r>
    <s v="3520"/>
    <s v="PE"/>
    <x v="1"/>
    <x v="34"/>
    <s v="PE Marketing Mall"/>
    <s v="JHERNANDEZ"/>
    <m/>
    <s v="1200147448"/>
    <s v="10"/>
    <x v="568"/>
    <x v="602"/>
    <x v="29"/>
    <s v="EXT_EDAVILA"/>
    <s v="ZSRV"/>
    <s v="SER_MKT"/>
    <s v="P53508634"/>
    <s v="INVERSIONES QUISPE &amp; GUTIERREZ S.A."/>
    <n v="12802.12"/>
    <n v="3710.7594202898549"/>
    <s v="PEN"/>
    <s v="false"/>
  </r>
  <r>
    <s v="MIN"/>
    <s v="PE"/>
    <x v="1"/>
    <x v="2"/>
    <s v="PE Ops Mall"/>
    <s v="cpisfil"/>
    <s v="12"/>
    <s v="1200146181"/>
    <s v="10"/>
    <x v="569"/>
    <x v="603"/>
    <x v="34"/>
    <s v="EXT_EDAVILA"/>
    <s v="ZSRV"/>
    <s v=""/>
    <s v="P43108417"/>
    <s v="ANCRO S.R.L"/>
    <n v="12798.3"/>
    <n v="3709.652173913043"/>
    <s v="PEN"/>
    <s v="false"/>
  </r>
  <r>
    <s v="2400"/>
    <s v="CL"/>
    <x v="0"/>
    <x v="7"/>
    <s v="CL Ops Mall"/>
    <s v="ROQUENDO"/>
    <s v="12"/>
    <s v="1200145507"/>
    <s v="10"/>
    <x v="570"/>
    <x v="604"/>
    <x v="1"/>
    <s v="MMARTINEZG"/>
    <s v="ZSRV"/>
    <s v=""/>
    <s v="77329216"/>
    <s v="ELEVACION NORTE SPA"/>
    <n v="89"/>
    <n v="3708.333333333333"/>
    <s v="UF"/>
    <s v="false"/>
  </r>
  <r>
    <s v="2400"/>
    <s v="CL"/>
    <x v="0"/>
    <x v="14"/>
    <s v="Corp Gest Riesgo"/>
    <s v="cfuentes"/>
    <s v="14"/>
    <s v="1400009109"/>
    <s v="10"/>
    <x v="571"/>
    <x v="276"/>
    <x v="14"/>
    <s v="PMUNOZ"/>
    <s v="ZPMH"/>
    <s v=""/>
    <s v="99225000"/>
    <s v="CHUBB SEGUROS CHILE S.A."/>
    <n v="3692.63"/>
    <n v="3692.63"/>
    <s v="USD"/>
    <s v="false"/>
  </r>
  <r>
    <s v="6500"/>
    <s v="PE"/>
    <x v="2"/>
    <x v="2"/>
    <s v="PE Ops Mall"/>
    <s v="CPACHECO"/>
    <s v="14"/>
    <s v="1400009273"/>
    <s v="120"/>
    <x v="572"/>
    <x v="605"/>
    <x v="17"/>
    <s v="PRA_CPACHECO"/>
    <s v="ZPMH"/>
    <s v="SER_GRAL"/>
    <s v="P60338169"/>
    <s v="INVERSIONES URBANISTICAS OPERADORA"/>
    <n v="12688"/>
    <n v="3677.6811594202895"/>
    <s v="PEN"/>
    <s v="false"/>
  </r>
  <r>
    <s v="6500"/>
    <s v="PE"/>
    <x v="2"/>
    <x v="2"/>
    <s v="PE Ops Mall"/>
    <s v="CPACHECO"/>
    <s v="14"/>
    <s v="1400009273"/>
    <s v="10"/>
    <x v="572"/>
    <x v="605"/>
    <x v="52"/>
    <s v="PRA_CPACHECO"/>
    <s v="ZPMH"/>
    <s v="SER_GRAL"/>
    <s v="P60338169"/>
    <s v="INVERSIONES URBANISTICAS OPERADORA"/>
    <n v="12688"/>
    <n v="3677.6811594202895"/>
    <s v="PEN"/>
    <s v="false"/>
  </r>
  <r>
    <s v="6500"/>
    <s v="PE"/>
    <x v="2"/>
    <x v="2"/>
    <s v="PE Ops Mall"/>
    <s v="CPACHECO"/>
    <s v="14"/>
    <s v="1400009273"/>
    <s v="20"/>
    <x v="572"/>
    <x v="605"/>
    <x v="52"/>
    <s v="PRA_CPACHECO"/>
    <s v="ZPMH"/>
    <s v="SER_GRAL"/>
    <s v="P60338169"/>
    <s v="INVERSIONES URBANISTICAS OPERADORA"/>
    <n v="12688"/>
    <n v="3677.6811594202895"/>
    <s v="PEN"/>
    <s v="false"/>
  </r>
  <r>
    <s v="6500"/>
    <s v="PE"/>
    <x v="2"/>
    <x v="2"/>
    <s v="PE Ops Mall"/>
    <s v="CPACHECO"/>
    <s v="14"/>
    <s v="1400009273"/>
    <s v="30"/>
    <x v="572"/>
    <x v="605"/>
    <x v="52"/>
    <s v="PRA_CPACHECO"/>
    <s v="ZPMH"/>
    <s v="SER_GRAL"/>
    <s v="P60338169"/>
    <s v="INVERSIONES URBANISTICAS OPERADORA"/>
    <n v="12688"/>
    <n v="3677.6811594202895"/>
    <s v="PEN"/>
    <s v="false"/>
  </r>
  <r>
    <s v="6500"/>
    <s v="PE"/>
    <x v="2"/>
    <x v="2"/>
    <s v="PE Ops Mall"/>
    <s v="CPACHECO"/>
    <s v="14"/>
    <s v="1400009273"/>
    <s v="40"/>
    <x v="572"/>
    <x v="605"/>
    <x v="52"/>
    <s v="PRA_CPACHECO"/>
    <s v="ZPMH"/>
    <s v="SER_GRAL"/>
    <s v="P60338169"/>
    <s v="INVERSIONES URBANISTICAS OPERADORA"/>
    <n v="12688"/>
    <n v="3677.6811594202895"/>
    <s v="PEN"/>
    <s v="false"/>
  </r>
  <r>
    <s v="6500"/>
    <s v="PE"/>
    <x v="2"/>
    <x v="2"/>
    <s v="PE Ops Mall"/>
    <s v="CPACHECO"/>
    <s v="14"/>
    <s v="1400009273"/>
    <s v="50"/>
    <x v="572"/>
    <x v="605"/>
    <x v="52"/>
    <s v="PRA_CPACHECO"/>
    <s v="ZPMH"/>
    <s v="SER_GRAL"/>
    <s v="P60338169"/>
    <s v="INVERSIONES URBANISTICAS OPERADORA"/>
    <n v="12688"/>
    <n v="3677.6811594202895"/>
    <s v="PEN"/>
    <s v="false"/>
  </r>
  <r>
    <s v="6500"/>
    <s v="PE"/>
    <x v="2"/>
    <x v="2"/>
    <s v="PE Ops Mall"/>
    <s v="CPACHECO"/>
    <s v="14"/>
    <s v="1400009273"/>
    <s v="60"/>
    <x v="572"/>
    <x v="605"/>
    <x v="52"/>
    <s v="PRA_CPACHECO"/>
    <s v="ZPMH"/>
    <s v="SER_GRAL"/>
    <s v="P60338169"/>
    <s v="INVERSIONES URBANISTICAS OPERADORA"/>
    <n v="12688"/>
    <n v="3677.6811594202895"/>
    <s v="PEN"/>
    <s v="false"/>
  </r>
  <r>
    <s v="6500"/>
    <s v="PE"/>
    <x v="2"/>
    <x v="2"/>
    <s v="PE Ops Mall"/>
    <s v="CPACHECO"/>
    <s v="14"/>
    <s v="1400009273"/>
    <s v="70"/>
    <x v="572"/>
    <x v="605"/>
    <x v="52"/>
    <s v="PRA_CPACHECO"/>
    <s v="ZPMH"/>
    <s v="SER_GRAL"/>
    <s v="P60338169"/>
    <s v="INVERSIONES URBANISTICAS OPERADORA"/>
    <n v="12688"/>
    <n v="3677.6811594202895"/>
    <s v="PEN"/>
    <s v="false"/>
  </r>
  <r>
    <s v="6500"/>
    <s v="PE"/>
    <x v="2"/>
    <x v="2"/>
    <s v="PE Ops Mall"/>
    <s v="CPACHECO"/>
    <s v="14"/>
    <s v="1400009273"/>
    <s v="80"/>
    <x v="572"/>
    <x v="605"/>
    <x v="52"/>
    <s v="PRA_CPACHECO"/>
    <s v="ZPMH"/>
    <s v="SER_GRAL"/>
    <s v="P60338169"/>
    <s v="INVERSIONES URBANISTICAS OPERADORA"/>
    <n v="12688"/>
    <n v="3677.6811594202895"/>
    <s v="PEN"/>
    <s v="false"/>
  </r>
  <r>
    <s v="6500"/>
    <s v="PE"/>
    <x v="2"/>
    <x v="2"/>
    <s v="PE Ops Mall"/>
    <s v="CPACHECO"/>
    <s v="14"/>
    <s v="1400009273"/>
    <s v="90"/>
    <x v="572"/>
    <x v="605"/>
    <x v="52"/>
    <s v="PRA_CPACHECO"/>
    <s v="ZPMH"/>
    <s v="SER_GRAL"/>
    <s v="P60338169"/>
    <s v="INVERSIONES URBANISTICAS OPERADORA"/>
    <n v="12688"/>
    <n v="3677.6811594202895"/>
    <s v="PEN"/>
    <s v="false"/>
  </r>
  <r>
    <s v="6500"/>
    <s v="PE"/>
    <x v="2"/>
    <x v="2"/>
    <s v="PE Ops Mall"/>
    <s v="CPACHECO"/>
    <s v="14"/>
    <s v="1400009273"/>
    <s v="100"/>
    <x v="572"/>
    <x v="605"/>
    <x v="52"/>
    <s v="PRA_CPACHECO"/>
    <s v="ZPMH"/>
    <s v="SER_GRAL"/>
    <s v="P60338169"/>
    <s v="INVERSIONES URBANISTICAS OPERADORA"/>
    <n v="12688"/>
    <n v="3677.6811594202895"/>
    <s v="PEN"/>
    <s v="false"/>
  </r>
  <r>
    <s v="6500"/>
    <s v="PE"/>
    <x v="2"/>
    <x v="2"/>
    <s v="PE Ops Mall"/>
    <s v="CPACHECO"/>
    <s v="14"/>
    <s v="1400009273"/>
    <s v="110"/>
    <x v="572"/>
    <x v="605"/>
    <x v="52"/>
    <s v="PRA_CPACHECO"/>
    <s v="ZPMH"/>
    <s v="SER_GRAL"/>
    <s v="P60338169"/>
    <s v="INVERSIONES URBANISTICAS OPERADORA"/>
    <n v="12688"/>
    <n v="3677.6811594202895"/>
    <s v="PEN"/>
    <s v="false"/>
  </r>
  <r>
    <s v="6000"/>
    <s v="PE"/>
    <x v="2"/>
    <x v="2"/>
    <s v="PE Ops Mall"/>
    <s v="MPONCE"/>
    <s v="12"/>
    <s v="1200145178"/>
    <s v="10"/>
    <x v="573"/>
    <x v="606"/>
    <x v="22"/>
    <s v="EXT_KNOLASCO"/>
    <s v="ZSRV"/>
    <s v="SER_MANTO"/>
    <s v="P56607803"/>
    <s v="NATIONAL FACILITIES MANAGEMENT S.A."/>
    <n v="12681.82"/>
    <n v="3675.8898550724634"/>
    <s v="PEN"/>
    <s v="false"/>
  </r>
  <r>
    <s v="1100"/>
    <s v="CL"/>
    <x v="0"/>
    <x v="7"/>
    <s v="CL Ops Mall"/>
    <s v="KCEA"/>
    <s v="12"/>
    <s v="1200146659"/>
    <s v="10"/>
    <x v="574"/>
    <x v="607"/>
    <x v="12"/>
    <s v="EXT_CNARANJO"/>
    <s v="ZSRV"/>
    <s v=""/>
    <s v="76906263"/>
    <s v="CERTIFICACION DE ASCENSORES IECAM"/>
    <n v="88"/>
    <n v="3666.6666666666665"/>
    <s v="UF"/>
    <s v="false"/>
  </r>
  <r>
    <s v="6000"/>
    <s v="PE"/>
    <x v="2"/>
    <x v="8"/>
    <s v="PE Center Manager"/>
    <s v="LRIOS"/>
    <s v="12"/>
    <s v="1200144986"/>
    <s v="10"/>
    <x v="575"/>
    <x v="608"/>
    <x v="0"/>
    <s v="EXT_KNOLASCO"/>
    <s v="ZSRV"/>
    <s v="SER_GRAL"/>
    <s v="P60193943"/>
    <s v="VALEXTIN EQUIPOS CONTRA INCENDIOS"/>
    <n v="12620.76"/>
    <n v="3658.1913043478257"/>
    <s v="PEN"/>
    <s v="false"/>
  </r>
  <r>
    <s v="LAR"/>
    <s v="PE"/>
    <x v="1"/>
    <x v="8"/>
    <s v="PE Center Manager"/>
    <s v="FZAMALLOA"/>
    <m/>
    <s v="1200147235"/>
    <s v="10"/>
    <x v="576"/>
    <x v="609"/>
    <x v="41"/>
    <s v="EXT_KNOLASCO"/>
    <s v="ZSRV"/>
    <s v=""/>
    <s v="P56607803"/>
    <s v="NATIONAL FACILITIES MANAGEMENT S.A."/>
    <n v="12594.86"/>
    <n v="3650.6840579710147"/>
    <s v="PEN"/>
    <s v="false"/>
  </r>
  <r>
    <s v="3100"/>
    <s v="PE"/>
    <x v="1"/>
    <x v="1"/>
    <s v="Corp A. Finanzas"/>
    <s v="adulcic"/>
    <s v="13"/>
    <s v="1300008856"/>
    <s v="10"/>
    <x v="213"/>
    <x v="610"/>
    <x v="4"/>
    <s v="DQUINTANA"/>
    <s v="ZSPC"/>
    <s v=""/>
    <s v="P34666962"/>
    <s v="CAVALI S.A"/>
    <n v="3650.21"/>
    <n v="3650.21"/>
    <s v="USD"/>
    <s v="false"/>
  </r>
  <r>
    <s v="1100"/>
    <s v="CL"/>
    <x v="0"/>
    <x v="7"/>
    <s v="CL Ops Mall"/>
    <s v="FJELDRES"/>
    <s v="12"/>
    <s v="1200145325"/>
    <s v="10"/>
    <x v="577"/>
    <x v="611"/>
    <x v="21"/>
    <s v="EXT_CNARANJO"/>
    <s v="ZSRV"/>
    <s v=""/>
    <s v="52003344"/>
    <s v="POWERTEC INGENIERIA Y CONSTRUCCIÓN"/>
    <n v="3650"/>
    <n v="3650"/>
    <s v="USD"/>
    <s v="false"/>
  </r>
  <r>
    <s v="ACO"/>
    <s v="CL"/>
    <x v="0"/>
    <x v="7"/>
    <s v="CL Ops Mall"/>
    <s v="FGONZALEZG"/>
    <s v="12"/>
    <s v="1200146793"/>
    <s v="10"/>
    <x v="578"/>
    <x v="612"/>
    <x v="18"/>
    <s v="FGONZALEZG"/>
    <s v="ZSRV"/>
    <s v=""/>
    <s v="96811990"/>
    <s v="LINKES CHILE S.A"/>
    <n v="3370821"/>
    <n v="3640.4706619290878"/>
    <s v="CLP"/>
    <s v="false"/>
  </r>
  <r>
    <s v="1110"/>
    <s v="CL"/>
    <x v="0"/>
    <x v="45"/>
    <s v="CL Ops Out/Strip"/>
    <s v="MBELLO"/>
    <s v="12"/>
    <s v="1200146432"/>
    <s v="10"/>
    <x v="579"/>
    <x v="613"/>
    <x v="13"/>
    <s v="EXT_MBELLO"/>
    <s v="ZSRV"/>
    <s v=""/>
    <s v="96811990"/>
    <s v="LINKES CHILE S.A"/>
    <n v="3355856"/>
    <n v="3624.3085330424547"/>
    <s v="CLP"/>
    <s v="false"/>
  </r>
  <r>
    <s v="1100"/>
    <s v="CL"/>
    <x v="0"/>
    <x v="7"/>
    <s v="CL Ops Mall"/>
    <s v="MANTONIETA"/>
    <s v="12"/>
    <s v="1200146685"/>
    <s v="10"/>
    <x v="580"/>
    <x v="614"/>
    <x v="12"/>
    <s v="EXT_CNARANJO"/>
    <s v="ZSRV"/>
    <s v=""/>
    <s v="76280086"/>
    <s v="SOLUCIONES SIM SPA"/>
    <n v="86.3"/>
    <n v="3595.833333333333"/>
    <s v="UF"/>
    <s v="false"/>
  </r>
  <r>
    <s v="2200"/>
    <s v="CL"/>
    <x v="0"/>
    <x v="14"/>
    <s v="Corp Gest Riesgo"/>
    <s v="cfuentes"/>
    <s v="14"/>
    <s v="1400009091"/>
    <s v="10"/>
    <x v="581"/>
    <x v="276"/>
    <x v="14"/>
    <s v="PMUNOZ"/>
    <s v="ZPMH"/>
    <s v=""/>
    <s v="99225000"/>
    <s v="CHUBB SEGUROS CHILE S.A."/>
    <n v="3595.01"/>
    <n v="3595.01"/>
    <s v="USD"/>
    <s v="false"/>
  </r>
  <r>
    <s v="1100"/>
    <s v="CL"/>
    <x v="0"/>
    <x v="7"/>
    <s v="CL Ops Mall"/>
    <s v="MANTONIETA"/>
    <s v="12"/>
    <s v="1200145706"/>
    <s v="10"/>
    <x v="582"/>
    <x v="615"/>
    <x v="40"/>
    <s v="EXT_CNARANJO"/>
    <s v="ZSRV"/>
    <s v=""/>
    <s v="76280086"/>
    <s v="SOLUCIONES SIM SPA"/>
    <n v="86.18"/>
    <n v="3590.8333333333335"/>
    <s v="UF"/>
    <s v="false"/>
  </r>
  <r>
    <s v="6030"/>
    <s v="PE"/>
    <x v="2"/>
    <x v="34"/>
    <s v="PE Marketing Mall"/>
    <s v="RCULQUI"/>
    <s v="12"/>
    <s v="1200144691"/>
    <s v="10"/>
    <x v="583"/>
    <x v="616"/>
    <x v="15"/>
    <s v="EXT_BRODRIGU"/>
    <s v="ZSRV"/>
    <s v=""/>
    <s v="P20416564"/>
    <s v="SUSAN LEON PRODUCCIONES Y REPRESENT"/>
    <n v="12350"/>
    <n v="3579.710144927536"/>
    <s v="PEN"/>
    <s v="false"/>
  </r>
  <r>
    <s v="MQU"/>
    <s v="CL"/>
    <x v="0"/>
    <x v="7"/>
    <s v="CL Ops Mall"/>
    <s v="MBELLO"/>
    <s v="12"/>
    <s v="1200146257"/>
    <s v="10"/>
    <x v="584"/>
    <x v="617"/>
    <x v="30"/>
    <s v="EXT_MBELLO"/>
    <s v="ZSRV"/>
    <s v=""/>
    <s v="77692006"/>
    <s v="FISER SPA"/>
    <n v="3310890"/>
    <n v="3575.7454667199468"/>
    <s v="CLP"/>
    <s v="false"/>
  </r>
  <r>
    <s v="PAG"/>
    <s v="CO"/>
    <x v="3"/>
    <x v="1"/>
    <s v="Corp A. Finanzas"/>
    <s v="DSANTOS"/>
    <s v="14"/>
    <s v="1400009205"/>
    <s v="30"/>
    <x v="534"/>
    <x v="618"/>
    <x v="5"/>
    <s v="VPRADENAS"/>
    <s v="ZPMH"/>
    <s v=""/>
    <s v="C800141021"/>
    <s v="ITAU FIDUCIARIA COLOMBIA S.A."/>
    <n v="13131788"/>
    <n v="3570.3610657966287"/>
    <s v="COP"/>
    <s v="false"/>
  </r>
  <r>
    <s v="PAG"/>
    <s v="CO"/>
    <x v="3"/>
    <x v="1"/>
    <s v="Corp A. Finanzas"/>
    <s v="DSANTOS"/>
    <s v="14"/>
    <s v="1400009205"/>
    <s v="40"/>
    <x v="534"/>
    <x v="619"/>
    <x v="5"/>
    <s v="VPRADENAS"/>
    <s v="ZPMH"/>
    <s v=""/>
    <s v="C800141021"/>
    <s v="ITAU FIDUCIARIA COLOMBIA S.A."/>
    <n v="13131788"/>
    <n v="3570.3610657966287"/>
    <s v="COP"/>
    <s v="false"/>
  </r>
  <r>
    <s v="PAG"/>
    <s v="CO"/>
    <x v="3"/>
    <x v="1"/>
    <s v="Corp A. Finanzas"/>
    <s v="DSANTOS"/>
    <s v="14"/>
    <s v="1400009205"/>
    <s v="50"/>
    <x v="534"/>
    <x v="620"/>
    <x v="5"/>
    <s v="VPRADENAS"/>
    <s v="ZPMH"/>
    <s v=""/>
    <s v="C800141021"/>
    <s v="ITAU FIDUCIARIA COLOMBIA S.A."/>
    <n v="13131788"/>
    <n v="3570.3610657966287"/>
    <s v="COP"/>
    <s v="false"/>
  </r>
  <r>
    <s v="PAG"/>
    <s v="CO"/>
    <x v="3"/>
    <x v="1"/>
    <s v="Corp A. Finanzas"/>
    <s v="DSANTOS"/>
    <s v="14"/>
    <s v="1400009205"/>
    <s v="60"/>
    <x v="534"/>
    <x v="621"/>
    <x v="5"/>
    <s v="VPRADENAS"/>
    <s v="ZPMH"/>
    <s v=""/>
    <s v="C800141021"/>
    <s v="ITAU FIDUCIARIA COLOMBIA S.A."/>
    <n v="13131788"/>
    <n v="3570.3610657966287"/>
    <s v="COP"/>
    <s v="false"/>
  </r>
  <r>
    <s v="PAG"/>
    <s v="CO"/>
    <x v="3"/>
    <x v="1"/>
    <s v="Corp A. Finanzas"/>
    <s v="DSANTOS"/>
    <s v="14"/>
    <s v="1400009205"/>
    <s v="70"/>
    <x v="534"/>
    <x v="622"/>
    <x v="5"/>
    <s v="VPRADENAS"/>
    <s v="ZPMH"/>
    <s v=""/>
    <s v="C800141021"/>
    <s v="ITAU FIDUCIARIA COLOMBIA S.A."/>
    <n v="13131788"/>
    <n v="3570.3610657966287"/>
    <s v="COP"/>
    <s v="false"/>
  </r>
  <r>
    <s v="PAG"/>
    <s v="CO"/>
    <x v="3"/>
    <x v="1"/>
    <s v="Corp A. Finanzas"/>
    <s v="DSANTOS"/>
    <s v="14"/>
    <s v="1400009205"/>
    <s v="80"/>
    <x v="534"/>
    <x v="623"/>
    <x v="5"/>
    <s v="VPRADENAS"/>
    <s v="ZPMH"/>
    <s v=""/>
    <s v="C800141021"/>
    <s v="ITAU FIDUCIARIA COLOMBIA S.A."/>
    <n v="13131788"/>
    <n v="3570.3610657966287"/>
    <s v="COP"/>
    <s v="false"/>
  </r>
  <r>
    <s v="PAG"/>
    <s v="CO"/>
    <x v="3"/>
    <x v="1"/>
    <s v="Corp A. Finanzas"/>
    <s v="DSANTOS"/>
    <s v="14"/>
    <s v="1400009205"/>
    <s v="90"/>
    <x v="534"/>
    <x v="624"/>
    <x v="5"/>
    <s v="VPRADENAS"/>
    <s v="ZPMH"/>
    <s v=""/>
    <s v="C800141021"/>
    <s v="ITAU FIDUCIARIA COLOMBIA S.A."/>
    <n v="13131788"/>
    <n v="3570.3610657966287"/>
    <s v="COP"/>
    <s v="false"/>
  </r>
  <r>
    <s v="PAG"/>
    <s v="CO"/>
    <x v="3"/>
    <x v="1"/>
    <s v="Corp A. Finanzas"/>
    <s v="DSANTOS"/>
    <s v="14"/>
    <s v="1400009205"/>
    <s v="100"/>
    <x v="534"/>
    <x v="625"/>
    <x v="5"/>
    <s v="VPRADENAS"/>
    <s v="ZPMH"/>
    <s v=""/>
    <s v="C800141021"/>
    <s v="ITAU FIDUCIARIA COLOMBIA S.A."/>
    <n v="13131788"/>
    <n v="3570.3610657966287"/>
    <s v="COP"/>
    <s v="false"/>
  </r>
  <r>
    <s v="PAG"/>
    <s v="CO"/>
    <x v="3"/>
    <x v="1"/>
    <s v="Corp A. Finanzas"/>
    <s v="DSANTOS"/>
    <s v="14"/>
    <s v="1400009205"/>
    <s v="110"/>
    <x v="534"/>
    <x v="626"/>
    <x v="5"/>
    <s v="VPRADENAS"/>
    <s v="ZPMH"/>
    <s v=""/>
    <s v="C800141021"/>
    <s v="ITAU FIDUCIARIA COLOMBIA S.A."/>
    <n v="13131788"/>
    <n v="3570.3610657966287"/>
    <s v="COP"/>
    <s v="false"/>
  </r>
  <r>
    <s v="PAG"/>
    <s v="CO"/>
    <x v="3"/>
    <x v="1"/>
    <s v="Corp A. Finanzas"/>
    <s v="DSANTOS"/>
    <s v="14"/>
    <s v="1400009205"/>
    <s v="120"/>
    <x v="534"/>
    <x v="627"/>
    <x v="5"/>
    <s v="VPRADENAS"/>
    <s v="ZPMH"/>
    <s v=""/>
    <s v="C800141021"/>
    <s v="ITAU FIDUCIARIA COLOMBIA S.A."/>
    <n v="13131788"/>
    <n v="3570.3610657966287"/>
    <s v="COP"/>
    <s v="false"/>
  </r>
  <r>
    <s v="PAG"/>
    <s v="CO"/>
    <x v="3"/>
    <x v="1"/>
    <s v="Corp A. Finanzas"/>
    <s v="DSANTOS"/>
    <s v="14"/>
    <s v="1400009205"/>
    <s v="130"/>
    <x v="534"/>
    <x v="628"/>
    <x v="5"/>
    <s v="VPRADENAS"/>
    <s v="ZPMH"/>
    <s v=""/>
    <s v="C800141021"/>
    <s v="ITAU FIDUCIARIA COLOMBIA S.A."/>
    <n v="13131788"/>
    <n v="3570.3610657966287"/>
    <s v="COP"/>
    <s v="false"/>
  </r>
  <r>
    <s v="PCA"/>
    <s v="CO"/>
    <x v="3"/>
    <x v="11"/>
    <s v="CO Ops Mall"/>
    <s v="DLOZADA"/>
    <s v="12"/>
    <s v="1200144702"/>
    <s v="10"/>
    <x v="585"/>
    <x v="629"/>
    <x v="44"/>
    <s v="EXT_AFLOREZ"/>
    <s v="ZSRV"/>
    <s v=""/>
    <s v="C901281802"/>
    <s v="SOLUCIONES LA VEGA SAS"/>
    <n v="13090000"/>
    <n v="3558.99945622621"/>
    <s v="COP"/>
    <s v="false"/>
  </r>
  <r>
    <s v="1100"/>
    <s v="CL"/>
    <x v="0"/>
    <x v="30"/>
    <s v="Corp Gcia Legal"/>
    <s v="DGROB"/>
    <m/>
    <s v="1200147560"/>
    <s v="10"/>
    <x v="586"/>
    <x v="630"/>
    <x v="28"/>
    <s v="DQUINTANA"/>
    <s v="ZSRV"/>
    <s v=""/>
    <s v="79753810"/>
    <s v="CLARO Y COMPANIA"/>
    <n v="84.95"/>
    <n v="3539.5833333333335"/>
    <s v="UF"/>
    <s v="false"/>
  </r>
  <r>
    <s v="3540"/>
    <s v="PE"/>
    <x v="1"/>
    <x v="5"/>
    <s v="PE Área Admin"/>
    <s v="GRAVINES"/>
    <s v="12"/>
    <s v="1200144399"/>
    <s v="10"/>
    <x v="587"/>
    <x v="631"/>
    <x v="19"/>
    <s v="GRAVINES"/>
    <s v="ZSRV"/>
    <s v=""/>
    <s v="P50380726"/>
    <s v="ASOCIACION DE CENTROS COMERCIALES"/>
    <n v="12200"/>
    <n v="3536.231884057971"/>
    <s v="PEN"/>
    <s v="false"/>
  </r>
  <r>
    <s v="3540"/>
    <s v="PE"/>
    <x v="1"/>
    <x v="5"/>
    <s v="PE Área Admin"/>
    <s v="GRAVINES"/>
    <s v="12"/>
    <s v="1200145115"/>
    <s v="10"/>
    <x v="588"/>
    <x v="632"/>
    <x v="24"/>
    <s v="GRAVINES"/>
    <s v="ZSRV"/>
    <s v=""/>
    <s v="P50380726"/>
    <s v="ASOCIACION DE CENTROS COMERCIALES"/>
    <n v="12200"/>
    <n v="3536.231884057971"/>
    <s v="PEN"/>
    <s v="false"/>
  </r>
  <r>
    <s v="3540"/>
    <s v="PE"/>
    <x v="1"/>
    <x v="5"/>
    <s v="PE Área Admin"/>
    <s v="GRAVINES"/>
    <s v="12"/>
    <s v="1200146765"/>
    <s v="10"/>
    <x v="589"/>
    <x v="633"/>
    <x v="51"/>
    <s v="GRAVINES"/>
    <s v="ZSRV"/>
    <s v=""/>
    <s v="P50380726"/>
    <s v="ASOCIACION DE CENTROS COMERCIALES"/>
    <n v="12200"/>
    <n v="3536.231884057971"/>
    <s v="PEN"/>
    <s v="false"/>
  </r>
  <r>
    <s v="MIN"/>
    <s v="PE"/>
    <x v="1"/>
    <x v="4"/>
    <s v="PE Sgcia Infra"/>
    <s v="JSOLORZANO"/>
    <m/>
    <s v="1200147249"/>
    <s v="10"/>
    <x v="590"/>
    <x v="634"/>
    <x v="25"/>
    <s v="EXT_ACHIHUAN"/>
    <s v="ZSRV"/>
    <s v="SER_GRAL"/>
    <s v="P49259204"/>
    <s v="AF CONCEPT S.A.C."/>
    <n v="12190"/>
    <n v="3533.333333333333"/>
    <s v="PEN"/>
    <s v="false"/>
  </r>
  <r>
    <s v="AEB"/>
    <s v="CL"/>
    <x v="0"/>
    <x v="7"/>
    <s v="CL Ops Mall"/>
    <s v="MFREITEZ"/>
    <m/>
    <s v="1200147339"/>
    <s v="10"/>
    <x v="591"/>
    <x v="635"/>
    <x v="37"/>
    <s v="KVARAS"/>
    <s v="ZSRV"/>
    <s v=""/>
    <s v="77274068"/>
    <s v="CONSTRUCTORA PUELO SPA"/>
    <n v="3248256"/>
    <n v="3508.1010443554051"/>
    <s v="CLP"/>
    <s v="false"/>
  </r>
  <r>
    <s v="LAR"/>
    <s v="PE"/>
    <x v="1"/>
    <x v="8"/>
    <s v="PE Center Manager"/>
    <s v="FZAMALLOA"/>
    <s v="12"/>
    <s v="1200144546"/>
    <s v="10"/>
    <x v="592"/>
    <x v="636"/>
    <x v="16"/>
    <s v="EXT_BRODRIGU"/>
    <s v="ZSRV"/>
    <s v=""/>
    <s v="P55219583"/>
    <s v="SERVICIOS EVENTOS SPECIALES"/>
    <n v="12077.4"/>
    <n v="3500.6956521739125"/>
    <s v="PEN"/>
    <s v="false"/>
  </r>
  <r>
    <s v="PCA"/>
    <s v="CO"/>
    <x v="3"/>
    <x v="11"/>
    <s v="CO Ops Mall"/>
    <s v="DLOZADA"/>
    <m/>
    <s v="1200147650"/>
    <s v="10"/>
    <x v="593"/>
    <x v="637"/>
    <x v="45"/>
    <s v="EXT_AFLOREZ"/>
    <s v="ZSRV"/>
    <s v=""/>
    <s v="C900655509"/>
    <s v="INNOVACION PAIS SAS"/>
    <n v="12875200"/>
    <n v="3500.5981511691139"/>
    <s v="COP"/>
    <s v="false"/>
  </r>
  <r>
    <s v="MQU"/>
    <s v="CL"/>
    <x v="0"/>
    <x v="7"/>
    <s v="CL Ops Mall"/>
    <s v="MBELLO"/>
    <s v="12"/>
    <s v="1200144105"/>
    <s v="10"/>
    <x v="594"/>
    <x v="638"/>
    <x v="23"/>
    <s v="EXT_MBELLO"/>
    <s v="ZSRV"/>
    <s v=""/>
    <s v="8337147"/>
    <s v="JUAN ANTONIO LAZO QUEZADA"/>
    <n v="84"/>
    <n v="3500"/>
    <s v="UF"/>
    <s v="false"/>
  </r>
  <r>
    <s v="1100"/>
    <s v="CL"/>
    <x v="0"/>
    <x v="7"/>
    <s v="CL Ops Mall"/>
    <s v="KCEA"/>
    <m/>
    <s v="1200147409"/>
    <s v="10"/>
    <x v="595"/>
    <x v="639"/>
    <x v="37"/>
    <s v="EXT_MURRA"/>
    <s v="ZSRV"/>
    <s v=""/>
    <s v="76179272"/>
    <s v="ANDES FACILITY MANAGEMENT SPA"/>
    <n v="3225650"/>
    <n v="3483.6866717786443"/>
    <s v="CLP"/>
    <s v="false"/>
  </r>
  <r>
    <s v="LAR"/>
    <s v="PE"/>
    <x v="1"/>
    <x v="8"/>
    <s v="PE Center Manager"/>
    <s v="FZAMALLOA"/>
    <s v="12"/>
    <s v="1200146668"/>
    <s v="10"/>
    <x v="596"/>
    <x v="640"/>
    <x v="12"/>
    <s v="EXT_BRODRIGU"/>
    <s v="ZSRV"/>
    <s v=""/>
    <s v="P48281567"/>
    <s v="ARTE CONSULTORES, EJECUTORES E.I.R."/>
    <n v="12016.66"/>
    <n v="3483.0898550724637"/>
    <s v="PEN"/>
    <s v="false"/>
  </r>
  <r>
    <s v="OUL"/>
    <s v="PE"/>
    <x v="1"/>
    <x v="38"/>
    <s v="PE Ops Out/Strips"/>
    <s v="mrodriguezc"/>
    <s v="12"/>
    <s v="1200146885"/>
    <s v="10"/>
    <x v="597"/>
    <x v="641"/>
    <x v="50"/>
    <s v="MRODRIGUEZC"/>
    <s v="ZSRV"/>
    <s v=""/>
    <s v="P60790228"/>
    <s v="JP ENERGY S.A.C"/>
    <n v="11935.3"/>
    <n v="3459.5072463768111"/>
    <s v="PEN"/>
    <s v="false"/>
  </r>
  <r>
    <s v="CUR"/>
    <s v="CL"/>
    <x v="0"/>
    <x v="1"/>
    <s v="Corp A. Finanzas"/>
    <s v="ADULCIC"/>
    <s v="12"/>
    <s v="1200145519"/>
    <s v="10"/>
    <x v="598"/>
    <x v="642"/>
    <x v="1"/>
    <s v="DQUINTANA"/>
    <s v="ZSRV"/>
    <s v=""/>
    <s v="76883090"/>
    <s v="CONSULTORES CLUSTER S.A"/>
    <n v="82.65"/>
    <n v="3443.75"/>
    <s v="UF"/>
    <s v="false"/>
  </r>
  <r>
    <s v="1110"/>
    <s v="CL"/>
    <x v="0"/>
    <x v="1"/>
    <s v="Corp A. Finanzas"/>
    <s v="adil"/>
    <s v="12"/>
    <s v="1200145671"/>
    <s v="10"/>
    <x v="599"/>
    <x v="643"/>
    <x v="40"/>
    <s v="DQUINTANA"/>
    <s v="ZSRV"/>
    <s v=""/>
    <s v="76883090"/>
    <s v="CONSULTORES CLUSTER S.A"/>
    <n v="82.65"/>
    <n v="3443.75"/>
    <s v="UF"/>
    <s v="false"/>
  </r>
  <r>
    <s v="3540"/>
    <s v="PE"/>
    <x v="1"/>
    <x v="54"/>
    <s v="PE Área Personas"/>
    <s v="CZARATE"/>
    <s v="12"/>
    <s v="1200143789"/>
    <s v="10"/>
    <x v="600"/>
    <x v="644"/>
    <x v="48"/>
    <s v="CZARATE"/>
    <s v="ZSRV"/>
    <s v=""/>
    <s v="P52229014"/>
    <s v="CL SELECTION SAC"/>
    <n v="11817"/>
    <n v="3425.2173913043475"/>
    <s v="PEN"/>
    <s v="false"/>
  </r>
  <r>
    <s v="3540"/>
    <s v="PE"/>
    <x v="1"/>
    <x v="54"/>
    <s v="PE Área Personas"/>
    <s v="BCAMPOS"/>
    <m/>
    <s v="1200147143"/>
    <s v="10"/>
    <x v="601"/>
    <x v="645"/>
    <x v="9"/>
    <s v="GRAVINES"/>
    <s v="ZSRV"/>
    <s v="SER_GRAL"/>
    <s v="P15296062"/>
    <s v="DINAMICA PROFESIONAL CONSULTORES S."/>
    <n v="3400"/>
    <n v="3400"/>
    <s v="USD"/>
    <s v="false"/>
  </r>
  <r>
    <s v="LAR"/>
    <s v="PE"/>
    <x v="1"/>
    <x v="8"/>
    <s v="PE Center Manager"/>
    <s v="FZAMALLOA"/>
    <s v="12"/>
    <s v="1200145124"/>
    <s v="10"/>
    <x v="602"/>
    <x v="636"/>
    <x v="24"/>
    <s v="EXT_BRODRIGU"/>
    <s v="ZSRV"/>
    <s v=""/>
    <s v="P55219583"/>
    <s v="SERVICIOS EVENTOS SPECIALES"/>
    <n v="11700"/>
    <n v="3391.304347826087"/>
    <s v="PEN"/>
    <s v="false"/>
  </r>
  <r>
    <s v="MAM"/>
    <s v="CL"/>
    <x v="0"/>
    <x v="0"/>
    <s v="CL Proyectos 5"/>
    <s v="KSEPULVEDA"/>
    <s v="12"/>
    <s v="1200146233"/>
    <s v="10"/>
    <x v="603"/>
    <x v="330"/>
    <x v="30"/>
    <s v="EXT_AYEPEZ"/>
    <s v="ZSRV"/>
    <s v=""/>
    <s v="76088833"/>
    <s v="ASESORIAS E INVERSIONES FAUNDEZ LAT"/>
    <n v="81"/>
    <n v="3375"/>
    <s v="UF"/>
    <s v="false"/>
  </r>
  <r>
    <s v="AEB"/>
    <s v="CL"/>
    <x v="0"/>
    <x v="0"/>
    <s v="CL Proyectos 5"/>
    <s v="KSEPULVEDA"/>
    <s v="12"/>
    <s v="1200146235"/>
    <s v="10"/>
    <x v="604"/>
    <x v="330"/>
    <x v="30"/>
    <s v="EXT_AYEPEZ"/>
    <s v="ZSRV"/>
    <s v=""/>
    <s v="76088833"/>
    <s v="ASESORIAS E INVERSIONES FAUNDEZ LAT"/>
    <n v="81"/>
    <n v="3375"/>
    <s v="UF"/>
    <s v="false"/>
  </r>
  <r>
    <s v="LAR"/>
    <s v="PE"/>
    <x v="1"/>
    <x v="8"/>
    <s v="PE Center Manager"/>
    <s v="FZAMALLOA"/>
    <s v="12"/>
    <s v="1200147030"/>
    <s v="10"/>
    <x v="605"/>
    <x v="646"/>
    <x v="38"/>
    <s v="EXT_KNOLASCO"/>
    <s v="ZSRV"/>
    <s v=""/>
    <s v="P55097445"/>
    <s v="INSTALS DRYWALL SERVICE S.A.C"/>
    <n v="11630.3"/>
    <n v="3371.101449275362"/>
    <s v="PEN"/>
    <s v="false"/>
  </r>
  <r>
    <s v="MQU"/>
    <s v="CL"/>
    <x v="0"/>
    <x v="13"/>
    <s v="CL Marketing Mall"/>
    <s v="IIBANEZ"/>
    <s v="12"/>
    <s v="1200144916"/>
    <s v="10"/>
    <x v="606"/>
    <x v="647"/>
    <x v="5"/>
    <s v="IIBANEZ"/>
    <s v="ZSRV"/>
    <s v=""/>
    <s v="76851110"/>
    <s v="MARIA ISABEL ZULUETA Y CIA LTDA"/>
    <n v="3110000"/>
    <n v="3358.7852213450265"/>
    <s v="CLP"/>
    <s v="false"/>
  </r>
  <r>
    <s v="1100"/>
    <s v="CL"/>
    <x v="0"/>
    <x v="7"/>
    <s v="CL Ops Mall"/>
    <s v="AGOMEZ"/>
    <s v="12"/>
    <s v="1200145145"/>
    <s v="10"/>
    <x v="607"/>
    <x v="648"/>
    <x v="24"/>
    <s v="EXT_DMENESES"/>
    <s v="ZSRV"/>
    <s v=""/>
    <s v="76088687"/>
    <s v="MCS CONSTRUCCIONES LIMITADA"/>
    <n v="80.45"/>
    <n v="3352.0833333333335"/>
    <s v="UF"/>
    <s v="false"/>
  </r>
  <r>
    <s v="ACO"/>
    <s v="CL"/>
    <x v="0"/>
    <x v="14"/>
    <s v="Corp Gest Riesgo"/>
    <s v="cfuentes"/>
    <s v="14"/>
    <s v="1400009102"/>
    <s v="10"/>
    <x v="608"/>
    <x v="276"/>
    <x v="14"/>
    <s v="PMUNOZ"/>
    <s v="ZPMH"/>
    <s v=""/>
    <s v="99225000"/>
    <s v="CHUBB SEGUROS CHILE S.A."/>
    <n v="3338.51"/>
    <n v="3338.51"/>
    <s v="USD"/>
    <s v="false"/>
  </r>
  <r>
    <s v="1100"/>
    <s v="CL"/>
    <x v="0"/>
    <x v="7"/>
    <s v="CL Ops Mall"/>
    <s v="KCEA"/>
    <s v="12"/>
    <s v="1200146627"/>
    <s v="10"/>
    <x v="609"/>
    <x v="649"/>
    <x v="12"/>
    <s v="EXT_CNARANJO"/>
    <s v="ZSRV"/>
    <s v=""/>
    <s v="76537075"/>
    <s v="SECOS CONSULTANT AND"/>
    <n v="80"/>
    <n v="3333.3333333333335"/>
    <s v="UF"/>
    <s v="false"/>
  </r>
  <r>
    <s v="6000"/>
    <s v="PE"/>
    <x v="2"/>
    <x v="34"/>
    <s v="PE Marketing Mall"/>
    <s v="AATOCHE"/>
    <s v="12"/>
    <s v="1200146282"/>
    <s v="10"/>
    <x v="610"/>
    <x v="650"/>
    <x v="30"/>
    <s v="EXT_BRODRIGU"/>
    <s v="ZSRV"/>
    <s v=""/>
    <s v="P60026937"/>
    <s v="GESINPRO S.A.C."/>
    <n v="11500"/>
    <n v="3333.333333333333"/>
    <s v="PEN"/>
    <s v="false"/>
  </r>
  <r>
    <s v="BOG"/>
    <s v="CO"/>
    <x v="3"/>
    <x v="32"/>
    <s v="CO Mktg Mall"/>
    <s v="VESPINOSA"/>
    <s v="12"/>
    <s v="1200144411"/>
    <s v="10"/>
    <x v="611"/>
    <x v="651"/>
    <x v="19"/>
    <s v="VESPINOSA"/>
    <s v="ZSRV"/>
    <s v=""/>
    <s v="C890984107"/>
    <s v="ASOCIACION COLOMBIANA DE INTERPRETE"/>
    <n v="12256335"/>
    <n v="3332.336867862969"/>
    <s v="COP"/>
    <s v="false"/>
  </r>
  <r>
    <s v="1100"/>
    <s v="CL"/>
    <x v="0"/>
    <x v="23"/>
    <s v="CL Proyectos 3"/>
    <s v="CGARCIA"/>
    <s v="12"/>
    <s v="1200145978"/>
    <s v="20"/>
    <x v="169"/>
    <x v="652"/>
    <x v="17"/>
    <s v="EXT_AYEPEZ"/>
    <s v="ZSRV"/>
    <s v=""/>
    <s v="76338784"/>
    <s v="SOCIEDAD DE TRANSPORTES Y DESARROLL"/>
    <n v="79.930000000000007"/>
    <n v="3330.416666666667"/>
    <s v="UF"/>
    <s v="false"/>
  </r>
  <r>
    <s v="2200"/>
    <s v="CL"/>
    <x v="0"/>
    <x v="13"/>
    <s v="CL Marketing Mall"/>
    <s v="F.MOZO"/>
    <s v="12"/>
    <s v="1200144704"/>
    <s v="10"/>
    <x v="612"/>
    <x v="653"/>
    <x v="44"/>
    <s v="MFILIPINI"/>
    <s v="ZSRV"/>
    <s v=""/>
    <s v="77734650"/>
    <s v="MACROMARKETING SPA"/>
    <n v="3071258"/>
    <n v="3316.9440454462001"/>
    <s v="CLP"/>
    <s v="false"/>
  </r>
  <r>
    <s v="2400"/>
    <s v="CL"/>
    <x v="0"/>
    <x v="7"/>
    <s v="CL Ops Mall"/>
    <s v="rmesa"/>
    <m/>
    <s v="1200147427"/>
    <s v="10"/>
    <x v="613"/>
    <x v="654"/>
    <x v="29"/>
    <s v="EXT_JHERRERA"/>
    <s v="ZSRV"/>
    <s v=""/>
    <s v="96729820"/>
    <s v="ECOSER S.A"/>
    <n v="3064482"/>
    <n v="3309.6259976456104"/>
    <s v="CLP"/>
    <s v="false"/>
  </r>
  <r>
    <s v="PCA"/>
    <s v="CO"/>
    <x v="3"/>
    <x v="11"/>
    <s v="CO Ops Mall"/>
    <s v="DLOZADA"/>
    <s v="12"/>
    <s v="1200144703"/>
    <s v="10"/>
    <x v="614"/>
    <x v="655"/>
    <x v="44"/>
    <s v="EXT_AFLOREZ"/>
    <s v="ZSRV"/>
    <s v=""/>
    <s v="C901357286"/>
    <s v="MARLOWE S.A.S"/>
    <n v="12163200"/>
    <n v="3307.0146818923326"/>
    <s v="COP"/>
    <s v="false"/>
  </r>
  <r>
    <s v="1100"/>
    <s v="CL"/>
    <x v="0"/>
    <x v="7"/>
    <s v="CL Ops Mall"/>
    <s v="AGOMEZ"/>
    <s v="12"/>
    <s v="1200145144"/>
    <s v="10"/>
    <x v="615"/>
    <x v="656"/>
    <x v="24"/>
    <s v="EXT_DMENESES"/>
    <s v="ZSRV"/>
    <s v=""/>
    <s v="76280086"/>
    <s v="SOLUCIONES SIM SPA"/>
    <n v="79.19"/>
    <n v="3299.583333333333"/>
    <s v="UF"/>
    <s v="false"/>
  </r>
  <r>
    <s v="3520"/>
    <s v="PE"/>
    <x v="1"/>
    <x v="4"/>
    <s v="PE Sgcia Infra"/>
    <s v="JSOLORZANO"/>
    <m/>
    <s v="1200147099"/>
    <s v="10"/>
    <x v="616"/>
    <x v="657"/>
    <x v="9"/>
    <s v="EXT_ACHIHUAN"/>
    <s v="ZSRV"/>
    <s v=""/>
    <s v="P60800363"/>
    <s v="N. NUÑEZ CORPORATION S.A.C"/>
    <n v="11377.5"/>
    <n v="3297.8260869565215"/>
    <s v="PEN"/>
    <s v="false"/>
  </r>
  <r>
    <s v="6030"/>
    <s v="PE"/>
    <x v="2"/>
    <x v="2"/>
    <s v="PE Ops Mall"/>
    <s v="LHUAMAN"/>
    <s v="12"/>
    <s v="1200145597"/>
    <s v="10"/>
    <x v="617"/>
    <x v="658"/>
    <x v="26"/>
    <s v="LHUAMAN"/>
    <s v="ZSRV"/>
    <s v=""/>
    <s v="P60434597"/>
    <s v="DINAMO CONTROL &amp; AUTOMATIZACION S.A"/>
    <n v="11303.02"/>
    <n v="3276.2376811594204"/>
    <s v="PEN"/>
    <s v="false"/>
  </r>
  <r>
    <s v="BOG"/>
    <s v="CO"/>
    <x v="3"/>
    <x v="12"/>
    <s v="CO Gcia Ing"/>
    <s v="JVASQUEZ"/>
    <s v="12"/>
    <s v="1200144413"/>
    <s v="10"/>
    <x v="618"/>
    <x v="659"/>
    <x v="19"/>
    <s v="JVASQUEZ"/>
    <s v="ZSRV"/>
    <s v=""/>
    <s v="C900745379"/>
    <s v="RETAILCHECK COLOMBIA S.A.S"/>
    <n v="3270"/>
    <n v="3270"/>
    <s v="USD"/>
    <s v="false"/>
  </r>
  <r>
    <s v="2400"/>
    <s v="CL"/>
    <x v="0"/>
    <x v="7"/>
    <s v="CL Ops Mall"/>
    <s v="RMESA"/>
    <s v="12"/>
    <s v="1200145106"/>
    <s v="10"/>
    <x v="619"/>
    <x v="660"/>
    <x v="24"/>
    <s v="RCABEZAS"/>
    <s v="ZSRV"/>
    <s v=""/>
    <s v="76788097"/>
    <s v="GRUPO CCB SPA"/>
    <n v="3025600"/>
    <n v="3267.6336224120614"/>
    <s v="CLP"/>
    <s v="false"/>
  </r>
  <r>
    <s v="1100"/>
    <s v="CL"/>
    <x v="0"/>
    <x v="23"/>
    <s v="CL Proyectos 3"/>
    <s v="KSEPULVEDA"/>
    <s v="12"/>
    <s v="1200146202"/>
    <s v="10"/>
    <x v="620"/>
    <x v="661"/>
    <x v="30"/>
    <s v="EXT_AYEPEZ"/>
    <s v="ZSRV"/>
    <s v=""/>
    <s v="76088833"/>
    <s v="ASESORIAS E INVERSIONES FAUNDEZ LAT"/>
    <n v="78.400000000000006"/>
    <n v="3266.666666666667"/>
    <s v="UF"/>
    <s v="false"/>
  </r>
  <r>
    <s v="PAG"/>
    <s v="CO"/>
    <x v="3"/>
    <x v="32"/>
    <s v="CO Mktg Mall"/>
    <s v="ATAPIA"/>
    <s v="12"/>
    <s v="1200145742"/>
    <s v="10"/>
    <x v="621"/>
    <x v="662"/>
    <x v="39"/>
    <s v="EXT_MSAMPER"/>
    <s v="ZSRV"/>
    <s v="SER_MKT"/>
    <s v="C72187024"/>
    <s v="LEONARDO ALFREDO RODRIGUEZ BERROCAL"/>
    <n v="12000000"/>
    <n v="3262.6427406199023"/>
    <s v="COP"/>
    <s v="false"/>
  </r>
  <r>
    <s v="1100"/>
    <s v="CL"/>
    <x v="0"/>
    <x v="7"/>
    <s v="CL Ops Mall"/>
    <s v="Ext_mloyola"/>
    <s v="12"/>
    <s v="1200145256"/>
    <s v="10"/>
    <x v="622"/>
    <x v="663"/>
    <x v="36"/>
    <s v="EXT_MLOYOLA"/>
    <s v="ZSRV"/>
    <s v=""/>
    <s v="76885508"/>
    <s v="CICLOTEC SPA"/>
    <n v="78"/>
    <n v="3250"/>
    <s v="UF"/>
    <s v="false"/>
  </r>
  <r>
    <s v="LAR"/>
    <s v="PE"/>
    <x v="1"/>
    <x v="8"/>
    <s v="PE Center Manager"/>
    <s v="FZAMALLOA"/>
    <s v="12"/>
    <s v="1200144950"/>
    <s v="10"/>
    <x v="623"/>
    <x v="664"/>
    <x v="5"/>
    <s v="EXT_BRODRIGU"/>
    <s v="ZSRV"/>
    <s v=""/>
    <s v="P55097445"/>
    <s v="INSTALS DRYWALL SERVICE S.A.C"/>
    <n v="11189.2"/>
    <n v="3243.2463768115945"/>
    <s v="PEN"/>
    <s v="false"/>
  </r>
  <r>
    <s v="MAM"/>
    <s v="CL"/>
    <x v="0"/>
    <x v="13"/>
    <s v="CL Marketing Mall"/>
    <s v="JGORICHON"/>
    <s v="12"/>
    <s v="1200146011"/>
    <s v="10"/>
    <x v="624"/>
    <x v="665"/>
    <x v="20"/>
    <s v="JGORICHON"/>
    <s v="ZSRV"/>
    <s v=""/>
    <s v="96771790"/>
    <s v="BBDO PUBLICIDAD SA"/>
    <n v="3000000"/>
    <n v="3239.9857440627261"/>
    <s v="CLP"/>
    <s v="false"/>
  </r>
  <r>
    <s v="1100"/>
    <s v="CL"/>
    <x v="0"/>
    <x v="7"/>
    <s v="CL Ops Mall"/>
    <s v="AGOMEZ"/>
    <s v="12"/>
    <s v="1200144683"/>
    <s v="10"/>
    <x v="625"/>
    <x v="666"/>
    <x v="15"/>
    <s v="EXT_DMENESES"/>
    <s v="ZSRV"/>
    <s v=""/>
    <s v="77652530"/>
    <s v="CONSTRUCTORA GIANCA LIMITADA"/>
    <n v="2985999"/>
    <n v="3224.8647305951854"/>
    <s v="CLP"/>
    <s v="false"/>
  </r>
  <r>
    <s v="MIN"/>
    <s v="PE"/>
    <x v="1"/>
    <x v="4"/>
    <s v="PE Sgcia Infra"/>
    <s v="AMARCHESINI"/>
    <s v="12"/>
    <s v="1200144665"/>
    <s v="10"/>
    <x v="626"/>
    <x v="667"/>
    <x v="15"/>
    <s v="EXT_ACHIHUAN"/>
    <s v="ZSRV"/>
    <s v="SER_GRAL"/>
    <s v="P49259204"/>
    <s v="AF CONCEPT S.A.C."/>
    <n v="11050"/>
    <n v="3202.8985507246375"/>
    <s v="PEN"/>
    <s v="false"/>
  </r>
  <r>
    <s v="LAR"/>
    <s v="PE"/>
    <x v="1"/>
    <x v="8"/>
    <s v="PE Center Manager"/>
    <s v="FZAMALLOA"/>
    <m/>
    <s v="1200147215"/>
    <s v="10"/>
    <x v="627"/>
    <x v="668"/>
    <x v="41"/>
    <s v="EXT_KNOLASCO"/>
    <s v="ZSRV"/>
    <s v=""/>
    <s v="P53753329"/>
    <s v="INVERSIONES &amp; SERVICIOS GENERALES A"/>
    <n v="11050"/>
    <n v="3202.8985507246375"/>
    <s v="PEN"/>
    <s v="false"/>
  </r>
  <r>
    <s v="3300"/>
    <s v="PE"/>
    <x v="1"/>
    <x v="17"/>
    <s v="PE Área Legal"/>
    <s v="GOLIVERI"/>
    <s v="12"/>
    <s v="1200144808"/>
    <s v="20"/>
    <x v="628"/>
    <x v="669"/>
    <x v="4"/>
    <s v="SGARIBAY"/>
    <s v="ZSRV"/>
    <s v=""/>
    <s v="P54409770"/>
    <s v="SIMONS &amp; DE NORIEGA ABOGADOS SOCIED"/>
    <n v="3200"/>
    <n v="3200"/>
    <s v="USD"/>
    <s v="false"/>
  </r>
  <r>
    <s v="PHM"/>
    <s v="CO"/>
    <x v="3"/>
    <x v="32"/>
    <s v="CO Mktg Mall"/>
    <s v="JPERDOMO"/>
    <s v="12"/>
    <s v="1200146285"/>
    <s v="10"/>
    <x v="629"/>
    <x v="670"/>
    <x v="30"/>
    <s v="NACOSTA"/>
    <s v="ZSRV"/>
    <s v="SER_MKT"/>
    <s v="C901306657"/>
    <s v="GRUPO INVENTIVO S.A.S"/>
    <n v="11765000"/>
    <n v="3198.7493202827623"/>
    <s v="COP"/>
    <s v="false"/>
  </r>
  <r>
    <s v="1100"/>
    <s v="CL"/>
    <x v="0"/>
    <x v="7"/>
    <s v="CL Ops Mall"/>
    <s v="MANTONIETA"/>
    <s v="12"/>
    <s v="1200146391"/>
    <s v="20"/>
    <x v="293"/>
    <x v="671"/>
    <x v="13"/>
    <s v="EXT_CNARANJO"/>
    <s v="ZSRV"/>
    <s v=""/>
    <s v="96811990"/>
    <s v="LINKES CHILE S.A"/>
    <n v="2961686"/>
    <n v="3198.606806130053"/>
    <s v="CLP"/>
    <s v="false"/>
  </r>
  <r>
    <s v="6700"/>
    <s v="PE"/>
    <x v="2"/>
    <x v="17"/>
    <s v="PE Área Legal"/>
    <s v="GOLIVERI"/>
    <m/>
    <s v="1200147370"/>
    <s v="10"/>
    <x v="630"/>
    <x v="672"/>
    <x v="37"/>
    <s v="SGARIBAY"/>
    <s v="ZSRV"/>
    <s v=""/>
    <s v="P18214620"/>
    <s v="GONZALO GUSTAVO GONZALES GONZALES"/>
    <n v="11016.95"/>
    <n v="3193.31884057971"/>
    <s v="PEN"/>
    <s v="false"/>
  </r>
  <r>
    <s v="1100"/>
    <s v="CL"/>
    <x v="0"/>
    <x v="50"/>
    <s v="CL Área Personas"/>
    <s v="KLUNA"/>
    <s v="12"/>
    <s v="1200146648"/>
    <s v="10"/>
    <x v="631"/>
    <x v="298"/>
    <x v="12"/>
    <s v="KLUNA"/>
    <s v="ZSRV"/>
    <s v="SER_VARIO"/>
    <s v="78925120"/>
    <s v="KREBS CONSULTORES LTDA"/>
    <n v="2949375"/>
    <n v="3185.3109846316679"/>
    <s v="CLP"/>
    <s v="false"/>
  </r>
  <r>
    <s v="2160"/>
    <s v="CL"/>
    <x v="0"/>
    <x v="7"/>
    <s v="CL Ops Mall"/>
    <s v="RCORTES"/>
    <s v="12"/>
    <s v="1200145356"/>
    <s v="10"/>
    <x v="632"/>
    <x v="673"/>
    <x v="21"/>
    <s v="EXT_CVENEGAS"/>
    <s v="ZSRV"/>
    <s v=""/>
    <s v="76088687"/>
    <s v="MCS CONSTRUCCIONES LIMITADA"/>
    <n v="2941225"/>
    <n v="3176.5090233602973"/>
    <s v="CLP"/>
    <s v="false"/>
  </r>
  <r>
    <s v="MIN"/>
    <s v="PE"/>
    <x v="1"/>
    <x v="2"/>
    <s v="PE Ops Mall"/>
    <s v="jrojas"/>
    <m/>
    <s v="1200147525"/>
    <s v="10"/>
    <x v="633"/>
    <x v="674"/>
    <x v="28"/>
    <s v="EXT_EDAVILA"/>
    <s v="ZSRV"/>
    <s v=""/>
    <s v="P56607803"/>
    <s v="NATIONAL FACILITIES MANAGEMENT S.A."/>
    <n v="10958"/>
    <n v="3176.231884057971"/>
    <s v="PEN"/>
    <s v="false"/>
  </r>
  <r>
    <s v="1100"/>
    <s v="CL"/>
    <x v="0"/>
    <x v="3"/>
    <s v="CL Proyectos 6"/>
    <s v="CGARCIA"/>
    <s v="12"/>
    <s v="1200145791"/>
    <s v="10"/>
    <x v="634"/>
    <x v="675"/>
    <x v="39"/>
    <s v="EXT_AYEPEZ"/>
    <s v="ZSRV"/>
    <s v=""/>
    <s v="76321483"/>
    <s v="IMPORTADORA Y COMERCIALIZADORA BROW"/>
    <n v="3175"/>
    <n v="3175"/>
    <s v="USD"/>
    <s v="false"/>
  </r>
  <r>
    <s v="OUL"/>
    <s v="PE"/>
    <x v="1"/>
    <x v="38"/>
    <s v="PE Ops Out/Strips"/>
    <s v="mrodriguezc"/>
    <s v="12"/>
    <s v="1200145775"/>
    <s v="10"/>
    <x v="635"/>
    <x v="676"/>
    <x v="39"/>
    <s v="MRODRIGUEZC"/>
    <s v="ZSRV"/>
    <s v=""/>
    <s v="P60790228"/>
    <s v="JP ENERGY S.A.C"/>
    <n v="10950"/>
    <n v="3173.9130434782605"/>
    <s v="PEN"/>
    <s v="false"/>
  </r>
  <r>
    <s v="1100"/>
    <s v="CL"/>
    <x v="0"/>
    <x v="7"/>
    <s v="CL Ops Mall"/>
    <s v="KCEA"/>
    <s v="12"/>
    <s v="1200145754"/>
    <s v="10"/>
    <x v="636"/>
    <x v="677"/>
    <x v="39"/>
    <s v="EXT_CNARANJO"/>
    <s v="ZSRV"/>
    <s v=""/>
    <s v="77816251"/>
    <s v="LINK SOLUCIONES SPA"/>
    <n v="2936900"/>
    <n v="3171.8380439126067"/>
    <s v="CLP"/>
    <s v="false"/>
  </r>
  <r>
    <s v="3520"/>
    <s v="PE"/>
    <x v="1"/>
    <x v="2"/>
    <s v="PE Ops Mall"/>
    <s v="GLUDENA"/>
    <s v="12"/>
    <s v="1200145108"/>
    <s v="10"/>
    <x v="637"/>
    <x v="678"/>
    <x v="24"/>
    <s v="GLUDENA"/>
    <s v="ZSRV"/>
    <s v=""/>
    <s v="P46184289"/>
    <s v="CORPORACION FIREMAN S S.A.C"/>
    <n v="10929"/>
    <n v="3167.8260869565215"/>
    <s v="PEN"/>
    <s v="false"/>
  </r>
  <r>
    <s v="MQU"/>
    <s v="CL"/>
    <x v="0"/>
    <x v="7"/>
    <s v="CL Ops Mall"/>
    <s v="MBELLO"/>
    <s v="12"/>
    <s v="1200143791"/>
    <s v="10"/>
    <x v="638"/>
    <x v="679"/>
    <x v="48"/>
    <s v="EXT_MBELLO"/>
    <s v="ZSRV"/>
    <s v=""/>
    <s v="77980759"/>
    <s v="BLAC SPA"/>
    <n v="2931660"/>
    <n v="3166.1788688129773"/>
    <s v="CLP"/>
    <s v="false"/>
  </r>
  <r>
    <s v="6650"/>
    <s v="PE"/>
    <x v="2"/>
    <x v="2"/>
    <s v="PE Ops Mall"/>
    <s v="MCHACALIAZA"/>
    <s v="12"/>
    <s v="1200146624"/>
    <s v="10"/>
    <x v="639"/>
    <x v="680"/>
    <x v="2"/>
    <s v="MCHACALIAZA"/>
    <s v="ZSRV"/>
    <s v=""/>
    <s v="P55513538"/>
    <s v="RETAIL CHECK PERU S.A.C."/>
    <n v="10865.95"/>
    <n v="3149.550724637681"/>
    <s v="PEN"/>
    <s v="false"/>
  </r>
  <r>
    <s v="6000"/>
    <s v="PE"/>
    <x v="2"/>
    <x v="34"/>
    <s v="PE Marketing Mall"/>
    <s v="AATOCHE"/>
    <s v="12"/>
    <s v="1200144849"/>
    <s v="10"/>
    <x v="640"/>
    <x v="681"/>
    <x v="4"/>
    <s v="EXT_KNOLASCO"/>
    <s v="ZSRV"/>
    <s v="SER_MKT"/>
    <s v="P20416564"/>
    <s v="SUSAN LEON PRODUCCIONES Y REPRESENT"/>
    <n v="10848"/>
    <n v="3144.3478260869565"/>
    <s v="PEN"/>
    <s v="false"/>
  </r>
  <r>
    <s v="1100"/>
    <s v="CL"/>
    <x v="0"/>
    <x v="7"/>
    <s v="CL Ops Mall"/>
    <s v="MANTONIETA"/>
    <m/>
    <s v="1200147385"/>
    <s v="10"/>
    <x v="641"/>
    <x v="682"/>
    <x v="37"/>
    <s v="EXT_CNARANJO"/>
    <s v="ZSRV"/>
    <s v=""/>
    <s v="76593514"/>
    <s v="TEMPO PRODUCCIONES BY DS SPA"/>
    <n v="2895000"/>
    <n v="3126.5862430205307"/>
    <s v="CLP"/>
    <s v="false"/>
  </r>
  <r>
    <s v="1100"/>
    <s v="CL"/>
    <x v="0"/>
    <x v="23"/>
    <s v="CL Proyectos 3"/>
    <s v="PMEZA"/>
    <s v="12"/>
    <s v="1200144238"/>
    <s v="10"/>
    <x v="642"/>
    <x v="683"/>
    <x v="3"/>
    <s v="EXT_AYEPEZ"/>
    <s v="ZSRV"/>
    <s v=""/>
    <s v="79906490"/>
    <s v="WSP CHILE S.A"/>
    <n v="75"/>
    <n v="3125"/>
    <s v="UF"/>
    <s v="false"/>
  </r>
  <r>
    <s v="3300"/>
    <s v="PE"/>
    <x v="1"/>
    <x v="8"/>
    <s v="PE Center Manager"/>
    <s v="LCHIPAYO"/>
    <m/>
    <s v="1200147302"/>
    <s v="10"/>
    <x v="643"/>
    <x v="684"/>
    <x v="25"/>
    <s v="ARRIVERA"/>
    <s v="ZSRV"/>
    <s v="SER_GRAL"/>
    <s v="P60217693"/>
    <s v="GREEN &amp; BLUE STORE PERU SAC"/>
    <n v="3100"/>
    <n v="3100"/>
    <s v="USD"/>
    <s v="false"/>
  </r>
  <r>
    <s v="ACH"/>
    <s v="CL"/>
    <x v="0"/>
    <x v="51"/>
    <s v="CL Serv al Cliente"/>
    <s v="AOLAVARRIA"/>
    <s v="12"/>
    <s v="1200145829"/>
    <s v="10"/>
    <x v="644"/>
    <x v="685"/>
    <x v="31"/>
    <s v="PRA_AOLAVARR"/>
    <s v="ZSRV"/>
    <s v=""/>
    <s v="76007167"/>
    <s v="PEIRANO Y COMPANIA CONSULTORES"/>
    <n v="3098"/>
    <n v="3098"/>
    <s v="USD"/>
    <s v="false"/>
  </r>
  <r>
    <s v="1100"/>
    <s v="CL"/>
    <x v="0"/>
    <x v="7"/>
    <s v="CL Ops Mall"/>
    <s v="MANTONIETA"/>
    <m/>
    <s v="1200147425"/>
    <s v="10"/>
    <x v="645"/>
    <x v="686"/>
    <x v="29"/>
    <s v="EXT_CNARANJO"/>
    <s v="ZSRV"/>
    <s v=""/>
    <s v="96811990"/>
    <s v="LINKES CHILE S.A"/>
    <n v="2868136"/>
    <n v="3097.5732506776972"/>
    <s v="CLP"/>
    <s v="false"/>
  </r>
  <r>
    <s v="2310"/>
    <s v="CL"/>
    <x v="0"/>
    <x v="7"/>
    <s v="CL Ops Mall"/>
    <s v="roquendo"/>
    <s v="12"/>
    <s v="1200144806"/>
    <s v="10"/>
    <x v="646"/>
    <x v="687"/>
    <x v="4"/>
    <s v="MMARTINEZG"/>
    <s v="ZSRV"/>
    <s v=""/>
    <s v="77569713"/>
    <s v="ARQUITECTURA INGENIERIA Y"/>
    <n v="2860000"/>
    <n v="3088.7864093397989"/>
    <s v="CLP"/>
    <s v="false"/>
  </r>
  <r>
    <s v="6700"/>
    <s v="PE"/>
    <x v="2"/>
    <x v="2"/>
    <s v="PE Ops Mall"/>
    <s v="ZDIAZ"/>
    <s v="12"/>
    <s v="1200146340"/>
    <s v="10"/>
    <x v="647"/>
    <x v="688"/>
    <x v="35"/>
    <s v="ZDIAZ"/>
    <s v="ZSRV"/>
    <s v=""/>
    <s v="P47186416"/>
    <s v="WILSON CAMACHO CERDAN"/>
    <n v="10539"/>
    <n v="3054.782608695652"/>
    <s v="PEN"/>
    <s v="false"/>
  </r>
  <r>
    <s v="2160"/>
    <s v="CL"/>
    <x v="0"/>
    <x v="7"/>
    <s v="CL Ops Mall"/>
    <s v="RCORTES"/>
    <s v="12"/>
    <s v="1200144337"/>
    <s v="10"/>
    <x v="648"/>
    <x v="689"/>
    <x v="32"/>
    <s v="EXT_CVENEGAS"/>
    <s v="ZSRV"/>
    <s v=""/>
    <s v="76951272"/>
    <s v="CLIVER SPA"/>
    <n v="2815278"/>
    <n v="3040.486861857808"/>
    <s v="CLP"/>
    <s v="false"/>
  </r>
  <r>
    <s v="MAM"/>
    <s v="CL"/>
    <x v="0"/>
    <x v="13"/>
    <s v="CL Marketing Mall"/>
    <s v="JGORICHON"/>
    <s v="12"/>
    <s v="1200145285"/>
    <s v="10"/>
    <x v="649"/>
    <x v="690"/>
    <x v="36"/>
    <s v="JGORICHON"/>
    <s v="ZSRV"/>
    <s v=""/>
    <s v="76546541"/>
    <s v="LUPA BTL SPA"/>
    <n v="2814740"/>
    <n v="3039.9058244143725"/>
    <s v="CLP"/>
    <s v="false"/>
  </r>
  <r>
    <s v="OUL"/>
    <s v="PE"/>
    <x v="1"/>
    <x v="38"/>
    <s v="PE Ops Out/Strips"/>
    <s v="mrodriguezc"/>
    <s v="12"/>
    <s v="1200146887"/>
    <s v="10"/>
    <x v="650"/>
    <x v="691"/>
    <x v="50"/>
    <s v="MRODRIGUEZC"/>
    <s v="ZSRV"/>
    <s v=""/>
    <s v="P60716910"/>
    <s v="M &amp; V RAMIREZ CONTRATISTAS"/>
    <n v="10486"/>
    <n v="3039.4202898550725"/>
    <s v="PEN"/>
    <s v="false"/>
  </r>
  <r>
    <s v="LAR"/>
    <s v="PE"/>
    <x v="1"/>
    <x v="8"/>
    <s v="PE Center Manager"/>
    <s v="FZAMALLOA"/>
    <s v="12"/>
    <s v="1200146823"/>
    <s v="10"/>
    <x v="651"/>
    <x v="692"/>
    <x v="18"/>
    <s v="EXT_KNOLASCO"/>
    <s v="ZSRV"/>
    <s v=""/>
    <s v="P60055289"/>
    <s v="ELECTROMING INGENIERÍA Y MANTENIMIE"/>
    <n v="10460"/>
    <n v="3031.8840579710145"/>
    <s v="PEN"/>
    <s v="false"/>
  </r>
  <r>
    <s v="3510"/>
    <s v="PE"/>
    <x v="1"/>
    <x v="4"/>
    <s v="PE Sgcia Infra"/>
    <s v="AMARCHESINI"/>
    <s v="12"/>
    <s v="1200147052"/>
    <s v="10"/>
    <x v="652"/>
    <x v="693"/>
    <x v="38"/>
    <s v="EXT_ACHIHUAN"/>
    <s v="ZSRV"/>
    <s v="SER_GRAL"/>
    <s v="P60341980"/>
    <s v="GRUPO JG SERVICIOS GENERALES S.A.C."/>
    <n v="10396"/>
    <n v="3013.333333333333"/>
    <s v="PEN"/>
    <s v="false"/>
  </r>
  <r>
    <s v="3510"/>
    <s v="PE"/>
    <x v="1"/>
    <x v="4"/>
    <s v="PE Sgcia Infra"/>
    <s v="AMARCHESINI"/>
    <m/>
    <s v="1200147178"/>
    <s v="10"/>
    <x v="653"/>
    <x v="693"/>
    <x v="41"/>
    <s v="EXT_ACHIHUAN"/>
    <s v="ZSRV"/>
    <s v="SER_GRAL"/>
    <s v="P56570705"/>
    <s v="ENERGY CLOUD S.A.C"/>
    <n v="10396"/>
    <n v="3013.333333333333"/>
    <s v="PEN"/>
    <s v="false"/>
  </r>
  <r>
    <s v="6000"/>
    <s v="PE"/>
    <x v="2"/>
    <x v="2"/>
    <s v="PE Ops Mall"/>
    <s v="MPONCE"/>
    <s v="12"/>
    <s v="1200145179"/>
    <s v="10"/>
    <x v="654"/>
    <x v="694"/>
    <x v="22"/>
    <s v="EXT_KNOLASCO"/>
    <s v="ZSRV"/>
    <s v="SER_MANTO"/>
    <s v="P60049092"/>
    <s v="CONSTRUCTEC RYD S.A.C."/>
    <n v="10383.950000000001"/>
    <n v="3009.840579710145"/>
    <s v="PEN"/>
    <s v="false"/>
  </r>
  <r>
    <s v="6030"/>
    <s v="PE"/>
    <x v="2"/>
    <x v="2"/>
    <s v="PE Ops Mall"/>
    <s v="LHUAMAN"/>
    <m/>
    <s v="1200147588"/>
    <s v="10"/>
    <x v="655"/>
    <x v="695"/>
    <x v="28"/>
    <s v="LHUAMAN"/>
    <s v="ZSRV"/>
    <s v=""/>
    <s v="P56607803"/>
    <s v="NATIONAL FACILITIES MANAGEMENT S.A."/>
    <n v="10363"/>
    <n v="3003.768115942029"/>
    <s v="PEN"/>
    <s v="false"/>
  </r>
  <r>
    <s v="6000"/>
    <s v="PE"/>
    <x v="2"/>
    <x v="41"/>
    <s v="PE Explotación TI"/>
    <s v="CPACHECO"/>
    <s v="14"/>
    <s v="1400009164"/>
    <s v="10"/>
    <x v="656"/>
    <x v="696"/>
    <x v="3"/>
    <s v="PRA_CPACHECO"/>
    <s v="ZPMH"/>
    <s v="SER_GRAL"/>
    <s v="P56570705"/>
    <s v="ENERGY CLOUD S.A.C"/>
    <n v="10362"/>
    <n v="3003.478260869565"/>
    <s v="PEN"/>
    <s v="false"/>
  </r>
  <r>
    <s v="6000"/>
    <s v="PE"/>
    <x v="2"/>
    <x v="41"/>
    <s v="PE Explotación TI"/>
    <s v="CPACHECO"/>
    <s v="14"/>
    <s v="1400009164"/>
    <s v="20"/>
    <x v="656"/>
    <x v="696"/>
    <x v="3"/>
    <s v="PRA_CPACHECO"/>
    <s v="ZPMH"/>
    <s v="SER_GRAL"/>
    <s v="P56570705"/>
    <s v="ENERGY CLOUD S.A.C"/>
    <n v="10362"/>
    <n v="3003.478260869565"/>
    <s v="PEN"/>
    <s v="false"/>
  </r>
  <r>
    <s v="6000"/>
    <s v="PE"/>
    <x v="2"/>
    <x v="41"/>
    <s v="PE Explotación TI"/>
    <s v="CPACHECO"/>
    <s v="14"/>
    <s v="1400009164"/>
    <s v="30"/>
    <x v="656"/>
    <x v="696"/>
    <x v="3"/>
    <s v="PRA_CPACHECO"/>
    <s v="ZPMH"/>
    <s v="SER_GRAL"/>
    <s v="P56570705"/>
    <s v="ENERGY CLOUD S.A.C"/>
    <n v="10362"/>
    <n v="3003.478260869565"/>
    <s v="PEN"/>
    <s v="false"/>
  </r>
  <r>
    <s v="6000"/>
    <s v="PE"/>
    <x v="2"/>
    <x v="41"/>
    <s v="PE Explotación TI"/>
    <s v="CPACHECO"/>
    <s v="14"/>
    <s v="1400009164"/>
    <s v="40"/>
    <x v="656"/>
    <x v="696"/>
    <x v="3"/>
    <s v="PRA_CPACHECO"/>
    <s v="ZPMH"/>
    <s v="SER_GRAL"/>
    <s v="P56570705"/>
    <s v="ENERGY CLOUD S.A.C"/>
    <n v="10362"/>
    <n v="3003.478260869565"/>
    <s v="PEN"/>
    <s v="false"/>
  </r>
  <r>
    <s v="6000"/>
    <s v="PE"/>
    <x v="2"/>
    <x v="41"/>
    <s v="PE Explotación TI"/>
    <s v="CPACHECO"/>
    <s v="14"/>
    <s v="1400009164"/>
    <s v="50"/>
    <x v="656"/>
    <x v="696"/>
    <x v="3"/>
    <s v="PRA_CPACHECO"/>
    <s v="ZPMH"/>
    <s v="SER_GRAL"/>
    <s v="P56570705"/>
    <s v="ENERGY CLOUD S.A.C"/>
    <n v="10362"/>
    <n v="3003.478260869565"/>
    <s v="PEN"/>
    <s v="false"/>
  </r>
  <r>
    <s v="6000"/>
    <s v="PE"/>
    <x v="2"/>
    <x v="41"/>
    <s v="PE Explotación TI"/>
    <s v="CPACHECO"/>
    <s v="14"/>
    <s v="1400009164"/>
    <s v="60"/>
    <x v="656"/>
    <x v="696"/>
    <x v="3"/>
    <s v="PRA_CPACHECO"/>
    <s v="ZPMH"/>
    <s v="SER_GRAL"/>
    <s v="P56570705"/>
    <s v="ENERGY CLOUD S.A.C"/>
    <n v="10362"/>
    <n v="3003.478260869565"/>
    <s v="PEN"/>
    <s v="false"/>
  </r>
  <r>
    <s v="6000"/>
    <s v="PE"/>
    <x v="2"/>
    <x v="41"/>
    <s v="PE Explotación TI"/>
    <s v="CPACHECO"/>
    <s v="14"/>
    <s v="1400009164"/>
    <s v="70"/>
    <x v="656"/>
    <x v="696"/>
    <x v="3"/>
    <s v="PRA_CPACHECO"/>
    <s v="ZPMH"/>
    <s v="SER_GRAL"/>
    <s v="P56570705"/>
    <s v="ENERGY CLOUD S.A.C"/>
    <n v="10362"/>
    <n v="3003.478260869565"/>
    <s v="PEN"/>
    <s v="false"/>
  </r>
  <r>
    <s v="6000"/>
    <s v="PE"/>
    <x v="2"/>
    <x v="41"/>
    <s v="PE Explotación TI"/>
    <s v="CPACHECO"/>
    <s v="14"/>
    <s v="1400009164"/>
    <s v="80"/>
    <x v="656"/>
    <x v="696"/>
    <x v="3"/>
    <s v="PRA_CPACHECO"/>
    <s v="ZPMH"/>
    <s v="SER_GRAL"/>
    <s v="P56570705"/>
    <s v="ENERGY CLOUD S.A.C"/>
    <n v="10362"/>
    <n v="3003.478260869565"/>
    <s v="PEN"/>
    <s v="false"/>
  </r>
  <r>
    <s v="6000"/>
    <s v="PE"/>
    <x v="2"/>
    <x v="41"/>
    <s v="PE Explotación TI"/>
    <s v="CPACHECO"/>
    <s v="14"/>
    <s v="1400009164"/>
    <s v="90"/>
    <x v="656"/>
    <x v="696"/>
    <x v="3"/>
    <s v="PRA_CPACHECO"/>
    <s v="ZPMH"/>
    <s v="SER_GRAL"/>
    <s v="P56570705"/>
    <s v="ENERGY CLOUD S.A.C"/>
    <n v="10362"/>
    <n v="3003.478260869565"/>
    <s v="PEN"/>
    <s v="false"/>
  </r>
  <r>
    <s v="6000"/>
    <s v="PE"/>
    <x v="2"/>
    <x v="41"/>
    <s v="PE Explotación TI"/>
    <s v="CPACHECO"/>
    <s v="14"/>
    <s v="1400009164"/>
    <s v="100"/>
    <x v="656"/>
    <x v="696"/>
    <x v="3"/>
    <s v="PRA_CPACHECO"/>
    <s v="ZPMH"/>
    <s v="SER_GRAL"/>
    <s v="P56570705"/>
    <s v="ENERGY CLOUD S.A.C"/>
    <n v="10362"/>
    <n v="3003.478260869565"/>
    <s v="PEN"/>
    <s v="false"/>
  </r>
  <r>
    <s v="6000"/>
    <s v="PE"/>
    <x v="2"/>
    <x v="41"/>
    <s v="PE Explotación TI"/>
    <s v="CPACHECO"/>
    <s v="14"/>
    <s v="1400009164"/>
    <s v="110"/>
    <x v="656"/>
    <x v="696"/>
    <x v="3"/>
    <s v="PRA_CPACHECO"/>
    <s v="ZPMH"/>
    <s v="SER_GRAL"/>
    <s v="P56570705"/>
    <s v="ENERGY CLOUD S.A.C"/>
    <n v="10362"/>
    <n v="3003.478260869565"/>
    <s v="PEN"/>
    <s v="false"/>
  </r>
  <r>
    <s v="6000"/>
    <s v="PE"/>
    <x v="2"/>
    <x v="41"/>
    <s v="PE Explotación TI"/>
    <s v="CPACHECO"/>
    <s v="14"/>
    <s v="1400009164"/>
    <s v="120"/>
    <x v="656"/>
    <x v="696"/>
    <x v="3"/>
    <s v="PRA_CPACHECO"/>
    <s v="ZPMH"/>
    <s v="SER_GRAL"/>
    <s v="P56570705"/>
    <s v="ENERGY CLOUD S.A.C"/>
    <n v="10362"/>
    <n v="3003.478260869565"/>
    <s v="PEN"/>
    <s v="false"/>
  </r>
  <r>
    <s v="3540"/>
    <s v="PE"/>
    <x v="1"/>
    <x v="26"/>
    <s v="PE Gcia Ops"/>
    <s v="JVEGA"/>
    <s v="14"/>
    <s v="1400009310"/>
    <s v="20"/>
    <x v="59"/>
    <x v="697"/>
    <x v="17"/>
    <s v="PRA_ARIVERA"/>
    <s v="ZPMH"/>
    <s v="SER_GRAL"/>
    <s v="P76457803"/>
    <s v="FROGMI S.A"/>
    <n v="3000"/>
    <n v="3000"/>
    <s v="USD"/>
    <s v="false"/>
  </r>
  <r>
    <s v="3540"/>
    <s v="PE"/>
    <x v="1"/>
    <x v="26"/>
    <s v="PE Gcia Ops"/>
    <s v="JVEGA"/>
    <s v="14"/>
    <s v="1400009310"/>
    <s v="30"/>
    <x v="59"/>
    <x v="698"/>
    <x v="17"/>
    <s v="PRA_ARIVERA"/>
    <s v="ZPMH"/>
    <s v="SER_GRAL"/>
    <s v="P76457803"/>
    <s v="FROGMI S.A"/>
    <n v="3000"/>
    <n v="3000"/>
    <s v="USD"/>
    <s v="false"/>
  </r>
  <r>
    <s v="3540"/>
    <s v="PE"/>
    <x v="1"/>
    <x v="26"/>
    <s v="PE Gcia Ops"/>
    <s v="JVEGA"/>
    <s v="14"/>
    <s v="1400009310"/>
    <s v="40"/>
    <x v="59"/>
    <x v="699"/>
    <x v="17"/>
    <s v="PRA_ARIVERA"/>
    <s v="ZPMH"/>
    <s v="SER_GRAL"/>
    <s v="P76457803"/>
    <s v="FROGMI S.A"/>
    <n v="3000"/>
    <n v="3000"/>
    <s v="USD"/>
    <s v="false"/>
  </r>
  <r>
    <s v="3540"/>
    <s v="PE"/>
    <x v="1"/>
    <x v="26"/>
    <s v="PE Gcia Ops"/>
    <s v="JVEGA"/>
    <s v="14"/>
    <s v="1400009310"/>
    <s v="50"/>
    <x v="59"/>
    <x v="700"/>
    <x v="17"/>
    <s v="PRA_ARIVERA"/>
    <s v="ZPMH"/>
    <s v="SER_GRAL"/>
    <s v="P76457803"/>
    <s v="FROGMI S.A"/>
    <n v="3000"/>
    <n v="3000"/>
    <s v="USD"/>
    <s v="false"/>
  </r>
  <r>
    <s v="3540"/>
    <s v="PE"/>
    <x v="1"/>
    <x v="26"/>
    <s v="PE Gcia Ops"/>
    <s v="JVEGA"/>
    <s v="14"/>
    <s v="1400009310"/>
    <s v="60"/>
    <x v="59"/>
    <x v="701"/>
    <x v="17"/>
    <s v="PRA_ARIVERA"/>
    <s v="ZPMH"/>
    <s v="SER_GRAL"/>
    <s v="P76457803"/>
    <s v="FROGMI S.A"/>
    <n v="3000"/>
    <n v="3000"/>
    <s v="USD"/>
    <s v="false"/>
  </r>
  <r>
    <s v="3540"/>
    <s v="PE"/>
    <x v="1"/>
    <x v="26"/>
    <s v="PE Gcia Ops"/>
    <s v="JVEGA"/>
    <s v="14"/>
    <s v="1400009310"/>
    <s v="70"/>
    <x v="59"/>
    <x v="702"/>
    <x v="17"/>
    <s v="PRA_ARIVERA"/>
    <s v="ZPMH"/>
    <s v="SER_GRAL"/>
    <s v="P76457803"/>
    <s v="FROGMI S.A"/>
    <n v="3000"/>
    <n v="3000"/>
    <s v="USD"/>
    <s v="false"/>
  </r>
  <r>
    <s v="3540"/>
    <s v="PE"/>
    <x v="1"/>
    <x v="26"/>
    <s v="PE Gcia Ops"/>
    <s v="JVEGA"/>
    <s v="14"/>
    <s v="1400009310"/>
    <s v="80"/>
    <x v="59"/>
    <x v="703"/>
    <x v="17"/>
    <s v="PRA_ARIVERA"/>
    <s v="ZPMH"/>
    <s v="SER_GRAL"/>
    <s v="P76457803"/>
    <s v="FROGMI S.A"/>
    <n v="3000"/>
    <n v="3000"/>
    <s v="USD"/>
    <s v="false"/>
  </r>
  <r>
    <s v="3540"/>
    <s v="PE"/>
    <x v="1"/>
    <x v="26"/>
    <s v="PE Gcia Ops"/>
    <s v="JVEGA"/>
    <s v="14"/>
    <s v="1400009310"/>
    <s v="90"/>
    <x v="59"/>
    <x v="704"/>
    <x v="17"/>
    <s v="PRA_ARIVERA"/>
    <s v="ZPMH"/>
    <s v="SER_GRAL"/>
    <s v="P76457803"/>
    <s v="FROGMI S.A"/>
    <n v="3000"/>
    <n v="3000"/>
    <s v="USD"/>
    <s v="false"/>
  </r>
  <r>
    <s v="3540"/>
    <s v="PE"/>
    <x v="1"/>
    <x v="26"/>
    <s v="PE Gcia Ops"/>
    <s v="JVEGA"/>
    <s v="14"/>
    <s v="1400009310"/>
    <s v="100"/>
    <x v="59"/>
    <x v="705"/>
    <x v="17"/>
    <s v="PRA_ARIVERA"/>
    <s v="ZPMH"/>
    <s v="SER_GRAL"/>
    <s v="P76457803"/>
    <s v="FROGMI S.A"/>
    <n v="3000"/>
    <n v="3000"/>
    <s v="USD"/>
    <s v="false"/>
  </r>
  <r>
    <s v="3540"/>
    <s v="PE"/>
    <x v="1"/>
    <x v="26"/>
    <s v="PE Gcia Ops"/>
    <s v="JVEGA"/>
    <s v="14"/>
    <s v="1400009310"/>
    <s v="110"/>
    <x v="59"/>
    <x v="706"/>
    <x v="17"/>
    <s v="PRA_ARIVERA"/>
    <s v="ZPMH"/>
    <s v="SER_GRAL"/>
    <s v="P76457803"/>
    <s v="FROGMI S.A"/>
    <n v="3000"/>
    <n v="3000"/>
    <s v="USD"/>
    <s v="false"/>
  </r>
  <r>
    <s v="3540"/>
    <s v="PE"/>
    <x v="1"/>
    <x v="26"/>
    <s v="PE Gcia Ops"/>
    <s v="JVEGA"/>
    <s v="14"/>
    <s v="1400009310"/>
    <s v="120"/>
    <x v="59"/>
    <x v="707"/>
    <x v="17"/>
    <s v="PRA_ARIVERA"/>
    <s v="ZPMH"/>
    <s v="SER_GRAL"/>
    <s v="P76457803"/>
    <s v="FROGMI S.A"/>
    <n v="3000"/>
    <n v="3000"/>
    <s v="USD"/>
    <s v="false"/>
  </r>
  <r>
    <s v="1100"/>
    <s v="CL"/>
    <x v="0"/>
    <x v="7"/>
    <s v="CL Ops Mall"/>
    <s v="MANTONIETA"/>
    <s v="12"/>
    <s v="1200146556"/>
    <s v="10"/>
    <x v="657"/>
    <x v="708"/>
    <x v="10"/>
    <s v="EXT_CNARANJO"/>
    <s v="ZSRV"/>
    <s v=""/>
    <s v="76280086"/>
    <s v="SOLUCIONES SIM SPA"/>
    <n v="71.930000000000007"/>
    <n v="2997.0833333333335"/>
    <s v="UF"/>
    <s v="false"/>
  </r>
  <r>
    <s v="6550"/>
    <s v="PE"/>
    <x v="2"/>
    <x v="2"/>
    <s v="PE Ops Mall"/>
    <s v="LCHIPAYO"/>
    <s v="12"/>
    <s v="1200146026"/>
    <s v="10"/>
    <x v="658"/>
    <x v="709"/>
    <x v="20"/>
    <s v="PRA_ARIVERA"/>
    <s v="ZSRV"/>
    <s v="SER_GRAL"/>
    <s v="P56263527"/>
    <s v="CORPORACION WC &amp; HNOS S.A.C"/>
    <n v="10305.6"/>
    <n v="2987.1304347826085"/>
    <s v="PEN"/>
    <s v="false"/>
  </r>
  <r>
    <s v="MVS"/>
    <s v="PE"/>
    <x v="2"/>
    <x v="38"/>
    <s v="PE Ops Out/Strips"/>
    <s v="KORDAYA"/>
    <s v="12"/>
    <s v="1200144759"/>
    <s v="10"/>
    <x v="659"/>
    <x v="710"/>
    <x v="44"/>
    <s v="KORDAYA"/>
    <s v="ZSRV"/>
    <s v=""/>
    <s v="P60026937"/>
    <s v="GESINPRO S.A.C."/>
    <n v="10300"/>
    <n v="2985.5072463768115"/>
    <s v="PEN"/>
    <s v="false"/>
  </r>
  <r>
    <s v="LAR"/>
    <s v="PE"/>
    <x v="1"/>
    <x v="8"/>
    <s v="PE Center Manager"/>
    <s v="FZAMALLOA"/>
    <s v="12"/>
    <s v="1200147021"/>
    <s v="10"/>
    <x v="660"/>
    <x v="711"/>
    <x v="38"/>
    <s v="EXT_KNOLASCO"/>
    <s v="ZSRV"/>
    <s v=""/>
    <s v="P60790228"/>
    <s v="JP ENERGY S.A.C"/>
    <n v="10300"/>
    <n v="2985.5072463768115"/>
    <s v="PEN"/>
    <s v="false"/>
  </r>
  <r>
    <s v="4300"/>
    <s v="CO"/>
    <x v="3"/>
    <x v="11"/>
    <s v="CO Ops Mall"/>
    <s v="AZAMUDIO"/>
    <s v="12"/>
    <s v="1200144443"/>
    <s v="10"/>
    <x v="661"/>
    <x v="149"/>
    <x v="47"/>
    <s v="EXT_JTRUJILL"/>
    <s v="ZSRV"/>
    <s v=""/>
    <s v="C900038616"/>
    <s v="CBRE COLOMBIA SAS"/>
    <n v="10909747"/>
    <n v="2966.2172376291464"/>
    <s v="COP"/>
    <s v="false"/>
  </r>
  <r>
    <s v="MIN"/>
    <s v="PE"/>
    <x v="1"/>
    <x v="2"/>
    <s v="PE Ops Mall"/>
    <s v="cpisfil"/>
    <s v="12"/>
    <s v="1200145032"/>
    <s v="10"/>
    <x v="662"/>
    <x v="712"/>
    <x v="7"/>
    <s v="EXT_EDAVILA"/>
    <s v="ZSRV"/>
    <s v=""/>
    <s v="P53839517"/>
    <s v="MR SISTEMAS ESPECIALES E.I.R.L."/>
    <n v="10200"/>
    <n v="2956.5217391304345"/>
    <s v="PEN"/>
    <s v="false"/>
  </r>
  <r>
    <s v="MIN"/>
    <s v="PE"/>
    <x v="1"/>
    <x v="2"/>
    <s v="PE Ops Mall"/>
    <s v="cpisfil"/>
    <s v="12"/>
    <s v="1200145032"/>
    <s v="20"/>
    <x v="662"/>
    <x v="713"/>
    <x v="7"/>
    <s v="EXT_EDAVILA"/>
    <s v="ZSRV"/>
    <s v=""/>
    <s v="P53839517"/>
    <s v="MR SISTEMAS ESPECIALES E.I.R.L."/>
    <n v="10200"/>
    <n v="2956.5217391304345"/>
    <s v="PEN"/>
    <s v="false"/>
  </r>
  <r>
    <s v="MCH"/>
    <s v="PE"/>
    <x v="2"/>
    <x v="38"/>
    <s v="PE Ops Out/Strips"/>
    <s v="LRAMIREZ"/>
    <s v="12"/>
    <s v="1200145832"/>
    <s v="10"/>
    <x v="663"/>
    <x v="714"/>
    <x v="31"/>
    <s v="PRA_ARIVERA"/>
    <s v="ZSRV"/>
    <s v="SER_GRAL"/>
    <s v="P60243628"/>
    <s v="SERVICIOS INDUSTRIALES ZAMALLOA SRL"/>
    <n v="10200"/>
    <n v="2956.5217391304345"/>
    <s v="PEN"/>
    <s v="false"/>
  </r>
  <r>
    <s v="6700"/>
    <s v="PE"/>
    <x v="2"/>
    <x v="2"/>
    <s v="PE Ops Mall"/>
    <s v="LCHIPAYO"/>
    <m/>
    <s v="1200147283"/>
    <s v="10"/>
    <x v="664"/>
    <x v="684"/>
    <x v="25"/>
    <s v="ARRIVERA"/>
    <s v="ZSRV"/>
    <s v="SER_GRAL"/>
    <s v="P60217693"/>
    <s v="GREEN &amp; BLUE STORE PERU SAC"/>
    <n v="2950"/>
    <n v="2950"/>
    <s v="USD"/>
    <s v="false"/>
  </r>
  <r>
    <s v="AEB"/>
    <s v="CL"/>
    <x v="0"/>
    <x v="39"/>
    <s v="CL Explotación TI"/>
    <s v="MMUNOZ"/>
    <s v="13"/>
    <s v="1300008915"/>
    <s v="10"/>
    <x v="665"/>
    <x v="715"/>
    <x v="39"/>
    <s v="MMUNOZ"/>
    <s v="ZSPC"/>
    <s v=""/>
    <s v="10582872"/>
    <s v="OLU MOBILITY SOLUTIONS S.L."/>
    <n v="2943"/>
    <n v="2943"/>
    <s v="USD"/>
    <s v="false"/>
  </r>
  <r>
    <s v="MIN"/>
    <s v="PE"/>
    <x v="1"/>
    <x v="2"/>
    <s v="PE Ops Mall"/>
    <s v="cpisfil"/>
    <s v="12"/>
    <s v="1200146733"/>
    <s v="10"/>
    <x v="666"/>
    <x v="716"/>
    <x v="51"/>
    <s v="EXT_EDAVILA"/>
    <s v="ZSRV"/>
    <s v=""/>
    <s v="P53839517"/>
    <s v="MR SISTEMAS ESPECIALES E.I.R.L."/>
    <n v="10150.75"/>
    <n v="2942.246376811594"/>
    <s v="PEN"/>
    <s v="false"/>
  </r>
  <r>
    <s v="3520"/>
    <s v="PE"/>
    <x v="1"/>
    <x v="2"/>
    <s v="PE Ops Mall"/>
    <s v="GLUDEÑA"/>
    <s v="12"/>
    <s v="1200145138"/>
    <s v="10"/>
    <x v="667"/>
    <x v="717"/>
    <x v="24"/>
    <s v="RFC_CPI_SAP"/>
    <s v="ZSRV"/>
    <s v=""/>
    <s v="P56607803"/>
    <s v="NATIONAL FACILITIES MANAGEMENT S.A."/>
    <n v="10140"/>
    <n v="2939.1304347826085"/>
    <s v="PEN"/>
    <s v="false"/>
  </r>
  <r>
    <s v="3450"/>
    <s v="PE"/>
    <x v="1"/>
    <x v="34"/>
    <s v="PE Marketing Mall"/>
    <s v="JPONCE"/>
    <s v="12"/>
    <s v="1200144836"/>
    <s v="10"/>
    <x v="668"/>
    <x v="718"/>
    <x v="4"/>
    <s v="EXT_ACHIHUAN"/>
    <s v="ZSRV"/>
    <s v="SER_MKT"/>
    <s v="P61187836"/>
    <s v="SINGULAR LATIN E.I.R.L"/>
    <n v="10138.700000000001"/>
    <n v="2938.753623188406"/>
    <s v="PEN"/>
    <s v="false"/>
  </r>
  <r>
    <s v="PAG"/>
    <s v="CO"/>
    <x v="3"/>
    <x v="11"/>
    <s v="CO Ops Mall"/>
    <s v="CHERRERA"/>
    <s v="12"/>
    <s v="1200146884"/>
    <s v="20"/>
    <x v="379"/>
    <x v="719"/>
    <x v="50"/>
    <s v="EXT_MSAMPER"/>
    <s v="ZSRV"/>
    <s v=""/>
    <s v="C900038616"/>
    <s v="CBRE COLOMBIA SAS"/>
    <n v="10801178"/>
    <n v="2936.6987493202828"/>
    <s v="COP"/>
    <s v="false"/>
  </r>
  <r>
    <s v="LAR"/>
    <s v="PE"/>
    <x v="1"/>
    <x v="8"/>
    <s v="PE Center Manager"/>
    <s v="FZAMALLOA"/>
    <m/>
    <s v="1200147228"/>
    <s v="10"/>
    <x v="669"/>
    <x v="720"/>
    <x v="41"/>
    <s v="EXT_KNOLASCO"/>
    <s v="ZSRV"/>
    <s v=""/>
    <s v="P56607803"/>
    <s v="NATIONAL FACILITIES MANAGEMENT S.A."/>
    <n v="10072.56"/>
    <n v="2919.5826086956517"/>
    <s v="PEN"/>
    <s v="false"/>
  </r>
  <r>
    <s v="1100"/>
    <s v="CL"/>
    <x v="0"/>
    <x v="23"/>
    <s v="CL Proyectos 3"/>
    <s v="CGARCIA"/>
    <s v="12"/>
    <s v="1200145972"/>
    <s v="10"/>
    <x v="670"/>
    <x v="721"/>
    <x v="17"/>
    <s v="EXT_AYEPEZ"/>
    <s v="ZSRV"/>
    <s v=""/>
    <s v="76279296"/>
    <s v="ARANEDA INGENIEROS CONSULTORES SPA."/>
    <n v="70"/>
    <n v="2916.6666666666665"/>
    <s v="UF"/>
    <s v="false"/>
  </r>
  <r>
    <s v="1100"/>
    <s v="CL"/>
    <x v="0"/>
    <x v="28"/>
    <s v="Corp Impuestos"/>
    <s v="vstubing"/>
    <s v="12"/>
    <s v="1200146120"/>
    <s v="10"/>
    <x v="671"/>
    <x v="722"/>
    <x v="34"/>
    <s v="PMUNOZ"/>
    <s v="ZSRV"/>
    <s v=""/>
    <s v="77648628"/>
    <s v="SOCIEDAD DE PROFESIONALES VGM LIMIT"/>
    <n v="70"/>
    <n v="2916.6666666666665"/>
    <s v="UF"/>
    <s v="false"/>
  </r>
  <r>
    <s v="6000"/>
    <s v="PE"/>
    <x v="2"/>
    <x v="8"/>
    <s v="PE Center Manager"/>
    <s v="MPONCE"/>
    <s v="12"/>
    <s v="1200146470"/>
    <s v="10"/>
    <x v="672"/>
    <x v="723"/>
    <x v="43"/>
    <s v="EXT_KNOLASCO"/>
    <s v="ZSRV"/>
    <s v="SER_VARIO"/>
    <s v="P60338169"/>
    <s v="INVERSIONES URBANISTICAS OPERADORA"/>
    <n v="10031"/>
    <n v="2907.536231884058"/>
    <s v="PEN"/>
    <s v="false"/>
  </r>
  <r>
    <s v="6000"/>
    <s v="PE"/>
    <x v="2"/>
    <x v="8"/>
    <s v="PE Center Manager"/>
    <s v="MPONCE"/>
    <s v="12"/>
    <s v="1200146471"/>
    <s v="10"/>
    <x v="673"/>
    <x v="724"/>
    <x v="43"/>
    <s v="EXT_KNOLASCO"/>
    <s v="ZSRV"/>
    <s v="SER_VARIO"/>
    <s v="P60338169"/>
    <s v="INVERSIONES URBANISTICAS OPERADORA"/>
    <n v="10031"/>
    <n v="2907.536231884058"/>
    <s v="PEN"/>
    <s v="false"/>
  </r>
  <r>
    <s v="PAG"/>
    <s v="CO"/>
    <x v="3"/>
    <x v="1"/>
    <s v="Corp A. Finanzas"/>
    <s v="DSANTOS"/>
    <s v="14"/>
    <s v="1400009205"/>
    <s v="20"/>
    <x v="534"/>
    <x v="725"/>
    <x v="5"/>
    <s v="VPRADENAS"/>
    <s v="ZPMH"/>
    <s v=""/>
    <s v="C800141021"/>
    <s v="ITAU FIDUCIARIA COLOMBIA S.A."/>
    <n v="10676250"/>
    <n v="2902.7324632952691"/>
    <s v="COP"/>
    <s v="false"/>
  </r>
  <r>
    <s v="6000"/>
    <s v="PE"/>
    <x v="2"/>
    <x v="1"/>
    <s v="Corp A. Finanzas"/>
    <s v="adulcic"/>
    <s v="12"/>
    <s v="1200143771"/>
    <s v="10"/>
    <x v="674"/>
    <x v="726"/>
    <x v="14"/>
    <s v="PMUNOZ"/>
    <s v="ZSRV"/>
    <s v=""/>
    <s v="P38030914"/>
    <s v="LUIS PEDRAZA MERINO CONSTRUCTORA EI"/>
    <n v="2900"/>
    <n v="2900"/>
    <s v="USD"/>
    <s v="false"/>
  </r>
  <r>
    <s v="MIN"/>
    <s v="PE"/>
    <x v="1"/>
    <x v="34"/>
    <s v="PE Marketing Mall"/>
    <s v="AATOCHE"/>
    <s v="12"/>
    <s v="1200144680"/>
    <s v="10"/>
    <x v="675"/>
    <x v="727"/>
    <x v="15"/>
    <s v="EXT_EDAVILA"/>
    <s v="ZSRV"/>
    <s v="SER_MKT"/>
    <s v="P54813929"/>
    <s v="EMPRESA DE SERVICIOS GENERALES V &amp;"/>
    <n v="10000"/>
    <n v="2898.550724637681"/>
    <s v="PEN"/>
    <s v="false"/>
  </r>
  <r>
    <s v="LAR"/>
    <s v="PE"/>
    <x v="1"/>
    <x v="8"/>
    <s v="PE Center Manager"/>
    <s v="FZAMALLOA"/>
    <m/>
    <s v="1200147291"/>
    <s v="10"/>
    <x v="676"/>
    <x v="728"/>
    <x v="25"/>
    <s v="EXT_KNOLASCO"/>
    <s v="ZSRV"/>
    <s v=""/>
    <s v="P56607803"/>
    <s v="NATIONAL FACILITIES MANAGEMENT S.A."/>
    <n v="9992.7000000000007"/>
    <n v="2896.4347826086955"/>
    <s v="PEN"/>
    <s v="false"/>
  </r>
  <r>
    <s v="1100"/>
    <s v="CL"/>
    <x v="0"/>
    <x v="27"/>
    <s v="CL Center Manager"/>
    <s v="Ext_mloyola"/>
    <s v="12"/>
    <s v="1200143704"/>
    <s v="10"/>
    <x v="677"/>
    <x v="729"/>
    <x v="49"/>
    <s v="EXT_MLOYOLA"/>
    <s v="ZSRV"/>
    <s v=""/>
    <s v="96587380"/>
    <s v="VIGATEC S.A."/>
    <n v="2895"/>
    <n v="2895"/>
    <s v="USD"/>
    <s v="false"/>
  </r>
  <r>
    <s v="6700"/>
    <s v="PE"/>
    <x v="2"/>
    <x v="2"/>
    <s v="PE Ops Mall"/>
    <s v="ZDIAZ"/>
    <s v="12"/>
    <s v="1200143809"/>
    <s v="10"/>
    <x v="678"/>
    <x v="730"/>
    <x v="59"/>
    <s v="ZDIAZ"/>
    <s v="ZSRV"/>
    <s v=""/>
    <s v="P60026937"/>
    <s v="GESINPRO S.A.C."/>
    <n v="9950"/>
    <n v="2884.0579710144925"/>
    <s v="PEN"/>
    <s v="false"/>
  </r>
  <r>
    <s v="1100"/>
    <s v="CL"/>
    <x v="0"/>
    <x v="7"/>
    <s v="CL Ops Mall"/>
    <s v="MANTONIETA"/>
    <m/>
    <s v="1200147193"/>
    <s v="10"/>
    <x v="679"/>
    <x v="731"/>
    <x v="41"/>
    <s v="EXT_CNARANJO"/>
    <s v="ZSRV"/>
    <s v=""/>
    <s v="76280086"/>
    <s v="SOLUCIONES SIM SPA"/>
    <n v="69.010000000000005"/>
    <n v="2875.416666666667"/>
    <s v="UF"/>
    <s v="false"/>
  </r>
  <r>
    <s v="PHM"/>
    <s v="CO"/>
    <x v="3"/>
    <x v="11"/>
    <s v="CO Ops Mall"/>
    <s v="JDIAZT"/>
    <m/>
    <s v="1200147481"/>
    <s v="10"/>
    <x v="680"/>
    <x v="732"/>
    <x v="29"/>
    <s v="RFC_CPI_SAP"/>
    <s v="ZSRV"/>
    <s v=""/>
    <s v="C860536345"/>
    <s v="ACCESORIOS &amp; ACABADOS SAS"/>
    <n v="10562000"/>
    <n v="2871.669385535617"/>
    <s v="COP"/>
    <s v="false"/>
  </r>
  <r>
    <s v="LAR"/>
    <s v="PE"/>
    <x v="1"/>
    <x v="8"/>
    <s v="PE Center Manager"/>
    <s v="FZAMALLOA"/>
    <m/>
    <s v="1200147176"/>
    <s v="10"/>
    <x v="681"/>
    <x v="733"/>
    <x v="41"/>
    <s v="EXT_KNOLASCO"/>
    <s v="ZSRV"/>
    <s v=""/>
    <s v="P55219583"/>
    <s v="SERVICIOS EVENTOS SPECIALES"/>
    <n v="9904.48"/>
    <n v="2870.8637681159416"/>
    <s v="PEN"/>
    <s v="false"/>
  </r>
  <r>
    <s v="1100"/>
    <s v="CL"/>
    <x v="0"/>
    <x v="19"/>
    <s v="Corp A. Personas"/>
    <s v="CCHUECAS"/>
    <s v="12"/>
    <s v="1200145003"/>
    <s v="10"/>
    <x v="682"/>
    <x v="734"/>
    <x v="0"/>
    <s v="DQUINTANA"/>
    <s v="ZSRV"/>
    <s v=""/>
    <s v="78925120"/>
    <s v="KREBS CONSULTORES LTDA"/>
    <n v="2649167"/>
    <n v="2861.0877712138067"/>
    <s v="CLP"/>
    <s v="false"/>
  </r>
  <r>
    <s v="4150"/>
    <s v="CO"/>
    <x v="3"/>
    <x v="48"/>
    <s v="CO Gcia Inmob"/>
    <s v="LCAMARGO"/>
    <m/>
    <s v="1200147199"/>
    <s v="20"/>
    <x v="683"/>
    <x v="735"/>
    <x v="29"/>
    <s v="LCAMARGO"/>
    <s v="ZSRV"/>
    <s v=""/>
    <s v="C830022196"/>
    <s v="POSSE HERRERA &amp; RUIZ S.A"/>
    <n v="10505430"/>
    <n v="2856.2887438825451"/>
    <s v="COP"/>
    <s v="false"/>
  </r>
  <r>
    <s v="OUL"/>
    <s v="PE"/>
    <x v="1"/>
    <x v="38"/>
    <s v="PE Ops Out/Strips"/>
    <s v="mrodriguezc"/>
    <s v="12"/>
    <s v="1200146893"/>
    <s v="10"/>
    <x v="684"/>
    <x v="736"/>
    <x v="50"/>
    <s v="MRODRIGUEZC"/>
    <s v="ZSRV"/>
    <s v=""/>
    <s v="P60790228"/>
    <s v="JP ENERGY S.A.C"/>
    <n v="9785"/>
    <n v="2836.231884057971"/>
    <s v="PEN"/>
    <s v="false"/>
  </r>
  <r>
    <s v="BUE"/>
    <s v="CL"/>
    <x v="0"/>
    <x v="7"/>
    <s v="CL Ops Mall"/>
    <s v="P CAMPOS"/>
    <s v="12"/>
    <s v="1200143913"/>
    <s v="10"/>
    <x v="685"/>
    <x v="737"/>
    <x v="27"/>
    <s v="BILLESCA"/>
    <s v="ZSRV"/>
    <s v=""/>
    <s v="77692006"/>
    <s v="FISER SPA"/>
    <n v="2610866"/>
    <n v="2819.722873219358"/>
    <s v="CLP"/>
    <s v="false"/>
  </r>
  <r>
    <s v="1100"/>
    <s v="CL"/>
    <x v="0"/>
    <x v="13"/>
    <s v="CL Marketing Mall"/>
    <s v="P.NORAMBUENA"/>
    <s v="12"/>
    <s v="1200144319"/>
    <s v="10"/>
    <x v="686"/>
    <x v="738"/>
    <x v="32"/>
    <s v="MFILIPINI"/>
    <s v="ZSRV"/>
    <s v=""/>
    <s v="77438642"/>
    <s v="PHILLIPS PRODUCCIONES AUDIOVISUALES"/>
    <n v="2580000"/>
    <n v="2786.3877398939444"/>
    <s v="CLP"/>
    <s v="false"/>
  </r>
  <r>
    <s v="MIN"/>
    <s v="PE"/>
    <x v="1"/>
    <x v="6"/>
    <s v="Corp Explo. TI"/>
    <s v="MMUNOZ"/>
    <s v="14"/>
    <s v="1400009294"/>
    <s v="10"/>
    <x v="687"/>
    <x v="739"/>
    <x v="31"/>
    <s v="MMUNOZ"/>
    <s v="ZPMH"/>
    <s v="SER_GRAL"/>
    <s v="P54490046"/>
    <s v="TELCONEX S.A.C"/>
    <n v="9600"/>
    <n v="2782.608695652174"/>
    <s v="PEN"/>
    <s v="false"/>
  </r>
  <r>
    <s v="COQ"/>
    <s v="CL"/>
    <x v="0"/>
    <x v="7"/>
    <s v="CL Ops Mall"/>
    <s v="JCBARAHONA"/>
    <s v="12"/>
    <s v="1200146899"/>
    <s v="10"/>
    <x v="688"/>
    <x v="740"/>
    <x v="50"/>
    <s v="JCBARAHONA"/>
    <s v="ZSRV"/>
    <s v=""/>
    <s v="77127582"/>
    <s v="CHILE SEÑALETICAS SPA"/>
    <n v="66.510000000000005"/>
    <n v="2771.25"/>
    <s v="UF"/>
    <s v="false"/>
  </r>
  <r>
    <s v="2200"/>
    <s v="CL"/>
    <x v="0"/>
    <x v="7"/>
    <s v="CL Ops Mall"/>
    <s v="FQIUEZADA"/>
    <m/>
    <s v="1200147357"/>
    <s v="10"/>
    <x v="689"/>
    <x v="741"/>
    <x v="37"/>
    <s v="FQUEZADA"/>
    <s v="ZSRV"/>
    <s v=""/>
    <s v="77199936"/>
    <s v="DESTRAKUB CONSTRUCTORA LIMITADA"/>
    <n v="2531029"/>
    <n v="2733.4992926031127"/>
    <s v="CLP"/>
    <s v="false"/>
  </r>
  <r>
    <s v="3520"/>
    <s v="PE"/>
    <x v="1"/>
    <x v="4"/>
    <s v="PE Sgcia Infra"/>
    <s v="JSOLORZANO"/>
    <s v="12"/>
    <s v="1200144755"/>
    <s v="10"/>
    <x v="690"/>
    <x v="742"/>
    <x v="44"/>
    <s v="EXT_ACHIHUAN"/>
    <s v="ZSRV"/>
    <s v="SER_GRAL"/>
    <s v="P51563212"/>
    <s v="AYASTA INGENIEROS S.A."/>
    <n v="9384"/>
    <n v="2720"/>
    <s v="PEN"/>
    <s v="false"/>
  </r>
  <r>
    <s v="4300"/>
    <s v="CO"/>
    <x v="3"/>
    <x v="22"/>
    <s v="CO A.Finanzas"/>
    <s v="MGARCIA"/>
    <m/>
    <s v="1200147443"/>
    <s v="10"/>
    <x v="691"/>
    <x v="743"/>
    <x v="29"/>
    <s v="MMALAGON"/>
    <s v="ZSRV"/>
    <s v="SER_VARIO"/>
    <s v="C830014567"/>
    <s v="INTERSERVICE S A"/>
    <n v="10000000"/>
    <n v="2718.8689505165853"/>
    <s v="COP"/>
    <s v="false"/>
  </r>
  <r>
    <s v="PAG"/>
    <s v="CO"/>
    <x v="3"/>
    <x v="22"/>
    <s v="CO A.Finanzas"/>
    <s v="MGARCIA"/>
    <m/>
    <s v="1200147445"/>
    <s v="10"/>
    <x v="692"/>
    <x v="744"/>
    <x v="29"/>
    <s v="MMALAGON"/>
    <s v="ZSRV"/>
    <s v=""/>
    <s v="C830014567"/>
    <s v="INTERSERVICE S A"/>
    <n v="10000000"/>
    <n v="2718.8689505165853"/>
    <s v="COP"/>
    <s v="false"/>
  </r>
  <r>
    <s v="MIN"/>
    <s v="PE"/>
    <x v="1"/>
    <x v="2"/>
    <s v="PE Ops Mall"/>
    <s v="jrojas"/>
    <m/>
    <s v="1200147528"/>
    <s v="10"/>
    <x v="693"/>
    <x v="745"/>
    <x v="28"/>
    <s v="EXT_EDAVILA"/>
    <s v="ZSRV"/>
    <s v=""/>
    <s v="P56607803"/>
    <s v="NATIONAL FACILITIES MANAGEMENT S.A."/>
    <n v="9367.09"/>
    <n v="2715.0985507246378"/>
    <s v="PEN"/>
    <s v="false"/>
  </r>
  <r>
    <s v="PAG"/>
    <s v="CO"/>
    <x v="3"/>
    <x v="11"/>
    <s v="CO Ops Mall"/>
    <s v="CHERRERA"/>
    <s v="12"/>
    <s v="1200145171"/>
    <s v="10"/>
    <x v="694"/>
    <x v="746"/>
    <x v="22"/>
    <s v="EXT_MSAMPER"/>
    <s v="ZSRV"/>
    <s v=""/>
    <s v="C900383679"/>
    <s v="VRF INGENIERIA S.A.S"/>
    <n v="9985167"/>
    <n v="2714.836052202284"/>
    <s v="COP"/>
    <s v="false"/>
  </r>
  <r>
    <s v="PAG"/>
    <s v="CO"/>
    <x v="3"/>
    <x v="11"/>
    <s v="CO Ops Mall"/>
    <s v="CHERRERA"/>
    <s v="12"/>
    <s v="1200145170"/>
    <s v="10"/>
    <x v="695"/>
    <x v="747"/>
    <x v="22"/>
    <s v="EXT_MSAMPER"/>
    <s v="ZSRV"/>
    <s v=""/>
    <s v="C900383679"/>
    <s v="VRF INGENIERIA S.A.S"/>
    <n v="9985167"/>
    <n v="2714.836052202284"/>
    <s v="COP"/>
    <s v="false"/>
  </r>
  <r>
    <s v="1100"/>
    <s v="CL"/>
    <x v="0"/>
    <x v="6"/>
    <s v="Corp Explo. TI"/>
    <s v="CVERGARA"/>
    <m/>
    <s v="1200147046"/>
    <s v="10"/>
    <x v="696"/>
    <x v="748"/>
    <x v="9"/>
    <s v="CVERGARA"/>
    <s v="ZSRV"/>
    <s v="SER_GRAL"/>
    <s v="76924900"/>
    <s v="TSOFT CHILE SPA"/>
    <n v="65"/>
    <n v="2708.3333333333335"/>
    <s v="UF"/>
    <s v="false"/>
  </r>
  <r>
    <s v="1100"/>
    <s v="CL"/>
    <x v="0"/>
    <x v="7"/>
    <s v="CL Ops Mall"/>
    <s v="MANTONIETA"/>
    <m/>
    <s v="1200147658"/>
    <s v="10"/>
    <x v="697"/>
    <x v="749"/>
    <x v="45"/>
    <s v="EXT_CNARANJO"/>
    <s v="ZSRV"/>
    <s v=""/>
    <s v="77980759"/>
    <s v="BLAC SPA"/>
    <n v="2506832"/>
    <n v="2707.3666475867508"/>
    <s v="CLP"/>
    <s v="false"/>
  </r>
  <r>
    <s v="1100"/>
    <s v="CL"/>
    <x v="0"/>
    <x v="13"/>
    <s v="CL Marketing Mall"/>
    <s v="IIBANEZ"/>
    <s v="12"/>
    <s v="1200143932"/>
    <s v="10"/>
    <x v="698"/>
    <x v="750"/>
    <x v="27"/>
    <s v="IIBANEZ"/>
    <s v="ZSRV"/>
    <s v=""/>
    <s v="96771790"/>
    <s v="BBDO PUBLICIDAD SA"/>
    <n v="2500000"/>
    <n v="2699.9881200522718"/>
    <s v="CLP"/>
    <s v="false"/>
  </r>
  <r>
    <s v="1100"/>
    <s v="CL"/>
    <x v="0"/>
    <x v="56"/>
    <s v="Corp Exp Clientes"/>
    <s v="mcrisosto"/>
    <s v="12"/>
    <s v="1200144944"/>
    <s v="10"/>
    <x v="699"/>
    <x v="751"/>
    <x v="5"/>
    <s v="DQUINTANA"/>
    <s v="ZSRV"/>
    <s v=""/>
    <s v="96539380"/>
    <s v="EDICIONES FINANCIERAS S.A"/>
    <n v="2500000"/>
    <n v="2699.9881200522718"/>
    <s v="CLP"/>
    <s v="false"/>
  </r>
  <r>
    <s v="2160"/>
    <s v="CL"/>
    <x v="0"/>
    <x v="13"/>
    <s v="CL Marketing Mall"/>
    <s v="J.GORICHON"/>
    <s v="14"/>
    <s v="1400009160"/>
    <s v="10"/>
    <x v="700"/>
    <x v="752"/>
    <x v="3"/>
    <s v="MFILIPINI"/>
    <s v="ZPMH"/>
    <s v=""/>
    <s v="96756320"/>
    <s v="EFE CENTRAL S.A"/>
    <n v="2500000"/>
    <n v="2699.9881200522718"/>
    <s v="CLP"/>
    <s v="false"/>
  </r>
  <r>
    <s v="2160"/>
    <s v="CL"/>
    <x v="0"/>
    <x v="13"/>
    <s v="CL Marketing Mall"/>
    <s v="J.GORICHON"/>
    <s v="14"/>
    <s v="1400009160"/>
    <s v="20"/>
    <x v="700"/>
    <x v="752"/>
    <x v="3"/>
    <s v="MFILIPINI"/>
    <s v="ZPMH"/>
    <s v=""/>
    <s v="96756320"/>
    <s v="EFE CENTRAL S.A"/>
    <n v="2500000"/>
    <n v="2699.9881200522718"/>
    <s v="CLP"/>
    <s v="false"/>
  </r>
  <r>
    <s v="2160"/>
    <s v="CL"/>
    <x v="0"/>
    <x v="13"/>
    <s v="CL Marketing Mall"/>
    <s v="J.GORICHON"/>
    <s v="14"/>
    <s v="1400009160"/>
    <s v="30"/>
    <x v="700"/>
    <x v="752"/>
    <x v="3"/>
    <s v="MFILIPINI"/>
    <s v="ZPMH"/>
    <s v=""/>
    <s v="96756320"/>
    <s v="EFE CENTRAL S.A"/>
    <n v="2500000"/>
    <n v="2699.9881200522718"/>
    <s v="CLP"/>
    <s v="false"/>
  </r>
  <r>
    <s v="2160"/>
    <s v="CL"/>
    <x v="0"/>
    <x v="13"/>
    <s v="CL Marketing Mall"/>
    <s v="J.GORICHON"/>
    <s v="14"/>
    <s v="1400009160"/>
    <s v="40"/>
    <x v="700"/>
    <x v="752"/>
    <x v="3"/>
    <s v="MFILIPINI"/>
    <s v="ZPMH"/>
    <s v=""/>
    <s v="96756320"/>
    <s v="EFE CENTRAL S.A"/>
    <n v="2500000"/>
    <n v="2699.9881200522718"/>
    <s v="CLP"/>
    <s v="false"/>
  </r>
  <r>
    <s v="2160"/>
    <s v="CL"/>
    <x v="0"/>
    <x v="13"/>
    <s v="CL Marketing Mall"/>
    <s v="J.GORICHON"/>
    <s v="14"/>
    <s v="1400009160"/>
    <s v="50"/>
    <x v="700"/>
    <x v="752"/>
    <x v="3"/>
    <s v="MFILIPINI"/>
    <s v="ZPMH"/>
    <s v=""/>
    <s v="96756320"/>
    <s v="EFE CENTRAL S.A"/>
    <n v="2500000"/>
    <n v="2699.9881200522718"/>
    <s v="CLP"/>
    <s v="false"/>
  </r>
  <r>
    <s v="2160"/>
    <s v="CL"/>
    <x v="0"/>
    <x v="13"/>
    <s v="CL Marketing Mall"/>
    <s v="J.GORICHON"/>
    <s v="14"/>
    <s v="1400009160"/>
    <s v="60"/>
    <x v="700"/>
    <x v="752"/>
    <x v="3"/>
    <s v="MFILIPINI"/>
    <s v="ZPMH"/>
    <s v=""/>
    <s v="96756320"/>
    <s v="EFE CENTRAL S.A"/>
    <n v="2500000"/>
    <n v="2699.9881200522718"/>
    <s v="CLP"/>
    <s v="false"/>
  </r>
  <r>
    <s v="2160"/>
    <s v="CL"/>
    <x v="0"/>
    <x v="13"/>
    <s v="CL Marketing Mall"/>
    <s v="J.GORICHON"/>
    <s v="14"/>
    <s v="1400009160"/>
    <s v="70"/>
    <x v="700"/>
    <x v="752"/>
    <x v="3"/>
    <s v="MFILIPINI"/>
    <s v="ZPMH"/>
    <s v=""/>
    <s v="96756320"/>
    <s v="EFE CENTRAL S.A"/>
    <n v="2500000"/>
    <n v="2699.9881200522718"/>
    <s v="CLP"/>
    <s v="false"/>
  </r>
  <r>
    <s v="2160"/>
    <s v="CL"/>
    <x v="0"/>
    <x v="13"/>
    <s v="CL Marketing Mall"/>
    <s v="J.GORICHON"/>
    <s v="14"/>
    <s v="1400009160"/>
    <s v="80"/>
    <x v="700"/>
    <x v="752"/>
    <x v="3"/>
    <s v="MFILIPINI"/>
    <s v="ZPMH"/>
    <s v=""/>
    <s v="96756320"/>
    <s v="EFE CENTRAL S.A"/>
    <n v="2500000"/>
    <n v="2699.9881200522718"/>
    <s v="CLP"/>
    <s v="false"/>
  </r>
  <r>
    <s v="2160"/>
    <s v="CL"/>
    <x v="0"/>
    <x v="13"/>
    <s v="CL Marketing Mall"/>
    <s v="J.GORICHON"/>
    <s v="14"/>
    <s v="1400009160"/>
    <s v="90"/>
    <x v="700"/>
    <x v="752"/>
    <x v="3"/>
    <s v="MFILIPINI"/>
    <s v="ZPMH"/>
    <s v=""/>
    <s v="96756320"/>
    <s v="EFE CENTRAL S.A"/>
    <n v="2500000"/>
    <n v="2699.9881200522718"/>
    <s v="CLP"/>
    <s v="false"/>
  </r>
  <r>
    <s v="2160"/>
    <s v="CL"/>
    <x v="0"/>
    <x v="13"/>
    <s v="CL Marketing Mall"/>
    <s v="J.GORICHON"/>
    <s v="14"/>
    <s v="1400009160"/>
    <s v="100"/>
    <x v="700"/>
    <x v="752"/>
    <x v="3"/>
    <s v="MFILIPINI"/>
    <s v="ZPMH"/>
    <s v=""/>
    <s v="96756320"/>
    <s v="EFE CENTRAL S.A"/>
    <n v="2500000"/>
    <n v="2699.9881200522718"/>
    <s v="CLP"/>
    <s v="false"/>
  </r>
  <r>
    <s v="2160"/>
    <s v="CL"/>
    <x v="0"/>
    <x v="13"/>
    <s v="CL Marketing Mall"/>
    <s v="J.GORICHON"/>
    <s v="14"/>
    <s v="1400009160"/>
    <s v="110"/>
    <x v="700"/>
    <x v="752"/>
    <x v="3"/>
    <s v="MFILIPINI"/>
    <s v="ZPMH"/>
    <s v=""/>
    <s v="96756320"/>
    <s v="EFE CENTRAL S.A"/>
    <n v="2500000"/>
    <n v="2699.9881200522718"/>
    <s v="CLP"/>
    <s v="false"/>
  </r>
  <r>
    <s v="1100"/>
    <s v="CL"/>
    <x v="0"/>
    <x v="7"/>
    <s v="CL Ops Mall"/>
    <s v="AGOMEZ"/>
    <s v="12"/>
    <s v="1200145146"/>
    <s v="10"/>
    <x v="701"/>
    <x v="753"/>
    <x v="24"/>
    <s v="EXT_DMENESES"/>
    <s v="ZSRV"/>
    <s v=""/>
    <s v="76088687"/>
    <s v="MCS CONSTRUCCIONES LIMITADA"/>
    <n v="64.56"/>
    <n v="2690"/>
    <s v="UF"/>
    <s v="false"/>
  </r>
  <r>
    <s v="1100"/>
    <s v="CL"/>
    <x v="0"/>
    <x v="13"/>
    <s v="CL Marketing Mall"/>
    <s v="IIBANEZ"/>
    <s v="12"/>
    <s v="1200145373"/>
    <s v="10"/>
    <x v="702"/>
    <x v="754"/>
    <x v="21"/>
    <s v="IIBANEZ"/>
    <s v="ZSRV"/>
    <s v=""/>
    <s v="76546541"/>
    <s v="LUPA BTL SPA"/>
    <n v="2488528"/>
    <n v="2687.5984145669759"/>
    <s v="CLP"/>
    <s v="false"/>
  </r>
  <r>
    <s v="PHM"/>
    <s v="CO"/>
    <x v="3"/>
    <x v="32"/>
    <s v="CO Mktg Mall"/>
    <s v="JPERDOMO"/>
    <s v="12"/>
    <s v="1200143657"/>
    <s v="10"/>
    <x v="703"/>
    <x v="755"/>
    <x v="49"/>
    <s v="NACOSTA"/>
    <s v="ZSRV"/>
    <s v=""/>
    <s v="C98546672"/>
    <s v="JOSE LUIS PANIAGUA RESTREPO"/>
    <n v="9880000"/>
    <n v="2686.2425231103862"/>
    <s v="COP"/>
    <s v="false"/>
  </r>
  <r>
    <s v="2200"/>
    <s v="CL"/>
    <x v="0"/>
    <x v="13"/>
    <s v="CL Marketing Mall"/>
    <s v="F.MOZO"/>
    <s v="12"/>
    <s v="1200145683"/>
    <s v="10"/>
    <x v="704"/>
    <x v="756"/>
    <x v="40"/>
    <s v="MFILIPINI"/>
    <s v="ZSRV"/>
    <s v=""/>
    <s v="76262394"/>
    <s v="COMERCIALIZADORA CARLOS GALLARDO E."/>
    <n v="2484000"/>
    <n v="2682.7081960839373"/>
    <s v="CLP"/>
    <s v="false"/>
  </r>
  <r>
    <s v="MIN"/>
    <s v="PE"/>
    <x v="1"/>
    <x v="34"/>
    <s v="PE Marketing Mall"/>
    <s v="AATOCHE"/>
    <s v="12"/>
    <s v="1200144684"/>
    <s v="10"/>
    <x v="705"/>
    <x v="757"/>
    <x v="15"/>
    <s v="EXT_EDAVILA"/>
    <s v="ZSRV"/>
    <s v="SER_MKT"/>
    <s v="P20416564"/>
    <s v="SUSAN LEON PRODUCCIONES Y REPRESENT"/>
    <n v="9251.2000000000007"/>
    <n v="2681.5072463768115"/>
    <s v="PEN"/>
    <s v="false"/>
  </r>
  <r>
    <s v="3540"/>
    <s v="PE"/>
    <x v="1"/>
    <x v="54"/>
    <s v="PE Área Personas"/>
    <s v="CZARATE"/>
    <s v="12"/>
    <s v="1200145955"/>
    <s v="10"/>
    <x v="706"/>
    <x v="758"/>
    <x v="17"/>
    <s v="CZARATE"/>
    <s v="ZSRV"/>
    <s v=""/>
    <s v="P61251847"/>
    <s v="INTEGRALIS PERU S.A.C."/>
    <n v="9240"/>
    <n v="2678.260869565217"/>
    <s v="PEN"/>
    <s v="false"/>
  </r>
  <r>
    <s v="1100"/>
    <s v="CL"/>
    <x v="0"/>
    <x v="13"/>
    <s v="CL Marketing Mall"/>
    <s v="MGALLARDO"/>
    <m/>
    <s v="1200147475"/>
    <s v="10"/>
    <x v="707"/>
    <x v="759"/>
    <x v="29"/>
    <s v="MGALLARDOC"/>
    <s v="ZSRV"/>
    <s v=""/>
    <s v="76593514"/>
    <s v="TEMPO PRODUCCIONES BY DS SPA"/>
    <n v="2474544"/>
    <n v="2672.4957610186516"/>
    <s v="CLP"/>
    <s v="false"/>
  </r>
  <r>
    <s v="MIN"/>
    <s v="PE"/>
    <x v="1"/>
    <x v="2"/>
    <s v="PE Ops Mall"/>
    <s v="cpisfil"/>
    <s v="12"/>
    <s v="1200144585"/>
    <s v="10"/>
    <x v="708"/>
    <x v="760"/>
    <x v="16"/>
    <s v="EXT_EDAVILA"/>
    <s v="ZSRV"/>
    <s v=""/>
    <s v="P56607803"/>
    <s v="NATIONAL FACILITIES MANAGEMENT S.A."/>
    <n v="9200"/>
    <n v="2666.6666666666665"/>
    <s v="PEN"/>
    <s v="false"/>
  </r>
  <r>
    <s v="1100"/>
    <s v="CL"/>
    <x v="0"/>
    <x v="19"/>
    <s v="Corp A. Personas"/>
    <s v="CPFORD"/>
    <s v="12"/>
    <s v="1200143802"/>
    <s v="10"/>
    <x v="709"/>
    <x v="761"/>
    <x v="48"/>
    <s v="DQUINTANA"/>
    <s v="ZSRV"/>
    <s v=""/>
    <s v="76781153"/>
    <s v="FIBRA CONSULTORES SPA"/>
    <n v="2467689"/>
    <n v="2665.0923935934684"/>
    <s v="CLP"/>
    <s v="false"/>
  </r>
  <r>
    <s v="6000"/>
    <s v="PE"/>
    <x v="2"/>
    <x v="2"/>
    <s v="PE Ops Mall"/>
    <s v="ADERLI"/>
    <s v="12"/>
    <s v="1200144449"/>
    <s v="10"/>
    <x v="710"/>
    <x v="762"/>
    <x v="47"/>
    <s v="EXT_KNOLASCO"/>
    <s v="ZSRV"/>
    <s v="SER_MANTO"/>
    <s v="P51836090"/>
    <s v="PRONET SYSTEM S.A.C"/>
    <n v="9178.4"/>
    <n v="2660.405797101449"/>
    <s v="PEN"/>
    <s v="false"/>
  </r>
  <r>
    <s v="PHM"/>
    <s v="CO"/>
    <x v="3"/>
    <x v="32"/>
    <s v="CO Mktg Mall"/>
    <s v="JPERDOMO"/>
    <s v="12"/>
    <s v="1200144156"/>
    <s v="10"/>
    <x v="711"/>
    <x v="763"/>
    <x v="46"/>
    <s v="NACOSTA"/>
    <s v="ZSRV"/>
    <s v="SER_MKT"/>
    <s v="C890901481"/>
    <s v="FEDERACION NACIONAL DE COMERCIANTES"/>
    <n v="9736956"/>
    <n v="2647.3507340946167"/>
    <s v="COP"/>
    <s v="false"/>
  </r>
  <r>
    <s v="MIN"/>
    <s v="PE"/>
    <x v="1"/>
    <x v="2"/>
    <s v="PE Ops Mall"/>
    <s v="cpisfil"/>
    <s v="12"/>
    <s v="1200145762"/>
    <s v="10"/>
    <x v="712"/>
    <x v="764"/>
    <x v="39"/>
    <s v="EXT_EDAVILA"/>
    <s v="ZSRV"/>
    <s v=""/>
    <s v="P56607803"/>
    <s v="NATIONAL FACILITIES MANAGEMENT S.A."/>
    <n v="9090.91"/>
    <n v="2635.0463768115942"/>
    <s v="PEN"/>
    <s v="false"/>
  </r>
  <r>
    <s v="PCA"/>
    <s v="CO"/>
    <x v="3"/>
    <x v="32"/>
    <s v="CO Mktg Mall"/>
    <s v="PRODRIGUEZ"/>
    <s v="12"/>
    <s v="1200144563"/>
    <s v="10"/>
    <x v="713"/>
    <x v="765"/>
    <x v="16"/>
    <s v="EXT_DMENDES"/>
    <s v="ZSRV"/>
    <s v=""/>
    <s v="C800021811"/>
    <s v="ORGANIZACION SAYCO ACINPRO"/>
    <n v="9685800"/>
    <n v="2633.442088091354"/>
    <s v="COP"/>
    <s v="false"/>
  </r>
  <r>
    <s v="3300"/>
    <s v="PE"/>
    <x v="1"/>
    <x v="17"/>
    <s v="PE Área Legal"/>
    <s v="GOLIVERI"/>
    <s v="12"/>
    <s v="1200144802"/>
    <s v="10"/>
    <x v="513"/>
    <x v="766"/>
    <x v="4"/>
    <s v="SGARIBAY"/>
    <s v="ZSRV"/>
    <s v=""/>
    <s v="P51003756"/>
    <s v="ESTUDIO LUIS ECHECOPAR GARCIA S.R.L"/>
    <n v="2620"/>
    <n v="2620"/>
    <s v="USD"/>
    <s v="false"/>
  </r>
  <r>
    <s v="3450"/>
    <s v="PE"/>
    <x v="1"/>
    <x v="38"/>
    <s v="PE Ops Out/Strips"/>
    <s v="JROJAS"/>
    <s v="12"/>
    <s v="1200144887"/>
    <s v="10"/>
    <x v="714"/>
    <x v="767"/>
    <x v="42"/>
    <s v="JROJAS"/>
    <s v="ZSRV"/>
    <s v=""/>
    <s v="P60026937"/>
    <s v="GESINPRO S.A.C."/>
    <n v="9036"/>
    <n v="2619.1304347826085"/>
    <s v="PEN"/>
    <s v="false"/>
  </r>
  <r>
    <s v="BOG"/>
    <s v="CO"/>
    <x v="3"/>
    <x v="32"/>
    <s v="CO Mktg Mall"/>
    <s v="VESPINOSA"/>
    <s v="12"/>
    <s v="1200144618"/>
    <s v="10"/>
    <x v="715"/>
    <x v="768"/>
    <x v="15"/>
    <s v="VESPINOSA"/>
    <s v="ZSRV"/>
    <s v=""/>
    <s v="C830143151"/>
    <s v="FUNDACION MISIONEROS DIVINA REDENCI"/>
    <n v="9600000"/>
    <n v="2610.1141924959215"/>
    <s v="COP"/>
    <s v="false"/>
  </r>
  <r>
    <s v="3540"/>
    <s v="PE"/>
    <x v="1"/>
    <x v="26"/>
    <s v="PE Gcia Ops"/>
    <s v="PSOLDEVILLA"/>
    <s v="13"/>
    <s v="1300008837"/>
    <s v="10"/>
    <x v="716"/>
    <x v="769"/>
    <x v="32"/>
    <s v="PSOLDEVILLA"/>
    <s v="ZSPC"/>
    <s v=""/>
    <s v="P26562180"/>
    <s v="PERU 2021 UNA NUEVA VISION"/>
    <n v="9000"/>
    <n v="2608.695652173913"/>
    <s v="PEN"/>
    <s v="false"/>
  </r>
  <r>
    <s v="6500"/>
    <s v="PE"/>
    <x v="2"/>
    <x v="2"/>
    <s v="PE Ops Mall"/>
    <s v="LCHIPAYO"/>
    <m/>
    <s v="1200147304"/>
    <s v="10"/>
    <x v="717"/>
    <x v="770"/>
    <x v="25"/>
    <s v="ARRIVERA"/>
    <s v="ZSRV"/>
    <s v="SER_GRAL"/>
    <s v="P60191080"/>
    <s v="CESAL CONSULTORES S.A.C."/>
    <n v="9000"/>
    <n v="2608.695652173913"/>
    <s v="PEN"/>
    <s v="false"/>
  </r>
  <r>
    <s v="6000"/>
    <s v="PE"/>
    <x v="2"/>
    <x v="34"/>
    <s v="PE Marketing Mall"/>
    <s v="AATOCHE"/>
    <s v="12"/>
    <s v="1200145445"/>
    <s v="10"/>
    <x v="718"/>
    <x v="771"/>
    <x v="52"/>
    <s v="EXT_KNOLASCO"/>
    <s v="ZSRV"/>
    <s v="SER_MKT"/>
    <s v="P20416564"/>
    <s v="SUSAN LEON PRODUCCIONES Y REPRESENT"/>
    <n v="8960"/>
    <n v="2597.101449275362"/>
    <s v="PEN"/>
    <s v="false"/>
  </r>
  <r>
    <s v="2160"/>
    <s v="CL"/>
    <x v="0"/>
    <x v="13"/>
    <s v="CL Marketing Mall"/>
    <s v="JGORICHON"/>
    <s v="12"/>
    <s v="1200146718"/>
    <s v="10"/>
    <x v="719"/>
    <x v="772"/>
    <x v="51"/>
    <s v="JGORICHON"/>
    <s v="ZSRV"/>
    <s v=""/>
    <s v="99557160"/>
    <s v="CINECOLOR FILMS CHILE SPA."/>
    <n v="2390000"/>
    <n v="2581.1886427699719"/>
    <s v="CLP"/>
    <s v="false"/>
  </r>
  <r>
    <s v="AEB"/>
    <s v="CL"/>
    <x v="0"/>
    <x v="7"/>
    <s v="CL Ops Mall"/>
    <s v="MFREITEZ"/>
    <s v="12"/>
    <s v="1200145046"/>
    <s v="10"/>
    <x v="720"/>
    <x v="773"/>
    <x v="7"/>
    <s v="KVARAS"/>
    <s v="ZSRV"/>
    <s v=""/>
    <s v="77274068"/>
    <s v="CONSTRUCTORA PUELO SPA"/>
    <n v="2386800"/>
    <n v="2577.7326579763048"/>
    <s v="CLP"/>
    <s v="false"/>
  </r>
  <r>
    <s v="3450"/>
    <s v="PE"/>
    <x v="1"/>
    <x v="38"/>
    <s v="PE Ops Out/Strips"/>
    <s v="CPACHECO"/>
    <s v="14"/>
    <s v="1400009300"/>
    <s v="10"/>
    <x v="721"/>
    <x v="774"/>
    <x v="17"/>
    <s v="PRA_CPACHECO"/>
    <s v="ZPMH"/>
    <s v="SER_GRAL"/>
    <s v="P60338169"/>
    <s v="INVERSIONES URBANISTICAS OPERADORA"/>
    <n v="8891"/>
    <n v="2577.101449275362"/>
    <s v="PEN"/>
    <s v="false"/>
  </r>
  <r>
    <s v="3450"/>
    <s v="PE"/>
    <x v="1"/>
    <x v="38"/>
    <s v="PE Ops Out/Strips"/>
    <s v="CPACHECO"/>
    <s v="14"/>
    <s v="1400009300"/>
    <s v="20"/>
    <x v="721"/>
    <x v="774"/>
    <x v="17"/>
    <s v="PRA_CPACHECO"/>
    <s v="ZPMH"/>
    <s v="SER_GRAL"/>
    <s v="P60338169"/>
    <s v="INVERSIONES URBANISTICAS OPERADORA"/>
    <n v="8891"/>
    <n v="2577.101449275362"/>
    <s v="PEN"/>
    <s v="false"/>
  </r>
  <r>
    <s v="3450"/>
    <s v="PE"/>
    <x v="1"/>
    <x v="38"/>
    <s v="PE Ops Out/Strips"/>
    <s v="CPACHECO"/>
    <s v="14"/>
    <s v="1400009300"/>
    <s v="30"/>
    <x v="721"/>
    <x v="774"/>
    <x v="17"/>
    <s v="PRA_CPACHECO"/>
    <s v="ZPMH"/>
    <s v="SER_GRAL"/>
    <s v="P60338169"/>
    <s v="INVERSIONES URBANISTICAS OPERADORA"/>
    <n v="8891"/>
    <n v="2577.101449275362"/>
    <s v="PEN"/>
    <s v="false"/>
  </r>
  <r>
    <s v="3450"/>
    <s v="PE"/>
    <x v="1"/>
    <x v="38"/>
    <s v="PE Ops Out/Strips"/>
    <s v="CPACHECO"/>
    <s v="14"/>
    <s v="1400009300"/>
    <s v="40"/>
    <x v="721"/>
    <x v="774"/>
    <x v="17"/>
    <s v="PRA_CPACHECO"/>
    <s v="ZPMH"/>
    <s v="SER_GRAL"/>
    <s v="P60338169"/>
    <s v="INVERSIONES URBANISTICAS OPERADORA"/>
    <n v="8891"/>
    <n v="2577.101449275362"/>
    <s v="PEN"/>
    <s v="false"/>
  </r>
  <r>
    <s v="3450"/>
    <s v="PE"/>
    <x v="1"/>
    <x v="38"/>
    <s v="PE Ops Out/Strips"/>
    <s v="CPACHECO"/>
    <s v="14"/>
    <s v="1400009300"/>
    <s v="50"/>
    <x v="721"/>
    <x v="774"/>
    <x v="17"/>
    <s v="PRA_CPACHECO"/>
    <s v="ZPMH"/>
    <s v="SER_GRAL"/>
    <s v="P60338169"/>
    <s v="INVERSIONES URBANISTICAS OPERADORA"/>
    <n v="8891"/>
    <n v="2577.101449275362"/>
    <s v="PEN"/>
    <s v="false"/>
  </r>
  <r>
    <s v="3450"/>
    <s v="PE"/>
    <x v="1"/>
    <x v="38"/>
    <s v="PE Ops Out/Strips"/>
    <s v="CPACHECO"/>
    <s v="14"/>
    <s v="1400009300"/>
    <s v="60"/>
    <x v="721"/>
    <x v="774"/>
    <x v="17"/>
    <s v="PRA_CPACHECO"/>
    <s v="ZPMH"/>
    <s v="SER_GRAL"/>
    <s v="P60338169"/>
    <s v="INVERSIONES URBANISTICAS OPERADORA"/>
    <n v="8891"/>
    <n v="2577.101449275362"/>
    <s v="PEN"/>
    <s v="false"/>
  </r>
  <r>
    <s v="3450"/>
    <s v="PE"/>
    <x v="1"/>
    <x v="38"/>
    <s v="PE Ops Out/Strips"/>
    <s v="CPACHECO"/>
    <s v="14"/>
    <s v="1400009300"/>
    <s v="70"/>
    <x v="721"/>
    <x v="774"/>
    <x v="17"/>
    <s v="PRA_CPACHECO"/>
    <s v="ZPMH"/>
    <s v="SER_GRAL"/>
    <s v="P60338169"/>
    <s v="INVERSIONES URBANISTICAS OPERADORA"/>
    <n v="8891"/>
    <n v="2577.101449275362"/>
    <s v="PEN"/>
    <s v="false"/>
  </r>
  <r>
    <s v="3450"/>
    <s v="PE"/>
    <x v="1"/>
    <x v="38"/>
    <s v="PE Ops Out/Strips"/>
    <s v="CPACHECO"/>
    <s v="14"/>
    <s v="1400009300"/>
    <s v="80"/>
    <x v="721"/>
    <x v="774"/>
    <x v="17"/>
    <s v="PRA_CPACHECO"/>
    <s v="ZPMH"/>
    <s v="SER_GRAL"/>
    <s v="P60338169"/>
    <s v="INVERSIONES URBANISTICAS OPERADORA"/>
    <n v="8891"/>
    <n v="2577.101449275362"/>
    <s v="PEN"/>
    <s v="false"/>
  </r>
  <r>
    <s v="3450"/>
    <s v="PE"/>
    <x v="1"/>
    <x v="38"/>
    <s v="PE Ops Out/Strips"/>
    <s v="CPACHECO"/>
    <s v="14"/>
    <s v="1400009300"/>
    <s v="90"/>
    <x v="721"/>
    <x v="774"/>
    <x v="17"/>
    <s v="PRA_CPACHECO"/>
    <s v="ZPMH"/>
    <s v="SER_GRAL"/>
    <s v="P60338169"/>
    <s v="INVERSIONES URBANISTICAS OPERADORA"/>
    <n v="8891"/>
    <n v="2577.101449275362"/>
    <s v="PEN"/>
    <s v="false"/>
  </r>
  <r>
    <s v="3450"/>
    <s v="PE"/>
    <x v="1"/>
    <x v="38"/>
    <s v="PE Ops Out/Strips"/>
    <s v="CPACHECO"/>
    <s v="14"/>
    <s v="1400009300"/>
    <s v="100"/>
    <x v="721"/>
    <x v="774"/>
    <x v="17"/>
    <s v="PRA_CPACHECO"/>
    <s v="ZPMH"/>
    <s v="SER_GRAL"/>
    <s v="P60338169"/>
    <s v="INVERSIONES URBANISTICAS OPERADORA"/>
    <n v="8891"/>
    <n v="2577.101449275362"/>
    <s v="PEN"/>
    <s v="false"/>
  </r>
  <r>
    <s v="3450"/>
    <s v="PE"/>
    <x v="1"/>
    <x v="38"/>
    <s v="PE Ops Out/Strips"/>
    <s v="CPACHECO"/>
    <s v="14"/>
    <s v="1400009300"/>
    <s v="110"/>
    <x v="721"/>
    <x v="774"/>
    <x v="17"/>
    <s v="PRA_CPACHECO"/>
    <s v="ZPMH"/>
    <s v="SER_GRAL"/>
    <s v="P60338169"/>
    <s v="INVERSIONES URBANISTICAS OPERADORA"/>
    <n v="8891"/>
    <n v="2577.101449275362"/>
    <s v="PEN"/>
    <s v="false"/>
  </r>
  <r>
    <s v="PHM"/>
    <s v="CO"/>
    <x v="3"/>
    <x v="11"/>
    <s v="CO Ops Mall"/>
    <s v="JDIAZ"/>
    <m/>
    <s v="1200147142"/>
    <s v="10"/>
    <x v="722"/>
    <x v="775"/>
    <x v="9"/>
    <s v="EXT_BOSORNO"/>
    <s v="ZSRV"/>
    <s v=""/>
    <s v="C900038616"/>
    <s v="CBRE COLOMBIA SAS"/>
    <n v="9477600"/>
    <n v="2576.8352365415985"/>
    <s v="COP"/>
    <s v="false"/>
  </r>
  <r>
    <s v="MIN"/>
    <s v="PE"/>
    <x v="1"/>
    <x v="34"/>
    <s v="PE Marketing Mall"/>
    <s v="AATOCHE"/>
    <s v="12"/>
    <s v="1200146457"/>
    <s v="10"/>
    <x v="723"/>
    <x v="776"/>
    <x v="43"/>
    <s v="AATOCHE"/>
    <s v="ZSRV"/>
    <s v=""/>
    <s v="P20416564"/>
    <s v="SUSAN LEON PRODUCCIONES Y REPRESENT"/>
    <n v="8855"/>
    <n v="2566.6666666666665"/>
    <s v="PEN"/>
    <s v="false"/>
  </r>
  <r>
    <s v="2160"/>
    <s v="CL"/>
    <x v="0"/>
    <x v="7"/>
    <s v="CL Ops Mall"/>
    <s v="RCORTES"/>
    <m/>
    <s v="1200147437"/>
    <s v="10"/>
    <x v="724"/>
    <x v="777"/>
    <x v="29"/>
    <s v="EXT_CVENEGAS"/>
    <s v="ZSRV"/>
    <s v=""/>
    <s v="76088687"/>
    <s v="MCS CONSTRUCCIONES LIMITADA"/>
    <n v="2375713"/>
    <n v="2565.7587506614973"/>
    <s v="CLP"/>
    <s v="false"/>
  </r>
  <r>
    <s v="MAM"/>
    <s v="CL"/>
    <x v="0"/>
    <x v="13"/>
    <s v="CL Marketing Mall"/>
    <s v="JGORICHON"/>
    <m/>
    <s v="1200147507"/>
    <s v="10"/>
    <x v="725"/>
    <x v="690"/>
    <x v="28"/>
    <s v="JGORICHON"/>
    <s v="ZSRV"/>
    <s v=""/>
    <s v="76546541"/>
    <s v="LUPA BTL SPA"/>
    <n v="2365328"/>
    <n v="2554.5430000107999"/>
    <s v="CLP"/>
    <s v="false"/>
  </r>
  <r>
    <s v="MAM"/>
    <s v="CL"/>
    <x v="0"/>
    <x v="7"/>
    <s v="CL Ops Mall"/>
    <s v="mrupayan"/>
    <s v="12"/>
    <s v="1200145655"/>
    <s v="10"/>
    <x v="726"/>
    <x v="778"/>
    <x v="40"/>
    <s v="EXT_KGANA"/>
    <s v="ZSRV"/>
    <s v=""/>
    <s v="77980759"/>
    <s v="BLAC SPA"/>
    <n v="2360700"/>
    <n v="2549.5447820029594"/>
    <s v="CLP"/>
    <s v="false"/>
  </r>
  <r>
    <s v="1100"/>
    <s v="CL"/>
    <x v="0"/>
    <x v="43"/>
    <s v="Corp Invest. Rel"/>
    <s v="lbrown"/>
    <m/>
    <s v="1200147388"/>
    <s v="10"/>
    <x v="727"/>
    <x v="779"/>
    <x v="37"/>
    <s v="PMUNOZ"/>
    <s v="ZSRV"/>
    <s v=""/>
    <s v="76870638"/>
    <s v="SOCIEDAD GRUPO DOBLE IDEA AZUAJE Y"/>
    <n v="2340000"/>
    <n v="2527.1888803689267"/>
    <s v="CLP"/>
    <s v="false"/>
  </r>
  <r>
    <s v="OAS"/>
    <s v="CO"/>
    <x v="3"/>
    <x v="31"/>
    <s v="CO Ops Out/Strip"/>
    <s v="lcharry"/>
    <m/>
    <s v="1200147344"/>
    <s v="10"/>
    <x v="728"/>
    <x v="780"/>
    <x v="60"/>
    <s v="LCHARRY"/>
    <s v="ZSRV"/>
    <s v=""/>
    <s v="C901024772"/>
    <s v="DM INGENIERIA INTEGRAL SAS NIT 9010"/>
    <n v="9278182"/>
    <n v="2522.616095704187"/>
    <s v="COP"/>
    <s v="false"/>
  </r>
  <r>
    <s v="6500"/>
    <s v="PE"/>
    <x v="2"/>
    <x v="17"/>
    <s v="PE Área Legal"/>
    <s v="GOLIVERI"/>
    <s v="12"/>
    <s v="1200145843"/>
    <s v="20"/>
    <x v="729"/>
    <x v="397"/>
    <x v="31"/>
    <s v="SGARIBAY"/>
    <s v="ZSRV"/>
    <s v=""/>
    <s v="P18214620"/>
    <s v="GONZALO GUSTAVO GONZALES GONZALES"/>
    <n v="8686.44"/>
    <n v="2517.8086956521738"/>
    <s v="PEN"/>
    <s v="false"/>
  </r>
  <r>
    <s v="ACH"/>
    <s v="CL"/>
    <x v="0"/>
    <x v="7"/>
    <s v="CL Ops Mall"/>
    <s v="DUTRERAS"/>
    <s v="12"/>
    <s v="1200145792"/>
    <s v="10"/>
    <x v="730"/>
    <x v="781"/>
    <x v="39"/>
    <s v="EXT_DUTRERAS"/>
    <s v="ZSRV"/>
    <s v=""/>
    <s v="76615160"/>
    <s v="EXTINTORES START FIRE Y COMPANIA"/>
    <n v="2329300"/>
    <n v="2515.6329312151029"/>
    <s v="CLP"/>
    <s v="false"/>
  </r>
  <r>
    <s v="BOG"/>
    <s v="CO"/>
    <x v="3"/>
    <x v="32"/>
    <s v="CO Mktg Mall"/>
    <s v="VESPINOSA"/>
    <s v="12"/>
    <s v="1200145152"/>
    <s v="10"/>
    <x v="731"/>
    <x v="782"/>
    <x v="24"/>
    <s v="VESPINOSA"/>
    <s v="ZSRV"/>
    <s v=""/>
    <s v="C830108127"/>
    <s v="CREARE DISENO SAS"/>
    <n v="9240000"/>
    <n v="2512.2349102773246"/>
    <s v="COP"/>
    <s v="false"/>
  </r>
  <r>
    <s v="1100"/>
    <s v="CL"/>
    <x v="0"/>
    <x v="19"/>
    <s v="Corp A. Personas"/>
    <s v="CCHUECAS"/>
    <m/>
    <s v="1200147584"/>
    <s v="10"/>
    <x v="732"/>
    <x v="783"/>
    <x v="28"/>
    <s v="DQUINTANA"/>
    <s v="ZSRV"/>
    <s v=""/>
    <s v="76726790"/>
    <s v="APLICA EST S.A"/>
    <n v="2322272"/>
    <n v="2508.0427246120116"/>
    <s v="CLP"/>
    <s v="false"/>
  </r>
  <r>
    <s v="LAR"/>
    <s v="PE"/>
    <x v="1"/>
    <x v="8"/>
    <s v="PE Center Manager"/>
    <s v="FZAMALLOA"/>
    <s v="12"/>
    <s v="1200147026"/>
    <s v="10"/>
    <x v="733"/>
    <x v="784"/>
    <x v="38"/>
    <s v="EXT_KNOLASCO"/>
    <s v="ZSRV"/>
    <s v=""/>
    <s v="P48281567"/>
    <s v="ARTE CONSULTORES, EJECUTORES E.I.R."/>
    <n v="8648.2800000000007"/>
    <n v="2506.7478260869566"/>
    <s v="PEN"/>
    <s v="false"/>
  </r>
  <r>
    <s v="MQU"/>
    <s v="CL"/>
    <x v="0"/>
    <x v="7"/>
    <s v="CL Ops Mall"/>
    <s v="MBELLO"/>
    <s v="12"/>
    <s v="1200143786"/>
    <s v="10"/>
    <x v="734"/>
    <x v="785"/>
    <x v="48"/>
    <s v="EXT_MBELLO"/>
    <s v="ZSRV"/>
    <s v=""/>
    <s v="77692006"/>
    <s v="FISER SPA"/>
    <n v="2320000"/>
    <n v="2505.5889754085083"/>
    <s v="CLP"/>
    <s v="false"/>
  </r>
  <r>
    <s v="1100"/>
    <s v="CL"/>
    <x v="0"/>
    <x v="23"/>
    <s v="CL Proyectos 3"/>
    <s v="CGARCIA"/>
    <s v="12"/>
    <s v="1200144641"/>
    <s v="10"/>
    <x v="735"/>
    <x v="786"/>
    <x v="15"/>
    <s v="EXT_AYEPEZ"/>
    <s v="ZSRV"/>
    <s v=""/>
    <s v="78245970"/>
    <s v="CANALES PERRETTA &amp; ASOC. LTDA.."/>
    <n v="60"/>
    <n v="2500"/>
    <s v="UF"/>
    <s v="false"/>
  </r>
  <r>
    <s v="1100"/>
    <s v="CL"/>
    <x v="0"/>
    <x v="51"/>
    <s v="CL Serv al Cliente"/>
    <s v="AOLAVARRIA"/>
    <s v="12"/>
    <s v="1200144541"/>
    <s v="10"/>
    <x v="736"/>
    <x v="787"/>
    <x v="16"/>
    <s v="PRA_AOLAVARR"/>
    <s v="ZSRV"/>
    <s v=""/>
    <s v="77022253"/>
    <s v="DATABOT SPA"/>
    <n v="60"/>
    <n v="2500"/>
    <s v="UF"/>
    <s v="false"/>
  </r>
  <r>
    <s v="AEB"/>
    <s v="CL"/>
    <x v="0"/>
    <x v="7"/>
    <s v="CL Ops Mall"/>
    <s v="MFREITEZ"/>
    <s v="12"/>
    <s v="1200145371"/>
    <s v="10"/>
    <x v="737"/>
    <x v="788"/>
    <x v="21"/>
    <s v="KVARAS"/>
    <s v="ZSRV"/>
    <s v=""/>
    <s v="76425235"/>
    <s v="REDES CONTRA INCENDIOS SPA"/>
    <n v="60"/>
    <n v="2500"/>
    <s v="UF"/>
    <s v="false"/>
  </r>
  <r>
    <s v="BIN"/>
    <s v="CL"/>
    <x v="0"/>
    <x v="0"/>
    <s v="CL Proyectos 5"/>
    <s v="KSEPULVEDA"/>
    <s v="12"/>
    <s v="1200145327"/>
    <s v="10"/>
    <x v="738"/>
    <x v="789"/>
    <x v="21"/>
    <s v="EXT_AYEPEZ"/>
    <s v="ZSRV"/>
    <s v=""/>
    <s v="77406673"/>
    <s v="CERO SPA"/>
    <n v="60"/>
    <n v="2500"/>
    <s v="UF"/>
    <s v="false"/>
  </r>
  <r>
    <s v="1100"/>
    <s v="CL"/>
    <x v="0"/>
    <x v="7"/>
    <s v="CL Ops Mall"/>
    <s v="fgonzalezv"/>
    <s v="12"/>
    <s v="1200145336"/>
    <s v="10"/>
    <x v="739"/>
    <x v="790"/>
    <x v="21"/>
    <s v="FGONZALEZV"/>
    <s v="ZSRV"/>
    <s v=""/>
    <s v="77496546"/>
    <s v="TECNOLOGIAS DE PROCESAMIENTO"/>
    <n v="60"/>
    <n v="2500"/>
    <s v="UF"/>
    <s v="false"/>
  </r>
  <r>
    <s v="1100"/>
    <s v="CL"/>
    <x v="0"/>
    <x v="23"/>
    <s v="CL Proyectos 3"/>
    <s v="PMEZA"/>
    <s v="12"/>
    <s v="1200146612"/>
    <s v="10"/>
    <x v="740"/>
    <x v="791"/>
    <x v="2"/>
    <s v="EXT_AYEPEZ"/>
    <s v="ZSRV"/>
    <s v=""/>
    <s v="76780604"/>
    <s v="NATIVA GLOBAL SPA"/>
    <n v="60"/>
    <n v="2500"/>
    <s v="UF"/>
    <s v="false"/>
  </r>
  <r>
    <s v="1100"/>
    <s v="CL"/>
    <x v="0"/>
    <x v="23"/>
    <s v="CL Proyectos 3"/>
    <s v="DGONZALEZ"/>
    <s v="12"/>
    <s v="1200146686"/>
    <s v="10"/>
    <x v="741"/>
    <x v="792"/>
    <x v="12"/>
    <s v="EXT_AYEPEZ"/>
    <s v="ZSRV"/>
    <s v=""/>
    <s v="77350771"/>
    <s v="4EVER GROUP SPA"/>
    <n v="60"/>
    <n v="2500"/>
    <s v="UF"/>
    <s v="false"/>
  </r>
  <r>
    <s v="MOL"/>
    <s v="PE"/>
    <x v="1"/>
    <x v="2"/>
    <s v="PE Ops Mall"/>
    <s v="LRAMIREZ"/>
    <s v="12"/>
    <s v="1200144439"/>
    <s v="10"/>
    <x v="742"/>
    <x v="793"/>
    <x v="19"/>
    <s v="PRA_ARIVERA"/>
    <s v="ZSRV"/>
    <s v="SER_GRAL"/>
    <s v="P60210458"/>
    <s v="J &amp; G ELECTRIC S.R.L."/>
    <n v="2500"/>
    <n v="2500"/>
    <s v="USD"/>
    <s v="false"/>
  </r>
  <r>
    <s v="4300"/>
    <s v="CO"/>
    <x v="3"/>
    <x v="11"/>
    <s v="CO Ops Mall"/>
    <s v="ARICO"/>
    <s v="13"/>
    <s v="1300008883"/>
    <s v="30"/>
    <x v="99"/>
    <x v="794"/>
    <x v="24"/>
    <s v="EXT_JTRUJILL"/>
    <s v="ZSPC"/>
    <s v=""/>
    <s v="C800125313"/>
    <s v="SUMMAR PROCESOS S.A.S"/>
    <n v="9166056"/>
    <n v="2492.1305057096247"/>
    <s v="COP"/>
    <s v="false"/>
  </r>
  <r>
    <s v="MIN"/>
    <s v="PE"/>
    <x v="1"/>
    <x v="34"/>
    <s v="PE Marketing Mall"/>
    <s v="AATOCHE"/>
    <s v="12"/>
    <s v="1200146455"/>
    <s v="10"/>
    <x v="743"/>
    <x v="795"/>
    <x v="13"/>
    <s v="AATOCHE"/>
    <s v="ZSRV"/>
    <s v=""/>
    <s v="P20416564"/>
    <s v="SUSAN LEON PRODUCCIONES Y REPRESENT"/>
    <n v="8590.4"/>
    <n v="2489.9710144927535"/>
    <s v="PEN"/>
    <s v="false"/>
  </r>
  <r>
    <s v="MAM"/>
    <s v="CL"/>
    <x v="0"/>
    <x v="13"/>
    <s v="CL Marketing Mall"/>
    <s v="JGORICHON"/>
    <s v="12"/>
    <s v="1200143790"/>
    <s v="10"/>
    <x v="744"/>
    <x v="796"/>
    <x v="48"/>
    <s v="JGORICHON"/>
    <s v="ZSRV"/>
    <s v=""/>
    <s v="76593514"/>
    <s v="TEMPO PRODUCCIONES BY DS SPA"/>
    <n v="2302185"/>
    <n v="2486.3488600650157"/>
    <s v="CLP"/>
    <s v="false"/>
  </r>
  <r>
    <s v="6030"/>
    <s v="PE"/>
    <x v="2"/>
    <x v="2"/>
    <s v="PE Ops Mall"/>
    <s v="LHUAMAN"/>
    <s v="12"/>
    <s v="1200146701"/>
    <s v="10"/>
    <x v="745"/>
    <x v="797"/>
    <x v="12"/>
    <s v="LHUAMAN"/>
    <s v="ZSRV"/>
    <s v=""/>
    <s v="P56607803"/>
    <s v="NATIONAL FACILITIES MANAGEMENT S.A."/>
    <n v="8539.7199999999993"/>
    <n v="2475.2811594202894"/>
    <s v="PEN"/>
    <s v="false"/>
  </r>
  <r>
    <s v="1100"/>
    <s v="CL"/>
    <x v="0"/>
    <x v="23"/>
    <s v="CL Proyectos 3"/>
    <s v="PMEZA"/>
    <s v="12"/>
    <s v="1200146615"/>
    <s v="10"/>
    <x v="746"/>
    <x v="798"/>
    <x v="2"/>
    <s v="EXT_AYEPEZ"/>
    <s v="ZSRV"/>
    <s v=""/>
    <s v="76511955"/>
    <s v="CONSTRUCTORA BRD SPA"/>
    <n v="2287500"/>
    <n v="2470.4891298478287"/>
    <s v="CLP"/>
    <s v="false"/>
  </r>
  <r>
    <s v="6650"/>
    <s v="PE"/>
    <x v="2"/>
    <x v="2"/>
    <s v="PE Ops Mall"/>
    <s v="MCHACALIAZ"/>
    <s v="12"/>
    <s v="1200146297"/>
    <s v="10"/>
    <x v="747"/>
    <x v="799"/>
    <x v="35"/>
    <s v="RFC_CPI_SAP"/>
    <s v="ZSRV"/>
    <s v=""/>
    <s v="P60712155"/>
    <s v="SERTELL SERVICIOS GENERALES E.I.R.L"/>
    <n v="8500"/>
    <n v="2463.768115942029"/>
    <s v="PEN"/>
    <s v="false"/>
  </r>
  <r>
    <s v="LAR"/>
    <s v="PE"/>
    <x v="1"/>
    <x v="34"/>
    <s v="PE Marketing Mall"/>
    <s v="XZAVALA"/>
    <s v="12"/>
    <s v="1200146764"/>
    <s v="10"/>
    <x v="748"/>
    <x v="800"/>
    <x v="51"/>
    <s v="GRAVINES"/>
    <s v="ZSRV"/>
    <s v="SER_MKT"/>
    <s v="P60430764"/>
    <s v="JMA COMUNICACIONES S.A.C."/>
    <n v="8500"/>
    <n v="2463.768115942029"/>
    <s v="PEN"/>
    <s v="false"/>
  </r>
  <r>
    <s v="LAR"/>
    <s v="PE"/>
    <x v="1"/>
    <x v="8"/>
    <s v="PE Center Manager"/>
    <s v="FZAMALLOA"/>
    <m/>
    <s v="1200147177"/>
    <s v="10"/>
    <x v="749"/>
    <x v="801"/>
    <x v="41"/>
    <s v="EXT_KNOLASCO"/>
    <s v="ZSRV"/>
    <s v=""/>
    <s v="P56607803"/>
    <s v="NATIONAL FACILITIES MANAGEMENT S.A."/>
    <n v="8454"/>
    <n v="2450.4347826086955"/>
    <s v="PEN"/>
    <s v="false"/>
  </r>
  <r>
    <s v="1100"/>
    <s v="CL"/>
    <x v="0"/>
    <x v="7"/>
    <s v="CL Ops Mall"/>
    <s v="KCEA"/>
    <s v="12"/>
    <s v="1200145914"/>
    <s v="10"/>
    <x v="750"/>
    <x v="802"/>
    <x v="31"/>
    <s v="EXT_CNARANJO"/>
    <s v="ZSRV"/>
    <s v=""/>
    <s v="85233500"/>
    <s v="FABRIMETAL S.A"/>
    <n v="58.81"/>
    <n v="2450.4166666666665"/>
    <s v="UF"/>
    <s v="false"/>
  </r>
  <r>
    <s v="1100"/>
    <s v="CL"/>
    <x v="0"/>
    <x v="7"/>
    <s v="CL Ops Mall"/>
    <s v="p.herrera"/>
    <s v="12"/>
    <s v="1200144621"/>
    <s v="10"/>
    <x v="751"/>
    <x v="803"/>
    <x v="15"/>
    <s v="EXT_PHERRERA"/>
    <s v="ZSRV"/>
    <s v=""/>
    <s v="19421657"/>
    <s v="SEBASTIAN EDUARDO ORTIZ ORREGO"/>
    <n v="58.26"/>
    <n v="2427.5"/>
    <s v="UF"/>
    <s v="false"/>
  </r>
  <r>
    <s v="6000"/>
    <s v="PE"/>
    <x v="2"/>
    <x v="2"/>
    <s v="PE Ops Mall"/>
    <s v="MPONCE"/>
    <s v="12"/>
    <s v="1200144645"/>
    <s v="10"/>
    <x v="752"/>
    <x v="804"/>
    <x v="15"/>
    <s v="EXT_KNOLASCO"/>
    <s v="ZSRV"/>
    <s v="SER_MANTO"/>
    <s v="P51380401"/>
    <s v="BOBCAT'S SERVICE &amp; PARTS S.A.C."/>
    <n v="2427.38"/>
    <n v="2427.38"/>
    <s v="USD"/>
    <s v="false"/>
  </r>
  <r>
    <s v="1100"/>
    <s v="CL"/>
    <x v="0"/>
    <x v="13"/>
    <s v="CL Marketing Mall"/>
    <s v="P NORAMBUENA"/>
    <m/>
    <s v="1200147202"/>
    <s v="10"/>
    <x v="753"/>
    <x v="805"/>
    <x v="41"/>
    <s v="BILLESCA"/>
    <s v="ZSRV"/>
    <s v=""/>
    <s v="76945383"/>
    <s v="NOT MEDIA SPA"/>
    <n v="2234000"/>
    <n v="2412.7093840787102"/>
    <s v="CLP"/>
    <s v="false"/>
  </r>
  <r>
    <s v="6030"/>
    <s v="PE"/>
    <x v="2"/>
    <x v="2"/>
    <s v="PE Ops Mall"/>
    <s v="LHUAMAN"/>
    <s v="12"/>
    <s v="1200146705"/>
    <s v="10"/>
    <x v="754"/>
    <x v="806"/>
    <x v="12"/>
    <s v="LHUAMAN"/>
    <s v="ZSRV"/>
    <s v=""/>
    <s v="P56607803"/>
    <s v="NATIONAL FACILITIES MANAGEMENT S.A."/>
    <n v="8300"/>
    <n v="2405.797101449275"/>
    <s v="PEN"/>
    <s v="false"/>
  </r>
  <r>
    <s v="MIN"/>
    <s v="PE"/>
    <x v="1"/>
    <x v="14"/>
    <s v="Corp Gest Riesgo"/>
    <s v="cfuentes"/>
    <m/>
    <s v="1400009356"/>
    <s v="10"/>
    <x v="755"/>
    <x v="807"/>
    <x v="25"/>
    <s v="PMUNOZ"/>
    <s v="ZPMH"/>
    <s v=""/>
    <s v="P10004195"/>
    <s v="RIMAC SEGUROS Y REASEGUROS"/>
    <n v="2382.3000000000002"/>
    <n v="2382.3000000000002"/>
    <s v="USD"/>
    <s v="false"/>
  </r>
  <r>
    <s v="3450"/>
    <s v="PE"/>
    <x v="1"/>
    <x v="34"/>
    <s v="PE Marketing Mall"/>
    <s v="JPONCE"/>
    <s v="12"/>
    <s v="1200144844"/>
    <s v="10"/>
    <x v="756"/>
    <x v="808"/>
    <x v="4"/>
    <s v="EXT_ACHIHUAN"/>
    <s v="ZSRV"/>
    <s v="SER_MKT"/>
    <s v="P60410156"/>
    <s v="S &amp; M GIGANTICOLOR S.A.C"/>
    <n v="8204.42"/>
    <n v="2378.0927536231884"/>
    <s v="PEN"/>
    <s v="false"/>
  </r>
  <r>
    <s v="2400"/>
    <s v="CL"/>
    <x v="0"/>
    <x v="7"/>
    <s v="CL Ops Mall"/>
    <s v="RMESA"/>
    <s v="12"/>
    <s v="1200145883"/>
    <s v="10"/>
    <x v="757"/>
    <x v="809"/>
    <x v="31"/>
    <s v="PCAMPOS"/>
    <s v="ZSRV"/>
    <s v=""/>
    <s v="12348462"/>
    <s v="EDGARDO FROILAN"/>
    <n v="2200000"/>
    <n v="2375.9895456459994"/>
    <s v="CLP"/>
    <s v="false"/>
  </r>
  <r>
    <s v="MIN"/>
    <s v="PE"/>
    <x v="1"/>
    <x v="8"/>
    <s v="PE Center Manager"/>
    <s v="Ameza"/>
    <s v="12"/>
    <s v="1200146834"/>
    <s v="10"/>
    <x v="758"/>
    <x v="810"/>
    <x v="61"/>
    <s v="AMEZAR"/>
    <s v="ZSRV"/>
    <s v="SER_VARIO"/>
    <s v="P61344813"/>
    <s v="CONSTRUCCION Y ADMINISTRACION DE SE"/>
    <n v="8152.12"/>
    <n v="2362.9333333333334"/>
    <s v="PEN"/>
    <s v="false"/>
  </r>
  <r>
    <s v="6740"/>
    <s v="PE"/>
    <x v="2"/>
    <x v="17"/>
    <s v="PE Área Legal"/>
    <s v="GOLIVERI"/>
    <s v="12"/>
    <s v="1200145841"/>
    <s v="20"/>
    <x v="759"/>
    <x v="397"/>
    <x v="31"/>
    <s v="SGARIBAY"/>
    <s v="ZSRV"/>
    <s v=""/>
    <s v="P18214620"/>
    <s v="GONZALO GUSTAVO GONZALES GONZALES"/>
    <n v="8135.6"/>
    <n v="2358.144927536232"/>
    <s v="PEN"/>
    <s v="false"/>
  </r>
  <r>
    <s v="6400"/>
    <s v="PE"/>
    <x v="2"/>
    <x v="17"/>
    <s v="PE Área Legal"/>
    <s v="GOLIVERI"/>
    <s v="12"/>
    <s v="1200145844"/>
    <s v="20"/>
    <x v="760"/>
    <x v="397"/>
    <x v="31"/>
    <s v="SGARIBAY"/>
    <s v="ZSRV"/>
    <s v=""/>
    <s v="P18214620"/>
    <s v="GONZALO GUSTAVO GONZALES GONZALES"/>
    <n v="8135.6"/>
    <n v="2358.144927536232"/>
    <s v="PEN"/>
    <s v="false"/>
  </r>
  <r>
    <s v="1100"/>
    <s v="CL"/>
    <x v="0"/>
    <x v="1"/>
    <s v="Corp A. Finanzas"/>
    <s v="pmunoz"/>
    <s v="12"/>
    <s v="1200143915"/>
    <s v="10"/>
    <x v="761"/>
    <x v="811"/>
    <x v="27"/>
    <s v="PMUNOZ"/>
    <s v="ZSRV"/>
    <s v=""/>
    <s v="99554390"/>
    <s v="SABA ESTACIONAMIENTOS DE CHILE"/>
    <n v="2180798"/>
    <n v="2355.2514768935016"/>
    <s v="CLP"/>
    <s v="false"/>
  </r>
  <r>
    <s v="1100"/>
    <s v="CL"/>
    <x v="0"/>
    <x v="7"/>
    <s v="CL Ops Mall"/>
    <s v="KCEA"/>
    <s v="12"/>
    <s v="1200146564"/>
    <s v="10"/>
    <x v="762"/>
    <x v="812"/>
    <x v="10"/>
    <s v="EXT_CNARANJO"/>
    <s v="ZSRV"/>
    <s v=""/>
    <s v="76474383"/>
    <s v="IO INGENIERIA LIMITADA"/>
    <n v="56"/>
    <n v="2333.3333333333335"/>
    <s v="UF"/>
    <s v="false"/>
  </r>
  <r>
    <s v="6000"/>
    <s v="PE"/>
    <x v="2"/>
    <x v="2"/>
    <s v="PE Ops Mall"/>
    <s v="DVITES"/>
    <s v="12"/>
    <s v="1200145191"/>
    <s v="10"/>
    <x v="763"/>
    <x v="813"/>
    <x v="22"/>
    <s v="EXT_KNOLASCO"/>
    <s v="ZSRV"/>
    <s v="SER_MANTO"/>
    <s v="P60026937"/>
    <s v="GESINPRO S.A.C."/>
    <n v="8000"/>
    <n v="2318.840579710145"/>
    <s v="PEN"/>
    <s v="false"/>
  </r>
  <r>
    <s v="6740"/>
    <s v="PE"/>
    <x v="2"/>
    <x v="38"/>
    <s v="PE Ops Out/Strips"/>
    <s v="LCHIPAYO"/>
    <m/>
    <s v="1200147306"/>
    <s v="10"/>
    <x v="764"/>
    <x v="770"/>
    <x v="25"/>
    <s v="ARRIVERA"/>
    <s v="ZSRV"/>
    <s v="SER_GRAL"/>
    <s v="P60191080"/>
    <s v="CESAL CONSULTORES S.A.C."/>
    <n v="8000"/>
    <n v="2318.840579710145"/>
    <s v="PEN"/>
    <s v="false"/>
  </r>
  <r>
    <s v="AEB"/>
    <s v="CL"/>
    <x v="0"/>
    <x v="7"/>
    <s v="CL Ops Mall"/>
    <s v="MFREITEZ"/>
    <s v="12"/>
    <s v="1200144492"/>
    <s v="10"/>
    <x v="765"/>
    <x v="814"/>
    <x v="47"/>
    <s v="KVARAS"/>
    <s v="ZSRV"/>
    <s v=""/>
    <s v="77350771"/>
    <s v="4EVER GROUP SPA"/>
    <n v="55.5"/>
    <n v="2312.5"/>
    <s v="UF"/>
    <s v="false"/>
  </r>
  <r>
    <s v="PHM"/>
    <s v="CO"/>
    <x v="3"/>
    <x v="22"/>
    <s v="CO A.Finanzas"/>
    <s v="MGARCIA"/>
    <m/>
    <s v="1200147446"/>
    <s v="10"/>
    <x v="766"/>
    <x v="815"/>
    <x v="29"/>
    <s v="MMALAGON"/>
    <s v="ZSRV"/>
    <s v=""/>
    <s v="C830014567"/>
    <s v="INTERSERVICE S A"/>
    <n v="8500000"/>
    <n v="2311.0386079390973"/>
    <s v="COP"/>
    <s v="false"/>
  </r>
  <r>
    <s v="2160"/>
    <s v="CL"/>
    <x v="0"/>
    <x v="7"/>
    <s v="CL Ops Mall"/>
    <s v="RCOTES"/>
    <s v="12"/>
    <s v="1200144342"/>
    <s v="10"/>
    <x v="767"/>
    <x v="816"/>
    <x v="32"/>
    <s v="EXT_CVENEGAS"/>
    <s v="ZSRV"/>
    <s v=""/>
    <s v="76951272"/>
    <s v="CLIVER SPA"/>
    <n v="2139611"/>
    <n v="2310.7697126132648"/>
    <s v="CLP"/>
    <s v="false"/>
  </r>
  <r>
    <s v="PCA"/>
    <s v="CO"/>
    <x v="3"/>
    <x v="11"/>
    <s v="CO Ops Mall"/>
    <s v="DLOZADA"/>
    <s v="12"/>
    <s v="1200144464"/>
    <s v="10"/>
    <x v="768"/>
    <x v="817"/>
    <x v="47"/>
    <s v="EXT_AFLOREZ"/>
    <s v="ZSRV"/>
    <s v=""/>
    <s v="C900539922"/>
    <s v="PRO CLEANER SERVICE S.A.S"/>
    <n v="8412045"/>
    <n v="2287.1247960848286"/>
    <s v="COP"/>
    <s v="false"/>
  </r>
  <r>
    <s v="1100"/>
    <s v="CL"/>
    <x v="0"/>
    <x v="7"/>
    <s v="CL Ops Mall"/>
    <s v="MANTONIETA"/>
    <m/>
    <s v="1200147430"/>
    <s v="10"/>
    <x v="769"/>
    <x v="818"/>
    <x v="29"/>
    <s v="EXT_CNARANJO"/>
    <s v="ZSRV"/>
    <s v=""/>
    <s v="76451328"/>
    <s v="MESA ARQUITECTURA LIMITADA"/>
    <n v="2114735"/>
    <n v="2283.9037508234965"/>
    <s v="CLP"/>
    <s v="false"/>
  </r>
  <r>
    <s v="PAG"/>
    <s v="CO"/>
    <x v="3"/>
    <x v="32"/>
    <s v="CO Mktg Mall"/>
    <s v="ATAPIAS"/>
    <s v="12"/>
    <s v="1200144628"/>
    <s v="10"/>
    <x v="770"/>
    <x v="819"/>
    <x v="15"/>
    <s v="EXT_MSAMPER"/>
    <s v="ZSRV"/>
    <s v=""/>
    <s v="C901445525"/>
    <s v="ELECTRICOS Y FERRETERIA MAYJAY S.A."/>
    <n v="8380800"/>
    <n v="2278.6296900489397"/>
    <s v="COP"/>
    <s v="false"/>
  </r>
  <r>
    <s v="LAR"/>
    <s v="PE"/>
    <x v="1"/>
    <x v="8"/>
    <s v="PE Center Manager"/>
    <s v="FZAMALLOA"/>
    <s v="12"/>
    <s v="1200143769"/>
    <s v="10"/>
    <x v="771"/>
    <x v="820"/>
    <x v="14"/>
    <s v="EXT_BRODRIGU"/>
    <s v="ZSRV"/>
    <s v=""/>
    <s v="P56607803"/>
    <s v="NATIONAL FACILITIES MANAGEMENT S.A."/>
    <n v="7857.14"/>
    <n v="2277.4318840579708"/>
    <s v="PEN"/>
    <s v="false"/>
  </r>
  <r>
    <s v="6030"/>
    <s v="PE"/>
    <x v="2"/>
    <x v="2"/>
    <s v="PE Ops Mall"/>
    <s v="Ameza"/>
    <s v="12"/>
    <s v="1200145925"/>
    <s v="10"/>
    <x v="772"/>
    <x v="821"/>
    <x v="31"/>
    <s v="AMEZAR"/>
    <s v="ZSRV"/>
    <s v="SER_VARIO"/>
    <s v="P61079106"/>
    <s v="FAB TECH COMPANY E.I.R.L"/>
    <n v="7850"/>
    <n v="2275.3623188405795"/>
    <s v="PEN"/>
    <s v="false"/>
  </r>
  <r>
    <s v="1100"/>
    <s v="CL"/>
    <x v="0"/>
    <x v="7"/>
    <s v="CL Ops Mall"/>
    <s v="MANTONIETA"/>
    <s v="12"/>
    <s v="1200145903"/>
    <s v="10"/>
    <x v="773"/>
    <x v="822"/>
    <x v="31"/>
    <s v="EXT_CNARANJO"/>
    <s v="ZSRV"/>
    <s v=""/>
    <s v="76280086"/>
    <s v="SOLUCIONES SIM SPA"/>
    <n v="54.58"/>
    <n v="2274.1666666666665"/>
    <s v="UF"/>
    <s v="false"/>
  </r>
  <r>
    <s v="3540"/>
    <s v="PE"/>
    <x v="1"/>
    <x v="54"/>
    <s v="PE Área Personas"/>
    <s v="CZARATE"/>
    <s v="12"/>
    <s v="1200146375"/>
    <s v="10"/>
    <x v="774"/>
    <x v="823"/>
    <x v="13"/>
    <s v="CZARATE"/>
    <s v="ZSRV"/>
    <s v=""/>
    <s v="P51668421"/>
    <s v="SENIORS AGENCIA S.A.C"/>
    <n v="7845.5"/>
    <n v="2274.0579710144925"/>
    <s v="PEN"/>
    <s v="false"/>
  </r>
  <r>
    <s v="AEB"/>
    <s v="CL"/>
    <x v="0"/>
    <x v="7"/>
    <s v="CL Ops Mall"/>
    <s v="MFREITEZ"/>
    <m/>
    <s v="1200147405"/>
    <s v="10"/>
    <x v="775"/>
    <x v="824"/>
    <x v="37"/>
    <s v="KVARAS"/>
    <s v="ZSRV"/>
    <s v=""/>
    <s v="77274068"/>
    <s v="CONSTRUCTORA PUELO SPA"/>
    <n v="2090352"/>
    <n v="2257.5702266910025"/>
    <s v="CLP"/>
    <s v="false"/>
  </r>
  <r>
    <s v="LAR"/>
    <s v="PE"/>
    <x v="1"/>
    <x v="8"/>
    <s v="PE Center Manager"/>
    <s v="FZAMALLOA"/>
    <m/>
    <s v="1200147226"/>
    <s v="10"/>
    <x v="776"/>
    <x v="825"/>
    <x v="41"/>
    <s v="EXT_KNOLASCO"/>
    <s v="ZSRV"/>
    <s v=""/>
    <s v="P56607803"/>
    <s v="NATIONAL FACILITIES MANAGEMENT S.A."/>
    <n v="7785.12"/>
    <n v="2256.5565217391304"/>
    <s v="PEN"/>
    <s v="false"/>
  </r>
  <r>
    <s v="1100"/>
    <s v="CL"/>
    <x v="0"/>
    <x v="19"/>
    <s v="Corp A. Personas"/>
    <s v="CCHUECAS"/>
    <s v="12"/>
    <s v="1200145363"/>
    <s v="10"/>
    <x v="777"/>
    <x v="826"/>
    <x v="21"/>
    <s v="DQUINTANA"/>
    <s v="ZSRV"/>
    <s v=""/>
    <s v="76726790"/>
    <s v="APLICA EST S.A"/>
    <n v="2084779"/>
    <n v="2251.5514131737823"/>
    <s v="CLP"/>
    <s v="false"/>
  </r>
  <r>
    <s v="1100"/>
    <s v="CL"/>
    <x v="0"/>
    <x v="7"/>
    <s v="CL Ops Mall"/>
    <s v="KCEA"/>
    <s v="12"/>
    <s v="1200147009"/>
    <s v="10"/>
    <x v="778"/>
    <x v="827"/>
    <x v="38"/>
    <s v="EXT_CNARANJO"/>
    <s v="ZSRV"/>
    <s v=""/>
    <s v="76451328"/>
    <s v="MESA ARQUITECTURA LIMITADA"/>
    <n v="2084759"/>
    <n v="2251.5298132688217"/>
    <s v="CLP"/>
    <s v="false"/>
  </r>
  <r>
    <s v="MAM"/>
    <s v="CL"/>
    <x v="0"/>
    <x v="7"/>
    <s v="CL Ops Mall"/>
    <s v="MRUPAYAN"/>
    <m/>
    <s v="1200147187"/>
    <s v="10"/>
    <x v="779"/>
    <x v="828"/>
    <x v="41"/>
    <s v="EXT_KGANA"/>
    <s v="ZSRV"/>
    <s v=""/>
    <s v="76019824"/>
    <s v="REDCOMERCIO S.A"/>
    <n v="54"/>
    <n v="2250"/>
    <s v="UF"/>
    <s v="false"/>
  </r>
  <r>
    <s v="BOG"/>
    <s v="CO"/>
    <x v="3"/>
    <x v="12"/>
    <s v="CO Gcia Ing"/>
    <s v="JVASQUEZ"/>
    <s v="12"/>
    <s v="1200144414"/>
    <s v="10"/>
    <x v="780"/>
    <x v="829"/>
    <x v="19"/>
    <s v="JVASQUEZ"/>
    <s v="ZSRV"/>
    <s v=""/>
    <s v="C830513245"/>
    <s v="PINTUSEL SAS"/>
    <n v="8272953"/>
    <n v="2249.3075040783033"/>
    <s v="COP"/>
    <s v="false"/>
  </r>
  <r>
    <s v="BOG"/>
    <s v="CO"/>
    <x v="3"/>
    <x v="12"/>
    <s v="CO Gcia Ing"/>
    <s v="JVASQUEZ"/>
    <m/>
    <s v="1200147280"/>
    <s v="10"/>
    <x v="781"/>
    <x v="830"/>
    <x v="25"/>
    <s v="JVASQUEZ"/>
    <s v="ZSRV"/>
    <s v=""/>
    <s v="C830513245"/>
    <s v="PINTUSEL SAS"/>
    <n v="8272953"/>
    <n v="2249.3075040783033"/>
    <s v="COP"/>
    <s v="false"/>
  </r>
  <r>
    <s v="1100"/>
    <s v="CL"/>
    <x v="0"/>
    <x v="50"/>
    <s v="CL Área Personas"/>
    <s v="KLUNA"/>
    <m/>
    <s v="1200147431"/>
    <s v="10"/>
    <x v="782"/>
    <x v="298"/>
    <x v="29"/>
    <s v="KLUNA"/>
    <s v="ZSRV"/>
    <s v="SER_GRAL"/>
    <s v="76152369"/>
    <s v="AUSTRAL CONSULTORES SPA"/>
    <n v="2074902"/>
    <n v="2240.8843001090795"/>
    <s v="CLP"/>
    <s v="false"/>
  </r>
  <r>
    <s v="3300"/>
    <s v="PE"/>
    <x v="1"/>
    <x v="17"/>
    <s v="PE Área Legal"/>
    <s v="GOLIVERI"/>
    <s v="12"/>
    <s v="1200144804"/>
    <s v="10"/>
    <x v="783"/>
    <x v="831"/>
    <x v="4"/>
    <s v="SGARIBAY"/>
    <s v="ZSRV"/>
    <s v=""/>
    <s v="P51003756"/>
    <s v="ESTUDIO LUIS ECHECOPAR GARCIA S.R.L"/>
    <n v="2240"/>
    <n v="2240"/>
    <s v="USD"/>
    <s v="false"/>
  </r>
  <r>
    <s v="3510"/>
    <s v="PE"/>
    <x v="1"/>
    <x v="2"/>
    <s v="PE Ops Mall"/>
    <s v="DDIAZ"/>
    <s v="12"/>
    <s v="1200144496"/>
    <s v="10"/>
    <x v="784"/>
    <x v="832"/>
    <x v="47"/>
    <s v="DDIAZ"/>
    <s v="ZSRV"/>
    <s v=""/>
    <s v="P52933471"/>
    <s v="EMPSER PERU E.I.R.L"/>
    <n v="7710.98"/>
    <n v="2235.0666666666666"/>
    <s v="PEN"/>
    <s v="false"/>
  </r>
  <r>
    <s v="6000"/>
    <s v="PE"/>
    <x v="2"/>
    <x v="2"/>
    <s v="PE Ops Mall"/>
    <s v="MPONCE"/>
    <s v="12"/>
    <s v="1200145287"/>
    <s v="10"/>
    <x v="785"/>
    <x v="833"/>
    <x v="36"/>
    <s v="EXT_KNOLASCO"/>
    <s v="ZSRV"/>
    <s v="SER_MANTO"/>
    <s v="P29040966"/>
    <s v="ECOLAB S.R.L"/>
    <n v="7710"/>
    <n v="2234.782608695652"/>
    <s v="PEN"/>
    <s v="false"/>
  </r>
  <r>
    <s v="PCA"/>
    <s v="CO"/>
    <x v="3"/>
    <x v="32"/>
    <s v="CO Mktg Mall"/>
    <s v="PRODRIGUEZ"/>
    <s v="12"/>
    <s v="1200144333"/>
    <s v="10"/>
    <x v="786"/>
    <x v="834"/>
    <x v="32"/>
    <s v="EXT_DMENDES"/>
    <s v="ZSRV"/>
    <s v=""/>
    <s v="C800189939"/>
    <s v="ASOCIACION DE  CENTRO COMERCIALES D"/>
    <n v="8185188"/>
    <n v="2225.4453507340945"/>
    <s v="COP"/>
    <s v="false"/>
  </r>
  <r>
    <s v="4300"/>
    <s v="CO"/>
    <x v="3"/>
    <x v="32"/>
    <s v="CO Mktg Mall"/>
    <s v="jvalderrama"/>
    <m/>
    <s v="1200147680"/>
    <s v="10"/>
    <x v="787"/>
    <x v="835"/>
    <x v="45"/>
    <s v="JVALDERRAMA"/>
    <s v="ZSRV"/>
    <s v=""/>
    <s v="C800189939"/>
    <s v="ASOCIACION DE  CENTRO COMERCIALES D"/>
    <n v="8185188"/>
    <n v="2225.4453507340945"/>
    <s v="COP"/>
    <s v="false"/>
  </r>
  <r>
    <s v="1100"/>
    <s v="CL"/>
    <x v="0"/>
    <x v="23"/>
    <s v="CL Proyectos 3"/>
    <s v="PMEZA"/>
    <s v="12"/>
    <s v="1200145825"/>
    <s v="10"/>
    <x v="788"/>
    <x v="836"/>
    <x v="31"/>
    <s v="EXT_AYEPEZ"/>
    <s v="ZSRV"/>
    <s v=""/>
    <s v="77701194"/>
    <s v="SANHUEZA Y VALENZUELA CONSTRUCCION"/>
    <n v="2058940"/>
    <n v="2223.6454159601699"/>
    <s v="CLP"/>
    <s v="false"/>
  </r>
  <r>
    <s v="LAR"/>
    <s v="PE"/>
    <x v="1"/>
    <x v="8"/>
    <s v="PE Center Manager"/>
    <s v="FZAMALLOA"/>
    <s v="12"/>
    <s v="1200144051"/>
    <s v="10"/>
    <x v="789"/>
    <x v="837"/>
    <x v="8"/>
    <s v="EXT_BRODRIGU"/>
    <s v="ZSRV"/>
    <s v=""/>
    <s v="P56607803"/>
    <s v="NATIONAL FACILITIES MANAGEMENT S.A."/>
    <n v="7620.5"/>
    <n v="2208.840579710145"/>
    <s v="PEN"/>
    <s v="false"/>
  </r>
  <r>
    <s v="LAR"/>
    <s v="PE"/>
    <x v="1"/>
    <x v="8"/>
    <s v="PE Center Manager"/>
    <s v="FZAMALLOA"/>
    <s v="12"/>
    <s v="1200145659"/>
    <s v="10"/>
    <x v="790"/>
    <x v="837"/>
    <x v="40"/>
    <s v="EXT_BRODRIGU"/>
    <s v="ZSRV"/>
    <s v=""/>
    <s v="P56607803"/>
    <s v="NATIONAL FACILITIES MANAGEMENT S.A."/>
    <n v="7620.5"/>
    <n v="2208.840579710145"/>
    <s v="PEN"/>
    <s v="false"/>
  </r>
  <r>
    <s v="LAR"/>
    <s v="PE"/>
    <x v="1"/>
    <x v="8"/>
    <s v="PE Center Manager"/>
    <s v="FZAMALLOA"/>
    <m/>
    <s v="1200147294"/>
    <s v="10"/>
    <x v="791"/>
    <x v="837"/>
    <x v="25"/>
    <s v="EXT_KNOLASCO"/>
    <s v="ZSRV"/>
    <s v=""/>
    <s v="P56607803"/>
    <s v="NATIONAL FACILITIES MANAGEMENT S.A."/>
    <n v="7620.5"/>
    <n v="2208.840579710145"/>
    <s v="PEN"/>
    <s v="false"/>
  </r>
  <r>
    <s v="OUL"/>
    <s v="PE"/>
    <x v="1"/>
    <x v="38"/>
    <s v="PE Ops Out/Strips"/>
    <s v="mrodriguezc"/>
    <s v="12"/>
    <s v="1200143909"/>
    <s v="10"/>
    <x v="792"/>
    <x v="838"/>
    <x v="6"/>
    <s v="MRODRIGUEZC"/>
    <s v="ZSRV"/>
    <s v=""/>
    <s v="P60484187"/>
    <s v="SOINEL COMPANY S.A.C"/>
    <n v="7616"/>
    <n v="2207.536231884058"/>
    <s v="PEN"/>
    <s v="false"/>
  </r>
  <r>
    <s v="6000"/>
    <s v="PE"/>
    <x v="2"/>
    <x v="14"/>
    <s v="Corp Gest Riesgo"/>
    <s v="CF"/>
    <s v="14"/>
    <s v="1400009259"/>
    <s v="10"/>
    <x v="793"/>
    <x v="317"/>
    <x v="36"/>
    <s v="FPEREZ"/>
    <s v="ZPMH"/>
    <s v=""/>
    <s v="P39062500"/>
    <s v="CHUBB PERU S.A. COMPANIA DE SEGUROS"/>
    <n v="2207.23"/>
    <n v="2207.23"/>
    <s v="USD"/>
    <s v="false"/>
  </r>
  <r>
    <s v="6000"/>
    <s v="PE"/>
    <x v="2"/>
    <x v="2"/>
    <s v="PE Ops Mall"/>
    <s v="KALVAN"/>
    <s v="12"/>
    <s v="1200146772"/>
    <s v="10"/>
    <x v="794"/>
    <x v="177"/>
    <x v="51"/>
    <s v="EXT_KNOLASCO"/>
    <s v="ZSRV"/>
    <s v="SER_MANTO"/>
    <s v="P60092659"/>
    <s v="MIFA INGENIEROS S.A.C"/>
    <n v="7600"/>
    <n v="2202.8985507246375"/>
    <s v="PEN"/>
    <s v="false"/>
  </r>
  <r>
    <s v="1100"/>
    <s v="CL"/>
    <x v="0"/>
    <x v="19"/>
    <s v="Corp A. Personas"/>
    <s v="DQUINTA"/>
    <m/>
    <s v="1200147587"/>
    <s v="10"/>
    <x v="795"/>
    <x v="839"/>
    <x v="28"/>
    <s v="DQUINTANA"/>
    <s v="ZSRV"/>
    <s v=""/>
    <s v="76238746"/>
    <s v="CF EXPANDE SPA"/>
    <n v="2030000"/>
    <n v="2192.3903534824449"/>
    <s v="CLP"/>
    <s v="false"/>
  </r>
  <r>
    <s v="MAM"/>
    <s v="CL"/>
    <x v="0"/>
    <x v="7"/>
    <s v="CL Ops Mall"/>
    <s v="MRUPYAN"/>
    <s v="12"/>
    <s v="1200145658"/>
    <s v="10"/>
    <x v="796"/>
    <x v="840"/>
    <x v="40"/>
    <s v="EXT_KGANA"/>
    <s v="ZSRV"/>
    <s v=""/>
    <s v="77980759"/>
    <s v="BLAC SPA"/>
    <n v="2025200"/>
    <n v="2187.2063762919443"/>
    <s v="CLP"/>
    <s v="false"/>
  </r>
  <r>
    <s v="PCA"/>
    <s v="CO"/>
    <x v="3"/>
    <x v="22"/>
    <s v="CO A.Finanzas"/>
    <s v="MGARCÍA"/>
    <m/>
    <s v="1200147442"/>
    <s v="10"/>
    <x v="797"/>
    <x v="841"/>
    <x v="29"/>
    <s v="MMALAGON"/>
    <s v="ZSRV"/>
    <s v=""/>
    <s v="C830014567"/>
    <s v="INTERSERVICE S A"/>
    <n v="8000000"/>
    <n v="2175.0951604132679"/>
    <s v="COP"/>
    <s v="false"/>
  </r>
  <r>
    <s v="MIN"/>
    <s v="PE"/>
    <x v="1"/>
    <x v="2"/>
    <s v="PE Ops Mall"/>
    <s v="CPISFIL"/>
    <s v="12"/>
    <s v="1200145931"/>
    <s v="10"/>
    <x v="798"/>
    <x v="842"/>
    <x v="31"/>
    <s v="EXT_EDAVILA"/>
    <s v="ZSRV"/>
    <s v=""/>
    <s v="P56607803"/>
    <s v="NATIONAL FACILITIES MANAGEMENT S.A."/>
    <n v="7500"/>
    <n v="2173.9130434782605"/>
    <s v="PEN"/>
    <s v="false"/>
  </r>
  <r>
    <s v="MAM"/>
    <s v="CL"/>
    <x v="0"/>
    <x v="7"/>
    <s v="CL Ops Mall"/>
    <s v="mrupayan"/>
    <s v="12"/>
    <s v="1200146592"/>
    <s v="10"/>
    <x v="799"/>
    <x v="843"/>
    <x v="2"/>
    <s v="EXT_KGANA"/>
    <s v="ZSRV"/>
    <s v=""/>
    <s v="76229358"/>
    <s v="INGENIERIA Y ENERGIA NEGAWATT LIMIT"/>
    <n v="2008552"/>
    <n v="2169.2266154028925"/>
    <s v="CLP"/>
    <s v="false"/>
  </r>
  <r>
    <s v="6030"/>
    <s v="PE"/>
    <x v="2"/>
    <x v="34"/>
    <s v="PE Marketing Mall"/>
    <s v="RCULQUI"/>
    <s v="12"/>
    <s v="1200143742"/>
    <s v="10"/>
    <x v="800"/>
    <x v="844"/>
    <x v="14"/>
    <s v="EXT_BRODRIGU"/>
    <s v="ZSRV"/>
    <s v=""/>
    <s v="P10053820"/>
    <s v="ASOC PERUANA DE AUTORES Y COMPOSITO"/>
    <n v="7481"/>
    <n v="2168.405797101449"/>
    <s v="PEN"/>
    <s v="false"/>
  </r>
  <r>
    <s v="6650"/>
    <s v="PE"/>
    <x v="2"/>
    <x v="2"/>
    <s v="PE Ops Mall"/>
    <s v="MCHACALIAZ"/>
    <s v="12"/>
    <s v="1200144232"/>
    <s v="10"/>
    <x v="801"/>
    <x v="845"/>
    <x v="11"/>
    <s v="RFC_CPI_SAP"/>
    <s v="ZSRV"/>
    <s v=""/>
    <s v="P45283836"/>
    <s v="BUARSOCA SAC"/>
    <n v="7467.6"/>
    <n v="2164.521739130435"/>
    <s v="PEN"/>
    <s v="false"/>
  </r>
  <r>
    <s v="PHM"/>
    <s v="CO"/>
    <x v="3"/>
    <x v="11"/>
    <s v="CO Ops Mall"/>
    <s v="JCARDONA"/>
    <s v="14"/>
    <s v="1400009196"/>
    <s v="40"/>
    <x v="802"/>
    <x v="846"/>
    <x v="4"/>
    <s v="EXT_BOSORNO"/>
    <s v="ZPMH"/>
    <s v=""/>
    <s v="C811009952"/>
    <s v="CUERPO DE BOMBEROS VOLUNTARIOS DE B"/>
    <n v="7948947"/>
    <n v="2161.2145187601959"/>
    <s v="COP"/>
    <s v="false"/>
  </r>
  <r>
    <s v="PHM"/>
    <s v="CO"/>
    <x v="3"/>
    <x v="11"/>
    <s v="CO Ops Mall"/>
    <s v="JCARDONA"/>
    <s v="14"/>
    <s v="1400009196"/>
    <s v="60"/>
    <x v="802"/>
    <x v="847"/>
    <x v="4"/>
    <s v="EXT_BOSORNO"/>
    <s v="ZPMH"/>
    <s v=""/>
    <s v="C811009952"/>
    <s v="CUERPO DE BOMBEROS VOLUNTARIOS DE B"/>
    <n v="7948947"/>
    <n v="2161.2145187601959"/>
    <s v="COP"/>
    <s v="false"/>
  </r>
  <r>
    <s v="PHM"/>
    <s v="CO"/>
    <x v="3"/>
    <x v="11"/>
    <s v="CO Ops Mall"/>
    <s v="JCARDONA"/>
    <s v="14"/>
    <s v="1400009196"/>
    <s v="80"/>
    <x v="802"/>
    <x v="848"/>
    <x v="4"/>
    <s v="EXT_BOSORNO"/>
    <s v="ZPMH"/>
    <s v=""/>
    <s v="C811009952"/>
    <s v="CUERPO DE BOMBEROS VOLUNTARIOS DE B"/>
    <n v="7948947"/>
    <n v="2161.2145187601959"/>
    <s v="COP"/>
    <s v="false"/>
  </r>
  <r>
    <s v="PHM"/>
    <s v="CO"/>
    <x v="3"/>
    <x v="11"/>
    <s v="CO Ops Mall"/>
    <s v="JCARDONA"/>
    <s v="14"/>
    <s v="1400009196"/>
    <s v="100"/>
    <x v="802"/>
    <x v="849"/>
    <x v="4"/>
    <s v="EXT_BOSORNO"/>
    <s v="ZPMH"/>
    <s v=""/>
    <s v="C811009952"/>
    <s v="CUERPO DE BOMBEROS VOLUNTARIOS DE B"/>
    <n v="7948947"/>
    <n v="2161.2145187601959"/>
    <s v="COP"/>
    <s v="false"/>
  </r>
  <r>
    <s v="PHM"/>
    <s v="CO"/>
    <x v="3"/>
    <x v="11"/>
    <s v="CO Ops Mall"/>
    <s v="JCARDONA"/>
    <s v="14"/>
    <s v="1400009196"/>
    <s v="120"/>
    <x v="802"/>
    <x v="850"/>
    <x v="4"/>
    <s v="EXT_BOSORNO"/>
    <s v="ZPMH"/>
    <s v=""/>
    <s v="C811009952"/>
    <s v="CUERPO DE BOMBEROS VOLUNTARIOS DE B"/>
    <n v="7948947"/>
    <n v="2161.2145187601959"/>
    <s v="COP"/>
    <s v="false"/>
  </r>
  <r>
    <s v="PHM"/>
    <s v="CO"/>
    <x v="3"/>
    <x v="11"/>
    <s v="CO Ops Mall"/>
    <s v="JCARDONA"/>
    <s v="14"/>
    <s v="1400009196"/>
    <s v="140"/>
    <x v="802"/>
    <x v="851"/>
    <x v="4"/>
    <s v="EXT_BOSORNO"/>
    <s v="ZPMH"/>
    <s v=""/>
    <s v="C811009952"/>
    <s v="CUERPO DE BOMBEROS VOLUNTARIOS DE B"/>
    <n v="7948947"/>
    <n v="2161.2145187601959"/>
    <s v="COP"/>
    <s v="false"/>
  </r>
  <r>
    <s v="PHM"/>
    <s v="CO"/>
    <x v="3"/>
    <x v="11"/>
    <s v="CO Ops Mall"/>
    <s v="JCARDONA"/>
    <s v="14"/>
    <s v="1400009196"/>
    <s v="160"/>
    <x v="802"/>
    <x v="852"/>
    <x v="4"/>
    <s v="EXT_BOSORNO"/>
    <s v="ZPMH"/>
    <s v=""/>
    <s v="C811009952"/>
    <s v="CUERPO DE BOMBEROS VOLUNTARIOS DE B"/>
    <n v="7948947"/>
    <n v="2161.2145187601959"/>
    <s v="COP"/>
    <s v="false"/>
  </r>
  <r>
    <s v="PHM"/>
    <s v="CO"/>
    <x v="3"/>
    <x v="11"/>
    <s v="CO Ops Mall"/>
    <s v="JCARDONA"/>
    <s v="14"/>
    <s v="1400009196"/>
    <s v="180"/>
    <x v="802"/>
    <x v="853"/>
    <x v="4"/>
    <s v="EXT_BOSORNO"/>
    <s v="ZPMH"/>
    <s v=""/>
    <s v="C811009952"/>
    <s v="CUERPO DE BOMBEROS VOLUNTARIOS DE B"/>
    <n v="7948947"/>
    <n v="2161.2145187601959"/>
    <s v="COP"/>
    <s v="false"/>
  </r>
  <r>
    <s v="PHM"/>
    <s v="CO"/>
    <x v="3"/>
    <x v="11"/>
    <s v="CO Ops Mall"/>
    <s v="JCARDONA"/>
    <s v="14"/>
    <s v="1400009196"/>
    <s v="200"/>
    <x v="802"/>
    <x v="854"/>
    <x v="4"/>
    <s v="EXT_BOSORNO"/>
    <s v="ZPMH"/>
    <s v=""/>
    <s v="C811009952"/>
    <s v="CUERPO DE BOMBEROS VOLUNTARIOS DE B"/>
    <n v="7948947"/>
    <n v="2161.2145187601959"/>
    <s v="COP"/>
    <s v="false"/>
  </r>
  <r>
    <s v="PHM"/>
    <s v="CO"/>
    <x v="3"/>
    <x v="11"/>
    <s v="CO Ops Mall"/>
    <s v="JCARDONA"/>
    <s v="14"/>
    <s v="1400009196"/>
    <s v="220"/>
    <x v="802"/>
    <x v="855"/>
    <x v="4"/>
    <s v="EXT_BOSORNO"/>
    <s v="ZPMH"/>
    <s v=""/>
    <s v="C811009952"/>
    <s v="CUERPO DE BOMBEROS VOLUNTARIOS DE B"/>
    <n v="7948947"/>
    <n v="2161.2145187601959"/>
    <s v="COP"/>
    <s v="false"/>
  </r>
  <r>
    <s v="PHM"/>
    <s v="CO"/>
    <x v="3"/>
    <x v="11"/>
    <s v="CO Ops Mall"/>
    <s v="JCARDONA"/>
    <s v="14"/>
    <s v="1400009196"/>
    <s v="240"/>
    <x v="802"/>
    <x v="856"/>
    <x v="4"/>
    <s v="EXT_BOSORNO"/>
    <s v="ZPMH"/>
    <s v=""/>
    <s v="C811009952"/>
    <s v="CUERPO DE BOMBEROS VOLUNTARIOS DE B"/>
    <n v="7948947"/>
    <n v="2161.2145187601959"/>
    <s v="COP"/>
    <s v="false"/>
  </r>
  <r>
    <s v="BOG"/>
    <s v="CO"/>
    <x v="3"/>
    <x v="32"/>
    <s v="CO Mktg Mall"/>
    <s v="VESPINOSA"/>
    <s v="12"/>
    <s v="1200145460"/>
    <s v="10"/>
    <x v="803"/>
    <x v="857"/>
    <x v="52"/>
    <s v="VESPINOSA"/>
    <s v="ZSRV"/>
    <s v="SER_MKT"/>
    <s v="C218641460"/>
    <s v="DEIVEY S.A"/>
    <n v="2160"/>
    <n v="2160"/>
    <s v="USD"/>
    <s v="false"/>
  </r>
  <r>
    <s v="2160"/>
    <s v="CL"/>
    <x v="0"/>
    <x v="13"/>
    <s v="CL Marketing Mall"/>
    <s v="JGORICHON"/>
    <s v="12"/>
    <s v="1200143897"/>
    <s v="10"/>
    <x v="804"/>
    <x v="858"/>
    <x v="6"/>
    <s v="JGORICHON"/>
    <s v="ZSRV"/>
    <s v=""/>
    <s v="96771790"/>
    <s v="BBDO PUBLICIDAD SA"/>
    <n v="2000000"/>
    <n v="2159.9904960418176"/>
    <s v="CLP"/>
    <s v="false"/>
  </r>
  <r>
    <s v="PCA"/>
    <s v="CO"/>
    <x v="3"/>
    <x v="11"/>
    <s v="CO Ops Mall"/>
    <s v="DLOZADA"/>
    <m/>
    <s v="1200147089"/>
    <s v="30"/>
    <x v="805"/>
    <x v="859"/>
    <x v="9"/>
    <s v="EXT_AFLOREZ"/>
    <s v="ZSRV"/>
    <s v=""/>
    <s v="C900682571"/>
    <s v="BIOCOMBUSTIBLES DE COLOMBIA Y SANTA"/>
    <n v="7923885"/>
    <n v="2154.4004893964111"/>
    <s v="COP"/>
    <s v="false"/>
  </r>
  <r>
    <s v="MIN"/>
    <s v="PE"/>
    <x v="1"/>
    <x v="2"/>
    <s v="PE Ops Mall"/>
    <s v="cpisfil"/>
    <s v="12"/>
    <s v="1200144588"/>
    <s v="10"/>
    <x v="806"/>
    <x v="860"/>
    <x v="16"/>
    <s v="EXT_EDAVILA"/>
    <s v="ZSRV"/>
    <s v=""/>
    <s v="P43108417"/>
    <s v="ANCRO S.R.L"/>
    <n v="7430"/>
    <n v="2153.623188405797"/>
    <s v="PEN"/>
    <s v="false"/>
  </r>
  <r>
    <s v="1110"/>
    <s v="CL"/>
    <x v="0"/>
    <x v="45"/>
    <s v="CL Ops Out/Strip"/>
    <s v="MBELLO"/>
    <s v="12"/>
    <s v="1200145079"/>
    <s v="10"/>
    <x v="807"/>
    <x v="861"/>
    <x v="24"/>
    <s v="EXT_MBELLO"/>
    <s v="ZSRV"/>
    <s v=""/>
    <s v="96811990"/>
    <s v="LINKES CHILE S.A"/>
    <n v="1989858"/>
    <n v="2149.0371842363893"/>
    <s v="CLP"/>
    <s v="false"/>
  </r>
  <r>
    <s v="MIN"/>
    <s v="PE"/>
    <x v="1"/>
    <x v="2"/>
    <s v="PE Ops Mall"/>
    <s v="cpisfil"/>
    <s v="12"/>
    <s v="1200146182"/>
    <s v="10"/>
    <x v="808"/>
    <x v="862"/>
    <x v="34"/>
    <s v="EXT_EDAVILA"/>
    <s v="ZSRV"/>
    <s v=""/>
    <s v="P43108417"/>
    <s v="ANCRO S.R.L"/>
    <n v="7404.9"/>
    <n v="2146.3478260869565"/>
    <s v="PEN"/>
    <s v="false"/>
  </r>
  <r>
    <s v="3450"/>
    <s v="PE"/>
    <x v="1"/>
    <x v="38"/>
    <s v="PE Ops Out/Strips"/>
    <s v="EREJAS"/>
    <m/>
    <s v="1200147524"/>
    <s v="10"/>
    <x v="809"/>
    <x v="863"/>
    <x v="28"/>
    <s v="EREJAS"/>
    <s v="ZSRV"/>
    <s v=""/>
    <s v="P55513538"/>
    <s v="RETAIL CHECK PERU S.A.C."/>
    <n v="7404.85"/>
    <n v="2146.3333333333335"/>
    <s v="PEN"/>
    <s v="false"/>
  </r>
  <r>
    <s v="CON"/>
    <s v="CL"/>
    <x v="0"/>
    <x v="7"/>
    <s v="CL Ops Mall"/>
    <s v="JALVAREZV"/>
    <s v="12"/>
    <s v="1200143875"/>
    <s v="10"/>
    <x v="810"/>
    <x v="864"/>
    <x v="6"/>
    <s v="JALVAREZV"/>
    <s v="ZSRV"/>
    <s v=""/>
    <s v="10772414"/>
    <s v="VICENTE ANDRES MENDEZ NAVARRETE"/>
    <n v="1986200"/>
    <n v="2145.086561619129"/>
    <s v="CLP"/>
    <s v="false"/>
  </r>
  <r>
    <s v="1100"/>
    <s v="CL"/>
    <x v="0"/>
    <x v="23"/>
    <s v="CL Proyectos 3"/>
    <s v="CGARCIA"/>
    <s v="12"/>
    <s v="1200145978"/>
    <s v="40"/>
    <x v="169"/>
    <x v="865"/>
    <x v="17"/>
    <s v="EXT_AYEPEZ"/>
    <s v="ZSRV"/>
    <s v=""/>
    <s v="76338784"/>
    <s v="SOCIEDAD DE TRANSPORTES Y DESARROLL"/>
    <n v="51.32"/>
    <n v="2138.3333333333335"/>
    <s v="UF"/>
    <s v="false"/>
  </r>
  <r>
    <s v="AEB"/>
    <s v="CL"/>
    <x v="0"/>
    <x v="13"/>
    <s v="CL Marketing Mall"/>
    <s v="FMOZO"/>
    <s v="12"/>
    <s v="1200146338"/>
    <s v="10"/>
    <x v="811"/>
    <x v="866"/>
    <x v="35"/>
    <s v="MFILIPINI"/>
    <s v="ZSRV"/>
    <s v=""/>
    <s v="96811990"/>
    <s v="LINKES CHILE S.A"/>
    <n v="1970274"/>
    <n v="2127.8865572991481"/>
    <s v="CLP"/>
    <s v="false"/>
  </r>
  <r>
    <s v="LAR"/>
    <s v="PE"/>
    <x v="1"/>
    <x v="34"/>
    <s v="PE Marketing Mall"/>
    <s v="JHURTADO"/>
    <m/>
    <s v="1400009377"/>
    <s v="10"/>
    <x v="812"/>
    <x v="328"/>
    <x v="28"/>
    <s v="EXT_ACHIHUAN"/>
    <s v="ZPMH"/>
    <s v="SER_MKT"/>
    <s v="P46296694"/>
    <s v="CLAUDIA ELIZABETH CAMACHO GOMERO"/>
    <n v="7333.33"/>
    <n v="2125.6028985507246"/>
    <s v="PEN"/>
    <s v="false"/>
  </r>
  <r>
    <s v="LAR"/>
    <s v="PE"/>
    <x v="1"/>
    <x v="34"/>
    <s v="PE Marketing Mall"/>
    <s v="JHURTADO"/>
    <m/>
    <s v="1400009377"/>
    <s v="20"/>
    <x v="812"/>
    <x v="328"/>
    <x v="28"/>
    <s v="EXT_ACHIHUAN"/>
    <s v="ZPMH"/>
    <s v="SER_MKT"/>
    <s v="P46296694"/>
    <s v="CLAUDIA ELIZABETH CAMACHO GOMERO"/>
    <n v="7333.33"/>
    <n v="2125.6028985507246"/>
    <s v="PEN"/>
    <s v="false"/>
  </r>
  <r>
    <s v="LAR"/>
    <s v="PE"/>
    <x v="1"/>
    <x v="34"/>
    <s v="PE Marketing Mall"/>
    <s v="JHURTADO"/>
    <m/>
    <s v="1400009377"/>
    <s v="30"/>
    <x v="812"/>
    <x v="328"/>
    <x v="28"/>
    <s v="EXT_ACHIHUAN"/>
    <s v="ZPMH"/>
    <s v="SER_MKT"/>
    <s v="P46296694"/>
    <s v="CLAUDIA ELIZABETH CAMACHO GOMERO"/>
    <n v="7333.33"/>
    <n v="2125.6028985507246"/>
    <s v="PEN"/>
    <s v="false"/>
  </r>
  <r>
    <s v="LAR"/>
    <s v="PE"/>
    <x v="1"/>
    <x v="8"/>
    <s v="PE Center Manager"/>
    <s v="FZAMALLOA"/>
    <s v="12"/>
    <s v="1200143974"/>
    <s v="10"/>
    <x v="813"/>
    <x v="867"/>
    <x v="27"/>
    <s v="EXT_BRODRIGU"/>
    <s v="ZSRV"/>
    <s v=""/>
    <s v="P48281567"/>
    <s v="ARTE CONSULTORES, EJECUTORES E.I.R."/>
    <n v="7318.75"/>
    <n v="2121.376811594203"/>
    <s v="PEN"/>
    <s v="false"/>
  </r>
  <r>
    <s v="LAR"/>
    <s v="PE"/>
    <x v="1"/>
    <x v="8"/>
    <s v="PE Center Manager"/>
    <s v="FZAMALLOA"/>
    <s v="12"/>
    <s v="1200146864"/>
    <s v="10"/>
    <x v="814"/>
    <x v="868"/>
    <x v="50"/>
    <s v="EXT_KNOLASCO"/>
    <s v="ZSRV"/>
    <s v=""/>
    <s v="P55219583"/>
    <s v="SERVICIOS EVENTOS SPECIALES"/>
    <n v="7295.4"/>
    <n v="2114.6086956521735"/>
    <s v="PEN"/>
    <s v="false"/>
  </r>
  <r>
    <s v="1100"/>
    <s v="CL"/>
    <x v="0"/>
    <x v="13"/>
    <s v="CL Marketing Mall"/>
    <s v="IIBANEZ"/>
    <s v="12"/>
    <s v="1200144024"/>
    <s v="10"/>
    <x v="815"/>
    <x v="869"/>
    <x v="8"/>
    <s v="IIBANEZ"/>
    <s v="ZSRV"/>
    <s v=""/>
    <s v="76851110"/>
    <s v="MARIA ISABEL ZULUETA Y CIA LTDA"/>
    <n v="1955000"/>
    <n v="2111.3907098808768"/>
    <s v="CLP"/>
    <s v="false"/>
  </r>
  <r>
    <s v="3540"/>
    <s v="PE"/>
    <x v="1"/>
    <x v="42"/>
    <s v="PE Gcia Marketing"/>
    <s v="JSORIANO"/>
    <s v="12"/>
    <s v="1200143744"/>
    <s v="10"/>
    <x v="816"/>
    <x v="870"/>
    <x v="14"/>
    <s v="EXT_ACHIHUAN"/>
    <s v="ZSRV"/>
    <s v="SER_MKT"/>
    <s v="P12262043"/>
    <s v="OVERALL BUSINESS S.A"/>
    <n v="7270.44"/>
    <n v="2107.3739130434778"/>
    <s v="PEN"/>
    <s v="false"/>
  </r>
  <r>
    <s v="3540"/>
    <s v="PE"/>
    <x v="1"/>
    <x v="42"/>
    <s v="PE Gcia Marketing"/>
    <s v="JSORIANO"/>
    <s v="12"/>
    <s v="1200143744"/>
    <s v="20"/>
    <x v="816"/>
    <x v="871"/>
    <x v="14"/>
    <s v="EXT_ACHIHUAN"/>
    <s v="ZSRV"/>
    <s v="SER_MKT"/>
    <s v="P12262043"/>
    <s v="OVERALL BUSINESS S.A"/>
    <n v="7270.44"/>
    <n v="2107.3739130434778"/>
    <s v="PEN"/>
    <s v="false"/>
  </r>
  <r>
    <s v="3540"/>
    <s v="PE"/>
    <x v="1"/>
    <x v="42"/>
    <s v="PE Gcia Marketing"/>
    <s v="JSORIANO"/>
    <s v="12"/>
    <s v="1200145601"/>
    <s v="10"/>
    <x v="817"/>
    <x v="872"/>
    <x v="26"/>
    <s v="EXT_ACHIHUAN"/>
    <s v="ZSRV"/>
    <s v="SER_MKT"/>
    <s v="P12262043"/>
    <s v="OVERALL BUSINESS S.A"/>
    <n v="7270.44"/>
    <n v="2107.3739130434778"/>
    <s v="PEN"/>
    <s v="false"/>
  </r>
  <r>
    <s v="3540"/>
    <s v="PE"/>
    <x v="1"/>
    <x v="42"/>
    <s v="PE Gcia Marketing"/>
    <s v="JSORIANO"/>
    <m/>
    <s v="1200147101"/>
    <s v="10"/>
    <x v="818"/>
    <x v="873"/>
    <x v="9"/>
    <s v="EXT_ACHIHUAN"/>
    <s v="ZSRV"/>
    <s v="SER_MKT"/>
    <s v="P12262043"/>
    <s v="OVERALL BUSINESS S.A"/>
    <n v="7270.44"/>
    <n v="2107.3739130434778"/>
    <s v="PEN"/>
    <s v="false"/>
  </r>
  <r>
    <s v="6150"/>
    <s v="PE"/>
    <x v="2"/>
    <x v="2"/>
    <s v="PE Ops Mall"/>
    <s v="CPACHECO"/>
    <s v="14"/>
    <s v="1400009239"/>
    <s v="10"/>
    <x v="819"/>
    <x v="874"/>
    <x v="52"/>
    <s v="PRA_CPACHECO"/>
    <s v="ZPMH"/>
    <s v="SER_GRAL"/>
    <s v="P60338169"/>
    <s v="INVERSIONES URBANISTICAS OPERADORA"/>
    <n v="7247"/>
    <n v="2100.5797101449275"/>
    <s v="PEN"/>
    <s v="false"/>
  </r>
  <r>
    <s v="6150"/>
    <s v="PE"/>
    <x v="2"/>
    <x v="2"/>
    <s v="PE Ops Mall"/>
    <s v="CPACHECO"/>
    <s v="14"/>
    <s v="1400009239"/>
    <s v="20"/>
    <x v="819"/>
    <x v="874"/>
    <x v="52"/>
    <s v="PRA_CPACHECO"/>
    <s v="ZPMH"/>
    <s v="SER_GRAL"/>
    <s v="P60338169"/>
    <s v="INVERSIONES URBANISTICAS OPERADORA"/>
    <n v="7247"/>
    <n v="2100.5797101449275"/>
    <s v="PEN"/>
    <s v="false"/>
  </r>
  <r>
    <s v="6150"/>
    <s v="PE"/>
    <x v="2"/>
    <x v="2"/>
    <s v="PE Ops Mall"/>
    <s v="CPACHECO"/>
    <s v="14"/>
    <s v="1400009239"/>
    <s v="30"/>
    <x v="819"/>
    <x v="874"/>
    <x v="52"/>
    <s v="PRA_CPACHECO"/>
    <s v="ZPMH"/>
    <s v="SER_GRAL"/>
    <s v="P60338169"/>
    <s v="INVERSIONES URBANISTICAS OPERADORA"/>
    <n v="7247"/>
    <n v="2100.5797101449275"/>
    <s v="PEN"/>
    <s v="false"/>
  </r>
  <r>
    <s v="6150"/>
    <s v="PE"/>
    <x v="2"/>
    <x v="2"/>
    <s v="PE Ops Mall"/>
    <s v="CPACHECO"/>
    <s v="14"/>
    <s v="1400009239"/>
    <s v="40"/>
    <x v="819"/>
    <x v="874"/>
    <x v="52"/>
    <s v="PRA_CPACHECO"/>
    <s v="ZPMH"/>
    <s v="SER_GRAL"/>
    <s v="P60338169"/>
    <s v="INVERSIONES URBANISTICAS OPERADORA"/>
    <n v="7247"/>
    <n v="2100.5797101449275"/>
    <s v="PEN"/>
    <s v="false"/>
  </r>
  <r>
    <s v="6150"/>
    <s v="PE"/>
    <x v="2"/>
    <x v="2"/>
    <s v="PE Ops Mall"/>
    <s v="CPACHECO"/>
    <s v="14"/>
    <s v="1400009239"/>
    <s v="50"/>
    <x v="819"/>
    <x v="874"/>
    <x v="52"/>
    <s v="PRA_CPACHECO"/>
    <s v="ZPMH"/>
    <s v="SER_GRAL"/>
    <s v="P60338169"/>
    <s v="INVERSIONES URBANISTICAS OPERADORA"/>
    <n v="7247"/>
    <n v="2100.5797101449275"/>
    <s v="PEN"/>
    <s v="false"/>
  </r>
  <r>
    <s v="6150"/>
    <s v="PE"/>
    <x v="2"/>
    <x v="2"/>
    <s v="PE Ops Mall"/>
    <s v="CPACHECO"/>
    <s v="14"/>
    <s v="1400009239"/>
    <s v="60"/>
    <x v="819"/>
    <x v="874"/>
    <x v="52"/>
    <s v="PRA_CPACHECO"/>
    <s v="ZPMH"/>
    <s v="SER_GRAL"/>
    <s v="P60338169"/>
    <s v="INVERSIONES URBANISTICAS OPERADORA"/>
    <n v="7247"/>
    <n v="2100.5797101449275"/>
    <s v="PEN"/>
    <s v="false"/>
  </r>
  <r>
    <s v="6150"/>
    <s v="PE"/>
    <x v="2"/>
    <x v="2"/>
    <s v="PE Ops Mall"/>
    <s v="CPACHECO"/>
    <s v="14"/>
    <s v="1400009239"/>
    <s v="70"/>
    <x v="819"/>
    <x v="874"/>
    <x v="52"/>
    <s v="PRA_CPACHECO"/>
    <s v="ZPMH"/>
    <s v="SER_GRAL"/>
    <s v="P60338169"/>
    <s v="INVERSIONES URBANISTICAS OPERADORA"/>
    <n v="7247"/>
    <n v="2100.5797101449275"/>
    <s v="PEN"/>
    <s v="false"/>
  </r>
  <r>
    <s v="6150"/>
    <s v="PE"/>
    <x v="2"/>
    <x v="2"/>
    <s v="PE Ops Mall"/>
    <s v="CPACHECO"/>
    <s v="14"/>
    <s v="1400009239"/>
    <s v="80"/>
    <x v="819"/>
    <x v="874"/>
    <x v="52"/>
    <s v="PRA_CPACHECO"/>
    <s v="ZPMH"/>
    <s v="SER_GRAL"/>
    <s v="P60338169"/>
    <s v="INVERSIONES URBANISTICAS OPERADORA"/>
    <n v="7247"/>
    <n v="2100.5797101449275"/>
    <s v="PEN"/>
    <s v="false"/>
  </r>
  <r>
    <s v="6150"/>
    <s v="PE"/>
    <x v="2"/>
    <x v="2"/>
    <s v="PE Ops Mall"/>
    <s v="CPACHECO"/>
    <s v="14"/>
    <s v="1400009239"/>
    <s v="90"/>
    <x v="819"/>
    <x v="874"/>
    <x v="52"/>
    <s v="PRA_CPACHECO"/>
    <s v="ZPMH"/>
    <s v="SER_GRAL"/>
    <s v="P60338169"/>
    <s v="INVERSIONES URBANISTICAS OPERADORA"/>
    <n v="7247"/>
    <n v="2100.5797101449275"/>
    <s v="PEN"/>
    <s v="false"/>
  </r>
  <r>
    <s v="6150"/>
    <s v="PE"/>
    <x v="2"/>
    <x v="2"/>
    <s v="PE Ops Mall"/>
    <s v="CPACHECO"/>
    <s v="14"/>
    <s v="1400009239"/>
    <s v="100"/>
    <x v="819"/>
    <x v="874"/>
    <x v="52"/>
    <s v="PRA_CPACHECO"/>
    <s v="ZPMH"/>
    <s v="SER_GRAL"/>
    <s v="P60338169"/>
    <s v="INVERSIONES URBANISTICAS OPERADORA"/>
    <n v="7247"/>
    <n v="2100.5797101449275"/>
    <s v="PEN"/>
    <s v="false"/>
  </r>
  <r>
    <s v="6150"/>
    <s v="PE"/>
    <x v="2"/>
    <x v="2"/>
    <s v="PE Ops Mall"/>
    <s v="CPACHECO"/>
    <s v="14"/>
    <s v="1400009239"/>
    <s v="110"/>
    <x v="819"/>
    <x v="874"/>
    <x v="52"/>
    <s v="PRA_CPACHECO"/>
    <s v="ZPMH"/>
    <s v="SER_GRAL"/>
    <s v="P60338169"/>
    <s v="INVERSIONES URBANISTICAS OPERADORA"/>
    <n v="7247"/>
    <n v="2100.5797101449275"/>
    <s v="PEN"/>
    <s v="false"/>
  </r>
  <r>
    <s v="6150"/>
    <s v="PE"/>
    <x v="2"/>
    <x v="2"/>
    <s v="PE Ops Mall"/>
    <s v="CPACHECO"/>
    <s v="14"/>
    <s v="1400009239"/>
    <s v="120"/>
    <x v="819"/>
    <x v="874"/>
    <x v="52"/>
    <s v="PRA_CPACHECO"/>
    <s v="ZPMH"/>
    <s v="SER_GRAL"/>
    <s v="P60338169"/>
    <s v="INVERSIONES URBANISTICAS OPERADORA"/>
    <n v="7247"/>
    <n v="2100.5797101449275"/>
    <s v="PEN"/>
    <s v="false"/>
  </r>
  <r>
    <s v="1110"/>
    <s v="CL"/>
    <x v="0"/>
    <x v="45"/>
    <s v="CL Ops Out/Strip"/>
    <s v="Ext_mloyola"/>
    <s v="12"/>
    <s v="1200145480"/>
    <s v="10"/>
    <x v="820"/>
    <x v="875"/>
    <x v="1"/>
    <s v="EXT_MLOYOLA"/>
    <s v="ZSRV"/>
    <s v=""/>
    <s v="76052252"/>
    <s v="WES SPA"/>
    <n v="50.4"/>
    <n v="2100"/>
    <s v="UF"/>
    <s v="false"/>
  </r>
  <r>
    <s v="1100"/>
    <s v="CL"/>
    <x v="0"/>
    <x v="7"/>
    <s v="CL Ops Mall"/>
    <s v="Ext_mloyola"/>
    <s v="12"/>
    <s v="1200145065"/>
    <s v="10"/>
    <x v="821"/>
    <x v="876"/>
    <x v="24"/>
    <s v="EXT_MLOYOLA"/>
    <s v="ZSRV"/>
    <s v=""/>
    <s v="76451328"/>
    <s v="MESA ARQUITECTURA LIMITADA"/>
    <n v="1941300"/>
    <n v="2096.5947749829902"/>
    <s v="CLP"/>
    <s v="false"/>
  </r>
  <r>
    <s v="AEB"/>
    <s v="CL"/>
    <x v="0"/>
    <x v="0"/>
    <s v="CL Proyectos 5"/>
    <s v="RMOYA"/>
    <s v="12"/>
    <s v="1200145506"/>
    <s v="10"/>
    <x v="822"/>
    <x v="877"/>
    <x v="1"/>
    <s v="EXT_AYEPEZ"/>
    <s v="ZSRV"/>
    <s v=""/>
    <s v="76666197"/>
    <s v="LA AMPOLLETA PRODUCCION AUDIOVISUAL"/>
    <n v="1939788"/>
    <n v="2094.9618221679825"/>
    <s v="CLP"/>
    <s v="false"/>
  </r>
  <r>
    <s v="2160"/>
    <s v="CL"/>
    <x v="0"/>
    <x v="7"/>
    <s v="CL Ops Mall"/>
    <s v="RCORTES"/>
    <s v="12"/>
    <s v="1200146640"/>
    <s v="10"/>
    <x v="823"/>
    <x v="878"/>
    <x v="12"/>
    <s v="EXT_CVENEGAS"/>
    <s v="ZSRV"/>
    <s v=""/>
    <s v="96811990"/>
    <s v="LINKES CHILE S.A"/>
    <n v="1938000"/>
    <n v="2093.0307906645212"/>
    <s v="CLP"/>
    <s v="false"/>
  </r>
  <r>
    <s v="BOG"/>
    <s v="CO"/>
    <x v="3"/>
    <x v="11"/>
    <s v="CO Ops Mall"/>
    <s v="CAROL CORTES"/>
    <s v="12"/>
    <s v="1200145206"/>
    <s v="10"/>
    <x v="824"/>
    <x v="879"/>
    <x v="62"/>
    <s v="EXT_APAREDES"/>
    <s v="ZSRV"/>
    <s v=""/>
    <s v="C900038616"/>
    <s v="CBRE COLOMBIA SAS"/>
    <n v="7670300"/>
    <n v="2085.4540511147361"/>
    <s v="COP"/>
    <s v="false"/>
  </r>
  <r>
    <s v="2160"/>
    <s v="CL"/>
    <x v="0"/>
    <x v="7"/>
    <s v="CL Ops Mall"/>
    <s v="RCORTES"/>
    <s v="12"/>
    <s v="1200145351"/>
    <s v="10"/>
    <x v="825"/>
    <x v="880"/>
    <x v="21"/>
    <s v="EXT_CVENEGAS"/>
    <s v="ZSRV"/>
    <s v=""/>
    <s v="76280819"/>
    <s v="PAISAJISMO BASCHARANT SPA"/>
    <n v="50"/>
    <n v="2083.3333333333335"/>
    <s v="UF"/>
    <s v="false"/>
  </r>
  <r>
    <s v="2160"/>
    <s v="CL"/>
    <x v="0"/>
    <x v="7"/>
    <s v="CL Ops Mall"/>
    <s v="RCORTES"/>
    <s v="12"/>
    <s v="1200145352"/>
    <s v="10"/>
    <x v="826"/>
    <x v="881"/>
    <x v="21"/>
    <s v="EXT_CVENEGAS"/>
    <s v="ZSRV"/>
    <s v=""/>
    <s v="76280819"/>
    <s v="PAISAJISMO BASCHARANT SPA"/>
    <n v="50"/>
    <n v="2083.3333333333335"/>
    <s v="UF"/>
    <s v="false"/>
  </r>
  <r>
    <s v="AEB"/>
    <s v="CL"/>
    <x v="0"/>
    <x v="0"/>
    <s v="CL Proyectos 5"/>
    <s v="RSOUPER"/>
    <s v="12"/>
    <s v="1200144775"/>
    <s v="10"/>
    <x v="827"/>
    <x v="882"/>
    <x v="4"/>
    <s v="EXT_AYEPEZ"/>
    <s v="ZSRV"/>
    <s v=""/>
    <s v="76062618"/>
    <s v="SKIDATA CHILE SPA"/>
    <n v="1926270"/>
    <n v="2080.3624464052359"/>
    <s v="CLP"/>
    <s v="false"/>
  </r>
  <r>
    <s v="6150"/>
    <s v="PE"/>
    <x v="2"/>
    <x v="2"/>
    <s v="PE Ops Mall"/>
    <s v="JGONZALES"/>
    <s v="12"/>
    <s v="1200146166"/>
    <s v="10"/>
    <x v="828"/>
    <x v="883"/>
    <x v="34"/>
    <s v="JGONZALES"/>
    <s v="ZSRV"/>
    <s v=""/>
    <s v="P61079106"/>
    <s v="FAB TECH COMPANY E.I.R.L"/>
    <n v="7169"/>
    <n v="2077.9710144927535"/>
    <s v="PEN"/>
    <s v="false"/>
  </r>
  <r>
    <s v="PCA"/>
    <s v="CO"/>
    <x v="3"/>
    <x v="11"/>
    <s v="CO Ops Mall"/>
    <s v="DLOZADA"/>
    <s v="12"/>
    <s v="1200145741"/>
    <s v="10"/>
    <x v="829"/>
    <x v="884"/>
    <x v="39"/>
    <s v="EXT_AFLOREZ"/>
    <s v="ZSRV"/>
    <s v=""/>
    <s v="C901357286"/>
    <s v="MARLOWE S.A.S"/>
    <n v="7638400"/>
    <n v="2076.7808591625885"/>
    <s v="COP"/>
    <s v="false"/>
  </r>
  <r>
    <s v="BOG"/>
    <s v="CO"/>
    <x v="3"/>
    <x v="49"/>
    <s v="Corp Gcia TI"/>
    <s v="ACLARO"/>
    <s v="12"/>
    <s v="1200146744"/>
    <s v="10"/>
    <x v="830"/>
    <x v="885"/>
    <x v="51"/>
    <s v="DQUINTANA"/>
    <s v="ZSRV"/>
    <s v=""/>
    <s v="C830136865"/>
    <s v="ARENA COMMUNICATIONS COLOMBIA S.A.S"/>
    <n v="7600000"/>
    <n v="2066.3404023926046"/>
    <s v="COP"/>
    <s v="false"/>
  </r>
  <r>
    <s v="LAR"/>
    <s v="PE"/>
    <x v="1"/>
    <x v="8"/>
    <s v="PE Center Manager"/>
    <s v="FZAMALLOA"/>
    <m/>
    <s v="1200147223"/>
    <s v="10"/>
    <x v="831"/>
    <x v="886"/>
    <x v="41"/>
    <s v="EXT_KNOLASCO"/>
    <s v="ZSRV"/>
    <s v=""/>
    <s v="P56607803"/>
    <s v="NATIONAL FACILITIES MANAGEMENT S.A."/>
    <n v="7107"/>
    <n v="2060"/>
    <s v="PEN"/>
    <s v="false"/>
  </r>
  <r>
    <s v="3300"/>
    <s v="PE"/>
    <x v="1"/>
    <x v="17"/>
    <s v="PE Área Legal"/>
    <s v="GOLIVERI"/>
    <s v="12"/>
    <s v="1200146426"/>
    <s v="10"/>
    <x v="832"/>
    <x v="887"/>
    <x v="13"/>
    <s v="SGARIBAY"/>
    <s v="ZSRV"/>
    <s v=""/>
    <s v="P54744099"/>
    <s v="ESTUDIO JORGE AVENDANO ABOGADOS"/>
    <n v="2058.33"/>
    <n v="2058.33"/>
    <s v="USD"/>
    <s v="false"/>
  </r>
  <r>
    <s v="2310"/>
    <s v="CL"/>
    <x v="0"/>
    <x v="14"/>
    <s v="Corp Gest Riesgo"/>
    <s v="cfuentes"/>
    <s v="14"/>
    <s v="1400009105"/>
    <s v="10"/>
    <x v="833"/>
    <x v="276"/>
    <x v="14"/>
    <s v="PMUNOZ"/>
    <s v="ZPMH"/>
    <s v=""/>
    <s v="99225000"/>
    <s v="CHUBB SEGUROS CHILE S.A."/>
    <n v="2048.9499999999998"/>
    <n v="2048.9499999999998"/>
    <s v="USD"/>
    <s v="false"/>
  </r>
  <r>
    <s v="6550"/>
    <s v="PE"/>
    <x v="2"/>
    <x v="2"/>
    <s v="PE Ops Mall"/>
    <s v="yzegarra"/>
    <s v="12"/>
    <s v="1200145174"/>
    <s v="10"/>
    <x v="834"/>
    <x v="888"/>
    <x v="22"/>
    <s v="YZEGARRA"/>
    <s v="ZSRV"/>
    <s v=""/>
    <s v="P60193943"/>
    <s v="VALEXTIN EQUIPOS CONTRA INCENDIOS"/>
    <n v="7062.74"/>
    <n v="2047.1710144927536"/>
    <s v="PEN"/>
    <s v="false"/>
  </r>
  <r>
    <s v="4300"/>
    <s v="CO"/>
    <x v="3"/>
    <x v="11"/>
    <s v="CO Ops Mall"/>
    <s v="ARICO"/>
    <s v="12"/>
    <s v="1200145693"/>
    <s v="10"/>
    <x v="835"/>
    <x v="889"/>
    <x v="40"/>
    <s v="EXT_JTRUJILL"/>
    <s v="ZSRV"/>
    <s v=""/>
    <s v="C900038616"/>
    <s v="CBRE COLOMBIA SAS"/>
    <n v="7524000"/>
    <n v="2045.6769983686786"/>
    <s v="COP"/>
    <s v="false"/>
  </r>
  <r>
    <s v="1110"/>
    <s v="CL"/>
    <x v="0"/>
    <x v="0"/>
    <s v="CL Proyectos 5"/>
    <s v="RSOUPER"/>
    <s v="12"/>
    <s v="1200143985"/>
    <s v="10"/>
    <x v="836"/>
    <x v="890"/>
    <x v="8"/>
    <s v="EXT_AYEPEZ"/>
    <s v="ZSRV"/>
    <s v=""/>
    <s v="76035015"/>
    <s v="OPEN CHANNELS S.A"/>
    <n v="48.72"/>
    <n v="2030"/>
    <s v="UF"/>
    <s v="false"/>
  </r>
  <r>
    <s v="6500"/>
    <s v="PE"/>
    <x v="2"/>
    <x v="2"/>
    <s v="PE Ops Mall"/>
    <s v="JGONZALES"/>
    <s v="12"/>
    <s v="1200146186"/>
    <s v="10"/>
    <x v="837"/>
    <x v="891"/>
    <x v="34"/>
    <s v="JGONZALES"/>
    <s v="ZSRV"/>
    <s v=""/>
    <s v="P60484187"/>
    <s v="SOINEL COMPANY S.A.C"/>
    <n v="7000"/>
    <n v="2028.9855072463768"/>
    <s v="PEN"/>
    <s v="false"/>
  </r>
  <r>
    <s v="MIN"/>
    <s v="PE"/>
    <x v="1"/>
    <x v="2"/>
    <s v="PE Ops Mall"/>
    <s v="jrojas"/>
    <m/>
    <s v="1200147248"/>
    <s v="10"/>
    <x v="838"/>
    <x v="892"/>
    <x v="25"/>
    <s v="EXT_EDAVILA"/>
    <s v="ZSRV"/>
    <s v=""/>
    <s v="P56607803"/>
    <s v="NATIONAL FACILITIES MANAGEMENT S.A."/>
    <n v="7000"/>
    <n v="2028.9855072463768"/>
    <s v="PEN"/>
    <s v="false"/>
  </r>
  <r>
    <s v="LAR"/>
    <s v="PE"/>
    <x v="1"/>
    <x v="8"/>
    <s v="PE Center Manager"/>
    <s v="FZAMALLOA"/>
    <m/>
    <s v="1200147216"/>
    <s v="10"/>
    <x v="839"/>
    <x v="893"/>
    <x v="41"/>
    <s v="EXT_KNOLASCO"/>
    <s v="ZSRV"/>
    <s v=""/>
    <s v="P55097445"/>
    <s v="INSTALS DRYWALL SERVICE S.A.C"/>
    <n v="6990.5"/>
    <n v="2026.231884057971"/>
    <s v="PEN"/>
    <s v="false"/>
  </r>
  <r>
    <s v="MAM"/>
    <s v="CL"/>
    <x v="0"/>
    <x v="13"/>
    <s v="CL Marketing Mall"/>
    <s v="JNONES"/>
    <s v="12"/>
    <s v="1200144407"/>
    <s v="10"/>
    <x v="840"/>
    <x v="894"/>
    <x v="19"/>
    <s v="JNONES"/>
    <s v="ZSRV"/>
    <s v=""/>
    <s v="76945383"/>
    <s v="NOT MEDIA SPA"/>
    <n v="1861000"/>
    <n v="2009.8711565669112"/>
    <s v="CLP"/>
    <s v="false"/>
  </r>
  <r>
    <s v="1110"/>
    <s v="CL"/>
    <x v="0"/>
    <x v="45"/>
    <s v="CL Ops Out/Strip"/>
    <s v="MBELLO"/>
    <s v="12"/>
    <s v="1200146430"/>
    <s v="10"/>
    <x v="841"/>
    <x v="895"/>
    <x v="13"/>
    <s v="EXT_MBELLO"/>
    <s v="ZSRV"/>
    <s v=""/>
    <s v="96811990"/>
    <s v="LINKES CHILE S.A"/>
    <n v="1857974"/>
    <n v="2006.6030909464"/>
    <s v="CLP"/>
    <s v="false"/>
  </r>
  <r>
    <s v="LAR"/>
    <s v="PE"/>
    <x v="1"/>
    <x v="8"/>
    <s v="PE Center Manager"/>
    <s v="FZAMALLOA"/>
    <s v="12"/>
    <s v="1200143975"/>
    <s v="10"/>
    <x v="842"/>
    <x v="896"/>
    <x v="27"/>
    <s v="EXT_BRODRIGU"/>
    <s v="ZSRV"/>
    <s v=""/>
    <s v="P55097445"/>
    <s v="INSTALS DRYWALL SERVICE S.A.C"/>
    <n v="6908"/>
    <n v="2002.31884057971"/>
    <s v="PEN"/>
    <s v="false"/>
  </r>
  <r>
    <s v="1100"/>
    <s v="CL"/>
    <x v="0"/>
    <x v="49"/>
    <s v="Corp Gcia TI"/>
    <s v="ACLARO"/>
    <s v="12"/>
    <s v="1200146745"/>
    <s v="10"/>
    <x v="843"/>
    <x v="897"/>
    <x v="51"/>
    <s v="DQUINTANA"/>
    <s v="ZSRV"/>
    <s v=""/>
    <s v="10003502"/>
    <s v="TRACXN TECHNOLOGIES LIMITED"/>
    <n v="2000"/>
    <n v="2000"/>
    <s v="USD"/>
    <s v="false"/>
  </r>
  <r>
    <s v="LAR"/>
    <s v="PE"/>
    <x v="1"/>
    <x v="8"/>
    <s v="PE Center Manager"/>
    <s v="FZAMALLOA"/>
    <m/>
    <s v="1200147239"/>
    <s v="10"/>
    <x v="844"/>
    <x v="898"/>
    <x v="41"/>
    <s v="EXT_KNOLASCO"/>
    <s v="ZSRV"/>
    <s v=""/>
    <s v="P56607803"/>
    <s v="NATIONAL FACILITIES MANAGEMENT S.A."/>
    <n v="6883.12"/>
    <n v="1995.1072463768114"/>
    <s v="PEN"/>
    <s v="false"/>
  </r>
  <r>
    <s v="MIN"/>
    <s v="PE"/>
    <x v="1"/>
    <x v="2"/>
    <s v="PE Ops Mall"/>
    <s v="CPISFIL"/>
    <s v="12"/>
    <s v="1200146353"/>
    <s v="10"/>
    <x v="845"/>
    <x v="899"/>
    <x v="35"/>
    <s v="EXT_EDAVILA"/>
    <s v="ZSRV"/>
    <s v=""/>
    <s v="P50759130"/>
    <s v="BOSS-TECH SOCIEDAD ANONIMA CERRADA"/>
    <n v="1995"/>
    <n v="1995"/>
    <s v="USD"/>
    <s v="false"/>
  </r>
  <r>
    <s v="LAR"/>
    <s v="PE"/>
    <x v="1"/>
    <x v="8"/>
    <s v="PE Center Manager"/>
    <s v="FZAMALLOA"/>
    <s v="12"/>
    <s v="1200146828"/>
    <s v="10"/>
    <x v="846"/>
    <x v="900"/>
    <x v="18"/>
    <s v="EXT_KNOLASCO"/>
    <s v="ZSRV"/>
    <s v=""/>
    <s v="P60790228"/>
    <s v="JP ENERGY S.A.C"/>
    <n v="6854"/>
    <n v="1986.6666666666665"/>
    <s v="PEN"/>
    <s v="false"/>
  </r>
  <r>
    <s v="6030"/>
    <s v="PE"/>
    <x v="2"/>
    <x v="2"/>
    <s v="PE Ops Mall"/>
    <s v="AMARCHESINI"/>
    <s v="12"/>
    <s v="1200146308"/>
    <s v="10"/>
    <x v="847"/>
    <x v="901"/>
    <x v="35"/>
    <s v="EXT_ACHIHUAN"/>
    <s v="ZSRV"/>
    <s v="SER_GRAL"/>
    <s v="P49259204"/>
    <s v="AF CONCEPT S.A.C."/>
    <n v="6840"/>
    <n v="1982.6086956521738"/>
    <s v="PEN"/>
    <s v="false"/>
  </r>
  <r>
    <s v="1100"/>
    <s v="CL"/>
    <x v="0"/>
    <x v="7"/>
    <s v="CL Ops Mall"/>
    <s v="C HURTADO"/>
    <s v="12"/>
    <s v="1200144580"/>
    <s v="20"/>
    <x v="848"/>
    <x v="902"/>
    <x v="16"/>
    <s v="BILLESCA"/>
    <s v="ZSRV"/>
    <s v=""/>
    <s v="96820170"/>
    <s v="ADECCO RECURSOS HUMANOS S.A"/>
    <n v="1833030"/>
    <n v="1979.6636894797664"/>
    <s v="CLP"/>
    <s v="false"/>
  </r>
  <r>
    <s v="1100"/>
    <s v="CL"/>
    <x v="0"/>
    <x v="7"/>
    <s v="CL Ops Mall"/>
    <s v="C HURTADO"/>
    <s v="12"/>
    <s v="1200144580"/>
    <s v="30"/>
    <x v="848"/>
    <x v="903"/>
    <x v="16"/>
    <s v="BILLESCA"/>
    <s v="ZSRV"/>
    <s v=""/>
    <s v="96820170"/>
    <s v="ADECCO RECURSOS HUMANOS S.A"/>
    <n v="1833030"/>
    <n v="1979.6636894797664"/>
    <s v="CLP"/>
    <s v="false"/>
  </r>
  <r>
    <s v="1100"/>
    <s v="CL"/>
    <x v="0"/>
    <x v="7"/>
    <s v="CL Ops Mall"/>
    <s v="C HURTADO"/>
    <s v="12"/>
    <s v="1200144580"/>
    <s v="40"/>
    <x v="848"/>
    <x v="904"/>
    <x v="16"/>
    <s v="BILLESCA"/>
    <s v="ZSRV"/>
    <s v=""/>
    <s v="96820170"/>
    <s v="ADECCO RECURSOS HUMANOS S.A"/>
    <n v="1833030"/>
    <n v="1979.6636894797664"/>
    <s v="CLP"/>
    <s v="false"/>
  </r>
  <r>
    <s v="1100"/>
    <s v="CL"/>
    <x v="0"/>
    <x v="7"/>
    <s v="CL Ops Mall"/>
    <s v="C HURTADO"/>
    <s v="12"/>
    <s v="1200144580"/>
    <s v="50"/>
    <x v="848"/>
    <x v="905"/>
    <x v="16"/>
    <s v="BILLESCA"/>
    <s v="ZSRV"/>
    <s v=""/>
    <s v="96820170"/>
    <s v="ADECCO RECURSOS HUMANOS S.A"/>
    <n v="1833030"/>
    <n v="1979.6636894797664"/>
    <s v="CLP"/>
    <s v="false"/>
  </r>
  <r>
    <s v="1100"/>
    <s v="CL"/>
    <x v="0"/>
    <x v="7"/>
    <s v="CL Ops Mall"/>
    <s v="C HURTADO"/>
    <s v="12"/>
    <s v="1200144580"/>
    <s v="60"/>
    <x v="848"/>
    <x v="906"/>
    <x v="16"/>
    <s v="BILLESCA"/>
    <s v="ZSRV"/>
    <s v=""/>
    <s v="96820170"/>
    <s v="ADECCO RECURSOS HUMANOS S.A"/>
    <n v="1833030"/>
    <n v="1979.6636894797664"/>
    <s v="CLP"/>
    <s v="false"/>
  </r>
  <r>
    <s v="1100"/>
    <s v="CL"/>
    <x v="0"/>
    <x v="7"/>
    <s v="CL Ops Mall"/>
    <s v="C HURTADO"/>
    <s v="12"/>
    <s v="1200144580"/>
    <s v="70"/>
    <x v="848"/>
    <x v="907"/>
    <x v="16"/>
    <s v="BILLESCA"/>
    <s v="ZSRV"/>
    <s v=""/>
    <s v="96820170"/>
    <s v="ADECCO RECURSOS HUMANOS S.A"/>
    <n v="1833030"/>
    <n v="1979.6636894797664"/>
    <s v="CLP"/>
    <s v="false"/>
  </r>
  <r>
    <s v="1100"/>
    <s v="CL"/>
    <x v="0"/>
    <x v="7"/>
    <s v="CL Ops Mall"/>
    <s v="C HURTADO"/>
    <s v="12"/>
    <s v="1200144580"/>
    <s v="80"/>
    <x v="848"/>
    <x v="908"/>
    <x v="16"/>
    <s v="BILLESCA"/>
    <s v="ZSRV"/>
    <s v=""/>
    <s v="96820170"/>
    <s v="ADECCO RECURSOS HUMANOS S.A"/>
    <n v="1833030"/>
    <n v="1979.6636894797664"/>
    <s v="CLP"/>
    <s v="false"/>
  </r>
  <r>
    <s v="1100"/>
    <s v="CL"/>
    <x v="0"/>
    <x v="7"/>
    <s v="CL Ops Mall"/>
    <s v="C HURTADO"/>
    <s v="12"/>
    <s v="1200144580"/>
    <s v="90"/>
    <x v="848"/>
    <x v="909"/>
    <x v="16"/>
    <s v="BILLESCA"/>
    <s v="ZSRV"/>
    <s v=""/>
    <s v="96820170"/>
    <s v="ADECCO RECURSOS HUMANOS S.A"/>
    <n v="1833030"/>
    <n v="1979.6636894797664"/>
    <s v="CLP"/>
    <s v="false"/>
  </r>
  <r>
    <s v="1100"/>
    <s v="CL"/>
    <x v="0"/>
    <x v="7"/>
    <s v="CL Ops Mall"/>
    <s v="C HURTADO"/>
    <s v="12"/>
    <s v="1200144580"/>
    <s v="100"/>
    <x v="848"/>
    <x v="910"/>
    <x v="16"/>
    <s v="BILLESCA"/>
    <s v="ZSRV"/>
    <s v=""/>
    <s v="96820170"/>
    <s v="ADECCO RECURSOS HUMANOS S.A"/>
    <n v="1833030"/>
    <n v="1979.6636894797664"/>
    <s v="CLP"/>
    <s v="false"/>
  </r>
  <r>
    <s v="1100"/>
    <s v="CL"/>
    <x v="0"/>
    <x v="7"/>
    <s v="CL Ops Mall"/>
    <s v="C HURTADO"/>
    <s v="12"/>
    <s v="1200144580"/>
    <s v="110"/>
    <x v="848"/>
    <x v="911"/>
    <x v="16"/>
    <s v="BILLESCA"/>
    <s v="ZSRV"/>
    <s v=""/>
    <s v="96820170"/>
    <s v="ADECCO RECURSOS HUMANOS S.A"/>
    <n v="1833030"/>
    <n v="1979.6636894797664"/>
    <s v="CLP"/>
    <s v="false"/>
  </r>
  <r>
    <s v="1100"/>
    <s v="CL"/>
    <x v="0"/>
    <x v="7"/>
    <s v="CL Ops Mall"/>
    <s v="C HURTADO"/>
    <s v="12"/>
    <s v="1200144580"/>
    <s v="120"/>
    <x v="848"/>
    <x v="912"/>
    <x v="16"/>
    <s v="BILLESCA"/>
    <s v="ZSRV"/>
    <s v=""/>
    <s v="96820170"/>
    <s v="ADECCO RECURSOS HUMANOS S.A"/>
    <n v="1833030"/>
    <n v="1979.6636894797664"/>
    <s v="CLP"/>
    <s v="false"/>
  </r>
  <r>
    <s v="1100"/>
    <s v="CL"/>
    <x v="0"/>
    <x v="7"/>
    <s v="CL Ops Mall"/>
    <s v="C HURTADO"/>
    <s v="12"/>
    <s v="1200144580"/>
    <s v="130"/>
    <x v="848"/>
    <x v="913"/>
    <x v="16"/>
    <s v="BILLESCA"/>
    <s v="ZSRV"/>
    <s v=""/>
    <s v="96820170"/>
    <s v="ADECCO RECURSOS HUMANOS S.A"/>
    <n v="1833030"/>
    <n v="1979.6636894797664"/>
    <s v="CLP"/>
    <s v="false"/>
  </r>
  <r>
    <s v="2250"/>
    <s v="CL"/>
    <x v="0"/>
    <x v="7"/>
    <s v="CL Ops Mall"/>
    <s v="RMESA"/>
    <s v="12"/>
    <s v="1200144486"/>
    <s v="10"/>
    <x v="849"/>
    <x v="914"/>
    <x v="47"/>
    <s v="PCAMPOS"/>
    <s v="ZSRV"/>
    <s v=""/>
    <s v="76694376"/>
    <s v="SERVICIOS INDUSTRIALES ELMEC LIMITA"/>
    <n v="1830400"/>
    <n v="1976.8233019774714"/>
    <s v="CLP"/>
    <s v="false"/>
  </r>
  <r>
    <s v="4150"/>
    <s v="CO"/>
    <x v="3"/>
    <x v="44"/>
    <s v="CO Sgcia Legal"/>
    <s v="J MOGOLLON"/>
    <s v="13"/>
    <s v="1300008962"/>
    <s v="20"/>
    <x v="850"/>
    <x v="915"/>
    <x v="50"/>
    <s v="EXT_DORTIZ"/>
    <s v="ZSPC"/>
    <s v=""/>
    <s v="C860047372"/>
    <s v="BRIGARD &amp; CASTRO S.A.S"/>
    <n v="7253000"/>
    <n v="1971.9956498096792"/>
    <s v="COP"/>
    <s v="false"/>
  </r>
  <r>
    <s v="DCO"/>
    <s v="CO"/>
    <x v="3"/>
    <x v="44"/>
    <s v="CO Sgcia Legal"/>
    <s v="J MOGOLLON"/>
    <m/>
    <s v="1300008975"/>
    <s v="20"/>
    <x v="851"/>
    <x v="916"/>
    <x v="28"/>
    <s v="EXT_DORTIZ"/>
    <s v="ZSPC"/>
    <s v=""/>
    <s v="C860047372"/>
    <s v="BRIGARD &amp; CASTRO S.A.S"/>
    <n v="7253000"/>
    <n v="1971.9956498096792"/>
    <s v="COP"/>
    <s v="false"/>
  </r>
  <r>
    <s v="PHM"/>
    <s v="CO"/>
    <x v="3"/>
    <x v="11"/>
    <s v="CO Ops Mall"/>
    <s v="JCARDONA"/>
    <s v="14"/>
    <s v="1400009196"/>
    <s v="20"/>
    <x v="802"/>
    <x v="917"/>
    <x v="4"/>
    <s v="EXT_BOSORNO"/>
    <s v="ZPMH"/>
    <s v=""/>
    <s v="C811009952"/>
    <s v="CUERPO DE BOMBEROS VOLUNTARIOS DE B"/>
    <n v="7226315"/>
    <n v="1964.7403480152257"/>
    <s v="COP"/>
    <s v="false"/>
  </r>
  <r>
    <s v="6700"/>
    <s v="PE"/>
    <x v="2"/>
    <x v="2"/>
    <s v="PE Ops Mall"/>
    <s v="ZDIAZ"/>
    <s v="12"/>
    <s v="1200145936"/>
    <s v="10"/>
    <x v="852"/>
    <x v="918"/>
    <x v="17"/>
    <s v="ZDIAZ"/>
    <s v="ZSRV"/>
    <s v=""/>
    <s v="P47186416"/>
    <s v="WILSON CAMACHO CERDAN"/>
    <n v="6777.5"/>
    <n v="1964.4927536231883"/>
    <s v="PEN"/>
    <s v="false"/>
  </r>
  <r>
    <s v="3450"/>
    <s v="PE"/>
    <x v="1"/>
    <x v="38"/>
    <s v="PE Ops Out/Strips"/>
    <s v="JROJAS"/>
    <s v="12"/>
    <s v="1200145795"/>
    <s v="10"/>
    <x v="853"/>
    <x v="919"/>
    <x v="39"/>
    <s v="JROJAS"/>
    <s v="ZSRV"/>
    <s v=""/>
    <s v="P48281567"/>
    <s v="ARTE CONSULTORES, EJECUTORES E.I.R."/>
    <n v="6761.33"/>
    <n v="1959.8057971014491"/>
    <s v="PEN"/>
    <s v="false"/>
  </r>
  <r>
    <s v="MIN"/>
    <s v="PE"/>
    <x v="1"/>
    <x v="34"/>
    <s v="PE Marketing Mall"/>
    <s v="MPOLO"/>
    <m/>
    <s v="1200147610"/>
    <s v="10"/>
    <x v="854"/>
    <x v="920"/>
    <x v="45"/>
    <s v="EXT_EDAVILA"/>
    <s v="ZSRV"/>
    <s v="SER_MKT"/>
    <s v="P10053820"/>
    <s v="ASOC PERUANA DE AUTORES Y COMPOSITO"/>
    <n v="6760"/>
    <n v="1959.4202898550723"/>
    <s v="PEN"/>
    <s v="false"/>
  </r>
  <r>
    <s v="1100"/>
    <s v="CL"/>
    <x v="0"/>
    <x v="23"/>
    <s v="CL Proyectos 3"/>
    <s v="DGONZALEZ"/>
    <s v="12"/>
    <s v="1200145088"/>
    <s v="10"/>
    <x v="855"/>
    <x v="921"/>
    <x v="24"/>
    <s v="EXT_AYEPEZ"/>
    <s v="ZSRV"/>
    <s v=""/>
    <s v="99549000"/>
    <s v="REMACO S.A"/>
    <n v="47"/>
    <n v="1958.3333333333333"/>
    <s v="UF"/>
    <s v="false"/>
  </r>
  <r>
    <s v="1100"/>
    <s v="CL"/>
    <x v="0"/>
    <x v="16"/>
    <s v="CL Arq Mall"/>
    <s v="V RODRIGUEZ"/>
    <s v="13"/>
    <s v="1300008874"/>
    <s v="10"/>
    <x v="856"/>
    <x v="922"/>
    <x v="44"/>
    <s v="BILLESCA"/>
    <s v="ZSPC"/>
    <s v=""/>
    <s v="77699218"/>
    <s v="ECOESPACIO LIMITADA"/>
    <n v="47"/>
    <n v="1958.3333333333333"/>
    <s v="UF"/>
    <s v="false"/>
  </r>
  <r>
    <s v="2200"/>
    <s v="CL"/>
    <x v="0"/>
    <x v="7"/>
    <s v="CL Ops Mall"/>
    <s v="FQUEZADA"/>
    <m/>
    <s v="1200147432"/>
    <s v="10"/>
    <x v="857"/>
    <x v="923"/>
    <x v="29"/>
    <s v="FQUEZADA"/>
    <s v="ZSRV"/>
    <s v=""/>
    <s v="96753590"/>
    <s v="SULO CHILE S.A"/>
    <n v="1806000"/>
    <n v="1950.4714179257612"/>
    <s v="CLP"/>
    <s v="false"/>
  </r>
  <r>
    <s v="3540"/>
    <s v="PE"/>
    <x v="1"/>
    <x v="57"/>
    <s v="PE Gcia Centro Com"/>
    <s v="mmendoza"/>
    <m/>
    <s v="1200147190"/>
    <s v="10"/>
    <x v="858"/>
    <x v="924"/>
    <x v="41"/>
    <s v="PRA_MMENDOZA"/>
    <s v="ZSRV"/>
    <s v="SER_HONOR"/>
    <s v="P76007167"/>
    <s v="PEIRANO Y COMPANIA CONSULTORES"/>
    <n v="1947"/>
    <n v="1947"/>
    <s v="USD"/>
    <s v="false"/>
  </r>
  <r>
    <s v="PHM"/>
    <s v="CO"/>
    <x v="3"/>
    <x v="32"/>
    <s v="CO Mktg Mall"/>
    <s v="JPERDOMO"/>
    <m/>
    <s v="1200147369"/>
    <s v="10"/>
    <x v="859"/>
    <x v="925"/>
    <x v="37"/>
    <s v="NACOSTA"/>
    <s v="ZSRV"/>
    <s v="SER_MKT"/>
    <s v="C860047239"/>
    <s v="MUSICAR S.A.S"/>
    <n v="7153878"/>
    <n v="1945.0456769983687"/>
    <s v="COP"/>
    <s v="false"/>
  </r>
  <r>
    <s v="2400"/>
    <s v="CL"/>
    <x v="0"/>
    <x v="7"/>
    <s v="CL Ops Mall"/>
    <s v="RMESA"/>
    <s v="14"/>
    <s v="1400009262"/>
    <s v="10"/>
    <x v="860"/>
    <x v="926"/>
    <x v="40"/>
    <s v="PCAMPOS"/>
    <s v="ZPMH"/>
    <s v=""/>
    <s v="76015796"/>
    <s v="GRUPO AMÉRICA FACILITY S.A."/>
    <n v="1800000"/>
    <n v="1943.9914464376359"/>
    <s v="CLP"/>
    <s v="false"/>
  </r>
  <r>
    <s v="2400"/>
    <s v="CL"/>
    <x v="0"/>
    <x v="7"/>
    <s v="CL Ops Mall"/>
    <s v="RMESA"/>
    <s v="14"/>
    <s v="1400009262"/>
    <s v="20"/>
    <x v="860"/>
    <x v="927"/>
    <x v="40"/>
    <s v="PCAMPOS"/>
    <s v="ZPMH"/>
    <s v=""/>
    <s v="76015796"/>
    <s v="GRUPO AMÉRICA FACILITY S.A."/>
    <n v="1800000"/>
    <n v="1943.9914464376359"/>
    <s v="CLP"/>
    <s v="false"/>
  </r>
  <r>
    <s v="2400"/>
    <s v="CL"/>
    <x v="0"/>
    <x v="7"/>
    <s v="CL Ops Mall"/>
    <s v="RMESA"/>
    <s v="14"/>
    <s v="1400009262"/>
    <s v="30"/>
    <x v="860"/>
    <x v="928"/>
    <x v="40"/>
    <s v="PCAMPOS"/>
    <s v="ZPMH"/>
    <s v=""/>
    <s v="76015796"/>
    <s v="GRUPO AMÉRICA FACILITY S.A."/>
    <n v="1800000"/>
    <n v="1943.9914464376359"/>
    <s v="CLP"/>
    <s v="false"/>
  </r>
  <r>
    <s v="2400"/>
    <s v="CL"/>
    <x v="0"/>
    <x v="7"/>
    <s v="CL Ops Mall"/>
    <s v="RMESA"/>
    <s v="14"/>
    <s v="1400009262"/>
    <s v="40"/>
    <x v="860"/>
    <x v="929"/>
    <x v="40"/>
    <s v="PCAMPOS"/>
    <s v="ZPMH"/>
    <s v=""/>
    <s v="76015796"/>
    <s v="GRUPO AMÉRICA FACILITY S.A."/>
    <n v="1800000"/>
    <n v="1943.9914464376359"/>
    <s v="CLP"/>
    <s v="false"/>
  </r>
  <r>
    <s v="2400"/>
    <s v="CL"/>
    <x v="0"/>
    <x v="7"/>
    <s v="CL Ops Mall"/>
    <s v="RMESA"/>
    <s v="14"/>
    <s v="1400009262"/>
    <s v="50"/>
    <x v="860"/>
    <x v="930"/>
    <x v="40"/>
    <s v="PCAMPOS"/>
    <s v="ZPMH"/>
    <s v=""/>
    <s v="76015796"/>
    <s v="GRUPO AMÉRICA FACILITY S.A."/>
    <n v="1800000"/>
    <n v="1943.9914464376359"/>
    <s v="CLP"/>
    <s v="false"/>
  </r>
  <r>
    <s v="2400"/>
    <s v="CL"/>
    <x v="0"/>
    <x v="7"/>
    <s v="CL Ops Mall"/>
    <s v="RMESA"/>
    <s v="14"/>
    <s v="1400009262"/>
    <s v="60"/>
    <x v="860"/>
    <x v="931"/>
    <x v="40"/>
    <s v="PCAMPOS"/>
    <s v="ZPMH"/>
    <s v=""/>
    <s v="76015796"/>
    <s v="GRUPO AMÉRICA FACILITY S.A."/>
    <n v="1800000"/>
    <n v="1943.9914464376359"/>
    <s v="CLP"/>
    <s v="false"/>
  </r>
  <r>
    <s v="2400"/>
    <s v="CL"/>
    <x v="0"/>
    <x v="7"/>
    <s v="CL Ops Mall"/>
    <s v="RMESA"/>
    <s v="14"/>
    <s v="1400009262"/>
    <s v="70"/>
    <x v="860"/>
    <x v="932"/>
    <x v="40"/>
    <s v="PCAMPOS"/>
    <s v="ZPMH"/>
    <s v=""/>
    <s v="76015796"/>
    <s v="GRUPO AMÉRICA FACILITY S.A."/>
    <n v="1800000"/>
    <n v="1943.9914464376359"/>
    <s v="CLP"/>
    <s v="false"/>
  </r>
  <r>
    <s v="2400"/>
    <s v="CL"/>
    <x v="0"/>
    <x v="7"/>
    <s v="CL Ops Mall"/>
    <s v="RMESA"/>
    <s v="14"/>
    <s v="1400009262"/>
    <s v="80"/>
    <x v="860"/>
    <x v="933"/>
    <x v="40"/>
    <s v="PCAMPOS"/>
    <s v="ZPMH"/>
    <s v=""/>
    <s v="76015796"/>
    <s v="GRUPO AMÉRICA FACILITY S.A."/>
    <n v="1800000"/>
    <n v="1943.9914464376359"/>
    <s v="CLP"/>
    <s v="false"/>
  </r>
  <r>
    <s v="2400"/>
    <s v="CL"/>
    <x v="0"/>
    <x v="7"/>
    <s v="CL Ops Mall"/>
    <s v="RMESA"/>
    <s v="14"/>
    <s v="1400009262"/>
    <s v="90"/>
    <x v="860"/>
    <x v="934"/>
    <x v="40"/>
    <s v="PCAMPOS"/>
    <s v="ZPMH"/>
    <s v=""/>
    <s v="76015796"/>
    <s v="GRUPO AMÉRICA FACILITY S.A."/>
    <n v="1800000"/>
    <n v="1943.9914464376359"/>
    <s v="CLP"/>
    <s v="false"/>
  </r>
  <r>
    <s v="2400"/>
    <s v="CL"/>
    <x v="0"/>
    <x v="7"/>
    <s v="CL Ops Mall"/>
    <s v="RMESA"/>
    <s v="14"/>
    <s v="1400009262"/>
    <s v="100"/>
    <x v="860"/>
    <x v="935"/>
    <x v="40"/>
    <s v="PCAMPOS"/>
    <s v="ZPMH"/>
    <s v=""/>
    <s v="76015796"/>
    <s v="GRUPO AMÉRICA FACILITY S.A."/>
    <n v="1800000"/>
    <n v="1943.9914464376359"/>
    <s v="CLP"/>
    <s v="false"/>
  </r>
  <r>
    <s v="2400"/>
    <s v="CL"/>
    <x v="0"/>
    <x v="7"/>
    <s v="CL Ops Mall"/>
    <s v="RMESA"/>
    <s v="14"/>
    <s v="1400009262"/>
    <s v="110"/>
    <x v="860"/>
    <x v="936"/>
    <x v="40"/>
    <s v="PCAMPOS"/>
    <s v="ZPMH"/>
    <s v=""/>
    <s v="76015796"/>
    <s v="GRUPO AMÉRICA FACILITY S.A."/>
    <n v="1800000"/>
    <n v="1943.9914464376359"/>
    <s v="CLP"/>
    <s v="false"/>
  </r>
  <r>
    <s v="2400"/>
    <s v="CL"/>
    <x v="0"/>
    <x v="7"/>
    <s v="CL Ops Mall"/>
    <s v="RMESA"/>
    <s v="14"/>
    <s v="1400009262"/>
    <s v="120"/>
    <x v="860"/>
    <x v="937"/>
    <x v="40"/>
    <s v="PCAMPOS"/>
    <s v="ZPMH"/>
    <s v=""/>
    <s v="76015796"/>
    <s v="GRUPO AMÉRICA FACILITY S.A."/>
    <n v="1800000"/>
    <n v="1943.9914464376359"/>
    <s v="CLP"/>
    <s v="false"/>
  </r>
  <r>
    <s v="LAR"/>
    <s v="PE"/>
    <x v="1"/>
    <x v="8"/>
    <s v="PE Center Manager"/>
    <s v="FZAMALLOA"/>
    <s v="12"/>
    <s v="1200147024"/>
    <s v="10"/>
    <x v="861"/>
    <x v="938"/>
    <x v="38"/>
    <s v="EXT_KNOLASCO"/>
    <s v="ZSRV"/>
    <s v=""/>
    <s v="P60790228"/>
    <s v="JP ENERGY S.A.C"/>
    <n v="6700"/>
    <n v="1942.0289855072463"/>
    <s v="PEN"/>
    <s v="false"/>
  </r>
  <r>
    <s v="ACO"/>
    <s v="CL"/>
    <x v="0"/>
    <x v="7"/>
    <s v="CL Ops Mall"/>
    <s v="FGONZALEZ"/>
    <s v="12"/>
    <s v="1200145827"/>
    <s v="10"/>
    <x v="862"/>
    <x v="939"/>
    <x v="31"/>
    <s v="FGONZALEZG"/>
    <s v="ZSRV"/>
    <s v=""/>
    <s v="77578104"/>
    <s v="INGEARK SPA"/>
    <n v="1795000"/>
    <n v="1938.5914701975312"/>
    <s v="CLP"/>
    <s v="false"/>
  </r>
  <r>
    <s v="LAR"/>
    <s v="PE"/>
    <x v="1"/>
    <x v="8"/>
    <s v="PE Center Manager"/>
    <s v="FZAMALLOA"/>
    <s v="12"/>
    <s v="1200145022"/>
    <s v="10"/>
    <x v="863"/>
    <x v="940"/>
    <x v="0"/>
    <s v="EXT_BRODRIGU"/>
    <s v="ZSRV"/>
    <s v=""/>
    <s v="P56607803"/>
    <s v="NATIONAL FACILITIES MANAGEMENT S.A."/>
    <n v="6680.64"/>
    <n v="1936.4173913043478"/>
    <s v="PEN"/>
    <s v="false"/>
  </r>
  <r>
    <s v="LAR"/>
    <s v="PE"/>
    <x v="1"/>
    <x v="8"/>
    <s v="PE Center Manager"/>
    <s v="FZAMALLOA"/>
    <s v="12"/>
    <s v="1200143973"/>
    <s v="10"/>
    <x v="864"/>
    <x v="941"/>
    <x v="27"/>
    <s v="EXT_BRODRIGU"/>
    <s v="ZSRV"/>
    <s v=""/>
    <s v="P48281567"/>
    <s v="ARTE CONSULTORES, EJECUTORES E.I.R."/>
    <n v="6625.01"/>
    <n v="1920.2927536231884"/>
    <s v="PEN"/>
    <s v="false"/>
  </r>
  <r>
    <s v="1100"/>
    <s v="CL"/>
    <x v="0"/>
    <x v="13"/>
    <s v="CL Marketing Mall"/>
    <s v="IIBANEZ"/>
    <s v="12"/>
    <s v="1200144558"/>
    <s v="10"/>
    <x v="865"/>
    <x v="942"/>
    <x v="16"/>
    <s v="IIBANEZ"/>
    <s v="ZSRV"/>
    <s v=""/>
    <s v="77018342"/>
    <s v="IDMOTION SPA"/>
    <n v="46"/>
    <n v="1916.6666666666665"/>
    <s v="UF"/>
    <s v="false"/>
  </r>
  <r>
    <s v="3300"/>
    <s v="PE"/>
    <x v="1"/>
    <x v="17"/>
    <s v="PE Área Legal"/>
    <s v="GOLIVERI"/>
    <s v="12"/>
    <s v="1200144808"/>
    <s v="10"/>
    <x v="628"/>
    <x v="943"/>
    <x v="4"/>
    <s v="SGARIBAY"/>
    <s v="ZSRV"/>
    <s v=""/>
    <s v="P54409770"/>
    <s v="SIMONS &amp; DE NORIEGA ABOGADOS SOCIED"/>
    <n v="1912.5"/>
    <n v="1912.5"/>
    <s v="USD"/>
    <s v="false"/>
  </r>
  <r>
    <s v="PCA"/>
    <s v="CO"/>
    <x v="3"/>
    <x v="11"/>
    <s v="CO Ops Mall"/>
    <s v="DLOZADA"/>
    <s v="12"/>
    <s v="1200144700"/>
    <s v="10"/>
    <x v="866"/>
    <x v="944"/>
    <x v="44"/>
    <s v="EXT_AFLOREZ"/>
    <s v="ZSRV"/>
    <s v=""/>
    <s v="C800125313"/>
    <s v="SUMMAR PROCESOS S.A.S"/>
    <n v="7023873"/>
    <n v="1909.6990212071778"/>
    <s v="COP"/>
    <s v="false"/>
  </r>
  <r>
    <s v="LAR"/>
    <s v="PE"/>
    <x v="1"/>
    <x v="8"/>
    <s v="PE Center Manager"/>
    <s v="FZAMALLOA"/>
    <s v="12"/>
    <s v="1200144951"/>
    <s v="10"/>
    <x v="867"/>
    <x v="945"/>
    <x v="5"/>
    <s v="EXT_BRODRIGU"/>
    <s v="ZSRV"/>
    <s v=""/>
    <s v="P55097445"/>
    <s v="INSTALS DRYWALL SERVICE S.A.C"/>
    <n v="6586.8"/>
    <n v="1909.2173913043478"/>
    <s v="PEN"/>
    <s v="false"/>
  </r>
  <r>
    <s v="1100"/>
    <s v="CL"/>
    <x v="0"/>
    <x v="1"/>
    <s v="Corp A. Finanzas"/>
    <s v="PMUNOZ"/>
    <s v="12"/>
    <s v="1200144573"/>
    <s v="10"/>
    <x v="868"/>
    <x v="946"/>
    <x v="16"/>
    <s v="DQUINTANA"/>
    <s v="ZSRV"/>
    <s v=""/>
    <s v="96964310"/>
    <s v="DCV REGISTROS S.A"/>
    <n v="1766642"/>
    <n v="1907.9649649541543"/>
    <s v="CLP"/>
    <s v="false"/>
  </r>
  <r>
    <s v="6000"/>
    <s v="PE"/>
    <x v="2"/>
    <x v="2"/>
    <s v="PE Ops Mall"/>
    <s v="KALVAN"/>
    <s v="12"/>
    <s v="1200144308"/>
    <s v="10"/>
    <x v="869"/>
    <x v="947"/>
    <x v="32"/>
    <s v="EXT_KNOLASCO"/>
    <s v="ZSRV"/>
    <s v="SER_MANTO"/>
    <s v="P60546098"/>
    <s v="BUSTAMANTE INGENIERIA Y CONSTRUCCIO"/>
    <n v="6575.5"/>
    <n v="1905.9420289855072"/>
    <s v="PEN"/>
    <s v="false"/>
  </r>
  <r>
    <s v="DCO"/>
    <s v="CO"/>
    <x v="3"/>
    <x v="33"/>
    <s v="CO Sgcia Personas"/>
    <s v="C Ibañez"/>
    <s v="13"/>
    <s v="1300008818"/>
    <s v="10"/>
    <x v="870"/>
    <x v="948"/>
    <x v="8"/>
    <s v="PRA_KCUBIDES"/>
    <s v="ZSPC"/>
    <s v=""/>
    <s v="C901433542"/>
    <s v="HEAL ROOM SAS"/>
    <n v="7000000"/>
    <n v="1903.2082653616096"/>
    <s v="COP"/>
    <s v="false"/>
  </r>
  <r>
    <s v="1100"/>
    <s v="CL"/>
    <x v="0"/>
    <x v="7"/>
    <s v="CL Ops Mall"/>
    <s v="KCEA"/>
    <s v="12"/>
    <s v="1200143740"/>
    <s v="10"/>
    <x v="871"/>
    <x v="949"/>
    <x v="14"/>
    <s v="EXT_CNARANJO"/>
    <s v="ZSRV"/>
    <s v=""/>
    <s v="76451328"/>
    <s v="MESA ARQUITECTURA LIMITADA"/>
    <n v="1761750"/>
    <n v="1902.681628200836"/>
    <s v="CLP"/>
    <s v="false"/>
  </r>
  <r>
    <s v="MIT"/>
    <s v="CL"/>
    <x v="0"/>
    <x v="1"/>
    <s v="Corp A. Finanzas"/>
    <s v="ADULCIC"/>
    <s v="12"/>
    <s v="1200145226"/>
    <s v="10"/>
    <x v="872"/>
    <x v="950"/>
    <x v="21"/>
    <s v="DQUINTANA"/>
    <s v="ZSRV"/>
    <s v=""/>
    <s v="76883090"/>
    <s v="CONSULTORES CLUSTER S.A"/>
    <n v="45.6"/>
    <n v="1900"/>
    <s v="UF"/>
    <s v="false"/>
  </r>
  <r>
    <s v="MIT"/>
    <s v="CL"/>
    <x v="0"/>
    <x v="1"/>
    <s v="Corp A. Finanzas"/>
    <s v="ADULCIC"/>
    <s v="12"/>
    <s v="1200145672"/>
    <s v="10"/>
    <x v="873"/>
    <x v="951"/>
    <x v="34"/>
    <s v="DQUINTANA"/>
    <s v="ZSRV"/>
    <s v=""/>
    <s v="76883090"/>
    <s v="CONSULTORES CLUSTER S.A"/>
    <n v="45.6"/>
    <n v="1900"/>
    <s v="UF"/>
    <s v="false"/>
  </r>
  <r>
    <s v="LAR"/>
    <s v="PE"/>
    <x v="1"/>
    <x v="8"/>
    <s v="PE Center Manager"/>
    <s v="FZAMALLOA"/>
    <s v="12"/>
    <s v="1200146824"/>
    <s v="10"/>
    <x v="874"/>
    <x v="952"/>
    <x v="18"/>
    <s v="EXT_KNOLASCO"/>
    <s v="ZSRV"/>
    <s v=""/>
    <s v="P60055289"/>
    <s v="ELECTROMING INGENIERÍA Y MANTENIMIE"/>
    <n v="6553"/>
    <n v="1899.4202898550723"/>
    <s v="PEN"/>
    <s v="false"/>
  </r>
  <r>
    <s v="MVS"/>
    <s v="PE"/>
    <x v="2"/>
    <x v="38"/>
    <s v="PE Ops Out/Strips"/>
    <s v="KORDAYA"/>
    <s v="12"/>
    <s v="1200144996"/>
    <s v="10"/>
    <x v="875"/>
    <x v="953"/>
    <x v="0"/>
    <s v="KORDAYA"/>
    <s v="ZSRV"/>
    <s v=""/>
    <s v="P55638497"/>
    <s v="CORPORACION RIVAS BUSINES S.A.C"/>
    <n v="6500.7"/>
    <n v="1884.2608695652173"/>
    <s v="PEN"/>
    <s v="false"/>
  </r>
  <r>
    <s v="3450"/>
    <s v="PE"/>
    <x v="1"/>
    <x v="34"/>
    <s v="PE Marketing Mall"/>
    <s v="JPONCE"/>
    <s v="12"/>
    <s v="1200146750"/>
    <s v="10"/>
    <x v="876"/>
    <x v="954"/>
    <x v="51"/>
    <s v="EXT_ACHIHUAN"/>
    <s v="ZSRV"/>
    <s v="SER_MKT"/>
    <s v="P61432573"/>
    <s v="GUANÁBANA BTL SAC"/>
    <n v="6500"/>
    <n v="1884.0579710144928"/>
    <s v="PEN"/>
    <s v="false"/>
  </r>
  <r>
    <s v="COQ"/>
    <s v="CL"/>
    <x v="0"/>
    <x v="7"/>
    <s v="CL Ops Mall"/>
    <s v="JCBARAHONA"/>
    <s v="12"/>
    <s v="1200146896"/>
    <s v="10"/>
    <x v="877"/>
    <x v="955"/>
    <x v="50"/>
    <s v="JCBARAHONA"/>
    <s v="ZSRV"/>
    <s v=""/>
    <s v="77127582"/>
    <s v="CHILE SEÑALETICAS SPA"/>
    <n v="45.1"/>
    <n v="1879.1666666666667"/>
    <s v="UF"/>
    <s v="false"/>
  </r>
  <r>
    <s v="1100"/>
    <s v="CL"/>
    <x v="0"/>
    <x v="50"/>
    <s v="CL Área Personas"/>
    <s v="KLUNA"/>
    <s v="12"/>
    <s v="1200143650"/>
    <s v="10"/>
    <x v="878"/>
    <x v="590"/>
    <x v="33"/>
    <s v="KLUNA"/>
    <s v="ZSRV"/>
    <s v="SER_GRAL"/>
    <s v="76152369"/>
    <s v="AUSTRAL CONSULTORES SPA"/>
    <n v="1731798"/>
    <n v="1870.3336105321137"/>
    <s v="CLP"/>
    <s v="false"/>
  </r>
  <r>
    <s v="OAS"/>
    <s v="CO"/>
    <x v="3"/>
    <x v="31"/>
    <s v="CO Ops Out/Strip"/>
    <s v="LCHARRY"/>
    <s v="12"/>
    <s v="1200144962"/>
    <s v="10"/>
    <x v="879"/>
    <x v="956"/>
    <x v="63"/>
    <s v="LCHARRY"/>
    <s v="ZSRV"/>
    <s v=""/>
    <s v="C900038616"/>
    <s v="CBRE COLOMBIA SAS"/>
    <n v="6851625"/>
    <n v="1862.8670473083198"/>
    <s v="COP"/>
    <s v="false"/>
  </r>
  <r>
    <s v="6030"/>
    <s v="PE"/>
    <x v="2"/>
    <x v="2"/>
    <s v="PE Ops Mall"/>
    <s v="LHUAMAN"/>
    <s v="12"/>
    <s v="1200146700"/>
    <s v="10"/>
    <x v="880"/>
    <x v="957"/>
    <x v="12"/>
    <s v="LHUAMAN"/>
    <s v="ZSRV"/>
    <s v=""/>
    <s v="P56607803"/>
    <s v="NATIONAL FACILITIES MANAGEMENT S.A."/>
    <n v="6425.78"/>
    <n v="1862.5449275362316"/>
    <s v="PEN"/>
    <s v="false"/>
  </r>
  <r>
    <s v="ACH"/>
    <s v="CL"/>
    <x v="0"/>
    <x v="7"/>
    <s v="CL Ops Mall"/>
    <s v="DUTRERAS"/>
    <s v="12"/>
    <s v="1200146800"/>
    <s v="10"/>
    <x v="881"/>
    <x v="958"/>
    <x v="18"/>
    <s v="EXT_DUTRERAS"/>
    <s v="ZSRV"/>
    <s v=""/>
    <s v="93565000"/>
    <s v="ASCENSORES SCHINDLER CHILE S.A"/>
    <n v="1722804"/>
    <n v="1860.6201332714138"/>
    <s v="CLP"/>
    <s v="false"/>
  </r>
  <r>
    <s v="1110"/>
    <s v="CL"/>
    <x v="0"/>
    <x v="45"/>
    <s v="CL Ops Out/Strip"/>
    <s v="MBELLO"/>
    <s v="12"/>
    <s v="1200143690"/>
    <s v="10"/>
    <x v="882"/>
    <x v="959"/>
    <x v="49"/>
    <s v="EXT_MBELLO"/>
    <s v="ZSRV"/>
    <s v=""/>
    <s v="96811990"/>
    <s v="LINKES CHILE S.A"/>
    <n v="1715789"/>
    <n v="1853.043966606547"/>
    <s v="CLP"/>
    <s v="false"/>
  </r>
  <r>
    <s v="6000"/>
    <s v="PE"/>
    <x v="2"/>
    <x v="8"/>
    <s v="PE Center Manager"/>
    <s v="Ameza"/>
    <s v="12"/>
    <s v="1200146069"/>
    <s v="10"/>
    <x v="883"/>
    <x v="960"/>
    <x v="63"/>
    <s v="AMEZAR"/>
    <s v="ZSRV"/>
    <s v="SER_VARIO"/>
    <s v="P61344813"/>
    <s v="CONSTRUCCION Y ADMINISTRACION DE SE"/>
    <n v="6380"/>
    <n v="1849.2753623188405"/>
    <s v="PEN"/>
    <s v="false"/>
  </r>
  <r>
    <s v="6000"/>
    <s v="PE"/>
    <x v="2"/>
    <x v="2"/>
    <s v="PE Ops Mall"/>
    <s v="MPONCE"/>
    <s v="12"/>
    <s v="1200145510"/>
    <s v="10"/>
    <x v="884"/>
    <x v="961"/>
    <x v="1"/>
    <s v="EXT_KNOLASCO"/>
    <s v="ZSRV"/>
    <s v="SER_MANTO"/>
    <s v="P56607803"/>
    <s v="NATIONAL FACILITIES MANAGEMENT S.A."/>
    <n v="6358.57"/>
    <n v="1843.0637681159419"/>
    <s v="PEN"/>
    <s v="false"/>
  </r>
  <r>
    <s v="2400"/>
    <s v="CL"/>
    <x v="0"/>
    <x v="7"/>
    <s v="CL Ops Mall"/>
    <s v="RMESA"/>
    <s v="12"/>
    <s v="1200145944"/>
    <s v="10"/>
    <x v="885"/>
    <x v="962"/>
    <x v="17"/>
    <s v="EXT_JHERRERA"/>
    <s v="ZSRV"/>
    <s v=""/>
    <s v="76839748"/>
    <s v="SERVICIOS INTEGRALES RICARDO ALFONS"/>
    <n v="1700160"/>
    <n v="1836.1647208752283"/>
    <s v="CLP"/>
    <s v="false"/>
  </r>
  <r>
    <s v="MIN"/>
    <s v="PE"/>
    <x v="1"/>
    <x v="2"/>
    <s v="PE Ops Mall"/>
    <s v="cpisfil"/>
    <s v="12"/>
    <s v="1200144586"/>
    <s v="10"/>
    <x v="886"/>
    <x v="963"/>
    <x v="16"/>
    <s v="EXT_EDAVILA"/>
    <s v="ZSRV"/>
    <s v=""/>
    <s v="P56607803"/>
    <s v="NATIONAL FACILITIES MANAGEMENT S.A."/>
    <n v="6333.33"/>
    <n v="1835.7478260869564"/>
    <s v="PEN"/>
    <s v="false"/>
  </r>
  <r>
    <s v="1100"/>
    <s v="CL"/>
    <x v="0"/>
    <x v="19"/>
    <s v="Corp A. Personas"/>
    <s v="DQUINTA"/>
    <s v="12"/>
    <s v="1200147035"/>
    <s v="10"/>
    <x v="887"/>
    <x v="964"/>
    <x v="38"/>
    <s v="DQUINTANA"/>
    <s v="ZSRV"/>
    <s v=""/>
    <s v="76103844"/>
    <s v="EQUIARRIENDOS LIMITADA"/>
    <n v="1699000"/>
    <n v="1834.9119263875241"/>
    <s v="CLP"/>
    <s v="false"/>
  </r>
  <r>
    <s v="1100"/>
    <s v="CL"/>
    <x v="0"/>
    <x v="7"/>
    <s v="CL Ops Mall"/>
    <s v="ASANCHEZ"/>
    <s v="12"/>
    <s v="1200144838"/>
    <s v="10"/>
    <x v="888"/>
    <x v="965"/>
    <x v="4"/>
    <s v="EXT_MURRA"/>
    <s v="ZSRV"/>
    <s v=""/>
    <s v="76179272"/>
    <s v="ANDES FACILITY MANAGEMENT SPA"/>
    <n v="1694304"/>
    <n v="1829.8402687028179"/>
    <s v="CLP"/>
    <s v="false"/>
  </r>
  <r>
    <s v="1100"/>
    <s v="CL"/>
    <x v="0"/>
    <x v="1"/>
    <s v="Corp A. Finanzas"/>
    <s v="pmunoz"/>
    <s v="12"/>
    <s v="1200145900"/>
    <s v="10"/>
    <x v="889"/>
    <x v="966"/>
    <x v="31"/>
    <s v="PMUNOZ"/>
    <s v="ZSRV"/>
    <s v=""/>
    <s v="96964310"/>
    <s v="DCV REGISTROS S.A"/>
    <n v="1690823"/>
    <n v="1826.080805244457"/>
    <s v="CLP"/>
    <s v="false"/>
  </r>
  <r>
    <s v="2160"/>
    <s v="CL"/>
    <x v="0"/>
    <x v="7"/>
    <s v="CL Ops Mall"/>
    <s v="RCORTES"/>
    <s v="12"/>
    <s v="1200144338"/>
    <s v="10"/>
    <x v="890"/>
    <x v="967"/>
    <x v="32"/>
    <s v="EXT_CVENEGAS"/>
    <s v="ZSRV"/>
    <s v=""/>
    <s v="76951272"/>
    <s v="CLIVER SPA"/>
    <n v="1689167"/>
    <n v="1824.2923331137345"/>
    <s v="CLP"/>
    <s v="false"/>
  </r>
  <r>
    <s v="1100"/>
    <s v="CL"/>
    <x v="0"/>
    <x v="7"/>
    <s v="CL Ops Mall"/>
    <s v="AGOMEZ"/>
    <s v="12"/>
    <s v="1200145143"/>
    <s v="10"/>
    <x v="891"/>
    <x v="968"/>
    <x v="24"/>
    <s v="EXT_DMENESES"/>
    <s v="ZSRV"/>
    <s v=""/>
    <s v="76280086"/>
    <s v="SOLUCIONES SIM SPA"/>
    <n v="43.77"/>
    <n v="1823.75"/>
    <s v="UF"/>
    <s v="false"/>
  </r>
  <r>
    <s v="BOG"/>
    <s v="CO"/>
    <x v="3"/>
    <x v="11"/>
    <s v="CO Ops Mall"/>
    <s v="CAROL CORTES"/>
    <s v="12"/>
    <s v="1200146541"/>
    <s v="10"/>
    <x v="892"/>
    <x v="969"/>
    <x v="10"/>
    <s v="EXT_APAREDES"/>
    <s v="ZSRV"/>
    <s v=""/>
    <s v="C901094828"/>
    <s v="SOLUCIONES INTEGRALES DE MOVILIDAD,"/>
    <n v="6697500"/>
    <n v="1820.9624796084829"/>
    <s v="COP"/>
    <s v="false"/>
  </r>
  <r>
    <s v="3450"/>
    <s v="PE"/>
    <x v="1"/>
    <x v="34"/>
    <s v="PE Marketing Mall"/>
    <s v="JPONCE"/>
    <s v="12"/>
    <s v="1200146165"/>
    <s v="10"/>
    <x v="893"/>
    <x v="970"/>
    <x v="34"/>
    <s v="EXT_ACHIHUAN"/>
    <s v="ZSRV"/>
    <s v="SER_MKT"/>
    <s v="P20416564"/>
    <s v="SUSAN LEON PRODUCCIONES Y REPRESENT"/>
    <n v="6280"/>
    <n v="1820.2898550724638"/>
    <s v="PEN"/>
    <s v="false"/>
  </r>
  <r>
    <s v="AEB"/>
    <s v="CL"/>
    <x v="0"/>
    <x v="7"/>
    <s v="CL Ops Mall"/>
    <s v="MFREITEZ"/>
    <s v="12"/>
    <s v="1200144971"/>
    <s v="10"/>
    <x v="894"/>
    <x v="971"/>
    <x v="0"/>
    <s v="KVARAS"/>
    <s v="ZSRV"/>
    <s v=""/>
    <s v="77200382"/>
    <s v="MESA BLANCA ESTUDIO LIMITADA"/>
    <n v="1680000"/>
    <n v="1814.3920166751268"/>
    <s v="CLP"/>
    <s v="false"/>
  </r>
  <r>
    <s v="1100"/>
    <s v="CL"/>
    <x v="0"/>
    <x v="13"/>
    <s v="CL Marketing Mall"/>
    <s v="MGALLARDO"/>
    <s v="12"/>
    <s v="1200145107"/>
    <s v="10"/>
    <x v="895"/>
    <x v="972"/>
    <x v="24"/>
    <s v="MGALLARDOC"/>
    <s v="ZSRV"/>
    <s v=""/>
    <s v="76288682"/>
    <s v="PRODUCTORA FUENTES LIMITADA"/>
    <n v="1670000"/>
    <n v="1803.5920641949176"/>
    <s v="CLP"/>
    <s v="false"/>
  </r>
  <r>
    <s v="LAR"/>
    <s v="PE"/>
    <x v="1"/>
    <x v="8"/>
    <s v="PE Center Manager"/>
    <s v="FZAMALLOA"/>
    <s v="12"/>
    <s v="1200145102"/>
    <s v="10"/>
    <x v="896"/>
    <x v="973"/>
    <x v="24"/>
    <s v="EXT_BRODRIGU"/>
    <s v="ZSRV"/>
    <s v=""/>
    <s v="P60271179"/>
    <s v="SOLUCIONES MULTITECNICAS S.A.C"/>
    <n v="6216"/>
    <n v="1801.7391304347825"/>
    <s v="PEN"/>
    <s v="false"/>
  </r>
  <r>
    <s v="BOG"/>
    <s v="CO"/>
    <x v="3"/>
    <x v="11"/>
    <s v="CO Ops Mall"/>
    <s v="JVASQUEZ"/>
    <m/>
    <s v="1200147139"/>
    <s v="10"/>
    <x v="897"/>
    <x v="974"/>
    <x v="9"/>
    <s v="JVASQUEZ"/>
    <s v="ZSRV"/>
    <s v=""/>
    <s v="C901233957"/>
    <s v="EYR CIMENTACIONES SAS"/>
    <n v="6600000"/>
    <n v="1794.4535073409461"/>
    <s v="COP"/>
    <s v="false"/>
  </r>
  <r>
    <s v="MOL"/>
    <s v="PE"/>
    <x v="1"/>
    <x v="2"/>
    <s v="PE Ops Mall"/>
    <s v="ameza"/>
    <s v="12"/>
    <s v="1200145150"/>
    <s v="10"/>
    <x v="898"/>
    <x v="975"/>
    <x v="24"/>
    <s v="AMEZAR"/>
    <s v="ZSRV"/>
    <s v=""/>
    <s v="P55086648"/>
    <s v="4SECURE S.A.C"/>
    <n v="6190"/>
    <n v="1794.2028985507245"/>
    <s v="PEN"/>
    <s v="false"/>
  </r>
  <r>
    <s v="3300"/>
    <s v="PE"/>
    <x v="1"/>
    <x v="8"/>
    <s v="PE Center Manager"/>
    <s v="ameza"/>
    <s v="12"/>
    <s v="1200145129"/>
    <s v="10"/>
    <x v="899"/>
    <x v="975"/>
    <x v="24"/>
    <s v="AMEZAR"/>
    <s v="ZSRV"/>
    <s v=""/>
    <s v="P55086648"/>
    <s v="4SECURE S.A.C"/>
    <n v="6190"/>
    <n v="1794.2028985507245"/>
    <s v="PEN"/>
    <s v="false"/>
  </r>
  <r>
    <s v="3520"/>
    <s v="PE"/>
    <x v="1"/>
    <x v="2"/>
    <s v="PE Ops Mall"/>
    <s v="ameza"/>
    <s v="12"/>
    <s v="1200145128"/>
    <s v="10"/>
    <x v="900"/>
    <x v="975"/>
    <x v="24"/>
    <s v="AMEZAR"/>
    <s v="ZSRV"/>
    <s v=""/>
    <s v="P55086648"/>
    <s v="4SECURE S.A.C"/>
    <n v="6190"/>
    <n v="1794.2028985507245"/>
    <s v="PEN"/>
    <s v="false"/>
  </r>
  <r>
    <s v="3510"/>
    <s v="PE"/>
    <x v="1"/>
    <x v="2"/>
    <s v="PE Ops Mall"/>
    <s v="ameza"/>
    <s v="12"/>
    <s v="1200145127"/>
    <s v="10"/>
    <x v="901"/>
    <x v="975"/>
    <x v="24"/>
    <s v="AMEZAR"/>
    <s v="ZSRV"/>
    <s v=""/>
    <s v="P55086648"/>
    <s v="4SECURE S.A.C"/>
    <n v="6190"/>
    <n v="1794.2028985507245"/>
    <s v="PEN"/>
    <s v="false"/>
  </r>
  <r>
    <s v="OUL"/>
    <s v="PE"/>
    <x v="1"/>
    <x v="38"/>
    <s v="PE Ops Out/Strips"/>
    <s v="ameza"/>
    <s v="12"/>
    <s v="1200145125"/>
    <s v="10"/>
    <x v="902"/>
    <x v="975"/>
    <x v="24"/>
    <s v="AMEZAR"/>
    <s v="ZSRV"/>
    <s v="SER_GRAL"/>
    <s v="P55086648"/>
    <s v="4SECURE S.A.C"/>
    <n v="6190"/>
    <n v="1794.2028985507245"/>
    <s v="PEN"/>
    <s v="false"/>
  </r>
  <r>
    <s v="BOG"/>
    <s v="CO"/>
    <x v="3"/>
    <x v="11"/>
    <s v="CO Ops Mall"/>
    <s v="CAROL CORTES"/>
    <s v="12"/>
    <s v="1200146354"/>
    <s v="10"/>
    <x v="903"/>
    <x v="976"/>
    <x v="35"/>
    <s v="EXT_APAREDES"/>
    <s v="ZSRV"/>
    <s v=""/>
    <s v="C900633169"/>
    <s v="CONSTRUCTORA EVN S.A.S"/>
    <n v="6595820"/>
    <n v="1793.3170201196303"/>
    <s v="COP"/>
    <s v="false"/>
  </r>
  <r>
    <s v="LAR"/>
    <s v="PE"/>
    <x v="1"/>
    <x v="41"/>
    <s v="PE Explotación TI"/>
    <s v="CPACHECO"/>
    <s v="14"/>
    <s v="1400009167"/>
    <s v="10"/>
    <x v="904"/>
    <x v="977"/>
    <x v="3"/>
    <s v="PRA_CPACHECO"/>
    <s v="ZPMH"/>
    <s v="SER_GRAL"/>
    <s v="P56570705"/>
    <s v="ENERGY CLOUD S.A.C"/>
    <n v="6161.4"/>
    <n v="1785.9130434782608"/>
    <s v="PEN"/>
    <s v="false"/>
  </r>
  <r>
    <s v="LAR"/>
    <s v="PE"/>
    <x v="1"/>
    <x v="41"/>
    <s v="PE Explotación TI"/>
    <s v="CPACHECO"/>
    <s v="14"/>
    <s v="1400009167"/>
    <s v="20"/>
    <x v="904"/>
    <x v="977"/>
    <x v="3"/>
    <s v="PRA_CPACHECO"/>
    <s v="ZPMH"/>
    <s v="SER_GRAL"/>
    <s v="P56570705"/>
    <s v="ENERGY CLOUD S.A.C"/>
    <n v="6161.4"/>
    <n v="1785.9130434782608"/>
    <s v="PEN"/>
    <s v="false"/>
  </r>
  <r>
    <s v="LAR"/>
    <s v="PE"/>
    <x v="1"/>
    <x v="41"/>
    <s v="PE Explotación TI"/>
    <s v="CPACHECO"/>
    <s v="14"/>
    <s v="1400009167"/>
    <s v="30"/>
    <x v="904"/>
    <x v="977"/>
    <x v="3"/>
    <s v="PRA_CPACHECO"/>
    <s v="ZPMH"/>
    <s v="SER_GRAL"/>
    <s v="P56570705"/>
    <s v="ENERGY CLOUD S.A.C"/>
    <n v="6161.4"/>
    <n v="1785.9130434782608"/>
    <s v="PEN"/>
    <s v="false"/>
  </r>
  <r>
    <s v="LAR"/>
    <s v="PE"/>
    <x v="1"/>
    <x v="41"/>
    <s v="PE Explotación TI"/>
    <s v="CPACHECO"/>
    <s v="14"/>
    <s v="1400009167"/>
    <s v="40"/>
    <x v="904"/>
    <x v="977"/>
    <x v="3"/>
    <s v="PRA_CPACHECO"/>
    <s v="ZPMH"/>
    <s v="SER_GRAL"/>
    <s v="P56570705"/>
    <s v="ENERGY CLOUD S.A.C"/>
    <n v="6161.4"/>
    <n v="1785.9130434782608"/>
    <s v="PEN"/>
    <s v="false"/>
  </r>
  <r>
    <s v="LAR"/>
    <s v="PE"/>
    <x v="1"/>
    <x v="41"/>
    <s v="PE Explotación TI"/>
    <s v="CPACHECO"/>
    <s v="14"/>
    <s v="1400009167"/>
    <s v="50"/>
    <x v="904"/>
    <x v="977"/>
    <x v="3"/>
    <s v="PRA_CPACHECO"/>
    <s v="ZPMH"/>
    <s v="SER_GRAL"/>
    <s v="P56570705"/>
    <s v="ENERGY CLOUD S.A.C"/>
    <n v="6161.4"/>
    <n v="1785.9130434782608"/>
    <s v="PEN"/>
    <s v="false"/>
  </r>
  <r>
    <s v="LAR"/>
    <s v="PE"/>
    <x v="1"/>
    <x v="41"/>
    <s v="PE Explotación TI"/>
    <s v="CPACHECO"/>
    <s v="14"/>
    <s v="1400009167"/>
    <s v="60"/>
    <x v="904"/>
    <x v="977"/>
    <x v="3"/>
    <s v="PRA_CPACHECO"/>
    <s v="ZPMH"/>
    <s v="SER_GRAL"/>
    <s v="P56570705"/>
    <s v="ENERGY CLOUD S.A.C"/>
    <n v="6161.4"/>
    <n v="1785.9130434782608"/>
    <s v="PEN"/>
    <s v="false"/>
  </r>
  <r>
    <s v="LAR"/>
    <s v="PE"/>
    <x v="1"/>
    <x v="41"/>
    <s v="PE Explotación TI"/>
    <s v="CPACHECO"/>
    <s v="14"/>
    <s v="1400009167"/>
    <s v="70"/>
    <x v="904"/>
    <x v="977"/>
    <x v="3"/>
    <s v="PRA_CPACHECO"/>
    <s v="ZPMH"/>
    <s v="SER_GRAL"/>
    <s v="P56570705"/>
    <s v="ENERGY CLOUD S.A.C"/>
    <n v="6161.4"/>
    <n v="1785.9130434782608"/>
    <s v="PEN"/>
    <s v="false"/>
  </r>
  <r>
    <s v="LAR"/>
    <s v="PE"/>
    <x v="1"/>
    <x v="41"/>
    <s v="PE Explotación TI"/>
    <s v="CPACHECO"/>
    <s v="14"/>
    <s v="1400009167"/>
    <s v="80"/>
    <x v="904"/>
    <x v="977"/>
    <x v="3"/>
    <s v="PRA_CPACHECO"/>
    <s v="ZPMH"/>
    <s v="SER_GRAL"/>
    <s v="P56570705"/>
    <s v="ENERGY CLOUD S.A.C"/>
    <n v="6161.4"/>
    <n v="1785.9130434782608"/>
    <s v="PEN"/>
    <s v="false"/>
  </r>
  <r>
    <s v="LAR"/>
    <s v="PE"/>
    <x v="1"/>
    <x v="41"/>
    <s v="PE Explotación TI"/>
    <s v="CPACHECO"/>
    <s v="14"/>
    <s v="1400009167"/>
    <s v="90"/>
    <x v="904"/>
    <x v="977"/>
    <x v="3"/>
    <s v="PRA_CPACHECO"/>
    <s v="ZPMH"/>
    <s v="SER_GRAL"/>
    <s v="P56570705"/>
    <s v="ENERGY CLOUD S.A.C"/>
    <n v="6161.4"/>
    <n v="1785.9130434782608"/>
    <s v="PEN"/>
    <s v="false"/>
  </r>
  <r>
    <s v="LAR"/>
    <s v="PE"/>
    <x v="1"/>
    <x v="41"/>
    <s v="PE Explotación TI"/>
    <s v="CPACHECO"/>
    <s v="14"/>
    <s v="1400009167"/>
    <s v="100"/>
    <x v="904"/>
    <x v="977"/>
    <x v="3"/>
    <s v="PRA_CPACHECO"/>
    <s v="ZPMH"/>
    <s v="SER_GRAL"/>
    <s v="P56570705"/>
    <s v="ENERGY CLOUD S.A.C"/>
    <n v="6161.4"/>
    <n v="1785.9130434782608"/>
    <s v="PEN"/>
    <s v="false"/>
  </r>
  <r>
    <s v="LAR"/>
    <s v="PE"/>
    <x v="1"/>
    <x v="41"/>
    <s v="PE Explotación TI"/>
    <s v="CPACHECO"/>
    <s v="14"/>
    <s v="1400009167"/>
    <s v="110"/>
    <x v="904"/>
    <x v="977"/>
    <x v="3"/>
    <s v="PRA_CPACHECO"/>
    <s v="ZPMH"/>
    <s v="SER_GRAL"/>
    <s v="P56570705"/>
    <s v="ENERGY CLOUD S.A.C"/>
    <n v="6161.4"/>
    <n v="1785.9130434782608"/>
    <s v="PEN"/>
    <s v="false"/>
  </r>
  <r>
    <s v="LAR"/>
    <s v="PE"/>
    <x v="1"/>
    <x v="41"/>
    <s v="PE Explotación TI"/>
    <s v="CPACHECO"/>
    <s v="14"/>
    <s v="1400009167"/>
    <s v="120"/>
    <x v="904"/>
    <x v="977"/>
    <x v="3"/>
    <s v="PRA_CPACHECO"/>
    <s v="ZPMH"/>
    <s v="SER_GRAL"/>
    <s v="P56570705"/>
    <s v="ENERGY CLOUD S.A.C"/>
    <n v="6161.4"/>
    <n v="1785.9130434782608"/>
    <s v="PEN"/>
    <s v="false"/>
  </r>
  <r>
    <s v="MIN"/>
    <s v="PE"/>
    <x v="1"/>
    <x v="34"/>
    <s v="PE Marketing Mall"/>
    <s v="AATOCHE"/>
    <s v="12"/>
    <s v="1200144828"/>
    <s v="10"/>
    <x v="905"/>
    <x v="978"/>
    <x v="4"/>
    <s v="EXT_EDAVILA"/>
    <s v="ZSRV"/>
    <s v="SER_MKT"/>
    <s v="P20416564"/>
    <s v="SUSAN LEON PRODUCCIONES Y REPRESENT"/>
    <n v="6160"/>
    <n v="1785.5072463768115"/>
    <s v="PEN"/>
    <s v="false"/>
  </r>
  <r>
    <s v="DCO"/>
    <s v="CO"/>
    <x v="3"/>
    <x v="33"/>
    <s v="CO Sgcia Personas"/>
    <s v="JVASQUEZ"/>
    <s v="12"/>
    <s v="1200144271"/>
    <s v="10"/>
    <x v="906"/>
    <x v="979"/>
    <x v="3"/>
    <s v="JVASQUEZ"/>
    <s v="ZSRV"/>
    <s v=""/>
    <s v="C110636381"/>
    <s v="GERSON DANIEL RODRIGUEZ CARDENAS"/>
    <n v="6552000"/>
    <n v="1781.4029363784666"/>
    <s v="COP"/>
    <s v="false"/>
  </r>
  <r>
    <s v="4300"/>
    <s v="CO"/>
    <x v="3"/>
    <x v="11"/>
    <s v="CO Ops Mall"/>
    <s v="ARICO"/>
    <s v="12"/>
    <s v="1200145443"/>
    <s v="10"/>
    <x v="907"/>
    <x v="980"/>
    <x v="52"/>
    <s v="EXT_JTRUJILL"/>
    <s v="ZSRV"/>
    <s v=""/>
    <s v="C800125313"/>
    <s v="SUMMAR PROCESOS S.A.S"/>
    <n v="6525144"/>
    <n v="1774.1011419249592"/>
    <s v="COP"/>
    <s v="false"/>
  </r>
  <r>
    <s v="3450"/>
    <s v="PE"/>
    <x v="1"/>
    <x v="2"/>
    <s v="PE Ops Mall"/>
    <s v="CPACHECO"/>
    <s v="14"/>
    <s v="1400009302"/>
    <s v="10"/>
    <x v="908"/>
    <x v="981"/>
    <x v="17"/>
    <s v="PRA_CPACHECO"/>
    <s v="ZPMH"/>
    <s v="SER_GRAL"/>
    <s v="P60338169"/>
    <s v="INVERSIONES URBANISTICAS OPERADORA"/>
    <n v="6116"/>
    <n v="1772.7536231884058"/>
    <s v="PEN"/>
    <s v="false"/>
  </r>
  <r>
    <s v="3450"/>
    <s v="PE"/>
    <x v="1"/>
    <x v="2"/>
    <s v="PE Ops Mall"/>
    <s v="CPACHECO"/>
    <s v="14"/>
    <s v="1400009302"/>
    <s v="20"/>
    <x v="908"/>
    <x v="981"/>
    <x v="17"/>
    <s v="PRA_CPACHECO"/>
    <s v="ZPMH"/>
    <s v="SER_GRAL"/>
    <s v="P60338169"/>
    <s v="INVERSIONES URBANISTICAS OPERADORA"/>
    <n v="6116"/>
    <n v="1772.7536231884058"/>
    <s v="PEN"/>
    <s v="false"/>
  </r>
  <r>
    <s v="3450"/>
    <s v="PE"/>
    <x v="1"/>
    <x v="2"/>
    <s v="PE Ops Mall"/>
    <s v="CPACHECO"/>
    <s v="14"/>
    <s v="1400009302"/>
    <s v="30"/>
    <x v="908"/>
    <x v="981"/>
    <x v="17"/>
    <s v="PRA_CPACHECO"/>
    <s v="ZPMH"/>
    <s v="SER_GRAL"/>
    <s v="P60338169"/>
    <s v="INVERSIONES URBANISTICAS OPERADORA"/>
    <n v="6116"/>
    <n v="1772.7536231884058"/>
    <s v="PEN"/>
    <s v="false"/>
  </r>
  <r>
    <s v="3450"/>
    <s v="PE"/>
    <x v="1"/>
    <x v="2"/>
    <s v="PE Ops Mall"/>
    <s v="CPACHECO"/>
    <s v="14"/>
    <s v="1400009302"/>
    <s v="40"/>
    <x v="908"/>
    <x v="981"/>
    <x v="17"/>
    <s v="PRA_CPACHECO"/>
    <s v="ZPMH"/>
    <s v="SER_GRAL"/>
    <s v="P60338169"/>
    <s v="INVERSIONES URBANISTICAS OPERADORA"/>
    <n v="6116"/>
    <n v="1772.7536231884058"/>
    <s v="PEN"/>
    <s v="false"/>
  </r>
  <r>
    <s v="3450"/>
    <s v="PE"/>
    <x v="1"/>
    <x v="2"/>
    <s v="PE Ops Mall"/>
    <s v="CPACHECO"/>
    <s v="14"/>
    <s v="1400009302"/>
    <s v="50"/>
    <x v="908"/>
    <x v="981"/>
    <x v="17"/>
    <s v="PRA_CPACHECO"/>
    <s v="ZPMH"/>
    <s v="SER_GRAL"/>
    <s v="P60338169"/>
    <s v="INVERSIONES URBANISTICAS OPERADORA"/>
    <n v="6116"/>
    <n v="1772.7536231884058"/>
    <s v="PEN"/>
    <s v="false"/>
  </r>
  <r>
    <s v="3450"/>
    <s v="PE"/>
    <x v="1"/>
    <x v="2"/>
    <s v="PE Ops Mall"/>
    <s v="CPACHECO"/>
    <s v="14"/>
    <s v="1400009302"/>
    <s v="60"/>
    <x v="908"/>
    <x v="981"/>
    <x v="17"/>
    <s v="PRA_CPACHECO"/>
    <s v="ZPMH"/>
    <s v="SER_GRAL"/>
    <s v="P60338169"/>
    <s v="INVERSIONES URBANISTICAS OPERADORA"/>
    <n v="6116"/>
    <n v="1772.7536231884058"/>
    <s v="PEN"/>
    <s v="false"/>
  </r>
  <r>
    <s v="3450"/>
    <s v="PE"/>
    <x v="1"/>
    <x v="2"/>
    <s v="PE Ops Mall"/>
    <s v="CPACHECO"/>
    <s v="14"/>
    <s v="1400009302"/>
    <s v="70"/>
    <x v="908"/>
    <x v="981"/>
    <x v="17"/>
    <s v="PRA_CPACHECO"/>
    <s v="ZPMH"/>
    <s v="SER_GRAL"/>
    <s v="P60338169"/>
    <s v="INVERSIONES URBANISTICAS OPERADORA"/>
    <n v="6116"/>
    <n v="1772.7536231884058"/>
    <s v="PEN"/>
    <s v="false"/>
  </r>
  <r>
    <s v="3450"/>
    <s v="PE"/>
    <x v="1"/>
    <x v="2"/>
    <s v="PE Ops Mall"/>
    <s v="CPACHECO"/>
    <s v="14"/>
    <s v="1400009302"/>
    <s v="80"/>
    <x v="908"/>
    <x v="981"/>
    <x v="17"/>
    <s v="PRA_CPACHECO"/>
    <s v="ZPMH"/>
    <s v="SER_GRAL"/>
    <s v="P60338169"/>
    <s v="INVERSIONES URBANISTICAS OPERADORA"/>
    <n v="6116"/>
    <n v="1772.7536231884058"/>
    <s v="PEN"/>
    <s v="false"/>
  </r>
  <r>
    <s v="3450"/>
    <s v="PE"/>
    <x v="1"/>
    <x v="2"/>
    <s v="PE Ops Mall"/>
    <s v="CPACHECO"/>
    <s v="14"/>
    <s v="1400009302"/>
    <s v="90"/>
    <x v="908"/>
    <x v="981"/>
    <x v="17"/>
    <s v="PRA_CPACHECO"/>
    <s v="ZPMH"/>
    <s v="SER_GRAL"/>
    <s v="P60338169"/>
    <s v="INVERSIONES URBANISTICAS OPERADORA"/>
    <n v="6116"/>
    <n v="1772.7536231884058"/>
    <s v="PEN"/>
    <s v="false"/>
  </r>
  <r>
    <s v="3450"/>
    <s v="PE"/>
    <x v="1"/>
    <x v="2"/>
    <s v="PE Ops Mall"/>
    <s v="CPACHECO"/>
    <s v="14"/>
    <s v="1400009302"/>
    <s v="100"/>
    <x v="908"/>
    <x v="981"/>
    <x v="17"/>
    <s v="PRA_CPACHECO"/>
    <s v="ZPMH"/>
    <s v="SER_GRAL"/>
    <s v="P60338169"/>
    <s v="INVERSIONES URBANISTICAS OPERADORA"/>
    <n v="6116"/>
    <n v="1772.7536231884058"/>
    <s v="PEN"/>
    <s v="false"/>
  </r>
  <r>
    <s v="3450"/>
    <s v="PE"/>
    <x v="1"/>
    <x v="2"/>
    <s v="PE Ops Mall"/>
    <s v="CPACHECO"/>
    <s v="14"/>
    <s v="1400009302"/>
    <s v="110"/>
    <x v="908"/>
    <x v="981"/>
    <x v="17"/>
    <s v="PRA_CPACHECO"/>
    <s v="ZPMH"/>
    <s v="SER_GRAL"/>
    <s v="P60338169"/>
    <s v="INVERSIONES URBANISTICAS OPERADORA"/>
    <n v="6116"/>
    <n v="1772.7536231884058"/>
    <s v="PEN"/>
    <s v="false"/>
  </r>
  <r>
    <s v="3450"/>
    <s v="PE"/>
    <x v="1"/>
    <x v="2"/>
    <s v="PE Ops Mall"/>
    <s v="CPACHECO"/>
    <s v="14"/>
    <s v="1400009302"/>
    <s v="120"/>
    <x v="908"/>
    <x v="981"/>
    <x v="17"/>
    <s v="PRA_CPACHECO"/>
    <s v="ZPMH"/>
    <s v="SER_GRAL"/>
    <s v="P60338169"/>
    <s v="INVERSIONES URBANISTICAS OPERADORA"/>
    <n v="6116"/>
    <n v="1772.7536231884058"/>
    <s v="PEN"/>
    <s v="false"/>
  </r>
  <r>
    <s v="MAM"/>
    <s v="CL"/>
    <x v="0"/>
    <x v="13"/>
    <s v="CL Marketing Mall"/>
    <s v="JGORICHON"/>
    <m/>
    <s v="1200147195"/>
    <s v="10"/>
    <x v="909"/>
    <x v="982"/>
    <x v="41"/>
    <s v="JGORICHON"/>
    <s v="ZSRV"/>
    <s v=""/>
    <s v="77777198"/>
    <s v="INFLUENCER MARKETING SPA"/>
    <n v="1637152"/>
    <n v="1768.1163802879269"/>
    <s v="CLP"/>
    <s v="false"/>
  </r>
  <r>
    <s v="DCO"/>
    <s v="CO"/>
    <x v="3"/>
    <x v="33"/>
    <s v="CO Sgcia Personas"/>
    <s v="C ibañez"/>
    <s v="12"/>
    <s v="1200146658"/>
    <s v="10"/>
    <x v="910"/>
    <x v="983"/>
    <x v="12"/>
    <s v="PRA_KCUBIDES"/>
    <s v="ZSRV"/>
    <s v=""/>
    <s v="C901093994"/>
    <s v="GOOD S.A.S."/>
    <n v="6500000"/>
    <n v="1767.2648178357804"/>
    <s v="COP"/>
    <s v="false"/>
  </r>
  <r>
    <s v="6400"/>
    <s v="PE"/>
    <x v="2"/>
    <x v="2"/>
    <s v="PE Ops Mall"/>
    <s v="PBRAVO"/>
    <m/>
    <s v="1200147383"/>
    <s v="10"/>
    <x v="911"/>
    <x v="984"/>
    <x v="37"/>
    <s v="PBRAVO"/>
    <s v="ZSRV"/>
    <s v=""/>
    <s v="P60193943"/>
    <s v="VALEXTIN EQUIPOS CONTRA INCENDIOS"/>
    <n v="6085.32"/>
    <n v="1763.8608695652172"/>
    <s v="PEN"/>
    <s v="false"/>
  </r>
  <r>
    <s v="BOG"/>
    <s v="CO"/>
    <x v="3"/>
    <x v="12"/>
    <s v="CO Gcia Ing"/>
    <s v="JVASQUEZ"/>
    <s v="12"/>
    <s v="1200144613"/>
    <s v="10"/>
    <x v="912"/>
    <x v="985"/>
    <x v="15"/>
    <s v="JVASQUEZ"/>
    <s v="ZSRV"/>
    <s v=""/>
    <s v="C901564641"/>
    <s v="PRIXMANT SAS"/>
    <n v="6485571"/>
    <n v="1763.3417618270798"/>
    <s v="COP"/>
    <s v="false"/>
  </r>
  <r>
    <s v="2400"/>
    <s v="CL"/>
    <x v="0"/>
    <x v="7"/>
    <s v="CL Ops Mall"/>
    <s v="fgonzalezv"/>
    <s v="12"/>
    <s v="1200146289"/>
    <s v="10"/>
    <x v="913"/>
    <x v="986"/>
    <x v="30"/>
    <s v="FGONZALEZV"/>
    <s v="ZSRV"/>
    <s v=""/>
    <s v="76913083"/>
    <s v="COMERCIALIZADORA DE INGENIERIA"/>
    <n v="1628037"/>
    <n v="1758.2722236022162"/>
    <s v="CLP"/>
    <s v="false"/>
  </r>
  <r>
    <s v="ACH"/>
    <s v="CL"/>
    <x v="0"/>
    <x v="7"/>
    <s v="CL Ops Mall"/>
    <s v="DUTRERAS"/>
    <s v="12"/>
    <s v="1200145582"/>
    <s v="10"/>
    <x v="914"/>
    <x v="987"/>
    <x v="26"/>
    <s v="EXT_DUTRERAS"/>
    <s v="ZSRV"/>
    <s v=""/>
    <s v="80571500"/>
    <s v="ISS SERVICIOS GENERALES LIMITADA"/>
    <n v="1624525"/>
    <n v="1754.4792802911668"/>
    <s v="CLP"/>
    <s v="false"/>
  </r>
  <r>
    <s v="1110"/>
    <s v="CL"/>
    <x v="0"/>
    <x v="45"/>
    <s v="CL Ops Out/Strip"/>
    <s v="MBELLO"/>
    <s v="12"/>
    <s v="1200144734"/>
    <s v="10"/>
    <x v="915"/>
    <x v="988"/>
    <x v="44"/>
    <s v="EXT_MBELLO"/>
    <s v="ZSRV"/>
    <s v=""/>
    <s v="96811990"/>
    <s v="LINKES CHILE S.A"/>
    <n v="1622320"/>
    <n v="1752.0978907692806"/>
    <s v="CLP"/>
    <s v="false"/>
  </r>
  <r>
    <s v="4300"/>
    <s v="CO"/>
    <x v="3"/>
    <x v="32"/>
    <s v="CO Mktg Mall"/>
    <s v="JVALDERRAMA"/>
    <s v="12"/>
    <s v="1200145846"/>
    <s v="10"/>
    <x v="916"/>
    <x v="989"/>
    <x v="31"/>
    <s v="AMONTES"/>
    <s v="ZSRV"/>
    <s v="SER_MKT"/>
    <s v="C830507707"/>
    <s v="PC QUICK SAS"/>
    <n v="6442031"/>
    <n v="1751.5038064165308"/>
    <s v="COP"/>
    <s v="false"/>
  </r>
  <r>
    <s v="1110"/>
    <s v="CL"/>
    <x v="0"/>
    <x v="51"/>
    <s v="CL Serv al Cliente"/>
    <s v="JBENAVENTE"/>
    <s v="12"/>
    <s v="1200145571"/>
    <s v="10"/>
    <x v="917"/>
    <x v="990"/>
    <x v="26"/>
    <s v="PRA_AOLAVARR"/>
    <s v="ZSRV"/>
    <s v=""/>
    <s v="77022253"/>
    <s v="DATABOT SPA"/>
    <n v="42"/>
    <n v="1750"/>
    <s v="UF"/>
    <s v="false"/>
  </r>
  <r>
    <s v="ACO"/>
    <s v="CL"/>
    <x v="0"/>
    <x v="51"/>
    <s v="CL Serv al Cliente"/>
    <s v="JBENAVNETE"/>
    <s v="12"/>
    <s v="1200145574"/>
    <s v="10"/>
    <x v="918"/>
    <x v="991"/>
    <x v="26"/>
    <s v="PRA_AOLAVARR"/>
    <s v="ZSRV"/>
    <s v=""/>
    <s v="77022253"/>
    <s v="DATABOT SPA"/>
    <n v="42"/>
    <n v="1750"/>
    <s v="UF"/>
    <s v="false"/>
  </r>
  <r>
    <s v="1100"/>
    <s v="CL"/>
    <x v="0"/>
    <x v="37"/>
    <s v="Corp Gcia Contral"/>
    <s v="VNUNEZ"/>
    <s v="12"/>
    <s v="1200146373"/>
    <s v="10"/>
    <x v="919"/>
    <x v="992"/>
    <x v="13"/>
    <s v="VNUNEZ"/>
    <s v="ZSRV"/>
    <s v=""/>
    <s v="77058171"/>
    <s v="CREATIVE VIEW CHILE SPA"/>
    <n v="1618607"/>
    <n v="1748.0878684133791"/>
    <s v="CLP"/>
    <s v="false"/>
  </r>
  <r>
    <s v="MIN"/>
    <s v="PE"/>
    <x v="1"/>
    <x v="8"/>
    <s v="PE Center Manager"/>
    <s v="ameza"/>
    <s v="12"/>
    <s v="1200145845"/>
    <s v="10"/>
    <x v="920"/>
    <x v="993"/>
    <x v="31"/>
    <s v="AMEZAR"/>
    <s v="ZSRV"/>
    <s v="SER_VARIO"/>
    <s v="P60113015"/>
    <s v="GALAXY COMUNICACIONES S.A.C"/>
    <n v="1740"/>
    <n v="1740"/>
    <s v="USD"/>
    <s v="false"/>
  </r>
  <r>
    <s v="6000"/>
    <s v="PE"/>
    <x v="2"/>
    <x v="8"/>
    <s v="PE Center Manager"/>
    <s v="Ameza"/>
    <s v="12"/>
    <s v="1200145849"/>
    <s v="10"/>
    <x v="921"/>
    <x v="994"/>
    <x v="31"/>
    <s v="AMEZAR"/>
    <s v="ZSRV"/>
    <s v="SER_VARIO"/>
    <s v="P60113015"/>
    <s v="GALAXY COMUNICACIONES S.A.C"/>
    <n v="1740"/>
    <n v="1740"/>
    <s v="USD"/>
    <s v="false"/>
  </r>
  <r>
    <s v="1100"/>
    <s v="CL"/>
    <x v="0"/>
    <x v="6"/>
    <s v="Corp Explo. TI"/>
    <s v="CPAVEZ"/>
    <s v="12"/>
    <s v="1200143660"/>
    <s v="10"/>
    <x v="922"/>
    <x v="995"/>
    <x v="33"/>
    <s v="CPAVEZ"/>
    <s v="ZSRV"/>
    <s v="SER_GRAL"/>
    <s v="76773092"/>
    <s v="ECLOUDNOVA SPA"/>
    <n v="1739.85"/>
    <n v="1739.85"/>
    <s v="USD"/>
    <s v="false"/>
  </r>
  <r>
    <s v="3510"/>
    <s v="PE"/>
    <x v="1"/>
    <x v="2"/>
    <s v="PE Ops Mall"/>
    <s v="DDIAZ"/>
    <s v="12"/>
    <s v="1200145794"/>
    <s v="10"/>
    <x v="923"/>
    <x v="996"/>
    <x v="39"/>
    <s v="DDIAZ"/>
    <s v="ZSRV"/>
    <s v=""/>
    <s v="P17508903"/>
    <s v="CAMARA DE COMERCIO Y PROD"/>
    <n v="6000"/>
    <n v="1739.1304347826085"/>
    <s v="PEN"/>
    <s v="false"/>
  </r>
  <r>
    <s v="6000"/>
    <s v="PE"/>
    <x v="2"/>
    <x v="2"/>
    <s v="PE Ops Mall"/>
    <s v="MPONCE"/>
    <s v="12"/>
    <s v="1200146322"/>
    <s v="10"/>
    <x v="924"/>
    <x v="997"/>
    <x v="35"/>
    <s v="EXT_KNOLASCO"/>
    <s v="ZSRV"/>
    <s v="SER_MANTO"/>
    <s v="P61274381"/>
    <s v="JKO SECURITY INTEGRAL SOLUTION S.A."/>
    <n v="6000"/>
    <n v="1739.1304347826085"/>
    <s v="PEN"/>
    <s v="false"/>
  </r>
  <r>
    <s v="MIN"/>
    <s v="PE"/>
    <x v="1"/>
    <x v="2"/>
    <s v="PE Ops Mall"/>
    <s v="jrojas"/>
    <m/>
    <s v="1200147523"/>
    <s v="10"/>
    <x v="925"/>
    <x v="998"/>
    <x v="28"/>
    <s v="EXT_EDAVILA"/>
    <s v="ZSRV"/>
    <s v=""/>
    <s v="P56607803"/>
    <s v="NATIONAL FACILITIES MANAGEMENT S.A."/>
    <n v="6000"/>
    <n v="1739.1304347826085"/>
    <s v="PEN"/>
    <s v="false"/>
  </r>
  <r>
    <s v="BOG"/>
    <s v="CO"/>
    <x v="3"/>
    <x v="11"/>
    <s v="CO Ops Mall"/>
    <s v="CAROL CORTES"/>
    <s v="12"/>
    <s v="1200146119"/>
    <s v="10"/>
    <x v="926"/>
    <x v="999"/>
    <x v="34"/>
    <s v="EXT_APAREDES"/>
    <s v="ZSRV"/>
    <s v=""/>
    <s v="C900971113"/>
    <s v="HSEQ ASESORIAS SAS"/>
    <n v="6390000"/>
    <n v="1737.357259380098"/>
    <s v="COP"/>
    <s v="false"/>
  </r>
  <r>
    <s v="6000"/>
    <s v="PE"/>
    <x v="2"/>
    <x v="2"/>
    <s v="PE Ops Mall"/>
    <s v="MPONCE"/>
    <s v="12"/>
    <s v="1200145190"/>
    <s v="10"/>
    <x v="927"/>
    <x v="1000"/>
    <x v="22"/>
    <s v="EXT_KNOLASCO"/>
    <s v="ZSRV"/>
    <s v="SER_MANTO"/>
    <s v="P60049092"/>
    <s v="CONSTRUCTEC RYD S.A.C."/>
    <n v="5993.83"/>
    <n v="1737.3420289855071"/>
    <s v="PEN"/>
    <s v="false"/>
  </r>
  <r>
    <s v="1100"/>
    <s v="CL"/>
    <x v="0"/>
    <x v="13"/>
    <s v="CL Marketing Mall"/>
    <s v="MGALLARDO"/>
    <s v="12"/>
    <s v="1200144798"/>
    <s v="10"/>
    <x v="928"/>
    <x v="1001"/>
    <x v="4"/>
    <s v="MGALLARDOC"/>
    <s v="ZSRV"/>
    <s v=""/>
    <s v="76288682"/>
    <s v="PRODUCTORA FUENTES LIMITADA"/>
    <n v="1602000"/>
    <n v="1730.1523873294959"/>
    <s v="CLP"/>
    <s v="false"/>
  </r>
  <r>
    <s v="4300"/>
    <s v="CO"/>
    <x v="3"/>
    <x v="32"/>
    <s v="CO Mktg Mall"/>
    <s v="JVALDERRAMA"/>
    <s v="12"/>
    <s v="1200144321"/>
    <s v="10"/>
    <x v="929"/>
    <x v="1002"/>
    <x v="32"/>
    <s v="EXT_JTRUJILL"/>
    <s v="ZSRV"/>
    <s v=""/>
    <s v="C10222838"/>
    <s v="JOAQUIN EDUARDO CORTES TABARES"/>
    <n v="6360000"/>
    <n v="1729.2006525285481"/>
    <s v="COP"/>
    <s v="false"/>
  </r>
  <r>
    <s v="2400"/>
    <s v="CL"/>
    <x v="0"/>
    <x v="7"/>
    <s v="CL Ops Mall"/>
    <s v="rmesa"/>
    <s v="12"/>
    <s v="1200144065"/>
    <s v="10"/>
    <x v="930"/>
    <x v="1003"/>
    <x v="23"/>
    <s v="EXT_CRODRIGU"/>
    <s v="ZSRV"/>
    <s v=""/>
    <s v="76015796"/>
    <s v="GRUPO AMÉRICA FACILITY S.A."/>
    <n v="1600858"/>
    <n v="1728.919032756256"/>
    <s v="CLP"/>
    <s v="false"/>
  </r>
  <r>
    <s v="3520"/>
    <s v="PE"/>
    <x v="1"/>
    <x v="4"/>
    <s v="PE Sgcia Infra"/>
    <s v="MGRATELLY"/>
    <s v="12"/>
    <s v="1200146545"/>
    <s v="10"/>
    <x v="931"/>
    <x v="1004"/>
    <x v="10"/>
    <s v="EXT_ACHIHUAN"/>
    <s v="ZSRV"/>
    <s v="SER_GRAL"/>
    <s v="P49259204"/>
    <s v="AF CONCEPT S.A.C."/>
    <n v="5950"/>
    <n v="1724.6376811594203"/>
    <s v="PEN"/>
    <s v="false"/>
  </r>
  <r>
    <s v="6150"/>
    <s v="PE"/>
    <x v="2"/>
    <x v="17"/>
    <s v="PE Área Legal"/>
    <s v="GOLIVERI"/>
    <s v="12"/>
    <s v="1200145842"/>
    <s v="20"/>
    <x v="932"/>
    <x v="397"/>
    <x v="31"/>
    <s v="SGARIBAY"/>
    <s v="ZSRV"/>
    <s v=""/>
    <s v="P18214620"/>
    <s v="GONZALO GUSTAVO GONZALES GONZALES"/>
    <n v="5932.2"/>
    <n v="1719.478260869565"/>
    <s v="PEN"/>
    <s v="false"/>
  </r>
  <r>
    <s v="OAS"/>
    <s v="CO"/>
    <x v="3"/>
    <x v="58"/>
    <s v="CO Mktg Div"/>
    <s v="CGUTIERREZ"/>
    <m/>
    <s v="1200147209"/>
    <s v="10"/>
    <x v="933"/>
    <x v="1005"/>
    <x v="41"/>
    <s v="AMONTES"/>
    <s v="ZSRV"/>
    <s v="SER_MKT"/>
    <s v="C830507707"/>
    <s v="PC QUICK SAS"/>
    <n v="6322031"/>
    <n v="1718.8773790103317"/>
    <s v="COP"/>
    <s v="false"/>
  </r>
  <r>
    <s v="MAM"/>
    <s v="CL"/>
    <x v="0"/>
    <x v="13"/>
    <s v="CL Marketing Mall"/>
    <s v="JNONES"/>
    <s v="12"/>
    <s v="1200144462"/>
    <s v="10"/>
    <x v="934"/>
    <x v="1006"/>
    <x v="47"/>
    <s v="JNONES"/>
    <s v="ZSRV"/>
    <s v=""/>
    <s v="77438642"/>
    <s v="PHILLIPS PRODUCCIONES AUDIOVISUALES"/>
    <n v="1589000"/>
    <n v="1716.112449105224"/>
    <s v="CLP"/>
    <s v="false"/>
  </r>
  <r>
    <s v="ACH"/>
    <s v="CL"/>
    <x v="0"/>
    <x v="13"/>
    <s v="CL Marketing Mall"/>
    <s v="F.LAMBERT"/>
    <s v="12"/>
    <s v="1200144043"/>
    <s v="10"/>
    <x v="935"/>
    <x v="1007"/>
    <x v="8"/>
    <s v="MFILIPINI"/>
    <s v="ZSRV"/>
    <s v=""/>
    <s v="77058171"/>
    <s v="CREATIVE VIEW CHILE SPA"/>
    <n v="1588000"/>
    <n v="1715.0324538572031"/>
    <s v="CLP"/>
    <s v="false"/>
  </r>
  <r>
    <s v="ACO"/>
    <s v="CL"/>
    <x v="0"/>
    <x v="13"/>
    <s v="CL Marketing Mall"/>
    <s v="F.LAMBERT"/>
    <s v="12"/>
    <s v="1200146380"/>
    <s v="10"/>
    <x v="936"/>
    <x v="1008"/>
    <x v="13"/>
    <s v="MFILIPINI"/>
    <s v="ZSRV"/>
    <s v=""/>
    <s v="77058171"/>
    <s v="CREATIVE VIEW CHILE SPA"/>
    <n v="1588000"/>
    <n v="1715.0324538572031"/>
    <s v="CLP"/>
    <s v="false"/>
  </r>
  <r>
    <s v="PCA"/>
    <s v="CO"/>
    <x v="3"/>
    <x v="32"/>
    <s v="CO Mktg Mall"/>
    <s v="PRODRIGUEZ"/>
    <s v="12"/>
    <s v="1200144467"/>
    <s v="10"/>
    <x v="937"/>
    <x v="1009"/>
    <x v="47"/>
    <s v="EXT_DMENDES"/>
    <s v="ZSRV"/>
    <s v=""/>
    <s v="C890984107"/>
    <s v="ASOCIACION COLOMBIANA DE INTERPRETE"/>
    <n v="6303258"/>
    <n v="1713.773246329527"/>
    <s v="COP"/>
    <s v="false"/>
  </r>
  <r>
    <s v="1100"/>
    <s v="CL"/>
    <x v="0"/>
    <x v="13"/>
    <s v="CL Marketing Mall"/>
    <s v="P.NORAMBUENA"/>
    <s v="12"/>
    <s v="1200145686"/>
    <s v="10"/>
    <x v="938"/>
    <x v="1010"/>
    <x v="40"/>
    <s v="MFILIPINI"/>
    <s v="ZSRV"/>
    <s v=""/>
    <s v="76945383"/>
    <s v="NOT MEDIA SPA"/>
    <n v="1582000"/>
    <n v="1708.5524823690778"/>
    <s v="CLP"/>
    <s v="false"/>
  </r>
  <r>
    <s v="3450"/>
    <s v="PE"/>
    <x v="1"/>
    <x v="38"/>
    <s v="PE Ops Out/Strips"/>
    <s v="JROJAS"/>
    <s v="12"/>
    <s v="1200145878"/>
    <s v="10"/>
    <x v="939"/>
    <x v="1011"/>
    <x v="31"/>
    <s v="JROJAS"/>
    <s v="ZSRV"/>
    <s v=""/>
    <s v="P48281567"/>
    <s v="ARTE CONSULTORES, EJECUTORES E.I.R."/>
    <n v="5877"/>
    <n v="1703.478260869565"/>
    <s v="PEN"/>
    <s v="false"/>
  </r>
  <r>
    <s v="2400"/>
    <s v="CL"/>
    <x v="0"/>
    <x v="7"/>
    <s v="CL Ops Mall"/>
    <s v="RMESA"/>
    <s v="12"/>
    <s v="1200145940"/>
    <s v="10"/>
    <x v="940"/>
    <x v="1012"/>
    <x v="17"/>
    <s v="EXT_JHERRERA"/>
    <s v="ZSRV"/>
    <s v=""/>
    <s v="76839748"/>
    <s v="SERVICIOS INTEGRALES RICARDO ALFONS"/>
    <n v="1576960"/>
    <n v="1703.1093063190524"/>
    <s v="CLP"/>
    <s v="false"/>
  </r>
  <r>
    <s v="1100"/>
    <s v="CL"/>
    <x v="0"/>
    <x v="13"/>
    <s v="CL Marketing Mall"/>
    <s v="P NORAMBUENA"/>
    <m/>
    <s v="1200147183"/>
    <s v="10"/>
    <x v="941"/>
    <x v="1013"/>
    <x v="41"/>
    <s v="BILLESCA"/>
    <s v="ZSRV"/>
    <s v=""/>
    <s v="76989941"/>
    <s v="ROCK FILMS SPA"/>
    <n v="1574000"/>
    <n v="1699.9125203849103"/>
    <s v="CLP"/>
    <s v="false"/>
  </r>
  <r>
    <s v="3540"/>
    <s v="PE"/>
    <x v="1"/>
    <x v="26"/>
    <s v="PE Gcia Ops"/>
    <s v="LRAMIREZ"/>
    <s v="12"/>
    <s v="1200146027"/>
    <s v="10"/>
    <x v="942"/>
    <x v="1014"/>
    <x v="20"/>
    <s v="PRA_ARIVERA"/>
    <s v="ZSRV"/>
    <s v="SER_GRAL"/>
    <s v="P45455327"/>
    <s v="OBIETTIVO LAVORO PERU S.A.C - OL PE"/>
    <n v="5861.97"/>
    <n v="1699.1217391304347"/>
    <s v="PEN"/>
    <s v="false"/>
  </r>
  <r>
    <s v="6000"/>
    <s v="PE"/>
    <x v="2"/>
    <x v="8"/>
    <s v="PE Center Manager"/>
    <s v="MPONCE"/>
    <m/>
    <s v="1200147563"/>
    <s v="10"/>
    <x v="943"/>
    <x v="1015"/>
    <x v="28"/>
    <s v="EXT_KNOLASCO"/>
    <s v="ZSRV"/>
    <s v="SER_MANTO"/>
    <s v="P53754813"/>
    <s v="EQUIPOS Y SISTEMAS DE PARKING S.R.L"/>
    <n v="1684.8"/>
    <n v="1684.8"/>
    <s v="USD"/>
    <s v="false"/>
  </r>
  <r>
    <s v="BOG"/>
    <s v="CO"/>
    <x v="3"/>
    <x v="33"/>
    <s v="CO Sgcia Personas"/>
    <s v="JVASQUEZ"/>
    <s v="12"/>
    <s v="1200144259"/>
    <s v="10"/>
    <x v="944"/>
    <x v="1016"/>
    <x v="3"/>
    <s v="JVASQUEZ"/>
    <s v="ZSRV"/>
    <s v=""/>
    <s v="C900038616"/>
    <s v="CBRE COLOMBIA SAS"/>
    <n v="6165733"/>
    <n v="1676.3820010875477"/>
    <s v="COP"/>
    <s v="false"/>
  </r>
  <r>
    <s v="1100"/>
    <s v="CL"/>
    <x v="0"/>
    <x v="13"/>
    <s v="CL Marketing Mall"/>
    <s v="MGALLARDO"/>
    <s v="12"/>
    <s v="1200145250"/>
    <s v="10"/>
    <x v="945"/>
    <x v="1017"/>
    <x v="36"/>
    <s v="MGALLARDOC"/>
    <s v="ZSRV"/>
    <s v=""/>
    <s v="76593514"/>
    <s v="TEMPO PRODUCCIONES BY DS SPA"/>
    <n v="1550000"/>
    <n v="1673.9926344324085"/>
    <s v="CLP"/>
    <s v="false"/>
  </r>
  <r>
    <s v="1110"/>
    <s v="CL"/>
    <x v="0"/>
    <x v="45"/>
    <s v="CL Ops Out/Strip"/>
    <s v="MBELLO"/>
    <s v="12"/>
    <s v="1200146156"/>
    <s v="10"/>
    <x v="946"/>
    <x v="1018"/>
    <x v="34"/>
    <s v="EXT_MBELLO"/>
    <s v="ZSRV"/>
    <s v=""/>
    <s v="96811990"/>
    <s v="LINKES CHILE S.A"/>
    <n v="1546389"/>
    <n v="1670.0927715918051"/>
    <s v="CLP"/>
    <s v="false"/>
  </r>
  <r>
    <s v="AEB"/>
    <s v="CL"/>
    <x v="0"/>
    <x v="7"/>
    <s v="CL Ops Mall"/>
    <s v="MFREITEZ"/>
    <s v="12"/>
    <s v="1200145366"/>
    <s v="10"/>
    <x v="947"/>
    <x v="1019"/>
    <x v="21"/>
    <s v="KVARAS"/>
    <s v="ZSRV"/>
    <s v=""/>
    <s v="76425235"/>
    <s v="REDES CONTRA INCENDIOS SPA"/>
    <n v="40"/>
    <n v="1666.6666666666667"/>
    <s v="UF"/>
    <s v="false"/>
  </r>
  <r>
    <s v="1100"/>
    <s v="CL"/>
    <x v="0"/>
    <x v="3"/>
    <s v="CL Proyectos 6"/>
    <s v="CGARCIA"/>
    <s v="12"/>
    <s v="1200145975"/>
    <s v="10"/>
    <x v="948"/>
    <x v="1020"/>
    <x v="17"/>
    <s v="EXT_AYEPEZ"/>
    <s v="ZSRV"/>
    <s v=""/>
    <s v="76279296"/>
    <s v="ARANEDA INGENIEROS CONSULTORES SPA."/>
    <n v="40"/>
    <n v="1666.6666666666667"/>
    <s v="UF"/>
    <s v="false"/>
  </r>
  <r>
    <s v="2400"/>
    <s v="CL"/>
    <x v="0"/>
    <x v="7"/>
    <s v="CL Ops Mall"/>
    <s v="RMESA"/>
    <s v="12"/>
    <s v="1200146376"/>
    <s v="10"/>
    <x v="949"/>
    <x v="1021"/>
    <x v="13"/>
    <s v="EXT_JHERRERA"/>
    <s v="ZSRV"/>
    <s v=""/>
    <s v="8337147"/>
    <s v="JUAN ANTONIO LAZO QUEZADA"/>
    <n v="40"/>
    <n v="1666.6666666666667"/>
    <s v="UF"/>
    <s v="false"/>
  </r>
  <r>
    <s v="2400"/>
    <s v="CL"/>
    <x v="0"/>
    <x v="7"/>
    <s v="CL Ops Mall"/>
    <s v="RMESA"/>
    <s v="12"/>
    <s v="1200146376"/>
    <s v="20"/>
    <x v="949"/>
    <x v="1022"/>
    <x v="13"/>
    <s v="EXT_JHERRERA"/>
    <s v="ZSRV"/>
    <s v=""/>
    <s v="8337147"/>
    <s v="JUAN ANTONIO LAZO QUEZADA"/>
    <n v="40"/>
    <n v="1666.6666666666667"/>
    <s v="UF"/>
    <s v="false"/>
  </r>
  <r>
    <s v="2400"/>
    <s v="CL"/>
    <x v="0"/>
    <x v="7"/>
    <s v="CL Ops Mall"/>
    <s v="RMESA"/>
    <s v="12"/>
    <s v="1200146376"/>
    <s v="30"/>
    <x v="949"/>
    <x v="1023"/>
    <x v="13"/>
    <s v="EXT_JHERRERA"/>
    <s v="ZSRV"/>
    <s v=""/>
    <s v="8337147"/>
    <s v="JUAN ANTONIO LAZO QUEZADA"/>
    <n v="40"/>
    <n v="1666.6666666666667"/>
    <s v="UF"/>
    <s v="false"/>
  </r>
  <r>
    <s v="2400"/>
    <s v="CL"/>
    <x v="0"/>
    <x v="7"/>
    <s v="CL Ops Mall"/>
    <s v="RMESA"/>
    <s v="12"/>
    <s v="1200146376"/>
    <s v="40"/>
    <x v="949"/>
    <x v="1024"/>
    <x v="13"/>
    <s v="EXT_JHERRERA"/>
    <s v="ZSRV"/>
    <s v=""/>
    <s v="8337147"/>
    <s v="JUAN ANTONIO LAZO QUEZADA"/>
    <n v="40"/>
    <n v="1666.6666666666667"/>
    <s v="UF"/>
    <s v="false"/>
  </r>
  <r>
    <s v="2400"/>
    <s v="CL"/>
    <x v="0"/>
    <x v="7"/>
    <s v="CL Ops Mall"/>
    <s v="RMESA"/>
    <s v="12"/>
    <s v="1200146376"/>
    <s v="50"/>
    <x v="949"/>
    <x v="1025"/>
    <x v="13"/>
    <s v="EXT_JHERRERA"/>
    <s v="ZSRV"/>
    <s v=""/>
    <s v="8337147"/>
    <s v="JUAN ANTONIO LAZO QUEZADA"/>
    <n v="40"/>
    <n v="1666.6666666666667"/>
    <s v="UF"/>
    <s v="false"/>
  </r>
  <r>
    <s v="2400"/>
    <s v="CL"/>
    <x v="0"/>
    <x v="7"/>
    <s v="CL Ops Mall"/>
    <s v="RMESA"/>
    <s v="12"/>
    <s v="1200146376"/>
    <s v="60"/>
    <x v="949"/>
    <x v="1026"/>
    <x v="13"/>
    <s v="EXT_JHERRERA"/>
    <s v="ZSRV"/>
    <s v=""/>
    <s v="8337147"/>
    <s v="JUAN ANTONIO LAZO QUEZADA"/>
    <n v="40"/>
    <n v="1666.6666666666667"/>
    <s v="UF"/>
    <s v="false"/>
  </r>
  <r>
    <s v="1100"/>
    <s v="CL"/>
    <x v="0"/>
    <x v="59"/>
    <s v="CL Área Legal"/>
    <s v="P SCHWENCKE"/>
    <m/>
    <s v="1200147200"/>
    <s v="10"/>
    <x v="950"/>
    <x v="1027"/>
    <x v="41"/>
    <s v="BILLESCA"/>
    <s v="ZSRV"/>
    <s v=""/>
    <s v="76487501"/>
    <s v="INVERSIONES Y ASESORIAS DE PROGRAMA"/>
    <n v="39.99"/>
    <n v="1666.25"/>
    <s v="UF"/>
    <s v="false"/>
  </r>
  <r>
    <s v="1110"/>
    <s v="CL"/>
    <x v="0"/>
    <x v="45"/>
    <s v="CL Ops Out/Strip"/>
    <s v="MBELO"/>
    <s v="12"/>
    <s v="1200144978"/>
    <s v="10"/>
    <x v="951"/>
    <x v="1028"/>
    <x v="0"/>
    <s v="EXT_MBELLO"/>
    <s v="ZSRV"/>
    <s v=""/>
    <s v="96811990"/>
    <s v="LINKES CHILE S.A"/>
    <n v="1533421"/>
    <n v="1656.08739321547"/>
    <s v="CLP"/>
    <s v="false"/>
  </r>
  <r>
    <s v="3300"/>
    <s v="PE"/>
    <x v="1"/>
    <x v="17"/>
    <s v="PE Área Legal"/>
    <s v="GOLIVERI"/>
    <s v="12"/>
    <s v="1200146500"/>
    <s v="10"/>
    <x v="952"/>
    <x v="1029"/>
    <x v="43"/>
    <s v="SGARIBAY"/>
    <s v="ZSRV"/>
    <s v=""/>
    <s v="P54744099"/>
    <s v="ESTUDIO JORGE AVENDANO ABOGADOS"/>
    <n v="1646.67"/>
    <n v="1646.67"/>
    <s v="USD"/>
    <s v="false"/>
  </r>
  <r>
    <s v="1100"/>
    <s v="CL"/>
    <x v="0"/>
    <x v="13"/>
    <s v="CL Marketing Mall"/>
    <s v="MGALLARDO"/>
    <s v="12"/>
    <s v="1200144830"/>
    <s v="10"/>
    <x v="953"/>
    <x v="1030"/>
    <x v="4"/>
    <s v="MGALLARDOC"/>
    <s v="ZSRV"/>
    <s v=""/>
    <s v="76288682"/>
    <s v="PRODUCTORA FUENTES LIMITADA"/>
    <n v="1524440"/>
    <n v="1646.3879558929941"/>
    <s v="CLP"/>
    <s v="false"/>
  </r>
  <r>
    <s v="LAR"/>
    <s v="PE"/>
    <x v="1"/>
    <x v="8"/>
    <s v="PE Center Manager"/>
    <s v="FZAMALLOA"/>
    <s v="12"/>
    <s v="1200146822"/>
    <s v="10"/>
    <x v="954"/>
    <x v="1031"/>
    <x v="18"/>
    <s v="EXT_KNOLASCO"/>
    <s v="ZSRV"/>
    <s v=""/>
    <s v="P60055289"/>
    <s v="ELECTROMING INGENIERÍA Y MANTENIMIE"/>
    <n v="5679"/>
    <n v="1646.086956521739"/>
    <s v="PEN"/>
    <s v="false"/>
  </r>
  <r>
    <s v="1100"/>
    <s v="CL"/>
    <x v="0"/>
    <x v="7"/>
    <s v="CL Ops Mall"/>
    <s v="fgonzalezv"/>
    <s v="12"/>
    <s v="1200146339"/>
    <s v="10"/>
    <x v="955"/>
    <x v="1032"/>
    <x v="35"/>
    <s v="FGONZALEZV"/>
    <s v="ZSRV"/>
    <s v=""/>
    <s v="76813713"/>
    <s v="PRODUCCIONES PROMOTIVA SPA"/>
    <n v="1520996"/>
    <n v="1642.6684522588102"/>
    <s v="CLP"/>
    <s v="false"/>
  </r>
  <r>
    <s v="DCO"/>
    <s v="CO"/>
    <x v="3"/>
    <x v="33"/>
    <s v="CO Sgcia Personas"/>
    <s v="T Durán"/>
    <s v="12"/>
    <s v="1200145892"/>
    <s v="10"/>
    <x v="956"/>
    <x v="1033"/>
    <x v="31"/>
    <s v="PRA_KCUBIDES"/>
    <s v="ZSRV"/>
    <s v=""/>
    <s v="C901691462"/>
    <s v="CÁMARA LATINOAMERICANA DE LA INDUST"/>
    <n v="6040905"/>
    <n v="1642.4429037520392"/>
    <s v="COP"/>
    <s v="false"/>
  </r>
  <r>
    <s v="LMR"/>
    <s v="PE"/>
    <x v="1"/>
    <x v="35"/>
    <s v="PE Gcia InfrayDes"/>
    <s v="CLI"/>
    <s v="12"/>
    <s v="1200146023"/>
    <s v="10"/>
    <x v="957"/>
    <x v="1034"/>
    <x v="20"/>
    <s v="EXT_ACHIHUAN"/>
    <s v="ZSRV"/>
    <s v=""/>
    <s v="P60467053"/>
    <s v="MATICO SERVICIOS INMOBILIARIOS SOCI"/>
    <n v="5656.8"/>
    <n v="1639.6521739130435"/>
    <s v="PEN"/>
    <s v="false"/>
  </r>
  <r>
    <s v="1100"/>
    <s v="CL"/>
    <x v="0"/>
    <x v="7"/>
    <s v="CL Ops Mall"/>
    <s v="AGOMEZ"/>
    <s v="12"/>
    <s v="1200145147"/>
    <s v="10"/>
    <x v="958"/>
    <x v="1035"/>
    <x v="24"/>
    <s v="EXT_DMENESES"/>
    <s v="ZSRV"/>
    <s v=""/>
    <s v="76088687"/>
    <s v="MCS CONSTRUCCIONES LIMITADA"/>
    <n v="39.21"/>
    <n v="1633.75"/>
    <s v="UF"/>
    <s v="false"/>
  </r>
  <r>
    <s v="OAS"/>
    <s v="CO"/>
    <x v="3"/>
    <x v="31"/>
    <s v="CO Ops Out/Strip"/>
    <s v="LCHARRY"/>
    <s v="12"/>
    <s v="1200145544"/>
    <s v="10"/>
    <x v="959"/>
    <x v="1036"/>
    <x v="1"/>
    <s v="RFC_CPI_SAP"/>
    <s v="ZSRV"/>
    <s v=""/>
    <s v="C900353612"/>
    <s v="GYT SERVICES SAS"/>
    <n v="6000000"/>
    <n v="1631.3213703099511"/>
    <s v="COP"/>
    <s v="false"/>
  </r>
  <r>
    <s v="CON"/>
    <s v="CL"/>
    <x v="0"/>
    <x v="7"/>
    <s v="CL Ops Mall"/>
    <s v="JALVAREZV"/>
    <s v="12"/>
    <s v="1200143873"/>
    <s v="10"/>
    <x v="960"/>
    <x v="1037"/>
    <x v="6"/>
    <s v="JALVAREZV"/>
    <s v="ZSRV"/>
    <s v=""/>
    <s v="10772414"/>
    <s v="VICENTE ANDRES MENDEZ NAVARRETE"/>
    <n v="1509512"/>
    <n v="1630.265786830538"/>
    <s v="CLP"/>
    <s v="false"/>
  </r>
  <r>
    <s v="1110"/>
    <s v="CL"/>
    <x v="0"/>
    <x v="13"/>
    <s v="CL Marketing Mall"/>
    <s v="F.MOZO"/>
    <s v="12"/>
    <s v="1200145960"/>
    <s v="10"/>
    <x v="961"/>
    <x v="1038"/>
    <x v="17"/>
    <s v="MFILIPINI"/>
    <s v="ZSRV"/>
    <s v=""/>
    <s v="96771790"/>
    <s v="BBDO PUBLICIDAD SA"/>
    <n v="1500000"/>
    <n v="1619.992872031363"/>
    <s v="CLP"/>
    <s v="false"/>
  </r>
  <r>
    <s v="ACH"/>
    <s v="CL"/>
    <x v="0"/>
    <x v="7"/>
    <s v="CL Ops Mall"/>
    <s v="DUTRERAS"/>
    <s v="12"/>
    <s v="1200146755"/>
    <s v="10"/>
    <x v="962"/>
    <x v="1039"/>
    <x v="51"/>
    <s v="EXT_DUTRERAS"/>
    <s v="ZSRV"/>
    <s v=""/>
    <s v="80571500"/>
    <s v="ISS SERVICIOS GENERALES LIMITADA"/>
    <n v="1496239"/>
    <n v="1615.9310099035565"/>
    <s v="CLP"/>
    <s v="false"/>
  </r>
  <r>
    <s v="ACH"/>
    <s v="CL"/>
    <x v="0"/>
    <x v="7"/>
    <s v="CL Ops Mall"/>
    <s v="DUTRERAS"/>
    <s v="12"/>
    <s v="1200146752"/>
    <s v="10"/>
    <x v="963"/>
    <x v="1040"/>
    <x v="51"/>
    <s v="EXT_DUTRERAS"/>
    <s v="ZSRV"/>
    <s v=""/>
    <s v="80571500"/>
    <s v="ISS SERVICIOS GENERALES LIMITADA"/>
    <n v="1496239"/>
    <n v="1615.9310099035565"/>
    <s v="CLP"/>
    <s v="false"/>
  </r>
  <r>
    <s v="ACH"/>
    <s v="CL"/>
    <x v="0"/>
    <x v="7"/>
    <s v="CL Ops Mall"/>
    <s v="DUTRERAS"/>
    <m/>
    <s v="1200147219"/>
    <s v="10"/>
    <x v="964"/>
    <x v="1041"/>
    <x v="41"/>
    <s v="EXT_DUTRERAS"/>
    <s v="ZSRV"/>
    <s v=""/>
    <s v="80571500"/>
    <s v="ISS SERVICIOS GENERALES LIMITADA"/>
    <n v="1496239"/>
    <n v="1615.9310099035565"/>
    <s v="CLP"/>
    <s v="false"/>
  </r>
  <r>
    <s v="1100"/>
    <s v="CL"/>
    <x v="0"/>
    <x v="19"/>
    <s v="Corp A. Personas"/>
    <s v="CGALLETTI"/>
    <s v="12"/>
    <s v="1200145504"/>
    <s v="10"/>
    <x v="965"/>
    <x v="1042"/>
    <x v="1"/>
    <s v="DQUINTANA"/>
    <s v="ZSRV"/>
    <s v=""/>
    <s v="76593514"/>
    <s v="TEMPO PRODUCCIONES BY DS SPA"/>
    <n v="1495250"/>
    <n v="1614.8628946032638"/>
    <s v="CLP"/>
    <s v="false"/>
  </r>
  <r>
    <s v="1110"/>
    <s v="CL"/>
    <x v="0"/>
    <x v="45"/>
    <s v="CL Ops Out/Strip"/>
    <s v="Ext_mloyola"/>
    <s v="12"/>
    <s v="1200144698"/>
    <s v="10"/>
    <x v="966"/>
    <x v="318"/>
    <x v="44"/>
    <s v="EXT_MLOYOLA"/>
    <s v="ZSRV"/>
    <s v=""/>
    <s v="77692006"/>
    <s v="FISER SPA"/>
    <n v="1490000"/>
    <n v="1609.1929195511541"/>
    <s v="CLP"/>
    <s v="false"/>
  </r>
  <r>
    <s v="3540"/>
    <s v="PE"/>
    <x v="1"/>
    <x v="54"/>
    <s v="PE Área Personas"/>
    <s v="GRAVINES"/>
    <s v="12"/>
    <s v="1200146565"/>
    <s v="10"/>
    <x v="967"/>
    <x v="1043"/>
    <x v="10"/>
    <s v="GRAVINES"/>
    <s v="ZSRV"/>
    <s v="SER_MKT"/>
    <s v="P12262043"/>
    <s v="OVERALL BUSINESS S.A"/>
    <n v="5532.7"/>
    <n v="1603.6811594202898"/>
    <s v="PEN"/>
    <s v="false"/>
  </r>
  <r>
    <s v="3300"/>
    <s v="PE"/>
    <x v="1"/>
    <x v="17"/>
    <s v="PE Área Legal"/>
    <s v="GOLIVERI"/>
    <s v="12"/>
    <s v="1200145598"/>
    <s v="10"/>
    <x v="968"/>
    <x v="1044"/>
    <x v="26"/>
    <s v="SGARIBAY"/>
    <s v="ZSRV"/>
    <s v=""/>
    <s v="P51003756"/>
    <s v="ESTUDIO LUIS ECHECOPAR GARCIA S.R.L"/>
    <n v="1600"/>
    <n v="1600"/>
    <s v="USD"/>
    <s v="false"/>
  </r>
  <r>
    <s v="1100"/>
    <s v="CL"/>
    <x v="0"/>
    <x v="36"/>
    <s v="Corp A. Clientes"/>
    <s v="CFERNANDEZG"/>
    <s v="12"/>
    <s v="1200146645"/>
    <s v="10"/>
    <x v="969"/>
    <x v="1045"/>
    <x v="12"/>
    <s v="CFERNANDEZG"/>
    <s v="ZSRV"/>
    <s v=""/>
    <s v="21666283"/>
    <s v="INTIZA SA"/>
    <n v="1600"/>
    <n v="1600"/>
    <s v="USD"/>
    <s v="false"/>
  </r>
  <r>
    <s v="6700"/>
    <s v="PE"/>
    <x v="2"/>
    <x v="2"/>
    <s v="PE Ops Mall"/>
    <s v="ZDIAZ"/>
    <s v="12"/>
    <s v="1200144430"/>
    <s v="10"/>
    <x v="970"/>
    <x v="1046"/>
    <x v="19"/>
    <s v="ZDIAZ"/>
    <s v="ZSRV"/>
    <s v=""/>
    <s v="P51482450"/>
    <s v="HIGASHI INGENIEROS S.A.C"/>
    <n v="5500"/>
    <n v="1594.2028985507245"/>
    <s v="PEN"/>
    <s v="false"/>
  </r>
  <r>
    <s v="6000"/>
    <s v="PE"/>
    <x v="2"/>
    <x v="34"/>
    <s v="PE Marketing Mall"/>
    <s v="AATOCHE"/>
    <s v="12"/>
    <s v="1200146464"/>
    <s v="10"/>
    <x v="971"/>
    <x v="1047"/>
    <x v="43"/>
    <s v="EXT_KNOLASCO"/>
    <s v="ZSRV"/>
    <s v="SER_MKT"/>
    <s v="P55475164"/>
    <s v="INVERSIONES LURA S.A.C"/>
    <n v="5500"/>
    <n v="1594.2028985507245"/>
    <s v="PEN"/>
    <s v="false"/>
  </r>
  <r>
    <s v="6650"/>
    <s v="PE"/>
    <x v="2"/>
    <x v="2"/>
    <s v="PE Ops Mall"/>
    <s v="MCHACALIAZA"/>
    <s v="12"/>
    <s v="1200145265"/>
    <s v="10"/>
    <x v="972"/>
    <x v="1048"/>
    <x v="36"/>
    <s v="MCHACALIAZA"/>
    <s v="ZSRV"/>
    <s v=""/>
    <s v="P29040966"/>
    <s v="ECOLAB S.R.L"/>
    <n v="5490"/>
    <n v="1591.3043478260868"/>
    <s v="PEN"/>
    <s v="false"/>
  </r>
  <r>
    <s v="1100"/>
    <s v="CL"/>
    <x v="0"/>
    <x v="7"/>
    <s v="CL Ops Mall"/>
    <s v="KCEA"/>
    <s v="12"/>
    <s v="1200143815"/>
    <s v="10"/>
    <x v="973"/>
    <x v="1049"/>
    <x v="59"/>
    <s v="EXT_CNARANJO"/>
    <s v="ZSRV"/>
    <s v=""/>
    <s v="85233500"/>
    <s v="FABRIMETAL S.A"/>
    <n v="38.119999999999997"/>
    <n v="1588.3333333333333"/>
    <s v="UF"/>
    <s v="false"/>
  </r>
  <r>
    <s v="2400"/>
    <s v="CL"/>
    <x v="0"/>
    <x v="7"/>
    <s v="CL Ops Mall"/>
    <s v="rmesa"/>
    <s v="12"/>
    <s v="1200146571"/>
    <s v="10"/>
    <x v="974"/>
    <x v="1050"/>
    <x v="10"/>
    <s v="EXT_CRODRIGU"/>
    <s v="ZSRV"/>
    <s v=""/>
    <s v="76015796"/>
    <s v="GRUPO AMÉRICA FACILITY S.A."/>
    <n v="1467477"/>
    <n v="1584.8681865799792"/>
    <s v="CLP"/>
    <s v="false"/>
  </r>
  <r>
    <s v="LAR"/>
    <s v="PE"/>
    <x v="1"/>
    <x v="8"/>
    <s v="PE Center Manager"/>
    <s v="FZAMALLOA"/>
    <s v="12"/>
    <s v="1200146865"/>
    <s v="10"/>
    <x v="975"/>
    <x v="868"/>
    <x v="50"/>
    <s v="EXT_KNOLASCO"/>
    <s v="ZSRV"/>
    <s v=""/>
    <s v="P55219583"/>
    <s v="SERVICIOS EVENTOS SPECIALES"/>
    <n v="5465.49"/>
    <n v="1584.1999999999998"/>
    <s v="PEN"/>
    <s v="false"/>
  </r>
  <r>
    <s v="1100"/>
    <s v="CL"/>
    <x v="0"/>
    <x v="6"/>
    <s v="Corp Explo. TI"/>
    <s v="CPAVEZ"/>
    <s v="12"/>
    <s v="1200143945"/>
    <s v="10"/>
    <x v="976"/>
    <x v="1051"/>
    <x v="27"/>
    <s v="CPAVEZ"/>
    <s v="ZSRV"/>
    <s v="SER_GRAL"/>
    <s v="79882360"/>
    <s v="INGENIERIA E INFORMATICA ASOCIADA"/>
    <n v="1464904"/>
    <n v="1582.0893588068213"/>
    <s v="CLP"/>
    <s v="false"/>
  </r>
  <r>
    <s v="1100"/>
    <s v="CL"/>
    <x v="0"/>
    <x v="50"/>
    <s v="CL Área Personas"/>
    <s v="KLUNA"/>
    <s v="12"/>
    <s v="1200144788"/>
    <s v="10"/>
    <x v="977"/>
    <x v="1052"/>
    <x v="4"/>
    <s v="KLUNA"/>
    <s v="ZSRV"/>
    <s v="SER_GRAL"/>
    <s v="76152369"/>
    <s v="AUSTRAL CONSULTORES SPA"/>
    <n v="1463248"/>
    <n v="1580.3008866760988"/>
    <s v="CLP"/>
    <s v="false"/>
  </r>
  <r>
    <s v="MIN"/>
    <s v="PE"/>
    <x v="1"/>
    <x v="2"/>
    <s v="PE Ops Mall"/>
    <s v="Cpisfil"/>
    <s v="12"/>
    <s v="1200146821"/>
    <s v="10"/>
    <x v="978"/>
    <x v="1053"/>
    <x v="18"/>
    <s v="EXT_EDAVILA"/>
    <s v="ZSRV"/>
    <s v=""/>
    <s v="P55572429"/>
    <s v="ATOMENS S.A.C."/>
    <n v="5419.7"/>
    <n v="1570.927536231884"/>
    <s v="PEN"/>
    <s v="false"/>
  </r>
  <r>
    <s v="MIN"/>
    <s v="PE"/>
    <x v="1"/>
    <x v="2"/>
    <s v="PE Ops Mall"/>
    <s v="cpisfil"/>
    <s v="12"/>
    <s v="1200146820"/>
    <s v="10"/>
    <x v="979"/>
    <x v="1054"/>
    <x v="18"/>
    <s v="EXT_EDAVILA"/>
    <s v="ZSRV"/>
    <s v=""/>
    <s v="P55572429"/>
    <s v="ATOMENS S.A.C."/>
    <n v="5419.7"/>
    <n v="1570.927536231884"/>
    <s v="PEN"/>
    <s v="false"/>
  </r>
  <r>
    <s v="MIN"/>
    <s v="PE"/>
    <x v="1"/>
    <x v="2"/>
    <s v="PE Ops Mall"/>
    <s v="jrojas"/>
    <m/>
    <s v="1200147674"/>
    <s v="10"/>
    <x v="980"/>
    <x v="1055"/>
    <x v="45"/>
    <s v="EXT_EDAVILA"/>
    <s v="ZSRV"/>
    <s v=""/>
    <s v="P55572429"/>
    <s v="ATOMENS S.A.C."/>
    <n v="5419.7"/>
    <n v="1570.927536231884"/>
    <s v="PEN"/>
    <s v="false"/>
  </r>
  <r>
    <s v="PAG"/>
    <s v="CO"/>
    <x v="3"/>
    <x v="11"/>
    <s v="CO Ops Mall"/>
    <s v="CHERRERA"/>
    <s v="12"/>
    <s v="1200146814"/>
    <s v="10"/>
    <x v="981"/>
    <x v="1056"/>
    <x v="18"/>
    <s v="RFC_CPI_SAP"/>
    <s v="ZSRV"/>
    <s v=""/>
    <s v="C900987192"/>
    <s v="ECOVIT S.A.S"/>
    <n v="5775000"/>
    <n v="1570.1468189233278"/>
    <s v="COP"/>
    <s v="false"/>
  </r>
  <r>
    <s v="6650"/>
    <s v="PE"/>
    <x v="2"/>
    <x v="2"/>
    <s v="PE Ops Mall"/>
    <s v="MCHACALIAZA"/>
    <m/>
    <s v="1200147353"/>
    <s v="10"/>
    <x v="982"/>
    <x v="888"/>
    <x v="37"/>
    <s v="MCHACALIAZA"/>
    <s v="ZSRV"/>
    <s v=""/>
    <s v="P60193943"/>
    <s v="VALEXTIN EQUIPOS CONTRA INCENDIOS"/>
    <n v="5409.92"/>
    <n v="1568.0927536231884"/>
    <s v="PEN"/>
    <s v="false"/>
  </r>
  <r>
    <s v="PHM"/>
    <s v="CO"/>
    <x v="3"/>
    <x v="47"/>
    <s v="CO Center Manager"/>
    <s v="SESCOBAR"/>
    <s v="12"/>
    <s v="1200146577"/>
    <s v="10"/>
    <x v="983"/>
    <x v="1057"/>
    <x v="10"/>
    <s v="SESCOBAR"/>
    <s v="ZSRV"/>
    <s v=""/>
    <s v="C900645693"/>
    <s v="CONTEXTUAL S.A.S"/>
    <n v="5760000"/>
    <n v="1566.0685154975531"/>
    <s v="COP"/>
    <s v="false"/>
  </r>
  <r>
    <s v="3450"/>
    <s v="PE"/>
    <x v="1"/>
    <x v="38"/>
    <s v="PE Ops Out/Strips"/>
    <s v="mrodriguezc"/>
    <s v="12"/>
    <s v="1200144082"/>
    <s v="10"/>
    <x v="984"/>
    <x v="1058"/>
    <x v="23"/>
    <s v="MRODRIGUEZC"/>
    <s v="ZSRV"/>
    <s v=""/>
    <s v="P56607803"/>
    <s v="NATIONAL FACILITIES MANAGEMENT S.A."/>
    <n v="5400"/>
    <n v="1565.2173913043478"/>
    <s v="PEN"/>
    <s v="false"/>
  </r>
  <r>
    <s v="3510"/>
    <s v="PE"/>
    <x v="1"/>
    <x v="2"/>
    <s v="PE Ops Mall"/>
    <s v="AMARCHESINI"/>
    <s v="12"/>
    <s v="1200144867"/>
    <s v="10"/>
    <x v="985"/>
    <x v="1059"/>
    <x v="42"/>
    <s v="EXT_ACHIHUAN"/>
    <s v="ZSRV"/>
    <s v="SER_GRAL"/>
    <s v="P49259204"/>
    <s v="AF CONCEPT S.A.C."/>
    <n v="5400"/>
    <n v="1565.2173913043478"/>
    <s v="PEN"/>
    <s v="false"/>
  </r>
  <r>
    <s v="3450"/>
    <s v="PE"/>
    <x v="1"/>
    <x v="38"/>
    <s v="PE Ops Out/Strips"/>
    <s v="mrodriguezc"/>
    <s v="13"/>
    <s v="1300008839"/>
    <s v="10"/>
    <x v="357"/>
    <x v="1060"/>
    <x v="32"/>
    <s v="MRODRIGUEZC"/>
    <s v="ZSPC"/>
    <s v=""/>
    <s v="P60839151"/>
    <s v="ECOLOGIA SERVICIOS Y TRANSPORTE S.A"/>
    <n v="5400"/>
    <n v="1565.2173913043478"/>
    <s v="PEN"/>
    <s v="false"/>
  </r>
  <r>
    <s v="LAR"/>
    <s v="PE"/>
    <x v="1"/>
    <x v="8"/>
    <s v="PE Center Manager"/>
    <s v="FZAMALLOA"/>
    <s v="12"/>
    <s v="1200146907"/>
    <s v="10"/>
    <x v="986"/>
    <x v="1061"/>
    <x v="50"/>
    <s v="EXT_KNOLASCO"/>
    <s v="ZSRV"/>
    <s v=""/>
    <s v="P56607803"/>
    <s v="NATIONAL FACILITIES MANAGEMENT S.A."/>
    <n v="5384.62"/>
    <n v="1560.7594202898549"/>
    <s v="PEN"/>
    <s v="false"/>
  </r>
  <r>
    <s v="1100"/>
    <s v="CL"/>
    <x v="0"/>
    <x v="7"/>
    <s v="CL Ops Mall"/>
    <s v="KCEA"/>
    <s v="12"/>
    <s v="1200145199"/>
    <s v="10"/>
    <x v="987"/>
    <x v="1062"/>
    <x v="22"/>
    <s v="EXT_DMENESES"/>
    <s v="ZSRV"/>
    <s v=""/>
    <s v="76451328"/>
    <s v="MESA ARQUITECTURA LIMITADA"/>
    <n v="1444500"/>
    <n v="1560.0531357662028"/>
    <s v="CLP"/>
    <s v="false"/>
  </r>
  <r>
    <s v="4300"/>
    <s v="CO"/>
    <x v="3"/>
    <x v="33"/>
    <s v="CO Sgcia Personas"/>
    <s v="C Ibañez"/>
    <s v="12"/>
    <s v="1200145511"/>
    <s v="10"/>
    <x v="988"/>
    <x v="1063"/>
    <x v="1"/>
    <s v="PRA_KCUBIDES"/>
    <s v="ZSRV"/>
    <s v=""/>
    <s v="C816006677"/>
    <s v="SABER S.A.S"/>
    <n v="5723871"/>
    <n v="1556.2455138662317"/>
    <s v="COP"/>
    <s v="false"/>
  </r>
  <r>
    <s v="LAR"/>
    <s v="PE"/>
    <x v="1"/>
    <x v="8"/>
    <s v="PE Center Manager"/>
    <s v="FZAMALLOA"/>
    <s v="12"/>
    <s v="1200146666"/>
    <s v="10"/>
    <x v="989"/>
    <x v="1064"/>
    <x v="12"/>
    <s v="EXT_BRODRIGU"/>
    <s v="ZSRV"/>
    <s v=""/>
    <s v="P48281567"/>
    <s v="ARTE CONSULTORES, EJECUTORES E.I.R."/>
    <n v="5352.07"/>
    <n v="1551.3246376811592"/>
    <s v="PEN"/>
    <s v="false"/>
  </r>
  <r>
    <s v="6400"/>
    <s v="PE"/>
    <x v="2"/>
    <x v="28"/>
    <s v="Corp Impuestos"/>
    <s v="arojas"/>
    <m/>
    <s v="1200147341"/>
    <s v="10"/>
    <x v="990"/>
    <x v="1065"/>
    <x v="57"/>
    <s v="PMUNOZ"/>
    <s v="ZSRV"/>
    <s v=""/>
    <s v="P54744099"/>
    <s v="ESTUDIO JORGE AVENDANO ABOGADOS"/>
    <n v="1549.17"/>
    <n v="1549.17"/>
    <s v="USD"/>
    <s v="false"/>
  </r>
  <r>
    <s v="PHM"/>
    <s v="CO"/>
    <x v="3"/>
    <x v="47"/>
    <s v="CO Center Manager"/>
    <s v="SESCOBAR"/>
    <s v="12"/>
    <s v="1200146703"/>
    <s v="10"/>
    <x v="991"/>
    <x v="1066"/>
    <x v="12"/>
    <s v="SESCOBAR"/>
    <s v="ZSRV"/>
    <s v=""/>
    <s v="C901211878"/>
    <s v="BALCAM S.A.S"/>
    <n v="5690580"/>
    <n v="1547.194127243067"/>
    <s v="COP"/>
    <s v="false"/>
  </r>
  <r>
    <s v="3450"/>
    <s v="PE"/>
    <x v="1"/>
    <x v="34"/>
    <s v="PE Marketing Mall"/>
    <s v="JHURTADO"/>
    <m/>
    <s v="1400009378"/>
    <s v="10"/>
    <x v="992"/>
    <x v="328"/>
    <x v="28"/>
    <s v="EXT_ACHIHUAN"/>
    <s v="ZPMH"/>
    <s v="SER_MKT"/>
    <s v="P46296694"/>
    <s v="CLAUDIA ELIZABETH CAMACHO GOMERO"/>
    <n v="5333.33"/>
    <n v="1545.8927536231884"/>
    <s v="PEN"/>
    <s v="false"/>
  </r>
  <r>
    <s v="3450"/>
    <s v="PE"/>
    <x v="1"/>
    <x v="34"/>
    <s v="PE Marketing Mall"/>
    <s v="JHURTADO"/>
    <m/>
    <s v="1400009378"/>
    <s v="20"/>
    <x v="992"/>
    <x v="328"/>
    <x v="28"/>
    <s v="EXT_ACHIHUAN"/>
    <s v="ZPMH"/>
    <s v="SER_MKT"/>
    <s v="P46296694"/>
    <s v="CLAUDIA ELIZABETH CAMACHO GOMERO"/>
    <n v="5333.33"/>
    <n v="1545.8927536231884"/>
    <s v="PEN"/>
    <s v="false"/>
  </r>
  <r>
    <s v="3450"/>
    <s v="PE"/>
    <x v="1"/>
    <x v="34"/>
    <s v="PE Marketing Mall"/>
    <s v="JHURTADO"/>
    <m/>
    <s v="1400009378"/>
    <s v="30"/>
    <x v="992"/>
    <x v="328"/>
    <x v="28"/>
    <s v="EXT_ACHIHUAN"/>
    <s v="ZPMH"/>
    <s v="SER_MKT"/>
    <s v="P46296694"/>
    <s v="CLAUDIA ELIZABETH CAMACHO GOMERO"/>
    <n v="5333.33"/>
    <n v="1545.8927536231884"/>
    <s v="PEN"/>
    <s v="false"/>
  </r>
  <r>
    <s v="BOG"/>
    <s v="CO"/>
    <x v="3"/>
    <x v="11"/>
    <s v="CO Ops Mall"/>
    <s v="CAROL CORTES"/>
    <s v="12"/>
    <s v="1200145586"/>
    <s v="10"/>
    <x v="993"/>
    <x v="1067"/>
    <x v="26"/>
    <s v="EXT_APAREDES"/>
    <s v="ZSRV"/>
    <s v=""/>
    <s v="C900038616"/>
    <s v="CBRE COLOMBIA SAS"/>
    <n v="5684250"/>
    <n v="1545.47308319739"/>
    <s v="COP"/>
    <s v="false"/>
  </r>
  <r>
    <s v="1100"/>
    <s v="CL"/>
    <x v="0"/>
    <x v="39"/>
    <s v="CL Explotación TI"/>
    <s v="CPAVEZ"/>
    <s v="12"/>
    <s v="1200144277"/>
    <s v="10"/>
    <x v="994"/>
    <x v="1068"/>
    <x v="3"/>
    <s v="CPAVEZ"/>
    <s v="ZSRV"/>
    <s v="SER_GRAL"/>
    <s v="77653270"/>
    <s v="SUPPLYLINE IMPORTADORA LIMITADA"/>
    <n v="1430000"/>
    <n v="1544.3932046698994"/>
    <s v="CLP"/>
    <s v="false"/>
  </r>
  <r>
    <s v="LAR"/>
    <s v="PE"/>
    <x v="1"/>
    <x v="8"/>
    <s v="PE Center Manager"/>
    <s v="FZAMALLOA"/>
    <s v="12"/>
    <s v="1200146438"/>
    <s v="10"/>
    <x v="995"/>
    <x v="1069"/>
    <x v="13"/>
    <s v="EXT_BRODRIGU"/>
    <s v="ZSRV"/>
    <s v=""/>
    <s v="P56607803"/>
    <s v="NATIONAL FACILITIES MANAGEMENT S.A."/>
    <n v="5318.87"/>
    <n v="1541.7014492753622"/>
    <s v="PEN"/>
    <s v="false"/>
  </r>
  <r>
    <s v="1100"/>
    <s v="CL"/>
    <x v="0"/>
    <x v="59"/>
    <s v="CL Área Legal"/>
    <s v="P SCHWENCKE"/>
    <s v="12"/>
    <s v="1200146558"/>
    <s v="10"/>
    <x v="996"/>
    <x v="1070"/>
    <x v="10"/>
    <s v="BILLESCA"/>
    <s v="ZSRV"/>
    <s v=""/>
    <s v="76487501"/>
    <s v="INVERSIONES Y ASESORIAS DE PROGRAMA"/>
    <n v="37"/>
    <n v="1541.6666666666667"/>
    <s v="UF"/>
    <s v="false"/>
  </r>
  <r>
    <s v="3450"/>
    <s v="PE"/>
    <x v="1"/>
    <x v="38"/>
    <s v="PE Ops Out/Strips"/>
    <s v="JROJAS"/>
    <s v="12"/>
    <s v="1200144889"/>
    <s v="10"/>
    <x v="997"/>
    <x v="1071"/>
    <x v="42"/>
    <s v="JROJAS"/>
    <s v="ZSRV"/>
    <s v=""/>
    <s v="P53753329"/>
    <s v="INVERSIONES &amp; SERVICIOS GENERALES A"/>
    <n v="5300"/>
    <n v="1536.231884057971"/>
    <s v="PEN"/>
    <s v="false"/>
  </r>
  <r>
    <s v="3540"/>
    <s v="PE"/>
    <x v="1"/>
    <x v="5"/>
    <s v="PE Área Admin"/>
    <s v="CMALPARTIDA"/>
    <s v="12"/>
    <s v="1200145093"/>
    <s v="10"/>
    <x v="998"/>
    <x v="1072"/>
    <x v="24"/>
    <s v="EXT_ACHIHUAN"/>
    <s v="ZSRV"/>
    <s v=""/>
    <s v="P39072491"/>
    <s v="IRON MOUNTAIN PERU S.A."/>
    <n v="5279.26"/>
    <n v="1530.2202898550725"/>
    <s v="PEN"/>
    <s v="false"/>
  </r>
  <r>
    <s v="CUR"/>
    <s v="CL"/>
    <x v="0"/>
    <x v="7"/>
    <s v="CL Ops Mall"/>
    <s v="JLAZO"/>
    <m/>
    <s v="1200147398"/>
    <s v="10"/>
    <x v="999"/>
    <x v="1073"/>
    <x v="37"/>
    <s v="JLAZO"/>
    <s v="ZSRV"/>
    <s v=""/>
    <s v="77350771"/>
    <s v="4EVER GROUP SPA"/>
    <n v="36.700000000000003"/>
    <n v="1529.1666666666667"/>
    <s v="UF"/>
    <s v="false"/>
  </r>
  <r>
    <s v="3450"/>
    <s v="PE"/>
    <x v="1"/>
    <x v="28"/>
    <s v="Corp Impuestos"/>
    <s v="AROJAS"/>
    <m/>
    <s v="1200147342"/>
    <s v="10"/>
    <x v="1000"/>
    <x v="1074"/>
    <x v="57"/>
    <s v="PMUNOZ"/>
    <s v="ZSRV"/>
    <s v=""/>
    <s v="P54744099"/>
    <s v="ESTUDIO JORGE AVENDANO ABOGADOS"/>
    <n v="1527.5"/>
    <n v="1527.5"/>
    <s v="USD"/>
    <s v="false"/>
  </r>
  <r>
    <s v="1100"/>
    <s v="CL"/>
    <x v="0"/>
    <x v="23"/>
    <s v="CL Proyectos 3"/>
    <s v="CGARCIA"/>
    <s v="12"/>
    <s v="1200144624"/>
    <s v="10"/>
    <x v="1001"/>
    <x v="1075"/>
    <x v="15"/>
    <s v="EXT_AYEPEZ"/>
    <s v="ZSRV"/>
    <s v=""/>
    <s v="76259874"/>
    <s v="EGB ARQUITECTOS SPA"/>
    <n v="36.5"/>
    <n v="1520.8333333333333"/>
    <s v="UF"/>
    <s v="false"/>
  </r>
  <r>
    <s v="MIN"/>
    <s v="PE"/>
    <x v="1"/>
    <x v="2"/>
    <s v="PE Ops Mall"/>
    <s v="Jrojas"/>
    <m/>
    <s v="1200147468"/>
    <s v="10"/>
    <x v="1002"/>
    <x v="1076"/>
    <x v="29"/>
    <s v="EXT_EDAVILA"/>
    <s v="ZSRV"/>
    <s v=""/>
    <s v="P60049092"/>
    <s v="CONSTRUCTEC RYD S.A.C."/>
    <n v="5222.46"/>
    <n v="1513.7565217391304"/>
    <s v="PEN"/>
    <s v="false"/>
  </r>
  <r>
    <s v="1100"/>
    <s v="CL"/>
    <x v="0"/>
    <x v="13"/>
    <s v="CL Marketing Mall"/>
    <s v="F.AGUILERA"/>
    <s v="14"/>
    <s v="1400009150"/>
    <s v="10"/>
    <x v="1003"/>
    <x v="1077"/>
    <x v="6"/>
    <s v="MFILIPINI"/>
    <s v="ZPMH"/>
    <s v=""/>
    <s v="20403375"/>
    <s v="MARIA JESUS"/>
    <n v="1400000"/>
    <n v="1511.9933472292723"/>
    <s v="CLP"/>
    <s v="false"/>
  </r>
  <r>
    <s v="1100"/>
    <s v="CL"/>
    <x v="0"/>
    <x v="13"/>
    <s v="CL Marketing Mall"/>
    <s v="F.AGUILERA"/>
    <s v="14"/>
    <s v="1400009150"/>
    <s v="20"/>
    <x v="1003"/>
    <x v="1077"/>
    <x v="6"/>
    <s v="MFILIPINI"/>
    <s v="ZPMH"/>
    <s v=""/>
    <s v="20403375"/>
    <s v="MARIA JESUS"/>
    <n v="1400000"/>
    <n v="1511.9933472292723"/>
    <s v="CLP"/>
    <s v="false"/>
  </r>
  <r>
    <s v="1100"/>
    <s v="CL"/>
    <x v="0"/>
    <x v="13"/>
    <s v="CL Marketing Mall"/>
    <s v="F.AGUILERA"/>
    <s v="14"/>
    <s v="1400009150"/>
    <s v="30"/>
    <x v="1003"/>
    <x v="1077"/>
    <x v="6"/>
    <s v="MFILIPINI"/>
    <s v="ZPMH"/>
    <s v=""/>
    <s v="20403375"/>
    <s v="MARIA JESUS"/>
    <n v="1400000"/>
    <n v="1511.9933472292723"/>
    <s v="CLP"/>
    <s v="false"/>
  </r>
  <r>
    <s v="1100"/>
    <s v="CL"/>
    <x v="0"/>
    <x v="13"/>
    <s v="CL Marketing Mall"/>
    <s v="F.AGUILERA"/>
    <s v="14"/>
    <s v="1400009150"/>
    <s v="40"/>
    <x v="1003"/>
    <x v="1077"/>
    <x v="6"/>
    <s v="MFILIPINI"/>
    <s v="ZPMH"/>
    <s v=""/>
    <s v="20403375"/>
    <s v="MARIA JESUS"/>
    <n v="1400000"/>
    <n v="1511.9933472292723"/>
    <s v="CLP"/>
    <s v="false"/>
  </r>
  <r>
    <s v="1100"/>
    <s v="CL"/>
    <x v="0"/>
    <x v="13"/>
    <s v="CL Marketing Mall"/>
    <s v="F.AGUILERA"/>
    <s v="14"/>
    <s v="1400009150"/>
    <s v="50"/>
    <x v="1003"/>
    <x v="1077"/>
    <x v="6"/>
    <s v="MFILIPINI"/>
    <s v="ZPMH"/>
    <s v=""/>
    <s v="20403375"/>
    <s v="MARIA JESUS"/>
    <n v="1400000"/>
    <n v="1511.9933472292723"/>
    <s v="CLP"/>
    <s v="false"/>
  </r>
  <r>
    <s v="1100"/>
    <s v="CL"/>
    <x v="0"/>
    <x v="13"/>
    <s v="CL Marketing Mall"/>
    <s v="F.AGUILERA"/>
    <s v="14"/>
    <s v="1400009150"/>
    <s v="60"/>
    <x v="1003"/>
    <x v="1077"/>
    <x v="6"/>
    <s v="MFILIPINI"/>
    <s v="ZPMH"/>
    <s v=""/>
    <s v="20403375"/>
    <s v="MARIA JESUS"/>
    <n v="1400000"/>
    <n v="1511.9933472292723"/>
    <s v="CLP"/>
    <s v="false"/>
  </r>
  <r>
    <s v="1100"/>
    <s v="CL"/>
    <x v="0"/>
    <x v="13"/>
    <s v="CL Marketing Mall"/>
    <s v="F.AGUILERA"/>
    <s v="14"/>
    <s v="1400009150"/>
    <s v="70"/>
    <x v="1003"/>
    <x v="1077"/>
    <x v="6"/>
    <s v="MFILIPINI"/>
    <s v="ZPMH"/>
    <s v=""/>
    <s v="20403375"/>
    <s v="MARIA JESUS"/>
    <n v="1400000"/>
    <n v="1511.9933472292723"/>
    <s v="CLP"/>
    <s v="false"/>
  </r>
  <r>
    <s v="1100"/>
    <s v="CL"/>
    <x v="0"/>
    <x v="13"/>
    <s v="CL Marketing Mall"/>
    <s v="F.AGUILERA"/>
    <s v="14"/>
    <s v="1400009150"/>
    <s v="80"/>
    <x v="1003"/>
    <x v="1077"/>
    <x v="6"/>
    <s v="MFILIPINI"/>
    <s v="ZPMH"/>
    <s v=""/>
    <s v="20403375"/>
    <s v="MARIA JESUS"/>
    <n v="1400000"/>
    <n v="1511.9933472292723"/>
    <s v="CLP"/>
    <s v="false"/>
  </r>
  <r>
    <s v="1100"/>
    <s v="CL"/>
    <x v="0"/>
    <x v="13"/>
    <s v="CL Marketing Mall"/>
    <s v="F.AGUILERA"/>
    <s v="14"/>
    <s v="1400009150"/>
    <s v="90"/>
    <x v="1003"/>
    <x v="1077"/>
    <x v="6"/>
    <s v="MFILIPINI"/>
    <s v="ZPMH"/>
    <s v=""/>
    <s v="20403375"/>
    <s v="MARIA JESUS"/>
    <n v="1400000"/>
    <n v="1511.9933472292723"/>
    <s v="CLP"/>
    <s v="false"/>
  </r>
  <r>
    <s v="1100"/>
    <s v="CL"/>
    <x v="0"/>
    <x v="13"/>
    <s v="CL Marketing Mall"/>
    <s v="F.AGUILERA"/>
    <s v="14"/>
    <s v="1400009150"/>
    <s v="100"/>
    <x v="1003"/>
    <x v="1077"/>
    <x v="6"/>
    <s v="MFILIPINI"/>
    <s v="ZPMH"/>
    <s v=""/>
    <s v="20403375"/>
    <s v="MARIA JESUS"/>
    <n v="1400000"/>
    <n v="1511.9933472292723"/>
    <s v="CLP"/>
    <s v="false"/>
  </r>
  <r>
    <s v="1100"/>
    <s v="CL"/>
    <x v="0"/>
    <x v="13"/>
    <s v="CL Marketing Mall"/>
    <s v="F.AGUILERA"/>
    <s v="14"/>
    <s v="1400009150"/>
    <s v="110"/>
    <x v="1003"/>
    <x v="1077"/>
    <x v="6"/>
    <s v="MFILIPINI"/>
    <s v="ZPMH"/>
    <s v=""/>
    <s v="20403375"/>
    <s v="MARIA JESUS"/>
    <n v="1400000"/>
    <n v="1511.9933472292723"/>
    <s v="CLP"/>
    <s v="false"/>
  </r>
  <r>
    <s v="1100"/>
    <s v="CL"/>
    <x v="0"/>
    <x v="13"/>
    <s v="CL Marketing Mall"/>
    <s v="F.AGUILERA"/>
    <s v="14"/>
    <s v="1400009150"/>
    <s v="120"/>
    <x v="1003"/>
    <x v="1077"/>
    <x v="6"/>
    <s v="MFILIPINI"/>
    <s v="ZPMH"/>
    <s v=""/>
    <s v="20403375"/>
    <s v="MARIA JESUS"/>
    <n v="1400000"/>
    <n v="1511.9933472292723"/>
    <s v="CLP"/>
    <s v="false"/>
  </r>
  <r>
    <s v="1100"/>
    <s v="CL"/>
    <x v="0"/>
    <x v="23"/>
    <s v="CL Proyectos 3"/>
    <s v="CGARCIA"/>
    <s v="12"/>
    <s v="1200145978"/>
    <s v="30"/>
    <x v="169"/>
    <x v="1078"/>
    <x v="17"/>
    <s v="EXT_AYEPEZ"/>
    <s v="ZSRV"/>
    <s v=""/>
    <s v="76338784"/>
    <s v="SOCIEDAD DE TRANSPORTES Y DESARROLL"/>
    <n v="36.26"/>
    <n v="1510.8333333333333"/>
    <s v="UF"/>
    <s v="false"/>
  </r>
  <r>
    <s v="3540"/>
    <s v="PE"/>
    <x v="1"/>
    <x v="54"/>
    <s v="PE Área Personas"/>
    <s v="JCORONEL"/>
    <s v="12"/>
    <s v="1200145932"/>
    <s v="10"/>
    <x v="1004"/>
    <x v="1079"/>
    <x v="31"/>
    <s v="JCORONEL"/>
    <s v="ZSRV"/>
    <s v="SER_PERSO"/>
    <s v="P55020540"/>
    <s v="ESTUDIO MUNIZ SOCIEDAD CIVIL DE"/>
    <n v="1500"/>
    <n v="1500"/>
    <s v="USD"/>
    <s v="false"/>
  </r>
  <r>
    <s v="3300"/>
    <s v="PE"/>
    <x v="1"/>
    <x v="4"/>
    <s v="PE Sgcia Infra"/>
    <s v="JPANIZO"/>
    <s v="12"/>
    <s v="1200147055"/>
    <s v="10"/>
    <x v="1005"/>
    <x v="1080"/>
    <x v="38"/>
    <s v="EXT_ACHIHUAN"/>
    <s v="ZSRV"/>
    <s v="SER_GRAL"/>
    <s v="P51456840"/>
    <s v="AVECONSUL SAC"/>
    <n v="1500"/>
    <n v="1500"/>
    <s v="USD"/>
    <s v="false"/>
  </r>
  <r>
    <s v="1100"/>
    <s v="CL"/>
    <x v="0"/>
    <x v="51"/>
    <s v="CL Serv al Cliente"/>
    <s v="AOLAVARRIA"/>
    <s v="13"/>
    <s v="1300008936"/>
    <s v="10"/>
    <x v="1006"/>
    <x v="1081"/>
    <x v="13"/>
    <s v="MFILIPINI"/>
    <s v="ZSPC"/>
    <s v=""/>
    <s v="96820170"/>
    <s v="ADECCO RECURSOS HUMANOS S.A"/>
    <n v="1388402"/>
    <n v="1499.4675623427258"/>
    <s v="CLP"/>
    <s v="false"/>
  </r>
  <r>
    <s v="1100"/>
    <s v="CL"/>
    <x v="0"/>
    <x v="51"/>
    <s v="CL Serv al Cliente"/>
    <s v="A.OLAVARRIA"/>
    <s v="13"/>
    <s v="1300008935"/>
    <s v="10"/>
    <x v="1007"/>
    <x v="1081"/>
    <x v="35"/>
    <s v="MFILIPINI"/>
    <s v="ZSPC"/>
    <s v=""/>
    <s v="96820170"/>
    <s v="ADECCO RECURSOS HUMANOS S.A"/>
    <n v="1388402"/>
    <n v="1499.4675623427258"/>
    <s v="CLP"/>
    <s v="false"/>
  </r>
  <r>
    <s v="6030"/>
    <s v="PE"/>
    <x v="2"/>
    <x v="2"/>
    <s v="PE Ops Mall"/>
    <s v="LHUAMAN"/>
    <m/>
    <s v="1200147593"/>
    <s v="10"/>
    <x v="1008"/>
    <x v="1082"/>
    <x v="28"/>
    <s v="LHUAMAN"/>
    <s v="ZSRV"/>
    <s v=""/>
    <s v="P56607803"/>
    <s v="NATIONAL FACILITIES MANAGEMENT S.A."/>
    <n v="5130"/>
    <n v="1486.9565217391303"/>
    <s v="PEN"/>
    <s v="false"/>
  </r>
  <r>
    <s v="1100"/>
    <s v="CL"/>
    <x v="0"/>
    <x v="39"/>
    <s v="CL Explotación TI"/>
    <s v="CPAVEZ"/>
    <s v="12"/>
    <s v="1200145729"/>
    <s v="10"/>
    <x v="1009"/>
    <x v="1083"/>
    <x v="39"/>
    <s v="CPAVEZ"/>
    <s v="ZSRV"/>
    <s v="SER_GRAL"/>
    <s v="96806980"/>
    <s v="ENTEL PCS TELECOMUNICACIONES S.A."/>
    <n v="1370000"/>
    <n v="1479.593489788645"/>
    <s v="CLP"/>
    <s v="false"/>
  </r>
  <r>
    <s v="1100"/>
    <s v="CL"/>
    <x v="0"/>
    <x v="6"/>
    <s v="Corp Explo. TI"/>
    <s v="CPAVEZ"/>
    <s v="12"/>
    <s v="1200145452"/>
    <s v="10"/>
    <x v="1010"/>
    <x v="1084"/>
    <x v="52"/>
    <s v="CPAVEZ"/>
    <s v="ZSRV"/>
    <s v="SER_GRAL"/>
    <s v="96806980"/>
    <s v="ENTEL PCS TELECOMUNICACIONES S.A."/>
    <n v="1357584"/>
    <n v="1466.1842687892174"/>
    <s v="CLP"/>
    <s v="false"/>
  </r>
  <r>
    <s v="1100"/>
    <s v="CL"/>
    <x v="0"/>
    <x v="7"/>
    <s v="CL Ops Mall"/>
    <s v="MANTONIETA"/>
    <s v="12"/>
    <s v="1200146553"/>
    <s v="10"/>
    <x v="1011"/>
    <x v="1085"/>
    <x v="10"/>
    <s v="EXT_CNARANJO"/>
    <s v="ZSRV"/>
    <s v=""/>
    <s v="76280086"/>
    <s v="SOLUCIONES SIM SPA"/>
    <n v="35.15"/>
    <n v="1464.5833333333333"/>
    <s v="UF"/>
    <s v="false"/>
  </r>
  <r>
    <s v="1100"/>
    <s v="CL"/>
    <x v="0"/>
    <x v="7"/>
    <s v="CL Ops Mall"/>
    <s v="FJELDRES"/>
    <s v="12"/>
    <s v="1200146897"/>
    <s v="10"/>
    <x v="1012"/>
    <x v="1086"/>
    <x v="50"/>
    <s v="EXT_MURRA"/>
    <s v="ZSRV"/>
    <s v=""/>
    <s v="76179272"/>
    <s v="ANDES FACILITY MANAGEMENT SPA"/>
    <n v="1354063"/>
    <n v="1462.3816055209359"/>
    <s v="CLP"/>
    <s v="false"/>
  </r>
  <r>
    <s v="1100"/>
    <s v="CL"/>
    <x v="0"/>
    <x v="7"/>
    <s v="CL Ops Mall"/>
    <s v="MANTONIETA"/>
    <s v="12"/>
    <s v="1200146569"/>
    <s v="10"/>
    <x v="1013"/>
    <x v="1087"/>
    <x v="2"/>
    <s v="EXT_CNARANJO"/>
    <s v="ZSRV"/>
    <s v=""/>
    <s v="77735705"/>
    <s v="SERVICIOS DE DISENO Y CONSULTORIA B"/>
    <n v="35"/>
    <n v="1458.3333333333333"/>
    <s v="UF"/>
    <s v="false"/>
  </r>
  <r>
    <s v="2160"/>
    <s v="CL"/>
    <x v="0"/>
    <x v="16"/>
    <s v="CL Arq Mall"/>
    <s v="V RODRIGUEZ"/>
    <s v="13"/>
    <s v="1300008873"/>
    <s v="10"/>
    <x v="1014"/>
    <x v="1088"/>
    <x v="44"/>
    <s v="BILLESCA"/>
    <s v="ZSPC"/>
    <s v=""/>
    <s v="77699218"/>
    <s v="ECOESPACIO LIMITADA"/>
    <n v="35"/>
    <n v="1458.3333333333333"/>
    <s v="UF"/>
    <s v="false"/>
  </r>
  <r>
    <s v="LMR"/>
    <s v="PE"/>
    <x v="1"/>
    <x v="35"/>
    <s v="PE Gcia InfrayDes"/>
    <s v="CLI"/>
    <s v="12"/>
    <s v="1200144776"/>
    <s v="10"/>
    <x v="1015"/>
    <x v="1089"/>
    <x v="4"/>
    <s v="EXT_ACHIHUAN"/>
    <s v="ZSRV"/>
    <s v=""/>
    <s v="P51313984"/>
    <s v="R.L. INGENIEROS PERU S.A.C."/>
    <n v="5000"/>
    <n v="1449.2753623188405"/>
    <s v="PEN"/>
    <s v="false"/>
  </r>
  <r>
    <s v="3540"/>
    <s v="PE"/>
    <x v="1"/>
    <x v="54"/>
    <s v="PE Área Personas"/>
    <s v="CMALPARTIDA"/>
    <s v="12"/>
    <s v="1200146687"/>
    <s v="10"/>
    <x v="1016"/>
    <x v="1090"/>
    <x v="12"/>
    <s v="GRAVINES"/>
    <s v="ZSRV"/>
    <s v=""/>
    <s v="P61131722"/>
    <s v="KREE8 CONSULTORES S.A.C"/>
    <n v="5000"/>
    <n v="1449.2753623188405"/>
    <s v="PEN"/>
    <s v="false"/>
  </r>
  <r>
    <s v="ACH"/>
    <s v="CL"/>
    <x v="0"/>
    <x v="7"/>
    <s v="CL Ops Mall"/>
    <s v="DUTRERAS"/>
    <s v="12"/>
    <s v="1200145578"/>
    <s v="10"/>
    <x v="1017"/>
    <x v="1091"/>
    <x v="26"/>
    <s v="EXT_DUTRERAS"/>
    <s v="ZSRV"/>
    <s v=""/>
    <s v="96811990"/>
    <s v="LINKES CHILE S.A"/>
    <n v="1338632"/>
    <n v="1445.7161988487251"/>
    <s v="CLP"/>
    <s v="false"/>
  </r>
  <r>
    <s v="LAR"/>
    <s v="PE"/>
    <x v="1"/>
    <x v="8"/>
    <s v="PE Center Manager"/>
    <s v="FZAMALLOA"/>
    <s v="12"/>
    <s v="1200145298"/>
    <s v="10"/>
    <x v="1018"/>
    <x v="1092"/>
    <x v="36"/>
    <s v="EXT_BRODRIGU"/>
    <s v="ZSRV"/>
    <s v=""/>
    <s v="P53719503"/>
    <s v="EFCO AMERICA S.A."/>
    <n v="4985.13"/>
    <n v="1444.9652173913043"/>
    <s v="PEN"/>
    <s v="false"/>
  </r>
  <r>
    <s v="2160"/>
    <s v="CL"/>
    <x v="0"/>
    <x v="7"/>
    <s v="CL Ops Mall"/>
    <s v="RCORTES"/>
    <s v="12"/>
    <s v="1200146591"/>
    <s v="10"/>
    <x v="1019"/>
    <x v="1093"/>
    <x v="2"/>
    <s v="EXT_CVENEGAS"/>
    <s v="ZSRV"/>
    <s v=""/>
    <s v="96811990"/>
    <s v="LINKES CHILE S.A"/>
    <n v="1335526"/>
    <n v="1442.3617336083721"/>
    <s v="CLP"/>
    <s v="false"/>
  </r>
  <r>
    <s v="PCA"/>
    <s v="CO"/>
    <x v="3"/>
    <x v="11"/>
    <s v="CO Ops Mall"/>
    <s v="DLOZADA"/>
    <m/>
    <s v="1200147089"/>
    <s v="10"/>
    <x v="805"/>
    <x v="1094"/>
    <x v="9"/>
    <s v="EXT_AFLOREZ"/>
    <s v="ZSRV"/>
    <s v=""/>
    <s v="C900682571"/>
    <s v="BIOCOMBUSTIBLES DE COLOMBIA Y SANTA"/>
    <n v="5298675"/>
    <n v="1440.6402936378468"/>
    <s v="COP"/>
    <s v="false"/>
  </r>
  <r>
    <s v="3450"/>
    <s v="PE"/>
    <x v="1"/>
    <x v="38"/>
    <s v="PE Ops Out/Strips"/>
    <s v="ameza"/>
    <s v="12"/>
    <s v="1200145126"/>
    <s v="10"/>
    <x v="1020"/>
    <x v="975"/>
    <x v="24"/>
    <s v="AMEZAR"/>
    <s v="ZSRV"/>
    <s v=""/>
    <s v="P55086648"/>
    <s v="4SECURE S.A.C"/>
    <n v="4952"/>
    <n v="1435.3623188405797"/>
    <s v="PEN"/>
    <s v="false"/>
  </r>
  <r>
    <s v="LAR"/>
    <s v="PE"/>
    <x v="1"/>
    <x v="8"/>
    <s v="PE Center Manager"/>
    <s v="FZAMALLOA"/>
    <m/>
    <s v="1200147214"/>
    <s v="10"/>
    <x v="1021"/>
    <x v="1095"/>
    <x v="41"/>
    <s v="EXT_KNOLASCO"/>
    <s v="ZSRV"/>
    <s v=""/>
    <s v="P60790228"/>
    <s v="JP ENERGY S.A.C"/>
    <n v="4950"/>
    <n v="1434.782608695652"/>
    <s v="PEN"/>
    <s v="false"/>
  </r>
  <r>
    <s v="1100"/>
    <s v="CL"/>
    <x v="0"/>
    <x v="50"/>
    <s v="CL Área Personas"/>
    <s v="KLUNA"/>
    <m/>
    <s v="1200147201"/>
    <s v="10"/>
    <x v="1022"/>
    <x v="298"/>
    <x v="41"/>
    <s v="KLUNA"/>
    <s v="ZSRV"/>
    <s v="SER_GRAL"/>
    <s v="76152369"/>
    <s v="AUSTRAL CONSULTORES SPA"/>
    <n v="1328405"/>
    <n v="1434.6710874472153"/>
    <s v="CLP"/>
    <s v="false"/>
  </r>
  <r>
    <s v="1100"/>
    <s v="CL"/>
    <x v="0"/>
    <x v="50"/>
    <s v="CL Área Personas"/>
    <s v="KLUNA"/>
    <m/>
    <s v="1200147434"/>
    <s v="10"/>
    <x v="1023"/>
    <x v="298"/>
    <x v="29"/>
    <s v="KLUNA"/>
    <s v="ZSRV"/>
    <s v="SER_GRAL"/>
    <s v="76152369"/>
    <s v="AUSTRAL CONSULTORES SPA"/>
    <n v="1328405"/>
    <n v="1434.6710874472153"/>
    <s v="CLP"/>
    <s v="false"/>
  </r>
  <r>
    <s v="3540"/>
    <s v="PE"/>
    <x v="1"/>
    <x v="54"/>
    <s v="PE Área Personas"/>
    <s v="CMALPARTIDA"/>
    <m/>
    <s v="1200147649"/>
    <s v="10"/>
    <x v="1024"/>
    <x v="1096"/>
    <x v="45"/>
    <s v="CMALPARTIDA"/>
    <s v="ZSRV"/>
    <s v="SER_GRAL"/>
    <s v="P61173608"/>
    <s v="SERVICIOS TOP PRO HUNT S.A.C"/>
    <n v="4928"/>
    <n v="1428.4057971014493"/>
    <s v="PEN"/>
    <s v="false"/>
  </r>
  <r>
    <s v="3510"/>
    <s v="PE"/>
    <x v="1"/>
    <x v="2"/>
    <s v="PE Ops Mall"/>
    <s v="AMARCHESINI"/>
    <s v="12"/>
    <s v="1200144666"/>
    <s v="10"/>
    <x v="1025"/>
    <x v="1097"/>
    <x v="15"/>
    <s v="EXT_ACHIHUAN"/>
    <s v="ZSRV"/>
    <s v="SER_GRAL"/>
    <s v="P47186416"/>
    <s v="WILSON CAMACHO CERDAN"/>
    <n v="4920"/>
    <n v="1426.086956521739"/>
    <s v="PEN"/>
    <s v="false"/>
  </r>
  <r>
    <s v="1100"/>
    <s v="CL"/>
    <x v="0"/>
    <x v="7"/>
    <s v="CL Ops Mall"/>
    <s v="KCEA"/>
    <s v="12"/>
    <s v="1200145259"/>
    <s v="10"/>
    <x v="1026"/>
    <x v="1098"/>
    <x v="36"/>
    <s v="EXT_CNARANJO"/>
    <s v="ZSRV"/>
    <s v=""/>
    <s v="96726480"/>
    <s v="TK ELEVADORES CHILE S.A"/>
    <n v="1317500"/>
    <n v="1422.8937392675473"/>
    <s v="CLP"/>
    <s v="false"/>
  </r>
  <r>
    <s v="4300"/>
    <s v="CO"/>
    <x v="3"/>
    <x v="12"/>
    <s v="CO Gcia Ing"/>
    <s v="JVASQUEZ"/>
    <s v="12"/>
    <s v="1200146891"/>
    <s v="10"/>
    <x v="1027"/>
    <x v="1099"/>
    <x v="50"/>
    <s v="JVASQUEZ"/>
    <s v="ZSRV"/>
    <s v=""/>
    <s v="C900405835"/>
    <s v="FLEISCHMANN COLOMBIA S.A.S"/>
    <n v="5233000"/>
    <n v="1422.7841218053291"/>
    <s v="COP"/>
    <s v="false"/>
  </r>
  <r>
    <s v="ACO"/>
    <s v="CL"/>
    <x v="0"/>
    <x v="7"/>
    <s v="CL Ops Mall"/>
    <s v="FGONZALEZG"/>
    <s v="12"/>
    <s v="1200145949"/>
    <s v="10"/>
    <x v="1028"/>
    <x v="1100"/>
    <x v="17"/>
    <s v="FGONZALEZG"/>
    <s v="ZSRV"/>
    <s v=""/>
    <s v="76615160"/>
    <s v="EXTINTORES START FIRE Y COMPANIA"/>
    <n v="1317000"/>
    <n v="1422.3537416435368"/>
    <s v="CLP"/>
    <s v="false"/>
  </r>
  <r>
    <s v="4300"/>
    <s v="CO"/>
    <x v="3"/>
    <x v="12"/>
    <s v="CO Gcia Ing"/>
    <s v="JVASQUEZ"/>
    <s v="12"/>
    <s v="1200145388"/>
    <s v="10"/>
    <x v="1029"/>
    <x v="1101"/>
    <x v="21"/>
    <s v="JVASQUEZ"/>
    <s v="ZSRV"/>
    <s v=""/>
    <s v="C900406477"/>
    <s v="BRAIN BRAND SAS"/>
    <n v="5215000"/>
    <n v="1417.890157694399"/>
    <s v="COP"/>
    <s v="false"/>
  </r>
  <r>
    <s v="1100"/>
    <s v="CL"/>
    <x v="0"/>
    <x v="10"/>
    <s v="CL Gcia Ops"/>
    <s v="D JARAMILLO"/>
    <s v="12"/>
    <s v="1200143653"/>
    <s v="10"/>
    <x v="1030"/>
    <x v="1102"/>
    <x v="33"/>
    <s v="BILLESCA"/>
    <s v="ZSRV"/>
    <s v=""/>
    <s v="76365377"/>
    <s v="AIM SPA"/>
    <n v="34"/>
    <n v="1416.6666666666667"/>
    <s v="UF"/>
    <s v="false"/>
  </r>
  <r>
    <s v="3300"/>
    <s v="PE"/>
    <x v="1"/>
    <x v="14"/>
    <s v="Corp Gest Riesgo"/>
    <s v="CF"/>
    <s v="14"/>
    <s v="1400009282"/>
    <s v="10"/>
    <x v="1031"/>
    <x v="317"/>
    <x v="26"/>
    <s v="FPEREZ"/>
    <s v="ZPMH"/>
    <s v=""/>
    <s v="P39062500"/>
    <s v="CHUBB PERU S.A. COMPANIA DE SEGUROS"/>
    <n v="1415.78"/>
    <n v="1415.78"/>
    <s v="USD"/>
    <s v="false"/>
  </r>
  <r>
    <s v="MAM"/>
    <s v="CL"/>
    <x v="0"/>
    <x v="27"/>
    <s v="CL Center Manager"/>
    <s v="cmedina"/>
    <s v="12"/>
    <s v="1200144221"/>
    <s v="10"/>
    <x v="1032"/>
    <x v="1103"/>
    <x v="11"/>
    <s v="AUNDA"/>
    <s v="ZSRV"/>
    <s v=""/>
    <s v="76280086"/>
    <s v="SOLUCIONES SIM SPA"/>
    <n v="1310283"/>
    <n v="1415.0994135625804"/>
    <s v="CLP"/>
    <s v="false"/>
  </r>
  <r>
    <s v="MAM"/>
    <s v="CL"/>
    <x v="0"/>
    <x v="27"/>
    <s v="CL Center Manager"/>
    <s v="cmedina"/>
    <s v="12"/>
    <s v="1200144533"/>
    <s v="10"/>
    <x v="1033"/>
    <x v="1104"/>
    <x v="58"/>
    <s v="AUNDA"/>
    <s v="ZSRV"/>
    <s v=""/>
    <s v="76280086"/>
    <s v="SOLUCIONES SIM SPA"/>
    <n v="1309254"/>
    <n v="1413.9880984523668"/>
    <s v="CLP"/>
    <s v="false"/>
  </r>
  <r>
    <s v="6000"/>
    <s v="PE"/>
    <x v="2"/>
    <x v="34"/>
    <s v="PE Marketing Mall"/>
    <s v="AATOCHE"/>
    <s v="12"/>
    <s v="1200144192"/>
    <s v="10"/>
    <x v="1034"/>
    <x v="1105"/>
    <x v="11"/>
    <s v="EXT_KNOLASCO"/>
    <s v="ZSRV"/>
    <s v="SER_MKT"/>
    <s v="P10053820"/>
    <s v="ASOC PERUANA DE AUTORES Y COMPOSITO"/>
    <n v="4869"/>
    <n v="1411.304347826087"/>
    <s v="PEN"/>
    <s v="false"/>
  </r>
  <r>
    <s v="ACH"/>
    <s v="CL"/>
    <x v="0"/>
    <x v="7"/>
    <s v="CL Ops Mall"/>
    <s v="DUTRERAS"/>
    <m/>
    <s v="1200147207"/>
    <s v="10"/>
    <x v="1035"/>
    <x v="1106"/>
    <x v="41"/>
    <s v="EXT_DUTRERAS"/>
    <s v="ZSRV"/>
    <s v=""/>
    <s v="77135843"/>
    <s v="CLIMATIZACION Y CONTROL"/>
    <n v="33.67"/>
    <n v="1402.9166666666667"/>
    <s v="UF"/>
    <s v="false"/>
  </r>
  <r>
    <s v="6000"/>
    <s v="PE"/>
    <x v="2"/>
    <x v="2"/>
    <s v="PE Ops Mall"/>
    <s v="MPONCE"/>
    <s v="12"/>
    <s v="1200144218"/>
    <s v="10"/>
    <x v="1036"/>
    <x v="1107"/>
    <x v="11"/>
    <s v="EXT_KNOLASCO"/>
    <s v="ZSRV"/>
    <s v="SER_MANTO"/>
    <s v="P60049092"/>
    <s v="CONSTRUCTEC RYD S.A.C."/>
    <n v="4836.75"/>
    <n v="1401.9565217391303"/>
    <s v="PEN"/>
    <s v="false"/>
  </r>
  <r>
    <s v="3540"/>
    <s v="PE"/>
    <x v="1"/>
    <x v="37"/>
    <s v="Corp Gcia Contral"/>
    <s v="MUBILLUS"/>
    <s v="12"/>
    <s v="1200145964"/>
    <s v="10"/>
    <x v="1037"/>
    <x v="1108"/>
    <x v="17"/>
    <s v="MUBILLUS"/>
    <s v="ZSRV"/>
    <s v=""/>
    <s v="P10109302"/>
    <s v="ESTUDIO GRAU S. CIVIL DE R. L"/>
    <n v="1400"/>
    <n v="1400"/>
    <s v="USD"/>
    <s v="false"/>
  </r>
  <r>
    <s v="1100"/>
    <s v="CL"/>
    <x v="0"/>
    <x v="7"/>
    <s v="CL Ops Mall"/>
    <s v="FJELDRES"/>
    <m/>
    <s v="1200147307"/>
    <s v="10"/>
    <x v="1038"/>
    <x v="1109"/>
    <x v="25"/>
    <s v="EXT_CNARANJO"/>
    <s v="ZSRV"/>
    <s v=""/>
    <s v="77552839"/>
    <s v="SYL SPA"/>
    <n v="1295566"/>
    <n v="1399.2051234974567"/>
    <s v="CLP"/>
    <s v="false"/>
  </r>
  <r>
    <s v="OAS"/>
    <s v="CO"/>
    <x v="3"/>
    <x v="31"/>
    <s v="CO Ops Out/Strip"/>
    <s v="LCHARRY"/>
    <m/>
    <s v="1200147346"/>
    <s v="10"/>
    <x v="1039"/>
    <x v="1110"/>
    <x v="60"/>
    <s v="LCHARRY"/>
    <s v="ZSRV"/>
    <s v=""/>
    <s v="C901024772"/>
    <s v="DM INGENIERIA INTEGRAL SAS NIT 9010"/>
    <n v="5118433"/>
    <n v="1391.6348558999457"/>
    <s v="COP"/>
    <s v="false"/>
  </r>
  <r>
    <s v="6550"/>
    <s v="PE"/>
    <x v="2"/>
    <x v="2"/>
    <s v="PE Ops Mall"/>
    <s v="yzegarra"/>
    <s v="12"/>
    <s v="1200144975"/>
    <s v="10"/>
    <x v="1040"/>
    <x v="1111"/>
    <x v="0"/>
    <s v="YZEGARRA"/>
    <s v="ZSRV"/>
    <s v=""/>
    <s v="P39258943"/>
    <s v="DJN HABITAT S.A.C."/>
    <n v="4800"/>
    <n v="1391.304347826087"/>
    <s v="PEN"/>
    <s v="false"/>
  </r>
  <r>
    <s v="6000"/>
    <s v="PE"/>
    <x v="2"/>
    <x v="34"/>
    <s v="PE Marketing Mall"/>
    <s v="AATOCHE"/>
    <s v="12"/>
    <s v="1200146286"/>
    <s v="10"/>
    <x v="1041"/>
    <x v="1112"/>
    <x v="30"/>
    <s v="EXT_BRODRIGU"/>
    <s v="ZSRV"/>
    <s v=""/>
    <s v="P60765271"/>
    <s v="YOU SALSA S.A.C"/>
    <n v="4800"/>
    <n v="1391.304347826087"/>
    <s v="PEN"/>
    <s v="false"/>
  </r>
  <r>
    <s v="MIN"/>
    <s v="PE"/>
    <x v="1"/>
    <x v="6"/>
    <s v="Corp Explo. TI"/>
    <s v="MMUNOZ"/>
    <s v="14"/>
    <s v="1400009294"/>
    <s v="20"/>
    <x v="687"/>
    <x v="739"/>
    <x v="31"/>
    <s v="MMUNOZ"/>
    <s v="ZPMH"/>
    <s v="SER_GRAL"/>
    <s v="P54490046"/>
    <s v="TELCONEX S.A.C"/>
    <n v="4800"/>
    <n v="1391.304347826087"/>
    <s v="PEN"/>
    <s v="false"/>
  </r>
  <r>
    <s v="MIN"/>
    <s v="PE"/>
    <x v="1"/>
    <x v="6"/>
    <s v="Corp Explo. TI"/>
    <s v="MMUNOZ"/>
    <s v="14"/>
    <s v="1400009294"/>
    <s v="30"/>
    <x v="687"/>
    <x v="739"/>
    <x v="31"/>
    <s v="MMUNOZ"/>
    <s v="ZPMH"/>
    <s v="SER_GRAL"/>
    <s v="P54490046"/>
    <s v="TELCONEX S.A.C"/>
    <n v="4800"/>
    <n v="1391.304347826087"/>
    <s v="PEN"/>
    <s v="false"/>
  </r>
  <r>
    <s v="MIN"/>
    <s v="PE"/>
    <x v="1"/>
    <x v="6"/>
    <s v="Corp Explo. TI"/>
    <s v="MMUNOZ"/>
    <s v="14"/>
    <s v="1400009294"/>
    <s v="40"/>
    <x v="687"/>
    <x v="739"/>
    <x v="31"/>
    <s v="MMUNOZ"/>
    <s v="ZPMH"/>
    <s v="SER_GRAL"/>
    <s v="P54490046"/>
    <s v="TELCONEX S.A.C"/>
    <n v="4800"/>
    <n v="1391.304347826087"/>
    <s v="PEN"/>
    <s v="false"/>
  </r>
  <r>
    <s v="MIN"/>
    <s v="PE"/>
    <x v="1"/>
    <x v="6"/>
    <s v="Corp Explo. TI"/>
    <s v="MMUNOZ"/>
    <s v="14"/>
    <s v="1400009294"/>
    <s v="50"/>
    <x v="687"/>
    <x v="739"/>
    <x v="31"/>
    <s v="MMUNOZ"/>
    <s v="ZPMH"/>
    <s v="SER_GRAL"/>
    <s v="P54490046"/>
    <s v="TELCONEX S.A.C"/>
    <n v="4800"/>
    <n v="1391.304347826087"/>
    <s v="PEN"/>
    <s v="false"/>
  </r>
  <r>
    <s v="MIN"/>
    <s v="PE"/>
    <x v="1"/>
    <x v="6"/>
    <s v="Corp Explo. TI"/>
    <s v="MMUNOZ"/>
    <s v="14"/>
    <s v="1400009294"/>
    <s v="60"/>
    <x v="687"/>
    <x v="739"/>
    <x v="31"/>
    <s v="MMUNOZ"/>
    <s v="ZPMH"/>
    <s v="SER_GRAL"/>
    <s v="P54490046"/>
    <s v="TELCONEX S.A.C"/>
    <n v="4800"/>
    <n v="1391.304347826087"/>
    <s v="PEN"/>
    <s v="false"/>
  </r>
  <r>
    <s v="MIN"/>
    <s v="PE"/>
    <x v="1"/>
    <x v="6"/>
    <s v="Corp Explo. TI"/>
    <s v="MMUNOZ"/>
    <s v="14"/>
    <s v="1400009294"/>
    <s v="70"/>
    <x v="687"/>
    <x v="739"/>
    <x v="31"/>
    <s v="MMUNOZ"/>
    <s v="ZPMH"/>
    <s v="SER_GRAL"/>
    <s v="P54490046"/>
    <s v="TELCONEX S.A.C"/>
    <n v="4800"/>
    <n v="1391.304347826087"/>
    <s v="PEN"/>
    <s v="false"/>
  </r>
  <r>
    <s v="MIN"/>
    <s v="PE"/>
    <x v="1"/>
    <x v="6"/>
    <s v="Corp Explo. TI"/>
    <s v="MMUNOZ"/>
    <s v="14"/>
    <s v="1400009294"/>
    <s v="80"/>
    <x v="687"/>
    <x v="739"/>
    <x v="31"/>
    <s v="MMUNOZ"/>
    <s v="ZPMH"/>
    <s v="SER_GRAL"/>
    <s v="P54490046"/>
    <s v="TELCONEX S.A.C"/>
    <n v="4800"/>
    <n v="1391.304347826087"/>
    <s v="PEN"/>
    <s v="false"/>
  </r>
  <r>
    <s v="MIN"/>
    <s v="PE"/>
    <x v="1"/>
    <x v="6"/>
    <s v="Corp Explo. TI"/>
    <s v="MMUNOZ"/>
    <s v="14"/>
    <s v="1400009294"/>
    <s v="90"/>
    <x v="687"/>
    <x v="739"/>
    <x v="31"/>
    <s v="MMUNOZ"/>
    <s v="ZPMH"/>
    <s v="SER_GRAL"/>
    <s v="P54490046"/>
    <s v="TELCONEX S.A.C"/>
    <n v="4800"/>
    <n v="1391.304347826087"/>
    <s v="PEN"/>
    <s v="false"/>
  </r>
  <r>
    <s v="MIN"/>
    <s v="PE"/>
    <x v="1"/>
    <x v="6"/>
    <s v="Corp Explo. TI"/>
    <s v="MMUNOZ"/>
    <s v="14"/>
    <s v="1400009294"/>
    <s v="100"/>
    <x v="687"/>
    <x v="739"/>
    <x v="31"/>
    <s v="MMUNOZ"/>
    <s v="ZPMH"/>
    <s v="SER_GRAL"/>
    <s v="P54490046"/>
    <s v="TELCONEX S.A.C"/>
    <n v="4800"/>
    <n v="1391.304347826087"/>
    <s v="PEN"/>
    <s v="false"/>
  </r>
  <r>
    <s v="MIN"/>
    <s v="PE"/>
    <x v="1"/>
    <x v="6"/>
    <s v="Corp Explo. TI"/>
    <s v="MMUNOZ"/>
    <s v="14"/>
    <s v="1400009294"/>
    <s v="110"/>
    <x v="687"/>
    <x v="739"/>
    <x v="31"/>
    <s v="MMUNOZ"/>
    <s v="ZPMH"/>
    <s v="SER_GRAL"/>
    <s v="P54490046"/>
    <s v="TELCONEX S.A.C"/>
    <n v="4800"/>
    <n v="1391.304347826087"/>
    <s v="PEN"/>
    <s v="false"/>
  </r>
  <r>
    <s v="PHM"/>
    <s v="CO"/>
    <x v="3"/>
    <x v="11"/>
    <s v="CO Ops Mall"/>
    <s v="JDIAZ"/>
    <s v="12"/>
    <s v="1200141744"/>
    <s v="20"/>
    <x v="1042"/>
    <x v="1113"/>
    <x v="51"/>
    <s v="AMORENO"/>
    <s v="ZSRV"/>
    <s v=""/>
    <s v="C900271114"/>
    <s v="EQUIPOS Y SISTEMAS DE PARKING S.A.S"/>
    <n v="5107286"/>
    <n v="1388.6041326808047"/>
    <s v="COP"/>
    <s v="false"/>
  </r>
  <r>
    <s v="MIN"/>
    <s v="PE"/>
    <x v="1"/>
    <x v="2"/>
    <s v="PE Ops Mall"/>
    <s v="cpisfil"/>
    <s v="12"/>
    <s v="1200145831"/>
    <s v="10"/>
    <x v="1043"/>
    <x v="1114"/>
    <x v="31"/>
    <s v="EXT_EDAVILA"/>
    <s v="ZSRV"/>
    <s v=""/>
    <s v="P56607803"/>
    <s v="NATIONAL FACILITIES MANAGEMENT S.A."/>
    <n v="4788.7299999999996"/>
    <n v="1388.0376811594201"/>
    <s v="PEN"/>
    <s v="false"/>
  </r>
  <r>
    <s v="1100"/>
    <s v="CL"/>
    <x v="0"/>
    <x v="6"/>
    <s v="Corp Explo. TI"/>
    <s v="CPAVEZ"/>
    <s v="12"/>
    <s v="1200143731"/>
    <s v="10"/>
    <x v="1044"/>
    <x v="1115"/>
    <x v="14"/>
    <s v="CPAVEZ"/>
    <s v="ZSRV"/>
    <s v="SER_GRAL"/>
    <s v="96806980"/>
    <s v="ENTEL PCS TELECOMUNICACIONES S.A."/>
    <n v="1284000"/>
    <n v="1386.7138984588469"/>
    <s v="CLP"/>
    <s v="false"/>
  </r>
  <r>
    <s v="4150"/>
    <s v="CO"/>
    <x v="3"/>
    <x v="44"/>
    <s v="CO Sgcia Legal"/>
    <s v="J MOGOLLON"/>
    <s v="13"/>
    <s v="1300008962"/>
    <s v="10"/>
    <x v="850"/>
    <x v="1116"/>
    <x v="50"/>
    <s v="EXT_DORTIZ"/>
    <s v="ZSPC"/>
    <s v=""/>
    <s v="C860047372"/>
    <s v="BRIGARD &amp; CASTRO S.A.S"/>
    <n v="5099000"/>
    <n v="1386.3512778684067"/>
    <s v="COP"/>
    <s v="false"/>
  </r>
  <r>
    <s v="DCO"/>
    <s v="CO"/>
    <x v="3"/>
    <x v="44"/>
    <s v="CO Sgcia Legal"/>
    <s v="J MOGOLLÓN"/>
    <m/>
    <s v="1300008975"/>
    <s v="10"/>
    <x v="851"/>
    <x v="1116"/>
    <x v="28"/>
    <s v="EXT_DORTIZ"/>
    <s v="ZSPC"/>
    <s v=""/>
    <s v="C860047372"/>
    <s v="BRIGARD &amp; CASTRO S.A.S"/>
    <n v="5099000"/>
    <n v="1386.3512778684067"/>
    <s v="COP"/>
    <s v="false"/>
  </r>
  <r>
    <s v="4300"/>
    <s v="CO"/>
    <x v="3"/>
    <x v="11"/>
    <s v="CO Ops Mall"/>
    <s v="ARICO"/>
    <m/>
    <s v="1200147277"/>
    <s v="10"/>
    <x v="1045"/>
    <x v="1117"/>
    <x v="25"/>
    <s v="EXT_JTRUJILL"/>
    <s v="ZSRV"/>
    <s v=""/>
    <s v="C900998538"/>
    <s v="PROYECTOS INGENIERIA Y MONTAJES"/>
    <n v="5087374"/>
    <n v="1383.1903208265362"/>
    <s v="COP"/>
    <s v="false"/>
  </r>
  <r>
    <s v="3510"/>
    <s v="PE"/>
    <x v="1"/>
    <x v="34"/>
    <s v="PE Marketing Mall"/>
    <s v="RCULQUI"/>
    <s v="12"/>
    <s v="1200145116"/>
    <s v="10"/>
    <x v="1046"/>
    <x v="1118"/>
    <x v="24"/>
    <s v="SGARIBAY"/>
    <s v="ZSRV"/>
    <s v=""/>
    <s v="P52110530"/>
    <s v="COPEX DIGITAL S.A.C."/>
    <n v="4762"/>
    <n v="1380.2898550724638"/>
    <s v="PEN"/>
    <s v="false"/>
  </r>
  <r>
    <s v="LAR"/>
    <s v="PE"/>
    <x v="1"/>
    <x v="34"/>
    <s v="PE Marketing Mall"/>
    <s v="NBARRANZUELA"/>
    <m/>
    <s v="1200147095"/>
    <s v="10"/>
    <x v="1047"/>
    <x v="120"/>
    <x v="9"/>
    <s v="EXT_ACHIHUAN"/>
    <s v="ZSRV"/>
    <s v="SER_MKT"/>
    <s v="P51603931"/>
    <s v="SOMA COMUNICACIONES SAC"/>
    <n v="4750"/>
    <n v="1376.8115942028985"/>
    <s v="PEN"/>
    <s v="false"/>
  </r>
  <r>
    <s v="MAM"/>
    <s v="CL"/>
    <x v="0"/>
    <x v="13"/>
    <s v="CL Marketing Mall"/>
    <s v="JGORICHON"/>
    <m/>
    <s v="1200147179"/>
    <s v="10"/>
    <x v="1048"/>
    <x v="1119"/>
    <x v="41"/>
    <s v="JGORICHON"/>
    <s v="ZSRV"/>
    <s v=""/>
    <s v="76945383"/>
    <s v="NOT MEDIA SPA"/>
    <n v="1270000"/>
    <n v="1371.5939649865541"/>
    <s v="CLP"/>
    <s v="false"/>
  </r>
  <r>
    <s v="MIN"/>
    <s v="PE"/>
    <x v="1"/>
    <x v="4"/>
    <s v="PE Sgcia Infra"/>
    <s v="AMARCHESINI"/>
    <s v="12"/>
    <s v="1200146320"/>
    <s v="10"/>
    <x v="1049"/>
    <x v="1120"/>
    <x v="35"/>
    <s v="EXT_ACHIHUAN"/>
    <s v="ZSRV"/>
    <s v="SER_GRAL"/>
    <s v="P49259204"/>
    <s v="AF CONCEPT S.A.C."/>
    <n v="4720"/>
    <n v="1368.1159420289855"/>
    <s v="PEN"/>
    <s v="false"/>
  </r>
  <r>
    <s v="MIN"/>
    <s v="PE"/>
    <x v="1"/>
    <x v="4"/>
    <s v="PE Sgcia Infra"/>
    <s v="AMARCHESINI"/>
    <s v="12"/>
    <s v="1200146321"/>
    <s v="10"/>
    <x v="1050"/>
    <x v="1121"/>
    <x v="35"/>
    <s v="EXT_ACHIHUAN"/>
    <s v="ZSRV"/>
    <s v="SER_GRAL"/>
    <s v="P49259204"/>
    <s v="AF CONCEPT S.A.C."/>
    <n v="4720"/>
    <n v="1368.1159420289855"/>
    <s v="PEN"/>
    <s v="false"/>
  </r>
  <r>
    <s v="LAR"/>
    <s v="PE"/>
    <x v="1"/>
    <x v="8"/>
    <s v="PE Center Manager"/>
    <s v="FZAMALLOA"/>
    <s v="12"/>
    <s v="1200144567"/>
    <s v="10"/>
    <x v="1051"/>
    <x v="1122"/>
    <x v="16"/>
    <s v="EXT_BRODRIGU"/>
    <s v="ZSRV"/>
    <s v=""/>
    <s v="P56607803"/>
    <s v="NATIONAL FACILITIES MANAGEMENT S.A."/>
    <n v="4716.5600000000004"/>
    <n v="1367.1188405797102"/>
    <s v="PEN"/>
    <s v="false"/>
  </r>
  <r>
    <s v="3450"/>
    <s v="PE"/>
    <x v="1"/>
    <x v="38"/>
    <s v="PE Ops Out/Strips"/>
    <s v="mrodriguezc"/>
    <s v="12"/>
    <s v="1200144494"/>
    <s v="10"/>
    <x v="1052"/>
    <x v="1123"/>
    <x v="47"/>
    <s v="MRODRIGUEZC"/>
    <s v="ZSRV"/>
    <s v=""/>
    <s v="P48281567"/>
    <s v="ARTE CONSULTORES, EJECUTORES E.I.R."/>
    <n v="4694.45"/>
    <n v="1360.710144927536"/>
    <s v="PEN"/>
    <s v="false"/>
  </r>
  <r>
    <s v="DCO"/>
    <s v="CO"/>
    <x v="3"/>
    <x v="60"/>
    <s v="CO Desarrollo"/>
    <s v="T Durán"/>
    <s v="12"/>
    <s v="1200144881"/>
    <s v="10"/>
    <x v="1053"/>
    <x v="1124"/>
    <x v="42"/>
    <s v="PRA_KCUBIDES"/>
    <s v="ZSRV"/>
    <s v=""/>
    <s v="C901623503"/>
    <s v="AMD CAPITAL SAS"/>
    <n v="5000000"/>
    <n v="1359.4344752582927"/>
    <s v="COP"/>
    <s v="false"/>
  </r>
  <r>
    <s v="OAS"/>
    <s v="CO"/>
    <x v="3"/>
    <x v="31"/>
    <s v="CO Ops Out/Strip"/>
    <s v="LCHARRY"/>
    <m/>
    <s v="1200147517"/>
    <s v="10"/>
    <x v="1054"/>
    <x v="1125"/>
    <x v="28"/>
    <s v="LCHARRY"/>
    <s v="ZSRV"/>
    <s v=""/>
    <s v="C900197577"/>
    <s v="MARA IMPRESIÓN Y MARKETING SAS"/>
    <n v="4966440"/>
    <n v="1350.3099510603588"/>
    <s v="COP"/>
    <s v="false"/>
  </r>
  <r>
    <s v="3300"/>
    <s v="PE"/>
    <x v="1"/>
    <x v="35"/>
    <s v="PE Gcia InfrayDes"/>
    <s v="MCARRASCO"/>
    <m/>
    <s v="1200147685"/>
    <s v="10"/>
    <x v="1055"/>
    <x v="1126"/>
    <x v="45"/>
    <s v="EXT_ACHIHUAN"/>
    <s v="ZSRV"/>
    <s v=""/>
    <s v="P60350437"/>
    <s v="MODULAR DESIGN SOCIEDAD ANONIMA"/>
    <n v="1350"/>
    <n v="1350"/>
    <s v="USD"/>
    <s v="false"/>
  </r>
  <r>
    <s v="3520"/>
    <s v="PE"/>
    <x v="1"/>
    <x v="4"/>
    <s v="PE Sgcia Infra"/>
    <s v="JSOLORZANO"/>
    <s v="12"/>
    <s v="1200144257"/>
    <s v="10"/>
    <x v="1056"/>
    <x v="1127"/>
    <x v="3"/>
    <s v="EXT_ACHIHUAN"/>
    <s v="ZSRV"/>
    <s v=""/>
    <s v="P60976162"/>
    <s v="ESTUDIO POLILINEA S.A.C"/>
    <n v="4617.8999999999996"/>
    <n v="1338.5217391304345"/>
    <s v="PEN"/>
    <s v="false"/>
  </r>
  <r>
    <s v="2160"/>
    <s v="CL"/>
    <x v="0"/>
    <x v="7"/>
    <s v="CL Ops Mall"/>
    <s v="rcortes"/>
    <s v="12"/>
    <s v="1200146625"/>
    <s v="10"/>
    <x v="1057"/>
    <x v="1128"/>
    <x v="12"/>
    <s v="EXT_CVENEGAS"/>
    <s v="ZSRV"/>
    <s v=""/>
    <s v="96811990"/>
    <s v="LINKES CHILE S.A"/>
    <n v="1236900"/>
    <n v="1335.846122277062"/>
    <s v="CLP"/>
    <s v="false"/>
  </r>
  <r>
    <s v="1100"/>
    <s v="CL"/>
    <x v="0"/>
    <x v="7"/>
    <s v="CL Ops Mall"/>
    <s v="MANTONIETA"/>
    <s v="12"/>
    <s v="1200146391"/>
    <s v="30"/>
    <x v="293"/>
    <x v="1129"/>
    <x v="13"/>
    <s v="EXT_CNARANJO"/>
    <s v="ZSRV"/>
    <s v=""/>
    <s v="96811990"/>
    <s v="LINKES CHILE S.A"/>
    <n v="1236842"/>
    <n v="1335.7834825526768"/>
    <s v="CLP"/>
    <s v="false"/>
  </r>
  <r>
    <s v="1100"/>
    <s v="CL"/>
    <x v="0"/>
    <x v="7"/>
    <s v="CL Ops Mall"/>
    <s v="ASANCHEZ"/>
    <s v="12"/>
    <s v="1200143733"/>
    <s v="10"/>
    <x v="1058"/>
    <x v="1130"/>
    <x v="14"/>
    <s v="EXT_CNARANJO"/>
    <s v="ZSRV"/>
    <s v=""/>
    <s v="76425235"/>
    <s v="REDES CONTRA INCENDIOS SPA"/>
    <n v="32"/>
    <n v="1333.3333333333333"/>
    <s v="UF"/>
    <s v="false"/>
  </r>
  <r>
    <s v="1100"/>
    <s v="CL"/>
    <x v="0"/>
    <x v="7"/>
    <s v="CL Ops Mall"/>
    <s v="KCEA"/>
    <s v="12"/>
    <s v="1200145702"/>
    <s v="10"/>
    <x v="1059"/>
    <x v="1131"/>
    <x v="40"/>
    <s v="EXT_MURRA"/>
    <s v="ZSRV"/>
    <s v=""/>
    <s v="96508130"/>
    <s v="ASOCIADOS UNDURRAGA IMPRESORES LTDA"/>
    <n v="32"/>
    <n v="1333.3333333333333"/>
    <s v="UF"/>
    <s v="false"/>
  </r>
  <r>
    <s v="PCA"/>
    <s v="CO"/>
    <x v="3"/>
    <x v="32"/>
    <s v="CO Mktg Mall"/>
    <s v="PRODRIGUEZ"/>
    <s v="12"/>
    <s v="1200144777"/>
    <s v="10"/>
    <x v="1060"/>
    <x v="1132"/>
    <x v="4"/>
    <s v="EXT_DMENDES"/>
    <s v="ZSRV"/>
    <s v=""/>
    <s v="C900085684"/>
    <s v="ENTIDAD DE GESTION COLECTIVA DE DER"/>
    <n v="4873550"/>
    <n v="1325.0543773790102"/>
    <s v="COP"/>
    <s v="false"/>
  </r>
  <r>
    <s v="BOG"/>
    <s v="CO"/>
    <x v="3"/>
    <x v="11"/>
    <s v="CO Ops Mall"/>
    <s v="CAROL CORTES"/>
    <s v="12"/>
    <s v="1200144476"/>
    <s v="20"/>
    <x v="1061"/>
    <x v="1133"/>
    <x v="47"/>
    <s v="EXT_APAREDES"/>
    <s v="ZSRV"/>
    <s v=""/>
    <s v="C901342629"/>
    <s v="ANDRADE INGENIERIA Y DISENO SAS"/>
    <n v="4859000"/>
    <n v="1321.0984230560086"/>
    <s v="COP"/>
    <s v="false"/>
  </r>
  <r>
    <s v="AEB"/>
    <s v="CL"/>
    <x v="0"/>
    <x v="7"/>
    <s v="CL Ops Mall"/>
    <s v="MFREITEZ"/>
    <m/>
    <s v="1200147303"/>
    <s v="10"/>
    <x v="1062"/>
    <x v="1134"/>
    <x v="25"/>
    <s v="KVARAS"/>
    <s v="ZSRV"/>
    <s v=""/>
    <s v="76278841"/>
    <s v="CHRISTIAN EDUARDO CASTILLO FUENTES"/>
    <n v="1221300"/>
    <n v="1318.9981964079359"/>
    <s v="CLP"/>
    <s v="false"/>
  </r>
  <r>
    <s v="LAR"/>
    <s v="PE"/>
    <x v="1"/>
    <x v="8"/>
    <s v="PE Center Manager"/>
    <s v="FZAMALLOA"/>
    <s v="12"/>
    <s v="1200147023"/>
    <s v="10"/>
    <x v="1063"/>
    <x v="938"/>
    <x v="38"/>
    <s v="EXT_KNOLASCO"/>
    <s v="ZSRV"/>
    <s v=""/>
    <s v="P60790228"/>
    <s v="JP ENERGY S.A.C"/>
    <n v="4530"/>
    <n v="1313.0434782608695"/>
    <s v="PEN"/>
    <s v="false"/>
  </r>
  <r>
    <s v="3520"/>
    <s v="PE"/>
    <x v="1"/>
    <x v="2"/>
    <s v="PE Ops Mall"/>
    <s v="APRADA"/>
    <m/>
    <s v="1200147678"/>
    <s v="10"/>
    <x v="1064"/>
    <x v="1135"/>
    <x v="45"/>
    <s v="APRADA"/>
    <s v="ZSRV"/>
    <s v="SER_GRAL"/>
    <s v="P56607803"/>
    <s v="NATIONAL FACILITIES MANAGEMENT S.A."/>
    <n v="4516"/>
    <n v="1308.9855072463768"/>
    <s v="PEN"/>
    <s v="false"/>
  </r>
  <r>
    <s v="2310"/>
    <s v="CL"/>
    <x v="0"/>
    <x v="7"/>
    <s v="CL Ops Mall"/>
    <s v="roquendo"/>
    <s v="12"/>
    <s v="1200144100"/>
    <s v="10"/>
    <x v="1065"/>
    <x v="1136"/>
    <x v="23"/>
    <s v="MMARTINEZG"/>
    <s v="ZSRV"/>
    <s v=""/>
    <s v="76504263"/>
    <s v="ARAYA Y DONOSO COMPANIA LIMITADA"/>
    <n v="1211143"/>
    <n v="1308.0286846737874"/>
    <s v="CLP"/>
    <s v="false"/>
  </r>
  <r>
    <s v="6150"/>
    <s v="PE"/>
    <x v="2"/>
    <x v="2"/>
    <s v="PE Ops Mall"/>
    <s v="JGONZALES"/>
    <s v="12"/>
    <s v="1200145996"/>
    <s v="10"/>
    <x v="1066"/>
    <x v="1137"/>
    <x v="17"/>
    <s v="JGONZALES"/>
    <s v="ZSRV"/>
    <s v=""/>
    <s v="P61079106"/>
    <s v="FAB TECH COMPANY E.I.R.L"/>
    <n v="4500"/>
    <n v="1304.3478260869565"/>
    <s v="PEN"/>
    <s v="false"/>
  </r>
  <r>
    <s v="6000"/>
    <s v="PE"/>
    <x v="2"/>
    <x v="4"/>
    <s v="PE Sgcia Infra"/>
    <s v="AGALVAN"/>
    <m/>
    <s v="1200147117"/>
    <s v="10"/>
    <x v="1067"/>
    <x v="1138"/>
    <x v="9"/>
    <s v="EXT_ACHIHUAN"/>
    <s v="ZSRV"/>
    <s v="SER_GRAL"/>
    <s v="P06972553"/>
    <s v="LUIS ENRIQUE MOYA VELASQUEZ"/>
    <n v="4500"/>
    <n v="1304.3478260869565"/>
    <s v="PEN"/>
    <s v="false"/>
  </r>
  <r>
    <s v="PJM"/>
    <s v="PE"/>
    <x v="1"/>
    <x v="2"/>
    <s v="PE Ops Mall"/>
    <s v="RBECERRA"/>
    <s v="12"/>
    <s v="1200144766"/>
    <s v="10"/>
    <x v="1068"/>
    <x v="1139"/>
    <x v="44"/>
    <s v="RBECERRA"/>
    <s v="ZSRV"/>
    <s v=""/>
    <s v="P60055289"/>
    <s v="ELECTROMING INGENIERÍA Y MANTENIMIE"/>
    <n v="4495"/>
    <n v="1302.8985507246375"/>
    <s v="PEN"/>
    <s v="false"/>
  </r>
  <r>
    <s v="1100"/>
    <s v="CL"/>
    <x v="0"/>
    <x v="19"/>
    <s v="Corp A. Personas"/>
    <s v="CPFORD"/>
    <s v="12"/>
    <s v="1200143773"/>
    <s v="10"/>
    <x v="1069"/>
    <x v="1140"/>
    <x v="14"/>
    <s v="DQUINTANA"/>
    <s v="ZSRV"/>
    <s v=""/>
    <s v="76781153"/>
    <s v="FIBRA CONSULTORES SPA"/>
    <n v="1206188"/>
    <n v="1302.677308219844"/>
    <s v="CLP"/>
    <s v="false"/>
  </r>
  <r>
    <s v="1100"/>
    <s v="CL"/>
    <x v="0"/>
    <x v="19"/>
    <s v="Corp A. Personas"/>
    <s v="CPFORD"/>
    <s v="12"/>
    <s v="1200143773"/>
    <s v="20"/>
    <x v="1069"/>
    <x v="1141"/>
    <x v="14"/>
    <s v="DQUINTANA"/>
    <s v="ZSRV"/>
    <s v=""/>
    <s v="76781153"/>
    <s v="FIBRA CONSULTORES SPA"/>
    <n v="1206188"/>
    <n v="1302.677308219844"/>
    <s v="CLP"/>
    <s v="false"/>
  </r>
  <r>
    <s v="1100"/>
    <s v="CL"/>
    <x v="0"/>
    <x v="19"/>
    <s v="Corp A. Personas"/>
    <s v="CPFORD"/>
    <s v="12"/>
    <s v="1200143803"/>
    <s v="10"/>
    <x v="1070"/>
    <x v="1142"/>
    <x v="48"/>
    <s v="DQUINTANA"/>
    <s v="ZSRV"/>
    <s v=""/>
    <s v="76781153"/>
    <s v="FIBRA CONSULTORES SPA"/>
    <n v="1206188"/>
    <n v="1302.677308219844"/>
    <s v="CLP"/>
    <s v="false"/>
  </r>
  <r>
    <s v="1100"/>
    <s v="CL"/>
    <x v="0"/>
    <x v="19"/>
    <s v="Corp A. Personas"/>
    <s v="CPFORD"/>
    <s v="12"/>
    <s v="1200143803"/>
    <s v="20"/>
    <x v="1070"/>
    <x v="1143"/>
    <x v="48"/>
    <s v="DQUINTANA"/>
    <s v="ZSRV"/>
    <s v=""/>
    <s v="76781153"/>
    <s v="FIBRA CONSULTORES SPA"/>
    <n v="1206188"/>
    <n v="1302.677308219844"/>
    <s v="CLP"/>
    <s v="false"/>
  </r>
  <r>
    <s v="1100"/>
    <s v="CL"/>
    <x v="0"/>
    <x v="7"/>
    <s v="CL Ops Mall"/>
    <s v="KCEA"/>
    <s v="12"/>
    <s v="1200146377"/>
    <s v="10"/>
    <x v="1071"/>
    <x v="1144"/>
    <x v="13"/>
    <s v="EXT_CNARANJO"/>
    <s v="ZSRV"/>
    <s v=""/>
    <s v="78067007"/>
    <s v="A&amp;T SPA"/>
    <n v="1205000"/>
    <n v="1301.3942738651951"/>
    <s v="CLP"/>
    <s v="false"/>
  </r>
  <r>
    <s v="6000"/>
    <s v="PE"/>
    <x v="2"/>
    <x v="2"/>
    <s v="PE Ops Mall"/>
    <s v="MPONCE"/>
    <s v="12"/>
    <s v="1200144786"/>
    <s v="10"/>
    <x v="1072"/>
    <x v="606"/>
    <x v="4"/>
    <s v="EXT_KNOLASCO"/>
    <s v="ZSRV"/>
    <s v="SER_MANTO"/>
    <s v="P56607803"/>
    <s v="NATIONAL FACILITIES MANAGEMENT S.A."/>
    <n v="4471.62"/>
    <n v="1296.1217391304347"/>
    <s v="PEN"/>
    <s v="false"/>
  </r>
  <r>
    <s v="1100"/>
    <s v="CL"/>
    <x v="0"/>
    <x v="13"/>
    <s v="CL Marketing Mall"/>
    <s v="P.NORAMUENA"/>
    <s v="12"/>
    <s v="1200145467"/>
    <s v="10"/>
    <x v="1073"/>
    <x v="1145"/>
    <x v="1"/>
    <s v="MFILIPINI"/>
    <s v="ZSRV"/>
    <s v=""/>
    <s v="76945383"/>
    <s v="NOT MEDIA SPA"/>
    <n v="1200000"/>
    <n v="1295.9942976250904"/>
    <s v="CLP"/>
    <s v="false"/>
  </r>
  <r>
    <s v="LAR"/>
    <s v="PE"/>
    <x v="1"/>
    <x v="34"/>
    <s v="PE Marketing Mall"/>
    <s v="NBARRANZUELA"/>
    <s v="12"/>
    <s v="1200146199"/>
    <s v="10"/>
    <x v="1074"/>
    <x v="1146"/>
    <x v="30"/>
    <s v="EXT_ACHIHUAN"/>
    <s v="ZSRV"/>
    <s v="SER_MKT"/>
    <s v="P12262043"/>
    <s v="OVERALL BUSINESS S.A"/>
    <n v="4464.09"/>
    <n v="1293.9391304347826"/>
    <s v="PEN"/>
    <s v="false"/>
  </r>
  <r>
    <s v="LAR"/>
    <s v="PE"/>
    <x v="1"/>
    <x v="34"/>
    <s v="PE Marketing Mall"/>
    <s v="NBARRANZUELA"/>
    <s v="12"/>
    <s v="1200146199"/>
    <s v="20"/>
    <x v="1074"/>
    <x v="1147"/>
    <x v="30"/>
    <s v="EXT_ACHIHUAN"/>
    <s v="ZSRV"/>
    <s v="SER_MKT"/>
    <s v="P12262043"/>
    <s v="OVERALL BUSINESS S.A"/>
    <n v="4464.09"/>
    <n v="1293.9391304347826"/>
    <s v="PEN"/>
    <s v="false"/>
  </r>
  <r>
    <s v="1110"/>
    <s v="CL"/>
    <x v="0"/>
    <x v="45"/>
    <s v="CL Ops Out/Strip"/>
    <s v="MBELLO"/>
    <s v="12"/>
    <s v="1200144979"/>
    <s v="10"/>
    <x v="1075"/>
    <x v="1148"/>
    <x v="0"/>
    <s v="EXT_MBELLO"/>
    <s v="ZSRV"/>
    <s v=""/>
    <s v="96811990"/>
    <s v="LINKES CHILE S.A"/>
    <n v="1197368"/>
    <n v="1293.1517501322994"/>
    <s v="CLP"/>
    <s v="false"/>
  </r>
  <r>
    <s v="MAM"/>
    <s v="CL"/>
    <x v="0"/>
    <x v="7"/>
    <s v="CL Ops Mall"/>
    <s v="MRupayan"/>
    <s v="12"/>
    <s v="1200146529"/>
    <s v="10"/>
    <x v="1076"/>
    <x v="1149"/>
    <x v="10"/>
    <s v="EXT_KGANA"/>
    <s v="ZSRV"/>
    <s v=""/>
    <s v="77350771"/>
    <s v="4EVER GROUP SPA"/>
    <n v="31"/>
    <n v="1291.6666666666667"/>
    <s v="UF"/>
    <s v="false"/>
  </r>
  <r>
    <s v="MAM"/>
    <s v="CL"/>
    <x v="0"/>
    <x v="7"/>
    <s v="CL Ops Mall"/>
    <s v="MRUPAYAN"/>
    <s v="12"/>
    <s v="1200146529"/>
    <s v="20"/>
    <x v="1076"/>
    <x v="1150"/>
    <x v="10"/>
    <s v="EXT_KGANA"/>
    <s v="ZSRV"/>
    <s v=""/>
    <s v="77350771"/>
    <s v="4EVER GROUP SPA"/>
    <n v="31"/>
    <n v="1291.6666666666667"/>
    <s v="UF"/>
    <s v="false"/>
  </r>
  <r>
    <s v="MAM"/>
    <s v="CL"/>
    <x v="0"/>
    <x v="7"/>
    <s v="CL Ops Mall"/>
    <s v="MRUPAYAN"/>
    <s v="12"/>
    <s v="1200146529"/>
    <s v="30"/>
    <x v="1076"/>
    <x v="1151"/>
    <x v="10"/>
    <s v="EXT_KGANA"/>
    <s v="ZSRV"/>
    <s v=""/>
    <s v="77350771"/>
    <s v="4EVER GROUP SPA"/>
    <n v="31"/>
    <n v="1291.6666666666667"/>
    <s v="UF"/>
    <s v="false"/>
  </r>
  <r>
    <s v="MAM"/>
    <s v="CL"/>
    <x v="0"/>
    <x v="7"/>
    <s v="CL Ops Mall"/>
    <s v="MRUPAYAN"/>
    <s v="12"/>
    <s v="1200146529"/>
    <s v="40"/>
    <x v="1076"/>
    <x v="1152"/>
    <x v="10"/>
    <s v="EXT_KGANA"/>
    <s v="ZSRV"/>
    <s v=""/>
    <s v="77350771"/>
    <s v="4EVER GROUP SPA"/>
    <n v="31"/>
    <n v="1291.6666666666667"/>
    <s v="UF"/>
    <s v="false"/>
  </r>
  <r>
    <s v="3540"/>
    <s v="PE"/>
    <x v="1"/>
    <x v="26"/>
    <s v="PE Gcia Ops"/>
    <s v="LRAMIREZ"/>
    <s v="12"/>
    <s v="1200144331"/>
    <s v="10"/>
    <x v="1077"/>
    <x v="1153"/>
    <x v="32"/>
    <s v="PRA_ARIVERA"/>
    <s v="ZSRV"/>
    <s v="SER_GRAL"/>
    <s v="P60210458"/>
    <s v="J &amp; G ELECTRIC S.R.L."/>
    <n v="1285"/>
    <n v="1285"/>
    <s v="USD"/>
    <s v="false"/>
  </r>
  <r>
    <s v="CUR"/>
    <s v="CL"/>
    <x v="0"/>
    <x v="27"/>
    <s v="CL Center Manager"/>
    <s v="Ext_mloyola"/>
    <s v="12"/>
    <s v="1200145481"/>
    <s v="10"/>
    <x v="1078"/>
    <x v="1154"/>
    <x v="1"/>
    <s v="EXT_MLOYOLA"/>
    <s v="ZSRV"/>
    <s v=""/>
    <s v="76052252"/>
    <s v="WES SPA"/>
    <n v="30.6"/>
    <n v="1275"/>
    <s v="UF"/>
    <s v="false"/>
  </r>
  <r>
    <s v="MIN"/>
    <s v="PE"/>
    <x v="1"/>
    <x v="8"/>
    <s v="PE Center Manager"/>
    <s v="GRAVINES"/>
    <s v="12"/>
    <s v="1200146131"/>
    <s v="10"/>
    <x v="1079"/>
    <x v="1155"/>
    <x v="34"/>
    <s v="GRAVINES"/>
    <s v="ZSRV"/>
    <s v="SER_PERSO"/>
    <s v="P12262043"/>
    <s v="OVERALL BUSINESS S.A"/>
    <n v="4380.53"/>
    <n v="1269.7188405797101"/>
    <s v="PEN"/>
    <s v="false"/>
  </r>
  <r>
    <s v="3300"/>
    <s v="PE"/>
    <x v="1"/>
    <x v="2"/>
    <s v="PE Ops Mall"/>
    <s v="JMALAGA"/>
    <s v="12"/>
    <s v="1200146170"/>
    <s v="10"/>
    <x v="1080"/>
    <x v="1156"/>
    <x v="34"/>
    <s v="JMALAGA"/>
    <s v="ZSRV"/>
    <s v=""/>
    <s v="P56607803"/>
    <s v="NATIONAL FACILITIES MANAGEMENT S.A."/>
    <n v="4368"/>
    <n v="1266.086956521739"/>
    <s v="PEN"/>
    <s v="false"/>
  </r>
  <r>
    <s v="3520"/>
    <s v="PE"/>
    <x v="1"/>
    <x v="14"/>
    <s v="Corp Gest Riesgo"/>
    <s v="cfuentes"/>
    <s v="14"/>
    <s v="1400009149"/>
    <s v="10"/>
    <x v="1081"/>
    <x v="1157"/>
    <x v="6"/>
    <s v="PMUNOZ"/>
    <s v="ZPMH"/>
    <s v=""/>
    <s v="P60112760"/>
    <s v="LIBERTY SEGUROS SA"/>
    <n v="4364.92"/>
    <n v="1265.1942028985507"/>
    <s v="PEN"/>
    <s v="false"/>
  </r>
  <r>
    <s v="BOG"/>
    <s v="CO"/>
    <x v="3"/>
    <x v="32"/>
    <s v="CO Mktg Mall"/>
    <s v="VESPINOSA"/>
    <s v="12"/>
    <s v="1200145920"/>
    <s v="10"/>
    <x v="1082"/>
    <x v="1158"/>
    <x v="31"/>
    <s v="VESPINOSA"/>
    <s v="ZSRV"/>
    <s v="SER_MKT"/>
    <s v="C860009161"/>
    <s v="FEDERACION NACIONAL DE COMERCIANTES"/>
    <n v="4646500"/>
    <n v="1263.3224578575312"/>
    <s v="COP"/>
    <s v="false"/>
  </r>
  <r>
    <s v="MIN"/>
    <s v="PE"/>
    <x v="1"/>
    <x v="34"/>
    <s v="PE Marketing Mall"/>
    <s v="MPOLO"/>
    <m/>
    <s v="1200147599"/>
    <s v="10"/>
    <x v="1083"/>
    <x v="1159"/>
    <x v="45"/>
    <s v="EXT_EDAVILA"/>
    <s v="ZSRV"/>
    <s v="SER_MKT"/>
    <s v="P10053820"/>
    <s v="ASOC PERUANA DE AUTORES Y COMPOSITO"/>
    <n v="4323"/>
    <n v="1253.0434782608695"/>
    <s v="PEN"/>
    <s v="false"/>
  </r>
  <r>
    <s v="6740"/>
    <s v="PE"/>
    <x v="2"/>
    <x v="4"/>
    <s v="PE Sgcia Infra"/>
    <s v="JSOLORZANO"/>
    <s v="12"/>
    <s v="1200146345"/>
    <s v="10"/>
    <x v="1084"/>
    <x v="1160"/>
    <x v="35"/>
    <s v="EXT_ACHIHUAN"/>
    <s v="ZSRV"/>
    <s v="SER_GRAL"/>
    <s v="P60026937"/>
    <s v="GESINPRO S.A.C."/>
    <n v="4321"/>
    <n v="1252.463768115942"/>
    <s v="PEN"/>
    <s v="false"/>
  </r>
  <r>
    <s v="BOG"/>
    <s v="CO"/>
    <x v="3"/>
    <x v="49"/>
    <s v="Corp Gcia TI"/>
    <s v="ACLARO"/>
    <s v="12"/>
    <s v="1200146747"/>
    <s v="10"/>
    <x v="1085"/>
    <x v="885"/>
    <x v="51"/>
    <s v="DQUINTANA"/>
    <s v="ZSRV"/>
    <s v=""/>
    <s v="C900177361"/>
    <s v="AGAZO DESIGN SAS"/>
    <n v="4600000"/>
    <n v="1250.6797172376291"/>
    <s v="COP"/>
    <s v="false"/>
  </r>
  <r>
    <s v="1100"/>
    <s v="CL"/>
    <x v="0"/>
    <x v="23"/>
    <s v="CL Proyectos 3"/>
    <s v="DGONZALEZ"/>
    <s v="12"/>
    <s v="1200144540"/>
    <s v="10"/>
    <x v="1086"/>
    <x v="1161"/>
    <x v="16"/>
    <s v="EXT_AYEPEZ"/>
    <s v="ZSRV"/>
    <s v=""/>
    <s v="76265580"/>
    <s v="LATINOAMERICANA DE REPRESENTACIONES"/>
    <n v="30"/>
    <n v="1250"/>
    <s v="UF"/>
    <s v="false"/>
  </r>
  <r>
    <s v="1110"/>
    <s v="CL"/>
    <x v="0"/>
    <x v="40"/>
    <s v="CL Gcia Desarrollo"/>
    <s v="F FERNÁNDEZ"/>
    <s v="12"/>
    <s v="1200144749"/>
    <s v="10"/>
    <x v="1087"/>
    <x v="1162"/>
    <x v="44"/>
    <s v="BILLESCA"/>
    <s v="ZSRV"/>
    <s v=""/>
    <s v="77988645"/>
    <s v="PIVOT CONSULTORIAS FINANCIERAS LTDA"/>
    <n v="30"/>
    <n v="1250"/>
    <s v="UF"/>
    <s v="false"/>
  </r>
  <r>
    <s v="1100"/>
    <s v="CL"/>
    <x v="0"/>
    <x v="10"/>
    <s v="CL Gcia Ops"/>
    <s v="Ext_mloyola"/>
    <s v="12"/>
    <s v="1200145077"/>
    <s v="10"/>
    <x v="1088"/>
    <x v="1163"/>
    <x v="24"/>
    <s v="EXT_MLOYOLA"/>
    <s v="ZSRV"/>
    <s v=""/>
    <s v="76481522"/>
    <s v="EFMARCO CHILE SPA"/>
    <n v="30"/>
    <n v="1250"/>
    <s v="UF"/>
    <s v="false"/>
  </r>
  <r>
    <s v="1100"/>
    <s v="CL"/>
    <x v="0"/>
    <x v="19"/>
    <s v="Corp A. Personas"/>
    <s v="DQUINTA"/>
    <s v="12"/>
    <s v="1200145361"/>
    <s v="10"/>
    <x v="1089"/>
    <x v="1163"/>
    <x v="21"/>
    <s v="DQUINTANA"/>
    <s v="ZSRV"/>
    <s v=""/>
    <s v="76481522"/>
    <s v="EFMARCO CHILE SPA"/>
    <n v="30"/>
    <n v="1250"/>
    <s v="UF"/>
    <s v="false"/>
  </r>
  <r>
    <s v="2400"/>
    <s v="CL"/>
    <x v="0"/>
    <x v="7"/>
    <s v="CL Ops Mall"/>
    <s v="rmesa"/>
    <s v="12"/>
    <s v="1200145710"/>
    <s v="10"/>
    <x v="1090"/>
    <x v="1164"/>
    <x v="40"/>
    <s v="EXT_JHERRERA"/>
    <s v="ZSRV"/>
    <s v=""/>
    <s v="77307783"/>
    <s v="INVERSIONES GRUPO VERDE SPA"/>
    <n v="30"/>
    <n v="1250"/>
    <s v="UF"/>
    <s v="false"/>
  </r>
  <r>
    <s v="2400"/>
    <s v="CL"/>
    <x v="0"/>
    <x v="7"/>
    <s v="CL Ops Mall"/>
    <s v="rmesa"/>
    <s v="12"/>
    <s v="1200145710"/>
    <s v="20"/>
    <x v="1090"/>
    <x v="1165"/>
    <x v="40"/>
    <s v="EXT_JHERRERA"/>
    <s v="ZSRV"/>
    <s v=""/>
    <s v="77307783"/>
    <s v="INVERSIONES GRUPO VERDE SPA"/>
    <n v="30"/>
    <n v="1250"/>
    <s v="UF"/>
    <s v="false"/>
  </r>
  <r>
    <s v="2400"/>
    <s v="CL"/>
    <x v="0"/>
    <x v="7"/>
    <s v="CL Ops Mall"/>
    <s v="rmesa"/>
    <s v="12"/>
    <s v="1200145710"/>
    <s v="30"/>
    <x v="1090"/>
    <x v="1166"/>
    <x v="40"/>
    <s v="EXT_JHERRERA"/>
    <s v="ZSRV"/>
    <s v=""/>
    <s v="77307783"/>
    <s v="INVERSIONES GRUPO VERDE SPA"/>
    <n v="30"/>
    <n v="1250"/>
    <s v="UF"/>
    <s v="false"/>
  </r>
  <r>
    <s v="2400"/>
    <s v="CL"/>
    <x v="0"/>
    <x v="7"/>
    <s v="CL Ops Mall"/>
    <s v="rmesa"/>
    <s v="12"/>
    <s v="1200145710"/>
    <s v="40"/>
    <x v="1090"/>
    <x v="1167"/>
    <x v="40"/>
    <s v="EXT_JHERRERA"/>
    <s v="ZSRV"/>
    <s v=""/>
    <s v="77307783"/>
    <s v="INVERSIONES GRUPO VERDE SPA"/>
    <n v="30"/>
    <n v="1250"/>
    <s v="UF"/>
    <s v="false"/>
  </r>
  <r>
    <s v="2400"/>
    <s v="CL"/>
    <x v="0"/>
    <x v="7"/>
    <s v="CL Ops Mall"/>
    <s v="rmesa"/>
    <s v="12"/>
    <s v="1200145710"/>
    <s v="50"/>
    <x v="1090"/>
    <x v="1168"/>
    <x v="40"/>
    <s v="EXT_JHERRERA"/>
    <s v="ZSRV"/>
    <s v=""/>
    <s v="77307783"/>
    <s v="INVERSIONES GRUPO VERDE SPA"/>
    <n v="30"/>
    <n v="1250"/>
    <s v="UF"/>
    <s v="false"/>
  </r>
  <r>
    <s v="2400"/>
    <s v="CL"/>
    <x v="0"/>
    <x v="7"/>
    <s v="CL Ops Mall"/>
    <s v="rmesa"/>
    <s v="12"/>
    <s v="1200145710"/>
    <s v="60"/>
    <x v="1090"/>
    <x v="1169"/>
    <x v="40"/>
    <s v="EXT_JHERRERA"/>
    <s v="ZSRV"/>
    <s v=""/>
    <s v="77307783"/>
    <s v="INVERSIONES GRUPO VERDE SPA"/>
    <n v="30"/>
    <n v="1250"/>
    <s v="UF"/>
    <s v="false"/>
  </r>
  <r>
    <s v="2400"/>
    <s v="CL"/>
    <x v="0"/>
    <x v="7"/>
    <s v="CL Ops Mall"/>
    <s v="rmesa"/>
    <s v="12"/>
    <s v="1200145710"/>
    <s v="70"/>
    <x v="1090"/>
    <x v="1170"/>
    <x v="40"/>
    <s v="EXT_JHERRERA"/>
    <s v="ZSRV"/>
    <s v=""/>
    <s v="77307783"/>
    <s v="INVERSIONES GRUPO VERDE SPA"/>
    <n v="30"/>
    <n v="1250"/>
    <s v="UF"/>
    <s v="false"/>
  </r>
  <r>
    <s v="2400"/>
    <s v="CL"/>
    <x v="0"/>
    <x v="7"/>
    <s v="CL Ops Mall"/>
    <s v="rmesa"/>
    <s v="12"/>
    <s v="1200145710"/>
    <s v="80"/>
    <x v="1090"/>
    <x v="1171"/>
    <x v="40"/>
    <s v="EXT_JHERRERA"/>
    <s v="ZSRV"/>
    <s v=""/>
    <s v="77307783"/>
    <s v="INVERSIONES GRUPO VERDE SPA"/>
    <n v="30"/>
    <n v="1250"/>
    <s v="UF"/>
    <s v="false"/>
  </r>
  <r>
    <s v="2400"/>
    <s v="CL"/>
    <x v="0"/>
    <x v="7"/>
    <s v="CL Ops Mall"/>
    <s v="rmesa"/>
    <s v="12"/>
    <s v="1200145710"/>
    <s v="90"/>
    <x v="1090"/>
    <x v="1172"/>
    <x v="40"/>
    <s v="EXT_JHERRERA"/>
    <s v="ZSRV"/>
    <s v=""/>
    <s v="77307783"/>
    <s v="INVERSIONES GRUPO VERDE SPA"/>
    <n v="30"/>
    <n v="1250"/>
    <s v="UF"/>
    <s v="false"/>
  </r>
  <r>
    <s v="2400"/>
    <s v="CL"/>
    <x v="0"/>
    <x v="7"/>
    <s v="CL Ops Mall"/>
    <s v="rmesa"/>
    <s v="12"/>
    <s v="1200145710"/>
    <s v="100"/>
    <x v="1090"/>
    <x v="1173"/>
    <x v="40"/>
    <s v="EXT_JHERRERA"/>
    <s v="ZSRV"/>
    <s v=""/>
    <s v="77307783"/>
    <s v="INVERSIONES GRUPO VERDE SPA"/>
    <n v="30"/>
    <n v="1250"/>
    <s v="UF"/>
    <s v="false"/>
  </r>
  <r>
    <s v="2400"/>
    <s v="CL"/>
    <x v="0"/>
    <x v="7"/>
    <s v="CL Ops Mall"/>
    <s v="rmesa"/>
    <s v="12"/>
    <s v="1200145710"/>
    <s v="110"/>
    <x v="1090"/>
    <x v="1174"/>
    <x v="40"/>
    <s v="EXT_JHERRERA"/>
    <s v="ZSRV"/>
    <s v=""/>
    <s v="77307783"/>
    <s v="INVERSIONES GRUPO VERDE SPA"/>
    <n v="30"/>
    <n v="1250"/>
    <s v="UF"/>
    <s v="false"/>
  </r>
  <r>
    <s v="2400"/>
    <s v="CL"/>
    <x v="0"/>
    <x v="7"/>
    <s v="CL Ops Mall"/>
    <s v="rmesa"/>
    <s v="12"/>
    <s v="1200145710"/>
    <s v="120"/>
    <x v="1090"/>
    <x v="1175"/>
    <x v="40"/>
    <s v="EXT_JHERRERA"/>
    <s v="ZSRV"/>
    <s v=""/>
    <s v="77307783"/>
    <s v="INVERSIONES GRUPO VERDE SPA"/>
    <n v="30"/>
    <n v="1250"/>
    <s v="UF"/>
    <s v="false"/>
  </r>
  <r>
    <s v="3540"/>
    <s v="PE"/>
    <x v="1"/>
    <x v="54"/>
    <s v="PE Área Personas"/>
    <s v="CZARATE"/>
    <s v="12"/>
    <s v="1200143785"/>
    <s v="10"/>
    <x v="1091"/>
    <x v="1176"/>
    <x v="48"/>
    <s v="CZARATE"/>
    <s v="ZSRV"/>
    <s v=""/>
    <s v="P61173608"/>
    <s v="SERVICIOS TOP PRO HUNT S.A.C"/>
    <n v="4312"/>
    <n v="1249.855072463768"/>
    <s v="PEN"/>
    <s v="false"/>
  </r>
  <r>
    <s v="6500"/>
    <s v="PE"/>
    <x v="2"/>
    <x v="34"/>
    <s v="PE Marketing Mall"/>
    <s v="KORDAYA"/>
    <s v="12"/>
    <s v="1200145367"/>
    <s v="10"/>
    <x v="1092"/>
    <x v="1177"/>
    <x v="21"/>
    <s v="EXT_ACHIHUAN"/>
    <s v="ZSRV"/>
    <s v=""/>
    <s v="P20416564"/>
    <s v="SUSAN LEON PRODUCCIONES Y REPRESENT"/>
    <n v="4310"/>
    <n v="1249.2753623188405"/>
    <s v="PEN"/>
    <s v="false"/>
  </r>
  <r>
    <s v="6030"/>
    <s v="PE"/>
    <x v="2"/>
    <x v="34"/>
    <s v="PE Marketing Mall"/>
    <s v="RCULQUI"/>
    <s v="12"/>
    <s v="1200146486"/>
    <s v="10"/>
    <x v="1093"/>
    <x v="1178"/>
    <x v="43"/>
    <s v="EXT_BRODRIGU"/>
    <s v="ZSRV"/>
    <s v=""/>
    <s v="P49614128"/>
    <s v="BACKSTAGE &amp; MARKETING SRL"/>
    <n v="4300.2700000000004"/>
    <n v="1246.4550724637681"/>
    <s v="PEN"/>
    <s v="false"/>
  </r>
  <r>
    <s v="1100"/>
    <s v="CL"/>
    <x v="0"/>
    <x v="39"/>
    <s v="CL Explotación TI"/>
    <s v="CPAVEZ"/>
    <s v="12"/>
    <s v="1200143647"/>
    <s v="10"/>
    <x v="1094"/>
    <x v="1179"/>
    <x v="33"/>
    <s v="CPAVEZ"/>
    <s v="ZSRV"/>
    <s v="SER_GRAL"/>
    <s v="96806980"/>
    <s v="ENTEL PCS TELECOMUNICACIONES S.A."/>
    <n v="1151513"/>
    <n v="1243.6285680343008"/>
    <s v="CLP"/>
    <s v="false"/>
  </r>
  <r>
    <s v="1100"/>
    <s v="CL"/>
    <x v="0"/>
    <x v="39"/>
    <s v="CL Explotación TI"/>
    <s v="CPAVEZ"/>
    <s v="12"/>
    <s v="1200144633"/>
    <s v="10"/>
    <x v="1095"/>
    <x v="1180"/>
    <x v="15"/>
    <s v="CPAVEZ"/>
    <s v="ZSRV"/>
    <s v="SER_GRAL"/>
    <s v="96806980"/>
    <s v="ENTEL PCS TELECOMUNICACIONES S.A."/>
    <n v="1151513"/>
    <n v="1243.6285680343008"/>
    <s v="CLP"/>
    <s v="false"/>
  </r>
  <r>
    <s v="BOG"/>
    <s v="CO"/>
    <x v="3"/>
    <x v="32"/>
    <s v="CO Mktg Mall"/>
    <s v="VESPINOSA"/>
    <m/>
    <s v="1200147229"/>
    <s v="10"/>
    <x v="1096"/>
    <x v="1181"/>
    <x v="41"/>
    <s v="AMONTES"/>
    <s v="ZSRV"/>
    <s v="SER_MKT"/>
    <s v="C830141093"/>
    <s v="PROXIMITY COLOMBIA S.A.S"/>
    <n v="4560000"/>
    <n v="1239.8042414355627"/>
    <s v="COP"/>
    <s v="false"/>
  </r>
  <r>
    <s v="2250"/>
    <s v="CL"/>
    <x v="0"/>
    <x v="59"/>
    <s v="CL Área Legal"/>
    <s v="J FERNANDEZ"/>
    <s v="12"/>
    <s v="1200143867"/>
    <s v="10"/>
    <x v="1097"/>
    <x v="1182"/>
    <x v="6"/>
    <s v="BILLESCA"/>
    <s v="ZSRV"/>
    <s v=""/>
    <s v="79806660"/>
    <s v="BARROS Y ERRAZURIZ ABOGADOS LTDA"/>
    <n v="29.75"/>
    <n v="1239.5833333333333"/>
    <s v="UF"/>
    <s v="false"/>
  </r>
  <r>
    <s v="CUR"/>
    <s v="CL"/>
    <x v="0"/>
    <x v="7"/>
    <s v="CL Ops Mall"/>
    <s v="JLAZO"/>
    <m/>
    <s v="1200147395"/>
    <s v="10"/>
    <x v="1098"/>
    <x v="1183"/>
    <x v="37"/>
    <s v="JLAZO"/>
    <s v="ZSRV"/>
    <s v=""/>
    <s v="77503728"/>
    <s v="CONSTRUCCION Y SERVICIOS MAURICIO"/>
    <n v="29.75"/>
    <n v="1239.5833333333333"/>
    <s v="UF"/>
    <s v="false"/>
  </r>
  <r>
    <s v="CUR"/>
    <s v="CL"/>
    <x v="0"/>
    <x v="7"/>
    <s v="CL Ops Mall"/>
    <s v="JLAZO"/>
    <m/>
    <s v="1200147394"/>
    <s v="10"/>
    <x v="1099"/>
    <x v="1184"/>
    <x v="37"/>
    <s v="JLAZO"/>
    <s v="ZSRV"/>
    <s v=""/>
    <s v="77503728"/>
    <s v="CONSTRUCCION Y SERVICIOS MAURICIO"/>
    <n v="29.75"/>
    <n v="1239.5833333333333"/>
    <s v="UF"/>
    <s v="false"/>
  </r>
  <r>
    <s v="CUR"/>
    <s v="CL"/>
    <x v="0"/>
    <x v="7"/>
    <s v="CL Ops Mall"/>
    <s v="JLAZO"/>
    <m/>
    <s v="1200147393"/>
    <s v="10"/>
    <x v="1100"/>
    <x v="1185"/>
    <x v="37"/>
    <s v="JLAZO"/>
    <s v="ZSRV"/>
    <s v=""/>
    <s v="77503728"/>
    <s v="CONSTRUCCION Y SERVICIOS MAURICIO"/>
    <n v="29.75"/>
    <n v="1239.5833333333333"/>
    <s v="UF"/>
    <s v="false"/>
  </r>
  <r>
    <s v="MIN"/>
    <s v="PE"/>
    <x v="1"/>
    <x v="2"/>
    <s v="PE Ops Mall"/>
    <s v="CPISFIL"/>
    <s v="12"/>
    <s v="1200146004"/>
    <s v="10"/>
    <x v="1101"/>
    <x v="1186"/>
    <x v="17"/>
    <s v="EXT_EDAVILA"/>
    <s v="ZSRV"/>
    <s v=""/>
    <s v="P56607803"/>
    <s v="NATIONAL FACILITIES MANAGEMENT S.A."/>
    <n v="4273.97"/>
    <n v="1238.8318840579711"/>
    <s v="PEN"/>
    <s v="false"/>
  </r>
  <r>
    <s v="1100"/>
    <s v="CL"/>
    <x v="0"/>
    <x v="7"/>
    <s v="CL Ops Mall"/>
    <s v="MANTONIETA"/>
    <s v="12"/>
    <s v="1200143938"/>
    <s v="10"/>
    <x v="1102"/>
    <x v="1187"/>
    <x v="27"/>
    <s v="EXT_CNARANJO"/>
    <s v="ZSRV"/>
    <s v=""/>
    <s v="77678290"/>
    <s v="SOC ARTISTICA DE PLANTACION"/>
    <n v="1145000"/>
    <n v="1236.5945589839405"/>
    <s v="CLP"/>
    <s v="false"/>
  </r>
  <r>
    <s v="MAM"/>
    <s v="CL"/>
    <x v="0"/>
    <x v="51"/>
    <s v="CL Serv al Cliente"/>
    <s v="AOLAVARRIA"/>
    <m/>
    <s v="1200147108"/>
    <s v="10"/>
    <x v="1103"/>
    <x v="1188"/>
    <x v="9"/>
    <s v="EXT_KBRAVO"/>
    <s v="ZSRV"/>
    <s v=""/>
    <s v="96820170"/>
    <s v="ADECCO RECURSOS HUMANOS S.A"/>
    <n v="1141056"/>
    <n v="1232.3350577257461"/>
    <s v="CLP"/>
    <s v="false"/>
  </r>
  <r>
    <s v="1100"/>
    <s v="CL"/>
    <x v="0"/>
    <x v="7"/>
    <s v="CL Ops Mall"/>
    <s v="KCEA"/>
    <s v="12"/>
    <s v="1200146894"/>
    <s v="10"/>
    <x v="1104"/>
    <x v="1189"/>
    <x v="50"/>
    <s v="EXT_MURRA"/>
    <s v="ZSRV"/>
    <s v=""/>
    <s v="76179272"/>
    <s v="ANDES FACILITY MANAGEMENT SPA"/>
    <n v="1139616"/>
    <n v="1230.7798645685959"/>
    <s v="CLP"/>
    <s v="false"/>
  </r>
  <r>
    <s v="1100"/>
    <s v="CL"/>
    <x v="0"/>
    <x v="50"/>
    <s v="CL Área Personas"/>
    <s v="GOCAMPO"/>
    <s v="12"/>
    <s v="1200143667"/>
    <s v="10"/>
    <x v="1105"/>
    <x v="1190"/>
    <x v="33"/>
    <s v="DQUINTANA"/>
    <s v="ZSRV"/>
    <s v=""/>
    <s v="14711372"/>
    <s v="ELENA RIVAS OTERO"/>
    <n v="29.5"/>
    <n v="1229.1666666666667"/>
    <s v="UF"/>
    <s v="false"/>
  </r>
  <r>
    <s v="ACH"/>
    <s v="CL"/>
    <x v="0"/>
    <x v="7"/>
    <s v="CL Ops Mall"/>
    <s v="DUTRERAS"/>
    <s v="12"/>
    <s v="1200146789"/>
    <s v="10"/>
    <x v="1106"/>
    <x v="1191"/>
    <x v="18"/>
    <s v="EXT_DUTRERAS"/>
    <s v="ZSRV"/>
    <s v=""/>
    <s v="93565000"/>
    <s v="ASCENSORES SCHINDLER CHILE S.A"/>
    <n v="1134206"/>
    <n v="1224.9370902768028"/>
    <s v="CLP"/>
    <s v="false"/>
  </r>
  <r>
    <s v="3100"/>
    <s v="PE"/>
    <x v="1"/>
    <x v="15"/>
    <s v="Corp Desarrollo"/>
    <s v="MMONTES"/>
    <s v="12"/>
    <s v="1200145081"/>
    <s v="10"/>
    <x v="1107"/>
    <x v="1192"/>
    <x v="24"/>
    <s v="DQUINTANA"/>
    <s v="ZSRV"/>
    <s v=""/>
    <s v="P77094364"/>
    <s v="VIVE SIMPLE SPA"/>
    <n v="1224"/>
    <n v="1224"/>
    <s v="USD"/>
    <s v="false"/>
  </r>
  <r>
    <s v="DCO"/>
    <s v="CO"/>
    <x v="3"/>
    <x v="61"/>
    <s v="CO Gcia Comercial"/>
    <s v="T Durán"/>
    <s v="12"/>
    <s v="1200145041"/>
    <s v="10"/>
    <x v="1108"/>
    <x v="1193"/>
    <x v="7"/>
    <s v="PRA_KCUBIDES"/>
    <s v="ZSRV"/>
    <s v=""/>
    <s v="C900340815"/>
    <s v="AGORA GROUP SAS"/>
    <n v="4500000"/>
    <n v="1223.4910277324634"/>
    <s v="COP"/>
    <s v="false"/>
  </r>
  <r>
    <s v="DCO"/>
    <s v="CO"/>
    <x v="3"/>
    <x v="58"/>
    <s v="CO Mktg Div"/>
    <s v="CLONDONO"/>
    <s v="12"/>
    <s v="1200146498"/>
    <s v="10"/>
    <x v="1109"/>
    <x v="1194"/>
    <x v="10"/>
    <s v="AMONTES"/>
    <s v="ZSRV"/>
    <s v=""/>
    <s v="C900340815"/>
    <s v="AGORA GROUP SAS"/>
    <n v="4500000"/>
    <n v="1223.4910277324634"/>
    <s v="COP"/>
    <s v="false"/>
  </r>
  <r>
    <s v="BOG"/>
    <s v="CO"/>
    <x v="3"/>
    <x v="12"/>
    <s v="CO Gcia Ing"/>
    <s v="JVASQUEZ"/>
    <s v="12"/>
    <s v="1200146699"/>
    <s v="10"/>
    <x v="1110"/>
    <x v="1195"/>
    <x v="12"/>
    <s v="JVASQUEZ"/>
    <s v="ZSRV"/>
    <s v=""/>
    <s v="C901709864"/>
    <s v="HARGLOS INGENIERIA S.A.S"/>
    <n v="4500000"/>
    <n v="1223.4910277324634"/>
    <s v="COP"/>
    <s v="false"/>
  </r>
  <r>
    <s v="BOG"/>
    <s v="CO"/>
    <x v="3"/>
    <x v="22"/>
    <s v="CO A.Finanzas"/>
    <s v="MGARCIA"/>
    <m/>
    <s v="1200147441"/>
    <s v="10"/>
    <x v="1111"/>
    <x v="1196"/>
    <x v="29"/>
    <s v="MMALAGON"/>
    <s v="ZSRV"/>
    <s v=""/>
    <s v="C830014567"/>
    <s v="INTERSERVICE S A"/>
    <n v="4500000"/>
    <n v="1223.4910277324634"/>
    <s v="COP"/>
    <s v="false"/>
  </r>
  <r>
    <s v="LAR"/>
    <s v="PE"/>
    <x v="1"/>
    <x v="8"/>
    <s v="PE Center Manager"/>
    <s v="FZAMALLOA"/>
    <s v="12"/>
    <s v="1200146437"/>
    <s v="10"/>
    <x v="1112"/>
    <x v="1197"/>
    <x v="13"/>
    <s v="EXT_BRODRIGU"/>
    <s v="ZSRV"/>
    <s v=""/>
    <s v="P09721301"/>
    <s v="SILVA SANTISTEBAN VILLALBA LUISA FE"/>
    <n v="4200"/>
    <n v="1217.391304347826"/>
    <s v="PEN"/>
    <s v="false"/>
  </r>
  <r>
    <s v="LAR"/>
    <s v="PE"/>
    <x v="1"/>
    <x v="8"/>
    <s v="PE Center Manager"/>
    <s v="FZAMALLOA"/>
    <s v="12"/>
    <s v="1200147029"/>
    <s v="10"/>
    <x v="1113"/>
    <x v="1198"/>
    <x v="38"/>
    <s v="EXT_KNOLASCO"/>
    <s v="ZSRV"/>
    <s v=""/>
    <s v="P60640548"/>
    <s v="HWC INGENIERIA S.A.C"/>
    <n v="4197.7299999999996"/>
    <n v="1216.7333333333331"/>
    <s v="PEN"/>
    <s v="false"/>
  </r>
  <r>
    <s v="LAR"/>
    <s v="PE"/>
    <x v="1"/>
    <x v="8"/>
    <s v="PE Center Manager"/>
    <s v="FZAMALLOA"/>
    <s v="12"/>
    <s v="1200146827"/>
    <s v="10"/>
    <x v="1114"/>
    <x v="1199"/>
    <x v="18"/>
    <s v="EXT_KNOLASCO"/>
    <s v="ZSRV"/>
    <s v=""/>
    <s v="P55097445"/>
    <s v="INSTALS DRYWALL SERVICE S.A.C"/>
    <n v="4180"/>
    <n v="1211.5942028985507"/>
    <s v="PEN"/>
    <s v="false"/>
  </r>
  <r>
    <s v="ACH"/>
    <s v="CL"/>
    <x v="0"/>
    <x v="7"/>
    <s v="CL Ops Mall"/>
    <s v="DUTRERAS"/>
    <s v="12"/>
    <s v="1200146726"/>
    <s v="10"/>
    <x v="1115"/>
    <x v="1200"/>
    <x v="51"/>
    <s v="EXT_DUTRERAS"/>
    <s v="ZSRV"/>
    <s v=""/>
    <s v="77051873"/>
    <s v="CQM CHILE SERVICIOS DE"/>
    <n v="29"/>
    <n v="1208.3333333333333"/>
    <s v="UF"/>
    <s v="false"/>
  </r>
  <r>
    <s v="3520"/>
    <s v="PE"/>
    <x v="1"/>
    <x v="2"/>
    <s v="PE Ops Mall"/>
    <s v="E AGUIRRE"/>
    <s v="12"/>
    <s v="1200146589"/>
    <s v="10"/>
    <x v="1116"/>
    <x v="1201"/>
    <x v="2"/>
    <s v="PRA_CPACHECO"/>
    <s v="ZSRV"/>
    <s v="SER_GRAL"/>
    <s v="P60217488"/>
    <s v="RAYTEL PERU S.A.C"/>
    <n v="4157"/>
    <n v="1204.927536231884"/>
    <s v="PEN"/>
    <s v="false"/>
  </r>
  <r>
    <s v="MIN"/>
    <s v="PE"/>
    <x v="1"/>
    <x v="8"/>
    <s v="PE Center Manager"/>
    <s v="GRAVINES"/>
    <s v="12"/>
    <s v="1200146132"/>
    <s v="10"/>
    <x v="1117"/>
    <x v="1202"/>
    <x v="34"/>
    <s v="GRAVINES"/>
    <s v="ZSRV"/>
    <s v="SER_PERSO"/>
    <s v="P12262043"/>
    <s v="OVERALL BUSINESS S.A"/>
    <n v="4149.3100000000004"/>
    <n v="1202.6985507246377"/>
    <s v="PEN"/>
    <s v="false"/>
  </r>
  <r>
    <s v="6400"/>
    <s v="PE"/>
    <x v="2"/>
    <x v="2"/>
    <s v="PE Ops Mall"/>
    <s v="AVERGARA"/>
    <s v="12"/>
    <s v="1200146418"/>
    <s v="10"/>
    <x v="1118"/>
    <x v="1203"/>
    <x v="13"/>
    <s v="EXT_ACHIHUAN"/>
    <s v="ZSRV"/>
    <s v=""/>
    <s v="P60484187"/>
    <s v="SOINEL COMPANY S.A.C"/>
    <n v="4144"/>
    <n v="1201.159420289855"/>
    <s v="PEN"/>
    <s v="false"/>
  </r>
  <r>
    <s v="3300"/>
    <s v="PE"/>
    <x v="1"/>
    <x v="4"/>
    <s v="PE Sgcia Infra"/>
    <s v="MGRATELLY"/>
    <s v="12"/>
    <s v="1200146141"/>
    <s v="10"/>
    <x v="1119"/>
    <x v="1204"/>
    <x v="34"/>
    <s v="EXT_ACHIHUAN"/>
    <s v="ZSRV"/>
    <s v=""/>
    <s v="P10228743"/>
    <s v="M Y M CONSULTORES S R L"/>
    <n v="1200"/>
    <n v="1200"/>
    <s v="USD"/>
    <s v="false"/>
  </r>
  <r>
    <s v="3520"/>
    <s v="PE"/>
    <x v="1"/>
    <x v="41"/>
    <s v="PE Explotación TI"/>
    <s v="CPACHECO"/>
    <s v="14"/>
    <s v="1400009163"/>
    <s v="10"/>
    <x v="1120"/>
    <x v="1205"/>
    <x v="3"/>
    <s v="PRA_CPACHECO"/>
    <s v="ZPMH"/>
    <s v="SER_GRAL"/>
    <s v="P56570705"/>
    <s v="ENERGY CLOUD S.A.C"/>
    <n v="4134"/>
    <n v="1198.2608695652173"/>
    <s v="PEN"/>
    <s v="false"/>
  </r>
  <r>
    <s v="3520"/>
    <s v="PE"/>
    <x v="1"/>
    <x v="41"/>
    <s v="PE Explotación TI"/>
    <s v="CPACHECO"/>
    <s v="14"/>
    <s v="1400009163"/>
    <s v="20"/>
    <x v="1120"/>
    <x v="1205"/>
    <x v="3"/>
    <s v="PRA_CPACHECO"/>
    <s v="ZPMH"/>
    <s v="SER_GRAL"/>
    <s v="P56570705"/>
    <s v="ENERGY CLOUD S.A.C"/>
    <n v="4134"/>
    <n v="1198.2608695652173"/>
    <s v="PEN"/>
    <s v="false"/>
  </r>
  <r>
    <s v="3520"/>
    <s v="PE"/>
    <x v="1"/>
    <x v="41"/>
    <s v="PE Explotación TI"/>
    <s v="CPACHECO"/>
    <s v="14"/>
    <s v="1400009163"/>
    <s v="30"/>
    <x v="1120"/>
    <x v="1205"/>
    <x v="3"/>
    <s v="PRA_CPACHECO"/>
    <s v="ZPMH"/>
    <s v="SER_GRAL"/>
    <s v="P56570705"/>
    <s v="ENERGY CLOUD S.A.C"/>
    <n v="4134"/>
    <n v="1198.2608695652173"/>
    <s v="PEN"/>
    <s v="false"/>
  </r>
  <r>
    <s v="3520"/>
    <s v="PE"/>
    <x v="1"/>
    <x v="41"/>
    <s v="PE Explotación TI"/>
    <s v="CPACHECO"/>
    <s v="14"/>
    <s v="1400009163"/>
    <s v="40"/>
    <x v="1120"/>
    <x v="1205"/>
    <x v="3"/>
    <s v="PRA_CPACHECO"/>
    <s v="ZPMH"/>
    <s v="SER_GRAL"/>
    <s v="P56570705"/>
    <s v="ENERGY CLOUD S.A.C"/>
    <n v="4134"/>
    <n v="1198.2608695652173"/>
    <s v="PEN"/>
    <s v="false"/>
  </r>
  <r>
    <s v="3520"/>
    <s v="PE"/>
    <x v="1"/>
    <x v="41"/>
    <s v="PE Explotación TI"/>
    <s v="CPACHECO"/>
    <s v="14"/>
    <s v="1400009163"/>
    <s v="50"/>
    <x v="1120"/>
    <x v="1205"/>
    <x v="3"/>
    <s v="PRA_CPACHECO"/>
    <s v="ZPMH"/>
    <s v="SER_GRAL"/>
    <s v="P56570705"/>
    <s v="ENERGY CLOUD S.A.C"/>
    <n v="4134"/>
    <n v="1198.2608695652173"/>
    <s v="PEN"/>
    <s v="false"/>
  </r>
  <r>
    <s v="3520"/>
    <s v="PE"/>
    <x v="1"/>
    <x v="41"/>
    <s v="PE Explotación TI"/>
    <s v="CPACHECO"/>
    <s v="14"/>
    <s v="1400009163"/>
    <s v="60"/>
    <x v="1120"/>
    <x v="1205"/>
    <x v="3"/>
    <s v="PRA_CPACHECO"/>
    <s v="ZPMH"/>
    <s v="SER_GRAL"/>
    <s v="P56570705"/>
    <s v="ENERGY CLOUD S.A.C"/>
    <n v="4134"/>
    <n v="1198.2608695652173"/>
    <s v="PEN"/>
    <s v="false"/>
  </r>
  <r>
    <s v="3520"/>
    <s v="PE"/>
    <x v="1"/>
    <x v="41"/>
    <s v="PE Explotación TI"/>
    <s v="CPACHECO"/>
    <s v="14"/>
    <s v="1400009163"/>
    <s v="70"/>
    <x v="1120"/>
    <x v="1205"/>
    <x v="3"/>
    <s v="PRA_CPACHECO"/>
    <s v="ZPMH"/>
    <s v="SER_GRAL"/>
    <s v="P56570705"/>
    <s v="ENERGY CLOUD S.A.C"/>
    <n v="4134"/>
    <n v="1198.2608695652173"/>
    <s v="PEN"/>
    <s v="false"/>
  </r>
  <r>
    <s v="3520"/>
    <s v="PE"/>
    <x v="1"/>
    <x v="41"/>
    <s v="PE Explotación TI"/>
    <s v="CPACHECO"/>
    <s v="14"/>
    <s v="1400009163"/>
    <s v="80"/>
    <x v="1120"/>
    <x v="1205"/>
    <x v="3"/>
    <s v="PRA_CPACHECO"/>
    <s v="ZPMH"/>
    <s v="SER_GRAL"/>
    <s v="P56570705"/>
    <s v="ENERGY CLOUD S.A.C"/>
    <n v="4134"/>
    <n v="1198.2608695652173"/>
    <s v="PEN"/>
    <s v="false"/>
  </r>
  <r>
    <s v="3520"/>
    <s v="PE"/>
    <x v="1"/>
    <x v="41"/>
    <s v="PE Explotación TI"/>
    <s v="CPACHECO"/>
    <s v="14"/>
    <s v="1400009163"/>
    <s v="90"/>
    <x v="1120"/>
    <x v="1205"/>
    <x v="3"/>
    <s v="PRA_CPACHECO"/>
    <s v="ZPMH"/>
    <s v="SER_GRAL"/>
    <s v="P56570705"/>
    <s v="ENERGY CLOUD S.A.C"/>
    <n v="4134"/>
    <n v="1198.2608695652173"/>
    <s v="PEN"/>
    <s v="false"/>
  </r>
  <r>
    <s v="3520"/>
    <s v="PE"/>
    <x v="1"/>
    <x v="41"/>
    <s v="PE Explotación TI"/>
    <s v="CPACHECO"/>
    <s v="14"/>
    <s v="1400009163"/>
    <s v="100"/>
    <x v="1120"/>
    <x v="1205"/>
    <x v="3"/>
    <s v="PRA_CPACHECO"/>
    <s v="ZPMH"/>
    <s v="SER_GRAL"/>
    <s v="P56570705"/>
    <s v="ENERGY CLOUD S.A.C"/>
    <n v="4134"/>
    <n v="1198.2608695652173"/>
    <s v="PEN"/>
    <s v="false"/>
  </r>
  <r>
    <s v="3520"/>
    <s v="PE"/>
    <x v="1"/>
    <x v="41"/>
    <s v="PE Explotación TI"/>
    <s v="CPACHECO"/>
    <s v="14"/>
    <s v="1400009163"/>
    <s v="110"/>
    <x v="1120"/>
    <x v="1205"/>
    <x v="3"/>
    <s v="PRA_CPACHECO"/>
    <s v="ZPMH"/>
    <s v="SER_GRAL"/>
    <s v="P56570705"/>
    <s v="ENERGY CLOUD S.A.C"/>
    <n v="4134"/>
    <n v="1198.2608695652173"/>
    <s v="PEN"/>
    <s v="false"/>
  </r>
  <r>
    <s v="3520"/>
    <s v="PE"/>
    <x v="1"/>
    <x v="41"/>
    <s v="PE Explotación TI"/>
    <s v="CPACHECO"/>
    <s v="14"/>
    <s v="1400009163"/>
    <s v="120"/>
    <x v="1120"/>
    <x v="1205"/>
    <x v="3"/>
    <s v="PRA_CPACHECO"/>
    <s v="ZPMH"/>
    <s v="SER_GRAL"/>
    <s v="P56570705"/>
    <s v="ENERGY CLOUD S.A.C"/>
    <n v="4134"/>
    <n v="1198.2608695652173"/>
    <s v="PEN"/>
    <s v="false"/>
  </r>
  <r>
    <s v="6500"/>
    <s v="PE"/>
    <x v="2"/>
    <x v="4"/>
    <s v="PE Sgcia Infra"/>
    <s v="MGRATELLY"/>
    <s v="12"/>
    <s v="1200146142"/>
    <s v="10"/>
    <x v="1121"/>
    <x v="1206"/>
    <x v="34"/>
    <s v="EXT_ACHIHUAN"/>
    <s v="ZSRV"/>
    <s v=""/>
    <s v="P45538419"/>
    <s v="ELECTROSAN SERVICIOS Y SUMINISTROS"/>
    <n v="4099.42"/>
    <n v="1188.2376811594202"/>
    <s v="PEN"/>
    <s v="false"/>
  </r>
  <r>
    <s v="1100"/>
    <s v="CL"/>
    <x v="0"/>
    <x v="7"/>
    <s v="CL Ops Mall"/>
    <s v="KCEA"/>
    <s v="12"/>
    <s v="1200145254"/>
    <s v="10"/>
    <x v="1122"/>
    <x v="1207"/>
    <x v="36"/>
    <s v="EXT_CNARANJO"/>
    <s v="ZSRV"/>
    <s v=""/>
    <s v="78802550"/>
    <s v="CONSTRUCTORA LAGO RINIHUE LIMITADA"/>
    <n v="1100000"/>
    <n v="1187.9947728229997"/>
    <s v="CLP"/>
    <s v="false"/>
  </r>
  <r>
    <s v="2400"/>
    <s v="CL"/>
    <x v="0"/>
    <x v="7"/>
    <s v="CL Ops Mall"/>
    <s v="RMESA"/>
    <s v="12"/>
    <s v="1200146836"/>
    <s v="10"/>
    <x v="1123"/>
    <x v="1208"/>
    <x v="50"/>
    <s v="PCAMPOS"/>
    <s v="ZSRV"/>
    <s v=""/>
    <s v="76694376"/>
    <s v="SERVICIOS INDUSTRIALES ELMEC LIMITA"/>
    <n v="1100000"/>
    <n v="1187.9947728229997"/>
    <s v="CLP"/>
    <s v="false"/>
  </r>
  <r>
    <s v="2160"/>
    <s v="CL"/>
    <x v="0"/>
    <x v="7"/>
    <s v="CL Ops Mall"/>
    <s v="rcortes"/>
    <s v="12"/>
    <s v="1200146588"/>
    <s v="10"/>
    <x v="1124"/>
    <x v="1209"/>
    <x v="2"/>
    <s v="EXT_CVENEGAS"/>
    <s v="ZSRV"/>
    <s v=""/>
    <s v="77274068"/>
    <s v="CONSTRUCTORA PUELO SPA"/>
    <n v="1095984"/>
    <n v="1183.6575119069478"/>
    <s v="CLP"/>
    <s v="false"/>
  </r>
  <r>
    <s v="PRT"/>
    <s v="CL"/>
    <x v="0"/>
    <x v="7"/>
    <s v="CL Ops Mall"/>
    <s v="roquendo"/>
    <m/>
    <s v="1200147271"/>
    <s v="10"/>
    <x v="1125"/>
    <x v="1210"/>
    <x v="25"/>
    <s v="MMARTINEZG"/>
    <s v="ZSRV"/>
    <s v=""/>
    <s v="77569713"/>
    <s v="ARQUITECTURA INGENIERIA Y"/>
    <n v="1095640"/>
    <n v="1183.2859935416284"/>
    <s v="CLP"/>
    <s v="false"/>
  </r>
  <r>
    <s v="LAR"/>
    <s v="PE"/>
    <x v="1"/>
    <x v="8"/>
    <s v="PE Center Manager"/>
    <s v="FZAMALLOA"/>
    <s v="12"/>
    <s v="1200145043"/>
    <s v="10"/>
    <x v="1126"/>
    <x v="1211"/>
    <x v="7"/>
    <s v="EXT_BRODRIGU"/>
    <s v="ZSRV"/>
    <s v=""/>
    <s v="P60434597"/>
    <s v="DINAMO CONTROL &amp; AUTOMATIZACION S.A"/>
    <n v="4056.12"/>
    <n v="1175.6869565217391"/>
    <s v="PEN"/>
    <s v="false"/>
  </r>
  <r>
    <s v="1100"/>
    <s v="CL"/>
    <x v="0"/>
    <x v="13"/>
    <s v="CL Marketing Mall"/>
    <s v="IIBANEZ"/>
    <s v="12"/>
    <s v="1200144030"/>
    <s v="10"/>
    <x v="1127"/>
    <x v="1212"/>
    <x v="8"/>
    <s v="IIBANEZ"/>
    <s v="ZSRV"/>
    <s v=""/>
    <s v="76593514"/>
    <s v="TEMPO PRODUCCIONES BY DS SPA"/>
    <n v="1085545"/>
    <n v="1172.3834415128574"/>
    <s v="CLP"/>
    <s v="false"/>
  </r>
  <r>
    <s v="MCH"/>
    <s v="PE"/>
    <x v="2"/>
    <x v="38"/>
    <s v="PE Ops Out/Strips"/>
    <s v="EREJAS"/>
    <s v="12"/>
    <s v="1200145086"/>
    <s v="10"/>
    <x v="1128"/>
    <x v="1213"/>
    <x v="24"/>
    <s v="EREJAS"/>
    <s v="ZSRV"/>
    <s v=""/>
    <s v="P56607803"/>
    <s v="NATIONAL FACILITIES MANAGEMENT S.A."/>
    <n v="4040"/>
    <n v="1171.014492753623"/>
    <s v="PEN"/>
    <s v="false"/>
  </r>
  <r>
    <s v="LAR"/>
    <s v="PE"/>
    <x v="1"/>
    <x v="8"/>
    <s v="PE Center Manager"/>
    <s v="FZAMALLOA"/>
    <s v="12"/>
    <s v="1200145816"/>
    <s v="10"/>
    <x v="1129"/>
    <x v="1214"/>
    <x v="31"/>
    <s v="EXT_BRODRIGU"/>
    <s v="ZSRV"/>
    <s v=""/>
    <s v="P55219583"/>
    <s v="SERVICIOS EVENTOS SPECIALES"/>
    <n v="4040"/>
    <n v="1171.014492753623"/>
    <s v="PEN"/>
    <s v="false"/>
  </r>
  <r>
    <s v="6030"/>
    <s v="PE"/>
    <x v="2"/>
    <x v="41"/>
    <s v="PE Explotación TI"/>
    <s v="CPACHECO"/>
    <s v="14"/>
    <s v="1400009158"/>
    <s v="10"/>
    <x v="1130"/>
    <x v="1215"/>
    <x v="3"/>
    <s v="PRA_CPACHECO"/>
    <s v="ZPMH"/>
    <s v="SER_GRAL"/>
    <s v="P56570705"/>
    <s v="ENERGY CLOUD S.A.C"/>
    <n v="4038"/>
    <n v="1170.4347826086955"/>
    <s v="PEN"/>
    <s v="false"/>
  </r>
  <r>
    <s v="6030"/>
    <s v="PE"/>
    <x v="2"/>
    <x v="41"/>
    <s v="PE Explotación TI"/>
    <s v="CPACHECO"/>
    <s v="14"/>
    <s v="1400009158"/>
    <s v="20"/>
    <x v="1130"/>
    <x v="1215"/>
    <x v="3"/>
    <s v="PRA_CPACHECO"/>
    <s v="ZPMH"/>
    <s v="SER_GRAL"/>
    <s v="P56570705"/>
    <s v="ENERGY CLOUD S.A.C"/>
    <n v="4038"/>
    <n v="1170.4347826086955"/>
    <s v="PEN"/>
    <s v="false"/>
  </r>
  <r>
    <s v="6030"/>
    <s v="PE"/>
    <x v="2"/>
    <x v="41"/>
    <s v="PE Explotación TI"/>
    <s v="CPACHECO"/>
    <s v="14"/>
    <s v="1400009158"/>
    <s v="30"/>
    <x v="1130"/>
    <x v="1215"/>
    <x v="3"/>
    <s v="PRA_CPACHECO"/>
    <s v="ZPMH"/>
    <s v="SER_GRAL"/>
    <s v="P56570705"/>
    <s v="ENERGY CLOUD S.A.C"/>
    <n v="4038"/>
    <n v="1170.4347826086955"/>
    <s v="PEN"/>
    <s v="false"/>
  </r>
  <r>
    <s v="6030"/>
    <s v="PE"/>
    <x v="2"/>
    <x v="41"/>
    <s v="PE Explotación TI"/>
    <s v="CPACHECO"/>
    <s v="14"/>
    <s v="1400009158"/>
    <s v="40"/>
    <x v="1130"/>
    <x v="1215"/>
    <x v="3"/>
    <s v="PRA_CPACHECO"/>
    <s v="ZPMH"/>
    <s v="SER_GRAL"/>
    <s v="P56570705"/>
    <s v="ENERGY CLOUD S.A.C"/>
    <n v="4038"/>
    <n v="1170.4347826086955"/>
    <s v="PEN"/>
    <s v="false"/>
  </r>
  <r>
    <s v="6030"/>
    <s v="PE"/>
    <x v="2"/>
    <x v="41"/>
    <s v="PE Explotación TI"/>
    <s v="CPACHECO"/>
    <s v="14"/>
    <s v="1400009158"/>
    <s v="50"/>
    <x v="1130"/>
    <x v="1215"/>
    <x v="3"/>
    <s v="PRA_CPACHECO"/>
    <s v="ZPMH"/>
    <s v="SER_GRAL"/>
    <s v="P56570705"/>
    <s v="ENERGY CLOUD S.A.C"/>
    <n v="4038"/>
    <n v="1170.4347826086955"/>
    <s v="PEN"/>
    <s v="false"/>
  </r>
  <r>
    <s v="6030"/>
    <s v="PE"/>
    <x v="2"/>
    <x v="41"/>
    <s v="PE Explotación TI"/>
    <s v="CPACHECO"/>
    <s v="14"/>
    <s v="1400009158"/>
    <s v="60"/>
    <x v="1130"/>
    <x v="1215"/>
    <x v="3"/>
    <s v="PRA_CPACHECO"/>
    <s v="ZPMH"/>
    <s v="SER_GRAL"/>
    <s v="P56570705"/>
    <s v="ENERGY CLOUD S.A.C"/>
    <n v="4038"/>
    <n v="1170.4347826086955"/>
    <s v="PEN"/>
    <s v="false"/>
  </r>
  <r>
    <s v="6030"/>
    <s v="PE"/>
    <x v="2"/>
    <x v="41"/>
    <s v="PE Explotación TI"/>
    <s v="CPACHECO"/>
    <s v="14"/>
    <s v="1400009158"/>
    <s v="70"/>
    <x v="1130"/>
    <x v="1215"/>
    <x v="3"/>
    <s v="PRA_CPACHECO"/>
    <s v="ZPMH"/>
    <s v="SER_GRAL"/>
    <s v="P56570705"/>
    <s v="ENERGY CLOUD S.A.C"/>
    <n v="4038"/>
    <n v="1170.4347826086955"/>
    <s v="PEN"/>
    <s v="false"/>
  </r>
  <r>
    <s v="6030"/>
    <s v="PE"/>
    <x v="2"/>
    <x v="41"/>
    <s v="PE Explotación TI"/>
    <s v="CPACHECO"/>
    <s v="14"/>
    <s v="1400009158"/>
    <s v="80"/>
    <x v="1130"/>
    <x v="1215"/>
    <x v="3"/>
    <s v="PRA_CPACHECO"/>
    <s v="ZPMH"/>
    <s v="SER_GRAL"/>
    <s v="P56570705"/>
    <s v="ENERGY CLOUD S.A.C"/>
    <n v="4038"/>
    <n v="1170.4347826086955"/>
    <s v="PEN"/>
    <s v="false"/>
  </r>
  <r>
    <s v="6030"/>
    <s v="PE"/>
    <x v="2"/>
    <x v="41"/>
    <s v="PE Explotación TI"/>
    <s v="CPACHECO"/>
    <s v="14"/>
    <s v="1400009158"/>
    <s v="90"/>
    <x v="1130"/>
    <x v="1215"/>
    <x v="3"/>
    <s v="PRA_CPACHECO"/>
    <s v="ZPMH"/>
    <s v="SER_GRAL"/>
    <s v="P56570705"/>
    <s v="ENERGY CLOUD S.A.C"/>
    <n v="4038"/>
    <n v="1170.4347826086955"/>
    <s v="PEN"/>
    <s v="false"/>
  </r>
  <r>
    <s v="6030"/>
    <s v="PE"/>
    <x v="2"/>
    <x v="41"/>
    <s v="PE Explotación TI"/>
    <s v="CPACHECO"/>
    <s v="14"/>
    <s v="1400009158"/>
    <s v="100"/>
    <x v="1130"/>
    <x v="1215"/>
    <x v="3"/>
    <s v="PRA_CPACHECO"/>
    <s v="ZPMH"/>
    <s v="SER_GRAL"/>
    <s v="P56570705"/>
    <s v="ENERGY CLOUD S.A.C"/>
    <n v="4038"/>
    <n v="1170.4347826086955"/>
    <s v="PEN"/>
    <s v="false"/>
  </r>
  <r>
    <s v="6030"/>
    <s v="PE"/>
    <x v="2"/>
    <x v="41"/>
    <s v="PE Explotación TI"/>
    <s v="CPACHECO"/>
    <s v="14"/>
    <s v="1400009158"/>
    <s v="110"/>
    <x v="1130"/>
    <x v="1215"/>
    <x v="3"/>
    <s v="PRA_CPACHECO"/>
    <s v="ZPMH"/>
    <s v="SER_GRAL"/>
    <s v="P56570705"/>
    <s v="ENERGY CLOUD S.A.C"/>
    <n v="4038"/>
    <n v="1170.4347826086955"/>
    <s v="PEN"/>
    <s v="false"/>
  </r>
  <r>
    <s v="6030"/>
    <s v="PE"/>
    <x v="2"/>
    <x v="41"/>
    <s v="PE Explotación TI"/>
    <s v="CPACHECO"/>
    <s v="14"/>
    <s v="1400009158"/>
    <s v="120"/>
    <x v="1130"/>
    <x v="1215"/>
    <x v="3"/>
    <s v="PRA_CPACHECO"/>
    <s v="ZPMH"/>
    <s v="SER_GRAL"/>
    <s v="P56570705"/>
    <s v="ENERGY CLOUD S.A.C"/>
    <n v="4038"/>
    <n v="1170.4347826086955"/>
    <s v="PEN"/>
    <s v="false"/>
  </r>
  <r>
    <s v="MIN"/>
    <s v="PE"/>
    <x v="1"/>
    <x v="2"/>
    <s v="PE Ops Mall"/>
    <s v="EAGUIRRE"/>
    <s v="12"/>
    <s v="1200144779"/>
    <s v="10"/>
    <x v="1131"/>
    <x v="1216"/>
    <x v="4"/>
    <s v="EXT_EDAVILA"/>
    <s v="ZSRV"/>
    <s v=""/>
    <s v="P60210458"/>
    <s v="J &amp; G ELECTRIC S.R.L."/>
    <n v="1170"/>
    <n v="1170"/>
    <s v="USD"/>
    <s v="false"/>
  </r>
  <r>
    <s v="LAR"/>
    <s v="PE"/>
    <x v="1"/>
    <x v="8"/>
    <s v="PE Center Manager"/>
    <s v="FZAMALLOA"/>
    <s v="12"/>
    <s v="1200145257"/>
    <s v="10"/>
    <x v="1132"/>
    <x v="1217"/>
    <x v="36"/>
    <s v="EXT_BRODRIGU"/>
    <s v="ZSRV"/>
    <s v=""/>
    <s v="P56607803"/>
    <s v="NATIONAL FACILITIES MANAGEMENT S.A."/>
    <n v="4025.97"/>
    <n v="1166.9478260869564"/>
    <s v="PEN"/>
    <s v="false"/>
  </r>
  <r>
    <s v="6000"/>
    <s v="PE"/>
    <x v="2"/>
    <x v="2"/>
    <s v="PE Ops Mall"/>
    <s v="MPONCE"/>
    <s v="12"/>
    <s v="1200143921"/>
    <s v="10"/>
    <x v="1133"/>
    <x v="1218"/>
    <x v="6"/>
    <s v="EXT_KNOLASCO"/>
    <s v="ZSRV"/>
    <s v="SER_MANTO"/>
    <s v="P38820311"/>
    <s v="NCH PERU S.A"/>
    <n v="4017"/>
    <n v="1164.3478260869565"/>
    <s v="PEN"/>
    <s v="false"/>
  </r>
  <r>
    <s v="6000"/>
    <s v="PE"/>
    <x v="2"/>
    <x v="2"/>
    <s v="PE Ops Mall"/>
    <s v="MPONCE"/>
    <s v="12"/>
    <s v="1200143921"/>
    <s v="20"/>
    <x v="1133"/>
    <x v="1219"/>
    <x v="6"/>
    <s v="EXT_KNOLASCO"/>
    <s v="ZSRV"/>
    <s v="SER_MANTO"/>
    <s v="P38820311"/>
    <s v="NCH PERU S.A"/>
    <n v="4017"/>
    <n v="1164.3478260869565"/>
    <s v="PEN"/>
    <s v="false"/>
  </r>
  <r>
    <s v="6000"/>
    <s v="PE"/>
    <x v="2"/>
    <x v="2"/>
    <s v="PE Ops Mall"/>
    <s v="MPONCE"/>
    <s v="12"/>
    <s v="1200143921"/>
    <s v="30"/>
    <x v="1133"/>
    <x v="1220"/>
    <x v="6"/>
    <s v="EXT_KNOLASCO"/>
    <s v="ZSRV"/>
    <s v="SER_MANTO"/>
    <s v="P38820311"/>
    <s v="NCH PERU S.A"/>
    <n v="4017"/>
    <n v="1164.3478260869565"/>
    <s v="PEN"/>
    <s v="false"/>
  </r>
  <r>
    <s v="6000"/>
    <s v="PE"/>
    <x v="2"/>
    <x v="2"/>
    <s v="PE Ops Mall"/>
    <s v="MPONCE"/>
    <s v="12"/>
    <s v="1200143921"/>
    <s v="40"/>
    <x v="1133"/>
    <x v="1221"/>
    <x v="6"/>
    <s v="EXT_KNOLASCO"/>
    <s v="ZSRV"/>
    <s v="SER_MANTO"/>
    <s v="P38820311"/>
    <s v="NCH PERU S.A"/>
    <n v="4017"/>
    <n v="1164.3478260869565"/>
    <s v="PEN"/>
    <s v="false"/>
  </r>
  <r>
    <s v="6000"/>
    <s v="PE"/>
    <x v="2"/>
    <x v="2"/>
    <s v="PE Ops Mall"/>
    <s v="MPONCE"/>
    <s v="12"/>
    <s v="1200143921"/>
    <s v="50"/>
    <x v="1133"/>
    <x v="1222"/>
    <x v="6"/>
    <s v="EXT_KNOLASCO"/>
    <s v="ZSRV"/>
    <s v="SER_MANTO"/>
    <s v="P38820311"/>
    <s v="NCH PERU S.A"/>
    <n v="4017"/>
    <n v="1164.3478260869565"/>
    <s v="PEN"/>
    <s v="false"/>
  </r>
  <r>
    <s v="6000"/>
    <s v="PE"/>
    <x v="2"/>
    <x v="2"/>
    <s v="PE Ops Mall"/>
    <s v="MPONCE"/>
    <s v="12"/>
    <s v="1200143921"/>
    <s v="60"/>
    <x v="1133"/>
    <x v="1223"/>
    <x v="6"/>
    <s v="EXT_KNOLASCO"/>
    <s v="ZSRV"/>
    <s v="SER_MANTO"/>
    <s v="P38820311"/>
    <s v="NCH PERU S.A"/>
    <n v="4017"/>
    <n v="1164.3478260869565"/>
    <s v="PEN"/>
    <s v="false"/>
  </r>
  <r>
    <s v="6000"/>
    <s v="PE"/>
    <x v="2"/>
    <x v="2"/>
    <s v="PE Ops Mall"/>
    <s v="MPONCE"/>
    <s v="12"/>
    <s v="1200143921"/>
    <s v="70"/>
    <x v="1133"/>
    <x v="1224"/>
    <x v="6"/>
    <s v="EXT_KNOLASCO"/>
    <s v="ZSRV"/>
    <s v="SER_MANTO"/>
    <s v="P38820311"/>
    <s v="NCH PERU S.A"/>
    <n v="4017"/>
    <n v="1164.3478260869565"/>
    <s v="PEN"/>
    <s v="false"/>
  </r>
  <r>
    <s v="6000"/>
    <s v="PE"/>
    <x v="2"/>
    <x v="2"/>
    <s v="PE Ops Mall"/>
    <s v="MPONCE"/>
    <s v="12"/>
    <s v="1200143921"/>
    <s v="80"/>
    <x v="1133"/>
    <x v="1225"/>
    <x v="6"/>
    <s v="EXT_KNOLASCO"/>
    <s v="ZSRV"/>
    <s v="SER_MANTO"/>
    <s v="P38820311"/>
    <s v="NCH PERU S.A"/>
    <n v="4017"/>
    <n v="1164.3478260869565"/>
    <s v="PEN"/>
    <s v="false"/>
  </r>
  <r>
    <s v="6000"/>
    <s v="PE"/>
    <x v="2"/>
    <x v="2"/>
    <s v="PE Ops Mall"/>
    <s v="MPONCE"/>
    <s v="12"/>
    <s v="1200143921"/>
    <s v="90"/>
    <x v="1133"/>
    <x v="1226"/>
    <x v="6"/>
    <s v="EXT_KNOLASCO"/>
    <s v="ZSRV"/>
    <s v="SER_MANTO"/>
    <s v="P38820311"/>
    <s v="NCH PERU S.A"/>
    <n v="4017"/>
    <n v="1164.3478260869565"/>
    <s v="PEN"/>
    <s v="false"/>
  </r>
  <r>
    <s v="6000"/>
    <s v="PE"/>
    <x v="2"/>
    <x v="2"/>
    <s v="PE Ops Mall"/>
    <s v="MPONCE"/>
    <s v="12"/>
    <s v="1200143921"/>
    <s v="100"/>
    <x v="1133"/>
    <x v="1227"/>
    <x v="6"/>
    <s v="EXT_KNOLASCO"/>
    <s v="ZSRV"/>
    <s v="SER_MANTO"/>
    <s v="P38820311"/>
    <s v="NCH PERU S.A"/>
    <n v="4017"/>
    <n v="1164.3478260869565"/>
    <s v="PEN"/>
    <s v="false"/>
  </r>
  <r>
    <s v="6000"/>
    <s v="PE"/>
    <x v="2"/>
    <x v="2"/>
    <s v="PE Ops Mall"/>
    <s v="MPONCE"/>
    <s v="12"/>
    <s v="1200143921"/>
    <s v="110"/>
    <x v="1133"/>
    <x v="1228"/>
    <x v="6"/>
    <s v="EXT_KNOLASCO"/>
    <s v="ZSRV"/>
    <s v="SER_MANTO"/>
    <s v="P38820311"/>
    <s v="NCH PERU S.A"/>
    <n v="4017"/>
    <n v="1164.3478260869565"/>
    <s v="PEN"/>
    <s v="false"/>
  </r>
  <r>
    <s v="6000"/>
    <s v="PE"/>
    <x v="2"/>
    <x v="2"/>
    <s v="PE Ops Mall"/>
    <s v="MPONCE"/>
    <s v="12"/>
    <s v="1200143921"/>
    <s v="120"/>
    <x v="1133"/>
    <x v="1229"/>
    <x v="6"/>
    <s v="EXT_KNOLASCO"/>
    <s v="ZSRV"/>
    <s v="SER_MANTO"/>
    <s v="P38820311"/>
    <s v="NCH PERU S.A"/>
    <n v="4017"/>
    <n v="1164.3478260869565"/>
    <s v="PEN"/>
    <s v="false"/>
  </r>
  <r>
    <s v="1100"/>
    <s v="CL"/>
    <x v="0"/>
    <x v="7"/>
    <s v="CL Ops Mall"/>
    <s v="MANTONIETA"/>
    <s v="12"/>
    <s v="1200146561"/>
    <s v="10"/>
    <x v="1134"/>
    <x v="1230"/>
    <x v="10"/>
    <s v="EXT_CNARANJO"/>
    <s v="ZSRV"/>
    <s v=""/>
    <s v="76280086"/>
    <s v="SOLUCIONES SIM SPA"/>
    <n v="27.92"/>
    <n v="1163.3333333333335"/>
    <s v="UF"/>
    <s v="false"/>
  </r>
  <r>
    <s v="MIN"/>
    <s v="PE"/>
    <x v="1"/>
    <x v="4"/>
    <s v="PE Sgcia Infra"/>
    <s v="AMARCHESINI"/>
    <s v="12"/>
    <s v="1200144871"/>
    <s v="10"/>
    <x v="1135"/>
    <x v="1231"/>
    <x v="42"/>
    <s v="EXT_ACHIHUAN"/>
    <s v="ZSRV"/>
    <s v="SER_GRAL"/>
    <s v="P49259204"/>
    <s v="AF CONCEPT S.A.C."/>
    <n v="4000"/>
    <n v="1159.4202898550725"/>
    <s v="PEN"/>
    <s v="false"/>
  </r>
  <r>
    <s v="LAR"/>
    <s v="PE"/>
    <x v="1"/>
    <x v="8"/>
    <s v="PE Center Manager"/>
    <s v="FZAMALLOA"/>
    <s v="12"/>
    <s v="1200146405"/>
    <s v="10"/>
    <x v="1136"/>
    <x v="1232"/>
    <x v="13"/>
    <s v="EXT_BRODRIGU"/>
    <s v="ZSRV"/>
    <s v=""/>
    <s v="P60055289"/>
    <s v="ELECTROMING INGENIERÍA Y MANTENIMIE"/>
    <n v="3998"/>
    <n v="1158.8405797101448"/>
    <s v="PEN"/>
    <s v="false"/>
  </r>
  <r>
    <s v="LAR"/>
    <s v="PE"/>
    <x v="1"/>
    <x v="8"/>
    <s v="PE Center Manager"/>
    <s v="FZAMALLOA"/>
    <s v="12"/>
    <s v="1200146825"/>
    <s v="10"/>
    <x v="1137"/>
    <x v="1233"/>
    <x v="18"/>
    <s v="EXT_KNOLASCO"/>
    <s v="ZSRV"/>
    <s v=""/>
    <s v="P60055289"/>
    <s v="ELECTROMING INGENIERÍA Y MANTENIMIE"/>
    <n v="3998"/>
    <n v="1158.8405797101448"/>
    <s v="PEN"/>
    <s v="false"/>
  </r>
  <r>
    <s v="ACH"/>
    <s v="CL"/>
    <x v="0"/>
    <x v="13"/>
    <s v="CL Marketing Mall"/>
    <s v="F.LAMBERT"/>
    <s v="12"/>
    <s v="1200144343"/>
    <s v="10"/>
    <x v="1138"/>
    <x v="1234"/>
    <x v="32"/>
    <s v="MFILIPINI"/>
    <s v="ZSRV"/>
    <s v=""/>
    <s v="77777198"/>
    <s v="INFLUENCER MARKETING SPA"/>
    <n v="1070780"/>
    <n v="1156.4373116758286"/>
    <s v="CLP"/>
    <s v="false"/>
  </r>
  <r>
    <s v="6700"/>
    <s v="PE"/>
    <x v="2"/>
    <x v="2"/>
    <s v="PE Ops Mall"/>
    <s v="ZDIAZ"/>
    <s v="12"/>
    <s v="1200144433"/>
    <s v="10"/>
    <x v="1139"/>
    <x v="1235"/>
    <x v="19"/>
    <s v="ZDIAZ"/>
    <s v="ZSRV"/>
    <s v=""/>
    <s v="P47186416"/>
    <s v="WILSON CAMACHO CERDAN"/>
    <n v="3980"/>
    <n v="1153.623188405797"/>
    <s v="PEN"/>
    <s v="false"/>
  </r>
  <r>
    <s v="6740"/>
    <s v="PE"/>
    <x v="2"/>
    <x v="34"/>
    <s v="PE Marketing Mall"/>
    <s v="KORDAYA"/>
    <s v="12"/>
    <s v="1200145369"/>
    <s v="10"/>
    <x v="1140"/>
    <x v="1177"/>
    <x v="21"/>
    <s v="EXT_ACHIHUAN"/>
    <s v="ZSRV"/>
    <s v=""/>
    <s v="P20416564"/>
    <s v="SUSAN LEON PRODUCCIONES Y REPRESENT"/>
    <n v="3972"/>
    <n v="1151.304347826087"/>
    <s v="PEN"/>
    <s v="false"/>
  </r>
  <r>
    <s v="1100"/>
    <s v="CL"/>
    <x v="0"/>
    <x v="6"/>
    <s v="Corp Explo. TI"/>
    <s v="CPAVEZ"/>
    <s v="12"/>
    <s v="1200144248"/>
    <s v="10"/>
    <x v="1141"/>
    <x v="1236"/>
    <x v="3"/>
    <s v="CPAVEZ"/>
    <s v="ZSRV"/>
    <s v="SER_GRAL"/>
    <s v="96806980"/>
    <s v="ENTEL PCS TELECOMUNICACIONES S.A."/>
    <n v="1065513"/>
    <n v="1150.7489767045026"/>
    <s v="CLP"/>
    <s v="false"/>
  </r>
  <r>
    <s v="6500"/>
    <s v="PE"/>
    <x v="2"/>
    <x v="8"/>
    <s v="PE Center Manager"/>
    <s v="JGONZALES"/>
    <s v="12"/>
    <s v="1200145585"/>
    <s v="10"/>
    <x v="1142"/>
    <x v="1237"/>
    <x v="26"/>
    <s v="JGONZALES"/>
    <s v="ZSRV"/>
    <s v=""/>
    <s v="P29040966"/>
    <s v="ECOLAB S.R.L"/>
    <n v="3965"/>
    <n v="1149.2753623188405"/>
    <s v="PEN"/>
    <s v="false"/>
  </r>
  <r>
    <s v="6030"/>
    <s v="PE"/>
    <x v="2"/>
    <x v="34"/>
    <s v="PE Marketing Mall"/>
    <s v="RCULQUI"/>
    <s v="12"/>
    <s v="1200145185"/>
    <s v="10"/>
    <x v="1143"/>
    <x v="1118"/>
    <x v="22"/>
    <s v="EXT_BRODRIGU"/>
    <s v="ZSRV"/>
    <s v=""/>
    <s v="P52110530"/>
    <s v="COPEX DIGITAL S.A.C."/>
    <n v="3955"/>
    <n v="1146.3768115942028"/>
    <s v="PEN"/>
    <s v="false"/>
  </r>
  <r>
    <s v="4300"/>
    <s v="CO"/>
    <x v="3"/>
    <x v="32"/>
    <s v="CO Mktg Mall"/>
    <s v="JVALDERRAMA"/>
    <m/>
    <s v="1200147684"/>
    <s v="10"/>
    <x v="1144"/>
    <x v="1238"/>
    <x v="45"/>
    <s v="JVALDERRAMA"/>
    <s v="ZSRV"/>
    <s v=""/>
    <s v="C890984107"/>
    <s v="ASOCIACION COLOMBIANA DE INTERPRETE"/>
    <n v="4202172"/>
    <n v="1142.5154975530179"/>
    <s v="COP"/>
    <s v="false"/>
  </r>
  <r>
    <s v="CON"/>
    <s v="CL"/>
    <x v="0"/>
    <x v="13"/>
    <s v="CL Marketing Mall"/>
    <s v="F.LAMBERT"/>
    <s v="12"/>
    <s v="1200143805"/>
    <s v="10"/>
    <x v="1145"/>
    <x v="1239"/>
    <x v="59"/>
    <s v="MFILIPINI"/>
    <s v="ZSRV"/>
    <s v=""/>
    <s v="76666197"/>
    <s v="LA AMPOLLETA PRODUCCION AUDIOVISUAL"/>
    <n v="1052250"/>
    <n v="1136.4249997300012"/>
    <s v="CLP"/>
    <s v="false"/>
  </r>
  <r>
    <s v="1100"/>
    <s v="CL"/>
    <x v="0"/>
    <x v="6"/>
    <s v="Corp Explo. TI"/>
    <s v="CPAVEZ"/>
    <s v="12"/>
    <s v="1200145414"/>
    <s v="10"/>
    <x v="1146"/>
    <x v="1240"/>
    <x v="52"/>
    <s v="CPAVEZ"/>
    <s v="ZSRV"/>
    <s v="SER_GRAL"/>
    <s v="96806980"/>
    <s v="ENTEL PCS TELECOMUNICACIONES S.A."/>
    <n v="1050672"/>
    <n v="1134.7207672286243"/>
    <s v="CLP"/>
    <s v="false"/>
  </r>
  <r>
    <s v="1100"/>
    <s v="CL"/>
    <x v="0"/>
    <x v="6"/>
    <s v="Corp Explo. TI"/>
    <s v="CPAVEZ"/>
    <s v="12"/>
    <s v="1200145688"/>
    <s v="10"/>
    <x v="1147"/>
    <x v="1241"/>
    <x v="40"/>
    <s v="CPAVEZ"/>
    <s v="ZSRV"/>
    <s v="SER_GRAL"/>
    <s v="96806980"/>
    <s v="ENTEL PCS TELECOMUNICACIONES S.A."/>
    <n v="1050672"/>
    <n v="1134.7207672286243"/>
    <s v="CLP"/>
    <s v="false"/>
  </r>
  <r>
    <s v="1100"/>
    <s v="CL"/>
    <x v="0"/>
    <x v="6"/>
    <s v="Corp Explo. TI"/>
    <s v="CPAVEZ"/>
    <s v="12"/>
    <s v="1200145811"/>
    <s v="10"/>
    <x v="1148"/>
    <x v="1242"/>
    <x v="31"/>
    <s v="CPAVEZ"/>
    <s v="ZSRV"/>
    <s v="SER_GRAL"/>
    <s v="96806980"/>
    <s v="ENTEL PCS TELECOMUNICACIONES S.A."/>
    <n v="1050672"/>
    <n v="1134.7207672286243"/>
    <s v="CLP"/>
    <s v="false"/>
  </r>
  <r>
    <s v="PHM"/>
    <s v="CO"/>
    <x v="3"/>
    <x v="11"/>
    <s v="CO Ops Mall"/>
    <s v="JDIAZ"/>
    <s v="12"/>
    <s v="1200144163"/>
    <s v="10"/>
    <x v="1149"/>
    <x v="1243"/>
    <x v="11"/>
    <s v="EXT_BOSORNO"/>
    <s v="ZSRV"/>
    <s v=""/>
    <s v="C900965757"/>
    <s v="WET CHEMICAL COLOMBIA S.A.S"/>
    <n v="4159200"/>
    <n v="1130.831973898858"/>
    <s v="COP"/>
    <s v="false"/>
  </r>
  <r>
    <s v="PCA"/>
    <s v="CO"/>
    <x v="3"/>
    <x v="11"/>
    <s v="CO Ops Mall"/>
    <s v="DLOZADA"/>
    <s v="12"/>
    <s v="1200146208"/>
    <s v="20"/>
    <x v="93"/>
    <x v="96"/>
    <x v="30"/>
    <s v="EXT_AFLOREZ"/>
    <s v="ZSRV"/>
    <s v=""/>
    <s v="C901180692"/>
    <s v="NATURALBOX SAS"/>
    <n v="4156500"/>
    <n v="1130.0978792822186"/>
    <s v="COP"/>
    <s v="false"/>
  </r>
  <r>
    <s v="1100"/>
    <s v="CL"/>
    <x v="0"/>
    <x v="7"/>
    <s v="CL Ops Mall"/>
    <s v="AGOMEZ"/>
    <s v="12"/>
    <s v="1200144689"/>
    <s v="10"/>
    <x v="1150"/>
    <x v="1244"/>
    <x v="15"/>
    <s v="EXT_DMENESES"/>
    <s v="ZSRV"/>
    <s v=""/>
    <s v="77652530"/>
    <s v="CONSTRUCTORA GIANCA LIMITADA"/>
    <n v="1045727"/>
    <n v="1129.3801907271609"/>
    <s v="CLP"/>
    <s v="false"/>
  </r>
  <r>
    <s v="PAG"/>
    <s v="CO"/>
    <x v="3"/>
    <x v="33"/>
    <s v="CO Sgcia Personas"/>
    <s v="C Ibáñez"/>
    <s v="13"/>
    <s v="1300008857"/>
    <s v="10"/>
    <x v="1151"/>
    <x v="1245"/>
    <x v="5"/>
    <s v="PRA_KCUBIDES"/>
    <s v="ZSPC"/>
    <s v=""/>
    <s v="C901639512"/>
    <s v="SCAPE COLOMBIA S.A.S."/>
    <n v="4150590"/>
    <n v="1128.4910277324634"/>
    <s v="COP"/>
    <s v="false"/>
  </r>
  <r>
    <s v="PCA"/>
    <s v="CO"/>
    <x v="3"/>
    <x v="11"/>
    <s v="CO Ops Mall"/>
    <s v="DLOZADA"/>
    <s v="12"/>
    <s v="1200144973"/>
    <s v="10"/>
    <x v="1152"/>
    <x v="1246"/>
    <x v="0"/>
    <s v="EXT_AFLOREZ"/>
    <s v="ZSRV"/>
    <s v=""/>
    <s v="C890204680"/>
    <s v="REPRESENTACIONES ESPECIALES LTDA"/>
    <n v="4150000"/>
    <n v="1128.3306144643827"/>
    <s v="COP"/>
    <s v="false"/>
  </r>
  <r>
    <s v="MAM"/>
    <s v="CL"/>
    <x v="0"/>
    <x v="27"/>
    <s v="CL Center Manager"/>
    <s v="CMEDINA"/>
    <s v="12"/>
    <s v="1200144519"/>
    <s v="10"/>
    <x v="1153"/>
    <x v="1247"/>
    <x v="64"/>
    <s v="AUNDA"/>
    <s v="ZSRV"/>
    <s v=""/>
    <s v="78437630"/>
    <s v="ALIMENTOS ROASTY POINT LTDA."/>
    <n v="1033235"/>
    <n v="1115.8888900888837"/>
    <s v="CLP"/>
    <s v="false"/>
  </r>
  <r>
    <s v="3520"/>
    <s v="PE"/>
    <x v="1"/>
    <x v="2"/>
    <s v="PE Ops Mall"/>
    <s v="GLUDENA"/>
    <s v="12"/>
    <s v="1200146332"/>
    <s v="10"/>
    <x v="1154"/>
    <x v="1248"/>
    <x v="35"/>
    <s v="GLUDENA"/>
    <s v="ZSRV"/>
    <s v=""/>
    <s v="P50608522"/>
    <s v="HAMILTON STEEL SRL"/>
    <n v="3838"/>
    <n v="1112.463768115942"/>
    <s v="PEN"/>
    <s v="false"/>
  </r>
  <r>
    <s v="2400"/>
    <s v="CL"/>
    <x v="0"/>
    <x v="7"/>
    <s v="CL Ops Mall"/>
    <s v="RMESA"/>
    <s v="12"/>
    <s v="1200145664"/>
    <s v="10"/>
    <x v="1155"/>
    <x v="1249"/>
    <x v="40"/>
    <s v="EXT_JHERRERA"/>
    <s v="ZSRV"/>
    <s v=""/>
    <s v="96729820"/>
    <s v="ECOSER S.A"/>
    <n v="1026400"/>
    <n v="1108.5071225686609"/>
    <s v="CLP"/>
    <s v="false"/>
  </r>
  <r>
    <s v="4300"/>
    <s v="CO"/>
    <x v="3"/>
    <x v="32"/>
    <s v="CO Mktg Mall"/>
    <s v="JVALDERRAMA"/>
    <s v="12"/>
    <s v="1200146575"/>
    <s v="10"/>
    <x v="1156"/>
    <x v="1250"/>
    <x v="10"/>
    <s v="JVALDERRAMA"/>
    <s v="ZSRV"/>
    <s v=""/>
    <s v="C830141093"/>
    <s v="PROXIMITY COLOMBIA S.A.S"/>
    <n v="4072530"/>
    <n v="1107.2675367047309"/>
    <s v="COP"/>
    <s v="false"/>
  </r>
  <r>
    <s v="MIN"/>
    <s v="PE"/>
    <x v="1"/>
    <x v="34"/>
    <s v="PE Marketing Mall"/>
    <s v="MPOLO"/>
    <m/>
    <s v="1200147597"/>
    <s v="10"/>
    <x v="1157"/>
    <x v="1251"/>
    <x v="45"/>
    <s v="EXT_EDAVILA"/>
    <s v="ZSRV"/>
    <s v="SER_MKT"/>
    <s v="P10053820"/>
    <s v="ASOC PERUANA DE AUTORES Y COMPOSITO"/>
    <n v="3800"/>
    <n v="1101.4492753623188"/>
    <s v="PEN"/>
    <s v="false"/>
  </r>
  <r>
    <s v="6000"/>
    <s v="PE"/>
    <x v="2"/>
    <x v="4"/>
    <s v="PE Sgcia Infra"/>
    <s v="MMURGUIA"/>
    <s v="12"/>
    <s v="1200147003"/>
    <s v="10"/>
    <x v="1158"/>
    <x v="1252"/>
    <x v="38"/>
    <s v="EXT_ACHIHUAN"/>
    <s v="ZSRV"/>
    <s v="SER_GRAL"/>
    <s v="P10000734"/>
    <s v="LIMA GAS S.A"/>
    <n v="3792.04"/>
    <n v="1099.1420289855071"/>
    <s v="PEN"/>
    <s v="false"/>
  </r>
  <r>
    <s v="1100"/>
    <s v="CL"/>
    <x v="0"/>
    <x v="7"/>
    <s v="CL Ops Mall"/>
    <s v="KCEA"/>
    <s v="12"/>
    <s v="1200145258"/>
    <s v="10"/>
    <x v="1159"/>
    <x v="1253"/>
    <x v="36"/>
    <s v="EXT_CNARANJO"/>
    <s v="ZSRV"/>
    <s v=""/>
    <s v="76451328"/>
    <s v="MESA ARQUITECTURA LIMITADA"/>
    <n v="1012500"/>
    <n v="1093.4951886211702"/>
    <s v="CLP"/>
    <s v="false"/>
  </r>
  <r>
    <s v="3540"/>
    <s v="PE"/>
    <x v="1"/>
    <x v="41"/>
    <s v="PE Explotación TI"/>
    <s v="ACARVAJAL"/>
    <s v="13"/>
    <s v="1300008850"/>
    <s v="10"/>
    <x v="1160"/>
    <x v="1254"/>
    <x v="19"/>
    <s v="ACARVAJAL"/>
    <s v="ZSPC"/>
    <s v=""/>
    <s v="P52411955"/>
    <s v="PAPERLESS S.A.C."/>
    <n v="3768.85"/>
    <n v="1092.4202898550723"/>
    <s v="PEN"/>
    <s v="false"/>
  </r>
  <r>
    <s v="3450"/>
    <s v="PE"/>
    <x v="1"/>
    <x v="34"/>
    <s v="PE Marketing Mall"/>
    <s v="JPONCE"/>
    <s v="12"/>
    <s v="1200146163"/>
    <s v="10"/>
    <x v="1161"/>
    <x v="1255"/>
    <x v="34"/>
    <s v="EXT_ACHIHUAN"/>
    <s v="ZSRV"/>
    <s v="SER_MKT"/>
    <s v="P60132695"/>
    <s v="G3 IMPRESIONES E.I.R.L."/>
    <n v="3766"/>
    <n v="1091.5942028985507"/>
    <s v="PEN"/>
    <s v="false"/>
  </r>
  <r>
    <s v="2400"/>
    <s v="CL"/>
    <x v="0"/>
    <x v="7"/>
    <s v="CL Ops Mall"/>
    <s v="RMESA"/>
    <s v="12"/>
    <s v="1200145941"/>
    <s v="10"/>
    <x v="1162"/>
    <x v="1256"/>
    <x v="17"/>
    <s v="EXT_JHERRERA"/>
    <s v="ZSRV"/>
    <s v=""/>
    <s v="76839748"/>
    <s v="SERVICIOS INTEGRALES RICARDO ALFONS"/>
    <n v="1010240"/>
    <n v="1091.0543993606429"/>
    <s v="CLP"/>
    <s v="false"/>
  </r>
  <r>
    <s v="LAR"/>
    <s v="PE"/>
    <x v="1"/>
    <x v="8"/>
    <s v="PE Center Manager"/>
    <s v="FZAMALLOA"/>
    <s v="12"/>
    <s v="1200143720"/>
    <s v="10"/>
    <x v="1163"/>
    <x v="1257"/>
    <x v="49"/>
    <s v="EXT_BRODRIGU"/>
    <s v="ZSRV"/>
    <s v=""/>
    <s v="P45948536"/>
    <s v="OL SERVICIOS GENERALES S.R.L."/>
    <n v="3753.2"/>
    <n v="1087.8840579710143"/>
    <s v="PEN"/>
    <s v="false"/>
  </r>
  <r>
    <s v="BOG"/>
    <s v="CO"/>
    <x v="3"/>
    <x v="33"/>
    <s v="CO Sgcia Personas"/>
    <s v="C Ibañez"/>
    <s v="13"/>
    <s v="1300008831"/>
    <s v="10"/>
    <x v="1164"/>
    <x v="1258"/>
    <x v="8"/>
    <s v="PRA_KCUBIDES"/>
    <s v="ZSPC"/>
    <s v=""/>
    <s v="C901433542"/>
    <s v="HEAL ROOM SAS"/>
    <n v="4000000"/>
    <n v="1087.5475802066339"/>
    <s v="COP"/>
    <s v="false"/>
  </r>
  <r>
    <s v="BOG"/>
    <s v="CO"/>
    <x v="3"/>
    <x v="12"/>
    <s v="CO Gcia Ing"/>
    <s v="JVASQUEZ"/>
    <m/>
    <s v="1200147531"/>
    <s v="10"/>
    <x v="1165"/>
    <x v="1259"/>
    <x v="28"/>
    <s v="JVASQUEZ"/>
    <s v="ZSRV"/>
    <s v=""/>
    <s v="C901537249"/>
    <s v="LEON ZABALA INGENIERIA SAS"/>
    <n v="4000000"/>
    <n v="1087.5475802066339"/>
    <s v="COP"/>
    <s v="false"/>
  </r>
  <r>
    <s v="1100"/>
    <s v="CL"/>
    <x v="0"/>
    <x v="7"/>
    <s v="CL Ops Mall"/>
    <s v="KCEA"/>
    <s v="12"/>
    <s v="1200146076"/>
    <s v="10"/>
    <x v="1166"/>
    <x v="1260"/>
    <x v="34"/>
    <s v="EXT_CNARANJO"/>
    <s v="ZSRV"/>
    <s v=""/>
    <s v="85233500"/>
    <s v="FABRIMETAL S.A"/>
    <n v="26.05"/>
    <n v="1085.4166666666667"/>
    <s v="UF"/>
    <s v="false"/>
  </r>
  <r>
    <s v="3520"/>
    <s v="PE"/>
    <x v="1"/>
    <x v="2"/>
    <s v="PE Ops Mall"/>
    <s v="APRADA"/>
    <s v="12"/>
    <s v="1200145508"/>
    <s v="10"/>
    <x v="1167"/>
    <x v="1261"/>
    <x v="1"/>
    <s v="APRADA"/>
    <s v="ZSRV"/>
    <s v="SER_GRAL"/>
    <s v="P53508634"/>
    <s v="INVERSIONES QUISPE &amp; GUTIERREZ S.A."/>
    <n v="3744.36"/>
    <n v="1085.3217391304347"/>
    <s v="PEN"/>
    <s v="false"/>
  </r>
  <r>
    <s v="3520"/>
    <s v="PE"/>
    <x v="1"/>
    <x v="4"/>
    <s v="PE Sgcia Infra"/>
    <s v="JPANIZO"/>
    <s v="12"/>
    <s v="1200143759"/>
    <s v="10"/>
    <x v="1168"/>
    <x v="1262"/>
    <x v="14"/>
    <s v="EXT_ACHIHUAN"/>
    <s v="ZSRV"/>
    <s v="SER_GRAL"/>
    <s v="P50608522"/>
    <s v="HAMILTON STEEL SRL"/>
    <n v="3727.12"/>
    <n v="1080.3246376811594"/>
    <s v="PEN"/>
    <s v="false"/>
  </r>
  <r>
    <s v="2200"/>
    <s v="CL"/>
    <x v="0"/>
    <x v="13"/>
    <s v="CL Marketing Mall"/>
    <s v="F.MOZO"/>
    <s v="12"/>
    <s v="1200143917"/>
    <s v="10"/>
    <x v="1169"/>
    <x v="1263"/>
    <x v="27"/>
    <s v="MFILIPINI"/>
    <s v="ZSRV"/>
    <s v=""/>
    <s v="96771790"/>
    <s v="BBDO PUBLICIDAD SA"/>
    <n v="1000000"/>
    <n v="1079.9952480209088"/>
    <s v="CLP"/>
    <s v="false"/>
  </r>
  <r>
    <s v="1110"/>
    <s v="CL"/>
    <x v="0"/>
    <x v="45"/>
    <s v="CL Ops Out/Strip"/>
    <s v="MBELLO"/>
    <s v="12"/>
    <s v="1200145576"/>
    <s v="10"/>
    <x v="1170"/>
    <x v="1264"/>
    <x v="26"/>
    <s v="EXT_MBELLO"/>
    <s v="ZSRV"/>
    <s v=""/>
    <s v="77692006"/>
    <s v="FISER SPA"/>
    <n v="997310"/>
    <n v="1077.0900608037325"/>
    <s v="CLP"/>
    <s v="false"/>
  </r>
  <r>
    <s v="6740"/>
    <s v="PE"/>
    <x v="2"/>
    <x v="4"/>
    <s v="PE Sgcia Infra"/>
    <s v="MGRATELLY"/>
    <s v="12"/>
    <s v="1200146546"/>
    <s v="10"/>
    <x v="1171"/>
    <x v="1265"/>
    <x v="10"/>
    <s v="EXT_ACHIHUAN"/>
    <s v="ZSRV"/>
    <s v="SER_GRAL"/>
    <s v="P49259204"/>
    <s v="AF CONCEPT S.A.C."/>
    <n v="3700"/>
    <n v="1072.463768115942"/>
    <s v="PEN"/>
    <s v="false"/>
  </r>
  <r>
    <s v="LAR"/>
    <s v="PE"/>
    <x v="1"/>
    <x v="8"/>
    <s v="PE Center Manager"/>
    <s v="GRAVINES"/>
    <s v="12"/>
    <s v="1200146134"/>
    <s v="10"/>
    <x v="1172"/>
    <x v="1266"/>
    <x v="34"/>
    <s v="GRAVINES"/>
    <s v="ZSRV"/>
    <s v="SER_PERSO"/>
    <s v="P12262043"/>
    <s v="OVERALL BUSINESS S.A"/>
    <n v="3677.18"/>
    <n v="1065.8492753623188"/>
    <s v="PEN"/>
    <s v="false"/>
  </r>
  <r>
    <s v="LAR"/>
    <s v="PE"/>
    <x v="1"/>
    <x v="8"/>
    <s v="PE Center Manager"/>
    <s v="FZAMALLOA"/>
    <s v="12"/>
    <s v="1200144219"/>
    <s v="10"/>
    <x v="1173"/>
    <x v="1267"/>
    <x v="11"/>
    <s v="EXT_BRODRIGU"/>
    <s v="ZSRV"/>
    <s v=""/>
    <s v="P60338169"/>
    <s v="INVERSIONES URBANISTICAS OPERADORA"/>
    <n v="3673"/>
    <n v="1064.6376811594203"/>
    <s v="PEN"/>
    <s v="false"/>
  </r>
  <r>
    <s v="2160"/>
    <s v="CL"/>
    <x v="0"/>
    <x v="13"/>
    <s v="CL Marketing Mall"/>
    <s v="JGORICHON"/>
    <s v="12"/>
    <s v="1200145662"/>
    <s v="10"/>
    <x v="1174"/>
    <x v="1268"/>
    <x v="40"/>
    <s v="JGORICHON"/>
    <s v="ZSRV"/>
    <s v=""/>
    <s v="76593514"/>
    <s v="TEMPO PRODUCCIONES BY DS SPA"/>
    <n v="984722"/>
    <n v="1063.4950806216452"/>
    <s v="CLP"/>
    <s v="false"/>
  </r>
  <r>
    <s v="3450"/>
    <s v="PE"/>
    <x v="1"/>
    <x v="34"/>
    <s v="PE Marketing Mall"/>
    <s v="JHURTADO"/>
    <m/>
    <s v="1400009390"/>
    <s v="10"/>
    <x v="1175"/>
    <x v="328"/>
    <x v="28"/>
    <s v="EXT_ACHIHUAN"/>
    <s v="ZPMH"/>
    <s v="SER_MKT"/>
    <s v="P46296694"/>
    <s v="CLAUDIA ELIZABETH CAMACHO GOMERO"/>
    <n v="3666.67"/>
    <n v="1062.8028985507246"/>
    <s v="PEN"/>
    <s v="false"/>
  </r>
  <r>
    <s v="3450"/>
    <s v="PE"/>
    <x v="1"/>
    <x v="34"/>
    <s v="PE Marketing Mall"/>
    <s v="JHURTADO"/>
    <m/>
    <s v="1400009390"/>
    <s v="20"/>
    <x v="1175"/>
    <x v="328"/>
    <x v="28"/>
    <s v="EXT_ACHIHUAN"/>
    <s v="ZPMH"/>
    <s v="SER_MKT"/>
    <s v="P46296694"/>
    <s v="CLAUDIA ELIZABETH CAMACHO GOMERO"/>
    <n v="3666.67"/>
    <n v="1062.8028985507246"/>
    <s v="PEN"/>
    <s v="false"/>
  </r>
  <r>
    <s v="3450"/>
    <s v="PE"/>
    <x v="1"/>
    <x v="34"/>
    <s v="PE Marketing Mall"/>
    <s v="JHURTADO"/>
    <m/>
    <s v="1400009390"/>
    <s v="30"/>
    <x v="1175"/>
    <x v="328"/>
    <x v="28"/>
    <s v="EXT_ACHIHUAN"/>
    <s v="ZPMH"/>
    <s v="SER_MKT"/>
    <s v="P46296694"/>
    <s v="CLAUDIA ELIZABETH CAMACHO GOMERO"/>
    <n v="3666.67"/>
    <n v="1062.8028985507246"/>
    <s v="PEN"/>
    <s v="false"/>
  </r>
  <r>
    <s v="PAG"/>
    <s v="CO"/>
    <x v="3"/>
    <x v="11"/>
    <s v="CO Ops Mall"/>
    <s v="CHERRERA"/>
    <s v="12"/>
    <s v="1200144789"/>
    <s v="10"/>
    <x v="1176"/>
    <x v="1269"/>
    <x v="4"/>
    <s v="RFC_CPI_SAP"/>
    <s v="ZSRV"/>
    <s v=""/>
    <s v="C900038616"/>
    <s v="CBRE COLOMBIA SAS"/>
    <n v="3900000"/>
    <n v="1060.3588907014682"/>
    <s v="COP"/>
    <s v="false"/>
  </r>
  <r>
    <s v="DCO"/>
    <s v="CO"/>
    <x v="3"/>
    <x v="22"/>
    <s v="CO A.Finanzas"/>
    <s v="MGARCIA"/>
    <m/>
    <s v="1200147440"/>
    <s v="10"/>
    <x v="1177"/>
    <x v="1270"/>
    <x v="29"/>
    <s v="MMALAGON"/>
    <s v="ZSRV"/>
    <s v=""/>
    <s v="C830014567"/>
    <s v="INTERSERVICE S A"/>
    <n v="3899559"/>
    <n v="1060.2389885807504"/>
    <s v="COP"/>
    <s v="false"/>
  </r>
  <r>
    <s v="1100"/>
    <s v="CL"/>
    <x v="0"/>
    <x v="7"/>
    <s v="CL Ops Mall"/>
    <s v="KCEA"/>
    <s v="12"/>
    <s v="1200145793"/>
    <s v="10"/>
    <x v="1178"/>
    <x v="1271"/>
    <x v="39"/>
    <s v="EXT_CNARANJO"/>
    <s v="ZSRV"/>
    <s v=""/>
    <s v="99585910"/>
    <s v="AQUAVANT SPA"/>
    <n v="980000"/>
    <n v="1058.3953430604906"/>
    <s v="CLP"/>
    <s v="false"/>
  </r>
  <r>
    <s v="6740"/>
    <s v="PE"/>
    <x v="2"/>
    <x v="34"/>
    <s v="PE Marketing Mall"/>
    <s v="AFALCON"/>
    <s v="12"/>
    <s v="1200143886"/>
    <s v="10"/>
    <x v="1179"/>
    <x v="1272"/>
    <x v="6"/>
    <s v="EXT_ACHIHUAN"/>
    <s v="ZSRV"/>
    <s v="SER_MKT"/>
    <s v="P20416564"/>
    <s v="SUSAN LEON PRODUCCIONES Y REPRESENT"/>
    <n v="3650"/>
    <n v="1057.9710144927535"/>
    <s v="PEN"/>
    <s v="false"/>
  </r>
  <r>
    <s v="CUR"/>
    <s v="CL"/>
    <x v="0"/>
    <x v="7"/>
    <s v="CL Ops Mall"/>
    <s v="JLAZO"/>
    <m/>
    <s v="1200147399"/>
    <s v="10"/>
    <x v="1180"/>
    <x v="1273"/>
    <x v="37"/>
    <s v="JLAZO"/>
    <s v="ZSRV"/>
    <s v=""/>
    <s v="77350771"/>
    <s v="4EVER GROUP SPA"/>
    <n v="25.39"/>
    <n v="1057.9166666666667"/>
    <s v="UF"/>
    <s v="false"/>
  </r>
  <r>
    <s v="3520"/>
    <s v="PE"/>
    <x v="1"/>
    <x v="2"/>
    <s v="PE Ops Mall"/>
    <s v="GLUDENA"/>
    <s v="12"/>
    <s v="1200144302"/>
    <s v="10"/>
    <x v="1181"/>
    <x v="1274"/>
    <x v="3"/>
    <s v="GLUDENA"/>
    <s v="ZSRV"/>
    <s v=""/>
    <s v="P56607803"/>
    <s v="NATIONAL FACILITIES MANAGEMENT S.A."/>
    <n v="3640"/>
    <n v="1055.072463768116"/>
    <s v="PEN"/>
    <s v="false"/>
  </r>
  <r>
    <s v="3520"/>
    <s v="PE"/>
    <x v="1"/>
    <x v="2"/>
    <s v="PE Ops Mall"/>
    <s v="gludena"/>
    <m/>
    <s v="1200147078"/>
    <s v="10"/>
    <x v="1182"/>
    <x v="1275"/>
    <x v="9"/>
    <s v="GLUDENA"/>
    <s v="ZSRV"/>
    <s v=""/>
    <s v="P56607803"/>
    <s v="NATIONAL FACILITIES MANAGEMENT S.A."/>
    <n v="3627"/>
    <n v="1051.304347826087"/>
    <s v="PEN"/>
    <s v="false"/>
  </r>
  <r>
    <s v="LAR"/>
    <s v="PE"/>
    <x v="1"/>
    <x v="8"/>
    <s v="PE Center Manager"/>
    <s v="FZAMALLOA"/>
    <m/>
    <s v="1200147079"/>
    <s v="10"/>
    <x v="1183"/>
    <x v="1276"/>
    <x v="9"/>
    <s v="EXT_KNOLASCO"/>
    <s v="ZSRV"/>
    <s v=""/>
    <s v="P56607803"/>
    <s v="NATIONAL FACILITIES MANAGEMENT S.A."/>
    <n v="3626.25"/>
    <n v="1051.086956521739"/>
    <s v="PEN"/>
    <s v="false"/>
  </r>
  <r>
    <s v="1100"/>
    <s v="CL"/>
    <x v="0"/>
    <x v="6"/>
    <s v="Corp Explo. TI"/>
    <s v="CPAVEZ"/>
    <s v="12"/>
    <s v="1200146696"/>
    <s v="10"/>
    <x v="1184"/>
    <x v="1277"/>
    <x v="12"/>
    <s v="CPAVEZ"/>
    <s v="ZSRV"/>
    <s v="SER_GRAL"/>
    <s v="96806980"/>
    <s v="ENTEL PCS TELECOMUNICACIONES S.A."/>
    <n v="973076"/>
    <n v="1050.9174559631938"/>
    <s v="CLP"/>
    <s v="false"/>
  </r>
  <r>
    <s v="1100"/>
    <s v="CL"/>
    <x v="0"/>
    <x v="6"/>
    <s v="Corp Explo. TI"/>
    <s v="CPAVEZ"/>
    <s v="12"/>
    <s v="1200146695"/>
    <s v="10"/>
    <x v="1185"/>
    <x v="1278"/>
    <x v="12"/>
    <s v="CPAVEZ"/>
    <s v="ZSRV"/>
    <s v="SER_GRAL"/>
    <s v="96806980"/>
    <s v="ENTEL PCS TELECOMUNICACIONES S.A."/>
    <n v="973076"/>
    <n v="1050.9174559631938"/>
    <s v="CLP"/>
    <s v="false"/>
  </r>
  <r>
    <s v="1100"/>
    <s v="CL"/>
    <x v="0"/>
    <x v="7"/>
    <s v="CL Ops Mall"/>
    <s v="FJELDRES"/>
    <m/>
    <s v="1200147278"/>
    <s v="10"/>
    <x v="1186"/>
    <x v="1279"/>
    <x v="25"/>
    <s v="EXT_CNARANJO"/>
    <s v="ZSRV"/>
    <s v=""/>
    <s v="76720778"/>
    <s v="SECURITEK SPA"/>
    <n v="972600"/>
    <n v="1050.4033782251358"/>
    <s v="CLP"/>
    <s v="false"/>
  </r>
  <r>
    <s v="1100"/>
    <s v="CL"/>
    <x v="0"/>
    <x v="7"/>
    <s v="CL Ops Mall"/>
    <s v="KCEA"/>
    <s v="12"/>
    <s v="1200145999"/>
    <s v="10"/>
    <x v="1187"/>
    <x v="1280"/>
    <x v="20"/>
    <s v="EXT_CNARANJO"/>
    <s v="ZSRV"/>
    <s v=""/>
    <s v="76179272"/>
    <s v="ANDES FACILITY MANAGEMENT SPA"/>
    <n v="972000"/>
    <n v="1049.7553810763234"/>
    <s v="CLP"/>
    <s v="false"/>
  </r>
  <r>
    <s v="1100"/>
    <s v="CL"/>
    <x v="0"/>
    <x v="7"/>
    <s v="CL Ops Mall"/>
    <s v="MGALLARDO"/>
    <s v="12"/>
    <s v="1200145275"/>
    <s v="20"/>
    <x v="1188"/>
    <x v="1281"/>
    <x v="36"/>
    <s v="EXT_CNARANJO"/>
    <s v="ZSRV"/>
    <s v=""/>
    <s v="76593514"/>
    <s v="TEMPO PRODUCCIONES BY DS SPA"/>
    <n v="970000"/>
    <n v="1047.5953905802814"/>
    <s v="CLP"/>
    <s v="false"/>
  </r>
  <r>
    <s v="4300"/>
    <s v="CO"/>
    <x v="3"/>
    <x v="11"/>
    <s v="CO Ops Mall"/>
    <s v="ARICO"/>
    <s v="13"/>
    <s v="1300008883"/>
    <s v="20"/>
    <x v="99"/>
    <x v="1282"/>
    <x v="24"/>
    <s v="EXT_JTRUJILL"/>
    <s v="ZSPC"/>
    <s v=""/>
    <s v="C800125313"/>
    <s v="SUMMAR PROCESOS S.A.S"/>
    <n v="3840000"/>
    <n v="1044.0456769983687"/>
    <s v="COP"/>
    <s v="false"/>
  </r>
  <r>
    <s v="1100"/>
    <s v="CL"/>
    <x v="0"/>
    <x v="6"/>
    <s v="Corp Explo. TI"/>
    <s v="CPAVEZ"/>
    <s v="12"/>
    <s v="1200145986"/>
    <s v="10"/>
    <x v="1189"/>
    <x v="1283"/>
    <x v="17"/>
    <s v="CPAVEZ"/>
    <s v="ZSRV"/>
    <s v="SER_GRAL"/>
    <s v="96806980"/>
    <s v="ENTEL PCS TELECOMUNICACIONES S.A."/>
    <n v="964672"/>
    <n v="1041.8411758988261"/>
    <s v="CLP"/>
    <s v="false"/>
  </r>
  <r>
    <s v="2400"/>
    <s v="CL"/>
    <x v="0"/>
    <x v="62"/>
    <s v="CL Arq Out/Strip"/>
    <s v="S UGARTE"/>
    <s v="13"/>
    <s v="1300008848"/>
    <s v="10"/>
    <x v="1190"/>
    <x v="1284"/>
    <x v="3"/>
    <s v="BILLESCA"/>
    <s v="ZSPC"/>
    <s v=""/>
    <s v="27111989"/>
    <s v="ANA GABRIELA RODRIGUEZ VELAZCO"/>
    <n v="25"/>
    <n v="1041.6666666666667"/>
    <s v="UF"/>
    <s v="false"/>
  </r>
  <r>
    <s v="1100"/>
    <s v="CL"/>
    <x v="0"/>
    <x v="51"/>
    <s v="CL Serv al Cliente"/>
    <s v="AOLAVARRIA"/>
    <m/>
    <s v="1200147061"/>
    <s v="10"/>
    <x v="1191"/>
    <x v="1285"/>
    <x v="9"/>
    <s v="EXT_KBRAVO"/>
    <s v="ZSRV"/>
    <s v=""/>
    <s v="77022253"/>
    <s v="DATABOT SPA"/>
    <n v="25"/>
    <n v="1041.6666666666667"/>
    <s v="UF"/>
    <s v="false"/>
  </r>
  <r>
    <s v="1100"/>
    <s v="CL"/>
    <x v="0"/>
    <x v="7"/>
    <s v="CL Ops Mall"/>
    <s v="CMELLA"/>
    <s v="12"/>
    <s v="1200143847"/>
    <s v="10"/>
    <x v="1192"/>
    <x v="1286"/>
    <x v="6"/>
    <s v="EXT_CNARANJO"/>
    <s v="ZSRV"/>
    <s v=""/>
    <s v="77816251"/>
    <s v="LINK SOLUCIONES SPA"/>
    <n v="956000"/>
    <n v="1032.4754571079889"/>
    <s v="CLP"/>
    <s v="false"/>
  </r>
  <r>
    <s v="1100"/>
    <s v="CL"/>
    <x v="0"/>
    <x v="7"/>
    <s v="CL Ops Mall"/>
    <s v="MANTONIETA"/>
    <m/>
    <s v="1200147129"/>
    <s v="10"/>
    <x v="1193"/>
    <x v="1287"/>
    <x v="9"/>
    <s v="EXT_MURRA"/>
    <s v="ZSRV"/>
    <s v=""/>
    <s v="76179272"/>
    <s v="ANDES FACILITY MANAGEMENT SPA"/>
    <n v="954180"/>
    <n v="1030.5098657565907"/>
    <s v="CLP"/>
    <s v="false"/>
  </r>
  <r>
    <s v="1100"/>
    <s v="CL"/>
    <x v="0"/>
    <x v="7"/>
    <s v="CL Ops Mall"/>
    <s v="CMELLA"/>
    <s v="12"/>
    <s v="1200143849"/>
    <s v="10"/>
    <x v="1194"/>
    <x v="1288"/>
    <x v="6"/>
    <s v="EXT_CNARANJO"/>
    <s v="ZSRV"/>
    <s v=""/>
    <s v="77816251"/>
    <s v="LINK SOLUCIONES SPA"/>
    <n v="950000"/>
    <n v="1025.9954856198633"/>
    <s v="CLP"/>
    <s v="false"/>
  </r>
  <r>
    <s v="1100"/>
    <s v="CL"/>
    <x v="0"/>
    <x v="23"/>
    <s v="CL Proyectos 3"/>
    <s v="CGARCIA"/>
    <s v="12"/>
    <s v="1200145984"/>
    <s v="10"/>
    <x v="1195"/>
    <x v="1289"/>
    <x v="17"/>
    <s v="EXT_AYEPEZ"/>
    <s v="ZSRV"/>
    <s v=""/>
    <s v="76279296"/>
    <s v="ARANEDA INGENIEROS CONSULTORES SPA."/>
    <n v="950000"/>
    <n v="1025.9954856198633"/>
    <s v="CLP"/>
    <s v="false"/>
  </r>
  <r>
    <s v="LAR"/>
    <s v="PE"/>
    <x v="1"/>
    <x v="34"/>
    <s v="PE Marketing Mall"/>
    <s v="NBARRANZUELA"/>
    <s v="12"/>
    <s v="1200146531"/>
    <s v="10"/>
    <x v="1196"/>
    <x v="1290"/>
    <x v="10"/>
    <s v="EXT_ACHIHUAN"/>
    <s v="ZSRV"/>
    <s v="SER_MKT"/>
    <s v="P60410156"/>
    <s v="S &amp; M GIGANTICOLOR S.A.C"/>
    <n v="3530"/>
    <n v="1023.1884057971014"/>
    <s v="PEN"/>
    <s v="false"/>
  </r>
  <r>
    <s v="2400"/>
    <s v="CL"/>
    <x v="0"/>
    <x v="7"/>
    <s v="CL Ops Mall"/>
    <s v="RMESA"/>
    <s v="12"/>
    <s v="1200146355"/>
    <s v="10"/>
    <x v="1197"/>
    <x v="1291"/>
    <x v="35"/>
    <s v="PCAMPOS"/>
    <s v="ZSRV"/>
    <s v=""/>
    <s v="12348462"/>
    <s v="EDGARDO FROILAN"/>
    <n v="945000"/>
    <n v="1020.5955093797588"/>
    <s v="CLP"/>
    <s v="false"/>
  </r>
  <r>
    <s v="6400"/>
    <s v="PE"/>
    <x v="2"/>
    <x v="2"/>
    <s v="PE Ops Mall"/>
    <s v="AVERGARA"/>
    <s v="12"/>
    <s v="1200146417"/>
    <s v="10"/>
    <x v="1198"/>
    <x v="1292"/>
    <x v="13"/>
    <s v="EXT_ACHIHUAN"/>
    <s v="ZSRV"/>
    <s v=""/>
    <s v="P49259204"/>
    <s v="AF CONCEPT S.A.C."/>
    <n v="3520"/>
    <n v="1020.2898550724638"/>
    <s v="PEN"/>
    <s v="false"/>
  </r>
  <r>
    <s v="1100"/>
    <s v="CL"/>
    <x v="0"/>
    <x v="13"/>
    <s v="CL Marketing Mall"/>
    <s v="IIBANEZ"/>
    <s v="12"/>
    <s v="1200144913"/>
    <s v="10"/>
    <x v="1199"/>
    <x v="1293"/>
    <x v="5"/>
    <s v="IIBANEZ"/>
    <s v="ZSRV"/>
    <s v=""/>
    <s v="76593514"/>
    <s v="TEMPO PRODUCCIONES BY DS SPA"/>
    <n v="943580"/>
    <n v="1019.0619161275691"/>
    <s v="CLP"/>
    <s v="false"/>
  </r>
  <r>
    <s v="2400"/>
    <s v="CL"/>
    <x v="0"/>
    <x v="7"/>
    <s v="CL Ops Mall"/>
    <s v="rmesa"/>
    <s v="12"/>
    <s v="1200145715"/>
    <s v="10"/>
    <x v="1200"/>
    <x v="1294"/>
    <x v="40"/>
    <s v="EXT_JHERRERA"/>
    <s v="ZSRV"/>
    <s v=""/>
    <s v="99554630"/>
    <s v="TASUI NORTE S.A"/>
    <n v="942720"/>
    <n v="1018.1331202142711"/>
    <s v="CLP"/>
    <s v="false"/>
  </r>
  <r>
    <s v="2400"/>
    <s v="CL"/>
    <x v="0"/>
    <x v="7"/>
    <s v="CL Ops Mall"/>
    <s v="rmesa"/>
    <s v="12"/>
    <s v="1200145715"/>
    <s v="20"/>
    <x v="1200"/>
    <x v="1295"/>
    <x v="40"/>
    <s v="EXT_JHERRERA"/>
    <s v="ZSRV"/>
    <s v=""/>
    <s v="99554630"/>
    <s v="TASUI NORTE S.A"/>
    <n v="942720"/>
    <n v="1018.1331202142711"/>
    <s v="CLP"/>
    <s v="false"/>
  </r>
  <r>
    <s v="2400"/>
    <s v="CL"/>
    <x v="0"/>
    <x v="7"/>
    <s v="CL Ops Mall"/>
    <s v="rmesa"/>
    <s v="12"/>
    <s v="1200145715"/>
    <s v="30"/>
    <x v="1200"/>
    <x v="1296"/>
    <x v="40"/>
    <s v="EXT_JHERRERA"/>
    <s v="ZSRV"/>
    <s v=""/>
    <s v="99554630"/>
    <s v="TASUI NORTE S.A"/>
    <n v="942720"/>
    <n v="1018.1331202142711"/>
    <s v="CLP"/>
    <s v="false"/>
  </r>
  <r>
    <s v="2400"/>
    <s v="CL"/>
    <x v="0"/>
    <x v="7"/>
    <s v="CL Ops Mall"/>
    <s v="rmesa"/>
    <s v="12"/>
    <s v="1200145715"/>
    <s v="40"/>
    <x v="1200"/>
    <x v="1297"/>
    <x v="40"/>
    <s v="EXT_JHERRERA"/>
    <s v="ZSRV"/>
    <s v=""/>
    <s v="99554630"/>
    <s v="TASUI NORTE S.A"/>
    <n v="942720"/>
    <n v="1018.1331202142711"/>
    <s v="CLP"/>
    <s v="false"/>
  </r>
  <r>
    <s v="2400"/>
    <s v="CL"/>
    <x v="0"/>
    <x v="7"/>
    <s v="CL Ops Mall"/>
    <s v="rmesa"/>
    <s v="12"/>
    <s v="1200145715"/>
    <s v="50"/>
    <x v="1200"/>
    <x v="1298"/>
    <x v="40"/>
    <s v="EXT_JHERRERA"/>
    <s v="ZSRV"/>
    <s v=""/>
    <s v="99554630"/>
    <s v="TASUI NORTE S.A"/>
    <n v="942720"/>
    <n v="1018.1331202142711"/>
    <s v="CLP"/>
    <s v="false"/>
  </r>
  <r>
    <s v="2400"/>
    <s v="CL"/>
    <x v="0"/>
    <x v="7"/>
    <s v="CL Ops Mall"/>
    <s v="rmesa"/>
    <s v="12"/>
    <s v="1200145715"/>
    <s v="60"/>
    <x v="1200"/>
    <x v="1299"/>
    <x v="40"/>
    <s v="EXT_JHERRERA"/>
    <s v="ZSRV"/>
    <s v=""/>
    <s v="99554630"/>
    <s v="TASUI NORTE S.A"/>
    <n v="942720"/>
    <n v="1018.1331202142711"/>
    <s v="CLP"/>
    <s v="false"/>
  </r>
  <r>
    <s v="2400"/>
    <s v="CL"/>
    <x v="0"/>
    <x v="7"/>
    <s v="CL Ops Mall"/>
    <s v="rmesa"/>
    <s v="12"/>
    <s v="1200145715"/>
    <s v="70"/>
    <x v="1200"/>
    <x v="1300"/>
    <x v="40"/>
    <s v="EXT_JHERRERA"/>
    <s v="ZSRV"/>
    <s v=""/>
    <s v="99554630"/>
    <s v="TASUI NORTE S.A"/>
    <n v="942720"/>
    <n v="1018.1331202142711"/>
    <s v="CLP"/>
    <s v="false"/>
  </r>
  <r>
    <s v="2400"/>
    <s v="CL"/>
    <x v="0"/>
    <x v="7"/>
    <s v="CL Ops Mall"/>
    <s v="rmesa"/>
    <s v="12"/>
    <s v="1200145715"/>
    <s v="80"/>
    <x v="1200"/>
    <x v="1301"/>
    <x v="40"/>
    <s v="EXT_JHERRERA"/>
    <s v="ZSRV"/>
    <s v=""/>
    <s v="99554630"/>
    <s v="TASUI NORTE S.A"/>
    <n v="942720"/>
    <n v="1018.1331202142711"/>
    <s v="CLP"/>
    <s v="false"/>
  </r>
  <r>
    <s v="2400"/>
    <s v="CL"/>
    <x v="0"/>
    <x v="7"/>
    <s v="CL Ops Mall"/>
    <s v="rmesa"/>
    <s v="12"/>
    <s v="1200145715"/>
    <s v="90"/>
    <x v="1200"/>
    <x v="1302"/>
    <x v="40"/>
    <s v="EXT_JHERRERA"/>
    <s v="ZSRV"/>
    <s v=""/>
    <s v="99554630"/>
    <s v="TASUI NORTE S.A"/>
    <n v="942720"/>
    <n v="1018.1331202142711"/>
    <s v="CLP"/>
    <s v="false"/>
  </r>
  <r>
    <s v="2400"/>
    <s v="CL"/>
    <x v="0"/>
    <x v="7"/>
    <s v="CL Ops Mall"/>
    <s v="rmesa"/>
    <s v="12"/>
    <s v="1200145715"/>
    <s v="100"/>
    <x v="1200"/>
    <x v="1303"/>
    <x v="40"/>
    <s v="EXT_JHERRERA"/>
    <s v="ZSRV"/>
    <s v=""/>
    <s v="99554630"/>
    <s v="TASUI NORTE S.A"/>
    <n v="942720"/>
    <n v="1018.1331202142711"/>
    <s v="CLP"/>
    <s v="false"/>
  </r>
  <r>
    <s v="2400"/>
    <s v="CL"/>
    <x v="0"/>
    <x v="7"/>
    <s v="CL Ops Mall"/>
    <s v="rmesa"/>
    <s v="12"/>
    <s v="1200145715"/>
    <s v="110"/>
    <x v="1200"/>
    <x v="1304"/>
    <x v="40"/>
    <s v="EXT_JHERRERA"/>
    <s v="ZSRV"/>
    <s v=""/>
    <s v="99554630"/>
    <s v="TASUI NORTE S.A"/>
    <n v="942720"/>
    <n v="1018.1331202142711"/>
    <s v="CLP"/>
    <s v="false"/>
  </r>
  <r>
    <s v="2400"/>
    <s v="CL"/>
    <x v="0"/>
    <x v="7"/>
    <s v="CL Ops Mall"/>
    <s v="rmesa"/>
    <s v="12"/>
    <s v="1200145715"/>
    <s v="120"/>
    <x v="1200"/>
    <x v="1305"/>
    <x v="40"/>
    <s v="EXT_JHERRERA"/>
    <s v="ZSRV"/>
    <s v=""/>
    <s v="99554630"/>
    <s v="TASUI NORTE S.A"/>
    <n v="942720"/>
    <n v="1018.1331202142711"/>
    <s v="CLP"/>
    <s v="false"/>
  </r>
  <r>
    <s v="3100"/>
    <s v="PE"/>
    <x v="1"/>
    <x v="35"/>
    <s v="PE Gcia InfrayDes"/>
    <s v="MCARRASCO"/>
    <s v="12"/>
    <s v="1200145966"/>
    <s v="10"/>
    <x v="1201"/>
    <x v="1306"/>
    <x v="17"/>
    <s v="EXT_ACHIHUAN"/>
    <s v="ZSRV"/>
    <s v=""/>
    <s v="P55783918"/>
    <s v="TIKARIY CONSULTORIA Y PROYECTOS S.A"/>
    <n v="3500"/>
    <n v="1014.4927536231884"/>
    <s v="PEN"/>
    <s v="false"/>
  </r>
  <r>
    <s v="OUL"/>
    <s v="PE"/>
    <x v="1"/>
    <x v="38"/>
    <s v="PE Ops Out/Strips"/>
    <s v="mrodriguezc"/>
    <s v="12"/>
    <s v="1200145779"/>
    <s v="10"/>
    <x v="1202"/>
    <x v="1307"/>
    <x v="39"/>
    <s v="MRODRIGUEZC"/>
    <s v="ZSRV"/>
    <s v=""/>
    <s v="P45538419"/>
    <s v="ELECTROSAN SERVICIOS Y SUMINISTROS"/>
    <n v="3500"/>
    <n v="1014.4927536231884"/>
    <s v="PEN"/>
    <s v="false"/>
  </r>
  <r>
    <s v="MIN"/>
    <s v="PE"/>
    <x v="1"/>
    <x v="34"/>
    <s v="PE Marketing Mall"/>
    <s v="AATOCHE"/>
    <s v="12"/>
    <s v="1200146445"/>
    <s v="10"/>
    <x v="1203"/>
    <x v="1308"/>
    <x v="43"/>
    <s v="AATOCHE"/>
    <s v="ZSRV"/>
    <s v=""/>
    <s v="P20416564"/>
    <s v="SUSAN LEON PRODUCCIONES Y REPRESENT"/>
    <n v="3500"/>
    <n v="1014.4927536231884"/>
    <s v="PEN"/>
    <s v="false"/>
  </r>
  <r>
    <s v="6150"/>
    <s v="PE"/>
    <x v="2"/>
    <x v="2"/>
    <s v="PE Ops Mall"/>
    <s v="LRAMIREZ"/>
    <m/>
    <s v="1200147421"/>
    <s v="10"/>
    <x v="1204"/>
    <x v="1309"/>
    <x v="37"/>
    <s v="ARRIVERA"/>
    <s v="ZSRV"/>
    <s v="SER_GRAL"/>
    <s v="P60243628"/>
    <s v="SERVICIOS INDUSTRIALES ZAMALLOA SRL"/>
    <n v="3500"/>
    <n v="1014.4927536231884"/>
    <s v="PEN"/>
    <s v="false"/>
  </r>
  <r>
    <s v="3450"/>
    <s v="PE"/>
    <x v="1"/>
    <x v="34"/>
    <s v="PE Marketing Mall"/>
    <s v="JPONCE"/>
    <s v="12"/>
    <s v="1200146143"/>
    <s v="10"/>
    <x v="1205"/>
    <x v="1310"/>
    <x v="34"/>
    <s v="EXT_ACHIHUAN"/>
    <s v="ZSRV"/>
    <s v="SER_MKT"/>
    <s v="P20416564"/>
    <s v="SUSAN LEON PRODUCCIONES Y REPRESENT"/>
    <n v="3498.5"/>
    <n v="1014.0579710144928"/>
    <s v="PEN"/>
    <s v="false"/>
  </r>
  <r>
    <s v="OAS"/>
    <s v="CO"/>
    <x v="3"/>
    <x v="31"/>
    <s v="CO Ops Out/Strip"/>
    <s v="LCHARRY"/>
    <s v="12"/>
    <s v="1200145114"/>
    <s v="20"/>
    <x v="96"/>
    <x v="99"/>
    <x v="10"/>
    <s v="LCHARRY"/>
    <s v="ZSRV"/>
    <s v=""/>
    <s v="C900353612"/>
    <s v="GYT SERVICES SAS"/>
    <n v="3720546"/>
    <n v="1011.5676998368679"/>
    <s v="COP"/>
    <s v="false"/>
  </r>
  <r>
    <s v="3540"/>
    <s v="PE"/>
    <x v="1"/>
    <x v="54"/>
    <s v="PE Área Personas"/>
    <s v="CZARATE"/>
    <s v="12"/>
    <s v="1200145602"/>
    <s v="10"/>
    <x v="1206"/>
    <x v="1311"/>
    <x v="26"/>
    <s v="CZARATE"/>
    <s v="ZSRV"/>
    <s v=""/>
    <s v="P61173608"/>
    <s v="SERVICIOS TOP PRO HUNT S.A.C"/>
    <n v="3465"/>
    <n v="1004.3478260869565"/>
    <s v="PEN"/>
    <s v="false"/>
  </r>
  <r>
    <s v="3510"/>
    <s v="PE"/>
    <x v="1"/>
    <x v="2"/>
    <s v="PE Ops Mall"/>
    <s v="E AGUIRRE"/>
    <s v="12"/>
    <s v="1200146587"/>
    <s v="10"/>
    <x v="1207"/>
    <x v="1312"/>
    <x v="2"/>
    <s v="PRA_CPACHECO"/>
    <s v="ZSRV"/>
    <s v="SER_GRAL"/>
    <s v="P60217488"/>
    <s v="RAYTEL PERU S.A.C"/>
    <n v="3464"/>
    <n v="1004.0579710144928"/>
    <s v="PEN"/>
    <s v="false"/>
  </r>
  <r>
    <s v="2400"/>
    <s v="CL"/>
    <x v="0"/>
    <x v="7"/>
    <s v="CL Ops Mall"/>
    <s v="RMESA"/>
    <s v="12"/>
    <s v="1200145668"/>
    <s v="10"/>
    <x v="1208"/>
    <x v="1313"/>
    <x v="40"/>
    <s v="EXT_JHERRERA"/>
    <s v="ZSRV"/>
    <s v=""/>
    <s v="96729820"/>
    <s v="ECOSER S.A"/>
    <n v="929122"/>
    <n v="1003.4473448316828"/>
    <s v="CLP"/>
    <s v="false"/>
  </r>
  <r>
    <s v="OUL"/>
    <s v="PE"/>
    <x v="1"/>
    <x v="38"/>
    <s v="PE Ops Out/Strips"/>
    <s v="mrodriguezc"/>
    <s v="13"/>
    <s v="1300008838"/>
    <s v="10"/>
    <x v="531"/>
    <x v="1314"/>
    <x v="32"/>
    <s v="MRODRIGUEZC"/>
    <s v="ZSPC"/>
    <s v=""/>
    <s v="P60839151"/>
    <s v="ECOLOGIA SERVICIOS Y TRANSPORTE S.A"/>
    <n v="3456"/>
    <n v="1001.7391304347825"/>
    <s v="PEN"/>
    <s v="false"/>
  </r>
  <r>
    <s v="MAM"/>
    <s v="CL"/>
    <x v="0"/>
    <x v="13"/>
    <s v="CL Marketing Mall"/>
    <s v="JGORICHON"/>
    <s v="12"/>
    <s v="1200144395"/>
    <s v="10"/>
    <x v="1209"/>
    <x v="1315"/>
    <x v="19"/>
    <s v="JGORICHON"/>
    <s v="ZSRV"/>
    <s v=""/>
    <s v="76290010"/>
    <s v="SOLUCIONES Y SERVICIOS TECNOLOGICOS"/>
    <n v="24"/>
    <n v="1000"/>
    <s v="UF"/>
    <s v="false"/>
  </r>
  <r>
    <s v="1100"/>
    <s v="CL"/>
    <x v="0"/>
    <x v="13"/>
    <s v="CL Marketing Mall"/>
    <s v="IIBANEZ"/>
    <s v="12"/>
    <s v="1200144442"/>
    <s v="10"/>
    <x v="1210"/>
    <x v="1316"/>
    <x v="47"/>
    <s v="IIBANEZ"/>
    <s v="ZSRV"/>
    <s v=""/>
    <s v="76290010"/>
    <s v="SOLUCIONES Y SERVICIOS TECNOLOGICOS"/>
    <n v="24"/>
    <n v="1000"/>
    <s v="UF"/>
    <s v="false"/>
  </r>
  <r>
    <s v="1100"/>
    <s v="CL"/>
    <x v="0"/>
    <x v="13"/>
    <s v="CL Marketing Mall"/>
    <s v="IIBANEZ"/>
    <s v="12"/>
    <s v="1200144910"/>
    <s v="10"/>
    <x v="1211"/>
    <x v="1317"/>
    <x v="5"/>
    <s v="IIBANEZ"/>
    <s v="ZSRV"/>
    <s v=""/>
    <s v="76290010"/>
    <s v="SOLUCIONES Y SERVICIOS TECNOLOGICOS"/>
    <n v="24"/>
    <n v="1000"/>
    <s v="UF"/>
    <s v="false"/>
  </r>
  <r>
    <s v="2310"/>
    <s v="CL"/>
    <x v="0"/>
    <x v="7"/>
    <s v="CL Ops Mall"/>
    <s v="RMESA"/>
    <s v="12"/>
    <s v="1200146357"/>
    <s v="10"/>
    <x v="1212"/>
    <x v="1318"/>
    <x v="35"/>
    <s v="PCAMPOS"/>
    <s v="ZSRV"/>
    <s v=""/>
    <s v="76906263"/>
    <s v="CERTIFICACION DE ASCENSORES IECAM"/>
    <n v="24"/>
    <n v="1000"/>
    <s v="UF"/>
    <s v="false"/>
  </r>
  <r>
    <s v="3520"/>
    <s v="PE"/>
    <x v="1"/>
    <x v="4"/>
    <s v="PE Sgcia Infra"/>
    <s v="JSOLORZANO"/>
    <s v="12"/>
    <s v="1200143711"/>
    <s v="10"/>
    <x v="1213"/>
    <x v="1319"/>
    <x v="49"/>
    <s v="EXT_ACHIHUAN"/>
    <s v="ZSRV"/>
    <s v="SER_GRAL"/>
    <s v="P53436340"/>
    <s v="ICA VERDE S.A.C."/>
    <n v="3450"/>
    <n v="1000"/>
    <s v="PEN"/>
    <s v="false"/>
  </r>
  <r>
    <s v="3520"/>
    <s v="PE"/>
    <x v="1"/>
    <x v="2"/>
    <s v="PE Ops Mall"/>
    <s v="GLUDENA"/>
    <s v="12"/>
    <s v="1200144382"/>
    <s v="10"/>
    <x v="1214"/>
    <x v="1320"/>
    <x v="32"/>
    <s v="GLUDENA"/>
    <s v="ZSRV"/>
    <s v=""/>
    <s v="P56607803"/>
    <s v="NATIONAL FACILITIES MANAGEMENT S.A."/>
    <n v="3450"/>
    <n v="1000"/>
    <s v="PEN"/>
    <s v="false"/>
  </r>
  <r>
    <s v="LAR"/>
    <s v="PE"/>
    <x v="1"/>
    <x v="2"/>
    <s v="PE Ops Mall"/>
    <s v="MGRATELLY"/>
    <s v="12"/>
    <s v="1200146127"/>
    <s v="10"/>
    <x v="1215"/>
    <x v="1321"/>
    <x v="34"/>
    <s v="EXT_BRODRIGU"/>
    <s v="ZSRV"/>
    <s v=""/>
    <s v="P51456840"/>
    <s v="AVECONSUL SAC"/>
    <n v="1000"/>
    <n v="1000"/>
    <s v="USD"/>
    <s v="false"/>
  </r>
  <r>
    <s v="6650"/>
    <s v="PE"/>
    <x v="2"/>
    <x v="2"/>
    <s v="PE Ops Mall"/>
    <s v="MCHACALIAZA"/>
    <m/>
    <s v="1200147132"/>
    <s v="10"/>
    <x v="1216"/>
    <x v="1322"/>
    <x v="9"/>
    <s v="MCHACALIAZA"/>
    <s v="ZSRV"/>
    <s v=""/>
    <s v="P56607803"/>
    <s v="NATIONAL FACILITIES MANAGEMENT S.A."/>
    <n v="3444"/>
    <n v="998.26086956521738"/>
    <s v="PEN"/>
    <s v="false"/>
  </r>
  <r>
    <s v="DCO"/>
    <s v="CO"/>
    <x v="3"/>
    <x v="22"/>
    <s v="CO A.Finanzas"/>
    <s v="ABARRAGAN"/>
    <s v="12"/>
    <s v="1200145329"/>
    <s v="10"/>
    <x v="1217"/>
    <x v="1323"/>
    <x v="21"/>
    <s v="LBARRAGAN"/>
    <s v="ZSRV"/>
    <s v=""/>
    <s v="C830112317"/>
    <s v="PROMOTORA DE CAFE COLOMBIA S.A."/>
    <n v="3670400"/>
    <n v="997.9336595976074"/>
    <s v="COP"/>
    <s v="false"/>
  </r>
  <r>
    <s v="3520"/>
    <s v="PE"/>
    <x v="1"/>
    <x v="2"/>
    <s v="PE Ops Mall"/>
    <s v="APRADA"/>
    <m/>
    <s v="1200147664"/>
    <s v="10"/>
    <x v="1218"/>
    <x v="1324"/>
    <x v="45"/>
    <s v="APRADA"/>
    <s v="ZSRV"/>
    <s v="SER_GRAL"/>
    <s v="P53510027"/>
    <s v="REFRIMEDYS S.R.L."/>
    <n v="3440"/>
    <n v="997.10144927536226"/>
    <s v="PEN"/>
    <s v="false"/>
  </r>
  <r>
    <s v="OUL"/>
    <s v="PE"/>
    <x v="1"/>
    <x v="38"/>
    <s v="PE Ops Out/Strips"/>
    <s v="mrodriguezc"/>
    <s v="12"/>
    <s v="1200144146"/>
    <s v="10"/>
    <x v="1219"/>
    <x v="1325"/>
    <x v="46"/>
    <s v="MRODRIGUEZC"/>
    <s v="ZSRV"/>
    <s v=""/>
    <s v="P60193943"/>
    <s v="VALEXTIN EQUIPOS CONTRA INCENDIOS"/>
    <n v="3434.68"/>
    <n v="995.55942028985498"/>
    <s v="PEN"/>
    <s v="false"/>
  </r>
  <r>
    <s v="LAR"/>
    <s v="PE"/>
    <x v="1"/>
    <x v="8"/>
    <s v="PE Center Manager"/>
    <s v="FZAMALLOA"/>
    <s v="12"/>
    <s v="1200143997"/>
    <s v="10"/>
    <x v="1220"/>
    <x v="1326"/>
    <x v="8"/>
    <s v="EXT_BRODRIGU"/>
    <s v="ZSRV"/>
    <s v=""/>
    <s v="P45948536"/>
    <s v="OL SERVICIOS GENERALES S.R.L."/>
    <n v="3432.02"/>
    <n v="994.7884057971014"/>
    <s v="PEN"/>
    <s v="false"/>
  </r>
  <r>
    <s v="1100"/>
    <s v="CL"/>
    <x v="0"/>
    <x v="7"/>
    <s v="CL Ops Mall"/>
    <s v="MANTONIETA"/>
    <m/>
    <s v="1200147661"/>
    <s v="10"/>
    <x v="1221"/>
    <x v="1327"/>
    <x v="45"/>
    <s v="EXT_CNARANJO"/>
    <s v="ZSRV"/>
    <s v=""/>
    <s v="76593514"/>
    <s v="TEMPO PRODUCCIONES BY DS SPA"/>
    <n v="920000"/>
    <n v="993.59562817923609"/>
    <s v="CLP"/>
    <s v="false"/>
  </r>
  <r>
    <s v="BOG"/>
    <s v="CO"/>
    <x v="3"/>
    <x v="12"/>
    <s v="CO Gcia Ing"/>
    <s v="JVASQUEZ"/>
    <m/>
    <s v="1200147513"/>
    <s v="10"/>
    <x v="1222"/>
    <x v="1328"/>
    <x v="28"/>
    <s v="JVASQUEZ"/>
    <s v="ZSRV"/>
    <s v=""/>
    <s v="C901311004"/>
    <s v="INGENIERIAS Y MONTAJES DC SAS"/>
    <n v="3654088"/>
    <n v="993.49864056552474"/>
    <s v="COP"/>
    <s v="false"/>
  </r>
  <r>
    <s v="3300"/>
    <s v="PE"/>
    <x v="1"/>
    <x v="2"/>
    <s v="PE Ops Mall"/>
    <s v="JMALAGA"/>
    <s v="12"/>
    <s v="1200144045"/>
    <s v="10"/>
    <x v="1223"/>
    <x v="1329"/>
    <x v="23"/>
    <s v="JMALAGA"/>
    <s v="ZSRV"/>
    <s v=""/>
    <s v="P12499434"/>
    <s v="CAMARA DE COMERCIO E INDUSTRIA"/>
    <n v="3420"/>
    <n v="991.30434782608688"/>
    <s v="PEN"/>
    <s v="false"/>
  </r>
  <r>
    <s v="MIN"/>
    <s v="PE"/>
    <x v="1"/>
    <x v="8"/>
    <s v="PE Center Manager"/>
    <s v="ameza"/>
    <s v="12"/>
    <s v="1200145643"/>
    <s v="10"/>
    <x v="1224"/>
    <x v="1330"/>
    <x v="65"/>
    <s v="AMEZAR"/>
    <s v="ZSRV"/>
    <s v=""/>
    <s v="P61083366"/>
    <s v="NEUTECH PERU S.A.C"/>
    <n v="990"/>
    <n v="990"/>
    <s v="USD"/>
    <s v="false"/>
  </r>
  <r>
    <s v="LAR"/>
    <s v="PE"/>
    <x v="1"/>
    <x v="8"/>
    <s v="PE Center Manager"/>
    <s v="FZAMALLOA"/>
    <s v="12"/>
    <s v="1200146871"/>
    <s v="10"/>
    <x v="1225"/>
    <x v="1331"/>
    <x v="50"/>
    <s v="EXT_KNOLASCO"/>
    <s v="ZSRV"/>
    <s v=""/>
    <s v="P56607803"/>
    <s v="NATIONAL FACILITIES MANAGEMENT S.A."/>
    <n v="3414.94"/>
    <n v="989.8376811594203"/>
    <s v="PEN"/>
    <s v="false"/>
  </r>
  <r>
    <s v="6000"/>
    <s v="PE"/>
    <x v="2"/>
    <x v="2"/>
    <s v="PE Ops Mall"/>
    <s v="MPONCE"/>
    <s v="12"/>
    <s v="1200144023"/>
    <s v="10"/>
    <x v="1226"/>
    <x v="1332"/>
    <x v="8"/>
    <s v="EXT_KNOLASCO"/>
    <s v="ZSRV"/>
    <s v="SER_MANTO"/>
    <s v="P60049092"/>
    <s v="CONSTRUCTEC RYD S.A.C."/>
    <n v="3414.79"/>
    <n v="989.79420289855068"/>
    <s v="PEN"/>
    <s v="false"/>
  </r>
  <r>
    <s v="1100"/>
    <s v="CL"/>
    <x v="0"/>
    <x v="13"/>
    <s v="CL Marketing Mall"/>
    <s v="P NORAMBUENA"/>
    <m/>
    <s v="1200147182"/>
    <s v="10"/>
    <x v="1227"/>
    <x v="1333"/>
    <x v="41"/>
    <s v="BILLESCA"/>
    <s v="ZSRV"/>
    <s v=""/>
    <s v="76989941"/>
    <s v="ROCK FILMS SPA"/>
    <n v="915000"/>
    <n v="988.19565193913149"/>
    <s v="CLP"/>
    <s v="false"/>
  </r>
  <r>
    <s v="3520"/>
    <s v="PE"/>
    <x v="1"/>
    <x v="2"/>
    <s v="PE Ops Mall"/>
    <s v="GLUDEÑA"/>
    <s v="12"/>
    <s v="1200145424"/>
    <s v="10"/>
    <x v="1228"/>
    <x v="1334"/>
    <x v="52"/>
    <s v="RFC_CPI_SAP"/>
    <s v="ZSRV"/>
    <s v=""/>
    <s v="P53510027"/>
    <s v="REFRIMEDYS S.R.L."/>
    <n v="3400"/>
    <n v="985.50724637681151"/>
    <s v="PEN"/>
    <s v="false"/>
  </r>
  <r>
    <s v="3520"/>
    <s v="PE"/>
    <x v="1"/>
    <x v="2"/>
    <s v="PE Ops Mall"/>
    <s v="GLUDEÑA"/>
    <s v="12"/>
    <s v="1200145425"/>
    <s v="10"/>
    <x v="1229"/>
    <x v="1335"/>
    <x v="52"/>
    <s v="RFC_CPI_SAP"/>
    <s v="ZSRV"/>
    <s v=""/>
    <s v="P53510027"/>
    <s v="REFRIMEDYS S.R.L."/>
    <n v="3400"/>
    <n v="985.50724637681151"/>
    <s v="PEN"/>
    <s v="false"/>
  </r>
  <r>
    <s v="3520"/>
    <s v="PE"/>
    <x v="1"/>
    <x v="2"/>
    <s v="PE Ops Mall"/>
    <s v="GLUDEÑA"/>
    <s v="12"/>
    <s v="1200145426"/>
    <s v="10"/>
    <x v="1230"/>
    <x v="1336"/>
    <x v="52"/>
    <s v="RFC_CPI_SAP"/>
    <s v="ZSRV"/>
    <s v=""/>
    <s v="P53510027"/>
    <s v="REFRIMEDYS S.R.L."/>
    <n v="3400"/>
    <n v="985.50724637681151"/>
    <s v="PEN"/>
    <s v="false"/>
  </r>
  <r>
    <s v="LAR"/>
    <s v="PE"/>
    <x v="1"/>
    <x v="8"/>
    <s v="PE Center Manager"/>
    <s v="FZAMALLOA"/>
    <s v="12"/>
    <s v="1200145699"/>
    <s v="10"/>
    <x v="1231"/>
    <x v="1337"/>
    <x v="40"/>
    <s v="EXT_BRODRIGU"/>
    <s v="ZSRV"/>
    <s v=""/>
    <s v="P60790228"/>
    <s v="JP ENERGY S.A.C"/>
    <n v="3400"/>
    <n v="985.50724637681151"/>
    <s v="PEN"/>
    <s v="false"/>
  </r>
  <r>
    <s v="6030"/>
    <s v="PE"/>
    <x v="2"/>
    <x v="2"/>
    <s v="PE Ops Mall"/>
    <s v="LHUAMAN"/>
    <s v="12"/>
    <s v="1200146741"/>
    <s v="10"/>
    <x v="1232"/>
    <x v="1338"/>
    <x v="51"/>
    <s v="LHUAMAN"/>
    <s v="ZSRV"/>
    <s v=""/>
    <s v="P60484187"/>
    <s v="SOINEL COMPANY S.A.C"/>
    <n v="3400"/>
    <n v="985.50724637681151"/>
    <s v="PEN"/>
    <s v="false"/>
  </r>
  <r>
    <s v="6030"/>
    <s v="PE"/>
    <x v="2"/>
    <x v="2"/>
    <s v="PE Ops Mall"/>
    <s v="LHUAMAN"/>
    <s v="12"/>
    <s v="1200146861"/>
    <s v="10"/>
    <x v="1233"/>
    <x v="1339"/>
    <x v="50"/>
    <s v="LHUAMAN"/>
    <s v="ZSRV"/>
    <s v=""/>
    <s v="P60484187"/>
    <s v="SOINEL COMPANY S.A.C"/>
    <n v="3400"/>
    <n v="985.50724637681151"/>
    <s v="PEN"/>
    <s v="false"/>
  </r>
  <r>
    <s v="6030"/>
    <s v="PE"/>
    <x v="2"/>
    <x v="2"/>
    <s v="PE Ops Mall"/>
    <s v="LHUAMAN"/>
    <s v="12"/>
    <s v="1200146863"/>
    <s v="10"/>
    <x v="1234"/>
    <x v="1340"/>
    <x v="50"/>
    <s v="LHUAMAN"/>
    <s v="ZSRV"/>
    <s v=""/>
    <s v="P60484187"/>
    <s v="SOINEL COMPANY S.A.C"/>
    <n v="3400"/>
    <n v="985.50724637681151"/>
    <s v="PEN"/>
    <s v="false"/>
  </r>
  <r>
    <s v="6030"/>
    <s v="PE"/>
    <x v="2"/>
    <x v="2"/>
    <s v="PE Ops Mall"/>
    <s v="LHUAMAN"/>
    <s v="12"/>
    <s v="1200147044"/>
    <s v="10"/>
    <x v="1235"/>
    <x v="1341"/>
    <x v="38"/>
    <s v="LHUAMAN"/>
    <s v="ZSRV"/>
    <s v=""/>
    <s v="P60484187"/>
    <s v="SOINEL COMPANY S.A.C"/>
    <n v="3400"/>
    <n v="985.50724637681151"/>
    <s v="PEN"/>
    <s v="false"/>
  </r>
  <r>
    <s v="3520"/>
    <s v="PE"/>
    <x v="1"/>
    <x v="4"/>
    <s v="PE Sgcia Infra"/>
    <s v="JSOLORZANO"/>
    <m/>
    <s v="1200147293"/>
    <s v="10"/>
    <x v="1236"/>
    <x v="1342"/>
    <x v="25"/>
    <s v="EXT_ACHIHUAN"/>
    <s v="ZSRV"/>
    <s v="SER_GRAL"/>
    <s v="P42717127"/>
    <s v="MILAGROS ROSMERY HUARI RAMIREZ"/>
    <n v="3400"/>
    <n v="985.50724637681151"/>
    <s v="PEN"/>
    <s v="false"/>
  </r>
  <r>
    <s v="6030"/>
    <s v="PE"/>
    <x v="2"/>
    <x v="2"/>
    <s v="PE Ops Mall"/>
    <s v="LHUAMAN"/>
    <s v="12"/>
    <s v="1200145532"/>
    <s v="10"/>
    <x v="1237"/>
    <x v="1343"/>
    <x v="1"/>
    <s v="LHUAMAN"/>
    <s v="ZSRV"/>
    <s v=""/>
    <s v="P56607803"/>
    <s v="NATIONAL FACILITIES MANAGEMENT S.A."/>
    <n v="3396.2"/>
    <n v="984.40579710144914"/>
    <s v="PEN"/>
    <s v="false"/>
  </r>
  <r>
    <s v="BOG"/>
    <s v="CO"/>
    <x v="3"/>
    <x v="11"/>
    <s v="CO Ops Mall"/>
    <s v="CAROL CORTES"/>
    <s v="12"/>
    <s v="1200145714"/>
    <s v="10"/>
    <x v="1238"/>
    <x v="1344"/>
    <x v="40"/>
    <s v="EXT_APAREDES"/>
    <s v="ZSRV"/>
    <s v=""/>
    <s v="C860025639"/>
    <s v="MITSUBISHI ELECTRIC DE COLOMBIA LIM"/>
    <n v="3616800"/>
    <n v="983.3605220228385"/>
    <s v="COP"/>
    <s v="false"/>
  </r>
  <r>
    <s v="3300"/>
    <s v="PE"/>
    <x v="1"/>
    <x v="17"/>
    <s v="PE Área Legal"/>
    <s v="GOLIVERI"/>
    <s v="12"/>
    <s v="1200145340"/>
    <s v="10"/>
    <x v="1239"/>
    <x v="1345"/>
    <x v="21"/>
    <s v="SGARIBAY"/>
    <s v="ZSRV"/>
    <s v=""/>
    <s v="P18214620"/>
    <s v="GONZALO GUSTAVO GONZALES GONZALES"/>
    <n v="3389.83"/>
    <n v="982.55942028985498"/>
    <s v="PEN"/>
    <s v="false"/>
  </r>
  <r>
    <s v="PAG"/>
    <s v="CO"/>
    <x v="3"/>
    <x v="11"/>
    <s v="CO Ops Mall"/>
    <s v="CHERRERA"/>
    <s v="12"/>
    <s v="1200146881"/>
    <s v="10"/>
    <x v="1240"/>
    <x v="1346"/>
    <x v="50"/>
    <s v="EXT_MSAMPER"/>
    <s v="ZSRV"/>
    <s v=""/>
    <s v="C901248759"/>
    <s v="SMART GENSET SAS"/>
    <n v="3610701"/>
    <n v="981.70228384991844"/>
    <s v="COP"/>
    <s v="false"/>
  </r>
  <r>
    <s v="6700"/>
    <s v="PE"/>
    <x v="2"/>
    <x v="2"/>
    <s v="PE Ops Mall"/>
    <s v="ZDIAZ"/>
    <s v="12"/>
    <s v="1200145993"/>
    <s v="10"/>
    <x v="1241"/>
    <x v="1347"/>
    <x v="17"/>
    <s v="ZDIAZ"/>
    <s v="ZSRV"/>
    <s v=""/>
    <s v="P60055289"/>
    <s v="ELECTROMING INGENIERÍA Y MANTENIMIE"/>
    <n v="3384"/>
    <n v="980.86956521739125"/>
    <s v="PEN"/>
    <s v="false"/>
  </r>
  <r>
    <s v="DCO"/>
    <s v="CO"/>
    <x v="3"/>
    <x v="22"/>
    <s v="CO A.Finanzas"/>
    <s v="ABARRAGAN"/>
    <m/>
    <s v="1200147065"/>
    <s v="10"/>
    <x v="1242"/>
    <x v="1348"/>
    <x v="9"/>
    <s v="LBARRAGAN"/>
    <s v="ZSRV"/>
    <s v=""/>
    <s v="C830112317"/>
    <s v="PROMOTORA DE CAFE COLOMBIA S.A."/>
    <n v="3607600"/>
    <n v="980.85916258836323"/>
    <s v="COP"/>
    <s v="false"/>
  </r>
  <r>
    <s v="4300"/>
    <s v="CO"/>
    <x v="3"/>
    <x v="11"/>
    <s v="CO Ops Mall"/>
    <s v="AZAMUDIO"/>
    <s v="12"/>
    <s v="1200143842"/>
    <s v="10"/>
    <x v="1243"/>
    <x v="1349"/>
    <x v="59"/>
    <s v="EXT_JTRUJILL"/>
    <s v="ZSRV"/>
    <s v=""/>
    <s v="C900278155"/>
    <s v="HIDROSPOT SAS"/>
    <n v="3601416"/>
    <n v="979.17781402936373"/>
    <s v="COP"/>
    <s v="false"/>
  </r>
  <r>
    <s v="MIN"/>
    <s v="PE"/>
    <x v="1"/>
    <x v="2"/>
    <s v="PE Ops Mall"/>
    <s v="cpisfil"/>
    <s v="12"/>
    <s v="1200146005"/>
    <s v="10"/>
    <x v="1244"/>
    <x v="1350"/>
    <x v="17"/>
    <s v="EXT_EDAVILA"/>
    <s v="ZSRV"/>
    <s v=""/>
    <s v="P56607803"/>
    <s v="NATIONAL FACILITIES MANAGEMENT S.A."/>
    <n v="3373.33"/>
    <n v="977.77681159420285"/>
    <s v="PEN"/>
    <s v="false"/>
  </r>
  <r>
    <s v="MIN"/>
    <s v="PE"/>
    <x v="1"/>
    <x v="34"/>
    <s v="PE Marketing Mall"/>
    <s v="AATOCHE"/>
    <s v="12"/>
    <s v="1200144195"/>
    <s v="10"/>
    <x v="1245"/>
    <x v="1351"/>
    <x v="11"/>
    <s v="EXT_EDAVILA"/>
    <s v="ZSRV"/>
    <s v="SER_MKT"/>
    <s v="P20416564"/>
    <s v="SUSAN LEON PRODUCCIONES Y REPRESENT"/>
    <n v="3360"/>
    <n v="973.91304347826087"/>
    <s v="PEN"/>
    <s v="false"/>
  </r>
  <r>
    <s v="MIN"/>
    <s v="PE"/>
    <x v="1"/>
    <x v="34"/>
    <s v="PE Marketing Mall"/>
    <s v="AATOCHE"/>
    <s v="12"/>
    <s v="1200144196"/>
    <s v="10"/>
    <x v="1246"/>
    <x v="1352"/>
    <x v="11"/>
    <s v="EXT_EDAVILA"/>
    <s v="ZSRV"/>
    <s v="SER_MKT"/>
    <s v="P20416564"/>
    <s v="SUSAN LEON PRODUCCIONES Y REPRESENT"/>
    <n v="3360"/>
    <n v="973.91304347826087"/>
    <s v="PEN"/>
    <s v="false"/>
  </r>
  <r>
    <s v="3520"/>
    <s v="PE"/>
    <x v="1"/>
    <x v="2"/>
    <s v="PE Ops Mall"/>
    <s v="GLUDENA"/>
    <s v="12"/>
    <s v="1200144301"/>
    <s v="10"/>
    <x v="1247"/>
    <x v="1353"/>
    <x v="3"/>
    <s v="GLUDENA"/>
    <s v="ZSRV"/>
    <s v=""/>
    <s v="P56607803"/>
    <s v="NATIONAL FACILITIES MANAGEMENT S.A."/>
    <n v="3360"/>
    <n v="973.91304347826087"/>
    <s v="PEN"/>
    <s v="false"/>
  </r>
  <r>
    <s v="4300"/>
    <s v="CO"/>
    <x v="3"/>
    <x v="32"/>
    <s v="CO Mktg Mall"/>
    <s v="JVALDERRAMA"/>
    <s v="12"/>
    <s v="1200144953"/>
    <s v="10"/>
    <x v="1248"/>
    <x v="1354"/>
    <x v="5"/>
    <s v="EXT_JTRUJILL"/>
    <s v="ZSRV"/>
    <s v=""/>
    <s v="C103757336"/>
    <s v="NATHALIE CAÑAS VILLA"/>
    <n v="3580000"/>
    <n v="973.35508428493745"/>
    <s v="COP"/>
    <s v="false"/>
  </r>
  <r>
    <s v="OAS"/>
    <s v="CO"/>
    <x v="3"/>
    <x v="31"/>
    <s v="CO Ops Out/Strip"/>
    <s v="LCHARRY"/>
    <m/>
    <s v="1200147345"/>
    <s v="10"/>
    <x v="1249"/>
    <x v="1355"/>
    <x v="60"/>
    <s v="LCHARRY"/>
    <s v="ZSRV"/>
    <s v=""/>
    <s v="C901024772"/>
    <s v="DM INGENIERIA INTEGRAL SAS NIT 9010"/>
    <n v="3577310"/>
    <n v="972.62370853724849"/>
    <s v="COP"/>
    <s v="false"/>
  </r>
  <r>
    <s v="2200"/>
    <s v="CL"/>
    <x v="0"/>
    <x v="7"/>
    <s v="CL Ops Mall"/>
    <s v="FQUEZADA"/>
    <m/>
    <s v="1200147359"/>
    <s v="10"/>
    <x v="1250"/>
    <x v="1356"/>
    <x v="37"/>
    <s v="FQUEZADA"/>
    <s v="ZSRV"/>
    <s v=""/>
    <s v="76951272"/>
    <s v="CLIVER SPA"/>
    <n v="900222"/>
    <n v="972.23548216387849"/>
    <s v="CLP"/>
    <s v="false"/>
  </r>
  <r>
    <s v="1100"/>
    <s v="CL"/>
    <x v="0"/>
    <x v="51"/>
    <s v="CL Serv al Cliente"/>
    <s v="AOLAVARRIA"/>
    <m/>
    <s v="1200147107"/>
    <s v="10"/>
    <x v="1251"/>
    <x v="1357"/>
    <x v="9"/>
    <s v="EXT_KBRAVO"/>
    <s v="ZSRV"/>
    <s v=""/>
    <s v="96820170"/>
    <s v="ADECCO RECURSOS HUMANOS S.A"/>
    <n v="900000"/>
    <n v="971.99572321881794"/>
    <s v="CLP"/>
    <s v="false"/>
  </r>
  <r>
    <s v="MAM"/>
    <s v="CL"/>
    <x v="0"/>
    <x v="51"/>
    <s v="CL Serv al Cliente"/>
    <s v="AOLAVARRIA"/>
    <m/>
    <s v="1200147106"/>
    <s v="10"/>
    <x v="1252"/>
    <x v="1358"/>
    <x v="9"/>
    <s v="EXT_KBRAVO"/>
    <s v="ZSRV"/>
    <s v=""/>
    <s v="96820170"/>
    <s v="ADECCO RECURSOS HUMANOS S.A"/>
    <n v="900000"/>
    <n v="971.99572321881794"/>
    <s v="CLP"/>
    <s v="false"/>
  </r>
  <r>
    <s v="2310"/>
    <s v="CL"/>
    <x v="0"/>
    <x v="39"/>
    <s v="CL Explotación TI"/>
    <s v="CPAVEZ"/>
    <s v="12"/>
    <s v="1200143735"/>
    <s v="10"/>
    <x v="1253"/>
    <x v="1359"/>
    <x v="14"/>
    <s v="CPAVEZ"/>
    <s v="ZSRV"/>
    <s v="SER_GRAL"/>
    <s v="96806980"/>
    <s v="ENTEL PCS TELECOMUNICACIONES S.A."/>
    <n v="899412"/>
    <n v="971.36068601298155"/>
    <s v="CLP"/>
    <s v="false"/>
  </r>
  <r>
    <s v="OUL"/>
    <s v="PE"/>
    <x v="1"/>
    <x v="38"/>
    <s v="PE Ops Out/Strips"/>
    <s v="mrodriguezc"/>
    <s v="12"/>
    <s v="1200144147"/>
    <s v="10"/>
    <x v="1254"/>
    <x v="1360"/>
    <x v="46"/>
    <s v="MRODRIGUEZC"/>
    <s v="ZSRV"/>
    <s v=""/>
    <s v="P09132227"/>
    <s v="PALACIOS DIAZ ROSA LINDA"/>
    <n v="3350"/>
    <n v="971.01449275362313"/>
    <s v="PEN"/>
    <s v="false"/>
  </r>
  <r>
    <s v="3520"/>
    <s v="PE"/>
    <x v="1"/>
    <x v="2"/>
    <s v="PE Ops Mall"/>
    <s v="gludena"/>
    <s v="12"/>
    <s v="1200144349"/>
    <s v="10"/>
    <x v="1255"/>
    <x v="1361"/>
    <x v="32"/>
    <s v="GLUDENA"/>
    <s v="ZSRV"/>
    <s v=""/>
    <s v="P56607803"/>
    <s v="NATIONAL FACILITIES MANAGEMENT S.A."/>
    <n v="3350"/>
    <n v="971.01449275362313"/>
    <s v="PEN"/>
    <s v="false"/>
  </r>
  <r>
    <s v="MIN"/>
    <s v="PE"/>
    <x v="1"/>
    <x v="2"/>
    <s v="PE Ops Mall"/>
    <s v="cpisfil"/>
    <s v="12"/>
    <s v="1200144504"/>
    <s v="10"/>
    <x v="1256"/>
    <x v="1362"/>
    <x v="47"/>
    <s v="EXT_EDAVILA"/>
    <s v="ZSRV"/>
    <s v=""/>
    <s v="P80076090"/>
    <s v="MELGAREJO SOTO ALFREDO ."/>
    <n v="3350"/>
    <n v="971.01449275362313"/>
    <s v="PEN"/>
    <s v="false"/>
  </r>
  <r>
    <s v="6000"/>
    <s v="PE"/>
    <x v="2"/>
    <x v="34"/>
    <s v="PE Marketing Mall"/>
    <s v="AATOCHE"/>
    <s v="12"/>
    <s v="1200145627"/>
    <s v="10"/>
    <x v="1257"/>
    <x v="1363"/>
    <x v="26"/>
    <s v="EXT_KNOLASCO"/>
    <s v="ZSRV"/>
    <s v="SER_MKT"/>
    <s v="P60714482"/>
    <s v="MULTISERVICIOS INVERSIONES CRUZNAVA"/>
    <n v="3350"/>
    <n v="971.01449275362313"/>
    <s v="PEN"/>
    <s v="false"/>
  </r>
  <r>
    <s v="6500"/>
    <s v="PE"/>
    <x v="2"/>
    <x v="38"/>
    <s v="PE Ops Out/Strips"/>
    <s v="KORDAYA"/>
    <s v="12"/>
    <s v="1200144432"/>
    <s v="10"/>
    <x v="1258"/>
    <x v="1364"/>
    <x v="19"/>
    <s v="KORDAYA"/>
    <s v="ZSRV"/>
    <s v=""/>
    <s v="P48281567"/>
    <s v="ARTE CONSULTORES, EJECUTORES E.I.R."/>
    <n v="3347.25"/>
    <n v="970.21739130434776"/>
    <s v="PEN"/>
    <s v="false"/>
  </r>
  <r>
    <s v="MIN"/>
    <s v="PE"/>
    <x v="1"/>
    <x v="2"/>
    <s v="PE Ops Mall"/>
    <s v="CPISFIL"/>
    <s v="12"/>
    <s v="1200144555"/>
    <s v="10"/>
    <x v="1259"/>
    <x v="1365"/>
    <x v="16"/>
    <s v="EXT_EDAVILA"/>
    <s v="ZSRV"/>
    <s v=""/>
    <s v="P56607803"/>
    <s v="NATIONAL FACILITIES MANAGEMENT S.A."/>
    <n v="3333.33"/>
    <n v="966.18260869565211"/>
    <s v="PEN"/>
    <s v="false"/>
  </r>
  <r>
    <s v="MIN"/>
    <s v="PE"/>
    <x v="1"/>
    <x v="2"/>
    <s v="PE Ops Mall"/>
    <s v="jrojas"/>
    <m/>
    <s v="1200147364"/>
    <s v="10"/>
    <x v="1260"/>
    <x v="1366"/>
    <x v="37"/>
    <s v="EXT_EDAVILA"/>
    <s v="ZSRV"/>
    <s v=""/>
    <s v="P53839517"/>
    <s v="MR SISTEMAS ESPECIALES E.I.R.L."/>
    <n v="3332.99"/>
    <n v="966.08405797101443"/>
    <s v="PEN"/>
    <s v="false"/>
  </r>
  <r>
    <s v="2200"/>
    <s v="CL"/>
    <x v="0"/>
    <x v="7"/>
    <s v="CL Ops Mall"/>
    <s v="FQUEZADA"/>
    <s v="12"/>
    <s v="1200146487"/>
    <s v="10"/>
    <x v="1261"/>
    <x v="1367"/>
    <x v="43"/>
    <s v="FQUEZADA"/>
    <s v="ZSRV"/>
    <s v=""/>
    <s v="77199936"/>
    <s v="DESTRAKUB CONSTRUCTORA LIMITADA"/>
    <n v="894400"/>
    <n v="965.94774982990077"/>
    <s v="CLP"/>
    <s v="false"/>
  </r>
  <r>
    <s v="LAR"/>
    <s v="PE"/>
    <x v="1"/>
    <x v="34"/>
    <s v="PE Marketing Mall"/>
    <s v="NBARRANZUELA"/>
    <s v="12"/>
    <s v="1200146412"/>
    <s v="10"/>
    <x v="1262"/>
    <x v="1368"/>
    <x v="13"/>
    <s v="EXT_ACHIHUAN"/>
    <s v="ZSRV"/>
    <s v="SER_MKT"/>
    <s v="P61187836"/>
    <s v="SINGULAR LATIN E.I.R.L"/>
    <n v="3322.66"/>
    <n v="963.08985507246371"/>
    <s v="PEN"/>
    <s v="false"/>
  </r>
  <r>
    <s v="1100"/>
    <s v="CL"/>
    <x v="0"/>
    <x v="6"/>
    <s v="Corp Explo. TI"/>
    <s v="CPAVEZ"/>
    <s v="12"/>
    <s v="1200147007"/>
    <s v="10"/>
    <x v="1263"/>
    <x v="1369"/>
    <x v="38"/>
    <s v="CPAVEZ"/>
    <s v="ZSRV"/>
    <s v="SER_GRAL"/>
    <s v="96806980"/>
    <s v="ENTEL PCS TELECOMUNICACIONES S.A."/>
    <n v="891008"/>
    <n v="962.28440594861388"/>
    <s v="CLP"/>
    <s v="false"/>
  </r>
  <r>
    <s v="PCA"/>
    <s v="CO"/>
    <x v="3"/>
    <x v="11"/>
    <s v="CO Ops Mall"/>
    <s v="DLOZADA"/>
    <m/>
    <s v="1200147138"/>
    <s v="10"/>
    <x v="1264"/>
    <x v="1370"/>
    <x v="9"/>
    <s v="EXT_AFLOREZ"/>
    <s v="ZSRV"/>
    <s v=""/>
    <s v="C901339265"/>
    <s v="D.N.O DISENOS E INGENIERIA S.A.S"/>
    <n v="3536280"/>
    <n v="961.46818923327896"/>
    <s v="COP"/>
    <s v="false"/>
  </r>
  <r>
    <s v="1100"/>
    <s v="CL"/>
    <x v="0"/>
    <x v="7"/>
    <s v="CL Ops Mall"/>
    <s v="FJELDRES"/>
    <s v="12"/>
    <s v="1200145701"/>
    <s v="10"/>
    <x v="1265"/>
    <x v="1371"/>
    <x v="40"/>
    <s v="EXT_MURRA"/>
    <s v="ZSRV"/>
    <s v=""/>
    <s v="76179272"/>
    <s v="ANDES FACILITY MANAGEMENT SPA"/>
    <n v="890108"/>
    <n v="961.31241022539507"/>
    <s v="CLP"/>
    <s v="false"/>
  </r>
  <r>
    <s v="6650"/>
    <s v="PE"/>
    <x v="2"/>
    <x v="34"/>
    <s v="PE Marketing Mall"/>
    <s v="JHERNANDEZ"/>
    <s v="12"/>
    <s v="1200144549"/>
    <s v="10"/>
    <x v="1266"/>
    <x v="1372"/>
    <x v="16"/>
    <s v="EXT_EDAVILA"/>
    <s v="ZSRV"/>
    <s v="SER_MKT"/>
    <s v="P40978481"/>
    <s v="MEJIA AQUIJE OSCAR ALBERTO"/>
    <n v="3313.56"/>
    <n v="960.45217391304345"/>
    <s v="PEN"/>
    <s v="false"/>
  </r>
  <r>
    <s v="2400"/>
    <s v="CL"/>
    <x v="0"/>
    <x v="62"/>
    <s v="CL Arq Out/Strip"/>
    <s v="V RODRIGUEZ"/>
    <s v="13"/>
    <s v="1300008877"/>
    <s v="10"/>
    <x v="1267"/>
    <x v="1373"/>
    <x v="44"/>
    <s v="BILLESCA"/>
    <s v="ZSPC"/>
    <s v=""/>
    <s v="77699218"/>
    <s v="ECOESPACIO LIMITADA"/>
    <n v="23"/>
    <n v="958.33333333333326"/>
    <s v="UF"/>
    <s v="false"/>
  </r>
  <r>
    <s v="6650"/>
    <s v="PE"/>
    <x v="2"/>
    <x v="2"/>
    <s v="PE Ops Mall"/>
    <s v="LCHIPAYO"/>
    <s v="12"/>
    <s v="1200145319"/>
    <s v="10"/>
    <x v="1268"/>
    <x v="1374"/>
    <x v="36"/>
    <s v="PRA_ARIVERA"/>
    <s v="ZSRV"/>
    <s v="SER_GRAL"/>
    <s v="P60712155"/>
    <s v="SERTELL SERVICIOS GENERALES E.I.R.L"/>
    <n v="3305.5"/>
    <n v="958.1159420289855"/>
    <s v="PEN"/>
    <s v="false"/>
  </r>
  <r>
    <s v="6030"/>
    <s v="PE"/>
    <x v="2"/>
    <x v="2"/>
    <s v="PE Ops Mall"/>
    <s v="LHUAMAN"/>
    <s v="12"/>
    <s v="1200145131"/>
    <s v="10"/>
    <x v="1269"/>
    <x v="1375"/>
    <x v="24"/>
    <s v="LHUAMAN"/>
    <s v="ZSRV"/>
    <s v=""/>
    <s v="P60484187"/>
    <s v="SOINEL COMPANY S.A.C"/>
    <n v="3304"/>
    <n v="957.68115942028976"/>
    <s v="PEN"/>
    <s v="false"/>
  </r>
  <r>
    <s v="MQU"/>
    <s v="CL"/>
    <x v="0"/>
    <x v="7"/>
    <s v="CL Ops Mall"/>
    <s v="MBELLO"/>
    <s v="12"/>
    <s v="1200143819"/>
    <s v="10"/>
    <x v="1270"/>
    <x v="1376"/>
    <x v="59"/>
    <s v="EXT_MBELLO"/>
    <s v="ZSRV"/>
    <s v=""/>
    <s v="77127582"/>
    <s v="CHILE SEÑALETICAS SPA"/>
    <n v="22.96"/>
    <n v="956.66666666666663"/>
    <s v="UF"/>
    <s v="false"/>
  </r>
  <r>
    <s v="MCH"/>
    <s v="PE"/>
    <x v="2"/>
    <x v="38"/>
    <s v="PE Ops Out/Strips"/>
    <s v="Ameza"/>
    <s v="12"/>
    <s v="1200145869"/>
    <s v="10"/>
    <x v="1271"/>
    <x v="1377"/>
    <x v="31"/>
    <s v="AMEZAR"/>
    <s v="ZSRV"/>
    <s v="SER_VARIO"/>
    <s v="P55219583"/>
    <s v="SERVICIOS EVENTOS SPECIALES"/>
    <n v="3300"/>
    <n v="956.52173913043475"/>
    <s v="PEN"/>
    <s v="false"/>
  </r>
  <r>
    <s v="6550"/>
    <s v="PE"/>
    <x v="2"/>
    <x v="2"/>
    <s v="PE Ops Mall"/>
    <s v="Ameza"/>
    <s v="12"/>
    <s v="1200145868"/>
    <s v="10"/>
    <x v="1272"/>
    <x v="1377"/>
    <x v="31"/>
    <s v="AMEZAR"/>
    <s v="ZSRV"/>
    <s v="SER_VARIO"/>
    <s v="P55219583"/>
    <s v="SERVICIOS EVENTOS SPECIALES"/>
    <n v="3300"/>
    <n v="956.52173913043475"/>
    <s v="PEN"/>
    <s v="false"/>
  </r>
  <r>
    <s v="LAR"/>
    <s v="PE"/>
    <x v="1"/>
    <x v="8"/>
    <s v="PE Center Manager"/>
    <s v="Ameza"/>
    <s v="12"/>
    <s v="1200145866"/>
    <s v="10"/>
    <x v="1273"/>
    <x v="1377"/>
    <x v="31"/>
    <s v="AMEZAR"/>
    <s v="ZSRV"/>
    <s v="SER_VARIO"/>
    <s v="P55219583"/>
    <s v="SERVICIOS EVENTOS SPECIALES"/>
    <n v="3300"/>
    <n v="956.52173913043475"/>
    <s v="PEN"/>
    <s v="false"/>
  </r>
  <r>
    <s v="3450"/>
    <s v="PE"/>
    <x v="1"/>
    <x v="38"/>
    <s v="PE Ops Out/Strips"/>
    <s v="Ameza"/>
    <s v="12"/>
    <s v="1200145906"/>
    <s v="10"/>
    <x v="1274"/>
    <x v="1377"/>
    <x v="31"/>
    <s v="AMEZAR"/>
    <s v="ZSRV"/>
    <s v="SER_VARIO"/>
    <s v="P55219583"/>
    <s v="SERVICIOS EVENTOS SPECIALES"/>
    <n v="3300"/>
    <n v="956.52173913043475"/>
    <s v="PEN"/>
    <s v="false"/>
  </r>
  <r>
    <s v="6550"/>
    <s v="PE"/>
    <x v="2"/>
    <x v="2"/>
    <s v="PE Ops Mall"/>
    <s v="yzegarra"/>
    <m/>
    <s v="1200147518"/>
    <s v="10"/>
    <x v="1275"/>
    <x v="1378"/>
    <x v="28"/>
    <s v="YZEGARRA"/>
    <s v="ZSRV"/>
    <s v=""/>
    <s v="P60359466"/>
    <s v="ELECTRIC STORE S.A.C."/>
    <n v="3300"/>
    <n v="956.52173913043475"/>
    <s v="PEN"/>
    <s v="false"/>
  </r>
  <r>
    <s v="MOL"/>
    <s v="PE"/>
    <x v="1"/>
    <x v="2"/>
    <s v="PE Ops Mall"/>
    <s v="ameza"/>
    <s v="12"/>
    <s v="1200145264"/>
    <s v="10"/>
    <x v="1276"/>
    <x v="1379"/>
    <x v="36"/>
    <s v="AMEZAR"/>
    <s v="ZSRV"/>
    <s v="SER_VARIO"/>
    <s v="P55086648"/>
    <s v="4SECURE S.A.C"/>
    <n v="3299.99"/>
    <n v="956.51884057971006"/>
    <s v="PEN"/>
    <s v="false"/>
  </r>
  <r>
    <s v="LAR"/>
    <s v="PE"/>
    <x v="1"/>
    <x v="8"/>
    <s v="PE Center Manager"/>
    <s v="Ameza"/>
    <s v="12"/>
    <s v="1200146314"/>
    <s v="10"/>
    <x v="1277"/>
    <x v="1380"/>
    <x v="35"/>
    <s v="AMEZAR"/>
    <s v="ZSRV"/>
    <s v="SER_VARIO"/>
    <s v="P61344813"/>
    <s v="CONSTRUCCION Y ADMINISTRACION DE SE"/>
    <n v="3298.14"/>
    <n v="955.98260869565206"/>
    <s v="PEN"/>
    <s v="false"/>
  </r>
  <r>
    <s v="6000"/>
    <s v="PE"/>
    <x v="2"/>
    <x v="8"/>
    <s v="PE Center Manager"/>
    <s v="Ameza"/>
    <s v="12"/>
    <s v="1200146315"/>
    <s v="10"/>
    <x v="1278"/>
    <x v="1380"/>
    <x v="35"/>
    <s v="AMEZAR"/>
    <s v="ZSRV"/>
    <s v="SER_VARIO"/>
    <s v="P61344813"/>
    <s v="CONSTRUCCION Y ADMINISTRACION DE SE"/>
    <n v="3298.14"/>
    <n v="955.98260869565206"/>
    <s v="PEN"/>
    <s v="false"/>
  </r>
  <r>
    <s v="OUL"/>
    <s v="PE"/>
    <x v="1"/>
    <x v="38"/>
    <s v="PE Ops Out/Strips"/>
    <s v="Ameza"/>
    <s v="12"/>
    <s v="1200146316"/>
    <s v="10"/>
    <x v="1279"/>
    <x v="1380"/>
    <x v="35"/>
    <s v="AMEZAR"/>
    <s v="ZSRV"/>
    <s v="SER_VARIO"/>
    <s v="P61344813"/>
    <s v="CONSTRUCCION Y ADMINISTRACION DE SE"/>
    <n v="3298.14"/>
    <n v="955.98260869565206"/>
    <s v="PEN"/>
    <s v="false"/>
  </r>
  <r>
    <s v="MCH"/>
    <s v="PE"/>
    <x v="2"/>
    <x v="38"/>
    <s v="PE Ops Out/Strips"/>
    <s v="Ameza"/>
    <s v="12"/>
    <s v="1200146317"/>
    <s v="10"/>
    <x v="1280"/>
    <x v="1380"/>
    <x v="35"/>
    <s v="AMEZAR"/>
    <s v="ZSRV"/>
    <s v="SER_VARIO"/>
    <s v="P61344813"/>
    <s v="CONSTRUCCION Y ADMINISTRACION DE SE"/>
    <n v="3298.14"/>
    <n v="955.98260869565206"/>
    <s v="PEN"/>
    <s v="false"/>
  </r>
  <r>
    <s v="6030"/>
    <s v="PE"/>
    <x v="2"/>
    <x v="2"/>
    <s v="PE Ops Mall"/>
    <s v="LHUAMAN"/>
    <s v="12"/>
    <s v="1200145610"/>
    <s v="10"/>
    <x v="1281"/>
    <x v="1381"/>
    <x v="26"/>
    <s v="LHUAMAN"/>
    <s v="ZSRV"/>
    <s v=""/>
    <s v="P53193285"/>
    <s v="SNAR PRODUCCIONES S.A.C."/>
    <n v="3290"/>
    <n v="953.62318840579701"/>
    <s v="PEN"/>
    <s v="false"/>
  </r>
  <r>
    <s v="3510"/>
    <s v="PE"/>
    <x v="1"/>
    <x v="2"/>
    <s v="PE Ops Mall"/>
    <s v="DDIAZ"/>
    <m/>
    <s v="1200147557"/>
    <s v="10"/>
    <x v="1282"/>
    <x v="1382"/>
    <x v="28"/>
    <s v="DDIAZ"/>
    <s v="ZSRV"/>
    <s v=""/>
    <s v="P60546098"/>
    <s v="BUSTAMANTE INGENIERIA Y CONSTRUCCIO"/>
    <n v="3290"/>
    <n v="953.62318840579701"/>
    <s v="PEN"/>
    <s v="false"/>
  </r>
  <r>
    <s v="6740"/>
    <s v="PE"/>
    <x v="2"/>
    <x v="38"/>
    <s v="PE Ops Out/Strips"/>
    <s v="KORDAYA"/>
    <s v="12"/>
    <s v="1200144596"/>
    <s v="10"/>
    <x v="1283"/>
    <x v="1383"/>
    <x v="16"/>
    <s v="KORDAYA"/>
    <s v="ZSRV"/>
    <s v=""/>
    <s v="P56607803"/>
    <s v="NATIONAL FACILITIES MANAGEMENT S.A."/>
    <n v="3285.36"/>
    <n v="952.2782608695652"/>
    <s v="PEN"/>
    <s v="false"/>
  </r>
  <r>
    <s v="6030"/>
    <s v="PE"/>
    <x v="2"/>
    <x v="2"/>
    <s v="PE Ops Mall"/>
    <s v="LHUAMAN"/>
    <s v="12"/>
    <s v="1200145350"/>
    <s v="10"/>
    <x v="1284"/>
    <x v="1384"/>
    <x v="21"/>
    <s v="LHUAMAN"/>
    <s v="ZSRV"/>
    <s v=""/>
    <s v="P53193285"/>
    <s v="SNAR PRODUCCIONES S.A.C."/>
    <n v="3285"/>
    <n v="952.17391304347825"/>
    <s v="PEN"/>
    <s v="false"/>
  </r>
  <r>
    <s v="PCA"/>
    <s v="CO"/>
    <x v="3"/>
    <x v="32"/>
    <s v="CO Mktg Mall"/>
    <s v="PRODRIGUEZ"/>
    <s v="12"/>
    <s v="1200146872"/>
    <s v="10"/>
    <x v="1285"/>
    <x v="1385"/>
    <x v="50"/>
    <s v="EXT_DMENDES"/>
    <s v="ZSRV"/>
    <s v=""/>
    <s v="C901066581"/>
    <s v="FENIX BTL S.A.S"/>
    <n v="3500000"/>
    <n v="951.60413268080481"/>
    <s v="COP"/>
    <s v="false"/>
  </r>
  <r>
    <s v="1100"/>
    <s v="CL"/>
    <x v="0"/>
    <x v="13"/>
    <s v="CL Marketing Mall"/>
    <s v="MGALLARDO"/>
    <s v="12"/>
    <s v="1200144204"/>
    <s v="10"/>
    <x v="1286"/>
    <x v="1386"/>
    <x v="11"/>
    <s v="MGALLARDOC"/>
    <s v="ZSRV"/>
    <s v=""/>
    <s v="77716309"/>
    <s v="TECNOLOGIAS ALTATECH SPA"/>
    <n v="880900"/>
    <n v="951.3678139816185"/>
    <s v="CLP"/>
    <s v="false"/>
  </r>
  <r>
    <s v="OUL"/>
    <s v="PE"/>
    <x v="1"/>
    <x v="34"/>
    <s v="PE Marketing Mall"/>
    <s v="AFALCON"/>
    <s v="12"/>
    <s v="1200143882"/>
    <s v="10"/>
    <x v="1287"/>
    <x v="1387"/>
    <x v="6"/>
    <s v="EXT_ACHIHUAN"/>
    <s v="ZSRV"/>
    <s v="SER_MKT"/>
    <s v="P20416564"/>
    <s v="SUSAN LEON PRODUCCIONES Y REPRESENT"/>
    <n v="3280"/>
    <n v="950.72463768115938"/>
    <s v="PEN"/>
    <s v="false"/>
  </r>
  <r>
    <s v="ACH"/>
    <s v="CL"/>
    <x v="0"/>
    <x v="51"/>
    <s v="CL Serv al Cliente"/>
    <s v="AOLAVARRIA"/>
    <s v="13"/>
    <s v="1300008939"/>
    <s v="10"/>
    <x v="1288"/>
    <x v="1388"/>
    <x v="13"/>
    <s v="MFILIPINI"/>
    <s v="ZSPC"/>
    <s v=""/>
    <s v="96820170"/>
    <s v="ADECCO RECURSOS HUMANOS S.A"/>
    <n v="880164"/>
    <n v="950.57293747907511"/>
    <s v="CLP"/>
    <s v="false"/>
  </r>
  <r>
    <s v="2200"/>
    <s v="CL"/>
    <x v="0"/>
    <x v="51"/>
    <s v="CL Serv al Cliente"/>
    <s v="AOLAVARRIA"/>
    <s v="13"/>
    <s v="1300008940"/>
    <s v="10"/>
    <x v="1289"/>
    <x v="1389"/>
    <x v="13"/>
    <s v="MFILIPINI"/>
    <s v="ZSPC"/>
    <s v=""/>
    <s v="96820170"/>
    <s v="ADECCO RECURSOS HUMANOS S.A"/>
    <n v="880164"/>
    <n v="950.57293747907511"/>
    <s v="CLP"/>
    <s v="false"/>
  </r>
  <r>
    <s v="1110"/>
    <s v="CL"/>
    <x v="0"/>
    <x v="51"/>
    <s v="CL Serv al Cliente"/>
    <s v="AOLAVARRIA"/>
    <s v="13"/>
    <s v="1300008943"/>
    <s v="10"/>
    <x v="1290"/>
    <x v="1390"/>
    <x v="43"/>
    <s v="MFILIPINI"/>
    <s v="ZSPC"/>
    <s v=""/>
    <s v="96820170"/>
    <s v="ADECCO RECURSOS HUMANOS S.A"/>
    <n v="880164"/>
    <n v="950.57293747907511"/>
    <s v="CLP"/>
    <s v="false"/>
  </r>
  <r>
    <s v="1100"/>
    <s v="CL"/>
    <x v="0"/>
    <x v="51"/>
    <s v="CL Serv al Cliente"/>
    <s v="AOLAVARRIA"/>
    <s v="13"/>
    <s v="1300008944"/>
    <s v="10"/>
    <x v="1291"/>
    <x v="1391"/>
    <x v="43"/>
    <s v="MFILIPINI"/>
    <s v="ZSPC"/>
    <s v=""/>
    <s v="96820170"/>
    <s v="ADECCO RECURSOS HUMANOS S.A"/>
    <n v="880164"/>
    <n v="950.57293747907511"/>
    <s v="CLP"/>
    <s v="false"/>
  </r>
  <r>
    <s v="MAM"/>
    <s v="CL"/>
    <x v="0"/>
    <x v="13"/>
    <s v="CL Marketing Mall"/>
    <s v="CESTAY"/>
    <s v="12"/>
    <s v="1200145370"/>
    <s v="10"/>
    <x v="1292"/>
    <x v="1392"/>
    <x v="21"/>
    <s v="CESTAY"/>
    <s v="ZSRV"/>
    <s v=""/>
    <s v="76682308"/>
    <s v="AGENCIA DE MEDIOS SIBERIA LIMITADA"/>
    <n v="880000"/>
    <n v="950.39581825839969"/>
    <s v="CLP"/>
    <s v="false"/>
  </r>
  <r>
    <s v="6030"/>
    <s v="PE"/>
    <x v="2"/>
    <x v="2"/>
    <s v="PE Ops Mall"/>
    <s v="LHUAMAN"/>
    <m/>
    <s v="1200147585"/>
    <s v="10"/>
    <x v="1293"/>
    <x v="1393"/>
    <x v="28"/>
    <s v="LHUAMAN"/>
    <s v="ZSRV"/>
    <s v=""/>
    <s v="P56607803"/>
    <s v="NATIONAL FACILITIES MANAGEMENT S.A."/>
    <n v="3278.83"/>
    <n v="950.38550724637673"/>
    <s v="PEN"/>
    <s v="false"/>
  </r>
  <r>
    <s v="1100"/>
    <s v="CL"/>
    <x v="0"/>
    <x v="19"/>
    <s v="Corp A. Personas"/>
    <s v="CCHUECAS"/>
    <s v="12"/>
    <s v="1200144068"/>
    <s v="10"/>
    <x v="1294"/>
    <x v="1394"/>
    <x v="23"/>
    <s v="DQUINTANA"/>
    <s v="ZSRV"/>
    <s v=""/>
    <s v="94623000"/>
    <s v="SODEXO CHILE SPA"/>
    <n v="879866"/>
    <n v="950.25109889516489"/>
    <s v="CLP"/>
    <s v="false"/>
  </r>
  <r>
    <s v="6030"/>
    <s v="PE"/>
    <x v="2"/>
    <x v="2"/>
    <s v="PE Ops Mall"/>
    <s v="LHUAMAN"/>
    <s v="12"/>
    <s v="1200145119"/>
    <s v="10"/>
    <x v="1295"/>
    <x v="1395"/>
    <x v="24"/>
    <s v="LHUAMAN"/>
    <s v="ZSRV"/>
    <s v=""/>
    <s v="P60484187"/>
    <s v="SOINEL COMPANY S.A.C"/>
    <n v="3276"/>
    <n v="949.56521739130426"/>
    <s v="PEN"/>
    <s v="false"/>
  </r>
  <r>
    <s v="6030"/>
    <s v="PE"/>
    <x v="2"/>
    <x v="2"/>
    <s v="PE Ops Mall"/>
    <s v="LHUAMAN"/>
    <s v="12"/>
    <s v="1200145314"/>
    <s v="10"/>
    <x v="1296"/>
    <x v="1396"/>
    <x v="36"/>
    <s v="LHUAMAN"/>
    <s v="ZSRV"/>
    <s v=""/>
    <s v="P55983976"/>
    <s v="RG INGENIEROS CONTRATISTAS Y ASO"/>
    <n v="3273.6"/>
    <n v="948.86956521739125"/>
    <s v="PEN"/>
    <s v="false"/>
  </r>
  <r>
    <s v="CON"/>
    <s v="CL"/>
    <x v="0"/>
    <x v="7"/>
    <s v="CL Ops Mall"/>
    <s v="JALVAREZV"/>
    <s v="12"/>
    <s v="1200143784"/>
    <s v="10"/>
    <x v="1297"/>
    <x v="1397"/>
    <x v="48"/>
    <s v="JALVAREZV"/>
    <s v="ZSRV"/>
    <s v=""/>
    <s v="10772414"/>
    <s v="VICENTE ANDRES MENDEZ NAVARRETE"/>
    <n v="873000"/>
    <n v="942.83585152225339"/>
    <s v="CLP"/>
    <s v="false"/>
  </r>
  <r>
    <s v="PHM"/>
    <s v="CO"/>
    <x v="3"/>
    <x v="33"/>
    <s v="CO Sgcia Personas"/>
    <s v="C Ibáñez"/>
    <s v="13"/>
    <s v="1300008858"/>
    <s v="10"/>
    <x v="1298"/>
    <x v="1398"/>
    <x v="5"/>
    <s v="PRA_KCUBIDES"/>
    <s v="ZSPC"/>
    <s v=""/>
    <s v="C901639512"/>
    <s v="SCAPE COLOMBIA S.A.S."/>
    <n v="3458826"/>
    <n v="940.40946166394781"/>
    <s v="COP"/>
    <s v="false"/>
  </r>
  <r>
    <s v="4300"/>
    <s v="CO"/>
    <x v="3"/>
    <x v="33"/>
    <s v="CO Sgcia Personas"/>
    <s v="C Ibáñez"/>
    <s v="13"/>
    <s v="1300008880"/>
    <s v="10"/>
    <x v="1299"/>
    <x v="1399"/>
    <x v="5"/>
    <s v="PRA_KCUBIDES"/>
    <s v="ZSPC"/>
    <s v=""/>
    <s v="C901639512"/>
    <s v="SCAPE COLOMBIA S.A.S."/>
    <n v="3458826"/>
    <n v="940.40946166394781"/>
    <s v="COP"/>
    <s v="false"/>
  </r>
  <r>
    <s v="PCA"/>
    <s v="CO"/>
    <x v="3"/>
    <x v="33"/>
    <s v="CO Sgcia Personas"/>
    <s v="C Ibáñez"/>
    <s v="13"/>
    <s v="1300008859"/>
    <s v="10"/>
    <x v="1300"/>
    <x v="1400"/>
    <x v="5"/>
    <s v="PRA_KCUBIDES"/>
    <s v="ZSPC"/>
    <s v=""/>
    <s v="C901639512"/>
    <s v="SCAPE COLOMBIA S.A.S."/>
    <n v="3458826"/>
    <n v="940.40946166394781"/>
    <s v="COP"/>
    <s v="false"/>
  </r>
  <r>
    <s v="MIN"/>
    <s v="PE"/>
    <x v="1"/>
    <x v="8"/>
    <s v="PE Center Manager"/>
    <s v="ameza"/>
    <m/>
    <s v="1200147157"/>
    <s v="10"/>
    <x v="1301"/>
    <x v="1401"/>
    <x v="41"/>
    <s v="AMEZAR"/>
    <s v="ZSRV"/>
    <s v="SER_VARIO"/>
    <s v="P60113015"/>
    <s v="GALAXY COMUNICACIONES S.A.C"/>
    <n v="940"/>
    <n v="940"/>
    <s v="USD"/>
    <s v="false"/>
  </r>
  <r>
    <s v="6000"/>
    <s v="PE"/>
    <x v="2"/>
    <x v="34"/>
    <s v="PE Marketing Mall"/>
    <s v="AATOCHE"/>
    <s v="12"/>
    <s v="1200144444"/>
    <s v="10"/>
    <x v="1302"/>
    <x v="1402"/>
    <x v="47"/>
    <s v="EXT_KNOLASCO"/>
    <s v="ZSRV"/>
    <s v="SER_MKT"/>
    <s v="P20416564"/>
    <s v="SUSAN LEON PRODUCCIONES Y REPRESENT"/>
    <n v="3240"/>
    <n v="939.13043478260863"/>
    <s v="PEN"/>
    <s v="false"/>
  </r>
  <r>
    <s v="MVS"/>
    <s v="PE"/>
    <x v="2"/>
    <x v="38"/>
    <s v="PE Ops Out/Strips"/>
    <s v="KORDAYA"/>
    <s v="12"/>
    <s v="1200145000"/>
    <s v="10"/>
    <x v="1303"/>
    <x v="1403"/>
    <x v="0"/>
    <s v="KORDAYA"/>
    <s v="ZSRV"/>
    <s v=""/>
    <s v="P60847096"/>
    <s v="BRINPER PERU S.A.C"/>
    <n v="3237"/>
    <n v="938.26086956521738"/>
    <s v="PEN"/>
    <s v="false"/>
  </r>
  <r>
    <s v="OAS"/>
    <s v="CO"/>
    <x v="3"/>
    <x v="31"/>
    <s v="CO Ops Out/Strip"/>
    <s v="LCHARRY"/>
    <s v="12"/>
    <s v="1200145013"/>
    <s v="10"/>
    <x v="1304"/>
    <x v="1404"/>
    <x v="0"/>
    <s v="LCHARRY"/>
    <s v="ZSRV"/>
    <s v=""/>
    <s v="C901342629"/>
    <s v="ANDRADE INGENIERIA Y DISENO SAS"/>
    <n v="3446500"/>
    <n v="937.05818379554103"/>
    <s v="COP"/>
    <s v="false"/>
  </r>
  <r>
    <s v="3300"/>
    <s v="PE"/>
    <x v="1"/>
    <x v="34"/>
    <s v="PE Marketing Mall"/>
    <s v="JHERNANDEZ"/>
    <s v="12"/>
    <s v="1200143942"/>
    <s v="10"/>
    <x v="1305"/>
    <x v="1405"/>
    <x v="27"/>
    <s v="EXT_EDAVILA"/>
    <s v="ZSRV"/>
    <s v="SER_MKT"/>
    <s v="P60255985"/>
    <s v="YO ME ENCARGO S.A.C"/>
    <n v="3230.6"/>
    <n v="936.40579710144925"/>
    <s v="PEN"/>
    <s v="false"/>
  </r>
  <r>
    <s v="3510"/>
    <s v="PE"/>
    <x v="1"/>
    <x v="34"/>
    <s v="PE Marketing Mall"/>
    <s v="RCULQUI"/>
    <s v="12"/>
    <s v="1200145105"/>
    <s v="10"/>
    <x v="1306"/>
    <x v="1406"/>
    <x v="24"/>
    <s v="SGARIBAY"/>
    <s v="ZSRV"/>
    <s v=""/>
    <s v="P49614128"/>
    <s v="BACKSTAGE &amp; MARKETING SRL"/>
    <n v="3220"/>
    <n v="933.33333333333326"/>
    <s v="PEN"/>
    <s v="false"/>
  </r>
  <r>
    <s v="3300"/>
    <s v="PE"/>
    <x v="1"/>
    <x v="2"/>
    <s v="PE Ops Mall"/>
    <s v="JMALAGA"/>
    <s v="12"/>
    <s v="1200145546"/>
    <s v="10"/>
    <x v="1307"/>
    <x v="1407"/>
    <x v="26"/>
    <s v="RFC_CPI_SAP"/>
    <s v="ZSRV"/>
    <s v=""/>
    <s v="P55830207"/>
    <s v="GONNI S.A.C."/>
    <n v="3220"/>
    <n v="933.33333333333326"/>
    <s v="PEN"/>
    <s v="false"/>
  </r>
  <r>
    <s v="DCO"/>
    <s v="CO"/>
    <x v="3"/>
    <x v="33"/>
    <s v="CO Sgcia Personas"/>
    <s v="T Durán"/>
    <s v="12"/>
    <s v="1200145638"/>
    <s v="10"/>
    <x v="1308"/>
    <x v="1408"/>
    <x v="40"/>
    <s v="PRA_KCUBIDES"/>
    <s v="ZSRV"/>
    <s v=""/>
    <s v="C900140737"/>
    <s v="TOTAL AUDIO S.A.S."/>
    <n v="3430000"/>
    <n v="932.57205002718865"/>
    <s v="COP"/>
    <s v="false"/>
  </r>
  <r>
    <s v="MAM"/>
    <s v="CL"/>
    <x v="0"/>
    <x v="13"/>
    <s v="CL Marketing Mall"/>
    <s v="CESTAY"/>
    <s v="12"/>
    <s v="1200146971"/>
    <s v="10"/>
    <x v="1309"/>
    <x v="1409"/>
    <x v="38"/>
    <s v="CESTAY"/>
    <s v="ZSRV"/>
    <s v=""/>
    <s v="76593514"/>
    <s v="TEMPO PRODUCCIONES BY DS SPA"/>
    <n v="862500"/>
    <n v="931.49590141803378"/>
    <s v="CLP"/>
    <s v="false"/>
  </r>
  <r>
    <s v="MIN"/>
    <s v="PE"/>
    <x v="1"/>
    <x v="2"/>
    <s v="PE Ops Mall"/>
    <s v="CPISFIL"/>
    <s v="12"/>
    <s v="1200144985"/>
    <s v="10"/>
    <x v="1310"/>
    <x v="1410"/>
    <x v="0"/>
    <s v="EXT_EDAVILA"/>
    <s v="ZSRV"/>
    <s v=""/>
    <s v="P45455327"/>
    <s v="OBIETTIVO LAVORO PERU S.A.C - OL PE"/>
    <n v="3213.19"/>
    <n v="931.35942028985505"/>
    <s v="PEN"/>
    <s v="false"/>
  </r>
  <r>
    <s v="1100"/>
    <s v="CL"/>
    <x v="0"/>
    <x v="7"/>
    <s v="CL Ops Mall"/>
    <s v="MANTONIETA"/>
    <m/>
    <s v="1200147410"/>
    <s v="10"/>
    <x v="1311"/>
    <x v="1411"/>
    <x v="37"/>
    <s v="EXT_MURRA"/>
    <s v="ZSRV"/>
    <s v=""/>
    <s v="76179272"/>
    <s v="ANDES FACILITY MANAGEMENT SPA"/>
    <n v="862358"/>
    <n v="931.34254209281482"/>
    <s v="CLP"/>
    <s v="false"/>
  </r>
  <r>
    <s v="6030"/>
    <s v="PE"/>
    <x v="2"/>
    <x v="2"/>
    <s v="PE Ops Mall"/>
    <s v="LHUAMAN"/>
    <s v="12"/>
    <s v="1200145533"/>
    <s v="10"/>
    <x v="1312"/>
    <x v="1412"/>
    <x v="1"/>
    <s v="LHUAMAN"/>
    <s v="ZSRV"/>
    <s v=""/>
    <s v="P56607803"/>
    <s v="NATIONAL FACILITIES MANAGEMENT S.A."/>
    <n v="3210.41"/>
    <n v="930.55362318840571"/>
    <s v="PEN"/>
    <s v="false"/>
  </r>
  <r>
    <s v="6030"/>
    <s v="PE"/>
    <x v="2"/>
    <x v="2"/>
    <s v="PE Ops Mall"/>
    <s v="LHUAMAN"/>
    <s v="12"/>
    <s v="1200145534"/>
    <s v="10"/>
    <x v="1313"/>
    <x v="1413"/>
    <x v="1"/>
    <s v="LHUAMAN"/>
    <s v="ZSRV"/>
    <s v=""/>
    <s v="P56607803"/>
    <s v="NATIONAL FACILITIES MANAGEMENT S.A."/>
    <n v="3210.41"/>
    <n v="930.55362318840571"/>
    <s v="PEN"/>
    <s v="false"/>
  </r>
  <r>
    <s v="1110"/>
    <s v="CL"/>
    <x v="0"/>
    <x v="45"/>
    <s v="CL Ops Out/Strip"/>
    <s v="MBELLO"/>
    <s v="12"/>
    <s v="1200143832"/>
    <s v="10"/>
    <x v="1314"/>
    <x v="1414"/>
    <x v="59"/>
    <s v="EXT_MBELLO"/>
    <s v="ZSRV"/>
    <s v=""/>
    <s v="76280819"/>
    <s v="PAISAJISMO BASCHARANT SPA"/>
    <n v="860000"/>
    <n v="928.79591329798154"/>
    <s v="CLP"/>
    <s v="false"/>
  </r>
  <r>
    <s v="3520"/>
    <s v="PE"/>
    <x v="1"/>
    <x v="2"/>
    <s v="PE Ops Mall"/>
    <s v="APRADA"/>
    <s v="12"/>
    <s v="1200145476"/>
    <s v="10"/>
    <x v="1315"/>
    <x v="1415"/>
    <x v="1"/>
    <s v="APRADA"/>
    <s v="ZSRV"/>
    <s v="SER_GRAL"/>
    <s v="P12262043"/>
    <s v="OVERALL BUSINESS S.A"/>
    <n v="3200.6"/>
    <n v="927.71014492753613"/>
    <s v="PEN"/>
    <s v="false"/>
  </r>
  <r>
    <s v="OUL"/>
    <s v="PE"/>
    <x v="1"/>
    <x v="38"/>
    <s v="PE Ops Out/Strips"/>
    <s v="mrodriguezc"/>
    <s v="12"/>
    <s v="1200144108"/>
    <s v="10"/>
    <x v="1316"/>
    <x v="1416"/>
    <x v="23"/>
    <s v="MRODRIGUEZC"/>
    <s v="ZSRV"/>
    <s v=""/>
    <s v="P51604288"/>
    <s v="TRANSPORTES ENCISO S.A.C"/>
    <n v="3200"/>
    <n v="927.53623188405788"/>
    <s v="PEN"/>
    <s v="false"/>
  </r>
  <r>
    <s v="6740"/>
    <s v="PE"/>
    <x v="2"/>
    <x v="38"/>
    <s v="PE Ops Out/Strips"/>
    <s v="Ameza"/>
    <s v="12"/>
    <s v="1200145871"/>
    <s v="10"/>
    <x v="1317"/>
    <x v="1377"/>
    <x v="31"/>
    <s v="AMEZAR"/>
    <s v="ZSRV"/>
    <s v="SER_VARIO"/>
    <s v="P55219583"/>
    <s v="SERVICIOS EVENTOS SPECIALES"/>
    <n v="3200"/>
    <n v="927.53623188405788"/>
    <s v="PEN"/>
    <s v="false"/>
  </r>
  <r>
    <s v="6650"/>
    <s v="PE"/>
    <x v="2"/>
    <x v="2"/>
    <s v="PE Ops Mall"/>
    <s v="Ameza"/>
    <s v="12"/>
    <s v="1200145870"/>
    <s v="10"/>
    <x v="1318"/>
    <x v="1377"/>
    <x v="31"/>
    <s v="AMEZAR"/>
    <s v="ZSRV"/>
    <s v="SER_VARIO"/>
    <s v="P55219583"/>
    <s v="SERVICIOS EVENTOS SPECIALES"/>
    <n v="3200"/>
    <n v="927.53623188405788"/>
    <s v="PEN"/>
    <s v="false"/>
  </r>
  <r>
    <s v="3450"/>
    <s v="PE"/>
    <x v="1"/>
    <x v="38"/>
    <s v="PE Ops Out/Strips"/>
    <s v="EREJAS"/>
    <s v="12"/>
    <s v="1200145814"/>
    <s v="10"/>
    <x v="1319"/>
    <x v="1417"/>
    <x v="31"/>
    <s v="EREJAS"/>
    <s v="ZSRV"/>
    <s v=""/>
    <s v="P53753329"/>
    <s v="INVERSIONES &amp; SERVICIOS GENERALES A"/>
    <n v="3200"/>
    <n v="927.53623188405788"/>
    <s v="PEN"/>
    <s v="false"/>
  </r>
  <r>
    <s v="PAG"/>
    <s v="CO"/>
    <x v="3"/>
    <x v="32"/>
    <s v="CO Mktg Mall"/>
    <s v="ATAPIA"/>
    <s v="12"/>
    <s v="1200145583"/>
    <s v="10"/>
    <x v="1320"/>
    <x v="1418"/>
    <x v="26"/>
    <s v="EXT_MSAMPER"/>
    <s v="ZSRV"/>
    <s v="SER_MKT"/>
    <s v="C901205728"/>
    <s v="STREAM RADIO S.A.S."/>
    <n v="3405413"/>
    <n v="925.88716693855361"/>
    <s v="COP"/>
    <s v="false"/>
  </r>
  <r>
    <s v="3520"/>
    <s v="PE"/>
    <x v="1"/>
    <x v="2"/>
    <s v="PE Ops Mall"/>
    <s v="GLUDENA"/>
    <s v="12"/>
    <s v="1200144381"/>
    <s v="10"/>
    <x v="1321"/>
    <x v="1419"/>
    <x v="32"/>
    <s v="GLUDENA"/>
    <s v="ZSRV"/>
    <s v=""/>
    <s v="P56607803"/>
    <s v="NATIONAL FACILITIES MANAGEMENT S.A."/>
    <n v="3190"/>
    <n v="924.63768115942025"/>
    <s v="PEN"/>
    <s v="false"/>
  </r>
  <r>
    <s v="6000"/>
    <s v="PE"/>
    <x v="2"/>
    <x v="2"/>
    <s v="PE Ops Mall"/>
    <s v="MPONCE"/>
    <s v="12"/>
    <s v="1200146798"/>
    <s v="10"/>
    <x v="1322"/>
    <x v="1420"/>
    <x v="18"/>
    <s v="EXT_KNOLASCO"/>
    <s v="ZSRV"/>
    <s v="SER_MANTO"/>
    <s v="P60434597"/>
    <s v="DINAMO CONTROL &amp; AUTOMATIZACION S.A"/>
    <n v="3190"/>
    <n v="924.63768115942025"/>
    <s v="PEN"/>
    <s v="false"/>
  </r>
  <r>
    <s v="BOG"/>
    <s v="CO"/>
    <x v="3"/>
    <x v="32"/>
    <s v="CO Mktg Mall"/>
    <s v="VESPINOSA"/>
    <s v="12"/>
    <s v="1200146604"/>
    <s v="10"/>
    <x v="1323"/>
    <x v="1421"/>
    <x v="2"/>
    <s v="VESPINOSA"/>
    <s v="ZSRV"/>
    <s v=""/>
    <s v="C108828389"/>
    <s v="JOHN MAURICIO PALACIO SOLANO"/>
    <n v="3400000"/>
    <n v="924.41544317563898"/>
    <s v="COP"/>
    <s v="false"/>
  </r>
  <r>
    <s v="DCO"/>
    <s v="CO"/>
    <x v="3"/>
    <x v="22"/>
    <s v="CO A.Finanzas"/>
    <s v="ABARRAGAN"/>
    <m/>
    <s v="1200147264"/>
    <s v="10"/>
    <x v="1324"/>
    <x v="1422"/>
    <x v="25"/>
    <s v="LBARRAGAN"/>
    <s v="ZSRV"/>
    <s v=""/>
    <s v="C98500356"/>
    <s v="HERNAN DARIO CUARTAS ZAPATA"/>
    <n v="3400000"/>
    <n v="924.41544317563898"/>
    <s v="COP"/>
    <s v="false"/>
  </r>
  <r>
    <s v="2160"/>
    <s v="CL"/>
    <x v="0"/>
    <x v="7"/>
    <s v="CL Ops Mall"/>
    <s v="RCORTES"/>
    <s v="12"/>
    <s v="1200144336"/>
    <s v="10"/>
    <x v="1325"/>
    <x v="1423"/>
    <x v="32"/>
    <s v="EXT_CVENEGAS"/>
    <s v="ZSRV"/>
    <s v=""/>
    <s v="76951272"/>
    <s v="CLIVER SPA"/>
    <n v="855844"/>
    <n v="924.30745304720665"/>
    <s v="CLP"/>
    <s v="false"/>
  </r>
  <r>
    <s v="MIN"/>
    <s v="PE"/>
    <x v="1"/>
    <x v="2"/>
    <s v="PE Ops Mall"/>
    <s v="CPISFIL"/>
    <s v="12"/>
    <s v="1200144955"/>
    <s v="10"/>
    <x v="1326"/>
    <x v="1424"/>
    <x v="5"/>
    <s v="EXT_EDAVILA"/>
    <s v="ZSRV"/>
    <s v=""/>
    <s v="P53839517"/>
    <s v="MR SISTEMAS ESPECIALES E.I.R.L."/>
    <n v="3186.35"/>
    <n v="923.5797101449275"/>
    <s v="PEN"/>
    <s v="false"/>
  </r>
  <r>
    <s v="3520"/>
    <s v="PE"/>
    <x v="1"/>
    <x v="34"/>
    <s v="PE Marketing Mall"/>
    <s v="JHERNANDEZ"/>
    <s v="12"/>
    <s v="1200146266"/>
    <s v="10"/>
    <x v="1327"/>
    <x v="1425"/>
    <x v="30"/>
    <s v="EXT_EDAVILA"/>
    <s v="ZSRV"/>
    <s v="SER_MKT"/>
    <s v="P53508634"/>
    <s v="INVERSIONES QUISPE &amp; GUTIERREZ S.A."/>
    <n v="3183.64"/>
    <n v="922.79420289855068"/>
    <s v="PEN"/>
    <s v="false"/>
  </r>
  <r>
    <s v="MAM"/>
    <s v="CL"/>
    <x v="0"/>
    <x v="7"/>
    <s v="CL Ops Mall"/>
    <s v="MRUPAYAN"/>
    <s v="12"/>
    <s v="1200144989"/>
    <s v="10"/>
    <x v="1328"/>
    <x v="1426"/>
    <x v="7"/>
    <s v="EXT_BBUSTOS"/>
    <s v="ZSRV"/>
    <s v="SER_GRAL"/>
    <s v="77692006"/>
    <s v="FISER SPA"/>
    <n v="853444"/>
    <n v="921.71546445195645"/>
    <s v="CLP"/>
    <s v="false"/>
  </r>
  <r>
    <s v="6030"/>
    <s v="PE"/>
    <x v="2"/>
    <x v="2"/>
    <s v="PE Ops Mall"/>
    <s v="LHUAMAN"/>
    <s v="12"/>
    <s v="1200145541"/>
    <s v="10"/>
    <x v="1329"/>
    <x v="1427"/>
    <x v="1"/>
    <s v="LHUAMAN"/>
    <s v="ZSRV"/>
    <s v=""/>
    <s v="P56607803"/>
    <s v="NATIONAL FACILITIES MANAGEMENT S.A."/>
    <n v="3179.11"/>
    <n v="921.48115942028983"/>
    <s v="PEN"/>
    <s v="false"/>
  </r>
  <r>
    <s v="OAS"/>
    <s v="CO"/>
    <x v="3"/>
    <x v="31"/>
    <s v="CO Ops Out/Strip"/>
    <s v="LCHARRY"/>
    <m/>
    <s v="1200147498"/>
    <s v="10"/>
    <x v="1330"/>
    <x v="1428"/>
    <x v="29"/>
    <s v="LCHARRY"/>
    <s v="ZSRV"/>
    <s v=""/>
    <s v="C900306635"/>
    <s v="GESTION Y CONTROL INTEGRAL DEL RIES"/>
    <n v="3364500"/>
    <n v="914.763458401305"/>
    <s v="COP"/>
    <s v="false"/>
  </r>
  <r>
    <s v="3300"/>
    <s v="PE"/>
    <x v="1"/>
    <x v="2"/>
    <s v="PE Ops Mall"/>
    <s v="JMALAGA"/>
    <s v="12"/>
    <s v="1200144062"/>
    <s v="10"/>
    <x v="1331"/>
    <x v="1429"/>
    <x v="23"/>
    <s v="RFC_CPI_SAP"/>
    <s v="ZSRV"/>
    <s v=""/>
    <s v="P56607803"/>
    <s v="NATIONAL FACILITIES MANAGEMENT S.A."/>
    <n v="3153.25"/>
    <n v="913.98550724637676"/>
    <s v="PEN"/>
    <s v="false"/>
  </r>
  <r>
    <s v="2160"/>
    <s v="CL"/>
    <x v="0"/>
    <x v="7"/>
    <s v="CL Ops Mall"/>
    <s v="rcortes"/>
    <s v="12"/>
    <s v="1200144250"/>
    <s v="10"/>
    <x v="1332"/>
    <x v="1430"/>
    <x v="3"/>
    <s v="EXT_CVENEGAS"/>
    <s v="ZSRV"/>
    <s v=""/>
    <s v="96811990"/>
    <s v="LINKES CHILE S.A"/>
    <n v="845395"/>
    <n v="913.02258270063612"/>
    <s v="CLP"/>
    <s v="false"/>
  </r>
  <r>
    <s v="2310"/>
    <s v="CL"/>
    <x v="0"/>
    <x v="7"/>
    <s v="CL Ops Mall"/>
    <s v="ROQUENDO"/>
    <s v="12"/>
    <s v="1200145221"/>
    <s v="10"/>
    <x v="1333"/>
    <x v="1431"/>
    <x v="53"/>
    <s v="MMARTINEZG"/>
    <s v="ZSRV"/>
    <s v=""/>
    <s v="76265749"/>
    <s v="SOCIEDAD GONZALEZ GAJARDO Y"/>
    <n v="845000"/>
    <n v="912.59598457766788"/>
    <s v="CLP"/>
    <s v="false"/>
  </r>
  <r>
    <s v="3520"/>
    <s v="PE"/>
    <x v="1"/>
    <x v="2"/>
    <s v="PE Ops Mall"/>
    <s v="GLUDENA"/>
    <s v="12"/>
    <s v="1200144057"/>
    <s v="10"/>
    <x v="1334"/>
    <x v="1432"/>
    <x v="8"/>
    <s v="GLUDENA"/>
    <s v="ZSRV"/>
    <s v=""/>
    <s v="P56607803"/>
    <s v="NATIONAL FACILITIES MANAGEMENT S.A."/>
    <n v="3146"/>
    <n v="911.8840579710145"/>
    <s v="PEN"/>
    <s v="false"/>
  </r>
  <r>
    <s v="3300"/>
    <s v="PE"/>
    <x v="1"/>
    <x v="2"/>
    <s v="PE Ops Mall"/>
    <s v="APRADA"/>
    <s v="12"/>
    <s v="1200144987"/>
    <s v="10"/>
    <x v="1335"/>
    <x v="1433"/>
    <x v="0"/>
    <s v="APRADA"/>
    <s v="ZSRV"/>
    <s v="SER_GRAL"/>
    <s v="P53719503"/>
    <s v="EFCO AMERICA S.A."/>
    <n v="3144.46"/>
    <n v="911.43768115942021"/>
    <s v="PEN"/>
    <s v="false"/>
  </r>
  <r>
    <s v="6030"/>
    <s v="PE"/>
    <x v="2"/>
    <x v="2"/>
    <s v="PE Ops Mall"/>
    <s v="LHUAMAN"/>
    <m/>
    <s v="1200147452"/>
    <s v="10"/>
    <x v="1336"/>
    <x v="1434"/>
    <x v="29"/>
    <s v="LHUAMAN"/>
    <s v="ZSRV"/>
    <s v=""/>
    <s v="P56607803"/>
    <s v="NATIONAL FACILITIES MANAGEMENT S.A."/>
    <n v="3143.4"/>
    <n v="911.13043478260863"/>
    <s v="PEN"/>
    <s v="false"/>
  </r>
  <r>
    <s v="3300"/>
    <s v="PE"/>
    <x v="1"/>
    <x v="2"/>
    <s v="PE Ops Mall"/>
    <s v="JMALAGA"/>
    <s v="12"/>
    <s v="1200144385"/>
    <s v="10"/>
    <x v="1337"/>
    <x v="1435"/>
    <x v="32"/>
    <s v="JMALAGA"/>
    <s v="ZSRV"/>
    <s v=""/>
    <s v="P56607803"/>
    <s v="NATIONAL FACILITIES MANAGEMENT S.A."/>
    <n v="3136.5"/>
    <n v="909.13043478260863"/>
    <s v="PEN"/>
    <s v="false"/>
  </r>
  <r>
    <s v="3300"/>
    <s v="PE"/>
    <x v="1"/>
    <x v="2"/>
    <s v="PE Ops Mall"/>
    <s v="JMALAGA"/>
    <s v="12"/>
    <s v="1200144060"/>
    <s v="10"/>
    <x v="1338"/>
    <x v="1436"/>
    <x v="23"/>
    <s v="RFC_CPI_SAP"/>
    <s v="ZSRV"/>
    <s v=""/>
    <s v="P56607803"/>
    <s v="NATIONAL FACILITIES MANAGEMENT S.A."/>
    <n v="3136.22"/>
    <n v="909.04927536231878"/>
    <s v="PEN"/>
    <s v="false"/>
  </r>
  <r>
    <s v="3300"/>
    <s v="PE"/>
    <x v="1"/>
    <x v="2"/>
    <s v="PE Ops Mall"/>
    <s v="JMALAGA"/>
    <s v="12"/>
    <s v="1200145545"/>
    <s v="10"/>
    <x v="1339"/>
    <x v="1437"/>
    <x v="26"/>
    <s v="RFC_CPI_SAP"/>
    <s v="ZSRV"/>
    <s v=""/>
    <s v="P55830207"/>
    <s v="GONNI S.A.C."/>
    <n v="3136"/>
    <n v="908.98550724637676"/>
    <s v="PEN"/>
    <s v="false"/>
  </r>
  <r>
    <s v="6030"/>
    <s v="PE"/>
    <x v="2"/>
    <x v="34"/>
    <s v="PE Marketing Mall"/>
    <s v="RCULQUI"/>
    <s v="12"/>
    <s v="1200144129"/>
    <s v="10"/>
    <x v="1340"/>
    <x v="1438"/>
    <x v="46"/>
    <s v="EXT_BRODRIGU"/>
    <s v="ZSRV"/>
    <s v=""/>
    <s v="P52110530"/>
    <s v="COPEX DIGITAL S.A.C."/>
    <n v="3135"/>
    <n v="908.695652173913"/>
    <s v="PEN"/>
    <s v="false"/>
  </r>
  <r>
    <s v="LAR"/>
    <s v="PE"/>
    <x v="1"/>
    <x v="8"/>
    <s v="PE Center Manager"/>
    <s v="FZAMALLOA"/>
    <s v="12"/>
    <s v="1200146674"/>
    <s v="10"/>
    <x v="1341"/>
    <x v="1439"/>
    <x v="12"/>
    <s v="EXT_BRODRIGU"/>
    <s v="ZSRV"/>
    <s v=""/>
    <s v="P55097445"/>
    <s v="INSTALS DRYWALL SERVICE S.A.C"/>
    <n v="3135"/>
    <n v="908.695652173913"/>
    <s v="PEN"/>
    <s v="false"/>
  </r>
  <r>
    <s v="MQU"/>
    <s v="CL"/>
    <x v="0"/>
    <x v="7"/>
    <s v="CL Ops Mall"/>
    <s v="MBELLO"/>
    <s v="12"/>
    <s v="1200143820"/>
    <s v="10"/>
    <x v="1342"/>
    <x v="1440"/>
    <x v="59"/>
    <s v="EXT_MBELLO"/>
    <s v="ZSRV"/>
    <s v=""/>
    <s v="77127582"/>
    <s v="CHILE SEÑALETICAS SPA"/>
    <n v="21.8"/>
    <n v="908.33333333333337"/>
    <s v="UF"/>
    <s v="false"/>
  </r>
  <r>
    <s v="3300"/>
    <s v="PE"/>
    <x v="1"/>
    <x v="2"/>
    <s v="PE Ops Mall"/>
    <s v="JMALAGA"/>
    <s v="12"/>
    <s v="1200146148"/>
    <s v="10"/>
    <x v="1343"/>
    <x v="1441"/>
    <x v="34"/>
    <s v="RFC_CPI_SAP"/>
    <s v="ZSRV"/>
    <s v=""/>
    <s v="P55830207"/>
    <s v="GONNI S.A.C."/>
    <n v="3128"/>
    <n v="906.66666666666663"/>
    <s v="PEN"/>
    <s v="false"/>
  </r>
  <r>
    <s v="3520"/>
    <s v="PE"/>
    <x v="1"/>
    <x v="34"/>
    <s v="PE Marketing Mall"/>
    <s v="JHERNANDEZ"/>
    <s v="12"/>
    <s v="1200145971"/>
    <s v="10"/>
    <x v="1344"/>
    <x v="1442"/>
    <x v="17"/>
    <s v="EXT_EDAVILA"/>
    <s v="ZSRV"/>
    <s v="SER_MKT"/>
    <s v="P53508634"/>
    <s v="INVERSIONES QUISPE &amp; GUTIERREZ S.A."/>
    <n v="3127.87"/>
    <n v="906.62898550724628"/>
    <s v="PEN"/>
    <s v="false"/>
  </r>
  <r>
    <s v="LAR"/>
    <s v="PE"/>
    <x v="1"/>
    <x v="34"/>
    <s v="PE Marketing Mall"/>
    <s v="NBARRANZUELA"/>
    <s v="12"/>
    <s v="1200146410"/>
    <s v="10"/>
    <x v="1345"/>
    <x v="1443"/>
    <x v="13"/>
    <s v="EXT_ACHIHUAN"/>
    <s v="ZSRV"/>
    <s v="SER_MKT"/>
    <s v="P60410156"/>
    <s v="S &amp; M GIGANTICOLOR S.A.C"/>
    <n v="3120"/>
    <n v="904.3478260869565"/>
    <s v="PEN"/>
    <s v="false"/>
  </r>
  <r>
    <s v="2200"/>
    <s v="CL"/>
    <x v="0"/>
    <x v="13"/>
    <s v="CL Marketing Mall"/>
    <s v="F.MOZO"/>
    <s v="12"/>
    <s v="1200145749"/>
    <s v="10"/>
    <x v="1346"/>
    <x v="1444"/>
    <x v="39"/>
    <s v="MFILIPINI"/>
    <s v="ZSRV"/>
    <s v=""/>
    <s v="76593514"/>
    <s v="TEMPO PRODUCCIONES BY DS SPA"/>
    <n v="837000"/>
    <n v="903.95602259350062"/>
    <s v="CLP"/>
    <s v="false"/>
  </r>
  <r>
    <s v="3540"/>
    <s v="PE"/>
    <x v="1"/>
    <x v="54"/>
    <s v="PE Área Personas"/>
    <s v="ccapcha"/>
    <s v="12"/>
    <s v="1200147054"/>
    <s v="10"/>
    <x v="1347"/>
    <x v="1445"/>
    <x v="38"/>
    <s v="CCAPCHA"/>
    <s v="ZSRV"/>
    <s v=""/>
    <s v="P61173608"/>
    <s v="SERVICIOS TOP PRO HUNT S.A.C"/>
    <n v="3118.5"/>
    <n v="903.91304347826087"/>
    <s v="PEN"/>
    <s v="false"/>
  </r>
  <r>
    <s v="BOG"/>
    <s v="CO"/>
    <x v="3"/>
    <x v="11"/>
    <s v="CO Ops Mall"/>
    <s v="CAROL CORTES"/>
    <m/>
    <s v="1200147414"/>
    <s v="10"/>
    <x v="1348"/>
    <x v="1446"/>
    <x v="37"/>
    <s v="EXT_APAREDES"/>
    <s v="ZSRV"/>
    <s v=""/>
    <s v="C900038616"/>
    <s v="CBRE COLOMBIA SAS"/>
    <n v="3322112"/>
    <n v="903.23871669385539"/>
    <s v="COP"/>
    <s v="false"/>
  </r>
  <r>
    <s v="OUL"/>
    <s v="PE"/>
    <x v="1"/>
    <x v="34"/>
    <s v="PE Marketing Mall"/>
    <s v="JHURTADO"/>
    <m/>
    <s v="1400009379"/>
    <s v="10"/>
    <x v="1349"/>
    <x v="328"/>
    <x v="28"/>
    <s v="EXT_ACHIHUAN"/>
    <s v="ZPMH"/>
    <s v="SER_MKT"/>
    <s v="P46296694"/>
    <s v="CLAUDIA ELIZABETH CAMACHO GOMERO"/>
    <n v="3103.33"/>
    <n v="899.51594202898548"/>
    <s v="PEN"/>
    <s v="false"/>
  </r>
  <r>
    <s v="OUL"/>
    <s v="PE"/>
    <x v="1"/>
    <x v="34"/>
    <s v="PE Marketing Mall"/>
    <s v="JHURTADO"/>
    <m/>
    <s v="1400009379"/>
    <s v="20"/>
    <x v="1349"/>
    <x v="328"/>
    <x v="28"/>
    <s v="EXT_ACHIHUAN"/>
    <s v="ZPMH"/>
    <s v="SER_MKT"/>
    <s v="P46296694"/>
    <s v="CLAUDIA ELIZABETH CAMACHO GOMERO"/>
    <n v="3103.33"/>
    <n v="899.51594202898548"/>
    <s v="PEN"/>
    <s v="false"/>
  </r>
  <r>
    <s v="OUL"/>
    <s v="PE"/>
    <x v="1"/>
    <x v="34"/>
    <s v="PE Marketing Mall"/>
    <s v="JHURTADO"/>
    <m/>
    <s v="1400009379"/>
    <s v="30"/>
    <x v="1349"/>
    <x v="328"/>
    <x v="28"/>
    <s v="EXT_ACHIHUAN"/>
    <s v="ZPMH"/>
    <s v="SER_MKT"/>
    <s v="P46296694"/>
    <s v="CLAUDIA ELIZABETH CAMACHO GOMERO"/>
    <n v="3103.33"/>
    <n v="899.51594202898548"/>
    <s v="PEN"/>
    <s v="false"/>
  </r>
  <r>
    <s v="MOL"/>
    <s v="PE"/>
    <x v="1"/>
    <x v="2"/>
    <s v="PE Ops Mall"/>
    <s v="JZAPATA"/>
    <s v="12"/>
    <s v="1200143692"/>
    <s v="10"/>
    <x v="1350"/>
    <x v="1447"/>
    <x v="49"/>
    <s v="EXT_BRODRIGU"/>
    <s v="ZSRV"/>
    <s v=""/>
    <s v="P80076090"/>
    <s v="MELGAREJO SOTO ALFREDO ."/>
    <n v="3100"/>
    <n v="898.55072463768113"/>
    <s v="PEN"/>
    <s v="false"/>
  </r>
  <r>
    <s v="6500"/>
    <s v="PE"/>
    <x v="2"/>
    <x v="34"/>
    <s v="PE Marketing Mall"/>
    <s v="AFALCON"/>
    <s v="12"/>
    <s v="1200143884"/>
    <s v="10"/>
    <x v="1351"/>
    <x v="1448"/>
    <x v="6"/>
    <s v="EXT_ACHIHUAN"/>
    <s v="ZSRV"/>
    <s v="SER_MKT"/>
    <s v="P20416564"/>
    <s v="SUSAN LEON PRODUCCIONES Y REPRESENT"/>
    <n v="3100"/>
    <n v="898.55072463768113"/>
    <s v="PEN"/>
    <s v="false"/>
  </r>
  <r>
    <s v="OUL"/>
    <s v="PE"/>
    <x v="1"/>
    <x v="38"/>
    <s v="PE Ops Out/Strips"/>
    <s v="mrodriguezc"/>
    <s v="12"/>
    <s v="1200143903"/>
    <s v="10"/>
    <x v="1352"/>
    <x v="1449"/>
    <x v="6"/>
    <s v="MRODRIGUEZC"/>
    <s v="ZSRV"/>
    <s v=""/>
    <s v="P60790228"/>
    <s v="JP ENERGY S.A.C"/>
    <n v="3100"/>
    <n v="898.55072463768113"/>
    <s v="PEN"/>
    <s v="false"/>
  </r>
  <r>
    <s v="LAR"/>
    <s v="PE"/>
    <x v="1"/>
    <x v="8"/>
    <s v="PE Center Manager"/>
    <s v="FZAMALLOA"/>
    <s v="12"/>
    <s v="1200143944"/>
    <s v="10"/>
    <x v="1353"/>
    <x v="1450"/>
    <x v="27"/>
    <s v="EXT_BRODRIGU"/>
    <s v="ZSRV"/>
    <s v=""/>
    <s v="P60790228"/>
    <s v="JP ENERGY S.A.C"/>
    <n v="3100"/>
    <n v="898.55072463768113"/>
    <s v="PEN"/>
    <s v="false"/>
  </r>
  <r>
    <s v="MIN"/>
    <s v="PE"/>
    <x v="1"/>
    <x v="34"/>
    <s v="PE Marketing Mall"/>
    <s v="AATOCHE"/>
    <s v="12"/>
    <s v="1200144366"/>
    <s v="10"/>
    <x v="1354"/>
    <x v="1451"/>
    <x v="32"/>
    <s v="EXT_EDAVILA"/>
    <s v="ZSRV"/>
    <s v="SER_MKT"/>
    <s v="P20416564"/>
    <s v="SUSAN LEON PRODUCCIONES Y REPRESENT"/>
    <n v="3100"/>
    <n v="898.55072463768113"/>
    <s v="PEN"/>
    <s v="false"/>
  </r>
  <r>
    <s v="3450"/>
    <s v="PE"/>
    <x v="1"/>
    <x v="38"/>
    <s v="PE Ops Out/Strips"/>
    <s v="mrodriguezc"/>
    <s v="12"/>
    <s v="1200145083"/>
    <s v="10"/>
    <x v="1355"/>
    <x v="1452"/>
    <x v="24"/>
    <s v="MRODRIGUEZC"/>
    <s v="ZSRV"/>
    <s v=""/>
    <s v="P09132227"/>
    <s v="PALACIOS DIAZ ROSA LINDA"/>
    <n v="3100"/>
    <n v="898.55072463768113"/>
    <s v="PEN"/>
    <s v="false"/>
  </r>
  <r>
    <s v="6030"/>
    <s v="PE"/>
    <x v="2"/>
    <x v="2"/>
    <s v="PE Ops Mall"/>
    <s v="LHUAMAN"/>
    <m/>
    <s v="1200147504"/>
    <s v="10"/>
    <x v="1356"/>
    <x v="1453"/>
    <x v="29"/>
    <s v="LHUAMAN"/>
    <s v="ZSRV"/>
    <s v=""/>
    <s v="P56607803"/>
    <s v="NATIONAL FACILITIES MANAGEMENT S.A."/>
    <n v="3091"/>
    <n v="895.94202898550725"/>
    <s v="PEN"/>
    <s v="false"/>
  </r>
  <r>
    <s v="PRT"/>
    <s v="CL"/>
    <x v="0"/>
    <x v="7"/>
    <s v="CL Ops Mall"/>
    <s v="ROQUENDO"/>
    <m/>
    <s v="1200147273"/>
    <s v="10"/>
    <x v="1357"/>
    <x v="1454"/>
    <x v="25"/>
    <s v="MMARTINEZG"/>
    <s v="ZSRV"/>
    <s v=""/>
    <s v="77569713"/>
    <s v="ARQUITECTURA INGENIERIA Y"/>
    <n v="828880"/>
    <n v="895.18646117957087"/>
    <s v="CLP"/>
    <s v="false"/>
  </r>
  <r>
    <s v="PJM"/>
    <s v="PE"/>
    <x v="1"/>
    <x v="2"/>
    <s v="PE Ops Mall"/>
    <s v="RBECERRA"/>
    <s v="12"/>
    <s v="1200143730"/>
    <s v="10"/>
    <x v="1358"/>
    <x v="1455"/>
    <x v="49"/>
    <s v="RBECERRA"/>
    <s v="ZSRV"/>
    <s v=""/>
    <s v="P51353366"/>
    <s v="SIELME S.A.C."/>
    <n v="3088"/>
    <n v="895.07246376811588"/>
    <s v="PEN"/>
    <s v="false"/>
  </r>
  <r>
    <s v="4150"/>
    <s v="CO"/>
    <x v="3"/>
    <x v="48"/>
    <s v="CO Gcia Inmob"/>
    <s v="LCAMARGO"/>
    <s v="12"/>
    <s v="1200144294"/>
    <s v="10"/>
    <x v="1359"/>
    <x v="1456"/>
    <x v="3"/>
    <s v="LCAMARGO"/>
    <s v="ZSRV"/>
    <s v=""/>
    <s v="C900171033"/>
    <s v="JARCO SOCIEDAD POR ACCIONES SIMPLIF"/>
    <n v="3291350"/>
    <n v="894.87493202827625"/>
    <s v="COP"/>
    <s v="false"/>
  </r>
  <r>
    <s v="6030"/>
    <s v="PE"/>
    <x v="2"/>
    <x v="2"/>
    <s v="PE Ops Mall"/>
    <s v="AMARCHESINI"/>
    <s v="12"/>
    <s v="1200144870"/>
    <s v="10"/>
    <x v="1360"/>
    <x v="1457"/>
    <x v="42"/>
    <s v="EXT_ACHIHUAN"/>
    <s v="ZSRV"/>
    <s v="SER_GRAL"/>
    <s v="P49259204"/>
    <s v="AF CONCEPT S.A.C."/>
    <n v="3080"/>
    <n v="892.75362318840575"/>
    <s v="PEN"/>
    <s v="false"/>
  </r>
  <r>
    <s v="MCH"/>
    <s v="PE"/>
    <x v="2"/>
    <x v="38"/>
    <s v="PE Ops Out/Strips"/>
    <s v="EREJAS"/>
    <s v="12"/>
    <s v="1200144705"/>
    <s v="10"/>
    <x v="1361"/>
    <x v="1458"/>
    <x v="44"/>
    <s v="EREJAS"/>
    <s v="ZSRV"/>
    <s v=""/>
    <s v="P60704100"/>
    <s v="TECNOLOGIAS DEL AGUA CONTAMINADA S."/>
    <n v="3078.9"/>
    <n v="892.43478260869563"/>
    <s v="PEN"/>
    <s v="false"/>
  </r>
  <r>
    <s v="6500"/>
    <s v="PE"/>
    <x v="2"/>
    <x v="2"/>
    <s v="PE Ops Mall"/>
    <s v="JGONZALES"/>
    <s v="12"/>
    <s v="1200145609"/>
    <s v="10"/>
    <x v="1362"/>
    <x v="1459"/>
    <x v="26"/>
    <s v="JGONZALES"/>
    <s v="ZSRV"/>
    <s v=""/>
    <s v="P56607803"/>
    <s v="NATIONAL FACILITIES MANAGEMENT S.A."/>
    <n v="3077.21"/>
    <n v="891.94492753623183"/>
    <s v="PEN"/>
    <s v="false"/>
  </r>
  <r>
    <s v="6550"/>
    <s v="PE"/>
    <x v="2"/>
    <x v="34"/>
    <s v="PE Marketing Mall"/>
    <s v="JHERNANDEZ"/>
    <s v="12"/>
    <s v="1200144548"/>
    <s v="10"/>
    <x v="1363"/>
    <x v="1372"/>
    <x v="16"/>
    <s v="EXT_EDAVILA"/>
    <s v="ZSRV"/>
    <s v="SER_MKT"/>
    <s v="P40978481"/>
    <s v="MEJIA AQUIJE OSCAR ALBERTO"/>
    <n v="3072.03"/>
    <n v="890.4434782608696"/>
    <s v="PEN"/>
    <s v="false"/>
  </r>
  <r>
    <s v="3510"/>
    <s v="PE"/>
    <x v="1"/>
    <x v="2"/>
    <s v="PE Ops Mall"/>
    <s v="AMARCHESINI"/>
    <s v="12"/>
    <s v="1200144664"/>
    <s v="10"/>
    <x v="1364"/>
    <x v="1460"/>
    <x v="15"/>
    <s v="EXT_ACHIHUAN"/>
    <s v="ZSRV"/>
    <s v="SER_GRAL"/>
    <s v="P49259204"/>
    <s v="AF CONCEPT S.A.C."/>
    <n v="3070"/>
    <n v="889.85507246376812"/>
    <s v="PEN"/>
    <s v="false"/>
  </r>
  <r>
    <s v="1100"/>
    <s v="CL"/>
    <x v="0"/>
    <x v="39"/>
    <s v="CL Explotación TI"/>
    <s v="CPAVEZ"/>
    <s v="12"/>
    <s v="1200143734"/>
    <s v="10"/>
    <x v="1365"/>
    <x v="1461"/>
    <x v="14"/>
    <s v="CPAVEZ"/>
    <s v="ZSRV"/>
    <s v="SER_GRAL"/>
    <s v="96806980"/>
    <s v="ENTEL PCS TELECOMUNICACIONES S.A."/>
    <n v="823782"/>
    <n v="889.68064540516025"/>
    <s v="CLP"/>
    <s v="false"/>
  </r>
  <r>
    <s v="1100"/>
    <s v="CL"/>
    <x v="0"/>
    <x v="6"/>
    <s v="Corp Explo. TI"/>
    <s v="CPAVEZ"/>
    <s v="12"/>
    <s v="1200143732"/>
    <s v="10"/>
    <x v="1366"/>
    <x v="1462"/>
    <x v="14"/>
    <s v="CPAVEZ"/>
    <s v="ZSRV"/>
    <s v="SER_GRAL"/>
    <s v="96806980"/>
    <s v="ENTEL PCS TELECOMUNICACIONES S.A."/>
    <n v="823782"/>
    <n v="889.68064540516025"/>
    <s v="CLP"/>
    <s v="false"/>
  </r>
  <r>
    <s v="1100"/>
    <s v="CL"/>
    <x v="0"/>
    <x v="39"/>
    <s v="CL Explotación TI"/>
    <s v="CPAVEZ"/>
    <s v="12"/>
    <s v="1200144262"/>
    <s v="10"/>
    <x v="1367"/>
    <x v="1463"/>
    <x v="3"/>
    <s v="CPAVEZ"/>
    <s v="ZSRV"/>
    <s v="SER_GRAL"/>
    <s v="96806980"/>
    <s v="ENTEL PCS TELECOMUNICACIONES S.A."/>
    <n v="823782"/>
    <n v="889.68064540516025"/>
    <s v="CLP"/>
    <s v="false"/>
  </r>
  <r>
    <s v="6030"/>
    <s v="PE"/>
    <x v="2"/>
    <x v="2"/>
    <s v="PE Ops Mall"/>
    <s v="LHUAMAN"/>
    <s v="12"/>
    <s v="1200145797"/>
    <s v="10"/>
    <x v="1368"/>
    <x v="1464"/>
    <x v="39"/>
    <s v="LHUAMAN"/>
    <s v="ZSRV"/>
    <s v=""/>
    <s v="P53754813"/>
    <s v="EQUIPOS Y SISTEMAS DE PARKING S.R.L"/>
    <n v="3062.68"/>
    <n v="887.73333333333323"/>
    <s v="PEN"/>
    <s v="false"/>
  </r>
  <r>
    <s v="6030"/>
    <s v="PE"/>
    <x v="2"/>
    <x v="2"/>
    <s v="PE Ops Mall"/>
    <s v="LHUAMAN"/>
    <s v="12"/>
    <s v="1200146033"/>
    <s v="10"/>
    <x v="1369"/>
    <x v="1465"/>
    <x v="20"/>
    <s v="LHUAMAN"/>
    <s v="ZSRV"/>
    <s v=""/>
    <s v="P53754813"/>
    <s v="EQUIPOS Y SISTEMAS DE PARKING S.R.L"/>
    <n v="3062.68"/>
    <n v="887.73333333333323"/>
    <s v="PEN"/>
    <s v="false"/>
  </r>
  <r>
    <s v="LAR"/>
    <s v="PE"/>
    <x v="1"/>
    <x v="8"/>
    <s v="PE Center Manager"/>
    <s v="FZAMALLOA"/>
    <m/>
    <s v="1200147231"/>
    <s v="10"/>
    <x v="1370"/>
    <x v="1466"/>
    <x v="41"/>
    <s v="EXT_KNOLASCO"/>
    <s v="ZSRV"/>
    <s v=""/>
    <s v="P56607803"/>
    <s v="NATIONAL FACILITIES MANAGEMENT S.A."/>
    <n v="3056"/>
    <n v="885.79710144927526"/>
    <s v="PEN"/>
    <s v="false"/>
  </r>
  <r>
    <s v="3510"/>
    <s v="PE"/>
    <x v="1"/>
    <x v="2"/>
    <s v="PE Ops Mall"/>
    <s v="DDIAZ"/>
    <s v="12"/>
    <s v="1200144866"/>
    <s v="10"/>
    <x v="1371"/>
    <x v="1467"/>
    <x v="42"/>
    <s v="DDIAZ"/>
    <s v="ZSRV"/>
    <s v=""/>
    <s v="P52933471"/>
    <s v="EMPSER PERU E.I.R.L"/>
    <n v="3055.8"/>
    <n v="885.73913043478262"/>
    <s v="PEN"/>
    <s v="false"/>
  </r>
  <r>
    <s v="LAR"/>
    <s v="PE"/>
    <x v="1"/>
    <x v="8"/>
    <s v="PE Center Manager"/>
    <s v="FZAMALLOA"/>
    <s v="12"/>
    <s v="1200144015"/>
    <s v="10"/>
    <x v="1372"/>
    <x v="1468"/>
    <x v="8"/>
    <s v="EXT_BRODRIGU"/>
    <s v="ZSRV"/>
    <s v=""/>
    <s v="P56607803"/>
    <s v="NATIONAL FACILITIES MANAGEMENT S.A."/>
    <n v="3055"/>
    <n v="885.50724637681151"/>
    <s v="PEN"/>
    <s v="false"/>
  </r>
  <r>
    <s v="LAR"/>
    <s v="PE"/>
    <x v="1"/>
    <x v="8"/>
    <s v="PE Center Manager"/>
    <s v="FZAMALLOA"/>
    <s v="12"/>
    <s v="1200145660"/>
    <s v="10"/>
    <x v="1373"/>
    <x v="1468"/>
    <x v="40"/>
    <s v="EXT_BRODRIGU"/>
    <s v="ZSRV"/>
    <s v=""/>
    <s v="P56607803"/>
    <s v="NATIONAL FACILITIES MANAGEMENT S.A."/>
    <n v="3055"/>
    <n v="885.50724637681151"/>
    <s v="PEN"/>
    <s v="false"/>
  </r>
  <r>
    <s v="LAR"/>
    <s v="PE"/>
    <x v="1"/>
    <x v="8"/>
    <s v="PE Center Manager"/>
    <s v="FZAMALLOA"/>
    <m/>
    <s v="1200147296"/>
    <s v="10"/>
    <x v="1374"/>
    <x v="1468"/>
    <x v="25"/>
    <s v="EXT_KNOLASCO"/>
    <s v="ZSRV"/>
    <s v=""/>
    <s v="P56607803"/>
    <s v="NATIONAL FACILITIES MANAGEMENT S.A."/>
    <n v="3055"/>
    <n v="885.50724637681151"/>
    <s v="PEN"/>
    <s v="false"/>
  </r>
  <r>
    <s v="MIN"/>
    <s v="PE"/>
    <x v="1"/>
    <x v="2"/>
    <s v="PE Ops Mall"/>
    <s v="Jrojas"/>
    <m/>
    <s v="1200147349"/>
    <s v="10"/>
    <x v="1375"/>
    <x v="1469"/>
    <x v="37"/>
    <s v="EXT_EDAVILA"/>
    <s v="ZSRV"/>
    <s v=""/>
    <s v="P53839517"/>
    <s v="MR SISTEMAS ESPECIALES E.I.R.L."/>
    <n v="3055"/>
    <n v="885.50724637681151"/>
    <s v="PEN"/>
    <s v="false"/>
  </r>
  <r>
    <s v="4300"/>
    <s v="CO"/>
    <x v="3"/>
    <x v="12"/>
    <s v="CO Gcia Ing"/>
    <s v="JVASQUEZ"/>
    <s v="12"/>
    <s v="1200144415"/>
    <s v="10"/>
    <x v="1376"/>
    <x v="1470"/>
    <x v="19"/>
    <s v="JVASQUEZ"/>
    <s v="ZSRV"/>
    <s v=""/>
    <s v="C900038616"/>
    <s v="CBRE COLOMBIA SAS"/>
    <n v="3256000"/>
    <n v="885.26373028820012"/>
    <s v="COP"/>
    <s v="false"/>
  </r>
  <r>
    <s v="1110"/>
    <s v="CL"/>
    <x v="0"/>
    <x v="51"/>
    <s v="CL Serv al Cliente"/>
    <s v="AOLAVARRIA"/>
    <m/>
    <s v="1200147530"/>
    <s v="10"/>
    <x v="1377"/>
    <x v="1471"/>
    <x v="28"/>
    <s v="EXT_KBRAVO"/>
    <s v="ZSRV"/>
    <s v=""/>
    <s v="76007167"/>
    <s v="PEIRANO Y COMPANIA CONSULTORES"/>
    <n v="885"/>
    <n v="885"/>
    <s v="USD"/>
    <s v="false"/>
  </r>
  <r>
    <s v="6650"/>
    <s v="PE"/>
    <x v="2"/>
    <x v="2"/>
    <s v="PE Ops Mall"/>
    <s v="MCHACALIAZA"/>
    <s v="12"/>
    <s v="1200145268"/>
    <s v="10"/>
    <x v="1378"/>
    <x v="1472"/>
    <x v="36"/>
    <s v="MCHACALIAZA"/>
    <s v="ZSRV"/>
    <s v=""/>
    <s v="P60142232"/>
    <s v="JHC MULTISERVICIOS E.I.R.L."/>
    <n v="3050.3"/>
    <n v="884.14492753623188"/>
    <s v="PEN"/>
    <s v="false"/>
  </r>
  <r>
    <s v="MVS"/>
    <s v="PE"/>
    <x v="2"/>
    <x v="38"/>
    <s v="PE Ops Out/Strips"/>
    <s v="JROJAS"/>
    <s v="12"/>
    <s v="1200144079"/>
    <s v="10"/>
    <x v="1379"/>
    <x v="1473"/>
    <x v="23"/>
    <s v="JROJAS"/>
    <s v="ZSRV"/>
    <s v=""/>
    <s v="P53753329"/>
    <s v="INVERSIONES &amp; SERVICIOS GENERALES A"/>
    <n v="3050"/>
    <n v="884.05797101449275"/>
    <s v="PEN"/>
    <s v="false"/>
  </r>
  <r>
    <s v="MIN"/>
    <s v="PE"/>
    <x v="1"/>
    <x v="2"/>
    <s v="PE Ops Mall"/>
    <s v="jrojas"/>
    <m/>
    <s v="1200147310"/>
    <s v="10"/>
    <x v="1380"/>
    <x v="1474"/>
    <x v="25"/>
    <s v="EXT_EDAVILA"/>
    <s v="ZSRV"/>
    <s v=""/>
    <s v="P53839517"/>
    <s v="MR SISTEMAS ESPECIALES E.I.R.L."/>
    <n v="3042.21"/>
    <n v="881.8"/>
    <s v="PEN"/>
    <s v="false"/>
  </r>
  <r>
    <s v="1100"/>
    <s v="CL"/>
    <x v="0"/>
    <x v="13"/>
    <s v="CL Marketing Mall"/>
    <s v="MGALLARDO"/>
    <s v="12"/>
    <s v="1200147011"/>
    <s v="10"/>
    <x v="1381"/>
    <x v="1475"/>
    <x v="38"/>
    <s v="MGALLARDOC"/>
    <s v="ZSRV"/>
    <s v=""/>
    <s v="76682308"/>
    <s v="AGENCIA DE MEDIOS SIBERIA LIMITADA"/>
    <n v="815000"/>
    <n v="880.19612713704066"/>
    <s v="CLP"/>
    <s v="false"/>
  </r>
  <r>
    <s v="MIN"/>
    <s v="PE"/>
    <x v="1"/>
    <x v="2"/>
    <s v="PE Ops Mall"/>
    <s v="jrojas"/>
    <m/>
    <s v="1200147363"/>
    <s v="10"/>
    <x v="1382"/>
    <x v="1476"/>
    <x v="37"/>
    <s v="EXT_EDAVILA"/>
    <s v="ZSRV"/>
    <s v=""/>
    <s v="P53839517"/>
    <s v="MR SISTEMAS ESPECIALES E.I.R.L."/>
    <n v="3035.71"/>
    <n v="879.91594202898546"/>
    <s v="PEN"/>
    <s v="false"/>
  </r>
  <r>
    <s v="LAR"/>
    <s v="PE"/>
    <x v="1"/>
    <x v="8"/>
    <s v="PE Center Manager"/>
    <s v="FZAMALLOA"/>
    <m/>
    <s v="1200147677"/>
    <s v="10"/>
    <x v="1383"/>
    <x v="1477"/>
    <x v="45"/>
    <s v="EXT_KNOLASCO"/>
    <s v="ZSRV"/>
    <s v=""/>
    <s v="P56607803"/>
    <s v="NATIONAL FACILITIES MANAGEMENT S.A."/>
    <n v="3029.52"/>
    <n v="878.12173913043478"/>
    <s v="PEN"/>
    <s v="false"/>
  </r>
  <r>
    <s v="3510"/>
    <s v="PE"/>
    <x v="1"/>
    <x v="2"/>
    <s v="PE Ops Mall"/>
    <s v="DDIAZ"/>
    <s v="12"/>
    <s v="1200146993"/>
    <s v="10"/>
    <x v="1384"/>
    <x v="1478"/>
    <x v="38"/>
    <s v="DDIAZ"/>
    <s v="ZSRV"/>
    <s v=""/>
    <s v="P47186416"/>
    <s v="WILSON CAMACHO CERDAN"/>
    <n v="3029"/>
    <n v="877.97101449275362"/>
    <s v="PEN"/>
    <s v="false"/>
  </r>
  <r>
    <s v="MIN"/>
    <s v="PE"/>
    <x v="1"/>
    <x v="2"/>
    <s v="PE Ops Mall"/>
    <s v="Cpisfil"/>
    <s v="12"/>
    <s v="1200144069"/>
    <s v="10"/>
    <x v="1385"/>
    <x v="1479"/>
    <x v="23"/>
    <s v="EXT_EDAVILA"/>
    <s v="ZSRV"/>
    <s v=""/>
    <s v="P56607803"/>
    <s v="NATIONAL FACILITIES MANAGEMENT S.A."/>
    <n v="3022.23"/>
    <n v="876.00869565217386"/>
    <s v="PEN"/>
    <s v="false"/>
  </r>
  <r>
    <s v="LAR"/>
    <s v="PE"/>
    <x v="1"/>
    <x v="34"/>
    <s v="PE Marketing Mall"/>
    <s v="NBARRANZUELA"/>
    <s v="12"/>
    <s v="1200146399"/>
    <s v="10"/>
    <x v="1386"/>
    <x v="1480"/>
    <x v="13"/>
    <s v="EXT_ACHIHUAN"/>
    <s v="ZSRV"/>
    <s v="SER_MKT"/>
    <s v="P60410156"/>
    <s v="S &amp; M GIGANTICOLOR S.A.C"/>
    <n v="3020"/>
    <n v="875.36231884057963"/>
    <s v="PEN"/>
    <s v="false"/>
  </r>
  <r>
    <s v="6550"/>
    <s v="PE"/>
    <x v="2"/>
    <x v="34"/>
    <s v="PE Marketing Mall"/>
    <s v="JHERNANDEZ"/>
    <s v="12"/>
    <s v="1200145266"/>
    <s v="10"/>
    <x v="1387"/>
    <x v="1481"/>
    <x v="36"/>
    <s v="EXT_EDAVILA"/>
    <s v="ZSRV"/>
    <s v="SER_MKT"/>
    <s v="P53508634"/>
    <s v="INVERSIONES QUISPE &amp; GUTIERREZ S.A."/>
    <n v="3019"/>
    <n v="875.07246376811588"/>
    <s v="PEN"/>
    <s v="false"/>
  </r>
  <r>
    <s v="MOL"/>
    <s v="PE"/>
    <x v="1"/>
    <x v="2"/>
    <s v="PE Ops Mall"/>
    <s v="JZAPATA"/>
    <m/>
    <s v="1200147113"/>
    <s v="10"/>
    <x v="1388"/>
    <x v="724"/>
    <x v="9"/>
    <s v="EXT_KNOLASCO"/>
    <s v="ZSRV"/>
    <s v=""/>
    <s v="P60338169"/>
    <s v="INVERSIONES URBANISTICAS OPERADORA"/>
    <n v="3019"/>
    <n v="875.07246376811588"/>
    <s v="PEN"/>
    <s v="false"/>
  </r>
  <r>
    <s v="MOL"/>
    <s v="PE"/>
    <x v="1"/>
    <x v="2"/>
    <s v="PE Ops Mall"/>
    <s v="JZAPATA"/>
    <m/>
    <s v="1200147112"/>
    <s v="10"/>
    <x v="1389"/>
    <x v="723"/>
    <x v="9"/>
    <s v="EXT_KNOLASCO"/>
    <s v="ZSRV"/>
    <s v=""/>
    <s v="P60338169"/>
    <s v="INVERSIONES URBANISTICAS OPERADORA"/>
    <n v="3019"/>
    <n v="875.07246376811588"/>
    <s v="PEN"/>
    <s v="false"/>
  </r>
  <r>
    <s v="AEB"/>
    <s v="CL"/>
    <x v="0"/>
    <x v="7"/>
    <s v="CL Ops Mall"/>
    <s v="MFREITEZ"/>
    <s v="12"/>
    <s v="1200143907"/>
    <s v="10"/>
    <x v="1390"/>
    <x v="1482"/>
    <x v="6"/>
    <s v="KVARAS"/>
    <s v="ZSRV"/>
    <s v=""/>
    <s v="8337147"/>
    <s v="JUAN ANTONIO LAZO QUEZADA"/>
    <n v="21"/>
    <n v="875"/>
    <s v="UF"/>
    <s v="false"/>
  </r>
  <r>
    <s v="2400"/>
    <s v="CL"/>
    <x v="0"/>
    <x v="7"/>
    <s v="CL Ops Mall"/>
    <s v="RMESa"/>
    <s v="12"/>
    <s v="1200146713"/>
    <s v="10"/>
    <x v="1391"/>
    <x v="1483"/>
    <x v="12"/>
    <s v="PCAMPOS"/>
    <s v="ZSRV"/>
    <s v=""/>
    <s v="76694376"/>
    <s v="SERVICIOS INDUSTRIALES ELMEC LIMITA"/>
    <n v="805285"/>
    <n v="869.70397330251751"/>
    <s v="CLP"/>
    <s v="false"/>
  </r>
  <r>
    <s v="LAR"/>
    <s v="PE"/>
    <x v="1"/>
    <x v="8"/>
    <s v="PE Center Manager"/>
    <s v="FZAMALLOA"/>
    <s v="12"/>
    <s v="1200144016"/>
    <s v="10"/>
    <x v="1392"/>
    <x v="1484"/>
    <x v="8"/>
    <s v="EXT_BRODRIGU"/>
    <s v="ZSRV"/>
    <s v=""/>
    <s v="P56607803"/>
    <s v="NATIONAL FACILITIES MANAGEMENT S.A."/>
    <n v="3000"/>
    <n v="869.56521739130426"/>
    <s v="PEN"/>
    <s v="false"/>
  </r>
  <r>
    <s v="MIN"/>
    <s v="PE"/>
    <x v="1"/>
    <x v="34"/>
    <s v="PE Marketing Mall"/>
    <s v="AATOCHE"/>
    <s v="12"/>
    <s v="1200144681"/>
    <s v="10"/>
    <x v="1393"/>
    <x v="1485"/>
    <x v="15"/>
    <s v="EXT_EDAVILA"/>
    <s v="ZSRV"/>
    <s v="SER_MKT"/>
    <s v="P54567758"/>
    <s v="CARICATOONS EVENTOS SAC"/>
    <n v="3000"/>
    <n v="869.56521739130426"/>
    <s v="PEN"/>
    <s v="false"/>
  </r>
  <r>
    <s v="MIN"/>
    <s v="PE"/>
    <x v="1"/>
    <x v="34"/>
    <s v="PE Marketing Mall"/>
    <s v="AATOCHE"/>
    <s v="12"/>
    <s v="1200144862"/>
    <s v="10"/>
    <x v="1394"/>
    <x v="1486"/>
    <x v="4"/>
    <s v="AATOCHE"/>
    <s v="ZSRV"/>
    <s v=""/>
    <s v="P54567758"/>
    <s v="CARICATOONS EVENTOS SAC"/>
    <n v="3000"/>
    <n v="869.56521739130426"/>
    <s v="PEN"/>
    <s v="false"/>
  </r>
  <r>
    <s v="MIN"/>
    <s v="PE"/>
    <x v="1"/>
    <x v="34"/>
    <s v="PE Marketing Mall"/>
    <s v="AATOCHE"/>
    <s v="12"/>
    <s v="1200145492"/>
    <s v="10"/>
    <x v="1395"/>
    <x v="1487"/>
    <x v="1"/>
    <s v="EXT_EDAVILA"/>
    <s v="ZSRV"/>
    <s v="SER_MKT"/>
    <s v="P54567758"/>
    <s v="CARICATOONS EVENTOS SAC"/>
    <n v="3000"/>
    <n v="869.56521739130426"/>
    <s v="PEN"/>
    <s v="false"/>
  </r>
  <r>
    <s v="LAR"/>
    <s v="PE"/>
    <x v="1"/>
    <x v="8"/>
    <s v="PE Center Manager"/>
    <s v="FZAMALLOA"/>
    <s v="12"/>
    <s v="1200145661"/>
    <s v="10"/>
    <x v="1396"/>
    <x v="1484"/>
    <x v="40"/>
    <s v="EXT_BRODRIGU"/>
    <s v="ZSRV"/>
    <s v=""/>
    <s v="P56607803"/>
    <s v="NATIONAL FACILITIES MANAGEMENT S.A."/>
    <n v="3000"/>
    <n v="869.56521739130426"/>
    <s v="PEN"/>
    <s v="false"/>
  </r>
  <r>
    <s v="MOL"/>
    <s v="PE"/>
    <x v="1"/>
    <x v="2"/>
    <s v="PE Ops Mall"/>
    <s v="Ameza"/>
    <s v="12"/>
    <s v="1200145867"/>
    <s v="10"/>
    <x v="1397"/>
    <x v="1377"/>
    <x v="31"/>
    <s v="AMEZAR"/>
    <s v="ZSRV"/>
    <s v="SER_VARIO"/>
    <s v="P55219583"/>
    <s v="SERVICIOS EVENTOS SPECIALES"/>
    <n v="3000"/>
    <n v="869.56521739130426"/>
    <s v="PEN"/>
    <s v="false"/>
  </r>
  <r>
    <s v="MIN"/>
    <s v="PE"/>
    <x v="1"/>
    <x v="34"/>
    <s v="PE Marketing Mall"/>
    <s v="AATOCHE"/>
    <s v="12"/>
    <s v="1200146458"/>
    <s v="10"/>
    <x v="1398"/>
    <x v="1488"/>
    <x v="43"/>
    <s v="AATOCHE"/>
    <s v="ZSRV"/>
    <s v=""/>
    <s v="P20416564"/>
    <s v="SUSAN LEON PRODUCCIONES Y REPRESENT"/>
    <n v="3000"/>
    <n v="869.56521739130426"/>
    <s v="PEN"/>
    <s v="false"/>
  </r>
  <r>
    <s v="MIN"/>
    <s v="PE"/>
    <x v="1"/>
    <x v="34"/>
    <s v="PE Marketing Mall"/>
    <s v="AATOCHE"/>
    <s v="12"/>
    <s v="1200146459"/>
    <s v="10"/>
    <x v="1399"/>
    <x v="1489"/>
    <x v="43"/>
    <s v="AATOCHE"/>
    <s v="ZSRV"/>
    <s v=""/>
    <s v="P20416564"/>
    <s v="SUSAN LEON PRODUCCIONES Y REPRESENT"/>
    <n v="3000"/>
    <n v="869.56521739130426"/>
    <s v="PEN"/>
    <s v="false"/>
  </r>
  <r>
    <s v="3300"/>
    <s v="PE"/>
    <x v="1"/>
    <x v="34"/>
    <s v="PE Marketing Mall"/>
    <s v="YPAREDES"/>
    <s v="12"/>
    <s v="1200146505"/>
    <s v="10"/>
    <x v="1400"/>
    <x v="1490"/>
    <x v="43"/>
    <s v="EXT_EDAVILA"/>
    <s v="ZSRV"/>
    <s v="SER_MKT"/>
    <s v="P20416564"/>
    <s v="SUSAN LEON PRODUCCIONES Y REPRESENT"/>
    <n v="3000"/>
    <n v="869.56521739130426"/>
    <s v="PEN"/>
    <s v="false"/>
  </r>
  <r>
    <s v="6740"/>
    <s v="PE"/>
    <x v="2"/>
    <x v="34"/>
    <s v="PE Marketing Mall"/>
    <s v="KORDAYA"/>
    <s v="12"/>
    <s v="1200146630"/>
    <s v="10"/>
    <x v="1401"/>
    <x v="1491"/>
    <x v="2"/>
    <s v="EXT_ACHIHUAN"/>
    <s v="ZSRV"/>
    <s v="SER_MKT"/>
    <s v="P20416564"/>
    <s v="SUSAN LEON PRODUCCIONES Y REPRESENT"/>
    <n v="3000"/>
    <n v="869.56521739130426"/>
    <s v="PEN"/>
    <s v="false"/>
  </r>
  <r>
    <s v="LAR"/>
    <s v="PE"/>
    <x v="1"/>
    <x v="8"/>
    <s v="PE Center Manager"/>
    <s v="FZAMALLOA"/>
    <m/>
    <s v="1200147295"/>
    <s v="10"/>
    <x v="1402"/>
    <x v="1484"/>
    <x v="25"/>
    <s v="EXT_KNOLASCO"/>
    <s v="ZSRV"/>
    <s v=""/>
    <s v="P56607803"/>
    <s v="NATIONAL FACILITIES MANAGEMENT S.A."/>
    <n v="3000"/>
    <n v="869.56521739130426"/>
    <s v="PEN"/>
    <s v="false"/>
  </r>
  <r>
    <s v="3520"/>
    <s v="PE"/>
    <x v="1"/>
    <x v="2"/>
    <s v="PE Ops Mall"/>
    <s v="APRADA"/>
    <m/>
    <s v="1200147665"/>
    <s v="10"/>
    <x v="1403"/>
    <x v="1492"/>
    <x v="45"/>
    <s v="APRADA"/>
    <s v="ZSRV"/>
    <s v="SER_GRAL"/>
    <s v="P60142232"/>
    <s v="JHC MULTISERVICIOS E.I.R.L."/>
    <n v="3000"/>
    <n v="869.56521739130426"/>
    <s v="PEN"/>
    <s v="false"/>
  </r>
  <r>
    <s v="1100"/>
    <s v="CL"/>
    <x v="0"/>
    <x v="6"/>
    <s v="Corp Explo. TI"/>
    <s v="CPAVEZ"/>
    <m/>
    <s v="1200147123"/>
    <s v="10"/>
    <x v="1404"/>
    <x v="1493"/>
    <x v="9"/>
    <s v="CPAVEZ"/>
    <s v="ZSRV"/>
    <s v="SER_GRAL"/>
    <s v="96806980"/>
    <s v="ENTEL PCS TELECOMUNICACIONES S.A."/>
    <n v="805008"/>
    <n v="869.40481461881575"/>
    <s v="CLP"/>
    <s v="false"/>
  </r>
  <r>
    <s v="1100"/>
    <s v="CL"/>
    <x v="0"/>
    <x v="6"/>
    <s v="Corp Explo. TI"/>
    <s v="CPAVEZ"/>
    <s v="12"/>
    <s v="1200146746"/>
    <s v="10"/>
    <x v="1405"/>
    <x v="1493"/>
    <x v="51"/>
    <s v="CPAVEZ"/>
    <s v="ZSRV"/>
    <s v="SER_GRAL"/>
    <s v="96806980"/>
    <s v="ENTEL PCS TELECOMUNICACIONES S.A."/>
    <n v="805000"/>
    <n v="869.39617465683159"/>
    <s v="CLP"/>
    <s v="false"/>
  </r>
  <r>
    <s v="6030"/>
    <s v="PE"/>
    <x v="2"/>
    <x v="2"/>
    <s v="PE Ops Mall"/>
    <s v="LHUAMAN"/>
    <m/>
    <s v="1200147451"/>
    <s v="10"/>
    <x v="1406"/>
    <x v="1494"/>
    <x v="29"/>
    <s v="LHUAMAN"/>
    <s v="ZSRV"/>
    <s v=""/>
    <s v="P56607803"/>
    <s v="NATIONAL FACILITIES MANAGEMENT S.A."/>
    <n v="2999"/>
    <n v="869.27536231884051"/>
    <s v="PEN"/>
    <s v="false"/>
  </r>
  <r>
    <s v="MIN"/>
    <s v="PE"/>
    <x v="1"/>
    <x v="2"/>
    <s v="PE Ops Mall"/>
    <s v="cpisfil"/>
    <s v="12"/>
    <s v="1200145433"/>
    <s v="10"/>
    <x v="1407"/>
    <x v="1495"/>
    <x v="52"/>
    <s v="EXT_EDAVILA"/>
    <s v="ZSRV"/>
    <s v=""/>
    <s v="P56607803"/>
    <s v="NATIONAL FACILITIES MANAGEMENT S.A."/>
    <n v="2998.7"/>
    <n v="869.18840579710138"/>
    <s v="PEN"/>
    <s v="false"/>
  </r>
  <r>
    <s v="1100"/>
    <s v="CL"/>
    <x v="0"/>
    <x v="51"/>
    <s v="CL Serv al Cliente"/>
    <s v="JRODRIGUEZ"/>
    <s v="12"/>
    <s v="1200146210"/>
    <s v="10"/>
    <x v="1408"/>
    <x v="1496"/>
    <x v="30"/>
    <s v="JDRODRIGUEZ"/>
    <s v="ZSRV"/>
    <s v=""/>
    <s v="76593514"/>
    <s v="TEMPO PRODUCCIONES BY DS SPA"/>
    <n v="804425"/>
    <n v="868.77517738921949"/>
    <s v="CLP"/>
    <s v="false"/>
  </r>
  <r>
    <s v="LAR"/>
    <s v="PE"/>
    <x v="1"/>
    <x v="8"/>
    <s v="PE Center Manager"/>
    <s v="FZAMALLOA"/>
    <s v="12"/>
    <s v="1200144935"/>
    <s v="10"/>
    <x v="1409"/>
    <x v="1497"/>
    <x v="5"/>
    <s v="EXT_BRODRIGU"/>
    <s v="ZSRV"/>
    <s v=""/>
    <s v="P60089483"/>
    <s v="GEMSA CORPORACIÓN S.A.C"/>
    <n v="2997"/>
    <n v="868.695652173913"/>
    <s v="PEN"/>
    <s v="false"/>
  </r>
  <r>
    <s v="LAR"/>
    <s v="PE"/>
    <x v="1"/>
    <x v="8"/>
    <s v="PE Center Manager"/>
    <s v="FZAMALLOA"/>
    <s v="12"/>
    <s v="1200146408"/>
    <s v="10"/>
    <x v="1410"/>
    <x v="1498"/>
    <x v="13"/>
    <s v="EXT_BRODRIGU"/>
    <s v="ZSRV"/>
    <s v=""/>
    <s v="P56607803"/>
    <s v="NATIONAL FACILITIES MANAGEMENT S.A."/>
    <n v="2997"/>
    <n v="868.695652173913"/>
    <s v="PEN"/>
    <s v="false"/>
  </r>
  <r>
    <s v="6030"/>
    <s v="PE"/>
    <x v="2"/>
    <x v="34"/>
    <s v="PE Marketing Mall"/>
    <s v="RCULQUI"/>
    <s v="12"/>
    <s v="1200144959"/>
    <s v="10"/>
    <x v="1411"/>
    <x v="1499"/>
    <x v="0"/>
    <s v="EXT_BRODRIGU"/>
    <s v="ZSRV"/>
    <s v=""/>
    <s v="P54763719"/>
    <s v="FEEDBACK CONSULTORES PERU S.R.L."/>
    <n v="2995"/>
    <n v="868.1159420289855"/>
    <s v="PEN"/>
    <s v="false"/>
  </r>
  <r>
    <s v="3510"/>
    <s v="PE"/>
    <x v="1"/>
    <x v="34"/>
    <s v="PE Marketing Mall"/>
    <s v="RCULQUI"/>
    <s v="12"/>
    <s v="1200144977"/>
    <s v="10"/>
    <x v="1412"/>
    <x v="1499"/>
    <x v="0"/>
    <s v="SGARIBAY"/>
    <s v="ZSRV"/>
    <s v=""/>
    <s v="P54763719"/>
    <s v="FEEDBACK CONSULTORES PERU S.R.L."/>
    <n v="2995"/>
    <n v="868.1159420289855"/>
    <s v="PEN"/>
    <s v="false"/>
  </r>
  <r>
    <s v="4300"/>
    <s v="CO"/>
    <x v="3"/>
    <x v="32"/>
    <s v="CO Mktg Mall"/>
    <s v="JVALDERRAMA"/>
    <s v="12"/>
    <s v="1200145450"/>
    <s v="10"/>
    <x v="1413"/>
    <x v="1500"/>
    <x v="52"/>
    <s v="JVALDERRAMA"/>
    <s v="ZSRV"/>
    <s v=""/>
    <s v="C891411821"/>
    <s v="FEDERACION NACIONAL DE COMERCIANTES"/>
    <n v="3192000"/>
    <n v="867.86296900489401"/>
    <s v="COP"/>
    <s v="false"/>
  </r>
  <r>
    <s v="6650"/>
    <s v="PE"/>
    <x v="2"/>
    <x v="2"/>
    <s v="PE Ops Mall"/>
    <s v="MCHACALIAZA"/>
    <s v="12"/>
    <s v="1200145409"/>
    <s v="10"/>
    <x v="1414"/>
    <x v="1501"/>
    <x v="21"/>
    <s v="MCHACALIAZA"/>
    <s v="ZSRV"/>
    <s v=""/>
    <s v="P55513538"/>
    <s v="RETAIL CHECK PERU S.A.C."/>
    <n v="2985"/>
    <n v="865.21739130434776"/>
    <s v="PEN"/>
    <s v="false"/>
  </r>
  <r>
    <s v="1100"/>
    <s v="CL"/>
    <x v="0"/>
    <x v="7"/>
    <s v="CL Ops Mall"/>
    <s v="MANTONIETA"/>
    <m/>
    <s v="1200147406"/>
    <s v="10"/>
    <x v="1415"/>
    <x v="1502"/>
    <x v="37"/>
    <s v="EXT_MURRA"/>
    <s v="ZSRV"/>
    <s v=""/>
    <s v="76179272"/>
    <s v="ANDES FACILITY MANAGEMENT SPA"/>
    <n v="800093"/>
    <n v="864.096637974793"/>
    <s v="CLP"/>
    <s v="false"/>
  </r>
  <r>
    <s v="2400"/>
    <s v="CL"/>
    <x v="0"/>
    <x v="7"/>
    <s v="CL Ops Mall"/>
    <s v="rmesa"/>
    <s v="12"/>
    <s v="1200144708"/>
    <s v="10"/>
    <x v="1416"/>
    <x v="1503"/>
    <x v="44"/>
    <s v="EXT_JHERRERA"/>
    <s v="ZSRV"/>
    <s v=""/>
    <s v="76839748"/>
    <s v="SERVICIOS INTEGRALES RICARDO ALFONS"/>
    <n v="800000"/>
    <n v="863.996198416727"/>
    <s v="CLP"/>
    <s v="false"/>
  </r>
  <r>
    <s v="2310"/>
    <s v="CL"/>
    <x v="0"/>
    <x v="7"/>
    <s v="CL Ops Mall"/>
    <s v="RMESA"/>
    <s v="12"/>
    <s v="1200146356"/>
    <s v="10"/>
    <x v="1417"/>
    <x v="1504"/>
    <x v="35"/>
    <s v="PCAMPOS"/>
    <s v="ZSRV"/>
    <s v=""/>
    <s v="78101469"/>
    <s v="B&amp;L CONSTRUCCION SPA"/>
    <n v="800000"/>
    <n v="863.996198416727"/>
    <s v="CLP"/>
    <s v="false"/>
  </r>
  <r>
    <s v="MIN"/>
    <s v="PE"/>
    <x v="1"/>
    <x v="34"/>
    <s v="PE Marketing Mall"/>
    <s v="AATOCHE"/>
    <s v="12"/>
    <s v="1200144158"/>
    <s v="10"/>
    <x v="1418"/>
    <x v="1505"/>
    <x v="46"/>
    <s v="EXT_EDAVILA"/>
    <s v="ZSRV"/>
    <s v="SER_MKT"/>
    <s v="P09378629"/>
    <s v="ARIAS RIVAS FLOR ROSSANA"/>
    <n v="2980"/>
    <n v="863.76811594202889"/>
    <s v="PEN"/>
    <s v="false"/>
  </r>
  <r>
    <s v="3450"/>
    <s v="PE"/>
    <x v="1"/>
    <x v="38"/>
    <s v="PE Ops Out/Strips"/>
    <s v="mrodriguezc"/>
    <s v="12"/>
    <s v="1200145432"/>
    <s v="10"/>
    <x v="1419"/>
    <x v="1506"/>
    <x v="52"/>
    <s v="MRODRIGUEZC"/>
    <s v="ZSRV"/>
    <s v=""/>
    <s v="P56607803"/>
    <s v="NATIONAL FACILITIES MANAGEMENT S.A."/>
    <n v="2980"/>
    <n v="863.76811594202889"/>
    <s v="PEN"/>
    <s v="false"/>
  </r>
  <r>
    <s v="ACH"/>
    <s v="CL"/>
    <x v="0"/>
    <x v="13"/>
    <s v="CL Marketing Mall"/>
    <s v="F.LAMBERT"/>
    <s v="12"/>
    <s v="1200144070"/>
    <s v="10"/>
    <x v="1420"/>
    <x v="1507"/>
    <x v="23"/>
    <s v="MFILIPINI"/>
    <s v="ZSRV"/>
    <s v=""/>
    <s v="76945383"/>
    <s v="NOT MEDIA SPA"/>
    <n v="798000"/>
    <n v="861.83620792068518"/>
    <s v="CLP"/>
    <s v="false"/>
  </r>
  <r>
    <s v="6150"/>
    <s v="PE"/>
    <x v="2"/>
    <x v="34"/>
    <s v="PE Marketing Mall"/>
    <s v="RCULQUI"/>
    <s v="12"/>
    <s v="1200144136"/>
    <s v="10"/>
    <x v="1421"/>
    <x v="1508"/>
    <x v="46"/>
    <s v="EXT_BRODRIGU"/>
    <s v="ZSRV"/>
    <s v=""/>
    <s v="P20416564"/>
    <s v="SUSAN LEON PRODUCCIONES Y REPRESENT"/>
    <n v="2970"/>
    <n v="860.86956521739125"/>
    <s v="PEN"/>
    <s v="false"/>
  </r>
  <r>
    <s v="3510"/>
    <s v="PE"/>
    <x v="1"/>
    <x v="34"/>
    <s v="PE Marketing Mall"/>
    <s v="RCULQUI"/>
    <s v="12"/>
    <s v="1200145951"/>
    <s v="10"/>
    <x v="1422"/>
    <x v="1509"/>
    <x v="17"/>
    <s v="SGARIBAY"/>
    <s v="ZSRV"/>
    <s v=""/>
    <s v="P49614128"/>
    <s v="BACKSTAGE &amp; MARKETING SRL"/>
    <n v="2970"/>
    <n v="860.86956521739125"/>
    <s v="PEN"/>
    <s v="false"/>
  </r>
  <r>
    <s v="3450"/>
    <s v="PE"/>
    <x v="1"/>
    <x v="38"/>
    <s v="PE Ops Out/Strips"/>
    <s v="EREJAS"/>
    <s v="12"/>
    <s v="1200145045"/>
    <s v="10"/>
    <x v="1423"/>
    <x v="1510"/>
    <x v="7"/>
    <s v="EREJAS"/>
    <s v="ZSRV"/>
    <s v=""/>
    <s v="P60193943"/>
    <s v="VALEXTIN EQUIPOS CONTRA INCENDIOS"/>
    <n v="2965.81"/>
    <n v="859.65507246376808"/>
    <s v="PEN"/>
    <s v="false"/>
  </r>
  <r>
    <s v="6740"/>
    <s v="PE"/>
    <x v="2"/>
    <x v="38"/>
    <s v="PE Ops Out/Strips"/>
    <s v="KORDAYA"/>
    <s v="12"/>
    <s v="1200144601"/>
    <s v="10"/>
    <x v="1424"/>
    <x v="1511"/>
    <x v="16"/>
    <s v="KORDAYA"/>
    <s v="ZSRV"/>
    <s v=""/>
    <s v="P60704100"/>
    <s v="TECNOLOGIAS DEL AGUA CONTAMINADA S."/>
    <n v="2965.05"/>
    <n v="859.43478260869563"/>
    <s v="PEN"/>
    <s v="false"/>
  </r>
  <r>
    <s v="MVS"/>
    <s v="PE"/>
    <x v="2"/>
    <x v="38"/>
    <s v="PE Ops Out/Strips"/>
    <s v="KORDAYA"/>
    <s v="12"/>
    <s v="1200144999"/>
    <s v="10"/>
    <x v="1425"/>
    <x v="1512"/>
    <x v="0"/>
    <s v="KORDAYA"/>
    <s v="ZSRV"/>
    <s v=""/>
    <s v="P60704100"/>
    <s v="TECNOLOGIAS DEL AGUA CONTAMINADA S."/>
    <n v="2965.05"/>
    <n v="859.43478260869563"/>
    <s v="PEN"/>
    <s v="false"/>
  </r>
  <r>
    <s v="2160"/>
    <s v="CL"/>
    <x v="0"/>
    <x v="7"/>
    <s v="CL Ops Mall"/>
    <s v="RCORTES"/>
    <s v="12"/>
    <s v="1200144968"/>
    <s v="10"/>
    <x v="1426"/>
    <x v="1513"/>
    <x v="0"/>
    <s v="EXT_CVENEGAS"/>
    <s v="ZSRV"/>
    <s v=""/>
    <s v="96811990"/>
    <s v="LINKES CHILE S.A"/>
    <n v="794635"/>
    <n v="858.20202391109478"/>
    <s v="CLP"/>
    <s v="false"/>
  </r>
  <r>
    <s v="2160"/>
    <s v="CL"/>
    <x v="0"/>
    <x v="7"/>
    <s v="CL Ops Mall"/>
    <s v="RCORTES"/>
    <s v="12"/>
    <s v="1200144969"/>
    <s v="10"/>
    <x v="1427"/>
    <x v="1514"/>
    <x v="0"/>
    <s v="EXT_CVENEGAS"/>
    <s v="ZSRV"/>
    <s v=""/>
    <s v="96811990"/>
    <s v="LINKES CHILE S.A"/>
    <n v="793868"/>
    <n v="857.37366755586277"/>
    <s v="CLP"/>
    <s v="false"/>
  </r>
  <r>
    <s v="PHM"/>
    <s v="CO"/>
    <x v="3"/>
    <x v="32"/>
    <s v="CO Mktg Mall"/>
    <s v="JPERDOMO"/>
    <s v="12"/>
    <s v="1200144201"/>
    <s v="10"/>
    <x v="1428"/>
    <x v="1515"/>
    <x v="11"/>
    <s v="NACOSTA"/>
    <s v="ZSRV"/>
    <s v="SER_MKT"/>
    <s v="C901860141"/>
    <s v="DJL SOLUTIONS S.A.S"/>
    <n v="3151000"/>
    <n v="856.71560630777594"/>
    <s v="COP"/>
    <s v="false"/>
  </r>
  <r>
    <s v="2160"/>
    <s v="CL"/>
    <x v="0"/>
    <x v="7"/>
    <s v="CL Ops Mall"/>
    <s v="RCORTES"/>
    <s v="12"/>
    <s v="1200144970"/>
    <s v="10"/>
    <x v="1429"/>
    <x v="1516"/>
    <x v="0"/>
    <s v="EXT_CVENEGAS"/>
    <s v="ZSRV"/>
    <s v=""/>
    <s v="96811990"/>
    <s v="LINKES CHILE S.A"/>
    <n v="793102"/>
    <n v="856.54639119587875"/>
    <s v="CLP"/>
    <s v="false"/>
  </r>
  <r>
    <s v="PHM"/>
    <s v="CO"/>
    <x v="3"/>
    <x v="32"/>
    <s v="CO Mktg Mall"/>
    <s v="JPERDOMO"/>
    <s v="12"/>
    <s v="1200144855"/>
    <s v="10"/>
    <x v="1430"/>
    <x v="1517"/>
    <x v="42"/>
    <s v="NACOSTA"/>
    <s v="ZSRV"/>
    <s v="SER_MKT"/>
    <s v="C900240823"/>
    <s v="ADN EVENTOS S.A.S."/>
    <n v="3150000"/>
    <n v="856.44371941272436"/>
    <s v="COP"/>
    <s v="false"/>
  </r>
  <r>
    <s v="3300"/>
    <s v="PE"/>
    <x v="1"/>
    <x v="17"/>
    <s v="PE Área Legal"/>
    <s v="GOLIVERI"/>
    <s v="12"/>
    <s v="1200145753"/>
    <s v="10"/>
    <x v="1431"/>
    <x v="1518"/>
    <x v="39"/>
    <s v="SGARIBAY"/>
    <s v="ZSRV"/>
    <s v=""/>
    <s v="P54744099"/>
    <s v="ESTUDIO JORGE AVENDANO ABOGADOS"/>
    <n v="855.83"/>
    <n v="855.83"/>
    <s v="USD"/>
    <s v="false"/>
  </r>
  <r>
    <s v="LAR"/>
    <s v="PE"/>
    <x v="1"/>
    <x v="8"/>
    <s v="PE Center Manager"/>
    <s v="FZAMALLOA"/>
    <s v="12"/>
    <s v="1200146147"/>
    <s v="10"/>
    <x v="1432"/>
    <x v="1519"/>
    <x v="34"/>
    <s v="EXT_BRODRIGU"/>
    <s v="ZSRV"/>
    <s v=""/>
    <s v="P48281567"/>
    <s v="ARTE CONSULTORES, EJECUTORES E.I.R."/>
    <n v="2949.91"/>
    <n v="855.04637681159409"/>
    <s v="PEN"/>
    <s v="false"/>
  </r>
  <r>
    <s v="LAR"/>
    <s v="PE"/>
    <x v="1"/>
    <x v="8"/>
    <s v="PE Center Manager"/>
    <s v="FZAMALLOA"/>
    <s v="12"/>
    <s v="1200146664"/>
    <s v="10"/>
    <x v="1433"/>
    <x v="1520"/>
    <x v="12"/>
    <s v="EXT_BRODRIGU"/>
    <s v="ZSRV"/>
    <s v=""/>
    <s v="P48281567"/>
    <s v="ARTE CONSULTORES, EJECUTORES E.I.R."/>
    <n v="2944.3"/>
    <n v="853.4202898550725"/>
    <s v="PEN"/>
    <s v="false"/>
  </r>
  <r>
    <s v="2400"/>
    <s v="CL"/>
    <x v="0"/>
    <x v="7"/>
    <s v="CL Ops Mall"/>
    <s v="RMESA"/>
    <s v="12"/>
    <s v="1200145522"/>
    <s v="10"/>
    <x v="1434"/>
    <x v="1521"/>
    <x v="1"/>
    <s v="PCAMPOS"/>
    <s v="ZSRV"/>
    <s v=""/>
    <s v="76694376"/>
    <s v="SERVICIOS INDUSTRIALES ELMEC LIMITA"/>
    <n v="790000"/>
    <n v="853.19624593651793"/>
    <s v="CLP"/>
    <s v="false"/>
  </r>
  <r>
    <s v="2310"/>
    <s v="CL"/>
    <x v="0"/>
    <x v="7"/>
    <s v="CL Ops Mall"/>
    <s v="roquendo"/>
    <s v="12"/>
    <s v="1200146335"/>
    <s v="10"/>
    <x v="1435"/>
    <x v="1522"/>
    <x v="35"/>
    <s v="EXT_CRODRIGU"/>
    <s v="ZSRV"/>
    <s v=""/>
    <s v="76265749"/>
    <s v="SOCIEDAD GONZALEZ GAJARDO Y"/>
    <n v="790000"/>
    <n v="853.19624593651793"/>
    <s v="CLP"/>
    <s v="false"/>
  </r>
  <r>
    <s v="LMR"/>
    <s v="PE"/>
    <x v="1"/>
    <x v="4"/>
    <s v="PE Sgcia Infra"/>
    <s v="MMURGUIA"/>
    <s v="12"/>
    <s v="1200143796"/>
    <s v="10"/>
    <x v="1436"/>
    <x v="1523"/>
    <x v="48"/>
    <s v="EXT_ACHIHUAN"/>
    <s v="ZSRV"/>
    <s v="SER_GRAL"/>
    <s v="P60567651"/>
    <s v="SERVICIOS INTEGRALES E INSTALACIONE"/>
    <n v="2941.6"/>
    <n v="852.63768115942025"/>
    <s v="PEN"/>
    <s v="false"/>
  </r>
  <r>
    <s v="3510"/>
    <s v="PE"/>
    <x v="1"/>
    <x v="2"/>
    <s v="PE Ops Mall"/>
    <s v="AVERGARA"/>
    <s v="12"/>
    <s v="1200146415"/>
    <s v="10"/>
    <x v="1437"/>
    <x v="1524"/>
    <x v="13"/>
    <s v="EXT_ACHIHUAN"/>
    <s v="ZSRV"/>
    <s v=""/>
    <s v="P60055289"/>
    <s v="ELECTROMING INGENIERÍA Y MANTENIMIE"/>
    <n v="2940"/>
    <n v="852.17391304347825"/>
    <s v="PEN"/>
    <s v="false"/>
  </r>
  <r>
    <s v="DCO"/>
    <s v="CO"/>
    <x v="3"/>
    <x v="33"/>
    <s v="CO Sgcia Personas"/>
    <s v="T Durán"/>
    <s v="12"/>
    <s v="1200143952"/>
    <s v="10"/>
    <x v="1438"/>
    <x v="1525"/>
    <x v="27"/>
    <s v="PRA_KCUBIDES"/>
    <s v="ZSRV"/>
    <s v=""/>
    <s v="C860401674"/>
    <s v="ASOCIACION DE GESTION HUMANA ACRIP"/>
    <n v="3130000"/>
    <n v="851.00598151169118"/>
    <s v="COP"/>
    <s v="false"/>
  </r>
  <r>
    <s v="OUL"/>
    <s v="PE"/>
    <x v="1"/>
    <x v="38"/>
    <s v="PE Ops Out/Strips"/>
    <s v="mrodriguezc"/>
    <s v="12"/>
    <s v="1200144429"/>
    <s v="10"/>
    <x v="1439"/>
    <x v="1526"/>
    <x v="19"/>
    <s v="MRODRIGUEZC"/>
    <s v="ZSRV"/>
    <s v=""/>
    <s v="P55558329"/>
    <s v="MUVAL S.A.C."/>
    <n v="848"/>
    <n v="848"/>
    <s v="USD"/>
    <s v="false"/>
  </r>
  <r>
    <s v="OUL"/>
    <s v="PE"/>
    <x v="1"/>
    <x v="38"/>
    <s v="PE Ops Out/Strips"/>
    <s v="mrodriguezc"/>
    <s v="12"/>
    <s v="1200144376"/>
    <s v="10"/>
    <x v="1440"/>
    <x v="1527"/>
    <x v="32"/>
    <s v="MRODRIGUEZC"/>
    <s v="ZSRV"/>
    <s v=""/>
    <s v="P45538419"/>
    <s v="ELECTROSAN SERVICIOS Y SUMINISTROS"/>
    <n v="2920"/>
    <n v="846.37681159420288"/>
    <s v="PEN"/>
    <s v="false"/>
  </r>
  <r>
    <s v="4300"/>
    <s v="CO"/>
    <x v="3"/>
    <x v="32"/>
    <s v="CO Mktg Mall"/>
    <s v="JVALDERRAMA"/>
    <m/>
    <s v="1200147115"/>
    <s v="10"/>
    <x v="1441"/>
    <x v="1528"/>
    <x v="9"/>
    <s v="JVALDERRAMA"/>
    <s v="ZSRV"/>
    <s v=""/>
    <s v="C900496946"/>
    <s v="EXPOPANEL COLOMBIA S.A.S"/>
    <n v="3100000"/>
    <n v="842.84937466014139"/>
    <s v="COP"/>
    <s v="false"/>
  </r>
  <r>
    <s v="6000"/>
    <s v="PE"/>
    <x v="2"/>
    <x v="34"/>
    <s v="PE Marketing Mall"/>
    <s v="AATOCHE"/>
    <m/>
    <s v="1200147679"/>
    <s v="10"/>
    <x v="1442"/>
    <x v="1529"/>
    <x v="45"/>
    <s v="EXT_KNOLASCO"/>
    <s v="ZSRV"/>
    <s v="SER_MKT"/>
    <s v="P20416564"/>
    <s v="SUSAN LEON PRODUCCIONES Y REPRESENT"/>
    <n v="2904"/>
    <n v="841.73913043478251"/>
    <s v="PEN"/>
    <s v="false"/>
  </r>
  <r>
    <s v="LAR"/>
    <s v="PE"/>
    <x v="1"/>
    <x v="34"/>
    <s v="PE Marketing Mall"/>
    <s v="NBARRANZUELA"/>
    <m/>
    <s v="1200147392"/>
    <s v="10"/>
    <x v="1443"/>
    <x v="1530"/>
    <x v="37"/>
    <s v="EXT_ACHIHUAN"/>
    <s v="ZSRV"/>
    <s v="SER_MKT"/>
    <s v="P60295873"/>
    <s v="LA FAMILIA GLOBAL S.A.C."/>
    <n v="2903.32"/>
    <n v="841.54202898550727"/>
    <s v="PEN"/>
    <s v="false"/>
  </r>
  <r>
    <s v="1110"/>
    <s v="CL"/>
    <x v="0"/>
    <x v="45"/>
    <s v="CL Ops Out/Strip"/>
    <s v="MBELLO"/>
    <s v="12"/>
    <s v="1200145692"/>
    <s v="10"/>
    <x v="1444"/>
    <x v="1531"/>
    <x v="40"/>
    <s v="EXT_MBELLO"/>
    <s v="ZSRV"/>
    <s v=""/>
    <s v="96811990"/>
    <s v="LINKES CHILE S.A"/>
    <n v="778947"/>
    <n v="841.2590584601428"/>
    <s v="CLP"/>
    <s v="false"/>
  </r>
  <r>
    <s v="LAR"/>
    <s v="PE"/>
    <x v="1"/>
    <x v="34"/>
    <s v="PE Marketing Mall"/>
    <s v="JLAGUNA"/>
    <s v="12"/>
    <s v="1200145965"/>
    <s v="10"/>
    <x v="1445"/>
    <x v="1532"/>
    <x v="17"/>
    <s v="EXT_ACHIHUAN"/>
    <s v="ZSRV"/>
    <s v="SER_MKT"/>
    <s v="P20416564"/>
    <s v="SUSAN LEON PRODUCCIONES Y REPRESENT"/>
    <n v="2900.8"/>
    <n v="840.8115942028985"/>
    <s v="PEN"/>
    <s v="false"/>
  </r>
  <r>
    <s v="6740"/>
    <s v="PE"/>
    <x v="2"/>
    <x v="4"/>
    <s v="PE Sgcia Infra"/>
    <s v="MGRATELLY"/>
    <s v="12"/>
    <s v="1200145763"/>
    <s v="10"/>
    <x v="1446"/>
    <x v="1265"/>
    <x v="39"/>
    <s v="EXT_ACHIHUAN"/>
    <s v="ZSRV"/>
    <s v="SER_GRAL"/>
    <s v="P60048688"/>
    <s v="P&amp;R ARQ S.A.C."/>
    <n v="2900"/>
    <n v="840.5797101449275"/>
    <s v="PEN"/>
    <s v="false"/>
  </r>
  <r>
    <s v="3520"/>
    <s v="PE"/>
    <x v="1"/>
    <x v="4"/>
    <s v="PE Sgcia Infra"/>
    <s v="MGRATELLY"/>
    <s v="12"/>
    <s v="1200146857"/>
    <s v="10"/>
    <x v="1447"/>
    <x v="1533"/>
    <x v="50"/>
    <s v="EXT_ACHIHUAN"/>
    <s v="ZSRV"/>
    <s v="SER_GRAL"/>
    <s v="P60026937"/>
    <s v="GESINPRO S.A.C."/>
    <n v="2900"/>
    <n v="840.5797101449275"/>
    <s v="PEN"/>
    <s v="false"/>
  </r>
  <r>
    <s v="6740"/>
    <s v="PE"/>
    <x v="2"/>
    <x v="4"/>
    <s v="PE Sgcia Infra"/>
    <s v="MGRATELLY"/>
    <s v="12"/>
    <s v="1200146858"/>
    <s v="10"/>
    <x v="1448"/>
    <x v="1533"/>
    <x v="50"/>
    <s v="EXT_ACHIHUAN"/>
    <s v="ZSRV"/>
    <s v="SER_GRAL"/>
    <s v="P60026937"/>
    <s v="GESINPRO S.A.C."/>
    <n v="2900"/>
    <n v="840.5797101449275"/>
    <s v="PEN"/>
    <s v="false"/>
  </r>
  <r>
    <s v="3520"/>
    <s v="PE"/>
    <x v="1"/>
    <x v="2"/>
    <s v="PE Ops Mall"/>
    <s v="APRADA"/>
    <s v="12"/>
    <s v="1200145678"/>
    <s v="10"/>
    <x v="1449"/>
    <x v="1534"/>
    <x v="40"/>
    <s v="APRADA"/>
    <s v="ZSRV"/>
    <s v="SER_GRAL"/>
    <s v="P12262043"/>
    <s v="OVERALL BUSINESS S.A"/>
    <n v="2899.12"/>
    <n v="840.3246376811594"/>
    <s v="PEN"/>
    <s v="false"/>
  </r>
  <r>
    <s v="2400"/>
    <s v="CL"/>
    <x v="0"/>
    <x v="7"/>
    <s v="CL Ops Mall"/>
    <s v="RMESA"/>
    <s v="12"/>
    <s v="1200146253"/>
    <s v="10"/>
    <x v="1450"/>
    <x v="1535"/>
    <x v="30"/>
    <s v="PCAMPOS"/>
    <s v="ZSRV"/>
    <s v=""/>
    <s v="76015796"/>
    <s v="GRUPO AMÉRICA FACILITY S.A."/>
    <n v="778054"/>
    <n v="840.29462270366014"/>
    <s v="CLP"/>
    <s v="false"/>
  </r>
  <r>
    <s v="LAR"/>
    <s v="PE"/>
    <x v="1"/>
    <x v="8"/>
    <s v="PE Center Manager"/>
    <s v="FZAMALLOA"/>
    <s v="12"/>
    <s v="1200146423"/>
    <s v="10"/>
    <x v="1451"/>
    <x v="1536"/>
    <x v="13"/>
    <s v="EXT_BRODRIGU"/>
    <s v="ZSRV"/>
    <s v=""/>
    <s v="P56607803"/>
    <s v="NATIONAL FACILITIES MANAGEMENT S.A."/>
    <n v="2898.56"/>
    <n v="840.1623188405797"/>
    <s v="PEN"/>
    <s v="false"/>
  </r>
  <r>
    <s v="MIN"/>
    <s v="PE"/>
    <x v="1"/>
    <x v="34"/>
    <s v="PE Marketing Mall"/>
    <s v="JHERNANDEZ"/>
    <s v="12"/>
    <s v="1200145970"/>
    <s v="10"/>
    <x v="1452"/>
    <x v="1537"/>
    <x v="17"/>
    <s v="EXT_EDAVILA"/>
    <s v="ZSRV"/>
    <s v="SER_MKT"/>
    <s v="P53508634"/>
    <s v="INVERSIONES QUISPE &amp; GUTIERREZ S.A."/>
    <n v="2898.47"/>
    <n v="840.13623188405791"/>
    <s v="PEN"/>
    <s v="false"/>
  </r>
  <r>
    <s v="2400"/>
    <s v="CL"/>
    <x v="0"/>
    <x v="7"/>
    <s v="CL Ops Mall"/>
    <s v="ROQUENDO"/>
    <s v="12"/>
    <s v="1200145188"/>
    <s v="10"/>
    <x v="1453"/>
    <x v="1538"/>
    <x v="53"/>
    <s v="MMARTINEZG"/>
    <s v="ZSRV"/>
    <s v=""/>
    <s v="77569713"/>
    <s v="ARQUITECTURA INGENIERIA Y"/>
    <n v="777060"/>
    <n v="839.22110742712732"/>
    <s v="CLP"/>
    <s v="false"/>
  </r>
  <r>
    <s v="2400"/>
    <s v="CL"/>
    <x v="0"/>
    <x v="7"/>
    <s v="CL Ops Mall"/>
    <s v="ROQUENDO"/>
    <s v="12"/>
    <s v="1200145512"/>
    <s v="10"/>
    <x v="1454"/>
    <x v="1539"/>
    <x v="1"/>
    <s v="MMARTINEZG"/>
    <s v="ZSRV"/>
    <s v=""/>
    <s v="77569713"/>
    <s v="ARQUITECTURA INGENIERIA Y"/>
    <n v="777060"/>
    <n v="839.22110742712732"/>
    <s v="CLP"/>
    <s v="false"/>
  </r>
  <r>
    <s v="6150"/>
    <s v="PE"/>
    <x v="2"/>
    <x v="2"/>
    <s v="PE Ops Mall"/>
    <s v="JGONZALES"/>
    <s v="12"/>
    <s v="1200146299"/>
    <s v="10"/>
    <x v="1455"/>
    <x v="1540"/>
    <x v="35"/>
    <s v="JGONZALES"/>
    <s v="ZSRV"/>
    <s v=""/>
    <s v="P56607803"/>
    <s v="NATIONAL FACILITIES MANAGEMENT S.A."/>
    <n v="2890.6"/>
    <n v="837.85507246376801"/>
    <s v="PEN"/>
    <s v="false"/>
  </r>
  <r>
    <s v="MAM"/>
    <s v="CL"/>
    <x v="0"/>
    <x v="7"/>
    <s v="CL Ops Mall"/>
    <s v="MRUPAYAN"/>
    <s v="12"/>
    <s v="1200145828"/>
    <s v="10"/>
    <x v="1456"/>
    <x v="1541"/>
    <x v="31"/>
    <s v="EXT_KGANA"/>
    <s v="ZSRV"/>
    <s v=""/>
    <s v="76019824"/>
    <s v="REDCOMERCIO S.A"/>
    <n v="774811"/>
    <n v="836.79219811432836"/>
    <s v="CLP"/>
    <s v="false"/>
  </r>
  <r>
    <s v="LAR"/>
    <s v="PE"/>
    <x v="1"/>
    <x v="8"/>
    <s v="PE Center Manager"/>
    <s v="FZAMALLOA"/>
    <m/>
    <s v="1200147645"/>
    <s v="10"/>
    <x v="1457"/>
    <x v="1542"/>
    <x v="45"/>
    <s v="EXT_KNOLASCO"/>
    <s v="ZSRV"/>
    <s v=""/>
    <s v="P56607803"/>
    <s v="NATIONAL FACILITIES MANAGEMENT S.A."/>
    <n v="2885.09"/>
    <n v="836.2579710144928"/>
    <s v="PEN"/>
    <s v="false"/>
  </r>
  <r>
    <s v="6740"/>
    <s v="PE"/>
    <x v="2"/>
    <x v="34"/>
    <s v="PE Marketing Mall"/>
    <s v="KORDAYA"/>
    <s v="12"/>
    <s v="1200146129"/>
    <s v="10"/>
    <x v="1458"/>
    <x v="1177"/>
    <x v="34"/>
    <s v="EXT_ACHIHUAN"/>
    <s v="ZSRV"/>
    <s v="SER_MKT"/>
    <s v="P20416564"/>
    <s v="SUSAN LEON PRODUCCIONES Y REPRESENT"/>
    <n v="2880"/>
    <n v="834.78260869565213"/>
    <s v="PEN"/>
    <s v="false"/>
  </r>
  <r>
    <s v="OUL"/>
    <s v="PE"/>
    <x v="1"/>
    <x v="38"/>
    <s v="PE Ops Out/Strips"/>
    <s v="mrodriguezc"/>
    <s v="12"/>
    <s v="1200146617"/>
    <s v="10"/>
    <x v="1459"/>
    <x v="1543"/>
    <x v="2"/>
    <s v="MRODRIGUEZC"/>
    <s v="ZSRV"/>
    <s v=""/>
    <s v="P51604288"/>
    <s v="TRANSPORTES ENCISO S.A.C"/>
    <n v="2880"/>
    <n v="834.78260869565213"/>
    <s v="PEN"/>
    <s v="false"/>
  </r>
  <r>
    <s v="1100"/>
    <s v="CL"/>
    <x v="0"/>
    <x v="40"/>
    <s v="CL Gcia Desarrollo"/>
    <s v="F HERNANDEZ"/>
    <s v="12"/>
    <s v="1200144982"/>
    <s v="10"/>
    <x v="1460"/>
    <x v="1544"/>
    <x v="0"/>
    <s v="BILLESCA"/>
    <s v="ZSRV"/>
    <s v=""/>
    <s v="77790882"/>
    <s v="INCITI PROCESAMIENTO DE DATOS SPA"/>
    <n v="20"/>
    <n v="833.33333333333337"/>
    <s v="UF"/>
    <s v="false"/>
  </r>
  <r>
    <s v="1100"/>
    <s v="CL"/>
    <x v="0"/>
    <x v="40"/>
    <s v="CL Gcia Desarrollo"/>
    <s v="F HERNANDEZ"/>
    <s v="12"/>
    <s v="1200144982"/>
    <s v="20"/>
    <x v="1460"/>
    <x v="1545"/>
    <x v="0"/>
    <s v="BILLESCA"/>
    <s v="ZSRV"/>
    <s v=""/>
    <s v="77790882"/>
    <s v="INCITI PROCESAMIENTO DE DATOS SPA"/>
    <n v="20"/>
    <n v="833.33333333333337"/>
    <s v="UF"/>
    <s v="false"/>
  </r>
  <r>
    <s v="1100"/>
    <s v="CL"/>
    <x v="0"/>
    <x v="40"/>
    <s v="CL Gcia Desarrollo"/>
    <s v="F HERNANDEZ"/>
    <s v="12"/>
    <s v="1200144982"/>
    <s v="30"/>
    <x v="1460"/>
    <x v="1546"/>
    <x v="0"/>
    <s v="BILLESCA"/>
    <s v="ZSRV"/>
    <s v=""/>
    <s v="77790882"/>
    <s v="INCITI PROCESAMIENTO DE DATOS SPA"/>
    <n v="20"/>
    <n v="833.33333333333337"/>
    <s v="UF"/>
    <s v="false"/>
  </r>
  <r>
    <s v="1100"/>
    <s v="CL"/>
    <x v="0"/>
    <x v="40"/>
    <s v="CL Gcia Desarrollo"/>
    <s v="F HERNANDEZ"/>
    <s v="12"/>
    <s v="1200144982"/>
    <s v="40"/>
    <x v="1460"/>
    <x v="1547"/>
    <x v="0"/>
    <s v="BILLESCA"/>
    <s v="ZSRV"/>
    <s v=""/>
    <s v="77790882"/>
    <s v="INCITI PROCESAMIENTO DE DATOS SPA"/>
    <n v="20"/>
    <n v="833.33333333333337"/>
    <s v="UF"/>
    <s v="false"/>
  </r>
  <r>
    <s v="1100"/>
    <s v="CL"/>
    <x v="0"/>
    <x v="40"/>
    <s v="CL Gcia Desarrollo"/>
    <s v="F HERNANDEZ"/>
    <s v="12"/>
    <s v="1200144982"/>
    <s v="50"/>
    <x v="1460"/>
    <x v="1548"/>
    <x v="0"/>
    <s v="BILLESCA"/>
    <s v="ZSRV"/>
    <s v=""/>
    <s v="77790882"/>
    <s v="INCITI PROCESAMIENTO DE DATOS SPA"/>
    <n v="20"/>
    <n v="833.33333333333337"/>
    <s v="UF"/>
    <s v="false"/>
  </r>
  <r>
    <s v="1100"/>
    <s v="CL"/>
    <x v="0"/>
    <x v="40"/>
    <s v="CL Gcia Desarrollo"/>
    <s v="F HERNANDEZ"/>
    <s v="12"/>
    <s v="1200144982"/>
    <s v="60"/>
    <x v="1460"/>
    <x v="1549"/>
    <x v="0"/>
    <s v="BILLESCA"/>
    <s v="ZSRV"/>
    <s v=""/>
    <s v="77790882"/>
    <s v="INCITI PROCESAMIENTO DE DATOS SPA"/>
    <n v="20"/>
    <n v="833.33333333333337"/>
    <s v="UF"/>
    <s v="false"/>
  </r>
  <r>
    <s v="1100"/>
    <s v="CL"/>
    <x v="0"/>
    <x v="40"/>
    <s v="CL Gcia Desarrollo"/>
    <s v="F HERNANDEZ"/>
    <s v="12"/>
    <s v="1200144982"/>
    <s v="70"/>
    <x v="1460"/>
    <x v="1550"/>
    <x v="0"/>
    <s v="BILLESCA"/>
    <s v="ZSRV"/>
    <s v=""/>
    <s v="77790882"/>
    <s v="INCITI PROCESAMIENTO DE DATOS SPA"/>
    <n v="20"/>
    <n v="833.33333333333337"/>
    <s v="UF"/>
    <s v="false"/>
  </r>
  <r>
    <s v="1100"/>
    <s v="CL"/>
    <x v="0"/>
    <x v="40"/>
    <s v="CL Gcia Desarrollo"/>
    <s v="F HERNANDEZ"/>
    <s v="12"/>
    <s v="1200144982"/>
    <s v="80"/>
    <x v="1460"/>
    <x v="1551"/>
    <x v="0"/>
    <s v="BILLESCA"/>
    <s v="ZSRV"/>
    <s v=""/>
    <s v="77790882"/>
    <s v="INCITI PROCESAMIENTO DE DATOS SPA"/>
    <n v="20"/>
    <n v="833.33333333333337"/>
    <s v="UF"/>
    <s v="false"/>
  </r>
  <r>
    <s v="1100"/>
    <s v="CL"/>
    <x v="0"/>
    <x v="40"/>
    <s v="CL Gcia Desarrollo"/>
    <s v="F HERNANDEZ"/>
    <s v="12"/>
    <s v="1200144982"/>
    <s v="90"/>
    <x v="1460"/>
    <x v="1552"/>
    <x v="0"/>
    <s v="BILLESCA"/>
    <s v="ZSRV"/>
    <s v=""/>
    <s v="77790882"/>
    <s v="INCITI PROCESAMIENTO DE DATOS SPA"/>
    <n v="20"/>
    <n v="833.33333333333337"/>
    <s v="UF"/>
    <s v="false"/>
  </r>
  <r>
    <s v="1100"/>
    <s v="CL"/>
    <x v="0"/>
    <x v="40"/>
    <s v="CL Gcia Desarrollo"/>
    <s v="F HERNANDEZ"/>
    <s v="12"/>
    <s v="1200144982"/>
    <s v="100"/>
    <x v="1460"/>
    <x v="1553"/>
    <x v="0"/>
    <s v="BILLESCA"/>
    <s v="ZSRV"/>
    <s v=""/>
    <s v="77790882"/>
    <s v="INCITI PROCESAMIENTO DE DATOS SPA"/>
    <n v="20"/>
    <n v="833.33333333333337"/>
    <s v="UF"/>
    <s v="false"/>
  </r>
  <r>
    <s v="1100"/>
    <s v="CL"/>
    <x v="0"/>
    <x v="40"/>
    <s v="CL Gcia Desarrollo"/>
    <s v="F HERNANDEZ"/>
    <s v="12"/>
    <s v="1200144982"/>
    <s v="110"/>
    <x v="1460"/>
    <x v="1554"/>
    <x v="0"/>
    <s v="BILLESCA"/>
    <s v="ZSRV"/>
    <s v=""/>
    <s v="77790882"/>
    <s v="INCITI PROCESAMIENTO DE DATOS SPA"/>
    <n v="20"/>
    <n v="833.33333333333337"/>
    <s v="UF"/>
    <s v="false"/>
  </r>
  <r>
    <s v="1100"/>
    <s v="CL"/>
    <x v="0"/>
    <x v="40"/>
    <s v="CL Gcia Desarrollo"/>
    <s v="F HERNANDEZ"/>
    <s v="12"/>
    <s v="1200144982"/>
    <s v="120"/>
    <x v="1460"/>
    <x v="1555"/>
    <x v="0"/>
    <s v="BILLESCA"/>
    <s v="ZSRV"/>
    <s v=""/>
    <s v="77790882"/>
    <s v="INCITI PROCESAMIENTO DE DATOS SPA"/>
    <n v="20"/>
    <n v="833.33333333333337"/>
    <s v="UF"/>
    <s v="false"/>
  </r>
  <r>
    <s v="ACO"/>
    <s v="CL"/>
    <x v="0"/>
    <x v="7"/>
    <s v="CL Ops Mall"/>
    <s v="FGONZALEZ"/>
    <s v="12"/>
    <s v="1200145636"/>
    <s v="10"/>
    <x v="1461"/>
    <x v="1556"/>
    <x v="65"/>
    <s v="FGONZALEZG"/>
    <s v="ZSRV"/>
    <s v=""/>
    <s v="76425235"/>
    <s v="REDES CONTRA INCENDIOS SPA"/>
    <n v="20"/>
    <n v="833.33333333333337"/>
    <s v="UF"/>
    <s v="false"/>
  </r>
  <r>
    <s v="1100"/>
    <s v="CL"/>
    <x v="0"/>
    <x v="3"/>
    <s v="CL Proyectos 6"/>
    <s v="CARGARCIA"/>
    <s v="12"/>
    <s v="1200145979"/>
    <s v="10"/>
    <x v="1462"/>
    <x v="1557"/>
    <x v="17"/>
    <s v="EXT_AYEPEZ"/>
    <s v="ZSRV"/>
    <s v=""/>
    <s v="77816251"/>
    <s v="LINK SOLUCIONES SPA"/>
    <n v="20"/>
    <n v="833.33333333333337"/>
    <s v="UF"/>
    <s v="false"/>
  </r>
  <r>
    <s v="1100"/>
    <s v="CL"/>
    <x v="0"/>
    <x v="7"/>
    <s v="CL Ops Mall"/>
    <s v="MANTONIETA"/>
    <m/>
    <s v="1200147506"/>
    <s v="10"/>
    <x v="1463"/>
    <x v="1558"/>
    <x v="28"/>
    <s v="EXT_CNARANJO"/>
    <s v="ZSRV"/>
    <s v=""/>
    <s v="76279296"/>
    <s v="ARANEDA INGENIEROS CONSULTORES SPA."/>
    <n v="20"/>
    <n v="833.33333333333337"/>
    <s v="UF"/>
    <s v="false"/>
  </r>
  <r>
    <s v="2400"/>
    <s v="CL"/>
    <x v="0"/>
    <x v="7"/>
    <s v="CL Ops Mall"/>
    <s v="RMESA"/>
    <s v="12"/>
    <s v="1200145887"/>
    <s v="10"/>
    <x v="1464"/>
    <x v="1559"/>
    <x v="31"/>
    <s v="PCAMPOS"/>
    <s v="ZSRV"/>
    <s v=""/>
    <s v="76152409"/>
    <s v="INVERSIONES BRIAN PATRICK SMITH"/>
    <n v="771060"/>
    <n v="832.74113593900188"/>
    <s v="CLP"/>
    <s v="false"/>
  </r>
  <r>
    <s v="6030"/>
    <s v="PE"/>
    <x v="2"/>
    <x v="2"/>
    <s v="PE Ops Mall"/>
    <s v="LHUAMAN"/>
    <s v="12"/>
    <s v="1200146740"/>
    <s v="10"/>
    <x v="1465"/>
    <x v="1560"/>
    <x v="51"/>
    <s v="LHUAMAN"/>
    <s v="ZSRV"/>
    <s v=""/>
    <s v="P60484187"/>
    <s v="SOINEL COMPANY S.A.C"/>
    <n v="2872"/>
    <n v="832.463768115942"/>
    <s v="PEN"/>
    <s v="false"/>
  </r>
  <r>
    <s v="6500"/>
    <s v="PE"/>
    <x v="2"/>
    <x v="34"/>
    <s v="PE Marketing Mall"/>
    <s v="RCULQUI"/>
    <s v="12"/>
    <s v="1200144138"/>
    <s v="10"/>
    <x v="1466"/>
    <x v="1508"/>
    <x v="46"/>
    <s v="EXT_BRODRIGU"/>
    <s v="ZSRV"/>
    <s v=""/>
    <s v="P20416564"/>
    <s v="SUSAN LEON PRODUCCIONES Y REPRESENT"/>
    <n v="2870"/>
    <n v="831.8840579710145"/>
    <s v="PEN"/>
    <s v="false"/>
  </r>
  <r>
    <s v="OUL"/>
    <s v="PE"/>
    <x v="1"/>
    <x v="38"/>
    <s v="PE Ops Out/Strips"/>
    <s v="mrodriguezc"/>
    <s v="12"/>
    <s v="1200146888"/>
    <s v="10"/>
    <x v="1467"/>
    <x v="1561"/>
    <x v="50"/>
    <s v="MRODRIGUEZC"/>
    <s v="ZSRV"/>
    <s v=""/>
    <s v="P09132227"/>
    <s v="PALACIOS DIAZ ROSA LINDA"/>
    <n v="2870"/>
    <n v="831.8840579710145"/>
    <s v="PEN"/>
    <s v="false"/>
  </r>
  <r>
    <s v="6500"/>
    <s v="PE"/>
    <x v="2"/>
    <x v="2"/>
    <s v="PE Ops Mall"/>
    <s v="jgonzales"/>
    <m/>
    <s v="1200147505"/>
    <s v="10"/>
    <x v="1468"/>
    <x v="1562"/>
    <x v="28"/>
    <s v="JGONZALES"/>
    <s v="ZSRV"/>
    <s v=""/>
    <s v="P60434597"/>
    <s v="DINAMO CONTROL &amp; AUTOMATIZACION S.A"/>
    <n v="2869.33"/>
    <n v="831.68985507246373"/>
    <s v="PEN"/>
    <s v="false"/>
  </r>
  <r>
    <s v="6030"/>
    <s v="PE"/>
    <x v="2"/>
    <x v="2"/>
    <s v="PE Ops Mall"/>
    <s v="LHUAMAN"/>
    <s v="12"/>
    <s v="1200146860"/>
    <s v="10"/>
    <x v="1469"/>
    <x v="1563"/>
    <x v="50"/>
    <s v="LHUAMAN"/>
    <s v="ZSRV"/>
    <s v=""/>
    <s v="P60484187"/>
    <s v="SOINEL COMPANY S.A.C"/>
    <n v="2868"/>
    <n v="831.30434782608688"/>
    <s v="PEN"/>
    <s v="false"/>
  </r>
  <r>
    <s v="6030"/>
    <s v="PE"/>
    <x v="2"/>
    <x v="2"/>
    <s v="PE Ops Mall"/>
    <s v="LHUAMAN"/>
    <s v="12"/>
    <s v="1200146862"/>
    <s v="10"/>
    <x v="1470"/>
    <x v="1564"/>
    <x v="50"/>
    <s v="LHUAMAN"/>
    <s v="ZSRV"/>
    <s v=""/>
    <s v="P60484187"/>
    <s v="SOINEL COMPANY S.A.C"/>
    <n v="2868"/>
    <n v="831.30434782608688"/>
    <s v="PEN"/>
    <s v="false"/>
  </r>
  <r>
    <s v="1110"/>
    <s v="CL"/>
    <x v="0"/>
    <x v="45"/>
    <s v="CL Ops Out/Strip"/>
    <s v="MBELLO"/>
    <s v="12"/>
    <s v="1200145090"/>
    <s v="10"/>
    <x v="1471"/>
    <x v="1565"/>
    <x v="24"/>
    <s v="EXT_MBELLO"/>
    <s v="ZSRV"/>
    <s v=""/>
    <s v="96811990"/>
    <s v="LINKES CHILE S.A"/>
    <n v="769345"/>
    <n v="830.8889440886461"/>
    <s v="CLP"/>
    <s v="false"/>
  </r>
  <r>
    <s v="2400"/>
    <s v="CL"/>
    <x v="0"/>
    <x v="7"/>
    <s v="CL Ops Mall"/>
    <s v="RMESA"/>
    <s v="12"/>
    <s v="1200145008"/>
    <s v="10"/>
    <x v="1472"/>
    <x v="1566"/>
    <x v="0"/>
    <s v="PCAMPOS"/>
    <s v="ZSRV"/>
    <s v=""/>
    <s v="77147310"/>
    <s v="AGUASPARQUE PAISAJISMO LIMITADA"/>
    <n v="19.8"/>
    <n v="825"/>
    <s v="UF"/>
    <s v="false"/>
  </r>
  <r>
    <s v="2400"/>
    <s v="CL"/>
    <x v="0"/>
    <x v="7"/>
    <s v="CL Ops Mall"/>
    <s v="RMESA"/>
    <s v="12"/>
    <s v="1200145008"/>
    <s v="20"/>
    <x v="1472"/>
    <x v="1567"/>
    <x v="0"/>
    <s v="PCAMPOS"/>
    <s v="ZSRV"/>
    <s v=""/>
    <s v="77147310"/>
    <s v="AGUASPARQUE PAISAJISMO LIMITADA"/>
    <n v="19.8"/>
    <n v="825"/>
    <s v="UF"/>
    <s v="false"/>
  </r>
  <r>
    <s v="2400"/>
    <s v="CL"/>
    <x v="0"/>
    <x v="7"/>
    <s v="CL Ops Mall"/>
    <s v="RMESA"/>
    <s v="12"/>
    <s v="1200145008"/>
    <s v="30"/>
    <x v="1472"/>
    <x v="1568"/>
    <x v="0"/>
    <s v="PCAMPOS"/>
    <s v="ZSRV"/>
    <s v=""/>
    <s v="77147310"/>
    <s v="AGUASPARQUE PAISAJISMO LIMITADA"/>
    <n v="19.8"/>
    <n v="825"/>
    <s v="UF"/>
    <s v="false"/>
  </r>
  <r>
    <s v="2400"/>
    <s v="CL"/>
    <x v="0"/>
    <x v="7"/>
    <s v="CL Ops Mall"/>
    <s v="RMESA"/>
    <s v="12"/>
    <s v="1200145008"/>
    <s v="40"/>
    <x v="1472"/>
    <x v="1569"/>
    <x v="0"/>
    <s v="PCAMPOS"/>
    <s v="ZSRV"/>
    <s v=""/>
    <s v="77147310"/>
    <s v="AGUASPARQUE PAISAJISMO LIMITADA"/>
    <n v="19.8"/>
    <n v="825"/>
    <s v="UF"/>
    <s v="false"/>
  </r>
  <r>
    <s v="2400"/>
    <s v="CL"/>
    <x v="0"/>
    <x v="7"/>
    <s v="CL Ops Mall"/>
    <s v="RMESA"/>
    <s v="12"/>
    <s v="1200145008"/>
    <s v="50"/>
    <x v="1472"/>
    <x v="1570"/>
    <x v="0"/>
    <s v="PCAMPOS"/>
    <s v="ZSRV"/>
    <s v=""/>
    <s v="77147310"/>
    <s v="AGUASPARQUE PAISAJISMO LIMITADA"/>
    <n v="19.8"/>
    <n v="825"/>
    <s v="UF"/>
    <s v="false"/>
  </r>
  <r>
    <s v="2400"/>
    <s v="CL"/>
    <x v="0"/>
    <x v="7"/>
    <s v="CL Ops Mall"/>
    <s v="RMESA"/>
    <s v="12"/>
    <s v="1200145008"/>
    <s v="60"/>
    <x v="1472"/>
    <x v="1571"/>
    <x v="0"/>
    <s v="PCAMPOS"/>
    <s v="ZSRV"/>
    <s v=""/>
    <s v="77147310"/>
    <s v="AGUASPARQUE PAISAJISMO LIMITADA"/>
    <n v="19.8"/>
    <n v="825"/>
    <s v="UF"/>
    <s v="false"/>
  </r>
  <r>
    <s v="2400"/>
    <s v="CL"/>
    <x v="0"/>
    <x v="7"/>
    <s v="CL Ops Mall"/>
    <s v="RMESA"/>
    <s v="12"/>
    <s v="1200145008"/>
    <s v="70"/>
    <x v="1472"/>
    <x v="1572"/>
    <x v="0"/>
    <s v="PCAMPOS"/>
    <s v="ZSRV"/>
    <s v=""/>
    <s v="77147310"/>
    <s v="AGUASPARQUE PAISAJISMO LIMITADA"/>
    <n v="19.8"/>
    <n v="825"/>
    <s v="UF"/>
    <s v="false"/>
  </r>
  <r>
    <s v="2400"/>
    <s v="CL"/>
    <x v="0"/>
    <x v="7"/>
    <s v="CL Ops Mall"/>
    <s v="RMESA"/>
    <s v="12"/>
    <s v="1200145008"/>
    <s v="80"/>
    <x v="1472"/>
    <x v="1573"/>
    <x v="0"/>
    <s v="PCAMPOS"/>
    <s v="ZSRV"/>
    <s v=""/>
    <s v="77147310"/>
    <s v="AGUASPARQUE PAISAJISMO LIMITADA"/>
    <n v="19.8"/>
    <n v="825"/>
    <s v="UF"/>
    <s v="false"/>
  </r>
  <r>
    <s v="2400"/>
    <s v="CL"/>
    <x v="0"/>
    <x v="7"/>
    <s v="CL Ops Mall"/>
    <s v="RMESA"/>
    <s v="12"/>
    <s v="1200145008"/>
    <s v="90"/>
    <x v="1472"/>
    <x v="1574"/>
    <x v="0"/>
    <s v="PCAMPOS"/>
    <s v="ZSRV"/>
    <s v=""/>
    <s v="77147310"/>
    <s v="AGUASPARQUE PAISAJISMO LIMITADA"/>
    <n v="19.8"/>
    <n v="825"/>
    <s v="UF"/>
    <s v="false"/>
  </r>
  <r>
    <s v="2400"/>
    <s v="CL"/>
    <x v="0"/>
    <x v="7"/>
    <s v="CL Ops Mall"/>
    <s v="RMESA"/>
    <s v="12"/>
    <s v="1200145008"/>
    <s v="100"/>
    <x v="1472"/>
    <x v="1575"/>
    <x v="0"/>
    <s v="PCAMPOS"/>
    <s v="ZSRV"/>
    <s v=""/>
    <s v="77147310"/>
    <s v="AGUASPARQUE PAISAJISMO LIMITADA"/>
    <n v="19.8"/>
    <n v="825"/>
    <s v="UF"/>
    <s v="false"/>
  </r>
  <r>
    <s v="2400"/>
    <s v="CL"/>
    <x v="0"/>
    <x v="7"/>
    <s v="CL Ops Mall"/>
    <s v="RMESA"/>
    <s v="12"/>
    <s v="1200145008"/>
    <s v="110"/>
    <x v="1472"/>
    <x v="1576"/>
    <x v="0"/>
    <s v="PCAMPOS"/>
    <s v="ZSRV"/>
    <s v=""/>
    <s v="77147310"/>
    <s v="AGUASPARQUE PAISAJISMO LIMITADA"/>
    <n v="19.8"/>
    <n v="825"/>
    <s v="UF"/>
    <s v="false"/>
  </r>
  <r>
    <s v="2400"/>
    <s v="CL"/>
    <x v="0"/>
    <x v="7"/>
    <s v="CL Ops Mall"/>
    <s v="RMESA"/>
    <s v="12"/>
    <s v="1200145008"/>
    <s v="120"/>
    <x v="1472"/>
    <x v="1577"/>
    <x v="0"/>
    <s v="PCAMPOS"/>
    <s v="ZSRV"/>
    <s v=""/>
    <s v="77147310"/>
    <s v="AGUASPARQUE PAISAJISMO LIMITADA"/>
    <n v="19.8"/>
    <n v="825"/>
    <s v="UF"/>
    <s v="false"/>
  </r>
  <r>
    <s v="2400"/>
    <s v="CL"/>
    <x v="0"/>
    <x v="7"/>
    <s v="CL Ops Mall"/>
    <s v="RMESA"/>
    <s v="12"/>
    <s v="1200145983"/>
    <s v="10"/>
    <x v="1473"/>
    <x v="1578"/>
    <x v="17"/>
    <s v="EXT_JHERRERA"/>
    <s v="ZSRV"/>
    <s v=""/>
    <s v="76839748"/>
    <s v="SERVICIOS INTEGRALES RICARDO ALFONS"/>
    <n v="763840"/>
    <n v="824.94357024829094"/>
    <s v="CLP"/>
    <s v="false"/>
  </r>
  <r>
    <s v="6000"/>
    <s v="PE"/>
    <x v="2"/>
    <x v="2"/>
    <s v="PE Ops Mall"/>
    <s v="MPONCE"/>
    <s v="12"/>
    <s v="1200144713"/>
    <s v="10"/>
    <x v="1474"/>
    <x v="1579"/>
    <x v="44"/>
    <s v="EXT_KNOLASCO"/>
    <s v="ZSRV"/>
    <s v="SER_MANTO"/>
    <s v="P60049092"/>
    <s v="CONSTRUCTEC RYD S.A.C."/>
    <n v="2844.56"/>
    <n v="824.5101449275362"/>
    <s v="PEN"/>
    <s v="false"/>
  </r>
  <r>
    <s v="DCO"/>
    <s v="CO"/>
    <x v="3"/>
    <x v="22"/>
    <s v="CO A.Finanzas"/>
    <s v="ABARRAGAN"/>
    <s v="12"/>
    <s v="1200144073"/>
    <s v="10"/>
    <x v="1475"/>
    <x v="1580"/>
    <x v="23"/>
    <s v="LBARRAGAN"/>
    <s v="ZSRV"/>
    <s v=""/>
    <s v="C830112317"/>
    <s v="PROMOTORA DE CAFE COLOMBIA S.A."/>
    <n v="3028500"/>
    <n v="823.40946166394781"/>
    <s v="COP"/>
    <s v="false"/>
  </r>
  <r>
    <s v="6700"/>
    <s v="PE"/>
    <x v="2"/>
    <x v="34"/>
    <s v="PE Marketing Mall"/>
    <s v="RCULQUI"/>
    <s v="12"/>
    <s v="1200144265"/>
    <s v="10"/>
    <x v="1476"/>
    <x v="1581"/>
    <x v="3"/>
    <s v="SGARIBAY"/>
    <s v="ZSRV"/>
    <s v=""/>
    <s v="P45548262"/>
    <s v="VILLON LLONTOP ROSA CATALINA"/>
    <n v="2840"/>
    <n v="823.18840579710138"/>
    <s v="PEN"/>
    <s v="false"/>
  </r>
  <r>
    <s v="3300"/>
    <s v="PE"/>
    <x v="1"/>
    <x v="34"/>
    <s v="PE Marketing Mall"/>
    <s v="YPAREDES"/>
    <s v="12"/>
    <s v="1200146507"/>
    <s v="10"/>
    <x v="1477"/>
    <x v="1582"/>
    <x v="43"/>
    <s v="EXT_EDAVILA"/>
    <s v="ZSRV"/>
    <s v="SER_MKT"/>
    <s v="P60187122"/>
    <s v="IMAGETING E.I.R.L"/>
    <n v="2840"/>
    <n v="823.18840579710138"/>
    <s v="PEN"/>
    <s v="false"/>
  </r>
  <r>
    <s v="MAM"/>
    <s v="CL"/>
    <x v="0"/>
    <x v="7"/>
    <s v="CL Ops Mall"/>
    <s v="Ext_mloyola"/>
    <s v="12"/>
    <s v="1200145067"/>
    <s v="10"/>
    <x v="1478"/>
    <x v="1583"/>
    <x v="24"/>
    <s v="EXT_MLOYOLA"/>
    <s v="ZSRV"/>
    <s v=""/>
    <s v="96811990"/>
    <s v="LINKES CHILE S.A"/>
    <n v="762106"/>
    <n v="823.07085848822271"/>
    <s v="CLP"/>
    <s v="false"/>
  </r>
  <r>
    <s v="ACH"/>
    <s v="CL"/>
    <x v="0"/>
    <x v="7"/>
    <s v="CL Ops Mall"/>
    <s v="DUTRERAS"/>
    <s v="12"/>
    <s v="1200146749"/>
    <s v="10"/>
    <x v="1479"/>
    <x v="1584"/>
    <x v="51"/>
    <s v="EXT_DUTRERAS"/>
    <s v="ZSRV"/>
    <s v=""/>
    <s v="77719946"/>
    <s v="MV SERVICIOS INTEGRALES SPA"/>
    <n v="762000"/>
    <n v="822.95637899193252"/>
    <s v="CLP"/>
    <s v="false"/>
  </r>
  <r>
    <s v="PHM"/>
    <s v="CO"/>
    <x v="3"/>
    <x v="32"/>
    <s v="CO Mktg Mall"/>
    <s v="JPERDOMO"/>
    <s v="12"/>
    <s v="1200146757"/>
    <s v="10"/>
    <x v="1480"/>
    <x v="1585"/>
    <x v="51"/>
    <s v="NACOSTA"/>
    <s v="ZSRV"/>
    <s v="SER_MKT"/>
    <s v="C901554484"/>
    <s v="MIDORI VENTAS INSTITUCIONALES SAS"/>
    <n v="3024060"/>
    <n v="822.20228384991844"/>
    <s v="COP"/>
    <s v="false"/>
  </r>
  <r>
    <s v="6700"/>
    <s v="PE"/>
    <x v="2"/>
    <x v="2"/>
    <s v="PE Ops Mall"/>
    <s v="ZDIAZ"/>
    <s v="12"/>
    <s v="1200146025"/>
    <s v="10"/>
    <x v="1481"/>
    <x v="1586"/>
    <x v="20"/>
    <s v="ZDIAZ"/>
    <s v="ZSRV"/>
    <s v=""/>
    <s v="P56607803"/>
    <s v="NATIONAL FACILITIES MANAGEMENT S.A."/>
    <n v="2836.1"/>
    <n v="822.05797101449264"/>
    <s v="PEN"/>
    <s v="false"/>
  </r>
  <r>
    <s v="6400"/>
    <s v="PE"/>
    <x v="2"/>
    <x v="41"/>
    <s v="PE Explotación TI"/>
    <s v="CPACHECO"/>
    <s v="12"/>
    <s v="1200144925"/>
    <s v="10"/>
    <x v="1482"/>
    <x v="1587"/>
    <x v="5"/>
    <s v="PRA_CPACHECO"/>
    <s v="ZSRV"/>
    <s v="SER_GRAL"/>
    <s v="P56570705"/>
    <s v="ENERGY CLOUD S.A.C"/>
    <n v="2830"/>
    <n v="820.28985507246375"/>
    <s v="PEN"/>
    <s v="false"/>
  </r>
  <r>
    <s v="6150"/>
    <s v="PE"/>
    <x v="2"/>
    <x v="34"/>
    <s v="PE Marketing Mall"/>
    <s v="JGONZALES"/>
    <s v="12"/>
    <s v="1200146275"/>
    <s v="10"/>
    <x v="1483"/>
    <x v="1588"/>
    <x v="30"/>
    <s v="EXT_BRODRIGU"/>
    <s v="ZSRV"/>
    <s v=""/>
    <s v="P20416564"/>
    <s v="SUSAN LEON PRODUCCIONES Y REPRESENT"/>
    <n v="2829.8"/>
    <n v="820.231884057971"/>
    <s v="PEN"/>
    <s v="false"/>
  </r>
  <r>
    <s v="MIN"/>
    <s v="PE"/>
    <x v="1"/>
    <x v="2"/>
    <s v="PE Ops Mall"/>
    <s v="JROJAS"/>
    <m/>
    <s v="1200147244"/>
    <s v="10"/>
    <x v="1484"/>
    <x v="1589"/>
    <x v="41"/>
    <s v="EXT_EDAVILA"/>
    <s v="ZSRV"/>
    <s v=""/>
    <s v="P20416564"/>
    <s v="SUSAN LEON PRODUCCIONES Y REPRESENT"/>
    <n v="2825"/>
    <n v="818.84057971014488"/>
    <s v="PEN"/>
    <s v="false"/>
  </r>
  <r>
    <s v="6500"/>
    <s v="PE"/>
    <x v="2"/>
    <x v="41"/>
    <s v="PE Explotación TI"/>
    <s v="CPACHECO"/>
    <s v="12"/>
    <s v="1200144948"/>
    <s v="10"/>
    <x v="1485"/>
    <x v="1590"/>
    <x v="5"/>
    <s v="PRA_CPACHECO"/>
    <s v="ZSRV"/>
    <s v="SER_GRAL"/>
    <s v="P56570705"/>
    <s v="ENERGY CLOUD S.A.C"/>
    <n v="2816"/>
    <n v="816.231884057971"/>
    <s v="PEN"/>
    <s v="false"/>
  </r>
  <r>
    <s v="2160"/>
    <s v="CL"/>
    <x v="0"/>
    <x v="7"/>
    <s v="CL Ops Mall"/>
    <s v="RCORTES"/>
    <s v="12"/>
    <s v="1200145682"/>
    <s v="10"/>
    <x v="1486"/>
    <x v="1591"/>
    <x v="40"/>
    <s v="EXT_CVENEGAS"/>
    <s v="ZSRV"/>
    <s v=""/>
    <s v="76088687"/>
    <s v="MCS CONSTRUCCIONES LIMITADA"/>
    <n v="19.579999999999998"/>
    <n v="815.83333333333326"/>
    <s v="UF"/>
    <s v="false"/>
  </r>
  <r>
    <s v="PHM"/>
    <s v="CO"/>
    <x v="3"/>
    <x v="33"/>
    <s v="CO Sgcia Personas"/>
    <s v="C Ibañez"/>
    <s v="13"/>
    <s v="1300008835"/>
    <s v="10"/>
    <x v="1487"/>
    <x v="1592"/>
    <x v="8"/>
    <s v="PRA_KCUBIDES"/>
    <s v="ZSPC"/>
    <s v=""/>
    <s v="C901433542"/>
    <s v="HEAL ROOM SAS"/>
    <n v="3000000"/>
    <n v="815.66068515497557"/>
    <s v="COP"/>
    <s v="false"/>
  </r>
  <r>
    <s v="4300"/>
    <s v="CO"/>
    <x v="3"/>
    <x v="33"/>
    <s v="CO Sgcia Personas"/>
    <s v="C Ibañez"/>
    <s v="13"/>
    <s v="1300008834"/>
    <s v="10"/>
    <x v="1488"/>
    <x v="1593"/>
    <x v="8"/>
    <s v="PRA_KCUBIDES"/>
    <s v="ZSPC"/>
    <s v=""/>
    <s v="C901433542"/>
    <s v="HEAL ROOM SAS"/>
    <n v="3000000"/>
    <n v="815.66068515497557"/>
    <s v="COP"/>
    <s v="false"/>
  </r>
  <r>
    <s v="PCA"/>
    <s v="CO"/>
    <x v="3"/>
    <x v="33"/>
    <s v="CO Sgcia Personas"/>
    <s v="C Ibañez"/>
    <s v="13"/>
    <s v="1300008833"/>
    <s v="10"/>
    <x v="1489"/>
    <x v="1594"/>
    <x v="8"/>
    <s v="PRA_KCUBIDES"/>
    <s v="ZSPC"/>
    <s v=""/>
    <s v="C901433542"/>
    <s v="HEAL ROOM SAS"/>
    <n v="3000000"/>
    <n v="815.66068515497557"/>
    <s v="COP"/>
    <s v="false"/>
  </r>
  <r>
    <s v="DCO"/>
    <s v="CO"/>
    <x v="3"/>
    <x v="33"/>
    <s v="CO Sgcia Personas"/>
    <s v="C Ibañez"/>
    <s v="13"/>
    <s v="1300008819"/>
    <s v="10"/>
    <x v="1490"/>
    <x v="1595"/>
    <x v="8"/>
    <s v="PRA_KCUBIDES"/>
    <s v="ZSPC"/>
    <s v=""/>
    <s v="C901433542"/>
    <s v="HEAL ROOM SAS"/>
    <n v="3000000"/>
    <n v="815.66068515497557"/>
    <s v="COP"/>
    <s v="false"/>
  </r>
  <r>
    <s v="PAG"/>
    <s v="CO"/>
    <x v="3"/>
    <x v="33"/>
    <s v="CO Sgcia Personas"/>
    <s v="C Ibáñez"/>
    <s v="13"/>
    <s v="1300008832"/>
    <s v="10"/>
    <x v="1491"/>
    <x v="1596"/>
    <x v="8"/>
    <s v="PRA_KCUBIDES"/>
    <s v="ZSPC"/>
    <s v=""/>
    <s v="C901433542"/>
    <s v="HEAL ROOM SAS"/>
    <n v="3000000"/>
    <n v="815.66068515497557"/>
    <s v="COP"/>
    <s v="false"/>
  </r>
  <r>
    <s v="4300"/>
    <s v="CO"/>
    <x v="3"/>
    <x v="44"/>
    <s v="CO Sgcia Legal"/>
    <s v="D ORTIZ"/>
    <s v="13"/>
    <s v="1300008861"/>
    <s v="10"/>
    <x v="1492"/>
    <x v="1597"/>
    <x v="47"/>
    <s v="EXT_DORTIZ"/>
    <s v="ZSPC"/>
    <s v=""/>
    <s v="C900166354"/>
    <s v="BARRIOS MONTENEGRO CORPORATIVO SAS"/>
    <n v="3000000"/>
    <n v="815.66068515497557"/>
    <s v="COP"/>
    <s v="false"/>
  </r>
  <r>
    <s v="1100"/>
    <s v="CL"/>
    <x v="0"/>
    <x v="6"/>
    <s v="Corp Explo. TI"/>
    <s v="CPAVEZ"/>
    <s v="12"/>
    <s v="1200146721"/>
    <s v="10"/>
    <x v="1493"/>
    <x v="1598"/>
    <x v="51"/>
    <s v="CPAVEZ"/>
    <s v="ZSRV"/>
    <s v="SER_GRAL"/>
    <s v="76773092"/>
    <s v="ECLOUDNOVA SPA"/>
    <n v="815"/>
    <n v="815"/>
    <s v="USD"/>
    <s v="false"/>
  </r>
  <r>
    <s v="2160"/>
    <s v="CL"/>
    <x v="0"/>
    <x v="51"/>
    <s v="CL Serv al Cliente"/>
    <s v="AOLAVARRIA"/>
    <s v="13"/>
    <s v="1300008937"/>
    <s v="10"/>
    <x v="1494"/>
    <x v="1599"/>
    <x v="13"/>
    <s v="MFILIPINI"/>
    <s v="ZSPC"/>
    <s v=""/>
    <s v="96820170"/>
    <s v="ADECCO RECURSOS HUMANOS S.A"/>
    <n v="754215"/>
    <n v="814.54861598608966"/>
    <s v="CLP"/>
    <s v="false"/>
  </r>
  <r>
    <s v="MAM"/>
    <s v="CL"/>
    <x v="0"/>
    <x v="51"/>
    <s v="CL Serv al Cliente"/>
    <s v="AOLAVARRIA"/>
    <s v="13"/>
    <s v="1300008938"/>
    <s v="10"/>
    <x v="1495"/>
    <x v="1600"/>
    <x v="13"/>
    <s v="MFILIPINI"/>
    <s v="ZSPC"/>
    <s v=""/>
    <s v="96820170"/>
    <s v="ADECCO RECURSOS HUMANOS S.A"/>
    <n v="754215"/>
    <n v="814.54861598608966"/>
    <s v="CLP"/>
    <s v="false"/>
  </r>
  <r>
    <s v="MQU"/>
    <s v="CL"/>
    <x v="0"/>
    <x v="51"/>
    <s v="CL Serv al Cliente"/>
    <s v="AOLAVARRIA"/>
    <s v="13"/>
    <s v="1300008941"/>
    <s v="10"/>
    <x v="1496"/>
    <x v="1601"/>
    <x v="13"/>
    <s v="MFILIPINI"/>
    <s v="ZSPC"/>
    <s v=""/>
    <s v="96820170"/>
    <s v="ADECCO RECURSOS HUMANOS S.A"/>
    <n v="754215"/>
    <n v="814.54861598608966"/>
    <s v="CLP"/>
    <s v="false"/>
  </r>
  <r>
    <s v="ACO"/>
    <s v="CL"/>
    <x v="0"/>
    <x v="51"/>
    <s v="CL Serv al Cliente"/>
    <s v="AOLAVARRIA"/>
    <s v="13"/>
    <s v="1300008942"/>
    <s v="10"/>
    <x v="1497"/>
    <x v="1602"/>
    <x v="43"/>
    <s v="MFILIPINI"/>
    <s v="ZSPC"/>
    <s v=""/>
    <s v="96820170"/>
    <s v="ADECCO RECURSOS HUMANOS S.A"/>
    <n v="754215"/>
    <n v="814.54861598608966"/>
    <s v="CLP"/>
    <s v="false"/>
  </r>
  <r>
    <s v="6500"/>
    <s v="PE"/>
    <x v="2"/>
    <x v="34"/>
    <s v="PE Marketing Mall"/>
    <s v="JGONZALES"/>
    <s v="12"/>
    <s v="1200146281"/>
    <s v="10"/>
    <x v="1498"/>
    <x v="1588"/>
    <x v="30"/>
    <s v="EXT_BRODRIGU"/>
    <s v="ZSRV"/>
    <s v=""/>
    <s v="P20416564"/>
    <s v="SUSAN LEON PRODUCCIONES Y REPRESENT"/>
    <n v="2810"/>
    <n v="814.49275362318838"/>
    <s v="PEN"/>
    <s v="false"/>
  </r>
  <r>
    <s v="3520"/>
    <s v="PE"/>
    <x v="1"/>
    <x v="2"/>
    <s v="PE Ops Mall"/>
    <s v="APRADA"/>
    <m/>
    <s v="1200147045"/>
    <s v="10"/>
    <x v="1499"/>
    <x v="1603"/>
    <x v="9"/>
    <s v="APRADA"/>
    <s v="ZSRV"/>
    <s v="SER_GRAL"/>
    <s v="P12262043"/>
    <s v="OVERALL BUSINESS S.A"/>
    <n v="2804.77"/>
    <n v="812.9768115942029"/>
    <s v="PEN"/>
    <s v="false"/>
  </r>
  <r>
    <s v="COQ"/>
    <s v="CL"/>
    <x v="0"/>
    <x v="7"/>
    <s v="CL Ops Mall"/>
    <s v="JCBARAHONA"/>
    <s v="12"/>
    <s v="1200143919"/>
    <s v="10"/>
    <x v="1500"/>
    <x v="1604"/>
    <x v="27"/>
    <s v="JCBARAHONA"/>
    <s v="ZSRV"/>
    <s v=""/>
    <s v="8337147"/>
    <s v="JUAN ANTONIO LAZO QUEZADA"/>
    <n v="19.5"/>
    <n v="812.5"/>
    <s v="UF"/>
    <s v="false"/>
  </r>
  <r>
    <s v="OAS"/>
    <s v="CO"/>
    <x v="3"/>
    <x v="31"/>
    <s v="CO Ops Out/Strip"/>
    <s v="LCHARRY"/>
    <s v="12"/>
    <s v="1200145899"/>
    <s v="10"/>
    <x v="1501"/>
    <x v="1605"/>
    <x v="31"/>
    <s v="EXT_MSAMPER"/>
    <s v="ZSRV"/>
    <s v=""/>
    <s v="C900197577"/>
    <s v="MARA IMPRESIÓN Y MARKETING SAS"/>
    <n v="2985790"/>
    <n v="811.79717237629143"/>
    <s v="COP"/>
    <s v="false"/>
  </r>
  <r>
    <s v="3520"/>
    <s v="PE"/>
    <x v="1"/>
    <x v="2"/>
    <s v="PE Ops Mall"/>
    <s v="GLUDENA"/>
    <s v="12"/>
    <s v="1200144067"/>
    <s v="10"/>
    <x v="1502"/>
    <x v="1606"/>
    <x v="23"/>
    <s v="GLUDENA"/>
    <s v="ZSRV"/>
    <s v=""/>
    <s v="P53508634"/>
    <s v="INVERSIONES QUISPE &amp; GUTIERREZ S.A."/>
    <n v="2800"/>
    <n v="811.59420289855063"/>
    <s v="PEN"/>
    <s v="false"/>
  </r>
  <r>
    <s v="3450"/>
    <s v="PE"/>
    <x v="1"/>
    <x v="35"/>
    <s v="PE Gcia InfrayDes"/>
    <s v="ACRUZADO"/>
    <s v="12"/>
    <s v="1200145401"/>
    <s v="10"/>
    <x v="1503"/>
    <x v="1607"/>
    <x v="21"/>
    <s v="EXT_ACHIHUAN"/>
    <s v="ZSRV"/>
    <s v="SER_GRAL"/>
    <s v="P60048688"/>
    <s v="P&amp;R ARQ S.A.C."/>
    <n v="2800"/>
    <n v="811.59420289855063"/>
    <s v="PEN"/>
    <s v="false"/>
  </r>
  <r>
    <s v="6150"/>
    <s v="PE"/>
    <x v="2"/>
    <x v="2"/>
    <s v="PE Ops Mall"/>
    <s v="AMARCHESINI"/>
    <s v="12"/>
    <s v="1200145384"/>
    <s v="10"/>
    <x v="1504"/>
    <x v="1608"/>
    <x v="21"/>
    <s v="EXT_ACHIHUAN"/>
    <s v="ZSRV"/>
    <s v="SER_GRAL"/>
    <s v="P60048688"/>
    <s v="P&amp;R ARQ S.A.C."/>
    <n v="2800"/>
    <n v="811.59420289855063"/>
    <s v="PEN"/>
    <s v="false"/>
  </r>
  <r>
    <s v="OUL"/>
    <s v="PE"/>
    <x v="1"/>
    <x v="34"/>
    <s v="PE Marketing Mall"/>
    <s v="YPAREDES"/>
    <s v="12"/>
    <s v="1200145695"/>
    <s v="10"/>
    <x v="1505"/>
    <x v="1609"/>
    <x v="40"/>
    <s v="EXT_ACHIHUAN"/>
    <s v="ZSRV"/>
    <s v=""/>
    <s v="P60790228"/>
    <s v="JP ENERGY S.A.C"/>
    <n v="2800"/>
    <n v="811.59420289855063"/>
    <s v="PEN"/>
    <s v="false"/>
  </r>
  <r>
    <s v="6500"/>
    <s v="PE"/>
    <x v="2"/>
    <x v="34"/>
    <s v="PE Marketing Mall"/>
    <s v="JGONZALES"/>
    <s v="12"/>
    <s v="1200146278"/>
    <s v="10"/>
    <x v="1506"/>
    <x v="1610"/>
    <x v="30"/>
    <s v="EXT_BRODRIGU"/>
    <s v="ZSRV"/>
    <s v=""/>
    <s v="P20416564"/>
    <s v="SUSAN LEON PRODUCCIONES Y REPRESENT"/>
    <n v="2800"/>
    <n v="811.59420289855063"/>
    <s v="PEN"/>
    <s v="false"/>
  </r>
  <r>
    <s v="6150"/>
    <s v="PE"/>
    <x v="2"/>
    <x v="34"/>
    <s v="PE Marketing Mall"/>
    <s v="JGONZALES"/>
    <s v="12"/>
    <s v="1200146271"/>
    <s v="10"/>
    <x v="1507"/>
    <x v="1610"/>
    <x v="30"/>
    <s v="EXT_BRODRIGU"/>
    <s v="ZSRV"/>
    <s v=""/>
    <s v="P20416564"/>
    <s v="SUSAN LEON PRODUCCIONES Y REPRESENT"/>
    <n v="2800"/>
    <n v="811.59420289855063"/>
    <s v="PEN"/>
    <s v="false"/>
  </r>
  <r>
    <s v="3510"/>
    <s v="PE"/>
    <x v="1"/>
    <x v="2"/>
    <s v="PE Ops Mall"/>
    <s v="DDIAZ"/>
    <s v="12"/>
    <s v="1200145923"/>
    <s v="10"/>
    <x v="1508"/>
    <x v="1611"/>
    <x v="31"/>
    <s v="DDIAZ"/>
    <s v="ZSRV"/>
    <s v=""/>
    <s v="P49614128"/>
    <s v="BACKSTAGE &amp; MARKETING SRL"/>
    <n v="2798"/>
    <n v="811.01449275362313"/>
    <s v="PEN"/>
    <s v="false"/>
  </r>
  <r>
    <s v="OAS"/>
    <s v="CO"/>
    <x v="3"/>
    <x v="31"/>
    <s v="CO Ops Out/Strip"/>
    <s v="LCHARRY"/>
    <s v="12"/>
    <s v="1200145121"/>
    <s v="10"/>
    <x v="1509"/>
    <x v="1612"/>
    <x v="24"/>
    <s v="LCHARRY"/>
    <s v="ZSRV"/>
    <s v=""/>
    <s v="C900633169"/>
    <s v="CONSTRUCTORA EVN S.A.S"/>
    <n v="2981990"/>
    <n v="810.76400217509513"/>
    <s v="COP"/>
    <s v="false"/>
  </r>
  <r>
    <s v="3510"/>
    <s v="PE"/>
    <x v="1"/>
    <x v="2"/>
    <s v="PE Ops Mall"/>
    <s v="DDIAZ"/>
    <s v="12"/>
    <s v="1200144353"/>
    <s v="10"/>
    <x v="1510"/>
    <x v="1613"/>
    <x v="32"/>
    <s v="DDIAZ"/>
    <s v="ZSRV"/>
    <s v=""/>
    <s v="P52933471"/>
    <s v="EMPSER PERU E.I.R.L"/>
    <n v="2794.5"/>
    <n v="810"/>
    <s v="PEN"/>
    <s v="false"/>
  </r>
  <r>
    <s v="6030"/>
    <s v="PE"/>
    <x v="2"/>
    <x v="2"/>
    <s v="PE Ops Mall"/>
    <s v="LHUAMAN"/>
    <s v="12"/>
    <s v="1200145436"/>
    <s v="10"/>
    <x v="1511"/>
    <x v="1614"/>
    <x v="52"/>
    <s v="LHUAMAN"/>
    <s v="ZSRV"/>
    <s v=""/>
    <s v="P61079106"/>
    <s v="FAB TECH COMPANY E.I.R.L"/>
    <n v="2790"/>
    <n v="808.695652173913"/>
    <s v="PEN"/>
    <s v="false"/>
  </r>
  <r>
    <s v="AEB"/>
    <s v="CL"/>
    <x v="0"/>
    <x v="7"/>
    <s v="CL Ops Mall"/>
    <s v="MFREITEZ"/>
    <s v="12"/>
    <s v="1200145368"/>
    <s v="10"/>
    <x v="1512"/>
    <x v="1615"/>
    <x v="21"/>
    <s v="KVARAS"/>
    <s v="ZSRV"/>
    <s v=""/>
    <s v="76425235"/>
    <s v="REDES CONTRA INCENDIOS SPA"/>
    <n v="19.399999999999999"/>
    <n v="808.33333333333326"/>
    <s v="UF"/>
    <s v="false"/>
  </r>
  <r>
    <s v="3520"/>
    <s v="PE"/>
    <x v="1"/>
    <x v="2"/>
    <s v="PE Ops Mall"/>
    <s v="GLUDENA"/>
    <s v="12"/>
    <s v="1200144383"/>
    <s v="10"/>
    <x v="1513"/>
    <x v="1616"/>
    <x v="32"/>
    <s v="GLUDENA"/>
    <s v="ZSRV"/>
    <s v=""/>
    <s v="P45283836"/>
    <s v="BUARSOCA SAC"/>
    <n v="2780"/>
    <n v="805.79710144927537"/>
    <s v="PEN"/>
    <s v="false"/>
  </r>
  <r>
    <s v="PAF"/>
    <s v="CO"/>
    <x v="3"/>
    <x v="11"/>
    <s v="CO Ops Mall"/>
    <s v="JDIAZ"/>
    <m/>
    <s v="1200147516"/>
    <s v="10"/>
    <x v="1514"/>
    <x v="1617"/>
    <x v="28"/>
    <s v="EXT_BOSORNO"/>
    <s v="ZSRV"/>
    <s v=""/>
    <s v="C900360751"/>
    <s v="UNILITH DIGITAL SAS"/>
    <n v="2961000"/>
    <n v="805.05709624796089"/>
    <s v="COP"/>
    <s v="false"/>
  </r>
  <r>
    <s v="LAR"/>
    <s v="PE"/>
    <x v="1"/>
    <x v="34"/>
    <s v="PE Marketing Mall"/>
    <s v="NBARRANZUELA"/>
    <m/>
    <s v="1200147570"/>
    <s v="10"/>
    <x v="1515"/>
    <x v="1618"/>
    <x v="28"/>
    <s v="EXT_ACHIHUAN"/>
    <s v="ZSRV"/>
    <s v="SER_MKT"/>
    <s v="P60410156"/>
    <s v="S &amp; M GIGANTICOLOR S.A.C"/>
    <n v="2773"/>
    <n v="803.768115942029"/>
    <s v="PEN"/>
    <s v="false"/>
  </r>
  <r>
    <s v="DCO"/>
    <s v="CO"/>
    <x v="3"/>
    <x v="22"/>
    <s v="CO A.Finanzas"/>
    <s v="ABARRAGAN"/>
    <s v="12"/>
    <s v="1200144074"/>
    <s v="10"/>
    <x v="1516"/>
    <x v="1619"/>
    <x v="23"/>
    <s v="LBARRAGAN"/>
    <s v="ZSRV"/>
    <s v=""/>
    <s v="C830112317"/>
    <s v="PROMOTORA DE CAFE COLOMBIA S.A."/>
    <n v="2955350"/>
    <n v="803.52093529091894"/>
    <s v="COP"/>
    <s v="false"/>
  </r>
  <r>
    <s v="4300"/>
    <s v="CO"/>
    <x v="3"/>
    <x v="12"/>
    <s v="CO Gcia Ing"/>
    <s v="JVASQUEZ"/>
    <s v="12"/>
    <s v="1200144416"/>
    <s v="10"/>
    <x v="1517"/>
    <x v="1620"/>
    <x v="19"/>
    <s v="JVASQUEZ"/>
    <s v="ZSRV"/>
    <s v=""/>
    <s v="C900038616"/>
    <s v="CBRE COLOMBIA SAS"/>
    <n v="2952521"/>
    <n v="802.75176726481789"/>
    <s v="COP"/>
    <s v="false"/>
  </r>
  <r>
    <s v="3300"/>
    <s v="PE"/>
    <x v="1"/>
    <x v="2"/>
    <s v="PE Ops Mall"/>
    <s v="JMALAGA"/>
    <s v="12"/>
    <s v="1200146921"/>
    <s v="10"/>
    <x v="1518"/>
    <x v="1621"/>
    <x v="50"/>
    <s v="JMALAGA"/>
    <s v="ZSRV"/>
    <s v=""/>
    <s v="P53719503"/>
    <s v="EFCO AMERICA S.A."/>
    <n v="2768.3"/>
    <n v="802.40579710144925"/>
    <s v="PEN"/>
    <s v="false"/>
  </r>
  <r>
    <s v="2310"/>
    <s v="CL"/>
    <x v="0"/>
    <x v="7"/>
    <s v="CL Ops Mall"/>
    <s v="roquendo"/>
    <s v="12"/>
    <s v="1200143893"/>
    <s v="10"/>
    <x v="1519"/>
    <x v="1622"/>
    <x v="6"/>
    <s v="MMARTINEZG"/>
    <s v="ZSRV"/>
    <s v=""/>
    <s v="76265749"/>
    <s v="SOCIEDAD GONZALEZ GAJARDO Y"/>
    <n v="740000"/>
    <n v="799.19648353547245"/>
    <s v="CLP"/>
    <s v="false"/>
  </r>
  <r>
    <s v="OUL"/>
    <s v="PE"/>
    <x v="1"/>
    <x v="38"/>
    <s v="PE Ops Out/Strips"/>
    <s v="mrodriguezc"/>
    <s v="12"/>
    <s v="1200144375"/>
    <s v="10"/>
    <x v="1520"/>
    <x v="1623"/>
    <x v="32"/>
    <s v="MRODRIGUEZC"/>
    <s v="ZSRV"/>
    <s v=""/>
    <s v="P60790228"/>
    <s v="JP ENERGY S.A.C"/>
    <n v="2750"/>
    <n v="797.10144927536226"/>
    <s v="PEN"/>
    <s v="false"/>
  </r>
  <r>
    <s v="OUL"/>
    <s v="PE"/>
    <x v="1"/>
    <x v="38"/>
    <s v="PE Ops Out/Strips"/>
    <s v="mrodriguezc"/>
    <s v="12"/>
    <s v="1200144373"/>
    <s v="10"/>
    <x v="1521"/>
    <x v="1624"/>
    <x v="32"/>
    <s v="MRODRIGUEZC"/>
    <s v="ZSRV"/>
    <s v=""/>
    <s v="P60790228"/>
    <s v="JP ENERGY S.A.C"/>
    <n v="2750"/>
    <n v="797.10144927536226"/>
    <s v="PEN"/>
    <s v="false"/>
  </r>
  <r>
    <s v="3510"/>
    <s v="PE"/>
    <x v="1"/>
    <x v="34"/>
    <s v="PE Marketing Mall"/>
    <s v="RCULQUI"/>
    <s v="12"/>
    <s v="1200146473"/>
    <s v="10"/>
    <x v="1522"/>
    <x v="1178"/>
    <x v="43"/>
    <s v="SGARIBAY"/>
    <s v="ZSRV"/>
    <s v=""/>
    <s v="P49614128"/>
    <s v="BACKSTAGE &amp; MARKETING SRL"/>
    <n v="2750"/>
    <n v="797.10144927536226"/>
    <s v="PEN"/>
    <s v="false"/>
  </r>
  <r>
    <s v="6550"/>
    <s v="PE"/>
    <x v="2"/>
    <x v="2"/>
    <s v="PE Ops Mall"/>
    <s v="yzegarra"/>
    <s v="12"/>
    <s v="1200143968"/>
    <s v="10"/>
    <x v="1523"/>
    <x v="1625"/>
    <x v="27"/>
    <s v="YZEGARRA"/>
    <s v="ZSRV"/>
    <s v=""/>
    <s v="P53510027"/>
    <s v="REFRIMEDYS S.R.L."/>
    <n v="2745.76"/>
    <n v="795.87246376811595"/>
    <s v="PEN"/>
    <s v="false"/>
  </r>
  <r>
    <s v="3510"/>
    <s v="PE"/>
    <x v="1"/>
    <x v="34"/>
    <s v="PE Marketing Mall"/>
    <s v="RCULQUI"/>
    <s v="12"/>
    <s v="1200145939"/>
    <s v="10"/>
    <x v="1524"/>
    <x v="1626"/>
    <x v="17"/>
    <s v="SGARIBAY"/>
    <s v="ZSRV"/>
    <s v=""/>
    <s v="P60187122"/>
    <s v="IMAGETING E.I.R.L"/>
    <n v="2745"/>
    <n v="795.65217391304338"/>
    <s v="PEN"/>
    <s v="false"/>
  </r>
  <r>
    <s v="OUL"/>
    <s v="PE"/>
    <x v="1"/>
    <x v="38"/>
    <s v="PE Ops Out/Strips"/>
    <s v="mrodriguezc"/>
    <s v="12"/>
    <s v="1200145790"/>
    <s v="10"/>
    <x v="1525"/>
    <x v="1627"/>
    <x v="39"/>
    <s v="MRODRIGUEZC"/>
    <s v="ZSRV"/>
    <s v=""/>
    <s v="P60790228"/>
    <s v="JP ENERGY S.A.C"/>
    <n v="2744.5"/>
    <n v="795.50724637681151"/>
    <s v="PEN"/>
    <s v="false"/>
  </r>
  <r>
    <s v="LMR"/>
    <s v="PE"/>
    <x v="1"/>
    <x v="4"/>
    <s v="PE Sgcia Infra"/>
    <s v="MMURGUIA"/>
    <s v="12"/>
    <s v="1200143797"/>
    <s v="10"/>
    <x v="1526"/>
    <x v="1628"/>
    <x v="48"/>
    <s v="EXT_ACHIHUAN"/>
    <s v="ZSRV"/>
    <s v="SER_GRAL"/>
    <s v="P60159082"/>
    <s v="SUMAC CAPITAL S.A.C"/>
    <n v="795"/>
    <n v="795"/>
    <s v="USD"/>
    <s v="false"/>
  </r>
  <r>
    <s v="2160"/>
    <s v="CL"/>
    <x v="0"/>
    <x v="13"/>
    <s v="CL Marketing Mall"/>
    <s v="KYAÑEZ"/>
    <s v="12"/>
    <s v="1200145096"/>
    <s v="10"/>
    <x v="1527"/>
    <x v="1629"/>
    <x v="24"/>
    <s v="KYANEZ"/>
    <s v="ZSRV"/>
    <s v=""/>
    <s v="76593514"/>
    <s v="TEMPO PRODUCCIONES BY DS SPA"/>
    <n v="735000"/>
    <n v="793.79650729536797"/>
    <s v="CLP"/>
    <s v="false"/>
  </r>
  <r>
    <s v="2160"/>
    <s v="CL"/>
    <x v="0"/>
    <x v="7"/>
    <s v="CL Ops Mall"/>
    <s v="fgonzalezv"/>
    <s v="12"/>
    <s v="1200146247"/>
    <s v="10"/>
    <x v="1528"/>
    <x v="1630"/>
    <x v="35"/>
    <s v="FGONZALEZV"/>
    <s v="ZSRV"/>
    <s v=""/>
    <s v="96928340"/>
    <s v="HAVAS MEDIA CHILE S.A"/>
    <n v="735000"/>
    <n v="793.79650729536797"/>
    <s v="CLP"/>
    <s v="false"/>
  </r>
  <r>
    <s v="2400"/>
    <s v="CL"/>
    <x v="0"/>
    <x v="7"/>
    <s v="CL Ops Mall"/>
    <s v="RMESA"/>
    <s v="12"/>
    <s v="1200145667"/>
    <s v="10"/>
    <x v="1529"/>
    <x v="1631"/>
    <x v="40"/>
    <s v="EXT_JHERRERA"/>
    <s v="ZSRV"/>
    <s v=""/>
    <s v="96729820"/>
    <s v="ECOSER S.A"/>
    <n v="734562"/>
    <n v="793.32346937673481"/>
    <s v="CLP"/>
    <s v="false"/>
  </r>
  <r>
    <s v="3520"/>
    <s v="PE"/>
    <x v="1"/>
    <x v="2"/>
    <s v="PE Ops Mall"/>
    <s v="GLUDENA"/>
    <s v="12"/>
    <s v="1200143823"/>
    <s v="10"/>
    <x v="1530"/>
    <x v="1632"/>
    <x v="59"/>
    <s v="GLUDENA"/>
    <s v="ZSRV"/>
    <s v=""/>
    <s v="P56607803"/>
    <s v="NATIONAL FACILITIES MANAGEMENT S.A."/>
    <n v="2732"/>
    <n v="791.8840579710145"/>
    <s v="PEN"/>
    <s v="false"/>
  </r>
  <r>
    <s v="3450"/>
    <s v="PE"/>
    <x v="1"/>
    <x v="34"/>
    <s v="PE Marketing Mall"/>
    <s v="AFALCON"/>
    <s v="12"/>
    <s v="1200143877"/>
    <s v="10"/>
    <x v="1531"/>
    <x v="1633"/>
    <x v="6"/>
    <s v="EXT_ACHIHUAN"/>
    <s v="ZSRV"/>
    <s v="SER_MKT"/>
    <s v="P20416564"/>
    <s v="SUSAN LEON PRODUCCIONES Y REPRESENT"/>
    <n v="2730"/>
    <n v="791.30434782608688"/>
    <s v="PEN"/>
    <s v="false"/>
  </r>
  <r>
    <s v="6000"/>
    <s v="PE"/>
    <x v="2"/>
    <x v="34"/>
    <s v="PE Marketing Mall"/>
    <s v="AATOCHE"/>
    <s v="12"/>
    <s v="1200146329"/>
    <s v="10"/>
    <x v="1532"/>
    <x v="1634"/>
    <x v="35"/>
    <s v="EXT_KNOLASCO"/>
    <s v="ZSRV"/>
    <s v="SER_MKT"/>
    <s v="P52110530"/>
    <s v="COPEX DIGITAL S.A.C."/>
    <n v="2719.6"/>
    <n v="788.28985507246375"/>
    <s v="PEN"/>
    <s v="false"/>
  </r>
  <r>
    <s v="6000"/>
    <s v="PE"/>
    <x v="2"/>
    <x v="34"/>
    <s v="PE Marketing Mall"/>
    <s v="AATOCHE"/>
    <s v="12"/>
    <s v="1200144728"/>
    <s v="10"/>
    <x v="1533"/>
    <x v="1635"/>
    <x v="44"/>
    <s v="EXT_KNOLASCO"/>
    <s v="ZSRV"/>
    <s v="SER_MKT"/>
    <s v="P52110530"/>
    <s v="COPEX DIGITAL S.A.C."/>
    <n v="2719"/>
    <n v="788.1159420289855"/>
    <s v="PEN"/>
    <s v="false"/>
  </r>
  <r>
    <s v="3520"/>
    <s v="PE"/>
    <x v="1"/>
    <x v="2"/>
    <s v="PE Ops Mall"/>
    <s v="gludena"/>
    <s v="12"/>
    <s v="1200146917"/>
    <s v="10"/>
    <x v="1534"/>
    <x v="1636"/>
    <x v="50"/>
    <s v="GLUDENA"/>
    <s v="ZSRV"/>
    <s v=""/>
    <s v="P56607803"/>
    <s v="NATIONAL FACILITIES MANAGEMENT S.A."/>
    <n v="2715"/>
    <n v="786.95652173913038"/>
    <s v="PEN"/>
    <s v="false"/>
  </r>
  <r>
    <s v="6150"/>
    <s v="PE"/>
    <x v="2"/>
    <x v="2"/>
    <s v="PE Ops Mall"/>
    <s v="JGONZALES"/>
    <s v="12"/>
    <s v="1200145992"/>
    <s v="10"/>
    <x v="1535"/>
    <x v="1637"/>
    <x v="17"/>
    <s v="JGONZALES"/>
    <s v="ZSRV"/>
    <s v=""/>
    <s v="P60484187"/>
    <s v="SOINEL COMPANY S.A.C"/>
    <n v="2710.4"/>
    <n v="785.62318840579712"/>
    <s v="PEN"/>
    <s v="false"/>
  </r>
  <r>
    <s v="1100"/>
    <s v="CL"/>
    <x v="0"/>
    <x v="16"/>
    <s v="CL Arq Mall"/>
    <s v="P RAMIREZ"/>
    <s v="12"/>
    <s v="1200144099"/>
    <s v="10"/>
    <x v="1536"/>
    <x v="1638"/>
    <x v="23"/>
    <s v="BILLESCA"/>
    <s v="ZSRV"/>
    <s v=""/>
    <s v="13459098"/>
    <s v="JUAN PATRICIO"/>
    <n v="18.800999999999998"/>
    <n v="783.37499999999989"/>
    <s v="UF"/>
    <s v="false"/>
  </r>
  <r>
    <s v="1100"/>
    <s v="CL"/>
    <x v="0"/>
    <x v="16"/>
    <s v="CL Arq Mall"/>
    <s v="P RAMIREZ"/>
    <s v="12"/>
    <s v="1200144099"/>
    <s v="20"/>
    <x v="1536"/>
    <x v="1639"/>
    <x v="23"/>
    <s v="BILLESCA"/>
    <s v="ZSRV"/>
    <s v=""/>
    <s v="13459098"/>
    <s v="JUAN PATRICIO"/>
    <n v="18.800999999999998"/>
    <n v="783.37499999999989"/>
    <s v="UF"/>
    <s v="false"/>
  </r>
  <r>
    <s v="1100"/>
    <s v="CL"/>
    <x v="0"/>
    <x v="16"/>
    <s v="CL Arq Mall"/>
    <s v="P RAMIREZ"/>
    <s v="12"/>
    <s v="1200144099"/>
    <s v="30"/>
    <x v="1536"/>
    <x v="1640"/>
    <x v="23"/>
    <s v="BILLESCA"/>
    <s v="ZSRV"/>
    <s v=""/>
    <s v="13459098"/>
    <s v="JUAN PATRICIO"/>
    <n v="18.800999999999998"/>
    <n v="783.37499999999989"/>
    <s v="UF"/>
    <s v="false"/>
  </r>
  <r>
    <s v="1100"/>
    <s v="CL"/>
    <x v="0"/>
    <x v="16"/>
    <s v="CL Arq Mall"/>
    <s v="P RAMIREZ"/>
    <s v="12"/>
    <s v="1200144099"/>
    <s v="40"/>
    <x v="1536"/>
    <x v="1641"/>
    <x v="23"/>
    <s v="BILLESCA"/>
    <s v="ZSRV"/>
    <s v=""/>
    <s v="13459098"/>
    <s v="JUAN PATRICIO"/>
    <n v="18.800999999999998"/>
    <n v="783.37499999999989"/>
    <s v="UF"/>
    <s v="false"/>
  </r>
  <r>
    <s v="1100"/>
    <s v="CL"/>
    <x v="0"/>
    <x v="16"/>
    <s v="CL Arq Mall"/>
    <s v="P RAMIREZ"/>
    <s v="12"/>
    <s v="1200144099"/>
    <s v="50"/>
    <x v="1536"/>
    <x v="1642"/>
    <x v="23"/>
    <s v="BILLESCA"/>
    <s v="ZSRV"/>
    <s v=""/>
    <s v="13459098"/>
    <s v="JUAN PATRICIO"/>
    <n v="18.800999999999998"/>
    <n v="783.37499999999989"/>
    <s v="UF"/>
    <s v="false"/>
  </r>
  <r>
    <s v="1100"/>
    <s v="CL"/>
    <x v="0"/>
    <x v="16"/>
    <s v="CL Arq Mall"/>
    <s v="P RAMIREZ"/>
    <s v="12"/>
    <s v="1200144099"/>
    <s v="60"/>
    <x v="1536"/>
    <x v="1643"/>
    <x v="23"/>
    <s v="BILLESCA"/>
    <s v="ZSRV"/>
    <s v=""/>
    <s v="13459098"/>
    <s v="JUAN PATRICIO"/>
    <n v="18.800999999999998"/>
    <n v="783.37499999999989"/>
    <s v="UF"/>
    <s v="false"/>
  </r>
  <r>
    <s v="1100"/>
    <s v="CL"/>
    <x v="0"/>
    <x v="16"/>
    <s v="CL Arq Mall"/>
    <s v="P RAMIREZ"/>
    <s v="12"/>
    <s v="1200144099"/>
    <s v="70"/>
    <x v="1536"/>
    <x v="1644"/>
    <x v="23"/>
    <s v="BILLESCA"/>
    <s v="ZSRV"/>
    <s v=""/>
    <s v="13459098"/>
    <s v="JUAN PATRICIO"/>
    <n v="18.800999999999998"/>
    <n v="783.37499999999989"/>
    <s v="UF"/>
    <s v="false"/>
  </r>
  <r>
    <s v="1100"/>
    <s v="CL"/>
    <x v="0"/>
    <x v="16"/>
    <s v="CL Arq Mall"/>
    <s v="P RAMIREZ"/>
    <s v="12"/>
    <s v="1200144099"/>
    <s v="80"/>
    <x v="1536"/>
    <x v="1645"/>
    <x v="23"/>
    <s v="BILLESCA"/>
    <s v="ZSRV"/>
    <s v=""/>
    <s v="13459098"/>
    <s v="JUAN PATRICIO"/>
    <n v="18.800999999999998"/>
    <n v="783.37499999999989"/>
    <s v="UF"/>
    <s v="false"/>
  </r>
  <r>
    <s v="1100"/>
    <s v="CL"/>
    <x v="0"/>
    <x v="16"/>
    <s v="CL Arq Mall"/>
    <s v="P RAMIREZ"/>
    <s v="12"/>
    <s v="1200144099"/>
    <s v="90"/>
    <x v="1536"/>
    <x v="1646"/>
    <x v="23"/>
    <s v="BILLESCA"/>
    <s v="ZSRV"/>
    <s v=""/>
    <s v="13459098"/>
    <s v="JUAN PATRICIO"/>
    <n v="18.800999999999998"/>
    <n v="783.37499999999989"/>
    <s v="UF"/>
    <s v="false"/>
  </r>
  <r>
    <s v="1100"/>
    <s v="CL"/>
    <x v="0"/>
    <x v="16"/>
    <s v="CL Arq Mall"/>
    <s v="P RAMIREZ"/>
    <s v="12"/>
    <s v="1200144099"/>
    <s v="100"/>
    <x v="1536"/>
    <x v="1647"/>
    <x v="23"/>
    <s v="BILLESCA"/>
    <s v="ZSRV"/>
    <s v=""/>
    <s v="13459098"/>
    <s v="JUAN PATRICIO"/>
    <n v="18.800999999999998"/>
    <n v="783.37499999999989"/>
    <s v="UF"/>
    <s v="false"/>
  </r>
  <r>
    <s v="1100"/>
    <s v="CL"/>
    <x v="0"/>
    <x v="16"/>
    <s v="CL Arq Mall"/>
    <s v="P RAMIREZ"/>
    <s v="12"/>
    <s v="1200144099"/>
    <s v="110"/>
    <x v="1536"/>
    <x v="1648"/>
    <x v="23"/>
    <s v="BILLESCA"/>
    <s v="ZSRV"/>
    <s v=""/>
    <s v="13459098"/>
    <s v="JUAN PATRICIO"/>
    <n v="18.800999999999998"/>
    <n v="783.37499999999989"/>
    <s v="UF"/>
    <s v="false"/>
  </r>
  <r>
    <s v="1100"/>
    <s v="CL"/>
    <x v="0"/>
    <x v="16"/>
    <s v="CL Arq Mall"/>
    <s v="P RAMIREZ"/>
    <s v="12"/>
    <s v="1200144099"/>
    <s v="120"/>
    <x v="1536"/>
    <x v="1649"/>
    <x v="23"/>
    <s v="BILLESCA"/>
    <s v="ZSRV"/>
    <s v=""/>
    <s v="13459098"/>
    <s v="JUAN PATRICIO"/>
    <n v="18.800999999999998"/>
    <n v="783.37499999999989"/>
    <s v="UF"/>
    <s v="false"/>
  </r>
  <r>
    <s v="2400"/>
    <s v="CL"/>
    <x v="0"/>
    <x v="7"/>
    <s v="CL Ops Mall"/>
    <s v="rmesa"/>
    <s v="12"/>
    <s v="1200146838"/>
    <s v="10"/>
    <x v="1537"/>
    <x v="1650"/>
    <x v="50"/>
    <s v="EXT_JHERRERA"/>
    <s v="ZSRV"/>
    <s v=""/>
    <s v="76979393"/>
    <s v="RD SERVICIOS DE INGENIERIA SPA"/>
    <n v="18.8"/>
    <n v="783.33333333333337"/>
    <s v="UF"/>
    <s v="false"/>
  </r>
  <r>
    <s v="2400"/>
    <s v="CL"/>
    <x v="0"/>
    <x v="7"/>
    <s v="CL Ops Mall"/>
    <s v="rmesa"/>
    <s v="12"/>
    <s v="1200146838"/>
    <s v="20"/>
    <x v="1537"/>
    <x v="1651"/>
    <x v="50"/>
    <s v="EXT_JHERRERA"/>
    <s v="ZSRV"/>
    <s v=""/>
    <s v="76979393"/>
    <s v="RD SERVICIOS DE INGENIERIA SPA"/>
    <n v="18.8"/>
    <n v="783.33333333333337"/>
    <s v="UF"/>
    <s v="false"/>
  </r>
  <r>
    <s v="2400"/>
    <s v="CL"/>
    <x v="0"/>
    <x v="7"/>
    <s v="CL Ops Mall"/>
    <s v="rmesa"/>
    <s v="12"/>
    <s v="1200146838"/>
    <s v="30"/>
    <x v="1537"/>
    <x v="1652"/>
    <x v="50"/>
    <s v="EXT_JHERRERA"/>
    <s v="ZSRV"/>
    <s v=""/>
    <s v="76979393"/>
    <s v="RD SERVICIOS DE INGENIERIA SPA"/>
    <n v="18.8"/>
    <n v="783.33333333333337"/>
    <s v="UF"/>
    <s v="false"/>
  </r>
  <r>
    <s v="2400"/>
    <s v="CL"/>
    <x v="0"/>
    <x v="7"/>
    <s v="CL Ops Mall"/>
    <s v="rmesa"/>
    <s v="12"/>
    <s v="1200146838"/>
    <s v="40"/>
    <x v="1537"/>
    <x v="1653"/>
    <x v="50"/>
    <s v="EXT_JHERRERA"/>
    <s v="ZSRV"/>
    <s v=""/>
    <s v="76979393"/>
    <s v="RD SERVICIOS DE INGENIERIA SPA"/>
    <n v="18.8"/>
    <n v="783.33333333333337"/>
    <s v="UF"/>
    <s v="false"/>
  </r>
  <r>
    <s v="2400"/>
    <s v="CL"/>
    <x v="0"/>
    <x v="7"/>
    <s v="CL Ops Mall"/>
    <s v="rmesa"/>
    <s v="12"/>
    <s v="1200146838"/>
    <s v="50"/>
    <x v="1537"/>
    <x v="1654"/>
    <x v="50"/>
    <s v="EXT_JHERRERA"/>
    <s v="ZSRV"/>
    <s v=""/>
    <s v="76979393"/>
    <s v="RD SERVICIOS DE INGENIERIA SPA"/>
    <n v="18.8"/>
    <n v="783.33333333333337"/>
    <s v="UF"/>
    <s v="false"/>
  </r>
  <r>
    <s v="2400"/>
    <s v="CL"/>
    <x v="0"/>
    <x v="7"/>
    <s v="CL Ops Mall"/>
    <s v="rmesa"/>
    <s v="12"/>
    <s v="1200146838"/>
    <s v="60"/>
    <x v="1537"/>
    <x v="1655"/>
    <x v="50"/>
    <s v="EXT_JHERRERA"/>
    <s v="ZSRV"/>
    <s v=""/>
    <s v="76979393"/>
    <s v="RD SERVICIOS DE INGENIERIA SPA"/>
    <n v="18.8"/>
    <n v="783.33333333333337"/>
    <s v="UF"/>
    <s v="false"/>
  </r>
  <r>
    <s v="2400"/>
    <s v="CL"/>
    <x v="0"/>
    <x v="7"/>
    <s v="CL Ops Mall"/>
    <s v="rmesa"/>
    <s v="12"/>
    <s v="1200146838"/>
    <s v="70"/>
    <x v="1537"/>
    <x v="1656"/>
    <x v="50"/>
    <s v="EXT_JHERRERA"/>
    <s v="ZSRV"/>
    <s v=""/>
    <s v="76979393"/>
    <s v="RD SERVICIOS DE INGENIERIA SPA"/>
    <n v="18.8"/>
    <n v="783.33333333333337"/>
    <s v="UF"/>
    <s v="false"/>
  </r>
  <r>
    <s v="2400"/>
    <s v="CL"/>
    <x v="0"/>
    <x v="7"/>
    <s v="CL Ops Mall"/>
    <s v="rmesa"/>
    <s v="12"/>
    <s v="1200146838"/>
    <s v="80"/>
    <x v="1537"/>
    <x v="1657"/>
    <x v="50"/>
    <s v="EXT_JHERRERA"/>
    <s v="ZSRV"/>
    <s v=""/>
    <s v="76979393"/>
    <s v="RD SERVICIOS DE INGENIERIA SPA"/>
    <n v="18.8"/>
    <n v="783.33333333333337"/>
    <s v="UF"/>
    <s v="false"/>
  </r>
  <r>
    <s v="2400"/>
    <s v="CL"/>
    <x v="0"/>
    <x v="7"/>
    <s v="CL Ops Mall"/>
    <s v="rmesa"/>
    <s v="12"/>
    <s v="1200146838"/>
    <s v="90"/>
    <x v="1537"/>
    <x v="1658"/>
    <x v="50"/>
    <s v="EXT_JHERRERA"/>
    <s v="ZSRV"/>
    <s v=""/>
    <s v="76979393"/>
    <s v="RD SERVICIOS DE INGENIERIA SPA"/>
    <n v="18.8"/>
    <n v="783.33333333333337"/>
    <s v="UF"/>
    <s v="false"/>
  </r>
  <r>
    <s v="2400"/>
    <s v="CL"/>
    <x v="0"/>
    <x v="7"/>
    <s v="CL Ops Mall"/>
    <s v="rmesa"/>
    <s v="12"/>
    <s v="1200146838"/>
    <s v="100"/>
    <x v="1537"/>
    <x v="1659"/>
    <x v="50"/>
    <s v="EXT_JHERRERA"/>
    <s v="ZSRV"/>
    <s v=""/>
    <s v="76979393"/>
    <s v="RD SERVICIOS DE INGENIERIA SPA"/>
    <n v="18.8"/>
    <n v="783.33333333333337"/>
    <s v="UF"/>
    <s v="false"/>
  </r>
  <r>
    <s v="2400"/>
    <s v="CL"/>
    <x v="0"/>
    <x v="7"/>
    <s v="CL Ops Mall"/>
    <s v="rmesa"/>
    <s v="12"/>
    <s v="1200146838"/>
    <s v="110"/>
    <x v="1537"/>
    <x v="1660"/>
    <x v="50"/>
    <s v="EXT_JHERRERA"/>
    <s v="ZSRV"/>
    <s v=""/>
    <s v="76979393"/>
    <s v="RD SERVICIOS DE INGENIERIA SPA"/>
    <n v="18.8"/>
    <n v="783.33333333333337"/>
    <s v="UF"/>
    <s v="false"/>
  </r>
  <r>
    <s v="LAR"/>
    <s v="PE"/>
    <x v="1"/>
    <x v="8"/>
    <s v="PE Center Manager"/>
    <s v="FZAMALLOA"/>
    <s v="12"/>
    <s v="1200146436"/>
    <s v="10"/>
    <x v="1538"/>
    <x v="1661"/>
    <x v="13"/>
    <s v="EXT_BRODRIGU"/>
    <s v="ZSRV"/>
    <s v=""/>
    <s v="P61344813"/>
    <s v="CONSTRUCCION Y ADMINISTRACION DE SE"/>
    <n v="2702.5"/>
    <n v="783.33333333333326"/>
    <s v="PEN"/>
    <s v="false"/>
  </r>
  <r>
    <s v="6030"/>
    <s v="PE"/>
    <x v="2"/>
    <x v="17"/>
    <s v="PE Área Legal"/>
    <s v="GOLIVERI"/>
    <s v="12"/>
    <s v="1200143671"/>
    <s v="10"/>
    <x v="1539"/>
    <x v="1662"/>
    <x v="33"/>
    <s v="SGARIBAY"/>
    <s v="ZSRV"/>
    <s v=""/>
    <s v="P51526058"/>
    <s v="PADILLA &amp; CHANG ABOGADOS S.CIVIL DE"/>
    <n v="2700"/>
    <n v="782.60869565217388"/>
    <s v="PEN"/>
    <s v="false"/>
  </r>
  <r>
    <s v="3520"/>
    <s v="PE"/>
    <x v="1"/>
    <x v="2"/>
    <s v="PE Ops Mall"/>
    <s v="GLUDENA"/>
    <s v="12"/>
    <s v="1200144508"/>
    <s v="10"/>
    <x v="1540"/>
    <x v="1663"/>
    <x v="64"/>
    <s v="GLUDENA"/>
    <s v="ZSRV"/>
    <s v=""/>
    <s v="P10013984"/>
    <s v="ASCENSORES SCHINDLER DEL PERU S.A"/>
    <n v="2700"/>
    <n v="782.60869565217388"/>
    <s v="PEN"/>
    <s v="false"/>
  </r>
  <r>
    <s v="MCH"/>
    <s v="PE"/>
    <x v="2"/>
    <x v="38"/>
    <s v="PE Ops Out/Strips"/>
    <s v="EREJAS"/>
    <s v="12"/>
    <s v="1200145594"/>
    <s v="10"/>
    <x v="1541"/>
    <x v="1664"/>
    <x v="26"/>
    <s v="EREJAS"/>
    <s v="ZSRV"/>
    <s v=""/>
    <s v="P48281567"/>
    <s v="ARTE CONSULTORES, EJECUTORES E.I.R."/>
    <n v="2695.6"/>
    <n v="781.33333333333326"/>
    <s v="PEN"/>
    <s v="false"/>
  </r>
  <r>
    <s v="3540"/>
    <s v="PE"/>
    <x v="1"/>
    <x v="54"/>
    <s v="PE Área Personas"/>
    <s v="ccapcha"/>
    <s v="12"/>
    <s v="1200144726"/>
    <s v="10"/>
    <x v="1542"/>
    <x v="1665"/>
    <x v="44"/>
    <s v="CCAPCHA"/>
    <s v="ZSRV"/>
    <s v=""/>
    <s v="P61173608"/>
    <s v="SERVICIOS TOP PRO HUNT S.A.C"/>
    <n v="2695"/>
    <n v="781.15942028985501"/>
    <s v="PEN"/>
    <s v="false"/>
  </r>
  <r>
    <s v="ACO"/>
    <s v="CL"/>
    <x v="0"/>
    <x v="13"/>
    <s v="CL Marketing Mall"/>
    <s v="F.MOZO"/>
    <s v="12"/>
    <s v="1200143787"/>
    <s v="10"/>
    <x v="1543"/>
    <x v="1666"/>
    <x v="48"/>
    <s v="MFILIPINI"/>
    <s v="ZSRV"/>
    <s v=""/>
    <s v="80571500"/>
    <s v="ISS SERVICIOS GENERALES LIMITADA"/>
    <n v="723155"/>
    <n v="781.00396358256023"/>
    <s v="CLP"/>
    <s v="false"/>
  </r>
  <r>
    <s v="CUR"/>
    <s v="CL"/>
    <x v="0"/>
    <x v="7"/>
    <s v="CL Ops Mall"/>
    <s v="JLAZO"/>
    <m/>
    <s v="1200147550"/>
    <s v="10"/>
    <x v="1544"/>
    <x v="1667"/>
    <x v="28"/>
    <s v="JLAZO"/>
    <s v="ZSRV"/>
    <s v=""/>
    <s v="76862398"/>
    <s v="ASESORIA Y MONTAJE UNIVERSAL SPA"/>
    <n v="720000"/>
    <n v="777.59657857505431"/>
    <s v="CLP"/>
    <s v="false"/>
  </r>
  <r>
    <s v="1100"/>
    <s v="CL"/>
    <x v="0"/>
    <x v="7"/>
    <s v="CL Ops Mall"/>
    <s v="KCEA"/>
    <s v="12"/>
    <s v="1200146551"/>
    <s v="10"/>
    <x v="1545"/>
    <x v="1668"/>
    <x v="10"/>
    <s v="EXT_CNARANJO"/>
    <s v="ZSRV"/>
    <s v=""/>
    <s v="93565000"/>
    <s v="ASCENSORES SCHINDLER CHILE S.A"/>
    <n v="719394"/>
    <n v="776.9421014547537"/>
    <s v="CLP"/>
    <s v="false"/>
  </r>
  <r>
    <s v="6000"/>
    <s v="PE"/>
    <x v="2"/>
    <x v="2"/>
    <s v="PE Ops Mall"/>
    <s v="KALVAN"/>
    <s v="12"/>
    <s v="1200144303"/>
    <s v="10"/>
    <x v="1546"/>
    <x v="1669"/>
    <x v="3"/>
    <s v="EXT_KNOLASCO"/>
    <s v="ZSRV"/>
    <s v="SER_MANTO"/>
    <s v="P60434597"/>
    <s v="DINAMO CONTROL &amp; AUTOMATIZACION S.A"/>
    <n v="2673.33"/>
    <n v="774.87826086956511"/>
    <s v="PEN"/>
    <s v="false"/>
  </r>
  <r>
    <s v="1100"/>
    <s v="CL"/>
    <x v="0"/>
    <x v="7"/>
    <s v="CL Ops Mall"/>
    <s v="MANTONIETA"/>
    <m/>
    <s v="1200147308"/>
    <s v="10"/>
    <x v="1547"/>
    <x v="1670"/>
    <x v="25"/>
    <s v="EXT_CNARANJO"/>
    <s v="ZSRV"/>
    <s v=""/>
    <s v="76179272"/>
    <s v="ANDES FACILITY MANAGEMENT SPA"/>
    <n v="717417"/>
    <n v="774.80695084941635"/>
    <s v="CLP"/>
    <s v="false"/>
  </r>
  <r>
    <s v="6400"/>
    <s v="PE"/>
    <x v="2"/>
    <x v="2"/>
    <s v="PE Ops Mall"/>
    <s v="PBRAVO"/>
    <m/>
    <s v="1200147458"/>
    <s v="10"/>
    <x v="1548"/>
    <x v="1671"/>
    <x v="29"/>
    <s v="RFC_CPI_SAP"/>
    <s v="ZSRV"/>
    <s v=""/>
    <s v="P60359466"/>
    <s v="ELECTRIC STORE S.A.C."/>
    <n v="2672.6"/>
    <n v="774.66666666666663"/>
    <s v="PEN"/>
    <s v="false"/>
  </r>
  <r>
    <s v="3450"/>
    <s v="PE"/>
    <x v="1"/>
    <x v="38"/>
    <s v="PE Ops Out/Strips"/>
    <s v="mrodriguezc"/>
    <s v="12"/>
    <s v="1200146225"/>
    <s v="10"/>
    <x v="1549"/>
    <x v="1672"/>
    <x v="30"/>
    <s v="MRODRIGUEZC"/>
    <s v="ZSRV"/>
    <s v=""/>
    <s v="P09132227"/>
    <s v="PALACIOS DIAZ ROSA LINDA"/>
    <n v="2670"/>
    <n v="773.91304347826087"/>
    <s v="PEN"/>
    <s v="false"/>
  </r>
  <r>
    <s v="3300"/>
    <s v="PE"/>
    <x v="1"/>
    <x v="2"/>
    <s v="PE Ops Mall"/>
    <s v="KALVAN"/>
    <s v="12"/>
    <s v="1200146030"/>
    <s v="10"/>
    <x v="1550"/>
    <x v="1673"/>
    <x v="20"/>
    <s v="EXT_ACHIHUAN"/>
    <s v="ZSRV"/>
    <s v="SER_GRAL"/>
    <s v="P60041926"/>
    <s v="PIATEC S.A.C"/>
    <n v="2667.94"/>
    <n v="773.31594202898543"/>
    <s v="PEN"/>
    <s v="false"/>
  </r>
  <r>
    <s v="2200"/>
    <s v="CL"/>
    <x v="0"/>
    <x v="13"/>
    <s v="CL Marketing Mall"/>
    <s v="F.MOZO"/>
    <s v="12"/>
    <s v="1200143701"/>
    <s v="10"/>
    <x v="1551"/>
    <x v="1674"/>
    <x v="49"/>
    <s v="MFILIPINI"/>
    <s v="ZSRV"/>
    <s v=""/>
    <s v="76587432"/>
    <s v="SERVICIOS DE DISENO Y MULTIMEDIA"/>
    <n v="715400"/>
    <n v="772.6286004341581"/>
    <s v="CLP"/>
    <s v="false"/>
  </r>
  <r>
    <s v="1100"/>
    <s v="CL"/>
    <x v="0"/>
    <x v="14"/>
    <s v="Corp Gest Riesgo"/>
    <s v="cfuentes"/>
    <s v="14"/>
    <s v="1400009145"/>
    <s v="10"/>
    <x v="1552"/>
    <x v="1675"/>
    <x v="6"/>
    <s v="PMUNOZ"/>
    <s v="ZPMH"/>
    <s v=""/>
    <s v="99225000"/>
    <s v="CHUBB SEGUROS CHILE S.A."/>
    <n v="772.05"/>
    <n v="772.05"/>
    <s v="USD"/>
    <s v="false"/>
  </r>
  <r>
    <s v="COQ"/>
    <s v="CL"/>
    <x v="0"/>
    <x v="7"/>
    <s v="CL Ops Mall"/>
    <s v="JCBARAHONA"/>
    <s v="12"/>
    <s v="1200144119"/>
    <s v="10"/>
    <x v="1553"/>
    <x v="1676"/>
    <x v="46"/>
    <s v="JCBARAHONA"/>
    <s v="ZSRV"/>
    <s v=""/>
    <s v="77304419"/>
    <s v="ESPIRELIX SPA"/>
    <n v="18.5"/>
    <n v="770.83333333333337"/>
    <s v="UF"/>
    <s v="false"/>
  </r>
  <r>
    <s v="COQ"/>
    <s v="CL"/>
    <x v="0"/>
    <x v="7"/>
    <s v="CL Ops Mall"/>
    <s v="JCBARAHONA"/>
    <s v="12"/>
    <s v="1200146276"/>
    <s v="10"/>
    <x v="1554"/>
    <x v="1677"/>
    <x v="30"/>
    <s v="JCBARAHONA"/>
    <s v="ZSRV"/>
    <s v=""/>
    <s v="77304419"/>
    <s v="ESPIRELIX SPA"/>
    <n v="18.5"/>
    <n v="770.83333333333337"/>
    <s v="UF"/>
    <s v="false"/>
  </r>
  <r>
    <s v="COQ"/>
    <s v="CL"/>
    <x v="0"/>
    <x v="7"/>
    <s v="CL Ops Mall"/>
    <s v="JCBARAHONA"/>
    <s v="12"/>
    <s v="1200146350"/>
    <s v="10"/>
    <x v="1555"/>
    <x v="1678"/>
    <x v="35"/>
    <s v="JCBARAHONA"/>
    <s v="ZSRV"/>
    <s v=""/>
    <s v="77304419"/>
    <s v="ESPIRELIX SPA"/>
    <n v="18.5"/>
    <n v="770.83333333333337"/>
    <s v="UF"/>
    <s v="false"/>
  </r>
  <r>
    <s v="2160"/>
    <s v="CL"/>
    <x v="0"/>
    <x v="7"/>
    <s v="CL Ops Mall"/>
    <s v="RCORTES"/>
    <s v="12"/>
    <s v="1200144335"/>
    <s v="10"/>
    <x v="1556"/>
    <x v="1679"/>
    <x v="32"/>
    <s v="EXT_CVENEGAS"/>
    <s v="ZSRV"/>
    <s v=""/>
    <s v="76951272"/>
    <s v="CLIVER SPA"/>
    <n v="713342"/>
    <n v="770.40597021373105"/>
    <s v="CLP"/>
    <s v="false"/>
  </r>
  <r>
    <s v="3450"/>
    <s v="PE"/>
    <x v="1"/>
    <x v="38"/>
    <s v="PE Ops Out/Strips"/>
    <s v="mrodriguezc"/>
    <s v="12"/>
    <s v="1200145038"/>
    <s v="10"/>
    <x v="1557"/>
    <x v="1680"/>
    <x v="7"/>
    <s v="MRODRIGUEZC"/>
    <s v="ZSRV"/>
    <s v=""/>
    <s v="P50994341"/>
    <s v="AMBERCREST SOCIEDAD ANONIMA CERRADA"/>
    <n v="2656"/>
    <n v="769.85507246376812"/>
    <s v="PEN"/>
    <s v="false"/>
  </r>
  <r>
    <s v="PCA"/>
    <s v="CO"/>
    <x v="3"/>
    <x v="32"/>
    <s v="CO Mktg Mall"/>
    <s v="PRODRIGUEZ"/>
    <s v="12"/>
    <s v="1200144740"/>
    <s v="10"/>
    <x v="1558"/>
    <x v="1681"/>
    <x v="44"/>
    <s v="EXT_DMENDES"/>
    <s v="ZSRV"/>
    <s v=""/>
    <s v="C901281802"/>
    <s v="SOLUCIONES LA VEGA SAS"/>
    <n v="2820000"/>
    <n v="766.72104404567699"/>
    <s v="COP"/>
    <s v="false"/>
  </r>
  <r>
    <s v="MAM"/>
    <s v="CL"/>
    <x v="0"/>
    <x v="27"/>
    <s v="CL Center Manager"/>
    <s v="CMEDINA"/>
    <s v="12"/>
    <s v="1200146922"/>
    <s v="10"/>
    <x v="1559"/>
    <x v="1682"/>
    <x v="50"/>
    <s v="AUNDA"/>
    <s v="ZSRV"/>
    <s v=""/>
    <s v="78437630"/>
    <s v="ALIMENTOS ROASTY POINT LTDA."/>
    <n v="709580"/>
    <n v="766.3430280906764"/>
    <s v="CLP"/>
    <s v="false"/>
  </r>
  <r>
    <s v="MIN"/>
    <s v="PE"/>
    <x v="1"/>
    <x v="34"/>
    <s v="PE Marketing Mall"/>
    <s v="AATOCHE"/>
    <s v="12"/>
    <s v="1200144829"/>
    <s v="10"/>
    <x v="1560"/>
    <x v="1683"/>
    <x v="4"/>
    <s v="EXT_EDAVILA"/>
    <s v="ZSRV"/>
    <s v="SER_MKT"/>
    <s v="P20416564"/>
    <s v="SUSAN LEON PRODUCCIONES Y REPRESENT"/>
    <n v="2643.2"/>
    <n v="766.14492753623176"/>
    <s v="PEN"/>
    <s v="false"/>
  </r>
  <r>
    <s v="6030"/>
    <s v="PE"/>
    <x v="2"/>
    <x v="2"/>
    <s v="PE Ops Mall"/>
    <s v="LHUAMAN"/>
    <m/>
    <s v="1200147500"/>
    <s v="10"/>
    <x v="1561"/>
    <x v="1684"/>
    <x v="29"/>
    <s v="LHUAMAN"/>
    <s v="ZSRV"/>
    <s v=""/>
    <s v="P56607803"/>
    <s v="NATIONAL FACILITIES MANAGEMENT S.A."/>
    <n v="2643.2"/>
    <n v="766.14492753623176"/>
    <s v="PEN"/>
    <s v="false"/>
  </r>
  <r>
    <s v="6700"/>
    <s v="PE"/>
    <x v="2"/>
    <x v="34"/>
    <s v="PE Marketing Mall"/>
    <s v="RCULQUI"/>
    <s v="12"/>
    <s v="1200143988"/>
    <s v="10"/>
    <x v="1562"/>
    <x v="1685"/>
    <x v="8"/>
    <s v="EXT_ACHIHUAN"/>
    <s v="ZSRV"/>
    <s v=""/>
    <s v="P45548262"/>
    <s v="VILLON LLONTOP ROSA CATALINA"/>
    <n v="2640"/>
    <n v="765.21739130434776"/>
    <s v="PEN"/>
    <s v="false"/>
  </r>
  <r>
    <s v="3540"/>
    <s v="PE"/>
    <x v="1"/>
    <x v="17"/>
    <s v="PE Área Legal"/>
    <s v="GOLIVERI"/>
    <s v="12"/>
    <s v="1200145455"/>
    <s v="10"/>
    <x v="1563"/>
    <x v="1686"/>
    <x v="52"/>
    <s v="SGARIBAY"/>
    <s v="ZSRV"/>
    <s v=""/>
    <s v="P09670155"/>
    <s v="ZAMBRANO RODRIGUEZ LUCIO"/>
    <n v="2639.83"/>
    <n v="765.16811594202898"/>
    <s v="PEN"/>
    <s v="false"/>
  </r>
  <r>
    <s v="MIN"/>
    <s v="PE"/>
    <x v="1"/>
    <x v="2"/>
    <s v="PE Ops Mall"/>
    <s v="jrojas"/>
    <m/>
    <s v="1200147327"/>
    <s v="10"/>
    <x v="1564"/>
    <x v="1687"/>
    <x v="25"/>
    <s v="EXT_EDAVILA"/>
    <s v="ZSRV"/>
    <s v=""/>
    <s v="P53839517"/>
    <s v="MR SISTEMAS ESPECIALES E.I.R.L."/>
    <n v="2639.36"/>
    <n v="765.03188405797096"/>
    <s v="PEN"/>
    <s v="false"/>
  </r>
  <r>
    <s v="MIN"/>
    <s v="PE"/>
    <x v="1"/>
    <x v="2"/>
    <s v="PE Ops Mall"/>
    <s v="jrojas"/>
    <m/>
    <s v="1200147325"/>
    <s v="10"/>
    <x v="1565"/>
    <x v="1688"/>
    <x v="25"/>
    <s v="EXT_EDAVILA"/>
    <s v="ZSRV"/>
    <s v=""/>
    <s v="P53839517"/>
    <s v="MR SISTEMAS ESPECIALES E.I.R.L."/>
    <n v="2639.36"/>
    <n v="765.03188405797096"/>
    <s v="PEN"/>
    <s v="false"/>
  </r>
  <r>
    <s v="MIN"/>
    <s v="PE"/>
    <x v="1"/>
    <x v="2"/>
    <s v="PE Ops Mall"/>
    <s v="jrojas"/>
    <m/>
    <s v="1200147323"/>
    <s v="10"/>
    <x v="1566"/>
    <x v="1689"/>
    <x v="25"/>
    <s v="EXT_EDAVILA"/>
    <s v="ZSRV"/>
    <s v=""/>
    <s v="P53839517"/>
    <s v="MR SISTEMAS ESPECIALES E.I.R.L."/>
    <n v="2639.36"/>
    <n v="765.03188405797096"/>
    <s v="PEN"/>
    <s v="false"/>
  </r>
  <r>
    <s v="MIN"/>
    <s v="PE"/>
    <x v="1"/>
    <x v="2"/>
    <s v="PE Ops Mall"/>
    <s v="jrojas"/>
    <m/>
    <s v="1200147321"/>
    <s v="10"/>
    <x v="1567"/>
    <x v="1690"/>
    <x v="25"/>
    <s v="EXT_EDAVILA"/>
    <s v="ZSRV"/>
    <s v=""/>
    <s v="P53839517"/>
    <s v="MR SISTEMAS ESPECIALES E.I.R.L."/>
    <n v="2639.36"/>
    <n v="765.03188405797096"/>
    <s v="PEN"/>
    <s v="false"/>
  </r>
  <r>
    <s v="MIN"/>
    <s v="PE"/>
    <x v="1"/>
    <x v="2"/>
    <s v="PE Ops Mall"/>
    <s v="jrojas"/>
    <m/>
    <s v="1200147319"/>
    <s v="10"/>
    <x v="1568"/>
    <x v="1691"/>
    <x v="25"/>
    <s v="EXT_EDAVILA"/>
    <s v="ZSRV"/>
    <s v=""/>
    <s v="P53839517"/>
    <s v="MR SISTEMAS ESPECIALES E.I.R.L."/>
    <n v="2639.36"/>
    <n v="765.03188405797096"/>
    <s v="PEN"/>
    <s v="false"/>
  </r>
  <r>
    <s v="2160"/>
    <s v="CL"/>
    <x v="0"/>
    <x v="13"/>
    <s v="CL Marketing Mall"/>
    <s v="JGORICHON"/>
    <s v="12"/>
    <s v="1200146582"/>
    <s v="10"/>
    <x v="1569"/>
    <x v="1692"/>
    <x v="2"/>
    <s v="JGORICHON"/>
    <s v="ZSRV"/>
    <s v=""/>
    <s v="17152649"/>
    <s v="NICOLAS ALFREDO GUTIERREZ GOMEZ"/>
    <n v="707965"/>
    <n v="764.59883576512266"/>
    <s v="CLP"/>
    <s v="false"/>
  </r>
  <r>
    <s v="MIN"/>
    <s v="PE"/>
    <x v="1"/>
    <x v="2"/>
    <s v="PE Ops Mall"/>
    <s v="jrojas"/>
    <m/>
    <s v="1200147312"/>
    <s v="10"/>
    <x v="1570"/>
    <x v="1693"/>
    <x v="25"/>
    <s v="EXT_EDAVILA"/>
    <s v="ZSRV"/>
    <s v=""/>
    <s v="P53839517"/>
    <s v="MR SISTEMAS ESPECIALES E.I.R.L."/>
    <n v="2637.86"/>
    <n v="764.59710144927533"/>
    <s v="PEN"/>
    <s v="false"/>
  </r>
  <r>
    <s v="BOG"/>
    <s v="CO"/>
    <x v="3"/>
    <x v="33"/>
    <s v="CO Sgcia Personas"/>
    <s v="JVASQUEZ"/>
    <s v="12"/>
    <s v="1200143954"/>
    <s v="10"/>
    <x v="1571"/>
    <x v="1694"/>
    <x v="27"/>
    <s v="JVASQUEZ"/>
    <s v="ZSRV"/>
    <s v=""/>
    <s v="C110636381"/>
    <s v="GERSON DANIEL RODRIGUEZ CARDENAS"/>
    <n v="2808000"/>
    <n v="763.45840130505712"/>
    <s v="COP"/>
    <s v="false"/>
  </r>
  <r>
    <s v="BOG"/>
    <s v="CO"/>
    <x v="3"/>
    <x v="11"/>
    <s v="CO Ops Mall"/>
    <s v="CAROL CORTES"/>
    <m/>
    <s v="1200147415"/>
    <s v="10"/>
    <x v="1572"/>
    <x v="1695"/>
    <x v="37"/>
    <s v="EXT_APAREDES"/>
    <s v="ZSRV"/>
    <s v=""/>
    <s v="C900038616"/>
    <s v="CBRE COLOMBIA SAS"/>
    <n v="2807739"/>
    <n v="763.38743882544861"/>
    <s v="COP"/>
    <s v="false"/>
  </r>
  <r>
    <s v="MIN"/>
    <s v="PE"/>
    <x v="1"/>
    <x v="2"/>
    <s v="PE Ops Mall"/>
    <s v="jrojas"/>
    <m/>
    <s v="1200147356"/>
    <s v="10"/>
    <x v="1573"/>
    <x v="1696"/>
    <x v="37"/>
    <s v="EXT_EDAVILA"/>
    <s v="ZSRV"/>
    <s v=""/>
    <s v="P53839517"/>
    <s v="MR SISTEMAS ESPECIALES E.I.R.L."/>
    <n v="2633.64"/>
    <n v="763.37391304347818"/>
    <s v="PEN"/>
    <s v="false"/>
  </r>
  <r>
    <s v="MIN"/>
    <s v="PE"/>
    <x v="1"/>
    <x v="2"/>
    <s v="PE Ops Mall"/>
    <s v="jrojas"/>
    <m/>
    <s v="1200147360"/>
    <s v="10"/>
    <x v="1574"/>
    <x v="1697"/>
    <x v="37"/>
    <s v="EXT_EDAVILA"/>
    <s v="ZSRV"/>
    <s v=""/>
    <s v="P53839517"/>
    <s v="MR SISTEMAS ESPECIALES E.I.R.L."/>
    <n v="2633.64"/>
    <n v="763.37391304347818"/>
    <s v="PEN"/>
    <s v="false"/>
  </r>
  <r>
    <s v="PCA"/>
    <s v="CO"/>
    <x v="3"/>
    <x v="11"/>
    <s v="CO Ops Mall"/>
    <s v="DLOZADA"/>
    <s v="12"/>
    <s v="1200144474"/>
    <s v="10"/>
    <x v="1575"/>
    <x v="1698"/>
    <x v="47"/>
    <s v="RFC_CPI_SAP"/>
    <s v="ZSRV"/>
    <s v=""/>
    <s v="C900038616"/>
    <s v="CBRE COLOMBIA SAS"/>
    <n v="2805000"/>
    <n v="762.64274061990216"/>
    <s v="COP"/>
    <s v="false"/>
  </r>
  <r>
    <s v="1100"/>
    <s v="CL"/>
    <x v="0"/>
    <x v="7"/>
    <s v="CL Ops Mall"/>
    <s v="KCEA"/>
    <s v="12"/>
    <s v="1200145581"/>
    <s v="10"/>
    <x v="1576"/>
    <x v="1699"/>
    <x v="26"/>
    <s v="EXT_CNARANJO"/>
    <s v="ZSRV"/>
    <s v=""/>
    <s v="78067007"/>
    <s v="A&amp;T SPA"/>
    <n v="705000"/>
    <n v="761.39664985474064"/>
    <s v="CLP"/>
    <s v="false"/>
  </r>
  <r>
    <s v="AEB"/>
    <s v="CL"/>
    <x v="0"/>
    <x v="7"/>
    <s v="CL Ops Mall"/>
    <s v="MFREITEZ"/>
    <s v="12"/>
    <s v="1200145605"/>
    <s v="10"/>
    <x v="1577"/>
    <x v="1700"/>
    <x v="26"/>
    <s v="KVARAS"/>
    <s v="ZSRV"/>
    <s v=""/>
    <s v="76424677"/>
    <s v="IMPORTADORA COMERCIAL CHRISTIAN JAV"/>
    <n v="704960"/>
    <n v="761.35345004481985"/>
    <s v="CLP"/>
    <s v="false"/>
  </r>
  <r>
    <s v="PCA"/>
    <s v="CO"/>
    <x v="3"/>
    <x v="32"/>
    <s v="CO Mktg Mall"/>
    <s v="PRODRIGUEZ"/>
    <m/>
    <s v="1200147126"/>
    <s v="10"/>
    <x v="1578"/>
    <x v="1701"/>
    <x v="9"/>
    <s v="EXT_DMENDES"/>
    <s v="ZSRV"/>
    <s v=""/>
    <s v="C91541270"/>
    <s v="LEONARDO SIZA"/>
    <n v="2800000"/>
    <n v="761.2833061446438"/>
    <s v="COP"/>
    <s v="false"/>
  </r>
  <r>
    <s v="PAG"/>
    <s v="CO"/>
    <x v="3"/>
    <x v="32"/>
    <s v="CO Mktg Mall"/>
    <s v="ATAPIA"/>
    <m/>
    <s v="1200147589"/>
    <s v="10"/>
    <x v="1579"/>
    <x v="1702"/>
    <x v="28"/>
    <s v="APHERRERA"/>
    <s v="ZSRV"/>
    <s v=""/>
    <s v="C901554064"/>
    <s v="IMPACTO DIGITAL DE COLOMBIA SAS"/>
    <n v="2800000"/>
    <n v="761.2833061446438"/>
    <s v="COP"/>
    <s v="false"/>
  </r>
  <r>
    <s v="BOG"/>
    <s v="CO"/>
    <x v="3"/>
    <x v="11"/>
    <s v="CO Ops Mall"/>
    <s v="CAROL CORTES"/>
    <s v="12"/>
    <s v="1200143836"/>
    <s v="10"/>
    <x v="1580"/>
    <x v="1703"/>
    <x v="59"/>
    <s v="EXT_APAREDES"/>
    <s v="ZSRV"/>
    <s v=""/>
    <s v="C900038616"/>
    <s v="CBRE COLOMBIA SAS"/>
    <n v="2793120"/>
    <n v="759.41272430668846"/>
    <s v="COP"/>
    <s v="false"/>
  </r>
  <r>
    <s v="BOG"/>
    <s v="CO"/>
    <x v="3"/>
    <x v="11"/>
    <s v="CO Ops Mall"/>
    <s v="CAROL CORTES"/>
    <s v="12"/>
    <s v="1200145326"/>
    <s v="10"/>
    <x v="1581"/>
    <x v="1704"/>
    <x v="21"/>
    <s v="EXT_APAREDES"/>
    <s v="ZSRV"/>
    <s v=""/>
    <s v="C900038616"/>
    <s v="CBRE COLOMBIA SAS"/>
    <n v="2793120"/>
    <n v="759.41272430668846"/>
    <s v="COP"/>
    <s v="false"/>
  </r>
  <r>
    <s v="MIN"/>
    <s v="PE"/>
    <x v="1"/>
    <x v="34"/>
    <s v="PE Marketing Mall"/>
    <s v="AATOCHE"/>
    <s v="12"/>
    <s v="1200146452"/>
    <s v="10"/>
    <x v="1582"/>
    <x v="1705"/>
    <x v="13"/>
    <s v="AATOCHE"/>
    <s v="ZSRV"/>
    <s v=""/>
    <s v="P52222834"/>
    <s v="ISEG PERU S.A.C"/>
    <n v="2619"/>
    <n v="759.13043478260863"/>
    <s v="PEN"/>
    <s v="false"/>
  </r>
  <r>
    <s v="6550"/>
    <s v="PE"/>
    <x v="2"/>
    <x v="34"/>
    <s v="PE Marketing Mall"/>
    <s v="JHERNANDEZ"/>
    <s v="12"/>
    <s v="1200144545"/>
    <s v="10"/>
    <x v="1583"/>
    <x v="1706"/>
    <x v="16"/>
    <s v="EXT_EDAVILA"/>
    <s v="ZSRV"/>
    <s v="SER_MKT"/>
    <s v="P53508634"/>
    <s v="INVERSIONES QUISPE &amp; GUTIERREZ S.A."/>
    <n v="2614.17"/>
    <n v="757.73043478260865"/>
    <s v="PEN"/>
    <s v="false"/>
  </r>
  <r>
    <s v="MIN"/>
    <s v="PE"/>
    <x v="1"/>
    <x v="34"/>
    <s v="PE Marketing Mall"/>
    <s v="AATOCHE"/>
    <s v="12"/>
    <s v="1200144850"/>
    <s v="10"/>
    <x v="1584"/>
    <x v="1707"/>
    <x v="4"/>
    <s v="EXT_EDAVILA"/>
    <s v="ZSRV"/>
    <s v="SER_MKT"/>
    <s v="P52222834"/>
    <s v="ISEG PERU S.A.C"/>
    <n v="2610"/>
    <n v="756.52173913043475"/>
    <s v="PEN"/>
    <s v="false"/>
  </r>
  <r>
    <s v="PAG"/>
    <s v="CO"/>
    <x v="3"/>
    <x v="11"/>
    <s v="CO Ops Mall"/>
    <s v="CHERRERA"/>
    <s v="12"/>
    <s v="1200146763"/>
    <s v="10"/>
    <x v="1585"/>
    <x v="1708"/>
    <x v="51"/>
    <s v="EXT_MSAMPER"/>
    <s v="ZSRV"/>
    <s v=""/>
    <s v="C800125313"/>
    <s v="SUMMAR PROCESOS S.A.S"/>
    <n v="2780660"/>
    <n v="756.02501359434473"/>
    <s v="COP"/>
    <s v="false"/>
  </r>
  <r>
    <s v="1100"/>
    <s v="CL"/>
    <x v="0"/>
    <x v="13"/>
    <s v="CL Marketing Mall"/>
    <s v="P.NORAMBUENA"/>
    <s v="12"/>
    <s v="1200144318"/>
    <s v="10"/>
    <x v="1586"/>
    <x v="1709"/>
    <x v="32"/>
    <s v="MFILIPINI"/>
    <s v="ZSRV"/>
    <s v=""/>
    <s v="76888741"/>
    <s v="UMATU SPA"/>
    <n v="700000"/>
    <n v="755.99667361463617"/>
    <s v="CLP"/>
    <s v="false"/>
  </r>
  <r>
    <s v="2400"/>
    <s v="CL"/>
    <x v="0"/>
    <x v="7"/>
    <s v="CL Ops Mall"/>
    <s v="rmesa"/>
    <m/>
    <s v="1200147173"/>
    <s v="10"/>
    <x v="1587"/>
    <x v="1710"/>
    <x v="41"/>
    <s v="EXT_CRODRIGU"/>
    <s v="ZSRV"/>
    <s v=""/>
    <s v="77020931"/>
    <s v="CONSTRUCCIONES Y SERVICIOS GENERALE"/>
    <n v="700000"/>
    <n v="755.99667361463617"/>
    <s v="CLP"/>
    <s v="false"/>
  </r>
  <r>
    <s v="LAR"/>
    <s v="PE"/>
    <x v="1"/>
    <x v="34"/>
    <s v="PE Marketing Mall"/>
    <s v="NBARRANZUELA"/>
    <s v="12"/>
    <s v="1200144693"/>
    <s v="10"/>
    <x v="1588"/>
    <x v="1368"/>
    <x v="44"/>
    <s v="EXT_ACHIHUAN"/>
    <s v="ZSRV"/>
    <s v="SER_GRAL"/>
    <s v="P61187836"/>
    <s v="SINGULAR LATIN E.I.R.L"/>
    <n v="2607.66"/>
    <n v="755.84347826086946"/>
    <s v="PEN"/>
    <s v="false"/>
  </r>
  <r>
    <s v="1100"/>
    <s v="CL"/>
    <x v="0"/>
    <x v="7"/>
    <s v="CL Ops Mall"/>
    <s v="KCEA"/>
    <s v="12"/>
    <s v="1200146552"/>
    <s v="10"/>
    <x v="1589"/>
    <x v="1711"/>
    <x v="10"/>
    <s v="EXT_CNARANJO"/>
    <s v="ZSRV"/>
    <s v=""/>
    <s v="76424677"/>
    <s v="IMPORTADORA COMERCIAL CHRISTIAN JAV"/>
    <n v="699500"/>
    <n v="755.45667599062563"/>
    <s v="CLP"/>
    <s v="false"/>
  </r>
  <r>
    <s v="BOG"/>
    <s v="CO"/>
    <x v="3"/>
    <x v="11"/>
    <s v="CO Ops Mall"/>
    <s v="CAROL CORTES"/>
    <s v="12"/>
    <s v="1200145607"/>
    <s v="10"/>
    <x v="1590"/>
    <x v="1712"/>
    <x v="26"/>
    <s v="EXT_APAREDES"/>
    <s v="ZSRV"/>
    <s v=""/>
    <s v="C900177361"/>
    <s v="AGAZO DESIGN SAS"/>
    <n v="2776120"/>
    <n v="754.79064709081024"/>
    <s v="COP"/>
    <s v="false"/>
  </r>
  <r>
    <s v="3510"/>
    <s v="PE"/>
    <x v="1"/>
    <x v="2"/>
    <s v="PE Ops Mall"/>
    <s v="DDIAZ"/>
    <s v="12"/>
    <s v="1200144475"/>
    <s v="10"/>
    <x v="1591"/>
    <x v="1713"/>
    <x v="47"/>
    <s v="DDIAZ"/>
    <s v="ZSRV"/>
    <s v=""/>
    <s v="P49614128"/>
    <s v="BACKSTAGE &amp; MARKETING SRL"/>
    <n v="2600"/>
    <n v="753.62318840579701"/>
    <s v="PEN"/>
    <s v="false"/>
  </r>
  <r>
    <s v="6000"/>
    <s v="PE"/>
    <x v="2"/>
    <x v="2"/>
    <s v="PE Ops Mall"/>
    <s v="MPONCE"/>
    <s v="12"/>
    <s v="1200144688"/>
    <s v="10"/>
    <x v="1592"/>
    <x v="1714"/>
    <x v="15"/>
    <s v="EXT_KNOLASCO"/>
    <s v="ZSRV"/>
    <s v="SER_MANTO"/>
    <s v="P56607803"/>
    <s v="NATIONAL FACILITIES MANAGEMENT S.A."/>
    <n v="2600"/>
    <n v="753.62318840579701"/>
    <s v="PEN"/>
    <s v="false"/>
  </r>
  <r>
    <s v="LAR"/>
    <s v="PE"/>
    <x v="1"/>
    <x v="8"/>
    <s v="PE Center Manager"/>
    <s v="FZAMALLOA"/>
    <s v="12"/>
    <s v="1200144564"/>
    <s v="10"/>
    <x v="1593"/>
    <x v="1715"/>
    <x v="16"/>
    <s v="EXT_BRODRIGU"/>
    <s v="ZSRV"/>
    <s v=""/>
    <s v="P56607803"/>
    <s v="NATIONAL FACILITIES MANAGEMENT S.A."/>
    <n v="2600"/>
    <n v="753.62318840579701"/>
    <s v="PEN"/>
    <s v="false"/>
  </r>
  <r>
    <s v="3520"/>
    <s v="PE"/>
    <x v="1"/>
    <x v="2"/>
    <s v="PE Ops Mall"/>
    <s v="GLUDEÑA"/>
    <s v="12"/>
    <s v="1200146267"/>
    <s v="10"/>
    <x v="1594"/>
    <x v="1716"/>
    <x v="30"/>
    <s v="RFC_CPI_SAP"/>
    <s v="ZSRV"/>
    <s v=""/>
    <s v="P45283836"/>
    <s v="BUARSOCA SAC"/>
    <n v="2600"/>
    <n v="753.62318840579701"/>
    <s v="PEN"/>
    <s v="false"/>
  </r>
  <r>
    <s v="6550"/>
    <s v="PE"/>
    <x v="2"/>
    <x v="2"/>
    <s v="PE Ops Mall"/>
    <s v="yzegarra"/>
    <m/>
    <s v="1200147066"/>
    <s v="10"/>
    <x v="1595"/>
    <x v="1717"/>
    <x v="9"/>
    <s v="YZEGARRA"/>
    <s v="ZSRV"/>
    <s v=""/>
    <s v="P60359466"/>
    <s v="ELECTRIC STORE S.A.C."/>
    <n v="2600"/>
    <n v="753.62318840579701"/>
    <s v="PEN"/>
    <s v="false"/>
  </r>
  <r>
    <s v="3510"/>
    <s v="PE"/>
    <x v="1"/>
    <x v="2"/>
    <s v="PE Ops Mall"/>
    <s v="DDIAZ"/>
    <m/>
    <s v="1200147412"/>
    <s v="10"/>
    <x v="1596"/>
    <x v="1718"/>
    <x v="37"/>
    <s v="DDIAZ"/>
    <s v="ZSRV"/>
    <s v=""/>
    <s v="P47186416"/>
    <s v="WILSON CAMACHO CERDAN"/>
    <n v="2600"/>
    <n v="753.62318840579701"/>
    <s v="PEN"/>
    <s v="false"/>
  </r>
  <r>
    <s v="PAG"/>
    <s v="CO"/>
    <x v="3"/>
    <x v="32"/>
    <s v="CO Mktg Mall"/>
    <s v="ATAPIA"/>
    <m/>
    <s v="1200147592"/>
    <s v="10"/>
    <x v="1597"/>
    <x v="1702"/>
    <x v="28"/>
    <s v="APHERRERA"/>
    <s v="ZSRV"/>
    <s v=""/>
    <s v="C901554064"/>
    <s v="IMPACTO DIGITAL DE COLOMBIA SAS"/>
    <n v="2770000"/>
    <n v="753.12669929309402"/>
    <s v="COP"/>
    <s v="false"/>
  </r>
  <r>
    <s v="1100"/>
    <s v="CL"/>
    <x v="0"/>
    <x v="7"/>
    <s v="CL Ops Mall"/>
    <s v="KCEA"/>
    <s v="12"/>
    <s v="1200145959"/>
    <s v="10"/>
    <x v="1598"/>
    <x v="1719"/>
    <x v="17"/>
    <s v="EXT_CNARANJO"/>
    <s v="ZSRV"/>
    <s v=""/>
    <s v="85233500"/>
    <s v="FABRIMETAL S.A"/>
    <n v="18.07"/>
    <n v="752.91666666666663"/>
    <s v="UF"/>
    <s v="false"/>
  </r>
  <r>
    <s v="PJM"/>
    <s v="PE"/>
    <x v="1"/>
    <x v="2"/>
    <s v="PE Ops Mall"/>
    <s v="ameza"/>
    <s v="12"/>
    <s v="1200143858"/>
    <s v="10"/>
    <x v="1599"/>
    <x v="1720"/>
    <x v="66"/>
    <s v="AMEZAR"/>
    <s v="ZSRV"/>
    <s v="SER_VARIO"/>
    <s v="P60865842"/>
    <s v="EMERGENCY SURVIVAL S.A.C"/>
    <n v="2593"/>
    <n v="751.59420289855063"/>
    <s v="PEN"/>
    <s v="false"/>
  </r>
  <r>
    <s v="1100"/>
    <s v="CL"/>
    <x v="0"/>
    <x v="7"/>
    <s v="CL Ops Mall"/>
    <s v="KCEA"/>
    <s v="12"/>
    <s v="1200145884"/>
    <s v="10"/>
    <x v="1600"/>
    <x v="1721"/>
    <x v="31"/>
    <s v="EXT_CNARANJO"/>
    <s v="ZSRV"/>
    <s v=""/>
    <s v="76187193"/>
    <s v="HEFTER CHILE SPA"/>
    <n v="18"/>
    <n v="750"/>
    <s v="UF"/>
    <s v="false"/>
  </r>
  <r>
    <s v="2160"/>
    <s v="CL"/>
    <x v="0"/>
    <x v="7"/>
    <s v="CL Ops Mall"/>
    <s v="RCORTES"/>
    <s v="12"/>
    <s v="1200145766"/>
    <s v="10"/>
    <x v="1601"/>
    <x v="1722"/>
    <x v="39"/>
    <s v="EXT_CVENEGAS"/>
    <s v="ZSRV"/>
    <s v=""/>
    <s v="76906263"/>
    <s v="CERTIFICACION DE ASCENSORES IECAM"/>
    <n v="18"/>
    <n v="750"/>
    <s v="UF"/>
    <s v="false"/>
  </r>
  <r>
    <s v="2160"/>
    <s v="CL"/>
    <x v="0"/>
    <x v="7"/>
    <s v="CL Ops Mall"/>
    <s v="rcortes"/>
    <s v="12"/>
    <s v="1200145767"/>
    <s v="10"/>
    <x v="1602"/>
    <x v="1723"/>
    <x v="39"/>
    <s v="EXT_CVENEGAS"/>
    <s v="ZSRV"/>
    <s v=""/>
    <s v="76906263"/>
    <s v="CERTIFICACION DE ASCENSORES IECAM"/>
    <n v="18"/>
    <n v="750"/>
    <s v="UF"/>
    <s v="false"/>
  </r>
  <r>
    <s v="MAM"/>
    <s v="CL"/>
    <x v="0"/>
    <x v="16"/>
    <s v="CL Arq Mall"/>
    <s v="V RODRIGUEZ"/>
    <s v="13"/>
    <s v="1300008871"/>
    <s v="10"/>
    <x v="1603"/>
    <x v="1724"/>
    <x v="44"/>
    <s v="BILLESCA"/>
    <s v="ZSPC"/>
    <s v=""/>
    <s v="77699218"/>
    <s v="ECOESPACIO LIMITADA"/>
    <n v="18"/>
    <n v="750"/>
    <s v="UF"/>
    <s v="false"/>
  </r>
  <r>
    <s v="6500"/>
    <s v="PE"/>
    <x v="2"/>
    <x v="34"/>
    <s v="PE Marketing Mall"/>
    <s v="KORDAYA"/>
    <m/>
    <s v="1200147668"/>
    <s v="10"/>
    <x v="1604"/>
    <x v="1725"/>
    <x v="45"/>
    <s v="EXT_ACHIHUAN"/>
    <s v="ZSRV"/>
    <s v=""/>
    <s v="P48281567"/>
    <s v="ARTE CONSULTORES, EJECUTORES E.I.R."/>
    <n v="2585.4499999999998"/>
    <n v="749.40579710144914"/>
    <s v="PEN"/>
    <s v="false"/>
  </r>
  <r>
    <s v="OUL"/>
    <s v="PE"/>
    <x v="1"/>
    <x v="38"/>
    <s v="PE Ops Out/Strips"/>
    <s v="mrodriguezc"/>
    <s v="12"/>
    <s v="1200144149"/>
    <s v="10"/>
    <x v="1605"/>
    <x v="1726"/>
    <x v="46"/>
    <s v="MRODRIGUEZC"/>
    <s v="ZSRV"/>
    <s v=""/>
    <s v="P09132227"/>
    <s v="PALACIOS DIAZ ROSA LINDA"/>
    <n v="2580"/>
    <n v="747.82608695652175"/>
    <s v="PEN"/>
    <s v="false"/>
  </r>
  <r>
    <s v="LAR"/>
    <s v="PE"/>
    <x v="1"/>
    <x v="8"/>
    <s v="PE Center Manager"/>
    <s v="FZAMALLOA"/>
    <s v="12"/>
    <s v="1200144490"/>
    <s v="10"/>
    <x v="1606"/>
    <x v="1727"/>
    <x v="47"/>
    <s v="EXT_BRODRIGU"/>
    <s v="ZSRV"/>
    <s v=""/>
    <s v="P60790228"/>
    <s v="JP ENERGY S.A.C"/>
    <n v="2580"/>
    <n v="747.82608695652175"/>
    <s v="PEN"/>
    <s v="false"/>
  </r>
  <r>
    <s v="OUL"/>
    <s v="PE"/>
    <x v="1"/>
    <x v="38"/>
    <s v="PE Ops Out/Strips"/>
    <s v="mrodriguezc"/>
    <s v="12"/>
    <s v="1200144426"/>
    <s v="10"/>
    <x v="1607"/>
    <x v="1728"/>
    <x v="19"/>
    <s v="MRODRIGUEZC"/>
    <s v="ZSRV"/>
    <s v=""/>
    <s v="P60716910"/>
    <s v="M &amp; V RAMIREZ CONTRATISTAS"/>
    <n v="2575"/>
    <n v="746.37681159420288"/>
    <s v="PEN"/>
    <s v="false"/>
  </r>
  <r>
    <s v="OUL"/>
    <s v="PE"/>
    <x v="1"/>
    <x v="38"/>
    <s v="PE Ops Out/Strips"/>
    <s v="mrodriguezc"/>
    <s v="12"/>
    <s v="1200145776"/>
    <s v="10"/>
    <x v="1608"/>
    <x v="1729"/>
    <x v="39"/>
    <s v="MRODRIGUEZC"/>
    <s v="ZSRV"/>
    <s v=""/>
    <s v="P60716910"/>
    <s v="M &amp; V RAMIREZ CONTRATISTAS"/>
    <n v="2575"/>
    <n v="746.37681159420288"/>
    <s v="PEN"/>
    <s v="false"/>
  </r>
  <r>
    <s v="OUL"/>
    <s v="PE"/>
    <x v="1"/>
    <x v="38"/>
    <s v="PE Ops Out/Strips"/>
    <s v="mrodriguezc"/>
    <m/>
    <s v="1200147461"/>
    <s v="10"/>
    <x v="1609"/>
    <x v="1730"/>
    <x v="29"/>
    <s v="MRODRIGUEZC"/>
    <s v="ZSRV"/>
    <s v=""/>
    <s v="P60716910"/>
    <s v="M &amp; V RAMIREZ CONTRATISTAS"/>
    <n v="2575"/>
    <n v="746.37681159420288"/>
    <s v="PEN"/>
    <s v="false"/>
  </r>
  <r>
    <s v="3510"/>
    <s v="PE"/>
    <x v="1"/>
    <x v="2"/>
    <s v="PE Ops Mall"/>
    <s v="AMARCHESINI"/>
    <s v="12"/>
    <s v="1200146305"/>
    <s v="10"/>
    <x v="1610"/>
    <x v="1731"/>
    <x v="35"/>
    <s v="EXT_ACHIHUAN"/>
    <s v="ZSRV"/>
    <s v="SER_GRAL"/>
    <s v="P49259204"/>
    <s v="AF CONCEPT S.A.C."/>
    <n v="2570"/>
    <n v="744.92753623188401"/>
    <s v="PEN"/>
    <s v="false"/>
  </r>
  <r>
    <s v="1100"/>
    <s v="CL"/>
    <x v="0"/>
    <x v="6"/>
    <s v="Corp Explo. TI"/>
    <s v="CPAVEZ"/>
    <s v="12"/>
    <s v="1200144393"/>
    <s v="10"/>
    <x v="1611"/>
    <x v="1732"/>
    <x v="19"/>
    <s v="CPAVEZ"/>
    <s v="ZSRV"/>
    <s v="SER_GRAL"/>
    <s v="96806980"/>
    <s v="ENTEL PCS TELECOMUNICACIONES S.A."/>
    <n v="689328"/>
    <n v="744.47096432775697"/>
    <s v="CLP"/>
    <s v="false"/>
  </r>
  <r>
    <s v="1100"/>
    <s v="CL"/>
    <x v="0"/>
    <x v="39"/>
    <s v="CL Explotación TI"/>
    <s v="CPAVEZ"/>
    <s v="12"/>
    <s v="1200144632"/>
    <s v="10"/>
    <x v="1612"/>
    <x v="1733"/>
    <x v="15"/>
    <s v="CPAVEZ"/>
    <s v="ZSRV"/>
    <s v="SER_GRAL"/>
    <s v="96806980"/>
    <s v="ENTEL PCS TELECOMUNICACIONES S.A."/>
    <n v="689328"/>
    <n v="744.47096432775697"/>
    <s v="CLP"/>
    <s v="false"/>
  </r>
  <r>
    <s v="1100"/>
    <s v="CL"/>
    <x v="0"/>
    <x v="39"/>
    <s v="CL Explotación TI"/>
    <s v="CPAVEZ"/>
    <s v="12"/>
    <s v="1200144635"/>
    <s v="10"/>
    <x v="1613"/>
    <x v="1734"/>
    <x v="15"/>
    <s v="CPAVEZ"/>
    <s v="ZSRV"/>
    <s v="SER_GRAL"/>
    <s v="96806980"/>
    <s v="ENTEL PCS TELECOMUNICACIONES S.A."/>
    <n v="689328"/>
    <n v="744.47096432775697"/>
    <s v="CLP"/>
    <s v="false"/>
  </r>
  <r>
    <s v="1100"/>
    <s v="CL"/>
    <x v="0"/>
    <x v="7"/>
    <s v="CL Ops Mall"/>
    <s v="KCEA"/>
    <s v="12"/>
    <s v="1200145549"/>
    <s v="10"/>
    <x v="1614"/>
    <x v="1735"/>
    <x v="26"/>
    <s v="EXT_CNARANJO"/>
    <s v="ZSRV"/>
    <s v=""/>
    <s v="76451328"/>
    <s v="MESA ARQUITECTURA LIMITADA"/>
    <n v="688626"/>
    <n v="743.71280766364634"/>
    <s v="CLP"/>
    <s v="false"/>
  </r>
  <r>
    <s v="DCO"/>
    <s v="CO"/>
    <x v="3"/>
    <x v="22"/>
    <s v="CO A.Finanzas"/>
    <s v="ABARRAGAN"/>
    <s v="12"/>
    <s v="1200145611"/>
    <s v="10"/>
    <x v="1615"/>
    <x v="1736"/>
    <x v="26"/>
    <s v="LBARRAGAN"/>
    <s v="ZSRV"/>
    <s v=""/>
    <s v="C811025289"/>
    <s v="NOVAVENTA S.A.S"/>
    <n v="2730731"/>
    <n v="742.44997281131054"/>
    <s v="COP"/>
    <s v="false"/>
  </r>
  <r>
    <s v="DCO"/>
    <s v="CO"/>
    <x v="3"/>
    <x v="22"/>
    <s v="CO A.Finanzas"/>
    <s v="ABARRAGAN"/>
    <s v="12"/>
    <s v="1200147018"/>
    <s v="10"/>
    <x v="1616"/>
    <x v="1737"/>
    <x v="38"/>
    <s v="LBARRAGAN"/>
    <s v="ZSRV"/>
    <s v=""/>
    <s v="C901004377"/>
    <s v="TRANSPORTES NISI SAS"/>
    <n v="2730000"/>
    <n v="742.25122349102776"/>
    <s v="COP"/>
    <s v="false"/>
  </r>
  <r>
    <s v="OUL"/>
    <s v="PE"/>
    <x v="1"/>
    <x v="38"/>
    <s v="PE Ops Out/Strips"/>
    <s v="mrodriguezc"/>
    <s v="12"/>
    <s v="1200144107"/>
    <s v="10"/>
    <x v="1617"/>
    <x v="1738"/>
    <x v="23"/>
    <s v="MRODRIGUEZC"/>
    <s v="ZSRV"/>
    <s v=""/>
    <s v="P51604288"/>
    <s v="TRANSPORTES ENCISO S.A.C"/>
    <n v="2560"/>
    <n v="742.02898550724638"/>
    <s v="PEN"/>
    <s v="false"/>
  </r>
  <r>
    <s v="OUL"/>
    <s v="PE"/>
    <x v="1"/>
    <x v="38"/>
    <s v="PE Ops Out/Strips"/>
    <s v="mrodriguezc"/>
    <s v="12"/>
    <s v="1200146618"/>
    <s v="10"/>
    <x v="1618"/>
    <x v="1739"/>
    <x v="2"/>
    <s v="MRODRIGUEZC"/>
    <s v="ZSRV"/>
    <s v=""/>
    <s v="P51604288"/>
    <s v="TRANSPORTES ENCISO S.A.C"/>
    <n v="2560"/>
    <n v="742.02898550724638"/>
    <s v="PEN"/>
    <s v="false"/>
  </r>
  <r>
    <s v="2400"/>
    <s v="CL"/>
    <x v="0"/>
    <x v="7"/>
    <s v="CL Ops Mall"/>
    <s v="RMESA"/>
    <s v="12"/>
    <s v="1200145559"/>
    <s v="10"/>
    <x v="1619"/>
    <x v="1740"/>
    <x v="26"/>
    <s v="PCAMPOS"/>
    <s v="ZSRV"/>
    <s v=""/>
    <s v="13271254"/>
    <s v="DANIEL BLANCO LANDERO"/>
    <n v="685000"/>
    <n v="739.7967448943225"/>
    <s v="CLP"/>
    <s v="false"/>
  </r>
  <r>
    <s v="6650"/>
    <s v="PE"/>
    <x v="2"/>
    <x v="2"/>
    <s v="PE Ops Mall"/>
    <s v="MCHACALIAZ"/>
    <s v="12"/>
    <s v="1200145282"/>
    <s v="10"/>
    <x v="1620"/>
    <x v="1741"/>
    <x v="36"/>
    <s v="RFC_CPI_SAP"/>
    <s v="ZSRV"/>
    <s v=""/>
    <s v="P39258943"/>
    <s v="DJN HABITAT S.A.C."/>
    <n v="2550"/>
    <n v="739.13043478260863"/>
    <s v="PEN"/>
    <s v="false"/>
  </r>
  <r>
    <s v="LAR"/>
    <s v="PE"/>
    <x v="1"/>
    <x v="8"/>
    <s v="PE Center Manager"/>
    <s v="FZAMALLOA"/>
    <m/>
    <s v="1200147221"/>
    <s v="10"/>
    <x v="1621"/>
    <x v="1742"/>
    <x v="41"/>
    <s v="EXT_KNOLASCO"/>
    <s v="ZSRV"/>
    <s v=""/>
    <s v="P56607803"/>
    <s v="NATIONAL FACILITIES MANAGEMENT S.A."/>
    <n v="2546.9299999999998"/>
    <n v="738.24057971014486"/>
    <s v="PEN"/>
    <s v="false"/>
  </r>
  <r>
    <s v="PRT"/>
    <s v="CL"/>
    <x v="0"/>
    <x v="14"/>
    <s v="Corp Gest Riesgo"/>
    <s v="cfuentes"/>
    <s v="14"/>
    <s v="1400009107"/>
    <s v="10"/>
    <x v="1622"/>
    <x v="276"/>
    <x v="14"/>
    <s v="PMUNOZ"/>
    <s v="ZPMH"/>
    <s v=""/>
    <s v="99225000"/>
    <s v="CHUBB SEGUROS CHILE S.A."/>
    <n v="738.23"/>
    <n v="738.23"/>
    <s v="USD"/>
    <s v="false"/>
  </r>
  <r>
    <s v="MIN"/>
    <s v="PE"/>
    <x v="1"/>
    <x v="34"/>
    <s v="PE Marketing Mall"/>
    <s v="AATOCHE"/>
    <s v="12"/>
    <s v="1200146184"/>
    <s v="10"/>
    <x v="1623"/>
    <x v="1743"/>
    <x v="34"/>
    <s v="EXT_EDAVILA"/>
    <s v="ZSRV"/>
    <s v="SER_MKT"/>
    <s v="P09378629"/>
    <s v="ARIAS RIVAS FLOR ROSSANA"/>
    <n v="2546.6799999999998"/>
    <n v="738.16811594202886"/>
    <s v="PEN"/>
    <s v="false"/>
  </r>
  <r>
    <s v="LAR"/>
    <s v="PE"/>
    <x v="1"/>
    <x v="8"/>
    <s v="PE Center Manager"/>
    <s v="FZAMALLOA"/>
    <s v="12"/>
    <s v="1200144208"/>
    <s v="10"/>
    <x v="1624"/>
    <x v="1744"/>
    <x v="11"/>
    <s v="EXT_BRODRIGU"/>
    <s v="ZSRV"/>
    <s v=""/>
    <s v="P60434597"/>
    <s v="DINAMO CONTROL &amp; AUTOMATIZACION S.A"/>
    <n v="2545"/>
    <n v="737.68115942028987"/>
    <s v="PEN"/>
    <s v="false"/>
  </r>
  <r>
    <s v="2400"/>
    <s v="CL"/>
    <x v="0"/>
    <x v="7"/>
    <s v="CL Ops Mall"/>
    <s v="roquendo"/>
    <s v="12"/>
    <s v="1200146319"/>
    <s v="10"/>
    <x v="1625"/>
    <x v="1745"/>
    <x v="35"/>
    <s v="EXT_CRODRIGU"/>
    <s v="ZSRV"/>
    <s v=""/>
    <s v="12348462"/>
    <s v="EDGARDO FROILAN"/>
    <n v="681800"/>
    <n v="736.34076010065564"/>
    <s v="CLP"/>
    <s v="false"/>
  </r>
  <r>
    <s v="OAS"/>
    <s v="CO"/>
    <x v="3"/>
    <x v="31"/>
    <s v="CO Ops Out/Strip"/>
    <s v="cfuentes"/>
    <s v="14"/>
    <s v="1400009086"/>
    <s v="10"/>
    <x v="1626"/>
    <x v="1746"/>
    <x v="49"/>
    <s v="PMUNOZ"/>
    <s v="ZPMH"/>
    <s v=""/>
    <s v="C860039988"/>
    <s v="LIBERTY SEGUROS S.A"/>
    <n v="2708000"/>
    <n v="736.2697117998913"/>
    <s v="COP"/>
    <s v="false"/>
  </r>
  <r>
    <s v="LAR"/>
    <s v="PE"/>
    <x v="1"/>
    <x v="8"/>
    <s v="PE Center Manager"/>
    <s v="FZAMALLOA"/>
    <s v="12"/>
    <s v="1200143672"/>
    <s v="10"/>
    <x v="1627"/>
    <x v="1747"/>
    <x v="33"/>
    <s v="EXT_BRODRIGU"/>
    <s v="ZSRV"/>
    <s v=""/>
    <s v="P60790228"/>
    <s v="JP ENERGY S.A.C"/>
    <n v="2540"/>
    <n v="736.231884057971"/>
    <s v="PEN"/>
    <s v="false"/>
  </r>
  <r>
    <s v="6030"/>
    <s v="PE"/>
    <x v="2"/>
    <x v="2"/>
    <s v="PE Ops Mall"/>
    <s v="LHUAMAN"/>
    <s v="12"/>
    <s v="1200145620"/>
    <s v="10"/>
    <x v="1628"/>
    <x v="1322"/>
    <x v="26"/>
    <s v="LHUAMAN"/>
    <s v="ZSRV"/>
    <s v=""/>
    <s v="P56607803"/>
    <s v="NATIONAL FACILITIES MANAGEMENT S.A."/>
    <n v="2538.46"/>
    <n v="735.78550724637682"/>
    <s v="PEN"/>
    <s v="false"/>
  </r>
  <r>
    <s v="1100"/>
    <s v="CL"/>
    <x v="0"/>
    <x v="13"/>
    <s v="CL Marketing Mall"/>
    <s v="MGALLARDO"/>
    <s v="12"/>
    <s v="1200144981"/>
    <s v="10"/>
    <x v="1629"/>
    <x v="1748"/>
    <x v="0"/>
    <s v="MGALLARDOC"/>
    <s v="ZSRV"/>
    <s v=""/>
    <s v="76593514"/>
    <s v="TEMPO PRODUCCIONES BY DS SPA"/>
    <n v="680000"/>
    <n v="734.39676865421791"/>
    <s v="CLP"/>
    <s v="false"/>
  </r>
  <r>
    <s v="MOL"/>
    <s v="PE"/>
    <x v="1"/>
    <x v="2"/>
    <s v="PE Ops Mall"/>
    <s v="JZAPATA"/>
    <s v="12"/>
    <s v="1200147056"/>
    <s v="10"/>
    <x v="1630"/>
    <x v="1749"/>
    <x v="38"/>
    <s v="EXT_KNOLASCO"/>
    <s v="ZSRV"/>
    <s v=""/>
    <s v="P60790228"/>
    <s v="JP ENERGY S.A.C"/>
    <n v="2527.4"/>
    <n v="732.5797101449275"/>
    <s v="PEN"/>
    <s v="false"/>
  </r>
  <r>
    <s v="MAM"/>
    <s v="CL"/>
    <x v="0"/>
    <x v="27"/>
    <s v="CL Center Manager"/>
    <s v="Ext_mloyola"/>
    <s v="12"/>
    <s v="1200144764"/>
    <s v="10"/>
    <x v="1631"/>
    <x v="1750"/>
    <x v="44"/>
    <s v="EXT_MLOYOLA"/>
    <s v="ZSRV"/>
    <s v=""/>
    <s v="77274068"/>
    <s v="CONSTRUCTORA PUELO SPA"/>
    <n v="678000"/>
    <n v="732.23677815817609"/>
    <s v="CLP"/>
    <s v="false"/>
  </r>
  <r>
    <s v="6000"/>
    <s v="PE"/>
    <x v="2"/>
    <x v="4"/>
    <s v="PE Sgcia Infra"/>
    <s v="AGALVAN"/>
    <m/>
    <s v="1200147109"/>
    <s v="10"/>
    <x v="1632"/>
    <x v="1751"/>
    <x v="9"/>
    <s v="EXT_ACHIHUAN"/>
    <s v="ZSRV"/>
    <s v="SER_GRAL"/>
    <s v="P42465666"/>
    <s v="EDIFICACIONES DEL SUR S.A.C."/>
    <n v="2520.5300000000002"/>
    <n v="730.58840579710147"/>
    <s v="PEN"/>
    <s v="false"/>
  </r>
  <r>
    <s v="1100"/>
    <s v="CL"/>
    <x v="0"/>
    <x v="7"/>
    <s v="CL Ops Mall"/>
    <s v="ASANCHEZ"/>
    <s v="12"/>
    <s v="1200143979"/>
    <s v="10"/>
    <x v="1633"/>
    <x v="1752"/>
    <x v="8"/>
    <s v="EXT_CNARANJO"/>
    <s v="ZSRV"/>
    <s v=""/>
    <s v="76425235"/>
    <s v="REDES CONTRA INCENDIOS SPA"/>
    <n v="17.5"/>
    <n v="729.16666666666663"/>
    <s v="UF"/>
    <s v="false"/>
  </r>
  <r>
    <s v="COQ"/>
    <s v="CL"/>
    <x v="0"/>
    <x v="7"/>
    <s v="CL Ops Mall"/>
    <s v="JCBARAHONA"/>
    <s v="12"/>
    <s v="1200144118"/>
    <s v="10"/>
    <x v="1634"/>
    <x v="1753"/>
    <x v="46"/>
    <s v="JCBARAHONA"/>
    <s v="ZSRV"/>
    <s v=""/>
    <s v="77304419"/>
    <s v="ESPIRELIX SPA"/>
    <n v="17.5"/>
    <n v="729.16666666666663"/>
    <s v="UF"/>
    <s v="false"/>
  </r>
  <r>
    <s v="COQ"/>
    <s v="CL"/>
    <x v="0"/>
    <x v="7"/>
    <s v="CL Ops Mall"/>
    <s v="JCBARAHONA"/>
    <s v="12"/>
    <s v="1200144677"/>
    <s v="10"/>
    <x v="1635"/>
    <x v="1754"/>
    <x v="44"/>
    <s v="JCBARAHONA"/>
    <s v="ZSRV"/>
    <s v=""/>
    <s v="77304419"/>
    <s v="ESPIRELIX SPA"/>
    <n v="17.5"/>
    <n v="729.16666666666663"/>
    <s v="UF"/>
    <s v="false"/>
  </r>
  <r>
    <s v="COQ"/>
    <s v="CL"/>
    <x v="0"/>
    <x v="7"/>
    <s v="CL Ops Mall"/>
    <s v="JCBARAHONA"/>
    <s v="12"/>
    <s v="1200146351"/>
    <s v="10"/>
    <x v="1636"/>
    <x v="1755"/>
    <x v="35"/>
    <s v="JCBARAHONA"/>
    <s v="ZSRV"/>
    <s v=""/>
    <s v="77304419"/>
    <s v="ESPIRELIX SPA"/>
    <n v="17.5"/>
    <n v="729.16666666666663"/>
    <s v="UF"/>
    <s v="false"/>
  </r>
  <r>
    <s v="6400"/>
    <s v="PE"/>
    <x v="2"/>
    <x v="2"/>
    <s v="PE Ops Mall"/>
    <s v="PBRAVO"/>
    <s v="12"/>
    <s v="1200144241"/>
    <s v="10"/>
    <x v="1637"/>
    <x v="1756"/>
    <x v="11"/>
    <s v="PBRAVO"/>
    <s v="ZSRV"/>
    <s v=""/>
    <s v="P56607803"/>
    <s v="NATIONAL FACILITIES MANAGEMENT S.A."/>
    <n v="2510"/>
    <n v="727.53623188405788"/>
    <s v="PEN"/>
    <s v="false"/>
  </r>
  <r>
    <s v="1100"/>
    <s v="CL"/>
    <x v="0"/>
    <x v="7"/>
    <s v="CL Ops Mall"/>
    <s v="MANTONIETA"/>
    <s v="12"/>
    <s v="1200146790"/>
    <s v="10"/>
    <x v="1638"/>
    <x v="1757"/>
    <x v="18"/>
    <s v="EXT_MURRA"/>
    <s v="ZSRV"/>
    <s v=""/>
    <s v="76179272"/>
    <s v="ANDES FACILITY MANAGEMENT SPA"/>
    <n v="672116"/>
    <n v="725.88208611882112"/>
    <s v="CLP"/>
    <s v="false"/>
  </r>
  <r>
    <s v="3520"/>
    <s v="PE"/>
    <x v="1"/>
    <x v="2"/>
    <s v="PE Ops Mall"/>
    <s v="APRADA"/>
    <m/>
    <s v="1200147196"/>
    <s v="10"/>
    <x v="1639"/>
    <x v="1758"/>
    <x v="41"/>
    <s v="APRADA"/>
    <s v="ZSRV"/>
    <s v="SER_GRAL"/>
    <s v="P12262043"/>
    <s v="OVERALL BUSINESS S.A"/>
    <n v="2503.3000000000002"/>
    <n v="725.59420289855075"/>
    <s v="PEN"/>
    <s v="false"/>
  </r>
  <r>
    <s v="6000"/>
    <s v="PE"/>
    <x v="2"/>
    <x v="2"/>
    <s v="PE Ops Mall"/>
    <s v="MPONCE"/>
    <s v="12"/>
    <s v="1200143839"/>
    <s v="10"/>
    <x v="1640"/>
    <x v="1759"/>
    <x v="59"/>
    <s v="EXT_KNOLASCO"/>
    <s v="ZSRV"/>
    <s v="SER_MANTO"/>
    <s v="P60255985"/>
    <s v="YO ME ENCARGO S.A.C"/>
    <n v="2500"/>
    <n v="724.63768115942025"/>
    <s v="PEN"/>
    <s v="false"/>
  </r>
  <r>
    <s v="3520"/>
    <s v="PE"/>
    <x v="1"/>
    <x v="4"/>
    <s v="PE Sgcia Infra"/>
    <s v="MGRATELLY"/>
    <s v="12"/>
    <s v="1200144663"/>
    <s v="10"/>
    <x v="1641"/>
    <x v="1004"/>
    <x v="15"/>
    <s v="EXT_ACHIHUAN"/>
    <s v="ZSRV"/>
    <s v="SER_GRAL"/>
    <s v="P49259204"/>
    <s v="AF CONCEPT S.A.C."/>
    <n v="2500"/>
    <n v="724.63768115942025"/>
    <s v="PEN"/>
    <s v="false"/>
  </r>
  <r>
    <s v="LAR"/>
    <s v="PE"/>
    <x v="1"/>
    <x v="8"/>
    <s v="PE Center Manager"/>
    <s v="FZAMALLOA"/>
    <s v="12"/>
    <s v="1200146672"/>
    <s v="10"/>
    <x v="1642"/>
    <x v="1760"/>
    <x v="12"/>
    <s v="EXT_BRODRIGU"/>
    <s v="ZSRV"/>
    <s v=""/>
    <s v="P10683211"/>
    <s v="G.C.A.Q. INGENIEROS CIVILES S.A.C"/>
    <n v="2500"/>
    <n v="724.63768115942025"/>
    <s v="PEN"/>
    <s v="false"/>
  </r>
  <r>
    <s v="6000"/>
    <s v="PE"/>
    <x v="2"/>
    <x v="4"/>
    <s v="PE Sgcia Infra"/>
    <s v="MMURGUIA"/>
    <s v="12"/>
    <s v="1200147038"/>
    <s v="10"/>
    <x v="1643"/>
    <x v="1761"/>
    <x v="38"/>
    <s v="EXT_ACHIHUAN"/>
    <s v="ZSRV"/>
    <s v="SER_GRAL"/>
    <s v="P61030816"/>
    <s v="HABILITADORA CARMELINO S.A.C"/>
    <n v="2500"/>
    <n v="724.63768115942025"/>
    <s v="PEN"/>
    <s v="false"/>
  </r>
  <r>
    <s v="3450"/>
    <s v="PE"/>
    <x v="1"/>
    <x v="38"/>
    <s v="PE Ops Out/Strips"/>
    <s v="JROJAS"/>
    <s v="12"/>
    <s v="1200144654"/>
    <s v="10"/>
    <x v="1644"/>
    <x v="1762"/>
    <x v="15"/>
    <s v="JROJAS"/>
    <s v="ZSRV"/>
    <s v=""/>
    <s v="P56607803"/>
    <s v="NATIONAL FACILITIES MANAGEMENT S.A."/>
    <n v="2499.73"/>
    <n v="724.55942028985498"/>
    <s v="PEN"/>
    <s v="false"/>
  </r>
  <r>
    <s v="3510"/>
    <s v="PE"/>
    <x v="1"/>
    <x v="2"/>
    <s v="PE Ops Mall"/>
    <s v="DDIAZ"/>
    <s v="12"/>
    <s v="1200144495"/>
    <s v="10"/>
    <x v="1645"/>
    <x v="1763"/>
    <x v="47"/>
    <s v="DDIAZ"/>
    <s v="ZSRV"/>
    <s v=""/>
    <s v="P60055289"/>
    <s v="ELECTROMING INGENIERÍA Y MANTENIMIE"/>
    <n v="2498"/>
    <n v="724.05797101449275"/>
    <s v="PEN"/>
    <s v="false"/>
  </r>
  <r>
    <s v="AEB"/>
    <s v="CL"/>
    <x v="0"/>
    <x v="7"/>
    <s v="CL Ops Mall"/>
    <s v="MFREITEZ"/>
    <s v="12"/>
    <s v="1200144360"/>
    <s v="10"/>
    <x v="1646"/>
    <x v="1764"/>
    <x v="32"/>
    <s v="KVARAS"/>
    <s v="ZSRV"/>
    <s v=""/>
    <s v="78087489"/>
    <s v="AREAS VERDES NATALIA"/>
    <n v="670000"/>
    <n v="723.59681617400884"/>
    <s v="CLP"/>
    <s v="false"/>
  </r>
  <r>
    <s v="1100"/>
    <s v="CL"/>
    <x v="0"/>
    <x v="13"/>
    <s v="CL Marketing Mall"/>
    <s v="IIBANEZ"/>
    <s v="12"/>
    <s v="1200143931"/>
    <s v="10"/>
    <x v="1647"/>
    <x v="1765"/>
    <x v="27"/>
    <s v="IIBANEZ"/>
    <s v="ZSRV"/>
    <s v=""/>
    <s v="77937420"/>
    <s v="COMERCIAL E INVERSIONES CHILEMPORIO"/>
    <n v="669000"/>
    <n v="722.51682092598799"/>
    <s v="CLP"/>
    <s v="false"/>
  </r>
  <r>
    <s v="2400"/>
    <s v="CL"/>
    <x v="0"/>
    <x v="7"/>
    <s v="CL Ops Mall"/>
    <s v="RMESA"/>
    <m/>
    <s v="1200147236"/>
    <s v="10"/>
    <x v="1648"/>
    <x v="1766"/>
    <x v="41"/>
    <s v="PCAMPOS"/>
    <s v="ZSRV"/>
    <s v=""/>
    <s v="76015796"/>
    <s v="GRUPO AMÉRICA FACILITY S.A."/>
    <n v="668750"/>
    <n v="722.24682211398272"/>
    <s v="CLP"/>
    <s v="false"/>
  </r>
  <r>
    <s v="6000"/>
    <s v="PE"/>
    <x v="2"/>
    <x v="34"/>
    <s v="PE Marketing Mall"/>
    <s v="AATOCHE"/>
    <s v="12"/>
    <s v="1200144724"/>
    <s v="10"/>
    <x v="1649"/>
    <x v="1767"/>
    <x v="44"/>
    <s v="EXT_KNOLASCO"/>
    <s v="ZSRV"/>
    <s v="SER_MKT"/>
    <s v="P20416564"/>
    <s v="SUSAN LEON PRODUCCIONES Y REPRESENT"/>
    <n v="2490"/>
    <n v="721.73913043478262"/>
    <s v="PEN"/>
    <s v="false"/>
  </r>
  <r>
    <s v="6000"/>
    <s v="PE"/>
    <x v="2"/>
    <x v="34"/>
    <s v="PE Marketing Mall"/>
    <s v="AATOCHE"/>
    <s v="12"/>
    <s v="1200145475"/>
    <s v="10"/>
    <x v="1650"/>
    <x v="1768"/>
    <x v="1"/>
    <s v="EXT_KNOLASCO"/>
    <s v="ZSRV"/>
    <s v="SER_MKT"/>
    <s v="P20416564"/>
    <s v="SUSAN LEON PRODUCCIONES Y REPRESENT"/>
    <n v="2490"/>
    <n v="721.73913043478262"/>
    <s v="PEN"/>
    <s v="false"/>
  </r>
  <r>
    <s v="6000"/>
    <s v="PE"/>
    <x v="2"/>
    <x v="34"/>
    <s v="PE Marketing Mall"/>
    <s v="AATOCHE"/>
    <s v="12"/>
    <s v="1200146463"/>
    <s v="10"/>
    <x v="1651"/>
    <x v="1769"/>
    <x v="43"/>
    <s v="EXT_KNOLASCO"/>
    <s v="ZSRV"/>
    <s v="SER_MKT"/>
    <s v="P20416564"/>
    <s v="SUSAN LEON PRODUCCIONES Y REPRESENT"/>
    <n v="2490"/>
    <n v="721.73913043478262"/>
    <s v="PEN"/>
    <s v="false"/>
  </r>
  <r>
    <s v="MOL"/>
    <s v="PE"/>
    <x v="1"/>
    <x v="2"/>
    <s v="PE Ops Mall"/>
    <s v="JZAPATA"/>
    <s v="12"/>
    <s v="1200144000"/>
    <s v="10"/>
    <x v="1652"/>
    <x v="1770"/>
    <x v="8"/>
    <s v="EXT_BRODRIGU"/>
    <s v="ZSRV"/>
    <s v=""/>
    <s v="P38820311"/>
    <s v="NCH PERU S.A"/>
    <n v="720"/>
    <n v="720"/>
    <s v="USD"/>
    <s v="false"/>
  </r>
  <r>
    <s v="MOL"/>
    <s v="PE"/>
    <x v="1"/>
    <x v="2"/>
    <s v="PE Ops Mall"/>
    <s v="JZAPATA"/>
    <s v="12"/>
    <s v="1200145295"/>
    <s v="10"/>
    <x v="1653"/>
    <x v="1771"/>
    <x v="36"/>
    <s v="EXT_BRODRIGU"/>
    <s v="ZSRV"/>
    <s v=""/>
    <s v="P38820311"/>
    <s v="NCH PERU S.A"/>
    <n v="720"/>
    <n v="720"/>
    <s v="USD"/>
    <s v="false"/>
  </r>
  <r>
    <s v="MOL"/>
    <s v="PE"/>
    <x v="1"/>
    <x v="2"/>
    <s v="PE Ops Mall"/>
    <s v="JZAPATA"/>
    <m/>
    <s v="1200147573"/>
    <s v="10"/>
    <x v="1654"/>
    <x v="1771"/>
    <x v="28"/>
    <s v="EXT_KNOLASCO"/>
    <s v="ZSRV"/>
    <s v=""/>
    <s v="P38820311"/>
    <s v="NCH PERU S.A"/>
    <n v="720"/>
    <n v="720"/>
    <s v="USD"/>
    <s v="false"/>
  </r>
  <r>
    <s v="LAR"/>
    <s v="PE"/>
    <x v="1"/>
    <x v="8"/>
    <s v="PE Center Manager"/>
    <s v="FZAMALLOA"/>
    <m/>
    <s v="1200147134"/>
    <s v="10"/>
    <x v="1655"/>
    <x v="1772"/>
    <x v="9"/>
    <s v="EXT_KNOLASCO"/>
    <s v="ZSRV"/>
    <s v=""/>
    <s v="P60434597"/>
    <s v="DINAMO CONTROL &amp; AUTOMATIZACION S.A"/>
    <n v="2481.73"/>
    <n v="719.34202898550723"/>
    <s v="PEN"/>
    <s v="false"/>
  </r>
  <r>
    <s v="PHM"/>
    <s v="CO"/>
    <x v="3"/>
    <x v="11"/>
    <s v="CO Ops Mall"/>
    <s v="JCARDONA"/>
    <s v="14"/>
    <s v="1400009196"/>
    <s v="30"/>
    <x v="802"/>
    <x v="1773"/>
    <x v="4"/>
    <s v="EXT_BOSORNO"/>
    <s v="ZPMH"/>
    <s v=""/>
    <s v="C811009952"/>
    <s v="CUERPO DE BOMBEROS VOLUNTARIOS DE B"/>
    <n v="2633870"/>
    <n v="716.11473626971178"/>
    <s v="COP"/>
    <s v="false"/>
  </r>
  <r>
    <s v="PHM"/>
    <s v="CO"/>
    <x v="3"/>
    <x v="11"/>
    <s v="CO Ops Mall"/>
    <s v="JCARDONA"/>
    <s v="14"/>
    <s v="1400009196"/>
    <s v="50"/>
    <x v="802"/>
    <x v="1774"/>
    <x v="4"/>
    <s v="EXT_BOSORNO"/>
    <s v="ZPMH"/>
    <s v=""/>
    <s v="C811009952"/>
    <s v="CUERPO DE BOMBEROS VOLUNTARIOS DE B"/>
    <n v="2633870"/>
    <n v="716.11473626971178"/>
    <s v="COP"/>
    <s v="false"/>
  </r>
  <r>
    <s v="PHM"/>
    <s v="CO"/>
    <x v="3"/>
    <x v="11"/>
    <s v="CO Ops Mall"/>
    <s v="JCARDONA"/>
    <s v="14"/>
    <s v="1400009196"/>
    <s v="70"/>
    <x v="802"/>
    <x v="1775"/>
    <x v="4"/>
    <s v="EXT_BOSORNO"/>
    <s v="ZPMH"/>
    <s v=""/>
    <s v="C811009952"/>
    <s v="CUERPO DE BOMBEROS VOLUNTARIOS DE B"/>
    <n v="2633870"/>
    <n v="716.11473626971178"/>
    <s v="COP"/>
    <s v="false"/>
  </r>
  <r>
    <s v="PHM"/>
    <s v="CO"/>
    <x v="3"/>
    <x v="11"/>
    <s v="CO Ops Mall"/>
    <s v="JCARDONA"/>
    <s v="14"/>
    <s v="1400009196"/>
    <s v="90"/>
    <x v="802"/>
    <x v="1776"/>
    <x v="4"/>
    <s v="EXT_BOSORNO"/>
    <s v="ZPMH"/>
    <s v=""/>
    <s v="C811009952"/>
    <s v="CUERPO DE BOMBEROS VOLUNTARIOS DE B"/>
    <n v="2633870"/>
    <n v="716.11473626971178"/>
    <s v="COP"/>
    <s v="false"/>
  </r>
  <r>
    <s v="PHM"/>
    <s v="CO"/>
    <x v="3"/>
    <x v="11"/>
    <s v="CO Ops Mall"/>
    <s v="JCARDONA"/>
    <s v="14"/>
    <s v="1400009196"/>
    <s v="110"/>
    <x v="802"/>
    <x v="1777"/>
    <x v="4"/>
    <s v="EXT_BOSORNO"/>
    <s v="ZPMH"/>
    <s v=""/>
    <s v="C811009952"/>
    <s v="CUERPO DE BOMBEROS VOLUNTARIOS DE B"/>
    <n v="2633870"/>
    <n v="716.11473626971178"/>
    <s v="COP"/>
    <s v="false"/>
  </r>
  <r>
    <s v="PHM"/>
    <s v="CO"/>
    <x v="3"/>
    <x v="11"/>
    <s v="CO Ops Mall"/>
    <s v="JCARDONA"/>
    <s v="14"/>
    <s v="1400009196"/>
    <s v="130"/>
    <x v="802"/>
    <x v="1778"/>
    <x v="4"/>
    <s v="EXT_BOSORNO"/>
    <s v="ZPMH"/>
    <s v=""/>
    <s v="C811009952"/>
    <s v="CUERPO DE BOMBEROS VOLUNTARIOS DE B"/>
    <n v="2633870"/>
    <n v="716.11473626971178"/>
    <s v="COP"/>
    <s v="false"/>
  </r>
  <r>
    <s v="PHM"/>
    <s v="CO"/>
    <x v="3"/>
    <x v="11"/>
    <s v="CO Ops Mall"/>
    <s v="JCARDONA"/>
    <s v="14"/>
    <s v="1400009196"/>
    <s v="150"/>
    <x v="802"/>
    <x v="1779"/>
    <x v="4"/>
    <s v="EXT_BOSORNO"/>
    <s v="ZPMH"/>
    <s v=""/>
    <s v="C811009952"/>
    <s v="CUERPO DE BOMBEROS VOLUNTARIOS DE B"/>
    <n v="2633870"/>
    <n v="716.11473626971178"/>
    <s v="COP"/>
    <s v="false"/>
  </r>
  <r>
    <s v="PHM"/>
    <s v="CO"/>
    <x v="3"/>
    <x v="11"/>
    <s v="CO Ops Mall"/>
    <s v="JCARDONA"/>
    <s v="14"/>
    <s v="1400009196"/>
    <s v="170"/>
    <x v="802"/>
    <x v="1780"/>
    <x v="4"/>
    <s v="EXT_BOSORNO"/>
    <s v="ZPMH"/>
    <s v=""/>
    <s v="C811009952"/>
    <s v="CUERPO DE BOMBEROS VOLUNTARIOS DE B"/>
    <n v="2633870"/>
    <n v="716.11473626971178"/>
    <s v="COP"/>
    <s v="false"/>
  </r>
  <r>
    <s v="PHM"/>
    <s v="CO"/>
    <x v="3"/>
    <x v="11"/>
    <s v="CO Ops Mall"/>
    <s v="JCARDONA"/>
    <s v="14"/>
    <s v="1400009196"/>
    <s v="190"/>
    <x v="802"/>
    <x v="1781"/>
    <x v="4"/>
    <s v="EXT_BOSORNO"/>
    <s v="ZPMH"/>
    <s v=""/>
    <s v="C811009952"/>
    <s v="CUERPO DE BOMBEROS VOLUNTARIOS DE B"/>
    <n v="2633870"/>
    <n v="716.11473626971178"/>
    <s v="COP"/>
    <s v="false"/>
  </r>
  <r>
    <s v="PHM"/>
    <s v="CO"/>
    <x v="3"/>
    <x v="11"/>
    <s v="CO Ops Mall"/>
    <s v="JCARDONA"/>
    <s v="14"/>
    <s v="1400009196"/>
    <s v="210"/>
    <x v="802"/>
    <x v="1782"/>
    <x v="4"/>
    <s v="EXT_BOSORNO"/>
    <s v="ZPMH"/>
    <s v=""/>
    <s v="C811009952"/>
    <s v="CUERPO DE BOMBEROS VOLUNTARIOS DE B"/>
    <n v="2633870"/>
    <n v="716.11473626971178"/>
    <s v="COP"/>
    <s v="false"/>
  </r>
  <r>
    <s v="PHM"/>
    <s v="CO"/>
    <x v="3"/>
    <x v="11"/>
    <s v="CO Ops Mall"/>
    <s v="JCARDONA"/>
    <s v="14"/>
    <s v="1400009196"/>
    <s v="230"/>
    <x v="802"/>
    <x v="1783"/>
    <x v="4"/>
    <s v="EXT_BOSORNO"/>
    <s v="ZPMH"/>
    <s v=""/>
    <s v="C811009952"/>
    <s v="CUERPO DE BOMBEROS VOLUNTARIOS DE B"/>
    <n v="2633870"/>
    <n v="716.11473626971178"/>
    <s v="COP"/>
    <s v="false"/>
  </r>
  <r>
    <s v="3520"/>
    <s v="PE"/>
    <x v="1"/>
    <x v="34"/>
    <s v="PE Marketing Mall"/>
    <s v="JHERNANDEZ"/>
    <s v="12"/>
    <s v="1200146231"/>
    <s v="10"/>
    <x v="1656"/>
    <x v="1784"/>
    <x v="30"/>
    <s v="EXT_EDAVILA"/>
    <s v="ZSRV"/>
    <s v="SER_MKT"/>
    <s v="P54763719"/>
    <s v="FEEDBACK CONSULTORES PERU S.R.L."/>
    <n v="2470"/>
    <n v="715.94202898550725"/>
    <s v="PEN"/>
    <s v="false"/>
  </r>
  <r>
    <s v="BOG"/>
    <s v="CO"/>
    <x v="3"/>
    <x v="11"/>
    <s v="CO Ops Mall"/>
    <s v="JVASQUEZ"/>
    <s v="12"/>
    <s v="1200146018"/>
    <s v="10"/>
    <x v="1657"/>
    <x v="1785"/>
    <x v="20"/>
    <s v="JVASQUEZ"/>
    <s v="ZSRV"/>
    <s v=""/>
    <s v="C901709864"/>
    <s v="HARGLOS INGENIERIA S.A.S"/>
    <n v="2632500"/>
    <n v="715.74225122349105"/>
    <s v="COP"/>
    <s v="false"/>
  </r>
  <r>
    <s v="OUL"/>
    <s v="PE"/>
    <x v="1"/>
    <x v="38"/>
    <s v="PE Ops Out/Strips"/>
    <s v="mrodriguezc"/>
    <s v="12"/>
    <s v="1200143899"/>
    <s v="10"/>
    <x v="1658"/>
    <x v="1786"/>
    <x v="6"/>
    <s v="MRODRIGUEZC"/>
    <s v="ZSRV"/>
    <s v=""/>
    <s v="P17154567"/>
    <s v="MERCANTIL INTERAMERICANA S.A.C"/>
    <n v="715.33"/>
    <n v="715.33"/>
    <s v="USD"/>
    <s v="false"/>
  </r>
  <r>
    <s v="PAG"/>
    <s v="CO"/>
    <x v="3"/>
    <x v="11"/>
    <s v="CO Ops Mall"/>
    <s v="CHERRERA"/>
    <s v="12"/>
    <s v="1200143840"/>
    <s v="10"/>
    <x v="1659"/>
    <x v="1787"/>
    <x v="59"/>
    <s v="EXT_MSAMPER"/>
    <s v="ZSRV"/>
    <s v=""/>
    <s v="C900793628"/>
    <s v="SOLUCIONES AMBIENTALES J.M TORRES S"/>
    <n v="2626419"/>
    <n v="714.08890701468192"/>
    <s v="COP"/>
    <s v="false"/>
  </r>
  <r>
    <s v="PAG"/>
    <s v="CO"/>
    <x v="3"/>
    <x v="11"/>
    <s v="CO Ops Mall"/>
    <s v="CHERRERA"/>
    <s v="12"/>
    <s v="1200143841"/>
    <s v="10"/>
    <x v="1660"/>
    <x v="1788"/>
    <x v="59"/>
    <s v="EXT_MSAMPER"/>
    <s v="ZSRV"/>
    <s v=""/>
    <s v="C900793628"/>
    <s v="SOLUCIONES AMBIENTALES J.M TORRES S"/>
    <n v="2626419"/>
    <n v="714.08890701468192"/>
    <s v="COP"/>
    <s v="false"/>
  </r>
  <r>
    <s v="PAG"/>
    <s v="CO"/>
    <x v="3"/>
    <x v="11"/>
    <s v="CO Ops Mall"/>
    <s v="CHERRERA"/>
    <s v="12"/>
    <s v="1200145281"/>
    <s v="10"/>
    <x v="1661"/>
    <x v="1789"/>
    <x v="36"/>
    <s v="EXT_MSAMPER"/>
    <s v="ZSRV"/>
    <s v=""/>
    <s v="C900793628"/>
    <s v="SOLUCIONES AMBIENTALES J.M TORRES S"/>
    <n v="2626419"/>
    <n v="714.08890701468192"/>
    <s v="COP"/>
    <s v="false"/>
  </r>
  <r>
    <s v="PAG"/>
    <s v="CO"/>
    <x v="3"/>
    <x v="11"/>
    <s v="CO Ops Mall"/>
    <s v="CHERRERA"/>
    <s v="12"/>
    <s v="1200145280"/>
    <s v="10"/>
    <x v="1662"/>
    <x v="1790"/>
    <x v="36"/>
    <s v="EXT_MSAMPER"/>
    <s v="ZSRV"/>
    <s v=""/>
    <s v="C900793628"/>
    <s v="SOLUCIONES AMBIENTALES J.M TORRES S"/>
    <n v="2626419"/>
    <n v="714.08890701468192"/>
    <s v="COP"/>
    <s v="false"/>
  </r>
  <r>
    <s v="PAG"/>
    <s v="CO"/>
    <x v="3"/>
    <x v="11"/>
    <s v="CO Ops Mall"/>
    <s v="CHERRERA"/>
    <m/>
    <s v="1200147082"/>
    <s v="10"/>
    <x v="1663"/>
    <x v="1791"/>
    <x v="9"/>
    <s v="EXT_MSAMPER"/>
    <s v="ZSRV"/>
    <s v=""/>
    <s v="C900793628"/>
    <s v="SOLUCIONES AMBIENTALES J.M TORRES S"/>
    <n v="2626419"/>
    <n v="714.08890701468192"/>
    <s v="COP"/>
    <s v="false"/>
  </r>
  <r>
    <s v="PAG"/>
    <s v="CO"/>
    <x v="3"/>
    <x v="11"/>
    <s v="CO Ops Mall"/>
    <s v="CHERRERA"/>
    <m/>
    <s v="1200147083"/>
    <s v="10"/>
    <x v="1664"/>
    <x v="1792"/>
    <x v="9"/>
    <s v="EXT_MSAMPER"/>
    <s v="ZSRV"/>
    <s v=""/>
    <s v="C900793628"/>
    <s v="SOLUCIONES AMBIENTALES J.M TORRES S"/>
    <n v="2626419"/>
    <n v="714.08890701468192"/>
    <s v="COP"/>
    <s v="false"/>
  </r>
  <r>
    <s v="PCA"/>
    <s v="CO"/>
    <x v="3"/>
    <x v="63"/>
    <s v="Corp Tesore. Regi"/>
    <s v="dsantos"/>
    <m/>
    <s v="1400009369"/>
    <s v="10"/>
    <x v="1665"/>
    <x v="1793"/>
    <x v="28"/>
    <s v="PMUNOZ"/>
    <s v="ZPMH"/>
    <s v=""/>
    <s v="C800140887"/>
    <s v="AVAL FIDUCIARIA SA"/>
    <n v="2626358"/>
    <n v="714.07232191408377"/>
    <s v="COP"/>
    <s v="false"/>
  </r>
  <r>
    <s v="PCA"/>
    <s v="CO"/>
    <x v="3"/>
    <x v="63"/>
    <s v="Corp Tesore. Regi"/>
    <s v="dsantos"/>
    <m/>
    <s v="1400009369"/>
    <s v="20"/>
    <x v="1665"/>
    <x v="1794"/>
    <x v="28"/>
    <s v="PMUNOZ"/>
    <s v="ZPMH"/>
    <s v=""/>
    <s v="C800140887"/>
    <s v="AVAL FIDUCIARIA SA"/>
    <n v="2626358"/>
    <n v="714.07232191408377"/>
    <s v="COP"/>
    <s v="false"/>
  </r>
  <r>
    <s v="PCA"/>
    <s v="CO"/>
    <x v="3"/>
    <x v="63"/>
    <s v="Corp Tesore. Regi"/>
    <s v="dsantos"/>
    <m/>
    <s v="1400009369"/>
    <s v="30"/>
    <x v="1665"/>
    <x v="1795"/>
    <x v="28"/>
    <s v="PMUNOZ"/>
    <s v="ZPMH"/>
    <s v=""/>
    <s v="C800140887"/>
    <s v="AVAL FIDUCIARIA SA"/>
    <n v="2626358"/>
    <n v="714.07232191408377"/>
    <s v="COP"/>
    <s v="false"/>
  </r>
  <r>
    <s v="PCA"/>
    <s v="CO"/>
    <x v="3"/>
    <x v="63"/>
    <s v="Corp Tesore. Regi"/>
    <s v="dsantos"/>
    <m/>
    <s v="1400009369"/>
    <s v="40"/>
    <x v="1665"/>
    <x v="1796"/>
    <x v="28"/>
    <s v="PMUNOZ"/>
    <s v="ZPMH"/>
    <s v=""/>
    <s v="C800140887"/>
    <s v="AVAL FIDUCIARIA SA"/>
    <n v="2626358"/>
    <n v="714.07232191408377"/>
    <s v="COP"/>
    <s v="false"/>
  </r>
  <r>
    <s v="PCA"/>
    <s v="CO"/>
    <x v="3"/>
    <x v="63"/>
    <s v="Corp Tesore. Regi"/>
    <s v="dsantos"/>
    <m/>
    <s v="1400009369"/>
    <s v="50"/>
    <x v="1665"/>
    <x v="1797"/>
    <x v="28"/>
    <s v="PMUNOZ"/>
    <s v="ZPMH"/>
    <s v=""/>
    <s v="C800140887"/>
    <s v="AVAL FIDUCIARIA SA"/>
    <n v="2626358"/>
    <n v="714.07232191408377"/>
    <s v="COP"/>
    <s v="false"/>
  </r>
  <r>
    <s v="PCA"/>
    <s v="CO"/>
    <x v="3"/>
    <x v="63"/>
    <s v="Corp Tesore. Regi"/>
    <s v="dsantos"/>
    <m/>
    <s v="1400009369"/>
    <s v="60"/>
    <x v="1665"/>
    <x v="1798"/>
    <x v="28"/>
    <s v="PMUNOZ"/>
    <s v="ZPMH"/>
    <s v=""/>
    <s v="C800140887"/>
    <s v="AVAL FIDUCIARIA SA"/>
    <n v="2626358"/>
    <n v="714.07232191408377"/>
    <s v="COP"/>
    <s v="false"/>
  </r>
  <r>
    <s v="PCA"/>
    <s v="CO"/>
    <x v="3"/>
    <x v="63"/>
    <s v="Corp Tesore. Regi"/>
    <s v="dsantos"/>
    <m/>
    <s v="1400009369"/>
    <s v="70"/>
    <x v="1665"/>
    <x v="1799"/>
    <x v="28"/>
    <s v="PMUNOZ"/>
    <s v="ZPMH"/>
    <s v=""/>
    <s v="C800140887"/>
    <s v="AVAL FIDUCIARIA SA"/>
    <n v="2626358"/>
    <n v="714.07232191408377"/>
    <s v="COP"/>
    <s v="false"/>
  </r>
  <r>
    <s v="PCA"/>
    <s v="CO"/>
    <x v="3"/>
    <x v="63"/>
    <s v="Corp Tesore. Regi"/>
    <s v="dsantos"/>
    <m/>
    <s v="1400009369"/>
    <s v="80"/>
    <x v="1665"/>
    <x v="1800"/>
    <x v="28"/>
    <s v="PMUNOZ"/>
    <s v="ZPMH"/>
    <s v=""/>
    <s v="C800140887"/>
    <s v="AVAL FIDUCIARIA SA"/>
    <n v="2626358"/>
    <n v="714.07232191408377"/>
    <s v="COP"/>
    <s v="false"/>
  </r>
  <r>
    <s v="PCA"/>
    <s v="CO"/>
    <x v="3"/>
    <x v="63"/>
    <s v="Corp Tesore. Regi"/>
    <s v="dsantos"/>
    <m/>
    <s v="1400009369"/>
    <s v="90"/>
    <x v="1665"/>
    <x v="1801"/>
    <x v="28"/>
    <s v="PMUNOZ"/>
    <s v="ZPMH"/>
    <s v=""/>
    <s v="C800140887"/>
    <s v="AVAL FIDUCIARIA SA"/>
    <n v="2626358"/>
    <n v="714.07232191408377"/>
    <s v="COP"/>
    <s v="false"/>
  </r>
  <r>
    <s v="PCA"/>
    <s v="CO"/>
    <x v="3"/>
    <x v="63"/>
    <s v="Corp Tesore. Regi"/>
    <s v="dsantos"/>
    <m/>
    <s v="1400009369"/>
    <s v="100"/>
    <x v="1665"/>
    <x v="1802"/>
    <x v="28"/>
    <s v="PMUNOZ"/>
    <s v="ZPMH"/>
    <s v=""/>
    <s v="C800140887"/>
    <s v="AVAL FIDUCIARIA SA"/>
    <n v="2626358"/>
    <n v="714.07232191408377"/>
    <s v="COP"/>
    <s v="false"/>
  </r>
  <r>
    <s v="PCA"/>
    <s v="CO"/>
    <x v="3"/>
    <x v="63"/>
    <s v="Corp Tesore. Regi"/>
    <s v="dsantos"/>
    <m/>
    <s v="1400009369"/>
    <s v="110"/>
    <x v="1665"/>
    <x v="1803"/>
    <x v="28"/>
    <s v="PMUNOZ"/>
    <s v="ZPMH"/>
    <s v=""/>
    <s v="C800140887"/>
    <s v="AVAL FIDUCIARIA SA"/>
    <n v="2626358"/>
    <n v="714.07232191408377"/>
    <s v="COP"/>
    <s v="false"/>
  </r>
  <r>
    <s v="PCA"/>
    <s v="CO"/>
    <x v="3"/>
    <x v="63"/>
    <s v="Corp Tesore. Regi"/>
    <s v="dsantos"/>
    <m/>
    <s v="1400009369"/>
    <s v="120"/>
    <x v="1665"/>
    <x v="1804"/>
    <x v="28"/>
    <s v="PMUNOZ"/>
    <s v="ZPMH"/>
    <s v=""/>
    <s v="C800140887"/>
    <s v="AVAL FIDUCIARIA SA"/>
    <n v="2626358"/>
    <n v="714.07232191408377"/>
    <s v="COP"/>
    <s v="false"/>
  </r>
  <r>
    <s v="AEB"/>
    <s v="CL"/>
    <x v="0"/>
    <x v="7"/>
    <s v="CL Ops Mall"/>
    <s v="MFREITEZ"/>
    <s v="12"/>
    <s v="1200146385"/>
    <s v="10"/>
    <x v="1666"/>
    <x v="1805"/>
    <x v="13"/>
    <s v="KVARAS"/>
    <s v="ZSRV"/>
    <s v=""/>
    <s v="76278841"/>
    <s v="CHRISTIAN EDUARDO CASTILLO FUENTES"/>
    <n v="660000"/>
    <n v="712.79686369379976"/>
    <s v="CLP"/>
    <s v="false"/>
  </r>
  <r>
    <s v="AEB"/>
    <s v="CL"/>
    <x v="0"/>
    <x v="7"/>
    <s v="CL Ops Mall"/>
    <s v="MFREITEZ"/>
    <s v="12"/>
    <s v="1200146386"/>
    <s v="10"/>
    <x v="1667"/>
    <x v="1806"/>
    <x v="13"/>
    <s v="KVARAS"/>
    <s v="ZSRV"/>
    <s v=""/>
    <s v="76278841"/>
    <s v="CHRISTIAN EDUARDO CASTILLO FUENTES"/>
    <n v="660000"/>
    <n v="712.79686369379976"/>
    <s v="CLP"/>
    <s v="false"/>
  </r>
  <r>
    <s v="6700"/>
    <s v="PE"/>
    <x v="2"/>
    <x v="34"/>
    <s v="PE Marketing Mall"/>
    <s v="RCULQUI"/>
    <s v="12"/>
    <s v="1200144197"/>
    <s v="10"/>
    <x v="1668"/>
    <x v="1807"/>
    <x v="11"/>
    <s v="SGARIBAY"/>
    <s v="ZSRV"/>
    <s v=""/>
    <s v="P45548262"/>
    <s v="VILLON LLONTOP ROSA CATALINA"/>
    <n v="2450"/>
    <n v="710.14492753623188"/>
    <s v="PEN"/>
    <s v="false"/>
  </r>
  <r>
    <s v="6000"/>
    <s v="PE"/>
    <x v="2"/>
    <x v="2"/>
    <s v="PE Ops Mall"/>
    <s v="MPONCE"/>
    <s v="12"/>
    <s v="1200143668"/>
    <s v="20"/>
    <x v="1669"/>
    <x v="1808"/>
    <x v="49"/>
    <s v="EXT_KNOLASCO"/>
    <s v="ZSRV"/>
    <s v="SER_MANTO"/>
    <s v="P60150707"/>
    <s v="TECNISTORE E.I.R.L"/>
    <n v="708.36"/>
    <n v="708.36"/>
    <s v="USD"/>
    <s v="false"/>
  </r>
  <r>
    <s v="MAM"/>
    <s v="CL"/>
    <x v="0"/>
    <x v="51"/>
    <s v="CL Serv al Cliente"/>
    <s v="AOLAVARRIA"/>
    <m/>
    <s v="1200147048"/>
    <s v="10"/>
    <x v="1670"/>
    <x v="1809"/>
    <x v="9"/>
    <s v="EXT_KBRAVO"/>
    <s v="ZSRV"/>
    <s v=""/>
    <s v="77022253"/>
    <s v="DATABOT SPA"/>
    <n v="17"/>
    <n v="708.33333333333337"/>
    <s v="UF"/>
    <s v="false"/>
  </r>
  <r>
    <s v="ACH"/>
    <s v="CL"/>
    <x v="0"/>
    <x v="51"/>
    <s v="CL Serv al Cliente"/>
    <s v="AOLAVARRIA"/>
    <m/>
    <s v="1200147062"/>
    <s v="10"/>
    <x v="1671"/>
    <x v="1810"/>
    <x v="9"/>
    <s v="EXT_KBRAVO"/>
    <s v="ZSRV"/>
    <s v=""/>
    <s v="77022253"/>
    <s v="DATABOT SPA"/>
    <n v="17"/>
    <n v="708.33333333333337"/>
    <s v="UF"/>
    <s v="false"/>
  </r>
  <r>
    <s v="1110"/>
    <s v="CL"/>
    <x v="0"/>
    <x v="51"/>
    <s v="CL Serv al Cliente"/>
    <s v="AOLAVARRIA"/>
    <m/>
    <s v="1200147080"/>
    <s v="10"/>
    <x v="1672"/>
    <x v="1811"/>
    <x v="9"/>
    <s v="EXT_KBRAVO"/>
    <s v="ZSRV"/>
    <s v=""/>
    <s v="77022253"/>
    <s v="DATABOT SPA"/>
    <n v="17"/>
    <n v="708.33333333333337"/>
    <s v="UF"/>
    <s v="false"/>
  </r>
  <r>
    <s v="2160"/>
    <s v="CL"/>
    <x v="0"/>
    <x v="51"/>
    <s v="CL Serv al Cliente"/>
    <s v="AOLAVARRIA"/>
    <m/>
    <s v="1200147091"/>
    <s v="10"/>
    <x v="1673"/>
    <x v="1812"/>
    <x v="9"/>
    <s v="EXT_KBRAVO"/>
    <s v="ZSRV"/>
    <s v=""/>
    <s v="77022253"/>
    <s v="DATABOT SPA"/>
    <n v="17"/>
    <n v="708.33333333333337"/>
    <s v="UF"/>
    <s v="false"/>
  </r>
  <r>
    <s v="2200"/>
    <s v="CL"/>
    <x v="0"/>
    <x v="51"/>
    <s v="CL Serv al Cliente"/>
    <s v="AOLAVARRIA"/>
    <m/>
    <s v="1200147093"/>
    <s v="10"/>
    <x v="1674"/>
    <x v="1813"/>
    <x v="9"/>
    <s v="EXT_KBRAVO"/>
    <s v="ZSRV"/>
    <s v=""/>
    <s v="77022253"/>
    <s v="DATABOT SPA"/>
    <n v="17"/>
    <n v="708.33333333333337"/>
    <s v="UF"/>
    <s v="false"/>
  </r>
  <r>
    <s v="MQU"/>
    <s v="CL"/>
    <x v="0"/>
    <x v="51"/>
    <s v="CL Serv al Cliente"/>
    <s v="AOLAVARRIA"/>
    <m/>
    <s v="1200147096"/>
    <s v="10"/>
    <x v="1675"/>
    <x v="1814"/>
    <x v="9"/>
    <s v="EXT_KBRAVO"/>
    <s v="ZSRV"/>
    <s v=""/>
    <s v="77022253"/>
    <s v="DATABOT SPA"/>
    <n v="17"/>
    <n v="708.33333333333337"/>
    <s v="UF"/>
    <s v="false"/>
  </r>
  <r>
    <s v="1100"/>
    <s v="CL"/>
    <x v="0"/>
    <x v="7"/>
    <s v="CL Ops Mall"/>
    <s v="ASANCHEZ"/>
    <m/>
    <s v="1200147122"/>
    <s v="10"/>
    <x v="1676"/>
    <x v="1815"/>
    <x v="9"/>
    <s v="EXT_MURRA"/>
    <s v="ZSRV"/>
    <s v=""/>
    <s v="76425235"/>
    <s v="REDES CONTRA INCENDIOS SPA"/>
    <n v="17"/>
    <n v="708.33333333333337"/>
    <s v="UF"/>
    <s v="false"/>
  </r>
  <r>
    <s v="1100"/>
    <s v="CL"/>
    <x v="0"/>
    <x v="6"/>
    <s v="Corp Explo. TI"/>
    <s v="CPAVEZ"/>
    <s v="12"/>
    <s v="1200144392"/>
    <s v="10"/>
    <x v="1677"/>
    <x v="1816"/>
    <x v="19"/>
    <s v="CPAVEZ"/>
    <s v="ZSRV"/>
    <s v="SER_GRAL"/>
    <s v="96806980"/>
    <s v="ENTEL PCS TELECOMUNICACIONES S.A."/>
    <n v="655714"/>
    <n v="708.16800406078221"/>
    <s v="CLP"/>
    <s v="false"/>
  </r>
  <r>
    <s v="LAR"/>
    <s v="PE"/>
    <x v="1"/>
    <x v="8"/>
    <s v="PE Center Manager"/>
    <s v="FZAMALLOA"/>
    <s v="12"/>
    <s v="1200146407"/>
    <s v="10"/>
    <x v="1678"/>
    <x v="1817"/>
    <x v="13"/>
    <s v="EXT_BRODRIGU"/>
    <s v="ZSRV"/>
    <s v=""/>
    <s v="P56607803"/>
    <s v="NATIONAL FACILITIES MANAGEMENT S.A."/>
    <n v="2436.9699999999998"/>
    <n v="706.36811594202891"/>
    <s v="PEN"/>
    <s v="false"/>
  </r>
  <r>
    <s v="3520"/>
    <s v="PE"/>
    <x v="1"/>
    <x v="2"/>
    <s v="PE Ops Mall"/>
    <s v="GLUDEÑA"/>
    <s v="12"/>
    <s v="1200145375"/>
    <s v="10"/>
    <x v="1679"/>
    <x v="1818"/>
    <x v="21"/>
    <s v="RFC_CPI_SAP"/>
    <s v="ZSRV"/>
    <s v=""/>
    <s v="P56607803"/>
    <s v="NATIONAL FACILITIES MANAGEMENT S.A."/>
    <n v="2430"/>
    <n v="704.3478260869565"/>
    <s v="PEN"/>
    <s v="false"/>
  </r>
  <r>
    <s v="1100"/>
    <s v="CL"/>
    <x v="0"/>
    <x v="7"/>
    <s v="CL Ops Mall"/>
    <s v="FJELDRES"/>
    <m/>
    <s v="1200147384"/>
    <s v="10"/>
    <x v="1680"/>
    <x v="1819"/>
    <x v="37"/>
    <s v="EXT_CNARANJO"/>
    <s v="ZSRV"/>
    <s v=""/>
    <s v="76682308"/>
    <s v="AGENCIA DE MEDIOS SIBERIA LIMITADA"/>
    <n v="652000"/>
    <n v="704.15690170963251"/>
    <s v="CLP"/>
    <s v="false"/>
  </r>
  <r>
    <s v="6000"/>
    <s v="PE"/>
    <x v="2"/>
    <x v="2"/>
    <s v="PE Ops Mall"/>
    <s v="KALVAN"/>
    <s v="12"/>
    <s v="1200145071"/>
    <s v="10"/>
    <x v="1681"/>
    <x v="1820"/>
    <x v="7"/>
    <s v="EXT_KNOLASCO"/>
    <s v="ZSRV"/>
    <s v="SER_MANTO"/>
    <s v="P60014778"/>
    <s v="DJ COMFORT S.A.C"/>
    <n v="2425"/>
    <n v="702.89855072463763"/>
    <s v="PEN"/>
    <s v="false"/>
  </r>
  <r>
    <s v="MQU"/>
    <s v="CL"/>
    <x v="0"/>
    <x v="7"/>
    <s v="CL Ops Mall"/>
    <s v="MBELLO"/>
    <s v="12"/>
    <s v="1200143816"/>
    <s v="10"/>
    <x v="1682"/>
    <x v="1821"/>
    <x v="59"/>
    <s v="EXT_MBELLO"/>
    <s v="ZSRV"/>
    <s v=""/>
    <s v="76280819"/>
    <s v="PAISAJISMO BASCHARANT SPA"/>
    <n v="650000"/>
    <n v="701.99691121359069"/>
    <s v="CLP"/>
    <s v="false"/>
  </r>
  <r>
    <s v="1100"/>
    <s v="CL"/>
    <x v="0"/>
    <x v="7"/>
    <s v="CL Ops Mall"/>
    <s v="CMELLA"/>
    <s v="12"/>
    <s v="1200143846"/>
    <s v="10"/>
    <x v="1683"/>
    <x v="1822"/>
    <x v="6"/>
    <s v="EXT_CNARANJO"/>
    <s v="ZSRV"/>
    <s v=""/>
    <s v="77816251"/>
    <s v="LINK SOLUCIONES SPA"/>
    <n v="650000"/>
    <n v="701.99691121359069"/>
    <s v="CLP"/>
    <s v="false"/>
  </r>
  <r>
    <s v="2310"/>
    <s v="CL"/>
    <x v="0"/>
    <x v="7"/>
    <s v="CL Ops Mall"/>
    <s v="ROQUENDO"/>
    <s v="12"/>
    <s v="1200143889"/>
    <s v="10"/>
    <x v="1684"/>
    <x v="1823"/>
    <x v="6"/>
    <s v="MMARTINEZG"/>
    <s v="ZSRV"/>
    <s v=""/>
    <s v="77328335"/>
    <s v="MASTER GARDEN SPA"/>
    <n v="650000"/>
    <n v="701.99691121359069"/>
    <s v="CLP"/>
    <s v="false"/>
  </r>
  <r>
    <s v="2310"/>
    <s v="CL"/>
    <x v="0"/>
    <x v="7"/>
    <s v="CL Ops Mall"/>
    <s v="ROQUENDO"/>
    <s v="12"/>
    <s v="1200143890"/>
    <s v="10"/>
    <x v="1685"/>
    <x v="1824"/>
    <x v="6"/>
    <s v="MMARTINEZG"/>
    <s v="ZSRV"/>
    <s v=""/>
    <s v="77328335"/>
    <s v="MASTER GARDEN SPA"/>
    <n v="650000"/>
    <n v="701.99691121359069"/>
    <s v="CLP"/>
    <s v="false"/>
  </r>
  <r>
    <s v="1100"/>
    <s v="CL"/>
    <x v="0"/>
    <x v="19"/>
    <s v="Corp A. Personas"/>
    <s v="DQUINTANA"/>
    <s v="12"/>
    <s v="1200145058"/>
    <s v="10"/>
    <x v="1686"/>
    <x v="1825"/>
    <x v="7"/>
    <s v="DQUINTANA"/>
    <s v="ZSRV"/>
    <s v=""/>
    <s v="76481073"/>
    <s v="EVENTOS ROBERT PRODUCCIONES LIMITAD"/>
    <n v="650000"/>
    <n v="701.99691121359069"/>
    <s v="CLP"/>
    <s v="false"/>
  </r>
  <r>
    <s v="2310"/>
    <s v="CL"/>
    <x v="0"/>
    <x v="7"/>
    <s v="CL Ops Mall"/>
    <s v="ROQUENDO"/>
    <m/>
    <s v="1200147276"/>
    <s v="10"/>
    <x v="1687"/>
    <x v="1826"/>
    <x v="25"/>
    <s v="MMARTINEZG"/>
    <s v="ZSRV"/>
    <s v=""/>
    <s v="77328335"/>
    <s v="MASTER GARDEN SPA"/>
    <n v="650000"/>
    <n v="701.99691121359069"/>
    <s v="CLP"/>
    <s v="false"/>
  </r>
  <r>
    <s v="6400"/>
    <s v="PE"/>
    <x v="2"/>
    <x v="2"/>
    <s v="PE Ops Mall"/>
    <s v="PBRAVO"/>
    <s v="12"/>
    <s v="1200143953"/>
    <s v="10"/>
    <x v="1688"/>
    <x v="1827"/>
    <x v="27"/>
    <s v="PBRAVO"/>
    <s v="ZSRV"/>
    <s v=""/>
    <s v="P56607803"/>
    <s v="NATIONAL FACILITIES MANAGEMENT S.A."/>
    <n v="2420"/>
    <n v="701.44927536231876"/>
    <s v="PEN"/>
    <s v="false"/>
  </r>
  <r>
    <s v="3520"/>
    <s v="PE"/>
    <x v="1"/>
    <x v="2"/>
    <s v="PE Ops Mall"/>
    <s v="GLUDENA"/>
    <s v="12"/>
    <s v="1200144056"/>
    <s v="10"/>
    <x v="1689"/>
    <x v="1828"/>
    <x v="8"/>
    <s v="GLUDENA"/>
    <s v="ZSRV"/>
    <s v=""/>
    <s v="P56607803"/>
    <s v="NATIONAL FACILITIES MANAGEMENT S.A."/>
    <n v="2420"/>
    <n v="701.44927536231876"/>
    <s v="PEN"/>
    <s v="false"/>
  </r>
  <r>
    <s v="OUL"/>
    <s v="PE"/>
    <x v="1"/>
    <x v="38"/>
    <s v="PE Ops Out/Strips"/>
    <s v="mrodriguezc"/>
    <s v="12"/>
    <s v="1200144427"/>
    <s v="10"/>
    <x v="1690"/>
    <x v="1829"/>
    <x v="19"/>
    <s v="MRODRIGUEZC"/>
    <s v="ZSRV"/>
    <s v=""/>
    <s v="P55558329"/>
    <s v="MUVAL S.A.C."/>
    <n v="2420"/>
    <n v="701.44927536231876"/>
    <s v="PEN"/>
    <s v="false"/>
  </r>
  <r>
    <s v="6000"/>
    <s v="PE"/>
    <x v="2"/>
    <x v="34"/>
    <s v="PE Marketing Mall"/>
    <s v="AATOCHE"/>
    <s v="12"/>
    <s v="1200145625"/>
    <s v="10"/>
    <x v="1691"/>
    <x v="1830"/>
    <x v="26"/>
    <s v="EXT_KNOLASCO"/>
    <s v="ZSRV"/>
    <s v="SER_MKT"/>
    <s v="P52110530"/>
    <s v="COPEX DIGITAL S.A.C."/>
    <n v="2417"/>
    <n v="700.5797101449275"/>
    <s v="PEN"/>
    <s v="false"/>
  </r>
  <r>
    <s v="MIN"/>
    <s v="PE"/>
    <x v="1"/>
    <x v="34"/>
    <s v="PE Marketing Mall"/>
    <s v="AATOCHE"/>
    <s v="12"/>
    <s v="1200146185"/>
    <s v="10"/>
    <x v="1692"/>
    <x v="1831"/>
    <x v="34"/>
    <s v="EXT_EDAVILA"/>
    <s v="ZSRV"/>
    <s v="SER_MKT"/>
    <s v="P09378629"/>
    <s v="ARIAS RIVAS FLOR ROSSANA"/>
    <n v="2415"/>
    <n v="700"/>
    <s v="PEN"/>
    <s v="false"/>
  </r>
  <r>
    <s v="6550"/>
    <s v="PE"/>
    <x v="2"/>
    <x v="34"/>
    <s v="PE Marketing Mall"/>
    <s v="YZEGARRA"/>
    <m/>
    <s v="1200147462"/>
    <s v="10"/>
    <x v="1693"/>
    <x v="1481"/>
    <x v="29"/>
    <s v="EXT_EDAVILA"/>
    <s v="ZSRV"/>
    <s v="SER_MKT"/>
    <s v="P53508634"/>
    <s v="INVERSIONES QUISPE &amp; GUTIERREZ S.A."/>
    <n v="2411"/>
    <n v="698.84057971014488"/>
    <s v="PEN"/>
    <s v="false"/>
  </r>
  <r>
    <s v="1100"/>
    <s v="CL"/>
    <x v="0"/>
    <x v="19"/>
    <s v="Corp A. Personas"/>
    <s v="DQUINTANA"/>
    <s v="14"/>
    <s v="1400009342"/>
    <s v="50"/>
    <x v="1694"/>
    <x v="1832"/>
    <x v="38"/>
    <s v="DQUINTANA"/>
    <s v="ZPMH"/>
    <s v=""/>
    <s v="21072689"/>
    <s v="FLORENCIA SHIPLEY PASTEN"/>
    <n v="647000"/>
    <n v="698.75692546952803"/>
    <s v="CLP"/>
    <s v="false"/>
  </r>
  <r>
    <s v="6000"/>
    <s v="PE"/>
    <x v="2"/>
    <x v="34"/>
    <s v="PE Marketing Mall"/>
    <s v="AATOCHE"/>
    <s v="12"/>
    <s v="1200146287"/>
    <s v="10"/>
    <x v="1695"/>
    <x v="1833"/>
    <x v="30"/>
    <s v="EXT_BRODRIGU"/>
    <s v="ZSRV"/>
    <s v=""/>
    <s v="P60765271"/>
    <s v="YOU SALSA S.A.C"/>
    <n v="2406"/>
    <n v="697.39130434782601"/>
    <s v="PEN"/>
    <s v="false"/>
  </r>
  <r>
    <s v="3510"/>
    <s v="PE"/>
    <x v="1"/>
    <x v="2"/>
    <s v="PE Ops Mall"/>
    <s v="DDIAZ"/>
    <m/>
    <s v="1200147270"/>
    <s v="10"/>
    <x v="1696"/>
    <x v="1834"/>
    <x v="25"/>
    <s v="DDIAZ"/>
    <s v="ZSRV"/>
    <s v=""/>
    <s v="P47186416"/>
    <s v="WILSON CAMACHO CERDAN"/>
    <n v="2400"/>
    <n v="695.6521739130435"/>
    <s v="PEN"/>
    <s v="false"/>
  </r>
  <r>
    <s v="2400"/>
    <s v="CL"/>
    <x v="0"/>
    <x v="7"/>
    <s v="CL Ops Mall"/>
    <s v="rmesa"/>
    <s v="12"/>
    <s v="1200145017"/>
    <s v="10"/>
    <x v="1697"/>
    <x v="1835"/>
    <x v="0"/>
    <s v="RCABEZAS"/>
    <s v="ZSRV"/>
    <s v=""/>
    <s v="76694376"/>
    <s v="SERVICIOS INDUSTRIALES ELMEC LIMITA"/>
    <n v="643013"/>
    <n v="694.45098441566859"/>
    <s v="CLP"/>
    <s v="false"/>
  </r>
  <r>
    <s v="2400"/>
    <s v="CL"/>
    <x v="0"/>
    <x v="7"/>
    <s v="CL Ops Mall"/>
    <s v="RMESA"/>
    <s v="12"/>
    <s v="1200145552"/>
    <s v="10"/>
    <x v="1698"/>
    <x v="1836"/>
    <x v="26"/>
    <s v="PCAMPOS"/>
    <s v="ZSRV"/>
    <s v=""/>
    <s v="76694376"/>
    <s v="SERVICIOS INDUSTRIALES ELMEC LIMITA"/>
    <n v="643000"/>
    <n v="694.43694447744429"/>
    <s v="CLP"/>
    <s v="false"/>
  </r>
  <r>
    <s v="2400"/>
    <s v="CL"/>
    <x v="0"/>
    <x v="7"/>
    <s v="CL Ops Mall"/>
    <s v="RMESA"/>
    <s v="12"/>
    <s v="1200145553"/>
    <s v="10"/>
    <x v="1699"/>
    <x v="1837"/>
    <x v="26"/>
    <s v="PCAMPOS"/>
    <s v="ZSRV"/>
    <s v=""/>
    <s v="76694376"/>
    <s v="SERVICIOS INDUSTRIALES ELMEC LIMITA"/>
    <n v="643000"/>
    <n v="694.43694447744429"/>
    <s v="CLP"/>
    <s v="false"/>
  </r>
  <r>
    <s v="6000"/>
    <s v="PE"/>
    <x v="2"/>
    <x v="2"/>
    <s v="PE Ops Mall"/>
    <s v="MPONCE"/>
    <s v="12"/>
    <s v="1200144025"/>
    <s v="10"/>
    <x v="1700"/>
    <x v="1838"/>
    <x v="8"/>
    <s v="EXT_KNOLASCO"/>
    <s v="ZSRV"/>
    <s v="SER_MANTO"/>
    <s v="P60049092"/>
    <s v="CONSTRUCTEC RYD S.A.C."/>
    <n v="2390.71"/>
    <n v="692.95942028985507"/>
    <s v="PEN"/>
    <s v="false"/>
  </r>
  <r>
    <s v="MIN"/>
    <s v="PE"/>
    <x v="1"/>
    <x v="2"/>
    <s v="PE Ops Mall"/>
    <s v="CPISFIL"/>
    <s v="12"/>
    <s v="1200144071"/>
    <s v="10"/>
    <x v="1701"/>
    <x v="1839"/>
    <x v="23"/>
    <s v="EXT_EDAVILA"/>
    <s v="ZSRV"/>
    <s v=""/>
    <s v="P56607803"/>
    <s v="NATIONAL FACILITIES MANAGEMENT S.A."/>
    <n v="2383.2600000000002"/>
    <n v="690.80000000000007"/>
    <s v="PEN"/>
    <s v="false"/>
  </r>
  <r>
    <s v="3450"/>
    <s v="PE"/>
    <x v="1"/>
    <x v="41"/>
    <s v="PE Explotación TI"/>
    <s v="CPACHECO"/>
    <s v="12"/>
    <s v="1200144919"/>
    <s v="10"/>
    <x v="1702"/>
    <x v="1840"/>
    <x v="5"/>
    <s v="PRA_CPACHECO"/>
    <s v="ZSRV"/>
    <s v="SER_GRAL"/>
    <s v="P56570705"/>
    <s v="ENERGY CLOUD S.A.C"/>
    <n v="2380"/>
    <n v="689.85507246376812"/>
    <s v="PEN"/>
    <s v="false"/>
  </r>
  <r>
    <s v="3520"/>
    <s v="PE"/>
    <x v="1"/>
    <x v="41"/>
    <s v="PE Explotación TI"/>
    <s v="CPACHECO"/>
    <s v="12"/>
    <s v="1200144923"/>
    <s v="10"/>
    <x v="1703"/>
    <x v="1841"/>
    <x v="5"/>
    <s v="PRA_CPACHECO"/>
    <s v="ZSRV"/>
    <s v="SER_GRAL"/>
    <s v="P56570705"/>
    <s v="ENERGY CLOUD S.A.C"/>
    <n v="2380"/>
    <n v="689.85507246376812"/>
    <s v="PEN"/>
    <s v="false"/>
  </r>
  <r>
    <s v="6550"/>
    <s v="PE"/>
    <x v="2"/>
    <x v="41"/>
    <s v="PE Explotación TI"/>
    <s v="CPACHECO"/>
    <s v="12"/>
    <s v="1200144924"/>
    <s v="10"/>
    <x v="1704"/>
    <x v="1842"/>
    <x v="5"/>
    <s v="PRA_CPACHECO"/>
    <s v="ZSRV"/>
    <s v="SER_GRAL"/>
    <s v="P56570705"/>
    <s v="ENERGY CLOUD S.A.C"/>
    <n v="2380"/>
    <n v="689.85507246376812"/>
    <s v="PEN"/>
    <s v="false"/>
  </r>
  <r>
    <s v="LAR"/>
    <s v="PE"/>
    <x v="1"/>
    <x v="41"/>
    <s v="PE Explotación TI"/>
    <s v="CPACHECO"/>
    <s v="12"/>
    <s v="1200144930"/>
    <s v="10"/>
    <x v="1705"/>
    <x v="1843"/>
    <x v="5"/>
    <s v="PRA_CPACHECO"/>
    <s v="ZSRV"/>
    <s v="SER_GRAL"/>
    <s v="P56570705"/>
    <s v="ENERGY CLOUD S.A.C"/>
    <n v="2380"/>
    <n v="689.85507246376812"/>
    <s v="PEN"/>
    <s v="false"/>
  </r>
  <r>
    <s v="6700"/>
    <s v="PE"/>
    <x v="2"/>
    <x v="2"/>
    <s v="PE Ops Mall"/>
    <s v="ZDIAZ"/>
    <s v="12"/>
    <s v="1200146288"/>
    <s v="10"/>
    <x v="1706"/>
    <x v="1844"/>
    <x v="30"/>
    <s v="ZDIAZ"/>
    <s v="ZSRV"/>
    <s v=""/>
    <s v="P51400178"/>
    <s v="HIDROMEC INGENIEROS SAC"/>
    <n v="2372.88"/>
    <n v="687.7913043478261"/>
    <s v="PEN"/>
    <s v="false"/>
  </r>
  <r>
    <s v="3520"/>
    <s v="PE"/>
    <x v="1"/>
    <x v="2"/>
    <s v="PE Ops Mall"/>
    <s v="gludena"/>
    <s v="12"/>
    <s v="1200144384"/>
    <s v="10"/>
    <x v="1707"/>
    <x v="1845"/>
    <x v="32"/>
    <s v="GLUDENA"/>
    <s v="ZSRV"/>
    <s v=""/>
    <s v="P60359466"/>
    <s v="ELECTRIC STORE S.A.C."/>
    <n v="2372"/>
    <n v="687.53623188405788"/>
    <s v="PEN"/>
    <s v="false"/>
  </r>
  <r>
    <s v="ACH"/>
    <s v="CL"/>
    <x v="0"/>
    <x v="51"/>
    <s v="CL Serv al Cliente"/>
    <s v="JRODRIGUEZ"/>
    <s v="12"/>
    <s v="1200144603"/>
    <s v="10"/>
    <x v="1708"/>
    <x v="1846"/>
    <x v="15"/>
    <s v="JDRODRIGUEZ"/>
    <s v="ZSRV"/>
    <s v=""/>
    <s v="78605410"/>
    <s v="NETLAN COMUNICACIONES LIMITADA"/>
    <n v="16.5"/>
    <n v="687.5"/>
    <s v="UF"/>
    <s v="false"/>
  </r>
  <r>
    <s v="3510"/>
    <s v="PE"/>
    <x v="1"/>
    <x v="41"/>
    <s v="PE Explotación TI"/>
    <s v="CPACHECO"/>
    <s v="14"/>
    <s v="1400009172"/>
    <s v="10"/>
    <x v="1709"/>
    <x v="1847"/>
    <x v="3"/>
    <s v="PRA_CPACHECO"/>
    <s v="ZPMH"/>
    <s v="SER_GRAL"/>
    <s v="P56570705"/>
    <s v="ENERGY CLOUD S.A.C"/>
    <n v="2371.1999999999998"/>
    <n v="687.30434782608688"/>
    <s v="PEN"/>
    <s v="false"/>
  </r>
  <r>
    <s v="3510"/>
    <s v="PE"/>
    <x v="1"/>
    <x v="41"/>
    <s v="PE Explotación TI"/>
    <s v="CPACHECO"/>
    <s v="14"/>
    <s v="1400009172"/>
    <s v="20"/>
    <x v="1709"/>
    <x v="1847"/>
    <x v="3"/>
    <s v="PRA_CPACHECO"/>
    <s v="ZPMH"/>
    <s v="SER_GRAL"/>
    <s v="P56570705"/>
    <s v="ENERGY CLOUD S.A.C"/>
    <n v="2371.1999999999998"/>
    <n v="687.30434782608688"/>
    <s v="PEN"/>
    <s v="false"/>
  </r>
  <r>
    <s v="3510"/>
    <s v="PE"/>
    <x v="1"/>
    <x v="41"/>
    <s v="PE Explotación TI"/>
    <s v="CPACHECO"/>
    <s v="14"/>
    <s v="1400009172"/>
    <s v="30"/>
    <x v="1709"/>
    <x v="1847"/>
    <x v="3"/>
    <s v="PRA_CPACHECO"/>
    <s v="ZPMH"/>
    <s v="SER_GRAL"/>
    <s v="P56570705"/>
    <s v="ENERGY CLOUD S.A.C"/>
    <n v="2371.1999999999998"/>
    <n v="687.30434782608688"/>
    <s v="PEN"/>
    <s v="false"/>
  </r>
  <r>
    <s v="3510"/>
    <s v="PE"/>
    <x v="1"/>
    <x v="41"/>
    <s v="PE Explotación TI"/>
    <s v="CPACHECO"/>
    <s v="14"/>
    <s v="1400009172"/>
    <s v="40"/>
    <x v="1709"/>
    <x v="1847"/>
    <x v="3"/>
    <s v="PRA_CPACHECO"/>
    <s v="ZPMH"/>
    <s v="SER_GRAL"/>
    <s v="P56570705"/>
    <s v="ENERGY CLOUD S.A.C"/>
    <n v="2371.1999999999998"/>
    <n v="687.30434782608688"/>
    <s v="PEN"/>
    <s v="false"/>
  </r>
  <r>
    <s v="3510"/>
    <s v="PE"/>
    <x v="1"/>
    <x v="41"/>
    <s v="PE Explotación TI"/>
    <s v="CPACHECO"/>
    <s v="14"/>
    <s v="1400009172"/>
    <s v="50"/>
    <x v="1709"/>
    <x v="1847"/>
    <x v="3"/>
    <s v="PRA_CPACHECO"/>
    <s v="ZPMH"/>
    <s v="SER_GRAL"/>
    <s v="P56570705"/>
    <s v="ENERGY CLOUD S.A.C"/>
    <n v="2371.1999999999998"/>
    <n v="687.30434782608688"/>
    <s v="PEN"/>
    <s v="false"/>
  </r>
  <r>
    <s v="3510"/>
    <s v="PE"/>
    <x v="1"/>
    <x v="41"/>
    <s v="PE Explotación TI"/>
    <s v="CPACHECO"/>
    <s v="14"/>
    <s v="1400009172"/>
    <s v="60"/>
    <x v="1709"/>
    <x v="1847"/>
    <x v="3"/>
    <s v="PRA_CPACHECO"/>
    <s v="ZPMH"/>
    <s v="SER_GRAL"/>
    <s v="P56570705"/>
    <s v="ENERGY CLOUD S.A.C"/>
    <n v="2371.1999999999998"/>
    <n v="687.30434782608688"/>
    <s v="PEN"/>
    <s v="false"/>
  </r>
  <r>
    <s v="3510"/>
    <s v="PE"/>
    <x v="1"/>
    <x v="41"/>
    <s v="PE Explotación TI"/>
    <s v="CPACHECO"/>
    <s v="14"/>
    <s v="1400009172"/>
    <s v="70"/>
    <x v="1709"/>
    <x v="1847"/>
    <x v="3"/>
    <s v="PRA_CPACHECO"/>
    <s v="ZPMH"/>
    <s v="SER_GRAL"/>
    <s v="P56570705"/>
    <s v="ENERGY CLOUD S.A.C"/>
    <n v="2371.1999999999998"/>
    <n v="687.30434782608688"/>
    <s v="PEN"/>
    <s v="false"/>
  </r>
  <r>
    <s v="3510"/>
    <s v="PE"/>
    <x v="1"/>
    <x v="41"/>
    <s v="PE Explotación TI"/>
    <s v="CPACHECO"/>
    <s v="14"/>
    <s v="1400009172"/>
    <s v="80"/>
    <x v="1709"/>
    <x v="1847"/>
    <x v="3"/>
    <s v="PRA_CPACHECO"/>
    <s v="ZPMH"/>
    <s v="SER_GRAL"/>
    <s v="P56570705"/>
    <s v="ENERGY CLOUD S.A.C"/>
    <n v="2371.1999999999998"/>
    <n v="687.30434782608688"/>
    <s v="PEN"/>
    <s v="false"/>
  </r>
  <r>
    <s v="3510"/>
    <s v="PE"/>
    <x v="1"/>
    <x v="41"/>
    <s v="PE Explotación TI"/>
    <s v="CPACHECO"/>
    <s v="14"/>
    <s v="1400009172"/>
    <s v="90"/>
    <x v="1709"/>
    <x v="1847"/>
    <x v="3"/>
    <s v="PRA_CPACHECO"/>
    <s v="ZPMH"/>
    <s v="SER_GRAL"/>
    <s v="P56570705"/>
    <s v="ENERGY CLOUD S.A.C"/>
    <n v="2371.1999999999998"/>
    <n v="687.30434782608688"/>
    <s v="PEN"/>
    <s v="false"/>
  </r>
  <r>
    <s v="3510"/>
    <s v="PE"/>
    <x v="1"/>
    <x v="41"/>
    <s v="PE Explotación TI"/>
    <s v="CPACHECO"/>
    <s v="14"/>
    <s v="1400009172"/>
    <s v="100"/>
    <x v="1709"/>
    <x v="1847"/>
    <x v="3"/>
    <s v="PRA_CPACHECO"/>
    <s v="ZPMH"/>
    <s v="SER_GRAL"/>
    <s v="P56570705"/>
    <s v="ENERGY CLOUD S.A.C"/>
    <n v="2371.1999999999998"/>
    <n v="687.30434782608688"/>
    <s v="PEN"/>
    <s v="false"/>
  </r>
  <r>
    <s v="3510"/>
    <s v="PE"/>
    <x v="1"/>
    <x v="41"/>
    <s v="PE Explotación TI"/>
    <s v="CPACHECO"/>
    <s v="14"/>
    <s v="1400009172"/>
    <s v="110"/>
    <x v="1709"/>
    <x v="1847"/>
    <x v="3"/>
    <s v="PRA_CPACHECO"/>
    <s v="ZPMH"/>
    <s v="SER_GRAL"/>
    <s v="P56570705"/>
    <s v="ENERGY CLOUD S.A.C"/>
    <n v="2371.1999999999998"/>
    <n v="687.30434782608688"/>
    <s v="PEN"/>
    <s v="false"/>
  </r>
  <r>
    <s v="3510"/>
    <s v="PE"/>
    <x v="1"/>
    <x v="41"/>
    <s v="PE Explotación TI"/>
    <s v="CPACHECO"/>
    <s v="14"/>
    <s v="1400009172"/>
    <s v="120"/>
    <x v="1709"/>
    <x v="1847"/>
    <x v="3"/>
    <s v="PRA_CPACHECO"/>
    <s v="ZPMH"/>
    <s v="SER_GRAL"/>
    <s v="P56570705"/>
    <s v="ENERGY CLOUD S.A.C"/>
    <n v="2371.1999999999998"/>
    <n v="687.30434782608688"/>
    <s v="PEN"/>
    <s v="false"/>
  </r>
  <r>
    <s v="1100"/>
    <s v="CL"/>
    <x v="0"/>
    <x v="13"/>
    <s v="CL Marketing Mall"/>
    <s v="MGALLARDO"/>
    <s v="12"/>
    <s v="1200144799"/>
    <s v="10"/>
    <x v="1710"/>
    <x v="1848"/>
    <x v="4"/>
    <s v="MGALLARDOC"/>
    <s v="ZSRV"/>
    <s v=""/>
    <s v="76288682"/>
    <s v="PRODUCTORA FUENTES LIMITADA"/>
    <n v="636000"/>
    <n v="686.87697774129799"/>
    <s v="CLP"/>
    <s v="false"/>
  </r>
  <r>
    <s v="CON"/>
    <s v="CL"/>
    <x v="0"/>
    <x v="7"/>
    <s v="CL Ops Mall"/>
    <s v="JALVAREZV"/>
    <s v="12"/>
    <s v="1200143695"/>
    <s v="10"/>
    <x v="1711"/>
    <x v="1849"/>
    <x v="49"/>
    <s v="JALVAREZV"/>
    <s v="ZSRV"/>
    <s v=""/>
    <s v="10772414"/>
    <s v="VICENTE ANDRES MENDEZ NAVARRETE"/>
    <n v="635584"/>
    <n v="686.42769971812129"/>
    <s v="CLP"/>
    <s v="false"/>
  </r>
  <r>
    <s v="CON"/>
    <s v="CL"/>
    <x v="0"/>
    <x v="7"/>
    <s v="CL Ops Mall"/>
    <s v="JALVAREZV"/>
    <s v="12"/>
    <s v="1200143693"/>
    <s v="10"/>
    <x v="1712"/>
    <x v="1850"/>
    <x v="49"/>
    <s v="JALVAREZV"/>
    <s v="ZSRV"/>
    <s v=""/>
    <s v="10772414"/>
    <s v="VICENTE ANDRES MENDEZ NAVARRETE"/>
    <n v="635584"/>
    <n v="686.42769971812129"/>
    <s v="CLP"/>
    <s v="false"/>
  </r>
  <r>
    <s v="6000"/>
    <s v="PE"/>
    <x v="2"/>
    <x v="34"/>
    <s v="PE Marketing Mall"/>
    <s v="JLAGUNA"/>
    <s v="12"/>
    <s v="1200144032"/>
    <s v="10"/>
    <x v="1713"/>
    <x v="1851"/>
    <x v="8"/>
    <s v="EXT_KNOLASCO"/>
    <s v="ZSRV"/>
    <s v="SER_MKT"/>
    <s v="P20416564"/>
    <s v="SUSAN LEON PRODUCCIONES Y REPRESENT"/>
    <n v="2360"/>
    <n v="684.05797101449275"/>
    <s v="PEN"/>
    <s v="false"/>
  </r>
  <r>
    <s v="PAF"/>
    <s v="CO"/>
    <x v="3"/>
    <x v="11"/>
    <s v="CO Ops Mall"/>
    <s v="JDIAZ"/>
    <s v="12"/>
    <s v="1200145703"/>
    <s v="10"/>
    <x v="1714"/>
    <x v="1852"/>
    <x v="40"/>
    <s v="EXT_BOSORNO"/>
    <s v="ZSRV"/>
    <s v=""/>
    <s v="C900038616"/>
    <s v="CBRE COLOMBIA SAS"/>
    <n v="2513775"/>
    <n v="683.46247960848291"/>
    <s v="COP"/>
    <s v="false"/>
  </r>
  <r>
    <s v="3510"/>
    <s v="PE"/>
    <x v="1"/>
    <x v="2"/>
    <s v="PE Ops Mall"/>
    <s v="DDIAZ"/>
    <m/>
    <s v="1200147555"/>
    <s v="10"/>
    <x v="1715"/>
    <x v="1853"/>
    <x v="28"/>
    <s v="DDIAZ"/>
    <s v="ZSRV"/>
    <s v=""/>
    <s v="P52933471"/>
    <s v="EMPSER PERU E.I.R.L"/>
    <n v="2353.66"/>
    <n v="682.22028985507234"/>
    <s v="PEN"/>
    <s v="false"/>
  </r>
  <r>
    <s v="PHM"/>
    <s v="CO"/>
    <x v="3"/>
    <x v="32"/>
    <s v="CO Mktg Mall"/>
    <s v="JPERDOMO"/>
    <s v="12"/>
    <s v="1200145343"/>
    <s v="10"/>
    <x v="1716"/>
    <x v="1854"/>
    <x v="21"/>
    <s v="NACOSTA"/>
    <s v="ZSRV"/>
    <s v="SER_MKT"/>
    <s v="C811028562"/>
    <s v="GLOBO PUBLICIDADSAS"/>
    <n v="2506000"/>
    <n v="681.34855899945626"/>
    <s v="COP"/>
    <s v="false"/>
  </r>
  <r>
    <s v="MIN"/>
    <s v="PE"/>
    <x v="1"/>
    <x v="2"/>
    <s v="PE Ops Mall"/>
    <s v="jrojas"/>
    <m/>
    <s v="1200147282"/>
    <s v="10"/>
    <x v="1717"/>
    <x v="1855"/>
    <x v="25"/>
    <s v="EXT_EDAVILA"/>
    <s v="ZSRV"/>
    <s v=""/>
    <s v="P53839517"/>
    <s v="MR SISTEMAS ESPECIALES E.I.R.L."/>
    <n v="2350.4299999999998"/>
    <n v="681.28405797101436"/>
    <s v="PEN"/>
    <s v="false"/>
  </r>
  <r>
    <s v="6740"/>
    <s v="PE"/>
    <x v="2"/>
    <x v="4"/>
    <s v="PE Sgcia Infra"/>
    <s v="JSOLORZANO"/>
    <s v="12"/>
    <s v="1200143955"/>
    <s v="10"/>
    <x v="1718"/>
    <x v="1856"/>
    <x v="27"/>
    <s v="EXT_ACHIHUAN"/>
    <s v="ZSRV"/>
    <s v=""/>
    <s v="P56607803"/>
    <s v="NATIONAL FACILITIES MANAGEMENT S.A."/>
    <n v="2346.67"/>
    <n v="680.19420289855066"/>
    <s v="PEN"/>
    <s v="false"/>
  </r>
  <r>
    <s v="PAG"/>
    <s v="CO"/>
    <x v="3"/>
    <x v="11"/>
    <s v="CO Ops Mall"/>
    <s v="CHERRERA"/>
    <s v="12"/>
    <s v="1200143940"/>
    <s v="10"/>
    <x v="1719"/>
    <x v="1857"/>
    <x v="27"/>
    <s v="EXT_MSAMPER"/>
    <s v="ZSRV"/>
    <s v=""/>
    <s v="C900567508"/>
    <s v="BIOTEC CARIBE S.A.S"/>
    <n v="2500000"/>
    <n v="679.71723762914633"/>
    <s v="COP"/>
    <s v="false"/>
  </r>
  <r>
    <s v="ACH"/>
    <s v="CL"/>
    <x v="0"/>
    <x v="7"/>
    <s v="CL Ops Mall"/>
    <s v="Ext_mloyola"/>
    <s v="12"/>
    <s v="1200143705"/>
    <s v="10"/>
    <x v="1720"/>
    <x v="1858"/>
    <x v="49"/>
    <s v="EXT_MLOYOLA"/>
    <s v="ZSRV"/>
    <s v=""/>
    <s v="77719946"/>
    <s v="MV SERVICIOS INTEGRALES SPA"/>
    <n v="628650"/>
    <n v="678.93901266834428"/>
    <s v="CLP"/>
    <s v="false"/>
  </r>
  <r>
    <s v="6000"/>
    <s v="PE"/>
    <x v="2"/>
    <x v="34"/>
    <s v="PE Marketing Mall"/>
    <s v="AATOCHE"/>
    <s v="12"/>
    <s v="1200145449"/>
    <s v="10"/>
    <x v="1721"/>
    <x v="1859"/>
    <x v="52"/>
    <s v="EXT_KNOLASCO"/>
    <s v="ZSRV"/>
    <s v="SER_MKT"/>
    <s v="P20416564"/>
    <s v="SUSAN LEON PRODUCCIONES Y REPRESENT"/>
    <n v="2340"/>
    <n v="678.26086956521738"/>
    <s v="PEN"/>
    <s v="false"/>
  </r>
  <r>
    <s v="LAR"/>
    <s v="PE"/>
    <x v="1"/>
    <x v="8"/>
    <s v="PE Center Manager"/>
    <s v="FZAMALLOA"/>
    <s v="12"/>
    <s v="1200145930"/>
    <s v="10"/>
    <x v="1722"/>
    <x v="1860"/>
    <x v="31"/>
    <s v="EXT_BRODRIGU"/>
    <s v="ZSRV"/>
    <s v=""/>
    <s v="P56607803"/>
    <s v="NATIONAL FACILITIES MANAGEMENT S.A."/>
    <n v="2335.71"/>
    <n v="677.01739130434783"/>
    <s v="PEN"/>
    <s v="false"/>
  </r>
  <r>
    <s v="LAR"/>
    <s v="PE"/>
    <x v="1"/>
    <x v="8"/>
    <s v="PE Center Manager"/>
    <s v="FZAMALLOA"/>
    <s v="12"/>
    <s v="1200146806"/>
    <s v="10"/>
    <x v="1723"/>
    <x v="1861"/>
    <x v="18"/>
    <s v="EXT_KNOLASCO"/>
    <s v="ZSRV"/>
    <s v=""/>
    <s v="P56607803"/>
    <s v="NATIONAL FACILITIES MANAGEMENT S.A."/>
    <n v="2335.11"/>
    <n v="676.84347826086957"/>
    <s v="PEN"/>
    <s v="false"/>
  </r>
  <r>
    <s v="3300"/>
    <s v="PE"/>
    <x v="1"/>
    <x v="2"/>
    <s v="PE Ops Mall"/>
    <s v="JMALAGA"/>
    <s v="12"/>
    <s v="1200144386"/>
    <s v="10"/>
    <x v="1724"/>
    <x v="1862"/>
    <x v="32"/>
    <s v="JMALAGA"/>
    <s v="ZSRV"/>
    <s v=""/>
    <s v="P45502660"/>
    <s v="MULTIPROCESOS CONSULTORES &amp; EJECUTO"/>
    <n v="2331.69"/>
    <n v="675.85217391304343"/>
    <s v="PEN"/>
    <s v="false"/>
  </r>
  <r>
    <s v="1100"/>
    <s v="CL"/>
    <x v="0"/>
    <x v="7"/>
    <s v="CL Ops Mall"/>
    <s v="FJELDRES"/>
    <s v="12"/>
    <s v="1200146779"/>
    <s v="10"/>
    <x v="1725"/>
    <x v="1863"/>
    <x v="18"/>
    <s v="EXT_CNARANJO"/>
    <s v="ZSRV"/>
    <s v=""/>
    <s v="77552839"/>
    <s v="SYL SPA"/>
    <n v="625566"/>
    <n v="675.60830732344778"/>
    <s v="CLP"/>
    <s v="false"/>
  </r>
  <r>
    <s v="6000"/>
    <s v="PE"/>
    <x v="2"/>
    <x v="34"/>
    <s v="PE Marketing Mall"/>
    <s v="AATOCHE"/>
    <s v="12"/>
    <s v="1200144840"/>
    <s v="10"/>
    <x v="1726"/>
    <x v="1864"/>
    <x v="4"/>
    <s v="EXT_KNOLASCO"/>
    <s v="ZSRV"/>
    <s v="SER_MKT"/>
    <s v="P52110530"/>
    <s v="COPEX DIGITAL S.A.C."/>
    <n v="2329"/>
    <n v="675.07246376811588"/>
    <s v="PEN"/>
    <s v="false"/>
  </r>
  <r>
    <s v="AEB"/>
    <s v="CL"/>
    <x v="0"/>
    <x v="7"/>
    <s v="CL Ops Mall"/>
    <s v="MFREITEZ"/>
    <m/>
    <s v="1200147300"/>
    <s v="10"/>
    <x v="1727"/>
    <x v="1865"/>
    <x v="25"/>
    <s v="KVARAS"/>
    <s v="ZSRV"/>
    <s v=""/>
    <s v="76278841"/>
    <s v="CHRISTIAN EDUARDO CASTILLO FUENTES"/>
    <n v="625000"/>
    <n v="674.99703001306796"/>
    <s v="CLP"/>
    <s v="false"/>
  </r>
  <r>
    <s v="MOL"/>
    <s v="PE"/>
    <x v="1"/>
    <x v="2"/>
    <s v="PE Ops Mall"/>
    <s v="JZAPATA"/>
    <m/>
    <s v="1200147576"/>
    <s v="10"/>
    <x v="1728"/>
    <x v="1866"/>
    <x v="28"/>
    <s v="EXT_KNOLASCO"/>
    <s v="ZSRV"/>
    <s v=""/>
    <s v="P46184289"/>
    <s v="CORPORACION FIREMAN S S.A.C"/>
    <n v="2325"/>
    <n v="673.91304347826087"/>
    <s v="PEN"/>
    <s v="false"/>
  </r>
  <r>
    <s v="6000"/>
    <s v="PE"/>
    <x v="2"/>
    <x v="34"/>
    <s v="PE Marketing Mall"/>
    <s v="JLAGUNA"/>
    <s v="12"/>
    <s v="1200145882"/>
    <s v="10"/>
    <x v="1729"/>
    <x v="1532"/>
    <x v="31"/>
    <s v="EXT_BRODRIGU"/>
    <s v="ZSRV"/>
    <s v=""/>
    <s v="P20416564"/>
    <s v="SUSAN LEON PRODUCCIONES Y REPRESENT"/>
    <n v="2324.6999999999998"/>
    <n v="673.82608695652164"/>
    <s v="PEN"/>
    <s v="false"/>
  </r>
  <r>
    <s v="LAR"/>
    <s v="PE"/>
    <x v="1"/>
    <x v="8"/>
    <s v="PE Center Manager"/>
    <s v="FZAMALLOA"/>
    <s v="12"/>
    <s v="1200144569"/>
    <s v="10"/>
    <x v="1730"/>
    <x v="1867"/>
    <x v="16"/>
    <s v="EXT_BRODRIGU"/>
    <s v="ZSRV"/>
    <s v=""/>
    <s v="P56607803"/>
    <s v="NATIONAL FACILITIES MANAGEMENT S.A."/>
    <n v="2318.1799999999998"/>
    <n v="671.93623188405786"/>
    <s v="PEN"/>
    <s v="false"/>
  </r>
  <r>
    <s v="MIN"/>
    <s v="PE"/>
    <x v="1"/>
    <x v="2"/>
    <s v="PE Ops Mall"/>
    <s v="JROJAS"/>
    <m/>
    <s v="1200147317"/>
    <s v="10"/>
    <x v="1731"/>
    <x v="1868"/>
    <x v="25"/>
    <s v="EXT_EDAVILA"/>
    <s v="ZSRV"/>
    <s v=""/>
    <s v="P53839517"/>
    <s v="MR SISTEMAS ESPECIALES E.I.R.L."/>
    <n v="2317.86"/>
    <n v="671.84347826086957"/>
    <s v="PEN"/>
    <s v="false"/>
  </r>
  <r>
    <s v="1110"/>
    <s v="CL"/>
    <x v="0"/>
    <x v="45"/>
    <s v="CL Ops Out/Strip"/>
    <s v="MBELLO"/>
    <s v="12"/>
    <s v="1200144754"/>
    <s v="10"/>
    <x v="1732"/>
    <x v="1869"/>
    <x v="44"/>
    <s v="EXT_MBELLO"/>
    <s v="ZSRV"/>
    <s v=""/>
    <s v="96811990"/>
    <s v="LINKES CHILE S.A"/>
    <n v="621759"/>
    <n v="671.49676541423219"/>
    <s v="CLP"/>
    <s v="false"/>
  </r>
  <r>
    <s v="6030"/>
    <s v="PE"/>
    <x v="2"/>
    <x v="2"/>
    <s v="PE Ops Mall"/>
    <s v="LHUAMAN"/>
    <s v="12"/>
    <s v="1200144516"/>
    <s v="10"/>
    <x v="1733"/>
    <x v="1870"/>
    <x v="64"/>
    <s v="LHUAMAN"/>
    <s v="ZSRV"/>
    <s v=""/>
    <s v="P51571886"/>
    <s v="ALO GROUP PERU SAC"/>
    <n v="671"/>
    <n v="671"/>
    <s v="USD"/>
    <s v="false"/>
  </r>
  <r>
    <s v="2200"/>
    <s v="CL"/>
    <x v="0"/>
    <x v="7"/>
    <s v="CL Ops Mall"/>
    <s v="FQUEZADA"/>
    <s v="12"/>
    <s v="1200145851"/>
    <s v="10"/>
    <x v="1734"/>
    <x v="1871"/>
    <x v="31"/>
    <s v="FQUEZADA"/>
    <s v="ZSRV"/>
    <s v=""/>
    <s v="77136224"/>
    <s v="VIDRIOS Y ALUMINIOS PEDRO"/>
    <n v="620000"/>
    <n v="669.59705377296348"/>
    <s v="CLP"/>
    <s v="false"/>
  </r>
  <r>
    <s v="1100"/>
    <s v="CL"/>
    <x v="0"/>
    <x v="7"/>
    <s v="CL Ops Mall"/>
    <s v="MANTONIETA"/>
    <s v="12"/>
    <s v="1200146560"/>
    <s v="10"/>
    <x v="1735"/>
    <x v="1872"/>
    <x v="10"/>
    <s v="EXT_CNARANJO"/>
    <s v="ZSRV"/>
    <s v=""/>
    <s v="76280086"/>
    <s v="SOLUCIONES SIM SPA"/>
    <n v="16.04"/>
    <n v="668.33333333333326"/>
    <s v="UF"/>
    <s v="false"/>
  </r>
  <r>
    <s v="MAM"/>
    <s v="CL"/>
    <x v="0"/>
    <x v="7"/>
    <s v="CL Ops Mall"/>
    <s v="MRUPAYAN"/>
    <s v="12"/>
    <s v="1200146585"/>
    <s v="10"/>
    <x v="1736"/>
    <x v="1873"/>
    <x v="2"/>
    <s v="EXT_KGANA"/>
    <s v="ZSRV"/>
    <s v=""/>
    <s v="76061803"/>
    <s v="RIBE ASESORIAS Y SERVICIOS DE INGEN"/>
    <n v="16.04"/>
    <n v="668.33333333333326"/>
    <s v="UF"/>
    <s v="false"/>
  </r>
  <r>
    <s v="LAR"/>
    <s v="PE"/>
    <x v="1"/>
    <x v="8"/>
    <s v="PE Center Manager"/>
    <s v="FZAMALLOA"/>
    <s v="12"/>
    <s v="1200146677"/>
    <s v="10"/>
    <x v="1737"/>
    <x v="1874"/>
    <x v="12"/>
    <s v="EXT_BRODRIGU"/>
    <s v="ZSRV"/>
    <s v=""/>
    <s v="P56607803"/>
    <s v="NATIONAL FACILITIES MANAGEMENT S.A."/>
    <n v="2304.64"/>
    <n v="668.01159420289844"/>
    <s v="PEN"/>
    <s v="false"/>
  </r>
  <r>
    <s v="3540"/>
    <s v="PE"/>
    <x v="1"/>
    <x v="54"/>
    <s v="PE Área Personas"/>
    <s v="GRAVINES"/>
    <s v="12"/>
    <s v="1200146598"/>
    <s v="10"/>
    <x v="1738"/>
    <x v="1875"/>
    <x v="2"/>
    <s v="GRAVINES"/>
    <s v="ZSRV"/>
    <s v="SER_GRAL"/>
    <s v="P60584205"/>
    <s v="GEOVICTORIA PERU S.A.C"/>
    <n v="2304"/>
    <n v="667.82608695652175"/>
    <s v="PEN"/>
    <s v="false"/>
  </r>
  <r>
    <s v="2400"/>
    <s v="CL"/>
    <x v="0"/>
    <x v="7"/>
    <s v="CL Ops Mall"/>
    <s v="rmesa"/>
    <s v="12"/>
    <s v="1200144092"/>
    <s v="10"/>
    <x v="1739"/>
    <x v="1876"/>
    <x v="23"/>
    <s v="EXT_CRODRIGU"/>
    <s v="ZSRV"/>
    <s v=""/>
    <s v="76906263"/>
    <s v="CERTIFICACION DE ASCENSORES IECAM"/>
    <n v="16"/>
    <n v="666.66666666666663"/>
    <s v="UF"/>
    <s v="false"/>
  </r>
  <r>
    <s v="3520"/>
    <s v="PE"/>
    <x v="1"/>
    <x v="2"/>
    <s v="PE Ops Mall"/>
    <s v="GLUDENA"/>
    <s v="12"/>
    <s v="1200144640"/>
    <s v="10"/>
    <x v="1740"/>
    <x v="1877"/>
    <x v="15"/>
    <s v="GLUDENA"/>
    <s v="ZSRV"/>
    <s v=""/>
    <s v="P53436340"/>
    <s v="ICA VERDE S.A.C."/>
    <n v="2300"/>
    <n v="666.66666666666663"/>
    <s v="PEN"/>
    <s v="false"/>
  </r>
  <r>
    <s v="6000"/>
    <s v="PE"/>
    <x v="2"/>
    <x v="34"/>
    <s v="PE Marketing Mall"/>
    <s v="AATOCHE"/>
    <s v="12"/>
    <s v="1200145461"/>
    <s v="10"/>
    <x v="1741"/>
    <x v="1878"/>
    <x v="52"/>
    <s v="EXT_KNOLASCO"/>
    <s v="ZSRV"/>
    <s v="SER_MKT"/>
    <s v="P20416564"/>
    <s v="SUSAN LEON PRODUCCIONES Y REPRESENT"/>
    <n v="2300"/>
    <n v="666.66666666666663"/>
    <s v="PEN"/>
    <s v="false"/>
  </r>
  <r>
    <s v="1100"/>
    <s v="CL"/>
    <x v="0"/>
    <x v="7"/>
    <s v="CL Ops Mall"/>
    <s v="ASANCHEZ"/>
    <m/>
    <s v="1200147124"/>
    <s v="10"/>
    <x v="1742"/>
    <x v="1879"/>
    <x v="9"/>
    <s v="EXT_MURRA"/>
    <s v="ZSRV"/>
    <s v=""/>
    <s v="76425235"/>
    <s v="REDES CONTRA INCENDIOS SPA"/>
    <n v="16"/>
    <n v="666.66666666666663"/>
    <s v="UF"/>
    <s v="false"/>
  </r>
  <r>
    <s v="PCA"/>
    <s v="CO"/>
    <x v="3"/>
    <x v="32"/>
    <s v="CO Mktg Mall"/>
    <s v="PRODRIGUEZ"/>
    <s v="12"/>
    <s v="1200145014"/>
    <s v="10"/>
    <x v="1743"/>
    <x v="1880"/>
    <x v="0"/>
    <s v="EXT_DMENDES"/>
    <s v="ZSRV"/>
    <s v=""/>
    <s v="C915302800"/>
    <s v="SERGIO HERRERA"/>
    <n v="2450000"/>
    <n v="666.12289287656336"/>
    <s v="COP"/>
    <s v="false"/>
  </r>
  <r>
    <s v="OAS"/>
    <s v="CO"/>
    <x v="3"/>
    <x v="58"/>
    <s v="CO Mktg Div"/>
    <s v="CGUTIERREZ"/>
    <m/>
    <s v="1200147210"/>
    <s v="10"/>
    <x v="1744"/>
    <x v="1881"/>
    <x v="41"/>
    <s v="EXT_CRAMOS"/>
    <s v="ZSRV"/>
    <s v="SER_MKT"/>
    <s v="C900197577"/>
    <s v="MARA IMPRESIÓN Y MARKETING SAS"/>
    <n v="2450000"/>
    <n v="666.12289287656336"/>
    <s v="COP"/>
    <s v="false"/>
  </r>
  <r>
    <s v="LAR"/>
    <s v="PE"/>
    <x v="1"/>
    <x v="8"/>
    <s v="PE Center Manager"/>
    <s v="FZAMALLOA"/>
    <s v="12"/>
    <s v="1200147022"/>
    <s v="10"/>
    <x v="1745"/>
    <x v="938"/>
    <x v="38"/>
    <s v="EXT_KNOLASCO"/>
    <s v="ZSRV"/>
    <s v=""/>
    <s v="P60790228"/>
    <s v="JP ENERGY S.A.C"/>
    <n v="2295"/>
    <n v="665.21739130434776"/>
    <s v="PEN"/>
    <s v="false"/>
  </r>
  <r>
    <s v="CON"/>
    <s v="CL"/>
    <x v="0"/>
    <x v="7"/>
    <s v="CL Ops Mall"/>
    <s v="JALVAREZV"/>
    <s v="12"/>
    <s v="1200146230"/>
    <s v="10"/>
    <x v="1746"/>
    <x v="1882"/>
    <x v="30"/>
    <s v="JALVAREZV"/>
    <s v="ZSRV"/>
    <s v=""/>
    <s v="76615160"/>
    <s v="EXTINTORES START FIRE Y COMPANIA"/>
    <n v="615900"/>
    <n v="665.1690732560777"/>
    <s v="CLP"/>
    <s v="false"/>
  </r>
  <r>
    <s v="6500"/>
    <s v="PE"/>
    <x v="2"/>
    <x v="34"/>
    <s v="PE Marketing Mall"/>
    <s v="JGONZALES"/>
    <s v="12"/>
    <s v="1200146279"/>
    <s v="10"/>
    <x v="1747"/>
    <x v="1883"/>
    <x v="30"/>
    <s v="EXT_BRODRIGU"/>
    <s v="ZSRV"/>
    <s v=""/>
    <s v="P20416564"/>
    <s v="SUSAN LEON PRODUCCIONES Y REPRESENT"/>
    <n v="2290"/>
    <n v="663.768115942029"/>
    <s v="PEN"/>
    <s v="false"/>
  </r>
  <r>
    <s v="6150"/>
    <s v="PE"/>
    <x v="2"/>
    <x v="34"/>
    <s v="PE Marketing Mall"/>
    <s v="JGONZALES"/>
    <s v="12"/>
    <s v="1200146272"/>
    <s v="10"/>
    <x v="1748"/>
    <x v="1883"/>
    <x v="30"/>
    <s v="EXT_BRODRIGU"/>
    <s v="ZSRV"/>
    <s v=""/>
    <s v="P20416564"/>
    <s v="SUSAN LEON PRODUCCIONES Y REPRESENT"/>
    <n v="2290"/>
    <n v="663.768115942029"/>
    <s v="PEN"/>
    <s v="false"/>
  </r>
  <r>
    <s v="3450"/>
    <s v="PE"/>
    <x v="1"/>
    <x v="34"/>
    <s v="PE Marketing Mall"/>
    <s v="YPAREDES"/>
    <s v="12"/>
    <s v="1200146877"/>
    <s v="10"/>
    <x v="1749"/>
    <x v="1884"/>
    <x v="50"/>
    <s v="EXT_ACHIHUAN"/>
    <s v="ZSRV"/>
    <s v="SER_MKT"/>
    <s v="P20416564"/>
    <s v="SUSAN LEON PRODUCCIONES Y REPRESENT"/>
    <n v="2288.3000000000002"/>
    <n v="663.27536231884062"/>
    <s v="PEN"/>
    <s v="false"/>
  </r>
  <r>
    <s v="MAM"/>
    <s v="CL"/>
    <x v="0"/>
    <x v="39"/>
    <s v="CL Explotación TI"/>
    <s v="PPETIT"/>
    <m/>
    <s v="1200147234"/>
    <s v="10"/>
    <x v="1750"/>
    <x v="1885"/>
    <x v="41"/>
    <s v="PPETIT"/>
    <s v="ZSRV"/>
    <s v="SER_GRAL"/>
    <s v="77350771"/>
    <s v="4EVER GROUP SPA"/>
    <n v="15.91"/>
    <n v="662.91666666666663"/>
    <s v="UF"/>
    <s v="false"/>
  </r>
  <r>
    <s v="OUL"/>
    <s v="PE"/>
    <x v="1"/>
    <x v="34"/>
    <s v="PE Marketing Mall"/>
    <s v="YPAREDES"/>
    <s v="12"/>
    <s v="1200146908"/>
    <s v="10"/>
    <x v="1751"/>
    <x v="1886"/>
    <x v="50"/>
    <s v="EXT_ACHIHUAN"/>
    <s v="ZSRV"/>
    <s v="SER_MKT"/>
    <s v="P20416564"/>
    <s v="SUSAN LEON PRODUCCIONES Y REPRESENT"/>
    <n v="2283"/>
    <n v="661.73913043478262"/>
    <s v="PEN"/>
    <s v="false"/>
  </r>
  <r>
    <s v="MIN"/>
    <s v="PE"/>
    <x v="1"/>
    <x v="34"/>
    <s v="PE Marketing Mall"/>
    <s v="AATOCHE"/>
    <s v="12"/>
    <s v="1200145608"/>
    <s v="10"/>
    <x v="1752"/>
    <x v="1887"/>
    <x v="26"/>
    <s v="EXT_EDAVILA"/>
    <s v="ZSRV"/>
    <s v="SER_MKT"/>
    <s v="P20416564"/>
    <s v="SUSAN LEON PRODUCCIONES Y REPRESENT"/>
    <n v="2280"/>
    <n v="660.86956521739125"/>
    <s v="PEN"/>
    <s v="false"/>
  </r>
  <r>
    <s v="3450"/>
    <s v="PE"/>
    <x v="1"/>
    <x v="34"/>
    <s v="PE Marketing Mall"/>
    <s v="YPAREDES"/>
    <s v="12"/>
    <s v="1200146179"/>
    <s v="10"/>
    <x v="1753"/>
    <x v="1888"/>
    <x v="34"/>
    <s v="EXT_ACHIHUAN"/>
    <s v="ZSRV"/>
    <s v="SER_MKT"/>
    <s v="P20416564"/>
    <s v="SUSAN LEON PRODUCCIONES Y REPRESENT"/>
    <n v="2280"/>
    <n v="660.86956521739125"/>
    <s v="PEN"/>
    <s v="false"/>
  </r>
  <r>
    <s v="3450"/>
    <s v="PE"/>
    <x v="1"/>
    <x v="34"/>
    <s v="PE Marketing Mall"/>
    <s v="YPAREDES"/>
    <s v="12"/>
    <s v="1200146178"/>
    <s v="10"/>
    <x v="1754"/>
    <x v="1889"/>
    <x v="34"/>
    <s v="EXT_ACHIHUAN"/>
    <s v="ZSRV"/>
    <s v="SER_MKT"/>
    <s v="P20416564"/>
    <s v="SUSAN LEON PRODUCCIONES Y REPRESENT"/>
    <n v="2280"/>
    <n v="660.86956521739125"/>
    <s v="PEN"/>
    <s v="false"/>
  </r>
  <r>
    <s v="OUL"/>
    <s v="PE"/>
    <x v="1"/>
    <x v="34"/>
    <s v="PE Marketing Mall"/>
    <s v="YPAREDES"/>
    <s v="12"/>
    <s v="1200146902"/>
    <s v="10"/>
    <x v="1755"/>
    <x v="1890"/>
    <x v="50"/>
    <s v="EXT_ACHIHUAN"/>
    <s v="ZSRV"/>
    <s v="SER_MKT"/>
    <s v="P20416564"/>
    <s v="SUSAN LEON PRODUCCIONES Y REPRESENT"/>
    <n v="2280"/>
    <n v="660.86956521739125"/>
    <s v="PEN"/>
    <s v="false"/>
  </r>
  <r>
    <s v="3520"/>
    <s v="PE"/>
    <x v="1"/>
    <x v="2"/>
    <s v="PE Ops Mall"/>
    <s v="gludena"/>
    <s v="12"/>
    <s v="1200144820"/>
    <s v="10"/>
    <x v="1756"/>
    <x v="1891"/>
    <x v="4"/>
    <s v="GLUDENA"/>
    <s v="ZSRV"/>
    <s v=""/>
    <s v="P20416564"/>
    <s v="SUSAN LEON PRODUCCIONES Y REPRESENT"/>
    <n v="2275"/>
    <n v="659.42028985507238"/>
    <s v="PEN"/>
    <s v="false"/>
  </r>
  <r>
    <s v="MQU"/>
    <s v="CL"/>
    <x v="0"/>
    <x v="7"/>
    <s v="CL Ops Mall"/>
    <s v="MBELLO"/>
    <s v="12"/>
    <s v="1200146310"/>
    <s v="10"/>
    <x v="1757"/>
    <x v="1892"/>
    <x v="35"/>
    <s v="EXT_MBELLO"/>
    <s v="ZSRV"/>
    <s v=""/>
    <s v="96811990"/>
    <s v="LINKES CHILE S.A"/>
    <n v="610526"/>
    <n v="659.36517879321332"/>
    <s v="CLP"/>
    <s v="false"/>
  </r>
  <r>
    <s v="2160"/>
    <s v="CL"/>
    <x v="0"/>
    <x v="7"/>
    <s v="CL Ops Mall"/>
    <s v="ROCRTES"/>
    <s v="12"/>
    <s v="1200144341"/>
    <s v="10"/>
    <x v="1758"/>
    <x v="1893"/>
    <x v="32"/>
    <s v="EXT_CVENEGAS"/>
    <s v="ZSRV"/>
    <s v=""/>
    <s v="76951272"/>
    <s v="CLIVER SPA"/>
    <n v="610352"/>
    <n v="659.17725962005773"/>
    <s v="CLP"/>
    <s v="false"/>
  </r>
  <r>
    <s v="1110"/>
    <s v="CL"/>
    <x v="0"/>
    <x v="13"/>
    <s v="CL Marketing Mall"/>
    <s v="F MOZO"/>
    <m/>
    <s v="1200147227"/>
    <s v="10"/>
    <x v="1759"/>
    <x v="1894"/>
    <x v="41"/>
    <s v="BILLESCA"/>
    <s v="ZSRV"/>
    <s v=""/>
    <s v="76666197"/>
    <s v="LA AMPOLLETA PRODUCCION AUDIOVISUAL"/>
    <n v="609730"/>
    <n v="658.50550257578868"/>
    <s v="CLP"/>
    <s v="false"/>
  </r>
  <r>
    <s v="6500"/>
    <s v="PE"/>
    <x v="2"/>
    <x v="2"/>
    <s v="PE Ops Mall"/>
    <s v="JGONZALES"/>
    <s v="12"/>
    <s v="1200146331"/>
    <s v="10"/>
    <x v="1760"/>
    <x v="1895"/>
    <x v="35"/>
    <s v="JGONZALES"/>
    <s v="ZSRV"/>
    <s v=""/>
    <s v="P51208064"/>
    <s v="IVCO FINNING PERU S.A.C."/>
    <n v="2270.9"/>
    <n v="658.231884057971"/>
    <s v="PEN"/>
    <s v="false"/>
  </r>
  <r>
    <s v="OUL"/>
    <s v="PE"/>
    <x v="1"/>
    <x v="38"/>
    <s v="PE Ops Out/Strips"/>
    <s v="mrodriguezc"/>
    <s v="12"/>
    <s v="1200146889"/>
    <s v="10"/>
    <x v="1761"/>
    <x v="1896"/>
    <x v="50"/>
    <s v="MRODRIGUEZC"/>
    <s v="ZSRV"/>
    <s v=""/>
    <s v="P48281567"/>
    <s v="ARTE CONSULTORES, EJECUTORES E.I.R."/>
    <n v="2268.63"/>
    <n v="657.57391304347823"/>
    <s v="PEN"/>
    <s v="false"/>
  </r>
  <r>
    <s v="6550"/>
    <s v="PE"/>
    <x v="2"/>
    <x v="2"/>
    <s v="PE Ops Mall"/>
    <s v="yzegarra"/>
    <s v="12"/>
    <s v="1200145720"/>
    <s v="10"/>
    <x v="1762"/>
    <x v="1897"/>
    <x v="40"/>
    <s v="YZEGARRA"/>
    <s v="ZSRV"/>
    <s v=""/>
    <s v="P60359466"/>
    <s v="ELECTRIC STORE S.A.C."/>
    <n v="2267.5"/>
    <n v="657.24637681159413"/>
    <s v="PEN"/>
    <s v="false"/>
  </r>
  <r>
    <s v="6030"/>
    <s v="PE"/>
    <x v="2"/>
    <x v="2"/>
    <s v="PE Ops Mall"/>
    <s v="LHUAMAN"/>
    <s v="12"/>
    <s v="1200145624"/>
    <s v="10"/>
    <x v="1763"/>
    <x v="1898"/>
    <x v="26"/>
    <s v="LHUAMAN"/>
    <s v="ZSRV"/>
    <s v=""/>
    <s v="P60434597"/>
    <s v="DINAMO CONTROL &amp; AUTOMATIZACION S.A"/>
    <n v="2263.33"/>
    <n v="656.03768115942023"/>
    <s v="PEN"/>
    <s v="false"/>
  </r>
  <r>
    <s v="2400"/>
    <s v="CL"/>
    <x v="0"/>
    <x v="7"/>
    <s v="CL Ops Mall"/>
    <s v="RMESA"/>
    <s v="12"/>
    <s v="1200144517"/>
    <s v="10"/>
    <x v="1764"/>
    <x v="1899"/>
    <x v="64"/>
    <s v="PCAMPOS"/>
    <s v="ZSRV"/>
    <s v=""/>
    <s v="76182760"/>
    <s v="COMERCIAL LAZMETAL LIMITADA"/>
    <n v="605000"/>
    <n v="653.39712505264981"/>
    <s v="CLP"/>
    <s v="false"/>
  </r>
  <r>
    <s v="1100"/>
    <s v="CL"/>
    <x v="0"/>
    <x v="7"/>
    <s v="CL Ops Mall"/>
    <s v="MANTONIETA"/>
    <m/>
    <s v="1200147181"/>
    <s v="10"/>
    <x v="1765"/>
    <x v="1900"/>
    <x v="41"/>
    <s v="EXT_MURRA"/>
    <s v="ZSRV"/>
    <s v=""/>
    <s v="76179272"/>
    <s v="ANDES FACILITY MANAGEMENT SPA"/>
    <n v="604800"/>
    <n v="653.18112600304562"/>
    <s v="CLP"/>
    <s v="false"/>
  </r>
  <r>
    <s v="PAG"/>
    <s v="CO"/>
    <x v="3"/>
    <x v="32"/>
    <s v="CO Mktg Mall"/>
    <s v="ATAPIA"/>
    <s v="12"/>
    <s v="1200145877"/>
    <s v="10"/>
    <x v="1766"/>
    <x v="1901"/>
    <x v="31"/>
    <s v="AMONTES"/>
    <s v="ZSRV"/>
    <s v="SER_MKT"/>
    <s v="C830015727"/>
    <s v="AXESNET SAS"/>
    <n v="2400000"/>
    <n v="652.52854812398039"/>
    <s v="COP"/>
    <s v="false"/>
  </r>
  <r>
    <s v="6650"/>
    <s v="PE"/>
    <x v="2"/>
    <x v="2"/>
    <s v="PE Ops Mall"/>
    <s v="MCHACALIAZA"/>
    <s v="12"/>
    <s v="1200146013"/>
    <s v="10"/>
    <x v="1767"/>
    <x v="1902"/>
    <x v="20"/>
    <s v="MCHACALIAZA"/>
    <s v="ZSRV"/>
    <s v=""/>
    <s v="P55513538"/>
    <s v="RETAIL CHECK PERU S.A.C."/>
    <n v="2250"/>
    <n v="652.17391304347825"/>
    <s v="PEN"/>
    <s v="false"/>
  </r>
  <r>
    <s v="2400"/>
    <s v="CL"/>
    <x v="0"/>
    <x v="7"/>
    <s v="CL Ops Mall"/>
    <s v="RMESA"/>
    <s v="12"/>
    <s v="1200145943"/>
    <s v="10"/>
    <x v="1768"/>
    <x v="1903"/>
    <x v="17"/>
    <s v="EXT_JHERRERA"/>
    <s v="ZSRV"/>
    <s v=""/>
    <s v="76839748"/>
    <s v="SERVICIOS INTEGRALES RICARDO ALFONS"/>
    <n v="603680"/>
    <n v="651.97153132526216"/>
    <s v="CLP"/>
    <s v="false"/>
  </r>
  <r>
    <s v="1100"/>
    <s v="CL"/>
    <x v="0"/>
    <x v="6"/>
    <s v="Corp Explo. TI"/>
    <s v="CPAVEZ"/>
    <s v="12"/>
    <s v="1200147006"/>
    <s v="10"/>
    <x v="1769"/>
    <x v="1904"/>
    <x v="38"/>
    <s v="CPAVEZ"/>
    <s v="ZSRV"/>
    <s v="SER_GRAL"/>
    <s v="96806980"/>
    <s v="ENTEL PCS TELECOMUNICACIONES S.A."/>
    <n v="603328"/>
    <n v="651.59137299795884"/>
    <s v="CLP"/>
    <s v="false"/>
  </r>
  <r>
    <s v="PHM"/>
    <s v="CO"/>
    <x v="3"/>
    <x v="32"/>
    <s v="CO Mktg Mall"/>
    <s v="JPERDOMO"/>
    <s v="12"/>
    <s v="1200145575"/>
    <s v="10"/>
    <x v="1770"/>
    <x v="1905"/>
    <x v="26"/>
    <s v="NACOSTA"/>
    <s v="ZSRV"/>
    <s v="SER_MKT"/>
    <s v="C811028562"/>
    <s v="GLOBO PUBLICIDADSAS"/>
    <n v="2395000"/>
    <n v="651.16911364872215"/>
    <s v="COP"/>
    <s v="false"/>
  </r>
  <r>
    <s v="3450"/>
    <s v="PE"/>
    <x v="1"/>
    <x v="38"/>
    <s v="PE Ops Out/Strips"/>
    <s v="EREJAS"/>
    <s v="12"/>
    <s v="1200146248"/>
    <s v="10"/>
    <x v="1771"/>
    <x v="1906"/>
    <x v="35"/>
    <s v="EREJAS"/>
    <s v="ZSRV"/>
    <s v=""/>
    <s v="P56607803"/>
    <s v="NATIONAL FACILITIES MANAGEMENT S.A."/>
    <n v="2246.4"/>
    <n v="651.13043478260875"/>
    <s v="PEN"/>
    <s v="false"/>
  </r>
  <r>
    <s v="ACO"/>
    <s v="CL"/>
    <x v="0"/>
    <x v="7"/>
    <s v="CL Ops Mall"/>
    <s v="FGONZALEZ"/>
    <s v="12"/>
    <s v="1200145859"/>
    <s v="10"/>
    <x v="1772"/>
    <x v="1907"/>
    <x v="31"/>
    <s v="FGONZALEZG"/>
    <s v="ZSRV"/>
    <s v=""/>
    <s v="80571500"/>
    <s v="ISS SERVICIOS GENERALES LIMITADA"/>
    <n v="602623"/>
    <n v="650.82997634810408"/>
    <s v="CLP"/>
    <s v="false"/>
  </r>
  <r>
    <s v="6500"/>
    <s v="PE"/>
    <x v="2"/>
    <x v="28"/>
    <s v="Corp Impuestos"/>
    <s v="ACARRASCO"/>
    <s v="12"/>
    <s v="1200144857"/>
    <s v="10"/>
    <x v="1773"/>
    <x v="1908"/>
    <x v="42"/>
    <s v="DQUINTANA"/>
    <s v="ZSRV"/>
    <s v=""/>
    <s v="P54744099"/>
    <s v="ESTUDIO JORGE AVENDANO ABOGADOS"/>
    <n v="650"/>
    <n v="650"/>
    <s v="USD"/>
    <s v="false"/>
  </r>
  <r>
    <s v="3450"/>
    <s v="PE"/>
    <x v="1"/>
    <x v="17"/>
    <s v="PE Área Legal"/>
    <s v="GOLIVERI"/>
    <s v="12"/>
    <s v="1200145739"/>
    <s v="10"/>
    <x v="1774"/>
    <x v="1518"/>
    <x v="39"/>
    <s v="SGARIBAY"/>
    <s v="ZSRV"/>
    <s v=""/>
    <s v="P54744099"/>
    <s v="ESTUDIO JORGE AVENDANO ABOGADOS"/>
    <n v="650"/>
    <n v="650"/>
    <s v="USD"/>
    <s v="false"/>
  </r>
  <r>
    <s v="PAG"/>
    <s v="CO"/>
    <x v="3"/>
    <x v="11"/>
    <s v="CO Ops Mall"/>
    <s v="CHERRERA"/>
    <s v="12"/>
    <s v="1200144884"/>
    <s v="10"/>
    <x v="1775"/>
    <x v="1909"/>
    <x v="42"/>
    <s v="EXT_MSAMPER"/>
    <s v="ZSRV"/>
    <s v=""/>
    <s v="C860012336"/>
    <s v="INSTITUTO COLOMBIANO DE NORMAS"/>
    <n v="2389240"/>
    <n v="649.60304513322455"/>
    <s v="COP"/>
    <s v="false"/>
  </r>
  <r>
    <s v="BOG"/>
    <s v="CO"/>
    <x v="3"/>
    <x v="11"/>
    <s v="CO Ops Mall"/>
    <s v="CAROL CORTES"/>
    <s v="12"/>
    <s v="1200145894"/>
    <s v="10"/>
    <x v="1776"/>
    <x v="1910"/>
    <x v="31"/>
    <s v="EXT_APAREDES"/>
    <s v="ZSRV"/>
    <s v=""/>
    <s v="C860012336"/>
    <s v="INSTITUTO COLOMBIANO DE NORMAS"/>
    <n v="2389240"/>
    <n v="649.60304513322455"/>
    <s v="COP"/>
    <s v="false"/>
  </r>
  <r>
    <s v="PAG"/>
    <s v="CO"/>
    <x v="3"/>
    <x v="11"/>
    <s v="CO Ops Mall"/>
    <s v="CHERRERA"/>
    <s v="12"/>
    <s v="1200145854"/>
    <s v="10"/>
    <x v="1777"/>
    <x v="1911"/>
    <x v="31"/>
    <s v="EXT_MSAMPER"/>
    <s v="ZSRV"/>
    <s v=""/>
    <s v="C860012336"/>
    <s v="INSTITUTO COLOMBIANO DE NORMAS"/>
    <n v="2389240"/>
    <n v="649.60304513322455"/>
    <s v="COP"/>
    <s v="false"/>
  </r>
  <r>
    <s v="PHM"/>
    <s v="CO"/>
    <x v="3"/>
    <x v="11"/>
    <s v="CO Ops Mall"/>
    <s v="JDIAZ"/>
    <s v="12"/>
    <s v="1200145916"/>
    <s v="10"/>
    <x v="1778"/>
    <x v="1912"/>
    <x v="31"/>
    <s v="EXT_BOSORNO"/>
    <s v="ZSRV"/>
    <s v=""/>
    <s v="C860012336"/>
    <s v="INSTITUTO COLOMBIANO DE NORMAS"/>
    <n v="2389240"/>
    <n v="649.60304513322455"/>
    <s v="COP"/>
    <s v="false"/>
  </r>
  <r>
    <s v="MIN"/>
    <s v="PE"/>
    <x v="1"/>
    <x v="34"/>
    <s v="PE Marketing Mall"/>
    <s v="AATOCHE"/>
    <s v="12"/>
    <s v="1200145494"/>
    <s v="10"/>
    <x v="1779"/>
    <x v="1913"/>
    <x v="1"/>
    <s v="EXT_EDAVILA"/>
    <s v="ZSRV"/>
    <s v="SER_MKT"/>
    <s v="P20416564"/>
    <s v="SUSAN LEON PRODUCCIONES Y REPRESENT"/>
    <n v="2240"/>
    <n v="649.27536231884051"/>
    <s v="PEN"/>
    <s v="false"/>
  </r>
  <r>
    <s v="MAM"/>
    <s v="CL"/>
    <x v="0"/>
    <x v="7"/>
    <s v="CL Ops Mall"/>
    <s v="CMEDINA"/>
    <s v="12"/>
    <s v="1200145354"/>
    <s v="10"/>
    <x v="1780"/>
    <x v="1914"/>
    <x v="21"/>
    <s v="EXT_BBUSTOS"/>
    <s v="ZSRV"/>
    <s v="SER_GRAL"/>
    <s v="77127582"/>
    <s v="CHILE SEÑALETICAS SPA"/>
    <n v="15.58"/>
    <n v="649.16666666666663"/>
    <s v="UF"/>
    <s v="false"/>
  </r>
  <r>
    <s v="6740"/>
    <s v="PE"/>
    <x v="2"/>
    <x v="26"/>
    <s v="PE Gcia Ops"/>
    <s v="IVALDERRAMA"/>
    <m/>
    <s v="1200147676"/>
    <s v="10"/>
    <x v="1781"/>
    <x v="1915"/>
    <x v="45"/>
    <s v="EXT_KNOLASCO"/>
    <s v="ZSRV"/>
    <s v=""/>
    <s v="P60854048"/>
    <s v="TIME JOBS SERVICES S.A.C"/>
    <n v="2239.1"/>
    <n v="649.01449275362313"/>
    <s v="PEN"/>
    <s v="false"/>
  </r>
  <r>
    <s v="PAF"/>
    <s v="CO"/>
    <x v="3"/>
    <x v="11"/>
    <s v="CO Ops Mall"/>
    <s v="JDIAZ"/>
    <s v="12"/>
    <s v="1200146584"/>
    <s v="10"/>
    <x v="1782"/>
    <x v="1916"/>
    <x v="2"/>
    <s v="EXT_BOSORNO"/>
    <s v="ZSRV"/>
    <s v=""/>
    <s v="C900038616"/>
    <s v="CBRE COLOMBIA SAS"/>
    <n v="2387000"/>
    <n v="648.99401848830882"/>
    <s v="COP"/>
    <s v="false"/>
  </r>
  <r>
    <s v="2160"/>
    <s v="CL"/>
    <x v="0"/>
    <x v="13"/>
    <s v="CL Marketing Mall"/>
    <s v="JNONES"/>
    <s v="12"/>
    <s v="1200144461"/>
    <s v="10"/>
    <x v="1783"/>
    <x v="1006"/>
    <x v="47"/>
    <s v="JNONES"/>
    <s v="ZSRV"/>
    <s v=""/>
    <s v="77438642"/>
    <s v="PHILLIPS PRODUCCIONES AUDIOVISUALES"/>
    <n v="600000"/>
    <n v="647.99714881254522"/>
    <s v="CLP"/>
    <s v="false"/>
  </r>
  <r>
    <s v="1100"/>
    <s v="CL"/>
    <x v="0"/>
    <x v="19"/>
    <s v="Corp A. Personas"/>
    <s v="CGALLETTI"/>
    <s v="12"/>
    <s v="1200145360"/>
    <s v="10"/>
    <x v="1784"/>
    <x v="1917"/>
    <x v="21"/>
    <s v="DQUINTANA"/>
    <s v="ZSRV"/>
    <s v=""/>
    <s v="76072672"/>
    <s v="CONSULTORA DE COMUNICACIONES Y RSE"/>
    <n v="600000"/>
    <n v="647.99714881254522"/>
    <s v="CLP"/>
    <s v="false"/>
  </r>
  <r>
    <s v="2160"/>
    <s v="CL"/>
    <x v="0"/>
    <x v="7"/>
    <s v="CL Ops Mall"/>
    <s v="RCORTES"/>
    <s v="12"/>
    <s v="1200146383"/>
    <s v="10"/>
    <x v="1785"/>
    <x v="1918"/>
    <x v="13"/>
    <s v="EXT_CVENEGAS"/>
    <s v="ZSRV"/>
    <s v=""/>
    <s v="76720778"/>
    <s v="SECURITEK SPA"/>
    <n v="600000"/>
    <n v="647.99714881254522"/>
    <s v="CLP"/>
    <s v="false"/>
  </r>
  <r>
    <s v="2160"/>
    <s v="CL"/>
    <x v="0"/>
    <x v="7"/>
    <s v="CL Ops Mall"/>
    <s v="RCORTES"/>
    <s v="12"/>
    <s v="1200146382"/>
    <s v="10"/>
    <x v="1786"/>
    <x v="1919"/>
    <x v="13"/>
    <s v="EXT_CVENEGAS"/>
    <s v="ZSRV"/>
    <s v=""/>
    <s v="76720778"/>
    <s v="SECURITEK SPA"/>
    <n v="600000"/>
    <n v="647.99714881254522"/>
    <s v="CLP"/>
    <s v="false"/>
  </r>
  <r>
    <s v="2160"/>
    <s v="CL"/>
    <x v="0"/>
    <x v="13"/>
    <s v="CL Marketing Mall"/>
    <s v="JGORICHON"/>
    <s v="12"/>
    <s v="1200146776"/>
    <s v="10"/>
    <x v="1787"/>
    <x v="1920"/>
    <x v="18"/>
    <s v="JGORICHON"/>
    <s v="ZSRV"/>
    <s v=""/>
    <s v="76593514"/>
    <s v="TEMPO PRODUCCIONES BY DS SPA"/>
    <n v="600000"/>
    <n v="647.99714881254522"/>
    <s v="CLP"/>
    <s v="false"/>
  </r>
  <r>
    <s v="6650"/>
    <s v="PE"/>
    <x v="2"/>
    <x v="2"/>
    <s v="PE Ops Mall"/>
    <s v="AVERGARA"/>
    <s v="12"/>
    <s v="1200144483"/>
    <s v="10"/>
    <x v="1788"/>
    <x v="1921"/>
    <x v="47"/>
    <s v="EXT_ACHIHUAN"/>
    <s v="ZSRV"/>
    <s v="SER_GRAL"/>
    <s v="P49259204"/>
    <s v="AF CONCEPT S.A.C."/>
    <n v="2230"/>
    <n v="646.37681159420288"/>
    <s v="PEN"/>
    <s v="false"/>
  </r>
  <r>
    <s v="6740"/>
    <s v="PE"/>
    <x v="2"/>
    <x v="34"/>
    <s v="PE Marketing Mall"/>
    <s v="KORDAYA"/>
    <m/>
    <s v="1200147683"/>
    <s v="10"/>
    <x v="1789"/>
    <x v="1922"/>
    <x v="45"/>
    <s v="EXT_ACHIHUAN"/>
    <s v="ZSRV"/>
    <s v=""/>
    <s v="P20416564"/>
    <s v="SUSAN LEON PRODUCCIONES Y REPRESENT"/>
    <n v="2230"/>
    <n v="646.37681159420288"/>
    <s v="PEN"/>
    <s v="false"/>
  </r>
  <r>
    <s v="6000"/>
    <s v="PE"/>
    <x v="2"/>
    <x v="34"/>
    <s v="PE Marketing Mall"/>
    <s v="AATOCHE"/>
    <s v="12"/>
    <s v="1200145806"/>
    <s v="10"/>
    <x v="1790"/>
    <x v="1923"/>
    <x v="31"/>
    <s v="EXT_KNOLASCO"/>
    <s v="ZSRV"/>
    <s v="SER_MKT"/>
    <s v="P20416564"/>
    <s v="SUSAN LEON PRODUCCIONES Y REPRESENT"/>
    <n v="2228.5"/>
    <n v="645.94202898550725"/>
    <s v="PEN"/>
    <s v="false"/>
  </r>
  <r>
    <s v="CUR"/>
    <s v="CL"/>
    <x v="0"/>
    <x v="7"/>
    <s v="CL Ops Mall"/>
    <s v="JLAZO"/>
    <m/>
    <s v="1200147551"/>
    <s v="10"/>
    <x v="1791"/>
    <x v="1924"/>
    <x v="28"/>
    <s v="JLAZO"/>
    <s v="ZSRV"/>
    <s v=""/>
    <s v="76425235"/>
    <s v="REDES CONTRA INCENDIOS SPA"/>
    <n v="15.5"/>
    <n v="645.83333333333337"/>
    <s v="UF"/>
    <s v="false"/>
  </r>
  <r>
    <s v="OAS"/>
    <s v="CO"/>
    <x v="3"/>
    <x v="31"/>
    <s v="CO Ops Out/Strip"/>
    <s v="LCHARRY"/>
    <m/>
    <s v="1200147515"/>
    <s v="10"/>
    <x v="1792"/>
    <x v="1925"/>
    <x v="28"/>
    <s v="LCHARRY"/>
    <s v="ZSRV"/>
    <s v=""/>
    <s v="C79103649"/>
    <s v="PEDRO ANTONIO SALINAS GIL"/>
    <n v="2373500"/>
    <n v="645.32354540511142"/>
    <s v="COP"/>
    <s v="false"/>
  </r>
  <r>
    <s v="1110"/>
    <s v="CL"/>
    <x v="0"/>
    <x v="1"/>
    <s v="Corp A. Finanzas"/>
    <s v="jgalvez"/>
    <s v="12"/>
    <s v="1200146597"/>
    <s v="10"/>
    <x v="1793"/>
    <x v="1926"/>
    <x v="2"/>
    <s v="PMUNOZ"/>
    <s v="ZSRV"/>
    <s v=""/>
    <s v="77686897"/>
    <s v="ASESORIAS ANALYTICSLAB"/>
    <n v="596265"/>
    <n v="643.96336656118717"/>
    <s v="CLP"/>
    <s v="false"/>
  </r>
  <r>
    <s v="3540"/>
    <s v="PE"/>
    <x v="1"/>
    <x v="26"/>
    <s v="PE Gcia Ops"/>
    <s v="IVALDERRAMA"/>
    <s v="12"/>
    <s v="1200145496"/>
    <s v="10"/>
    <x v="1794"/>
    <x v="1927"/>
    <x v="1"/>
    <s v="IVALDERRAMA"/>
    <s v="ZSRV"/>
    <s v=""/>
    <s v="P45502660"/>
    <s v="MULTIPROCESOS CONSULTORES &amp; EJECUTO"/>
    <n v="2220.34"/>
    <n v="643.57681159420292"/>
    <s v="PEN"/>
    <s v="false"/>
  </r>
  <r>
    <s v="MIN"/>
    <s v="PE"/>
    <x v="1"/>
    <x v="34"/>
    <s v="PE Marketing Mall"/>
    <s v="AATOCHE"/>
    <s v="12"/>
    <s v="1200144368"/>
    <s v="10"/>
    <x v="1795"/>
    <x v="1928"/>
    <x v="32"/>
    <s v="EXT_EDAVILA"/>
    <s v="ZSRV"/>
    <s v="SER_MKT"/>
    <s v="P60410156"/>
    <s v="S &amp; M GIGANTICOLOR S.A.C"/>
    <n v="2220"/>
    <n v="643.47826086956513"/>
    <s v="PEN"/>
    <s v="false"/>
  </r>
  <r>
    <s v="PCA"/>
    <s v="CO"/>
    <x v="3"/>
    <x v="11"/>
    <s v="CO Ops Mall"/>
    <s v="DLOZADA"/>
    <m/>
    <s v="1200147274"/>
    <s v="10"/>
    <x v="1796"/>
    <x v="1929"/>
    <x v="25"/>
    <s v="EXT_AFLOREZ"/>
    <s v="ZSRV"/>
    <s v=""/>
    <s v="C900669496"/>
    <s v="COMERCIALIZADORA DE INSUMOS"/>
    <n v="2366000"/>
    <n v="643.28439369222406"/>
    <s v="COP"/>
    <s v="false"/>
  </r>
  <r>
    <s v="DCO"/>
    <s v="CO"/>
    <x v="3"/>
    <x v="22"/>
    <s v="CO A.Finanzas"/>
    <s v="ABARRAGAN"/>
    <s v="12"/>
    <s v="1200146762"/>
    <s v="30"/>
    <x v="1797"/>
    <x v="1930"/>
    <x v="51"/>
    <s v="LBARRAGAN"/>
    <s v="ZSRV"/>
    <s v=""/>
    <s v="C811025289"/>
    <s v="NOVAVENTA S.A.S"/>
    <n v="2360388"/>
    <n v="641.75856443719408"/>
    <s v="COP"/>
    <s v="false"/>
  </r>
  <r>
    <s v="6150"/>
    <s v="PE"/>
    <x v="2"/>
    <x v="2"/>
    <s v="PE Ops Mall"/>
    <s v="JGONZALES"/>
    <s v="12"/>
    <s v="1200145994"/>
    <s v="10"/>
    <x v="1798"/>
    <x v="1931"/>
    <x v="17"/>
    <s v="JGONZALES"/>
    <s v="ZSRV"/>
    <s v=""/>
    <s v="P60484187"/>
    <s v="SOINEL COMPANY S.A.C"/>
    <n v="2206.4"/>
    <n v="639.536231884058"/>
    <s v="PEN"/>
    <s v="false"/>
  </r>
  <r>
    <s v="3300"/>
    <s v="PE"/>
    <x v="1"/>
    <x v="2"/>
    <s v="PE Ops Mall"/>
    <s v="JMALAGFA"/>
    <s v="12"/>
    <s v="1200145528"/>
    <s v="10"/>
    <x v="1799"/>
    <x v="1415"/>
    <x v="1"/>
    <s v="JMALAGA"/>
    <s v="ZSRV"/>
    <s v=""/>
    <s v="P12262043"/>
    <s v="OVERALL BUSINESS S.A"/>
    <n v="2204.58"/>
    <n v="639.00869565217386"/>
    <s v="PEN"/>
    <s v="false"/>
  </r>
  <r>
    <s v="3300"/>
    <s v="PE"/>
    <x v="1"/>
    <x v="2"/>
    <s v="PE Ops Mall"/>
    <s v="JMALAGA"/>
    <s v="12"/>
    <s v="1200145527"/>
    <s v="10"/>
    <x v="1800"/>
    <x v="1534"/>
    <x v="1"/>
    <s v="JMALAGA"/>
    <s v="ZSRV"/>
    <s v=""/>
    <s v="P12262043"/>
    <s v="OVERALL BUSINESS S.A"/>
    <n v="2204.5700000000002"/>
    <n v="639.00579710144928"/>
    <s v="PEN"/>
    <s v="false"/>
  </r>
  <r>
    <s v="2400"/>
    <s v="CL"/>
    <x v="0"/>
    <x v="7"/>
    <s v="CL Ops Mall"/>
    <s v="RMESA"/>
    <s v="12"/>
    <s v="1200145946"/>
    <s v="10"/>
    <x v="1801"/>
    <x v="1932"/>
    <x v="17"/>
    <s v="EXT_JHERRERA"/>
    <s v="ZSRV"/>
    <s v=""/>
    <s v="76839748"/>
    <s v="SERVICIOS INTEGRALES RICARDO ALFONS"/>
    <n v="591360"/>
    <n v="638.66598986964459"/>
    <s v="CLP"/>
    <s v="false"/>
  </r>
  <r>
    <s v="3520"/>
    <s v="PE"/>
    <x v="1"/>
    <x v="2"/>
    <s v="PE Ops Mall"/>
    <s v="GLUDENA"/>
    <s v="12"/>
    <s v="1200144054"/>
    <s v="10"/>
    <x v="1802"/>
    <x v="1933"/>
    <x v="8"/>
    <s v="GLUDENA"/>
    <s v="ZSRV"/>
    <s v=""/>
    <s v="P60359466"/>
    <s v="ELECTRIC STORE S.A.C."/>
    <n v="2200"/>
    <n v="637.68115942028987"/>
    <s v="PEN"/>
    <s v="false"/>
  </r>
  <r>
    <s v="6550"/>
    <s v="PE"/>
    <x v="2"/>
    <x v="2"/>
    <s v="PE Ops Mall"/>
    <s v="yzegarra"/>
    <s v="12"/>
    <s v="1200144379"/>
    <s v="10"/>
    <x v="1803"/>
    <x v="1934"/>
    <x v="19"/>
    <s v="YZEGARRA"/>
    <s v="ZSRV"/>
    <s v=""/>
    <s v="P39258943"/>
    <s v="DJN HABITAT S.A.C."/>
    <n v="2200"/>
    <n v="637.68115942028987"/>
    <s v="PEN"/>
    <s v="false"/>
  </r>
  <r>
    <s v="6700"/>
    <s v="PE"/>
    <x v="2"/>
    <x v="2"/>
    <s v="PE Ops Mall"/>
    <s v="ZDIAZ"/>
    <s v="12"/>
    <s v="1200144436"/>
    <s v="10"/>
    <x v="1804"/>
    <x v="1935"/>
    <x v="19"/>
    <s v="ZDIAZ"/>
    <s v="ZSRV"/>
    <s v=""/>
    <s v="P60055289"/>
    <s v="ELECTROMING INGENIERÍA Y MANTENIMIE"/>
    <n v="2200"/>
    <n v="637.68115942028987"/>
    <s v="PEN"/>
    <s v="false"/>
  </r>
  <r>
    <s v="3450"/>
    <s v="PE"/>
    <x v="1"/>
    <x v="4"/>
    <s v="PE Sgcia Infra"/>
    <s v="KALVAN"/>
    <s v="12"/>
    <s v="1200145057"/>
    <s v="10"/>
    <x v="1805"/>
    <x v="1936"/>
    <x v="7"/>
    <s v="EXT_ACHIHUAN"/>
    <s v="ZSRV"/>
    <s v=""/>
    <s v="P60414744"/>
    <s v="G &amp; C ESTRUCTURAS S.A.C"/>
    <n v="2200"/>
    <n v="637.68115942028987"/>
    <s v="PEN"/>
    <s v="false"/>
  </r>
  <r>
    <s v="3520"/>
    <s v="PE"/>
    <x v="1"/>
    <x v="2"/>
    <s v="PE Ops Mall"/>
    <s v="gludena"/>
    <s v="12"/>
    <s v="1200146215"/>
    <s v="10"/>
    <x v="1806"/>
    <x v="1937"/>
    <x v="30"/>
    <s v="GLUDENA"/>
    <s v="ZSRV"/>
    <s v=""/>
    <s v="P56607803"/>
    <s v="NATIONAL FACILITIES MANAGEMENT S.A."/>
    <n v="2200"/>
    <n v="637.68115942028987"/>
    <s v="PEN"/>
    <s v="false"/>
  </r>
  <r>
    <s v="OUL"/>
    <s v="PE"/>
    <x v="1"/>
    <x v="38"/>
    <s v="PE Ops Out/Strips"/>
    <s v="mrodriguezc"/>
    <s v="12"/>
    <s v="1200147002"/>
    <s v="10"/>
    <x v="1807"/>
    <x v="1938"/>
    <x v="38"/>
    <s v="MRODRIGUEZC"/>
    <s v="ZSRV"/>
    <s v=""/>
    <s v="P45538419"/>
    <s v="ELECTROSAN SERVICIOS Y SUMINISTROS"/>
    <n v="2200"/>
    <n v="637.68115942028987"/>
    <s v="PEN"/>
    <s v="false"/>
  </r>
  <r>
    <s v="3510"/>
    <s v="PE"/>
    <x v="1"/>
    <x v="2"/>
    <s v="PE Ops Mall"/>
    <s v="DDIAZ"/>
    <s v="12"/>
    <s v="1200144327"/>
    <s v="10"/>
    <x v="1808"/>
    <x v="1939"/>
    <x v="32"/>
    <s v="DDIAZ"/>
    <s v="ZSRV"/>
    <s v=""/>
    <s v="P47186416"/>
    <s v="WILSON CAMACHO CERDAN"/>
    <n v="2199.3000000000002"/>
    <n v="637.47826086956525"/>
    <s v="PEN"/>
    <s v="false"/>
  </r>
  <r>
    <s v="2400"/>
    <s v="CL"/>
    <x v="0"/>
    <x v="7"/>
    <s v="CL Ops Mall"/>
    <s v="RMESA"/>
    <s v="12"/>
    <s v="1200143870"/>
    <s v="10"/>
    <x v="1809"/>
    <x v="1940"/>
    <x v="6"/>
    <s v="PCAMPOS"/>
    <s v="ZSRV"/>
    <s v=""/>
    <s v="13271254"/>
    <s v="DANIEL BLANCO LANDERO"/>
    <n v="590000"/>
    <n v="637.19719633233615"/>
    <s v="CLP"/>
    <s v="false"/>
  </r>
  <r>
    <s v="3520"/>
    <s v="PE"/>
    <x v="1"/>
    <x v="2"/>
    <s v="PE Ops Mall"/>
    <s v="GLUDEÑA"/>
    <s v="12"/>
    <s v="1200145419"/>
    <s v="10"/>
    <x v="1810"/>
    <x v="1941"/>
    <x v="52"/>
    <s v="RFC_CPI_SAP"/>
    <s v="ZSRV"/>
    <s v=""/>
    <s v="P56607803"/>
    <s v="NATIONAL FACILITIES MANAGEMENT S.A."/>
    <n v="2197"/>
    <n v="636.8115942028985"/>
    <s v="PEN"/>
    <s v="false"/>
  </r>
  <r>
    <s v="MIN"/>
    <s v="PE"/>
    <x v="1"/>
    <x v="2"/>
    <s v="PE Ops Mall"/>
    <s v="CPISFIL"/>
    <s v="12"/>
    <s v="1200146006"/>
    <s v="10"/>
    <x v="1811"/>
    <x v="1942"/>
    <x v="17"/>
    <s v="EXT_EDAVILA"/>
    <s v="ZSRV"/>
    <s v=""/>
    <s v="P56607803"/>
    <s v="NATIONAL FACILITIES MANAGEMENT S.A."/>
    <n v="2194.5"/>
    <n v="636.08695652173913"/>
    <s v="PEN"/>
    <s v="false"/>
  </r>
  <r>
    <s v="BOG"/>
    <s v="CO"/>
    <x v="3"/>
    <x v="11"/>
    <s v="CO Ops Mall"/>
    <s v="CAROL CORTES"/>
    <s v="12"/>
    <s v="1200146036"/>
    <s v="10"/>
    <x v="1812"/>
    <x v="1943"/>
    <x v="20"/>
    <s v="EXT_APAREDES"/>
    <s v="ZSRV"/>
    <s v=""/>
    <s v="C900038616"/>
    <s v="CBRE COLOMBIA SAS"/>
    <n v="2336087"/>
    <n v="635.15144100054374"/>
    <s v="COP"/>
    <s v="false"/>
  </r>
  <r>
    <s v="6030"/>
    <s v="PE"/>
    <x v="2"/>
    <x v="2"/>
    <s v="PE Ops Mall"/>
    <s v="LHUAMAN"/>
    <m/>
    <s v="1200147450"/>
    <s v="10"/>
    <x v="1813"/>
    <x v="1944"/>
    <x v="29"/>
    <s v="LHUAMAN"/>
    <s v="ZSRV"/>
    <s v=""/>
    <s v="P56607803"/>
    <s v="NATIONAL FACILITIES MANAGEMENT S.A."/>
    <n v="2188"/>
    <n v="634.20289855072463"/>
    <s v="PEN"/>
    <s v="false"/>
  </r>
  <r>
    <s v="MAM"/>
    <s v="CL"/>
    <x v="0"/>
    <x v="13"/>
    <s v="CL Marketing Mall"/>
    <s v="CESTAY"/>
    <s v="12"/>
    <s v="1200143824"/>
    <s v="10"/>
    <x v="1814"/>
    <x v="1945"/>
    <x v="59"/>
    <s v="CESTAY"/>
    <s v="ZSRV"/>
    <s v=""/>
    <s v="76593514"/>
    <s v="TEMPO PRODUCCIONES BY DS SPA"/>
    <n v="586200"/>
    <n v="633.09321438985671"/>
    <s v="CLP"/>
    <s v="false"/>
  </r>
  <r>
    <s v="LAR"/>
    <s v="PE"/>
    <x v="1"/>
    <x v="8"/>
    <s v="PE Center Manager"/>
    <s v="FZAMALLOA"/>
    <s v="12"/>
    <s v="1200144627"/>
    <s v="10"/>
    <x v="1815"/>
    <x v="1946"/>
    <x v="15"/>
    <s v="EXT_BRODRIGU"/>
    <s v="ZSRV"/>
    <s v=""/>
    <s v="P55219583"/>
    <s v="SERVICIOS EVENTOS SPECIALES"/>
    <n v="2180"/>
    <n v="631.8840579710145"/>
    <s v="PEN"/>
    <s v="false"/>
  </r>
  <r>
    <s v="1100"/>
    <s v="CL"/>
    <x v="0"/>
    <x v="23"/>
    <s v="CL Proyectos 3"/>
    <s v="DGONZALEZ"/>
    <s v="12"/>
    <s v="1200144252"/>
    <s v="10"/>
    <x v="1816"/>
    <x v="1947"/>
    <x v="3"/>
    <s v="EXT_AYEPEZ"/>
    <s v="ZSRV"/>
    <s v=""/>
    <s v="78067007"/>
    <s v="A&amp;T SPA"/>
    <n v="585000"/>
    <n v="631.79722009223167"/>
    <s v="CLP"/>
    <s v="false"/>
  </r>
  <r>
    <s v="1100"/>
    <s v="CL"/>
    <x v="0"/>
    <x v="7"/>
    <s v="CL Ops Mall"/>
    <s v="KCEA"/>
    <s v="12"/>
    <s v="1200145902"/>
    <s v="10"/>
    <x v="1817"/>
    <x v="1948"/>
    <x v="31"/>
    <s v="EXT_CNARANJO"/>
    <s v="ZSRV"/>
    <s v=""/>
    <s v="78067007"/>
    <s v="A&amp;T SPA"/>
    <n v="585000"/>
    <n v="631.79722009223167"/>
    <s v="CLP"/>
    <s v="false"/>
  </r>
  <r>
    <s v="BOG"/>
    <s v="CO"/>
    <x v="3"/>
    <x v="11"/>
    <s v="CO Ops Mall"/>
    <s v="CAROL CORTES"/>
    <s v="12"/>
    <s v="1200143710"/>
    <s v="10"/>
    <x v="1818"/>
    <x v="1949"/>
    <x v="49"/>
    <s v="EXT_APAREDES"/>
    <s v="ZSRV"/>
    <s v=""/>
    <s v="C10032534"/>
    <s v="LEONARDO LONDOÑO HENAO"/>
    <n v="2320000"/>
    <n v="630.77759651984775"/>
    <s v="COP"/>
    <s v="false"/>
  </r>
  <r>
    <s v="PHM"/>
    <s v="CO"/>
    <x v="3"/>
    <x v="11"/>
    <s v="CO Ops Mall"/>
    <s v="JDIAZ"/>
    <s v="12"/>
    <s v="1200143739"/>
    <s v="10"/>
    <x v="1819"/>
    <x v="1950"/>
    <x v="14"/>
    <s v="EXT_BOSORNO"/>
    <s v="ZSRV"/>
    <s v=""/>
    <s v="C10032534"/>
    <s v="LEONARDO LONDOÑO HENAO"/>
    <n v="2320000"/>
    <n v="630.77759651984775"/>
    <s v="COP"/>
    <s v="false"/>
  </r>
  <r>
    <s v="BOG"/>
    <s v="CO"/>
    <x v="3"/>
    <x v="32"/>
    <s v="CO Mktg Mall"/>
    <s v="VESPINOSA"/>
    <s v="12"/>
    <s v="1200145860"/>
    <s v="10"/>
    <x v="1820"/>
    <x v="1951"/>
    <x v="31"/>
    <s v="AMONTES"/>
    <s v="ZSRV"/>
    <s v="SER_MKT"/>
    <s v="C830507707"/>
    <s v="PC QUICK SAS"/>
    <n v="2320000"/>
    <n v="630.77759651984775"/>
    <s v="COP"/>
    <s v="false"/>
  </r>
  <r>
    <s v="2160"/>
    <s v="CL"/>
    <x v="0"/>
    <x v="13"/>
    <s v="CL Marketing Mall"/>
    <s v="JGORICHON"/>
    <s v="12"/>
    <s v="1200144305"/>
    <s v="10"/>
    <x v="1821"/>
    <x v="1952"/>
    <x v="32"/>
    <s v="JGORICHON"/>
    <s v="ZSRV"/>
    <s v=""/>
    <s v="76593514"/>
    <s v="TEMPO PRODUCCIONES BY DS SPA"/>
    <n v="583050"/>
    <n v="629.69122935859082"/>
    <s v="CLP"/>
    <s v="false"/>
  </r>
  <r>
    <s v="1100"/>
    <s v="CL"/>
    <x v="0"/>
    <x v="7"/>
    <s v="CL Ops Mall"/>
    <s v="KCEA"/>
    <s v="12"/>
    <s v="1200145299"/>
    <s v="10"/>
    <x v="1822"/>
    <x v="1953"/>
    <x v="36"/>
    <s v="EXT_CNARANJO"/>
    <s v="ZSRV"/>
    <s v=""/>
    <s v="76723042"/>
    <s v="AC PROYECTOS E INGENIERIA"/>
    <n v="582974"/>
    <n v="629.60914971974125"/>
    <s v="CLP"/>
    <s v="false"/>
  </r>
  <r>
    <s v="2400"/>
    <s v="CL"/>
    <x v="0"/>
    <x v="7"/>
    <s v="CL Ops Mall"/>
    <s v="roquendo"/>
    <s v="12"/>
    <s v="1200143892"/>
    <s v="10"/>
    <x v="1823"/>
    <x v="1954"/>
    <x v="6"/>
    <s v="MMARTINEZG"/>
    <s v="ZSRV"/>
    <s v=""/>
    <s v="76504263"/>
    <s v="ARAYA Y DONOSO COMPANIA LIMITADA"/>
    <n v="582615"/>
    <n v="629.22143142570178"/>
    <s v="CLP"/>
    <s v="false"/>
  </r>
  <r>
    <s v="1100"/>
    <s v="CL"/>
    <x v="0"/>
    <x v="7"/>
    <s v="CL Ops Mall"/>
    <s v="CMELLA"/>
    <s v="12"/>
    <s v="1200143848"/>
    <s v="10"/>
    <x v="1824"/>
    <x v="1955"/>
    <x v="6"/>
    <s v="EXT_CNARANJO"/>
    <s v="ZSRV"/>
    <s v=""/>
    <s v="77816251"/>
    <s v="LINK SOLUCIONES SPA"/>
    <n v="582000"/>
    <n v="628.55723434816889"/>
    <s v="CLP"/>
    <s v="false"/>
  </r>
  <r>
    <s v="BIN"/>
    <s v="CL"/>
    <x v="0"/>
    <x v="7"/>
    <s v="CL Ops Mall"/>
    <s v="P CAMPOS"/>
    <s v="12"/>
    <s v="1200144615"/>
    <s v="10"/>
    <x v="1825"/>
    <x v="1956"/>
    <x v="15"/>
    <s v="BILLESCA"/>
    <s v="ZSRV"/>
    <s v=""/>
    <s v="76229923"/>
    <s v="SERVICIOS DE COMUNICACIONES ASN LIM"/>
    <n v="15.06"/>
    <n v="627.5"/>
    <s v="UF"/>
    <s v="false"/>
  </r>
  <r>
    <s v="BIN"/>
    <s v="CL"/>
    <x v="0"/>
    <x v="7"/>
    <s v="CL Ops Mall"/>
    <s v="P.CAMPOS"/>
    <s v="12"/>
    <s v="1200145985"/>
    <s v="10"/>
    <x v="1826"/>
    <x v="1957"/>
    <x v="17"/>
    <s v="MFILIPINI"/>
    <s v="ZSRV"/>
    <s v=""/>
    <s v="76229923"/>
    <s v="SERVICIOS DE COMUNICACIONES ASN LIM"/>
    <n v="15.06"/>
    <n v="627.5"/>
    <s v="UF"/>
    <s v="false"/>
  </r>
  <r>
    <s v="2160"/>
    <s v="CL"/>
    <x v="0"/>
    <x v="27"/>
    <s v="CL Center Manager"/>
    <s v="KYAÑEZ"/>
    <s v="12"/>
    <s v="1200145097"/>
    <s v="10"/>
    <x v="1827"/>
    <x v="1958"/>
    <x v="24"/>
    <s v="KYANEZ"/>
    <s v="ZSRV"/>
    <s v=""/>
    <s v="77018342"/>
    <s v="IDMOTION SPA"/>
    <n v="580391"/>
    <n v="626.8195219941033"/>
    <s v="CLP"/>
    <s v="false"/>
  </r>
  <r>
    <s v="MIN"/>
    <s v="PE"/>
    <x v="1"/>
    <x v="2"/>
    <s v="PE Ops Mall"/>
    <s v="JROJAS"/>
    <m/>
    <s v="1200147314"/>
    <s v="10"/>
    <x v="1828"/>
    <x v="1959"/>
    <x v="25"/>
    <s v="EXT_EDAVILA"/>
    <s v="ZSRV"/>
    <s v=""/>
    <s v="P53839517"/>
    <s v="MR SISTEMAS ESPECIALES E.I.R.L."/>
    <n v="2162.21"/>
    <n v="626.72753623188407"/>
    <s v="PEN"/>
    <s v="false"/>
  </r>
  <r>
    <s v="2400"/>
    <s v="CL"/>
    <x v="0"/>
    <x v="7"/>
    <s v="CL Ops Mall"/>
    <s v="RMESA"/>
    <s v="12"/>
    <s v="1200144826"/>
    <s v="10"/>
    <x v="1829"/>
    <x v="1960"/>
    <x v="4"/>
    <s v="PCAMPOS"/>
    <s v="ZSRV"/>
    <s v=""/>
    <s v="13271254"/>
    <s v="DANIEL BLANCO LANDERO"/>
    <n v="580000"/>
    <n v="626.39724385212708"/>
    <s v="CLP"/>
    <s v="false"/>
  </r>
  <r>
    <s v="1100"/>
    <s v="CL"/>
    <x v="0"/>
    <x v="7"/>
    <s v="CL Ops Mall"/>
    <s v="MGALLARDO"/>
    <s v="12"/>
    <s v="1200145957"/>
    <s v="10"/>
    <x v="1830"/>
    <x v="1961"/>
    <x v="17"/>
    <s v="EXT_CNARANJO"/>
    <s v="ZSRV"/>
    <s v=""/>
    <s v="76288682"/>
    <s v="PRODUCTORA FUENTES LIMITADA"/>
    <n v="580000"/>
    <n v="626.39724385212708"/>
    <s v="CLP"/>
    <s v="false"/>
  </r>
  <r>
    <s v="4300"/>
    <s v="CO"/>
    <x v="3"/>
    <x v="12"/>
    <s v="CO Gcia Ing"/>
    <s v="JVASQUEZ"/>
    <s v="12"/>
    <s v="1200143687"/>
    <s v="10"/>
    <x v="1831"/>
    <x v="1962"/>
    <x v="49"/>
    <s v="JVASQUEZ"/>
    <s v="ZSRV"/>
    <s v=""/>
    <s v="C901285949"/>
    <s v="FINIS TERRAE COLOMBIA S.A.S"/>
    <n v="2303129"/>
    <n v="626.19059271343122"/>
    <s v="COP"/>
    <s v="false"/>
  </r>
  <r>
    <s v="1110"/>
    <s v="CL"/>
    <x v="0"/>
    <x v="45"/>
    <s v="CL Ops Out/Strip"/>
    <s v="MBELLO"/>
    <s v="12"/>
    <s v="1200146160"/>
    <s v="10"/>
    <x v="1832"/>
    <x v="1963"/>
    <x v="34"/>
    <s v="EXT_MBELLO"/>
    <s v="ZSRV"/>
    <s v=""/>
    <s v="96811990"/>
    <s v="LINKES CHILE S.A"/>
    <n v="579796"/>
    <n v="626.17692482153086"/>
    <s v="CLP"/>
    <s v="false"/>
  </r>
  <r>
    <s v="PHM"/>
    <s v="CO"/>
    <x v="3"/>
    <x v="11"/>
    <s v="CO Ops Mall"/>
    <s v="JDIAZT"/>
    <s v="12"/>
    <s v="1200143707"/>
    <s v="10"/>
    <x v="1833"/>
    <x v="1964"/>
    <x v="49"/>
    <s v="RFC_CPI_SAP"/>
    <s v="ZSRV"/>
    <s v=""/>
    <s v="C900038616"/>
    <s v="CBRE COLOMBIA SAS"/>
    <n v="2302443"/>
    <n v="626.00407830342579"/>
    <s v="COP"/>
    <s v="false"/>
  </r>
  <r>
    <s v="OAS"/>
    <s v="CO"/>
    <x v="3"/>
    <x v="58"/>
    <s v="CO Mktg Div"/>
    <s v="CGUTIERREZ"/>
    <s v="12"/>
    <s v="1200147015"/>
    <s v="10"/>
    <x v="1834"/>
    <x v="1965"/>
    <x v="38"/>
    <s v="EXT_CRAMOS"/>
    <s v="ZSRV"/>
    <s v="SER_MKT"/>
    <s v="C901586396"/>
    <s v="UESTA SARMIENTO POSTRES Y CANCIONES"/>
    <n v="2300000"/>
    <n v="625.33985861881456"/>
    <s v="COP"/>
    <s v="false"/>
  </r>
  <r>
    <s v="2160"/>
    <s v="CL"/>
    <x v="0"/>
    <x v="7"/>
    <s v="CL Ops Mall"/>
    <s v="rcortes"/>
    <s v="12"/>
    <s v="1200145772"/>
    <s v="10"/>
    <x v="1835"/>
    <x v="1966"/>
    <x v="39"/>
    <s v="EXT_CVENEGAS"/>
    <s v="ZSRV"/>
    <s v=""/>
    <s v="76906263"/>
    <s v="CERTIFICACION DE ASCENSORES IECAM"/>
    <n v="15"/>
    <n v="625"/>
    <s v="UF"/>
    <s v="false"/>
  </r>
  <r>
    <s v="6650"/>
    <s v="PE"/>
    <x v="2"/>
    <x v="2"/>
    <s v="PE Ops Mall"/>
    <s v="MCHACALIAZ"/>
    <s v="12"/>
    <s v="1200144230"/>
    <s v="10"/>
    <x v="1836"/>
    <x v="1967"/>
    <x v="11"/>
    <s v="RFC_CPI_SAP"/>
    <s v="ZSRV"/>
    <s v=""/>
    <s v="P56607803"/>
    <s v="NATIONAL FACILITIES MANAGEMENT S.A."/>
    <n v="2150"/>
    <n v="623.18840579710138"/>
    <s v="PEN"/>
    <s v="false"/>
  </r>
  <r>
    <s v="3450"/>
    <s v="PE"/>
    <x v="1"/>
    <x v="38"/>
    <s v="PE Ops Out/Strips"/>
    <s v="JROJAS"/>
    <s v="12"/>
    <s v="1200145345"/>
    <s v="10"/>
    <x v="1837"/>
    <x v="1968"/>
    <x v="21"/>
    <s v="JROJAS"/>
    <s v="ZSRV"/>
    <s v=""/>
    <s v="P20416564"/>
    <s v="SUSAN LEON PRODUCCIONES Y REPRESENT"/>
    <n v="2150"/>
    <n v="623.18840579710138"/>
    <s v="PEN"/>
    <s v="false"/>
  </r>
  <r>
    <s v="PHM"/>
    <s v="CO"/>
    <x v="3"/>
    <x v="11"/>
    <s v="CO Ops Mall"/>
    <s v="JCARDONA"/>
    <s v="14"/>
    <s v="1400009196"/>
    <s v="10"/>
    <x v="802"/>
    <x v="1969"/>
    <x v="4"/>
    <s v="EXT_BOSORNO"/>
    <s v="ZPMH"/>
    <s v=""/>
    <s v="C811009952"/>
    <s v="CUERPO DE BOMBEROS VOLUNTARIOS DE B"/>
    <n v="2290322"/>
    <n v="622.70853724850463"/>
    <s v="COP"/>
    <s v="false"/>
  </r>
  <r>
    <s v="MIN"/>
    <s v="PE"/>
    <x v="1"/>
    <x v="2"/>
    <s v="PE Ops Mall"/>
    <s v="Jrojas"/>
    <m/>
    <s v="1200147545"/>
    <s v="10"/>
    <x v="1838"/>
    <x v="1970"/>
    <x v="28"/>
    <s v="EXT_EDAVILA"/>
    <s v="ZSRV"/>
    <s v=""/>
    <s v="P56607803"/>
    <s v="NATIONAL FACILITIES MANAGEMENT S.A."/>
    <n v="2142.86"/>
    <n v="621.1188405797102"/>
    <s v="PEN"/>
    <s v="false"/>
  </r>
  <r>
    <s v="3510"/>
    <s v="PE"/>
    <x v="1"/>
    <x v="2"/>
    <s v="PE Ops Mall"/>
    <s v="DDIAZ"/>
    <s v="12"/>
    <s v="1200144326"/>
    <s v="10"/>
    <x v="1839"/>
    <x v="1971"/>
    <x v="32"/>
    <s v="DDIAZ"/>
    <s v="ZSRV"/>
    <s v=""/>
    <s v="P47186416"/>
    <s v="WILSON CAMACHO CERDAN"/>
    <n v="2140"/>
    <n v="620.28985507246375"/>
    <s v="PEN"/>
    <s v="false"/>
  </r>
  <r>
    <s v="6000"/>
    <s v="PE"/>
    <x v="2"/>
    <x v="34"/>
    <s v="PE Marketing Mall"/>
    <s v="AATOCHE"/>
    <s v="12"/>
    <s v="1200144732"/>
    <s v="10"/>
    <x v="1840"/>
    <x v="1972"/>
    <x v="44"/>
    <s v="EXT_KNOLASCO"/>
    <s v="ZSRV"/>
    <s v="SER_MKT"/>
    <s v="P55475164"/>
    <s v="INVERSIONES LURA S.A.C"/>
    <n v="2140"/>
    <n v="620.28985507246375"/>
    <s v="PEN"/>
    <s v="false"/>
  </r>
  <r>
    <s v="3510"/>
    <s v="PE"/>
    <x v="1"/>
    <x v="4"/>
    <s v="PE Sgcia Infra"/>
    <s v="AMARCHESINI"/>
    <m/>
    <s v="1200147687"/>
    <s v="10"/>
    <x v="1841"/>
    <x v="1973"/>
    <x v="45"/>
    <s v="EXT_ACHIHUAN"/>
    <s v="ZSRV"/>
    <s v="SER_GRAL"/>
    <s v="P52946727"/>
    <s v="EMPRESA CONSTRUCTORA REHABILITADORA"/>
    <n v="2139.1999999999998"/>
    <n v="620.05797101449264"/>
    <s v="PEN"/>
    <s v="false"/>
  </r>
  <r>
    <s v="1100"/>
    <s v="CL"/>
    <x v="0"/>
    <x v="7"/>
    <s v="CL Ops Mall"/>
    <s v="MANTONIETA"/>
    <s v="12"/>
    <s v="1200145676"/>
    <s v="10"/>
    <x v="1842"/>
    <x v="1974"/>
    <x v="40"/>
    <s v="EXT_MURRA"/>
    <s v="ZSRV"/>
    <s v=""/>
    <s v="76179272"/>
    <s v="ANDES FACILITY MANAGEMENT SPA"/>
    <n v="573769"/>
    <n v="619.66779346170881"/>
    <s v="CLP"/>
    <s v="false"/>
  </r>
  <r>
    <s v="DCO"/>
    <s v="CO"/>
    <x v="3"/>
    <x v="33"/>
    <s v="CO Sgcia Personas"/>
    <s v="JVASQUEZ"/>
    <s v="12"/>
    <s v="1200143948"/>
    <s v="10"/>
    <x v="1843"/>
    <x v="1975"/>
    <x v="27"/>
    <s v="JVASQUEZ"/>
    <s v="ZSRV"/>
    <s v=""/>
    <s v="C901709864"/>
    <s v="HARGLOS INGENIERIA S.A.S"/>
    <n v="2278049"/>
    <n v="619.3716693855356"/>
    <s v="COP"/>
    <s v="false"/>
  </r>
  <r>
    <s v="6400"/>
    <s v="PE"/>
    <x v="2"/>
    <x v="2"/>
    <s v="PE Ops Mall"/>
    <s v="PBRAVO"/>
    <s v="12"/>
    <s v="1200144983"/>
    <s v="10"/>
    <x v="1844"/>
    <x v="1976"/>
    <x v="0"/>
    <s v="PBRAVO"/>
    <s v="ZSRV"/>
    <s v=""/>
    <s v="P60359466"/>
    <s v="ELECTRIC STORE S.A.C."/>
    <n v="2132"/>
    <n v="617.97101449275362"/>
    <s v="PEN"/>
    <s v="false"/>
  </r>
  <r>
    <s v="3450"/>
    <s v="PE"/>
    <x v="1"/>
    <x v="34"/>
    <s v="PE Marketing Mall"/>
    <s v="YPAREDES"/>
    <s v="12"/>
    <s v="1200146878"/>
    <s v="10"/>
    <x v="1845"/>
    <x v="1977"/>
    <x v="50"/>
    <s v="EXT_ACHIHUAN"/>
    <s v="ZSRV"/>
    <s v="SER_MKT"/>
    <s v="P20416564"/>
    <s v="SUSAN LEON PRODUCCIONES Y REPRESENT"/>
    <n v="2132"/>
    <n v="617.97101449275362"/>
    <s v="PEN"/>
    <s v="false"/>
  </r>
  <r>
    <s v="OUL"/>
    <s v="PE"/>
    <x v="1"/>
    <x v="34"/>
    <s v="PE Marketing Mall"/>
    <s v="YPAREDES"/>
    <s v="12"/>
    <s v="1200146911"/>
    <s v="10"/>
    <x v="1846"/>
    <x v="1978"/>
    <x v="50"/>
    <s v="EXT_ACHIHUAN"/>
    <s v="ZSRV"/>
    <s v="SER_MKT"/>
    <s v="P20416564"/>
    <s v="SUSAN LEON PRODUCCIONES Y REPRESENT"/>
    <n v="2132"/>
    <n v="617.97101449275362"/>
    <s v="PEN"/>
    <s v="false"/>
  </r>
  <r>
    <s v="6550"/>
    <s v="PE"/>
    <x v="2"/>
    <x v="2"/>
    <s v="PE Ops Mall"/>
    <s v="AVERGARA"/>
    <s v="12"/>
    <s v="1200146301"/>
    <s v="10"/>
    <x v="1847"/>
    <x v="1979"/>
    <x v="35"/>
    <s v="EXT_ACHIHUAN"/>
    <s v="ZSRV"/>
    <s v="SER_GRAL"/>
    <s v="P49259204"/>
    <s v="AF CONCEPT S.A.C."/>
    <n v="2130"/>
    <n v="617.39130434782601"/>
    <s v="PEN"/>
    <s v="false"/>
  </r>
  <r>
    <s v="1110"/>
    <s v="CL"/>
    <x v="0"/>
    <x v="13"/>
    <s v="CL Marketing Mall"/>
    <s v="F.MOZO"/>
    <s v="12"/>
    <s v="1200144630"/>
    <s v="10"/>
    <x v="1848"/>
    <x v="1980"/>
    <x v="15"/>
    <s v="MFILIPINI"/>
    <s v="ZSRV"/>
    <s v=""/>
    <s v="76666197"/>
    <s v="LA AMPOLLETA PRODUCCION AUDIOVISUAL"/>
    <n v="571570"/>
    <n v="617.29288391131081"/>
    <s v="CLP"/>
    <s v="false"/>
  </r>
  <r>
    <s v="6000"/>
    <s v="PE"/>
    <x v="2"/>
    <x v="34"/>
    <s v="PE Marketing Mall"/>
    <s v="AATOCHE"/>
    <s v="12"/>
    <s v="1200144839"/>
    <s v="10"/>
    <x v="1849"/>
    <x v="1981"/>
    <x v="4"/>
    <s v="EXT_KNOLASCO"/>
    <s v="ZSRV"/>
    <s v="SER_MKT"/>
    <s v="P52110530"/>
    <s v="COPEX DIGITAL S.A.C."/>
    <n v="2120.4"/>
    <n v="614.60869565217388"/>
    <s v="PEN"/>
    <s v="false"/>
  </r>
  <r>
    <s v="OUL"/>
    <s v="PE"/>
    <x v="1"/>
    <x v="38"/>
    <s v="PE Ops Out/Strips"/>
    <s v="mrodriguezc"/>
    <s v="12"/>
    <s v="1200144148"/>
    <s v="10"/>
    <x v="1850"/>
    <x v="1982"/>
    <x v="46"/>
    <s v="MRODRIGUEZC"/>
    <s v="ZSRV"/>
    <s v=""/>
    <s v="P09132227"/>
    <s v="PALACIOS DIAZ ROSA LINDA"/>
    <n v="2120"/>
    <n v="614.49275362318838"/>
    <s v="PEN"/>
    <s v="false"/>
  </r>
  <r>
    <s v="6500"/>
    <s v="PE"/>
    <x v="2"/>
    <x v="34"/>
    <s v="PE Marketing Mall"/>
    <s v="JGONZALES"/>
    <s v="12"/>
    <s v="1200146280"/>
    <s v="10"/>
    <x v="1851"/>
    <x v="1983"/>
    <x v="30"/>
    <s v="EXT_BRODRIGU"/>
    <s v="ZSRV"/>
    <s v=""/>
    <s v="P20416564"/>
    <s v="SUSAN LEON PRODUCCIONES Y REPRESENT"/>
    <n v="2120"/>
    <n v="614.49275362318838"/>
    <s v="PEN"/>
    <s v="false"/>
  </r>
  <r>
    <s v="6150"/>
    <s v="PE"/>
    <x v="2"/>
    <x v="34"/>
    <s v="PE Marketing Mall"/>
    <s v="JGONZALES"/>
    <s v="12"/>
    <s v="1200146273"/>
    <s v="10"/>
    <x v="1852"/>
    <x v="1983"/>
    <x v="30"/>
    <s v="EXT_BRODRIGU"/>
    <s v="ZSRV"/>
    <s v=""/>
    <s v="P20416564"/>
    <s v="SUSAN LEON PRODUCCIONES Y REPRESENT"/>
    <n v="2120"/>
    <n v="614.49275362318838"/>
    <s v="PEN"/>
    <s v="false"/>
  </r>
  <r>
    <s v="6740"/>
    <s v="PE"/>
    <x v="2"/>
    <x v="26"/>
    <s v="PE Gcia Ops"/>
    <s v="IVALDERRAMA"/>
    <m/>
    <s v="1200147675"/>
    <s v="10"/>
    <x v="1853"/>
    <x v="1984"/>
    <x v="45"/>
    <s v="EXT_KNOLASCO"/>
    <s v="ZSRV"/>
    <s v=""/>
    <s v="P60854048"/>
    <s v="TIME JOBS SERVICES S.A.C"/>
    <n v="2118.08"/>
    <n v="613.93623188405797"/>
    <s v="PEN"/>
    <s v="false"/>
  </r>
  <r>
    <s v="6150"/>
    <s v="PE"/>
    <x v="2"/>
    <x v="34"/>
    <s v="PE Marketing Mall"/>
    <s v="RCULQUI"/>
    <s v="12"/>
    <s v="1200144144"/>
    <s v="10"/>
    <x v="1854"/>
    <x v="1985"/>
    <x v="46"/>
    <s v="EXT_BRODRIGU"/>
    <s v="ZSRV"/>
    <s v=""/>
    <s v="P53875769"/>
    <s v="DACA PUBLICIDAD SAC"/>
    <n v="2118"/>
    <n v="613.91304347826087"/>
    <s v="PEN"/>
    <s v="false"/>
  </r>
  <r>
    <s v="MQU"/>
    <s v="CL"/>
    <x v="0"/>
    <x v="7"/>
    <s v="CL Ops Mall"/>
    <s v="MBELLO"/>
    <s v="12"/>
    <s v="1200146709"/>
    <s v="10"/>
    <x v="1855"/>
    <x v="1986"/>
    <x v="51"/>
    <s v="EXT_MBELLO"/>
    <s v="ZSRV"/>
    <s v=""/>
    <s v="96811990"/>
    <s v="LINKES CHILE S.A"/>
    <n v="568422"/>
    <n v="613.89305887054104"/>
    <s v="CLP"/>
    <s v="false"/>
  </r>
  <r>
    <s v="1100"/>
    <s v="CL"/>
    <x v="0"/>
    <x v="23"/>
    <s v="CL Proyectos 3"/>
    <s v="ELLA"/>
    <s v="12"/>
    <s v="1200146188"/>
    <s v="10"/>
    <x v="1856"/>
    <x v="1987"/>
    <x v="30"/>
    <s v="EXT_AYEPEZ"/>
    <s v="ZSRV"/>
    <s v=""/>
    <s v="76035015"/>
    <s v="OPEN CHANNELS S.A"/>
    <n v="14.72"/>
    <n v="613.33333333333337"/>
    <s v="UF"/>
    <s v="false"/>
  </r>
  <r>
    <s v="1110"/>
    <s v="CL"/>
    <x v="0"/>
    <x v="45"/>
    <s v="CL Ops Out/Strip"/>
    <s v="MBELLO"/>
    <s v="12"/>
    <s v="1200146603"/>
    <s v="10"/>
    <x v="1857"/>
    <x v="1988"/>
    <x v="2"/>
    <s v="EXT_MBELLO"/>
    <s v="ZSRV"/>
    <s v=""/>
    <s v="77980759"/>
    <s v="BLAC SPA"/>
    <n v="567300"/>
    <n v="612.68130420226157"/>
    <s v="CLP"/>
    <s v="false"/>
  </r>
  <r>
    <s v="2400"/>
    <s v="CL"/>
    <x v="0"/>
    <x v="7"/>
    <s v="CL Ops Mall"/>
    <s v="RMESA"/>
    <s v="12"/>
    <s v="1200145981"/>
    <s v="10"/>
    <x v="1858"/>
    <x v="1989"/>
    <x v="17"/>
    <s v="EXT_JHERRERA"/>
    <s v="ZSRV"/>
    <s v=""/>
    <s v="76839748"/>
    <s v="SERVICIOS INTEGRALES RICARDO ALFONS"/>
    <n v="566720"/>
    <n v="612.05490695840945"/>
    <s v="CLP"/>
    <s v="false"/>
  </r>
  <r>
    <s v="2400"/>
    <s v="CL"/>
    <x v="0"/>
    <x v="7"/>
    <s v="CL Ops Mall"/>
    <s v="RMESA"/>
    <s v="12"/>
    <s v="1200145929"/>
    <s v="10"/>
    <x v="1859"/>
    <x v="1990"/>
    <x v="17"/>
    <s v="EXT_JHERRERA"/>
    <s v="ZSRV"/>
    <s v=""/>
    <s v="76839748"/>
    <s v="SERVICIOS INTEGRALES RICARDO ALFONS"/>
    <n v="566720"/>
    <n v="612.05490695840945"/>
    <s v="CLP"/>
    <s v="false"/>
  </r>
  <r>
    <s v="2400"/>
    <s v="CL"/>
    <x v="0"/>
    <x v="7"/>
    <s v="CL Ops Mall"/>
    <s v="RMESA"/>
    <s v="12"/>
    <s v="1200145945"/>
    <s v="10"/>
    <x v="1860"/>
    <x v="1991"/>
    <x v="17"/>
    <s v="EXT_JHERRERA"/>
    <s v="ZSRV"/>
    <s v=""/>
    <s v="76839748"/>
    <s v="SERVICIOS INTEGRALES RICARDO ALFONS"/>
    <n v="566720"/>
    <n v="612.05490695840945"/>
    <s v="CLP"/>
    <s v="false"/>
  </r>
  <r>
    <s v="PAG"/>
    <s v="CO"/>
    <x v="3"/>
    <x v="32"/>
    <s v="CO Mktg Mall"/>
    <s v="ATAPIA"/>
    <s v="12"/>
    <s v="1200146348"/>
    <s v="10"/>
    <x v="1861"/>
    <x v="1992"/>
    <x v="35"/>
    <s v="APHERRERA"/>
    <s v="ZSRV"/>
    <s v=""/>
    <s v="C104571532"/>
    <s v="JOSE MIGUEL MARENCO OYOLA"/>
    <n v="2249000"/>
    <n v="611.47362697118001"/>
    <s v="COP"/>
    <s v="false"/>
  </r>
  <r>
    <s v="2310"/>
    <s v="CL"/>
    <x v="0"/>
    <x v="7"/>
    <s v="CL Ops Mall"/>
    <s v="roquendo"/>
    <s v="12"/>
    <s v="1200146336"/>
    <s v="10"/>
    <x v="1862"/>
    <x v="1993"/>
    <x v="35"/>
    <s v="EXT_CRODRIGU"/>
    <s v="ZSRV"/>
    <s v=""/>
    <s v="76265749"/>
    <s v="SOCIEDAD GONZALEZ GAJARDO Y"/>
    <n v="565780"/>
    <n v="611.03971142526973"/>
    <s v="CLP"/>
    <s v="false"/>
  </r>
  <r>
    <s v="MCH"/>
    <s v="PE"/>
    <x v="2"/>
    <x v="38"/>
    <s v="PE Ops Out/Strips"/>
    <s v="EREJAS"/>
    <s v="12"/>
    <s v="1200146729"/>
    <s v="10"/>
    <x v="1863"/>
    <x v="1994"/>
    <x v="51"/>
    <s v="EREJAS"/>
    <s v="ZSRV"/>
    <s v=""/>
    <s v="P56607803"/>
    <s v="NATIONAL FACILITIES MANAGEMENT S.A."/>
    <n v="2105.2600000000002"/>
    <n v="610.22028985507245"/>
    <s v="PEN"/>
    <s v="false"/>
  </r>
  <r>
    <s v="MAM"/>
    <s v="CL"/>
    <x v="0"/>
    <x v="7"/>
    <s v="CL Ops Mall"/>
    <s v="Ext_mloyola"/>
    <m/>
    <s v="1200147073"/>
    <s v="10"/>
    <x v="1864"/>
    <x v="1995"/>
    <x v="9"/>
    <s v="EXT_MLOYOLA"/>
    <s v="ZSRV"/>
    <s v=""/>
    <s v="65188179"/>
    <s v="FUNDACION REVALORA CHILE"/>
    <n v="563685"/>
    <n v="608.7771213806659"/>
    <s v="CLP"/>
    <s v="false"/>
  </r>
  <r>
    <s v="MIN"/>
    <s v="PE"/>
    <x v="1"/>
    <x v="34"/>
    <s v="PE Marketing Mall"/>
    <s v="AATOCHE"/>
    <s v="12"/>
    <s v="1200144155"/>
    <s v="10"/>
    <x v="1865"/>
    <x v="1996"/>
    <x v="46"/>
    <s v="EXT_EDAVILA"/>
    <s v="ZSRV"/>
    <s v="SER_MKT"/>
    <s v="P60410156"/>
    <s v="S &amp; M GIGANTICOLOR S.A.C"/>
    <n v="2100"/>
    <n v="608.695652173913"/>
    <s v="PEN"/>
    <s v="false"/>
  </r>
  <r>
    <s v="MIN"/>
    <s v="PE"/>
    <x v="1"/>
    <x v="2"/>
    <s v="PE Ops Mall"/>
    <s v="CPISFIL"/>
    <s v="12"/>
    <s v="1200144760"/>
    <s v="10"/>
    <x v="1866"/>
    <x v="1997"/>
    <x v="44"/>
    <s v="EXT_EDAVILA"/>
    <s v="ZSRV"/>
    <s v=""/>
    <s v="P55476799"/>
    <s v="AUDIOSTREAM SOCIEDAD ANONIMA CERRAD"/>
    <n v="2100"/>
    <n v="608.695652173913"/>
    <s v="PEN"/>
    <s v="false"/>
  </r>
  <r>
    <s v="MOL"/>
    <s v="PE"/>
    <x v="1"/>
    <x v="2"/>
    <s v="PE Ops Mall"/>
    <s v="JZAPATA"/>
    <s v="12"/>
    <s v="1200146359"/>
    <s v="10"/>
    <x v="1867"/>
    <x v="1998"/>
    <x v="35"/>
    <s v="EXT_BRODRIGU"/>
    <s v="ZSRV"/>
    <s v=""/>
    <s v="P56607803"/>
    <s v="NATIONAL FACILITIES MANAGEMENT S.A."/>
    <n v="2100"/>
    <n v="608.695652173913"/>
    <s v="PEN"/>
    <s v="false"/>
  </r>
  <r>
    <s v="3520"/>
    <s v="PE"/>
    <x v="1"/>
    <x v="4"/>
    <s v="PE Sgcia Infra"/>
    <s v="JSOLORZANO"/>
    <s v="12"/>
    <s v="1200146217"/>
    <s v="10"/>
    <x v="1868"/>
    <x v="1999"/>
    <x v="30"/>
    <s v="EXT_ACHIHUAN"/>
    <s v="ZSRV"/>
    <s v="SER_GRAL"/>
    <s v="P60142232"/>
    <s v="JHC MULTISERVICIOS E.I.R.L."/>
    <n v="2100"/>
    <n v="608.695652173913"/>
    <s v="PEN"/>
    <s v="false"/>
  </r>
  <r>
    <s v="6000"/>
    <s v="PE"/>
    <x v="2"/>
    <x v="2"/>
    <s v="PE Ops Mall"/>
    <s v="CLLAUCA"/>
    <s v="12"/>
    <s v="1200146349"/>
    <s v="10"/>
    <x v="1869"/>
    <x v="2000"/>
    <x v="35"/>
    <s v="PRA_CLLAUCA"/>
    <s v="ZSRV"/>
    <s v="SER_PUBLI"/>
    <s v="P60401098"/>
    <s v="GRUPO DJ S.A.C"/>
    <n v="2100"/>
    <n v="608.695652173913"/>
    <s v="PEN"/>
    <s v="false"/>
  </r>
  <r>
    <s v="6000"/>
    <s v="PE"/>
    <x v="2"/>
    <x v="34"/>
    <s v="PE Marketing Mall"/>
    <s v="AATOCHE"/>
    <s v="12"/>
    <s v="1200146401"/>
    <s v="10"/>
    <x v="1870"/>
    <x v="2001"/>
    <x v="13"/>
    <s v="EXT_KNOLASCO"/>
    <s v="ZSRV"/>
    <s v="SER_MKT"/>
    <s v="P60026937"/>
    <s v="GESINPRO S.A.C."/>
    <n v="2100"/>
    <n v="608.695652173913"/>
    <s v="PEN"/>
    <s v="false"/>
  </r>
  <r>
    <s v="1100"/>
    <s v="CL"/>
    <x v="0"/>
    <x v="13"/>
    <s v="CL Marketing Mall"/>
    <s v="IIBANEZ"/>
    <s v="12"/>
    <s v="1200144027"/>
    <s v="10"/>
    <x v="1871"/>
    <x v="2002"/>
    <x v="8"/>
    <s v="IIBANEZ"/>
    <s v="ZSRV"/>
    <s v=""/>
    <s v="76593514"/>
    <s v="TEMPO PRODUCCIONES BY DS SPA"/>
    <n v="563500"/>
    <n v="608.57732225978214"/>
    <s v="CLP"/>
    <s v="false"/>
  </r>
  <r>
    <s v="3520"/>
    <s v="PE"/>
    <x v="1"/>
    <x v="2"/>
    <s v="PE Ops Mall"/>
    <s v="GLUDENA"/>
    <m/>
    <s v="1200147135"/>
    <s v="10"/>
    <x v="1872"/>
    <x v="2003"/>
    <x v="9"/>
    <s v="GLUDENA"/>
    <s v="ZSRV"/>
    <s v=""/>
    <s v="P60359466"/>
    <s v="ELECTRIC STORE S.A.C."/>
    <n v="2097.6999999999998"/>
    <n v="608.02898550724626"/>
    <s v="PEN"/>
    <s v="false"/>
  </r>
  <r>
    <s v="6740"/>
    <s v="PE"/>
    <x v="2"/>
    <x v="38"/>
    <s v="PE Ops Out/Strips"/>
    <s v="KORDAYA"/>
    <s v="12"/>
    <s v="1200144595"/>
    <s v="10"/>
    <x v="1873"/>
    <x v="2004"/>
    <x v="16"/>
    <s v="KORDAYA"/>
    <s v="ZSRV"/>
    <s v=""/>
    <s v="P60193943"/>
    <s v="VALEXTIN EQUIPOS CONTRA INCENDIOS"/>
    <n v="2095.9"/>
    <n v="607.50724637681162"/>
    <s v="PEN"/>
    <s v="false"/>
  </r>
  <r>
    <s v="2160"/>
    <s v="CL"/>
    <x v="0"/>
    <x v="13"/>
    <s v="CL Marketing Mall"/>
    <s v="JGORICHON"/>
    <s v="12"/>
    <s v="1200144917"/>
    <s v="10"/>
    <x v="1874"/>
    <x v="2005"/>
    <x v="5"/>
    <s v="JGORICHON"/>
    <s v="ZSRV"/>
    <s v=""/>
    <s v="17152649"/>
    <s v="NICOLAS ALFREDO GUTIERREZ GOMEZ"/>
    <n v="561404"/>
    <n v="606.3136522199303"/>
    <s v="CLP"/>
    <s v="false"/>
  </r>
  <r>
    <s v="LAR"/>
    <s v="PE"/>
    <x v="1"/>
    <x v="8"/>
    <s v="PE Center Manager"/>
    <s v="FZAMALLOA"/>
    <s v="12"/>
    <s v="1200146826"/>
    <s v="10"/>
    <x v="1875"/>
    <x v="2006"/>
    <x v="18"/>
    <s v="EXT_KNOLASCO"/>
    <s v="ZSRV"/>
    <s v=""/>
    <s v="P60055289"/>
    <s v="ELECTROMING INGENIERÍA Y MANTENIMIE"/>
    <n v="2090"/>
    <n v="605.79710144927537"/>
    <s v="PEN"/>
    <s v="false"/>
  </r>
  <r>
    <s v="3300"/>
    <s v="PE"/>
    <x v="1"/>
    <x v="2"/>
    <s v="PE Ops Mall"/>
    <s v="JMALAGA"/>
    <m/>
    <s v="1200147485"/>
    <s v="10"/>
    <x v="1876"/>
    <x v="1603"/>
    <x v="29"/>
    <s v="JMALAGA"/>
    <s v="ZSRV"/>
    <s v=""/>
    <s v="P12262043"/>
    <s v="OVERALL BUSINESS S.A"/>
    <n v="2081.5100000000002"/>
    <n v="603.33623188405795"/>
    <s v="PEN"/>
    <s v="false"/>
  </r>
  <r>
    <s v="6650"/>
    <s v="PE"/>
    <x v="2"/>
    <x v="2"/>
    <s v="PE Ops Mall"/>
    <s v="AVERGARA"/>
    <s v="12"/>
    <s v="1200146304"/>
    <s v="10"/>
    <x v="1877"/>
    <x v="2007"/>
    <x v="35"/>
    <s v="EXT_ACHIHUAN"/>
    <s v="ZSRV"/>
    <s v="SER_GRAL"/>
    <s v="P49259204"/>
    <s v="AF CONCEPT S.A.C."/>
    <n v="2080"/>
    <n v="602.89855072463763"/>
    <s v="PEN"/>
    <s v="false"/>
  </r>
  <r>
    <s v="LAR"/>
    <s v="PE"/>
    <x v="1"/>
    <x v="8"/>
    <s v="PE Center Manager"/>
    <s v="FZAMALLOA"/>
    <s v="12"/>
    <s v="1200146676"/>
    <s v="10"/>
    <x v="1878"/>
    <x v="2008"/>
    <x v="12"/>
    <s v="EXT_BRODRIGU"/>
    <s v="ZSRV"/>
    <s v=""/>
    <s v="P56607803"/>
    <s v="NATIONAL FACILITIES MANAGEMENT S.A."/>
    <n v="2078.7399999999998"/>
    <n v="602.53333333333319"/>
    <s v="PEN"/>
    <s v="false"/>
  </r>
  <r>
    <s v="OUL"/>
    <s v="PE"/>
    <x v="1"/>
    <x v="38"/>
    <s v="PE Ops Out/Strips"/>
    <s v="mrodriguezc"/>
    <s v="12"/>
    <s v="1200143900"/>
    <s v="10"/>
    <x v="1879"/>
    <x v="2009"/>
    <x v="6"/>
    <s v="MRODRIGUEZC"/>
    <s v="ZSRV"/>
    <s v=""/>
    <s v="P17154567"/>
    <s v="MERCANTIL INTERAMERICANA S.A.C"/>
    <n v="601.83000000000004"/>
    <n v="601.83000000000004"/>
    <s v="USD"/>
    <s v="false"/>
  </r>
  <r>
    <s v="1100"/>
    <s v="CL"/>
    <x v="0"/>
    <x v="51"/>
    <s v="CL Serv al Cliente"/>
    <s v="JBENAVENTE"/>
    <s v="12"/>
    <s v="1200144077"/>
    <s v="10"/>
    <x v="1880"/>
    <x v="2010"/>
    <x v="23"/>
    <s v="JBENAVENTE"/>
    <s v="ZSRV"/>
    <s v=""/>
    <s v="96895220"/>
    <s v="ATENTO CHILE S.A"/>
    <n v="14.4"/>
    <n v="600"/>
    <s v="UF"/>
    <s v="false"/>
  </r>
  <r>
    <s v="1100"/>
    <s v="CL"/>
    <x v="0"/>
    <x v="6"/>
    <s v="Corp Explo. TI"/>
    <s v="CPAVEZ"/>
    <m/>
    <s v="1200147535"/>
    <s v="10"/>
    <x v="1881"/>
    <x v="2011"/>
    <x v="28"/>
    <s v="CPAVEZ"/>
    <s v="ZSRV"/>
    <s v="SER_GRAL"/>
    <s v="79882360"/>
    <s v="INGENIERIA E INFORMATICA ASOCIADA"/>
    <n v="555350"/>
    <n v="599.77536098841165"/>
    <s v="CLP"/>
    <s v="false"/>
  </r>
  <r>
    <s v="1100"/>
    <s v="CL"/>
    <x v="0"/>
    <x v="7"/>
    <s v="CL Ops Mall"/>
    <s v="MANTONIETA"/>
    <s v="12"/>
    <s v="1200144007"/>
    <s v="10"/>
    <x v="1882"/>
    <x v="2012"/>
    <x v="8"/>
    <s v="EXT_CNARANJO"/>
    <s v="ZSRV"/>
    <s v=""/>
    <s v="96811990"/>
    <s v="LINKES CHILE S.A"/>
    <n v="554589"/>
    <n v="598.95348460466778"/>
    <s v="CLP"/>
    <s v="false"/>
  </r>
  <r>
    <s v="DCO"/>
    <s v="CO"/>
    <x v="3"/>
    <x v="33"/>
    <s v="CO Sgcia Personas"/>
    <s v="T Durán"/>
    <s v="12"/>
    <s v="1200144608"/>
    <s v="10"/>
    <x v="1883"/>
    <x v="2013"/>
    <x v="15"/>
    <s v="PRA_KCUBIDES"/>
    <s v="ZSRV"/>
    <s v=""/>
    <s v="C830104010"/>
    <s v="PEOPLE´S VOICE SAS"/>
    <n v="2200000"/>
    <n v="598.15116911364873"/>
    <s v="COP"/>
    <s v="false"/>
  </r>
  <r>
    <s v="PAG"/>
    <s v="CO"/>
    <x v="3"/>
    <x v="11"/>
    <s v="CO Ops Mall"/>
    <s v="CHERRERA"/>
    <s v="12"/>
    <s v="1200146816"/>
    <s v="10"/>
    <x v="1884"/>
    <x v="2014"/>
    <x v="18"/>
    <s v="RFC_CPI_SAP"/>
    <s v="ZSRV"/>
    <s v=""/>
    <s v="C901649066"/>
    <s v="ANDSPER S.A.S."/>
    <n v="2200000"/>
    <n v="598.15116911364873"/>
    <s v="COP"/>
    <s v="false"/>
  </r>
  <r>
    <s v="PCA"/>
    <s v="CO"/>
    <x v="3"/>
    <x v="64"/>
    <s v="CO Explotación TI"/>
    <s v="PPETIT"/>
    <m/>
    <s v="1200147368"/>
    <s v="10"/>
    <x v="1885"/>
    <x v="2015"/>
    <x v="37"/>
    <s v="PPETIT"/>
    <s v="ZSRV"/>
    <s v="SER_GRAL"/>
    <s v="C900745379"/>
    <s v="RETAILCHECK COLOMBIA S.A.S"/>
    <n v="2196450"/>
    <n v="597.1859706362153"/>
    <s v="COP"/>
    <s v="false"/>
  </r>
  <r>
    <s v="6150"/>
    <s v="PE"/>
    <x v="2"/>
    <x v="34"/>
    <s v="PE Marketing Mall"/>
    <s v="JGONZALES"/>
    <s v="12"/>
    <s v="1200146270"/>
    <s v="10"/>
    <x v="1886"/>
    <x v="2016"/>
    <x v="30"/>
    <s v="EXT_BRODRIGU"/>
    <s v="ZSRV"/>
    <s v=""/>
    <s v="P53875769"/>
    <s v="DACA PUBLICIDAD SAC"/>
    <n v="2059"/>
    <n v="596.8115942028985"/>
    <s v="PEN"/>
    <s v="false"/>
  </r>
  <r>
    <s v="1100"/>
    <s v="CL"/>
    <x v="0"/>
    <x v="19"/>
    <s v="Corp A. Personas"/>
    <s v="CCHUECAS"/>
    <s v="12"/>
    <s v="1200144946"/>
    <s v="10"/>
    <x v="1887"/>
    <x v="2017"/>
    <x v="5"/>
    <s v="DQUINTANA"/>
    <s v="ZSRV"/>
    <s v=""/>
    <s v="94623000"/>
    <s v="SODEXO CHILE SPA"/>
    <n v="551995"/>
    <n v="596.15197693130153"/>
    <s v="CLP"/>
    <s v="false"/>
  </r>
  <r>
    <s v="2400"/>
    <s v="CL"/>
    <x v="0"/>
    <x v="7"/>
    <s v="CL Ops Mall"/>
    <s v="RMESA"/>
    <s v="12"/>
    <s v="1200144280"/>
    <s v="10"/>
    <x v="1888"/>
    <x v="2018"/>
    <x v="3"/>
    <s v="PCAMPOS"/>
    <s v="ZSRV"/>
    <s v=""/>
    <s v="76694376"/>
    <s v="SERVICIOS INDUSTRIALES ELMEC LIMITA"/>
    <n v="551000"/>
    <n v="595.07738165952071"/>
    <s v="CLP"/>
    <s v="false"/>
  </r>
  <r>
    <s v="LAR"/>
    <s v="PE"/>
    <x v="1"/>
    <x v="8"/>
    <s v="PE Center Manager"/>
    <s v="FZAMALLOA"/>
    <s v="12"/>
    <s v="1200144934"/>
    <s v="10"/>
    <x v="1889"/>
    <x v="2019"/>
    <x v="5"/>
    <s v="EXT_BRODRIGU"/>
    <s v="ZSRV"/>
    <s v=""/>
    <s v="P60089483"/>
    <s v="GEMSA CORPORACIÓN S.A.C"/>
    <n v="2050"/>
    <n v="594.20289855072463"/>
    <s v="PEN"/>
    <s v="false"/>
  </r>
  <r>
    <s v="MOL"/>
    <s v="PE"/>
    <x v="1"/>
    <x v="2"/>
    <s v="PE Ops Mall"/>
    <s v="JZAPATA"/>
    <m/>
    <s v="1200147128"/>
    <s v="10"/>
    <x v="1890"/>
    <x v="1749"/>
    <x v="9"/>
    <s v="EXT_KNOLASCO"/>
    <s v="ZSRV"/>
    <s v=""/>
    <s v="P56607803"/>
    <s v="NATIONAL FACILITIES MANAGEMENT S.A."/>
    <n v="2041.83"/>
    <n v="591.8347826086956"/>
    <s v="PEN"/>
    <s v="false"/>
  </r>
  <r>
    <s v="BOG"/>
    <s v="CO"/>
    <x v="3"/>
    <x v="11"/>
    <s v="CO Ops Mall"/>
    <s v="CAROL CORTES"/>
    <s v="12"/>
    <s v="1200146035"/>
    <s v="10"/>
    <x v="1891"/>
    <x v="2020"/>
    <x v="20"/>
    <s v="EXT_APAREDES"/>
    <s v="ZSRV"/>
    <s v=""/>
    <s v="C900038616"/>
    <s v="CBRE COLOMBIA SAS"/>
    <n v="2175739"/>
    <n v="591.55492115280049"/>
    <s v="COP"/>
    <s v="false"/>
  </r>
  <r>
    <s v="1100"/>
    <s v="CL"/>
    <x v="0"/>
    <x v="7"/>
    <s v="CL Ops Mall"/>
    <s v="KCEA"/>
    <s v="12"/>
    <s v="1200145736"/>
    <s v="10"/>
    <x v="1892"/>
    <x v="2021"/>
    <x v="39"/>
    <s v="EXT_MURRA"/>
    <s v="ZSRV"/>
    <s v=""/>
    <s v="76179272"/>
    <s v="ANDES FACILITY MANAGEMENT SPA"/>
    <n v="547339"/>
    <n v="591.12351905651622"/>
    <s v="CLP"/>
    <s v="false"/>
  </r>
  <r>
    <s v="1100"/>
    <s v="CL"/>
    <x v="0"/>
    <x v="6"/>
    <s v="Corp Explo. TI"/>
    <s v="CPAVEZ"/>
    <s v="12"/>
    <s v="1200144261"/>
    <s v="10"/>
    <x v="1893"/>
    <x v="2022"/>
    <x v="3"/>
    <s v="CPAVEZ"/>
    <s v="ZSRV"/>
    <s v="SER_GRAL"/>
    <s v="96806980"/>
    <s v="ENTEL PCS TELECOMUNICACIONES S.A."/>
    <n v="546471"/>
    <n v="590.18608318123404"/>
    <s v="CLP"/>
    <s v="false"/>
  </r>
  <r>
    <s v="MAM"/>
    <s v="CL"/>
    <x v="0"/>
    <x v="7"/>
    <s v="CL Ops Mall"/>
    <s v="CMEDINA"/>
    <s v="12"/>
    <s v="1200144885"/>
    <s v="10"/>
    <x v="1894"/>
    <x v="2023"/>
    <x v="42"/>
    <s v="EXT_BBUSTOS"/>
    <s v="ZSRV"/>
    <s v="SER_GRAL"/>
    <s v="76682308"/>
    <s v="AGENCIA DE MEDIOS SIBERIA LIMITADA"/>
    <n v="545000"/>
    <n v="588.59741017139527"/>
    <s v="CLP"/>
    <s v="false"/>
  </r>
  <r>
    <s v="6030"/>
    <s v="PE"/>
    <x v="2"/>
    <x v="2"/>
    <s v="PE Ops Mall"/>
    <s v="LHUAMAN"/>
    <s v="12"/>
    <s v="1200145509"/>
    <s v="10"/>
    <x v="1895"/>
    <x v="2024"/>
    <x v="1"/>
    <s v="LHUAMAN"/>
    <s v="ZSRV"/>
    <s v=""/>
    <s v="P56607803"/>
    <s v="NATIONAL FACILITIES MANAGEMENT S.A."/>
    <n v="2029.57"/>
    <n v="588.28115942028978"/>
    <s v="PEN"/>
    <s v="false"/>
  </r>
  <r>
    <s v="LAR"/>
    <s v="PE"/>
    <x v="1"/>
    <x v="8"/>
    <s v="PE Center Manager"/>
    <s v="FZAMALLOA"/>
    <s v="12"/>
    <s v="1200146493"/>
    <s v="10"/>
    <x v="1896"/>
    <x v="2025"/>
    <x v="43"/>
    <s v="EXT_BRODRIGU"/>
    <s v="ZSRV"/>
    <s v=""/>
    <s v="P60055289"/>
    <s v="ELECTROMING INGENIERÍA Y MANTENIMIE"/>
    <n v="2025"/>
    <n v="586.95652173913038"/>
    <s v="PEN"/>
    <s v="false"/>
  </r>
  <r>
    <s v="MIN"/>
    <s v="PE"/>
    <x v="1"/>
    <x v="2"/>
    <s v="PE Ops Mall"/>
    <s v="cpisfil"/>
    <s v="12"/>
    <s v="1200146174"/>
    <s v="10"/>
    <x v="1897"/>
    <x v="2026"/>
    <x v="34"/>
    <s v="EXT_EDAVILA"/>
    <s v="ZSRV"/>
    <s v=""/>
    <s v="P55097445"/>
    <s v="INSTALS DRYWALL SERVICE S.A.C"/>
    <n v="2024"/>
    <n v="586.66666666666663"/>
    <s v="PEN"/>
    <s v="false"/>
  </r>
  <r>
    <s v="2200"/>
    <s v="CL"/>
    <x v="0"/>
    <x v="7"/>
    <s v="CL Ops Mall"/>
    <s v="FQUEZADA"/>
    <s v="12"/>
    <s v="1200145269"/>
    <s v="10"/>
    <x v="1898"/>
    <x v="2027"/>
    <x v="36"/>
    <s v="FQUEZADA"/>
    <s v="ZSRV"/>
    <s v=""/>
    <s v="76587432"/>
    <s v="SERVICIOS DE DISENO Y MULTIMEDIA"/>
    <n v="543200"/>
    <n v="586.65341872495765"/>
    <s v="CLP"/>
    <s v="false"/>
  </r>
  <r>
    <s v="3540"/>
    <s v="PE"/>
    <x v="1"/>
    <x v="26"/>
    <s v="PE Gcia Ops"/>
    <s v="ivalderrama"/>
    <s v="12"/>
    <s v="1200144307"/>
    <s v="10"/>
    <x v="1899"/>
    <x v="2028"/>
    <x v="32"/>
    <s v="IVALDERRAMA"/>
    <s v="ZSRV"/>
    <s v=""/>
    <s v="P53875769"/>
    <s v="DACA PUBLICIDAD SAC"/>
    <n v="2022"/>
    <n v="586.08695652173913"/>
    <s v="PEN"/>
    <s v="false"/>
  </r>
  <r>
    <s v="6000"/>
    <s v="PE"/>
    <x v="2"/>
    <x v="34"/>
    <s v="PE Marketing Mall"/>
    <s v="AATOCHE"/>
    <s v="12"/>
    <s v="1200145447"/>
    <s v="10"/>
    <x v="1900"/>
    <x v="2029"/>
    <x v="52"/>
    <s v="EXT_KNOLASCO"/>
    <s v="ZSRV"/>
    <s v="SER_MKT"/>
    <s v="P20416564"/>
    <s v="SUSAN LEON PRODUCCIONES Y REPRESENT"/>
    <n v="2016"/>
    <n v="584.3478260869565"/>
    <s v="PEN"/>
    <s v="false"/>
  </r>
  <r>
    <s v="1100"/>
    <s v="CL"/>
    <x v="0"/>
    <x v="13"/>
    <s v="CL Marketing Mall"/>
    <s v="P.NORAMBUENA"/>
    <s v="12"/>
    <s v="1200144330"/>
    <s v="10"/>
    <x v="1901"/>
    <x v="2030"/>
    <x v="32"/>
    <s v="MFILIPINI"/>
    <s v="ZSRV"/>
    <s v=""/>
    <s v="96771790"/>
    <s v="BBDO PUBLICIDAD SA"/>
    <n v="539000"/>
    <n v="582.11743868326982"/>
    <s v="CLP"/>
    <s v="false"/>
  </r>
  <r>
    <s v="OUL"/>
    <s v="PE"/>
    <x v="1"/>
    <x v="38"/>
    <s v="PE Ops Out/Strips"/>
    <s v="mrodriguezc"/>
    <s v="12"/>
    <s v="1200143901"/>
    <s v="10"/>
    <x v="1902"/>
    <x v="2031"/>
    <x v="6"/>
    <s v="MRODRIGUEZC"/>
    <s v="ZSRV"/>
    <s v=""/>
    <s v="P17154567"/>
    <s v="MERCANTIL INTERAMERICANA S.A.C"/>
    <n v="580"/>
    <n v="580"/>
    <s v="USD"/>
    <s v="false"/>
  </r>
  <r>
    <s v="3450"/>
    <s v="PE"/>
    <x v="1"/>
    <x v="38"/>
    <s v="PE Ops Out/Strips"/>
    <s v="CLLAUCA"/>
    <s v="12"/>
    <s v="1200143966"/>
    <s v="10"/>
    <x v="1903"/>
    <x v="2032"/>
    <x v="27"/>
    <s v="PRA_CLLAUCA"/>
    <s v="ZSRV"/>
    <s v="SER_PUBLI"/>
    <s v="P09721301"/>
    <s v="SILVA SANTISTEBAN VILLALBA LUISA FE"/>
    <n v="2000"/>
    <n v="579.71014492753625"/>
    <s v="PEN"/>
    <s v="false"/>
  </r>
  <r>
    <s v="3300"/>
    <s v="PE"/>
    <x v="1"/>
    <x v="2"/>
    <s v="PE Ops Mall"/>
    <s v="JMALAGA"/>
    <s v="12"/>
    <s v="1200144035"/>
    <s v="10"/>
    <x v="1904"/>
    <x v="2033"/>
    <x v="8"/>
    <s v="JMALAGA"/>
    <s v="ZSRV"/>
    <s v=""/>
    <s v="P60007766"/>
    <s v="NAPANGA E.I.R.L."/>
    <n v="2000"/>
    <n v="579.71014492753625"/>
    <s v="PEN"/>
    <s v="false"/>
  </r>
  <r>
    <s v="MIN"/>
    <s v="PE"/>
    <x v="1"/>
    <x v="2"/>
    <s v="PE Ops Mall"/>
    <s v="cpisfil"/>
    <s v="12"/>
    <s v="1200144066"/>
    <s v="10"/>
    <x v="1905"/>
    <x v="2034"/>
    <x v="23"/>
    <s v="EXT_EDAVILA"/>
    <s v="ZSRV"/>
    <s v=""/>
    <s v="P56607803"/>
    <s v="NATIONAL FACILITIES MANAGEMENT S.A."/>
    <n v="2000"/>
    <n v="579.71014492753625"/>
    <s v="PEN"/>
    <s v="false"/>
  </r>
  <r>
    <s v="6500"/>
    <s v="PE"/>
    <x v="2"/>
    <x v="4"/>
    <s v="PE Sgcia Infra"/>
    <s v="MGRATELLY"/>
    <s v="12"/>
    <s v="1200144661"/>
    <s v="10"/>
    <x v="1906"/>
    <x v="569"/>
    <x v="15"/>
    <s v="EXT_ACHIHUAN"/>
    <s v="ZSRV"/>
    <s v="SER_GRAL"/>
    <s v="P49259204"/>
    <s v="AF CONCEPT S.A.C."/>
    <n v="2000"/>
    <n v="579.71014492753625"/>
    <s v="PEN"/>
    <s v="false"/>
  </r>
  <r>
    <s v="3520"/>
    <s v="PE"/>
    <x v="1"/>
    <x v="2"/>
    <s v="PE Ops Mall"/>
    <s v="GLUDENA"/>
    <s v="12"/>
    <s v="1200144562"/>
    <s v="10"/>
    <x v="1907"/>
    <x v="2035"/>
    <x v="16"/>
    <s v="GLUDENA"/>
    <s v="ZSRV"/>
    <s v=""/>
    <s v="P10474230"/>
    <s v="CAMARA DE COMERCIO INDUSTRIA Y TU"/>
    <n v="2000"/>
    <n v="579.71014492753625"/>
    <s v="PEN"/>
    <s v="false"/>
  </r>
  <r>
    <s v="3300"/>
    <s v="PE"/>
    <x v="1"/>
    <x v="4"/>
    <s v="PE Sgcia Infra"/>
    <s v="JSOLORZANO"/>
    <s v="12"/>
    <s v="1200145402"/>
    <s v="10"/>
    <x v="1908"/>
    <x v="2036"/>
    <x v="21"/>
    <s v="EXT_ACHIHUAN"/>
    <s v="ZSRV"/>
    <s v="SER_GRAL"/>
    <s v="P60026937"/>
    <s v="GESINPRO S.A.C."/>
    <n v="2000"/>
    <n v="579.71014492753625"/>
    <s v="PEN"/>
    <s v="false"/>
  </r>
  <r>
    <s v="OUL"/>
    <s v="PE"/>
    <x v="1"/>
    <x v="34"/>
    <s v="PE Marketing Mall"/>
    <s v="YPAREDES"/>
    <s v="12"/>
    <s v="1200145698"/>
    <s v="10"/>
    <x v="1909"/>
    <x v="2037"/>
    <x v="40"/>
    <s v="EXT_ACHIHUAN"/>
    <s v="ZSRV"/>
    <s v=""/>
    <s v="P60790228"/>
    <s v="JP ENERGY S.A.C"/>
    <n v="2000"/>
    <n v="579.71014492753625"/>
    <s v="PEN"/>
    <s v="false"/>
  </r>
  <r>
    <s v="3300"/>
    <s v="PE"/>
    <x v="1"/>
    <x v="2"/>
    <s v="PE Ops Mall"/>
    <s v="JMALAGA"/>
    <s v="12"/>
    <s v="1200146066"/>
    <s v="10"/>
    <x v="1910"/>
    <x v="2038"/>
    <x v="67"/>
    <s v="JMALAGA"/>
    <s v="ZSRV"/>
    <s v=""/>
    <s v="P60007766"/>
    <s v="NAPANGA E.I.R.L."/>
    <n v="2000"/>
    <n v="579.71014492753625"/>
    <s v="PEN"/>
    <s v="false"/>
  </r>
  <r>
    <s v="3300"/>
    <s v="PE"/>
    <x v="1"/>
    <x v="2"/>
    <s v="PE Ops Mall"/>
    <s v="JMALAGA"/>
    <m/>
    <s v="1200147484"/>
    <s v="10"/>
    <x v="1911"/>
    <x v="2039"/>
    <x v="29"/>
    <s v="JMALAGA"/>
    <s v="ZSRV"/>
    <s v=""/>
    <s v="P60007766"/>
    <s v="NAPANGA E.I.R.L."/>
    <n v="2000"/>
    <n v="579.71014492753625"/>
    <s v="PEN"/>
    <s v="false"/>
  </r>
  <r>
    <s v="6000"/>
    <s v="PE"/>
    <x v="2"/>
    <x v="34"/>
    <s v="PE Marketing Mall"/>
    <s v="AATOCHE"/>
    <s v="12"/>
    <s v="1200145804"/>
    <s v="10"/>
    <x v="1912"/>
    <x v="2040"/>
    <x v="39"/>
    <s v="EXT_KNOLASCO"/>
    <s v="ZSRV"/>
    <s v="SER_MKT"/>
    <s v="P55475164"/>
    <s v="INVERSIONES LURA S.A.C"/>
    <n v="1995"/>
    <n v="578.26086956521738"/>
    <s v="PEN"/>
    <s v="false"/>
  </r>
  <r>
    <s v="MCH"/>
    <s v="PE"/>
    <x v="2"/>
    <x v="38"/>
    <s v="PE Ops Out/Strips"/>
    <s v="EREJAS"/>
    <s v="12"/>
    <s v="1200146419"/>
    <s v="10"/>
    <x v="1913"/>
    <x v="2041"/>
    <x v="13"/>
    <s v="EREJAS"/>
    <s v="ZSRV"/>
    <s v=""/>
    <s v="P60338169"/>
    <s v="INVERSIONES URBANISTICAS OPERADORA"/>
    <n v="1994.17"/>
    <n v="578.02028985507241"/>
    <s v="PEN"/>
    <s v="false"/>
  </r>
  <r>
    <s v="MCH"/>
    <s v="PE"/>
    <x v="2"/>
    <x v="38"/>
    <s v="PE Ops Out/Strips"/>
    <s v="EREJAS"/>
    <s v="12"/>
    <s v="1200146774"/>
    <s v="10"/>
    <x v="1914"/>
    <x v="2042"/>
    <x v="18"/>
    <s v="EREJAS"/>
    <s v="ZSRV"/>
    <s v=""/>
    <s v="P60338169"/>
    <s v="INVERSIONES URBANISTICAS OPERADORA"/>
    <n v="1994.17"/>
    <n v="578.02028985507241"/>
    <s v="PEN"/>
    <s v="false"/>
  </r>
  <r>
    <s v="LAR"/>
    <s v="PE"/>
    <x v="1"/>
    <x v="8"/>
    <s v="PE Center Manager"/>
    <s v="FZAMALLOA"/>
    <s v="12"/>
    <s v="1200146540"/>
    <s v="10"/>
    <x v="1915"/>
    <x v="2043"/>
    <x v="10"/>
    <s v="EXT_BRODRIGU"/>
    <s v="ZSRV"/>
    <s v=""/>
    <s v="P60546098"/>
    <s v="BUSTAMANTE INGENIERIA Y CONSTRUCCIO"/>
    <n v="1989"/>
    <n v="576.52173913043475"/>
    <s v="PEN"/>
    <s v="false"/>
  </r>
  <r>
    <s v="PAG"/>
    <s v="CO"/>
    <x v="3"/>
    <x v="11"/>
    <s v="CO Ops Mall"/>
    <s v="CHERRERA"/>
    <m/>
    <s v="1200147424"/>
    <s v="10"/>
    <x v="1916"/>
    <x v="2044"/>
    <x v="37"/>
    <s v="RFC_CPI_SAP"/>
    <s v="ZSRV"/>
    <s v=""/>
    <s v="C890204680"/>
    <s v="REPRESENTACIONES ESPECIALES LTDA"/>
    <n v="2120000"/>
    <n v="576.4002175095161"/>
    <s v="COP"/>
    <s v="false"/>
  </r>
  <r>
    <s v="1100"/>
    <s v="CL"/>
    <x v="0"/>
    <x v="7"/>
    <s v="CL Ops Mall"/>
    <s v="KCEA"/>
    <s v="12"/>
    <s v="1200146379"/>
    <s v="10"/>
    <x v="1917"/>
    <x v="2045"/>
    <x v="13"/>
    <s v="EXT_CNARANJO"/>
    <s v="ZSRV"/>
    <s v=""/>
    <s v="76437149"/>
    <s v="MARKETING RELACIONAL SPA"/>
    <n v="532800"/>
    <n v="575.42146814554019"/>
    <s v="CLP"/>
    <s v="false"/>
  </r>
  <r>
    <s v="3520"/>
    <s v="PE"/>
    <x v="1"/>
    <x v="2"/>
    <s v="PE Ops Mall"/>
    <s v="APRADA"/>
    <m/>
    <s v="1200147491"/>
    <s v="10"/>
    <x v="1918"/>
    <x v="2046"/>
    <x v="29"/>
    <s v="APRADA"/>
    <s v="ZSRV"/>
    <s v="SER_GRAL"/>
    <s v="P56607803"/>
    <s v="NATIONAL FACILITIES MANAGEMENT S.A."/>
    <n v="1981"/>
    <n v="574.20289855072463"/>
    <s v="PEN"/>
    <s v="false"/>
  </r>
  <r>
    <s v="6030"/>
    <s v="PE"/>
    <x v="2"/>
    <x v="34"/>
    <s v="PE Marketing Mall"/>
    <s v="RCULQUI"/>
    <s v="12"/>
    <s v="1200144142"/>
    <s v="10"/>
    <x v="1919"/>
    <x v="1985"/>
    <x v="46"/>
    <s v="EXT_BRODRIGU"/>
    <s v="ZSRV"/>
    <s v=""/>
    <s v="P52110530"/>
    <s v="COPEX DIGITAL S.A.C."/>
    <n v="1980"/>
    <n v="573.91304347826087"/>
    <s v="PEN"/>
    <s v="false"/>
  </r>
  <r>
    <s v="3520"/>
    <s v="PE"/>
    <x v="1"/>
    <x v="2"/>
    <s v="PE Ops Mall"/>
    <s v="GLUDENA"/>
    <s v="12"/>
    <s v="1200143826"/>
    <s v="10"/>
    <x v="1920"/>
    <x v="2047"/>
    <x v="59"/>
    <s v="GLUDENA"/>
    <s v="ZSRV"/>
    <s v=""/>
    <s v="P56607803"/>
    <s v="NATIONAL FACILITIES MANAGEMENT S.A."/>
    <n v="1975"/>
    <n v="572.463768115942"/>
    <s v="PEN"/>
    <s v="false"/>
  </r>
  <r>
    <s v="3520"/>
    <s v="PE"/>
    <x v="1"/>
    <x v="2"/>
    <s v="PE Ops Mall"/>
    <s v="GLUDENA"/>
    <s v="12"/>
    <s v="1200144049"/>
    <s v="10"/>
    <x v="1921"/>
    <x v="2048"/>
    <x v="23"/>
    <s v="GLUDENA"/>
    <s v="ZSRV"/>
    <s v=""/>
    <s v="P56607803"/>
    <s v="NATIONAL FACILITIES MANAGEMENT S.A."/>
    <n v="1975"/>
    <n v="572.463768115942"/>
    <s v="PEN"/>
    <s v="false"/>
  </r>
  <r>
    <s v="MCH"/>
    <s v="PE"/>
    <x v="2"/>
    <x v="38"/>
    <s v="PE Ops Out/Strips"/>
    <s v="EREJAS"/>
    <s v="12"/>
    <s v="1200144905"/>
    <s v="10"/>
    <x v="1922"/>
    <x v="2049"/>
    <x v="5"/>
    <s v="EREJAS"/>
    <s v="ZSRV"/>
    <s v=""/>
    <s v="P60434597"/>
    <s v="DINAMO CONTROL &amp; AUTOMATIZACION S.A"/>
    <n v="1974"/>
    <n v="572.17391304347825"/>
    <s v="PEN"/>
    <s v="false"/>
  </r>
  <r>
    <s v="2160"/>
    <s v="CL"/>
    <x v="0"/>
    <x v="7"/>
    <s v="CL Ops Mall"/>
    <s v="RCORTES"/>
    <m/>
    <s v="1200147335"/>
    <s v="10"/>
    <x v="1923"/>
    <x v="2050"/>
    <x v="37"/>
    <s v="EXT_CVENEGAS"/>
    <s v="ZSRV"/>
    <s v=""/>
    <s v="76088687"/>
    <s v="MCS CONSTRUCCIONES LIMITADA"/>
    <n v="529035"/>
    <n v="571.35528603674152"/>
    <s v="CLP"/>
    <s v="false"/>
  </r>
  <r>
    <s v="BOG"/>
    <s v="CO"/>
    <x v="3"/>
    <x v="44"/>
    <s v="CO Sgcia Legal"/>
    <s v="A CUBILLOS"/>
    <m/>
    <s v="1300008970"/>
    <s v="10"/>
    <x v="1924"/>
    <x v="2051"/>
    <x v="37"/>
    <s v="EXT_DORTIZ"/>
    <s v="ZSPC"/>
    <s v=""/>
    <s v="C901697454"/>
    <s v="URBANÍSTIKA LEGAL S.A.S"/>
    <n v="2101086"/>
    <n v="571.25774877650895"/>
    <s v="COP"/>
    <s v="false"/>
  </r>
  <r>
    <s v="BOG"/>
    <s v="CO"/>
    <x v="3"/>
    <x v="63"/>
    <s v="Corp Tesore. Regi"/>
    <s v="dsantos"/>
    <m/>
    <s v="1400009360"/>
    <s v="10"/>
    <x v="1925"/>
    <x v="2052"/>
    <x v="57"/>
    <s v="PMUNOZ"/>
    <s v="ZPMH"/>
    <s v=""/>
    <s v="C800140887"/>
    <s v="AVAL FIDUCIARIA SA"/>
    <n v="2101086"/>
    <n v="571.25774877650895"/>
    <s v="COP"/>
    <s v="false"/>
  </r>
  <r>
    <s v="BOG"/>
    <s v="CO"/>
    <x v="3"/>
    <x v="63"/>
    <s v="Corp Tesore. Regi"/>
    <s v="dsantos"/>
    <m/>
    <s v="1400009360"/>
    <s v="20"/>
    <x v="1925"/>
    <x v="2053"/>
    <x v="57"/>
    <s v="PMUNOZ"/>
    <s v="ZPMH"/>
    <s v=""/>
    <s v="C800140887"/>
    <s v="AVAL FIDUCIARIA SA"/>
    <n v="2101086"/>
    <n v="571.25774877650895"/>
    <s v="COP"/>
    <s v="false"/>
  </r>
  <r>
    <s v="BOG"/>
    <s v="CO"/>
    <x v="3"/>
    <x v="63"/>
    <s v="Corp Tesore. Regi"/>
    <s v="dsantos"/>
    <m/>
    <s v="1400009360"/>
    <s v="30"/>
    <x v="1925"/>
    <x v="2054"/>
    <x v="57"/>
    <s v="PMUNOZ"/>
    <s v="ZPMH"/>
    <s v=""/>
    <s v="C800140887"/>
    <s v="AVAL FIDUCIARIA SA"/>
    <n v="2101086"/>
    <n v="571.25774877650895"/>
    <s v="COP"/>
    <s v="false"/>
  </r>
  <r>
    <s v="BOG"/>
    <s v="CO"/>
    <x v="3"/>
    <x v="63"/>
    <s v="Corp Tesore. Regi"/>
    <s v="dsantos"/>
    <m/>
    <s v="1400009360"/>
    <s v="40"/>
    <x v="1925"/>
    <x v="2055"/>
    <x v="57"/>
    <s v="PMUNOZ"/>
    <s v="ZPMH"/>
    <s v=""/>
    <s v="C800140887"/>
    <s v="AVAL FIDUCIARIA SA"/>
    <n v="2101086"/>
    <n v="571.25774877650895"/>
    <s v="COP"/>
    <s v="false"/>
  </r>
  <r>
    <s v="BOG"/>
    <s v="CO"/>
    <x v="3"/>
    <x v="63"/>
    <s v="Corp Tesore. Regi"/>
    <s v="dsantos"/>
    <m/>
    <s v="1400009360"/>
    <s v="50"/>
    <x v="1925"/>
    <x v="2056"/>
    <x v="57"/>
    <s v="PMUNOZ"/>
    <s v="ZPMH"/>
    <s v=""/>
    <s v="C800140887"/>
    <s v="AVAL FIDUCIARIA SA"/>
    <n v="2101086"/>
    <n v="571.25774877650895"/>
    <s v="COP"/>
    <s v="false"/>
  </r>
  <r>
    <s v="BOG"/>
    <s v="CO"/>
    <x v="3"/>
    <x v="63"/>
    <s v="Corp Tesore. Regi"/>
    <s v="dsantos"/>
    <m/>
    <s v="1400009360"/>
    <s v="60"/>
    <x v="1925"/>
    <x v="2057"/>
    <x v="57"/>
    <s v="PMUNOZ"/>
    <s v="ZPMH"/>
    <s v=""/>
    <s v="C800140887"/>
    <s v="AVAL FIDUCIARIA SA"/>
    <n v="2101086"/>
    <n v="571.25774877650895"/>
    <s v="COP"/>
    <s v="false"/>
  </r>
  <r>
    <s v="BOG"/>
    <s v="CO"/>
    <x v="3"/>
    <x v="63"/>
    <s v="Corp Tesore. Regi"/>
    <s v="dsantos"/>
    <m/>
    <s v="1400009360"/>
    <s v="70"/>
    <x v="1925"/>
    <x v="2058"/>
    <x v="57"/>
    <s v="PMUNOZ"/>
    <s v="ZPMH"/>
    <s v=""/>
    <s v="C800140887"/>
    <s v="AVAL FIDUCIARIA SA"/>
    <n v="2101086"/>
    <n v="571.25774877650895"/>
    <s v="COP"/>
    <s v="false"/>
  </r>
  <r>
    <s v="BOG"/>
    <s v="CO"/>
    <x v="3"/>
    <x v="63"/>
    <s v="Corp Tesore. Regi"/>
    <s v="dsantos"/>
    <m/>
    <s v="1400009360"/>
    <s v="80"/>
    <x v="1925"/>
    <x v="2059"/>
    <x v="57"/>
    <s v="PMUNOZ"/>
    <s v="ZPMH"/>
    <s v=""/>
    <s v="C800140887"/>
    <s v="AVAL FIDUCIARIA SA"/>
    <n v="2101086"/>
    <n v="571.25774877650895"/>
    <s v="COP"/>
    <s v="false"/>
  </r>
  <r>
    <s v="BOG"/>
    <s v="CO"/>
    <x v="3"/>
    <x v="63"/>
    <s v="Corp Tesore. Regi"/>
    <s v="dsantos"/>
    <m/>
    <s v="1400009360"/>
    <s v="90"/>
    <x v="1925"/>
    <x v="2060"/>
    <x v="57"/>
    <s v="PMUNOZ"/>
    <s v="ZPMH"/>
    <s v=""/>
    <s v="C800140887"/>
    <s v="AVAL FIDUCIARIA SA"/>
    <n v="2101086"/>
    <n v="571.25774877650895"/>
    <s v="COP"/>
    <s v="false"/>
  </r>
  <r>
    <s v="BOG"/>
    <s v="CO"/>
    <x v="3"/>
    <x v="63"/>
    <s v="Corp Tesore. Regi"/>
    <s v="dsantos"/>
    <m/>
    <s v="1400009360"/>
    <s v="100"/>
    <x v="1925"/>
    <x v="2061"/>
    <x v="57"/>
    <s v="PMUNOZ"/>
    <s v="ZPMH"/>
    <s v=""/>
    <s v="C800140887"/>
    <s v="AVAL FIDUCIARIA SA"/>
    <n v="2101086"/>
    <n v="571.25774877650895"/>
    <s v="COP"/>
    <s v="false"/>
  </r>
  <r>
    <s v="BOG"/>
    <s v="CO"/>
    <x v="3"/>
    <x v="63"/>
    <s v="Corp Tesore. Regi"/>
    <s v="dsantos"/>
    <m/>
    <s v="1400009360"/>
    <s v="110"/>
    <x v="1925"/>
    <x v="2062"/>
    <x v="57"/>
    <s v="PMUNOZ"/>
    <s v="ZPMH"/>
    <s v=""/>
    <s v="C800140887"/>
    <s v="AVAL FIDUCIARIA SA"/>
    <n v="2101086"/>
    <n v="571.25774877650895"/>
    <s v="COP"/>
    <s v="false"/>
  </r>
  <r>
    <s v="BOG"/>
    <s v="CO"/>
    <x v="3"/>
    <x v="63"/>
    <s v="Corp Tesore. Regi"/>
    <s v="dsantos"/>
    <m/>
    <s v="1400009360"/>
    <s v="120"/>
    <x v="1925"/>
    <x v="2063"/>
    <x v="57"/>
    <s v="PMUNOZ"/>
    <s v="ZPMH"/>
    <s v=""/>
    <s v="C800140887"/>
    <s v="AVAL FIDUCIARIA SA"/>
    <n v="2101086"/>
    <n v="571.25774877650895"/>
    <s v="COP"/>
    <s v="false"/>
  </r>
  <r>
    <s v="4300"/>
    <s v="CO"/>
    <x v="3"/>
    <x v="32"/>
    <s v="CO Mktg Mall"/>
    <s v="JVALDERRAMA"/>
    <s v="12"/>
    <s v="1200145619"/>
    <s v="10"/>
    <x v="1926"/>
    <x v="2064"/>
    <x v="26"/>
    <s v="JVALDERRAMA"/>
    <s v="ZSRV"/>
    <s v=""/>
    <s v="C108823802"/>
    <s v="EDWIN LEANDRO GALEANO GONZALEZ"/>
    <n v="2100000"/>
    <n v="570.96247960848291"/>
    <s v="COP"/>
    <s v="false"/>
  </r>
  <r>
    <s v="3510"/>
    <s v="PE"/>
    <x v="1"/>
    <x v="2"/>
    <s v="PE Ops Mall"/>
    <s v="RBECERRA"/>
    <s v="12"/>
    <s v="1200146364"/>
    <s v="10"/>
    <x v="1927"/>
    <x v="2065"/>
    <x v="35"/>
    <s v="RBECERRA"/>
    <s v="ZSRV"/>
    <s v=""/>
    <s v="P47186416"/>
    <s v="WILSON CAMACHO CERDAN"/>
    <n v="1967.5"/>
    <n v="570.28985507246375"/>
    <s v="PEN"/>
    <s v="false"/>
  </r>
  <r>
    <s v="6400"/>
    <s v="PE"/>
    <x v="2"/>
    <x v="2"/>
    <s v="PE Ops Mall"/>
    <s v="PBRAVO"/>
    <s v="12"/>
    <s v="1200144164"/>
    <s v="10"/>
    <x v="1928"/>
    <x v="2066"/>
    <x v="11"/>
    <s v="PBRAVO"/>
    <s v="ZSRV"/>
    <s v=""/>
    <s v="P60912235"/>
    <s v="INGENIERIA EN DISEÑO &amp; SOLUCIONES S"/>
    <n v="1959.3"/>
    <n v="567.91304347826087"/>
    <s v="PEN"/>
    <s v="false"/>
  </r>
  <r>
    <s v="2160"/>
    <s v="CL"/>
    <x v="0"/>
    <x v="7"/>
    <s v="CL Ops Mall"/>
    <s v="RCORTES"/>
    <s v="12"/>
    <s v="1200146642"/>
    <s v="10"/>
    <x v="1929"/>
    <x v="2067"/>
    <x v="12"/>
    <s v="EXT_CVENEGAS"/>
    <s v="ZSRV"/>
    <s v=""/>
    <s v="76088687"/>
    <s v="MCS CONSTRUCCIONES LIMITADA"/>
    <n v="525230"/>
    <n v="567.24590411802194"/>
    <s v="CLP"/>
    <s v="false"/>
  </r>
  <r>
    <s v="2400"/>
    <s v="CL"/>
    <x v="0"/>
    <x v="7"/>
    <s v="CL Ops Mall"/>
    <s v="RMESA"/>
    <s v="12"/>
    <s v="1200146251"/>
    <s v="10"/>
    <x v="1930"/>
    <x v="2068"/>
    <x v="30"/>
    <s v="PCAMPOS"/>
    <s v="ZSRV"/>
    <s v=""/>
    <s v="77692006"/>
    <s v="FISER SPA"/>
    <n v="525004"/>
    <n v="567.00182519196915"/>
    <s v="CLP"/>
    <s v="false"/>
  </r>
  <r>
    <s v="1100"/>
    <s v="CL"/>
    <x v="0"/>
    <x v="13"/>
    <s v="CL Marketing Mall"/>
    <s v="MGALLARDO"/>
    <m/>
    <s v="1200147387"/>
    <s v="10"/>
    <x v="1931"/>
    <x v="2069"/>
    <x v="37"/>
    <s v="MGALLARDOC"/>
    <s v="ZSRV"/>
    <s v=""/>
    <s v="76288682"/>
    <s v="PRODUCTORA FUENTES LIMITADA"/>
    <n v="525000"/>
    <n v="566.99750521097712"/>
    <s v="CLP"/>
    <s v="false"/>
  </r>
  <r>
    <s v="4300"/>
    <s v="CO"/>
    <x v="3"/>
    <x v="11"/>
    <s v="CO Ops Mall"/>
    <s v="ARICO"/>
    <s v="12"/>
    <s v="1200145953"/>
    <s v="10"/>
    <x v="1932"/>
    <x v="2070"/>
    <x v="17"/>
    <s v="EXT_JTRUJILL"/>
    <s v="ZSRV"/>
    <s v=""/>
    <s v="C900463507"/>
    <s v="BALOR S . A . S ."/>
    <n v="2085230"/>
    <n v="566.94671016856989"/>
    <s v="COP"/>
    <s v="false"/>
  </r>
  <r>
    <s v="3520"/>
    <s v="PE"/>
    <x v="1"/>
    <x v="2"/>
    <s v="PE Ops Mall"/>
    <s v="GLUDENA"/>
    <s v="12"/>
    <s v="1200145310"/>
    <s v="10"/>
    <x v="1933"/>
    <x v="2071"/>
    <x v="36"/>
    <s v="GLUDENA"/>
    <s v="ZSRV"/>
    <s v=""/>
    <s v="P20416564"/>
    <s v="SUSAN LEON PRODUCCIONES Y REPRESENT"/>
    <n v="1950"/>
    <n v="565.21739130434776"/>
    <s v="PEN"/>
    <s v="false"/>
  </r>
  <r>
    <s v="OAS"/>
    <s v="CO"/>
    <x v="3"/>
    <x v="33"/>
    <s v="CO Sgcia Personas"/>
    <s v="C Idáñez"/>
    <s v="13"/>
    <s v="1300008878"/>
    <s v="10"/>
    <x v="1934"/>
    <x v="2072"/>
    <x v="42"/>
    <s v="PRA_KCUBIDES"/>
    <s v="ZSPC"/>
    <s v=""/>
    <s v="C901639512"/>
    <s v="SCAPE COLOMBIA S.A.S."/>
    <n v="2075292"/>
    <n v="564.24469820554646"/>
    <s v="COP"/>
    <s v="false"/>
  </r>
  <r>
    <s v="6740"/>
    <s v="PE"/>
    <x v="2"/>
    <x v="34"/>
    <s v="PE Marketing Mall"/>
    <s v="KORDAYA"/>
    <m/>
    <s v="1200147681"/>
    <s v="10"/>
    <x v="1935"/>
    <x v="2073"/>
    <x v="45"/>
    <s v="EXT_ACHIHUAN"/>
    <s v="ZSRV"/>
    <s v=""/>
    <s v="P49614128"/>
    <s v="BACKSTAGE &amp; MARKETING SRL"/>
    <n v="1945"/>
    <n v="563.768115942029"/>
    <s v="PEN"/>
    <s v="false"/>
  </r>
  <r>
    <s v="1100"/>
    <s v="CL"/>
    <x v="0"/>
    <x v="39"/>
    <s v="CL Explotación TI"/>
    <s v="CPAVEZ"/>
    <s v="12"/>
    <s v="1200145028"/>
    <s v="10"/>
    <x v="1936"/>
    <x v="2074"/>
    <x v="7"/>
    <s v="CPAVEZ"/>
    <s v="ZSRV"/>
    <s v="SER_GRAL"/>
    <s v="96806980"/>
    <s v="ENTEL PCS TELECOMUNICACIONES S.A."/>
    <n v="521261"/>
    <n v="562.95940297862694"/>
    <s v="CLP"/>
    <s v="false"/>
  </r>
  <r>
    <s v="1100"/>
    <s v="CL"/>
    <x v="0"/>
    <x v="6"/>
    <s v="Corp Explo. TI"/>
    <s v="CPAVEZ"/>
    <s v="12"/>
    <s v="1200145731"/>
    <s v="10"/>
    <x v="1937"/>
    <x v="2075"/>
    <x v="39"/>
    <s v="CPAVEZ"/>
    <s v="ZSRV"/>
    <s v="SER_GRAL"/>
    <s v="96806980"/>
    <s v="ENTEL PCS TELECOMUNICACIONES S.A."/>
    <n v="521261"/>
    <n v="562.95940297862694"/>
    <s v="CLP"/>
    <s v="false"/>
  </r>
  <r>
    <s v="1110"/>
    <s v="CL"/>
    <x v="0"/>
    <x v="45"/>
    <s v="CL Ops Out/Strip"/>
    <s v="MBELLO"/>
    <s v="12"/>
    <s v="1200145663"/>
    <s v="10"/>
    <x v="1938"/>
    <x v="2076"/>
    <x v="40"/>
    <s v="EXT_MBELLO"/>
    <s v="ZSRV"/>
    <s v=""/>
    <s v="76425235"/>
    <s v="REDES CONTRA INCENDIOS SPA"/>
    <n v="13.5"/>
    <n v="562.5"/>
    <s v="UF"/>
    <s v="false"/>
  </r>
  <r>
    <s v="1110"/>
    <s v="CL"/>
    <x v="0"/>
    <x v="45"/>
    <s v="CL Ops Out/Strip"/>
    <s v="MBELLO"/>
    <s v="12"/>
    <s v="1200146758"/>
    <s v="10"/>
    <x v="1939"/>
    <x v="2077"/>
    <x v="51"/>
    <s v="EXT_MBELLO"/>
    <s v="ZSRV"/>
    <s v=""/>
    <s v="76425235"/>
    <s v="REDES CONTRA INCENDIOS SPA"/>
    <n v="13.5"/>
    <n v="562.5"/>
    <s v="UF"/>
    <s v="false"/>
  </r>
  <r>
    <s v="1110"/>
    <s v="CL"/>
    <x v="0"/>
    <x v="45"/>
    <s v="CL Ops Out/Strip"/>
    <s v="MBELLO"/>
    <s v="12"/>
    <s v="1200146756"/>
    <s v="10"/>
    <x v="1940"/>
    <x v="2078"/>
    <x v="51"/>
    <s v="EXT_MBELLO"/>
    <s v="ZSRV"/>
    <s v=""/>
    <s v="76425235"/>
    <s v="REDES CONTRA INCENDIOS SPA"/>
    <n v="13.5"/>
    <n v="562.5"/>
    <s v="UF"/>
    <s v="false"/>
  </r>
  <r>
    <s v="OUL"/>
    <s v="PE"/>
    <x v="1"/>
    <x v="38"/>
    <s v="PE Ops Out/Strips"/>
    <s v="mrodriguezc"/>
    <s v="12"/>
    <s v="1200144150"/>
    <s v="10"/>
    <x v="1941"/>
    <x v="2079"/>
    <x v="46"/>
    <s v="MRODRIGUEZC"/>
    <s v="ZSRV"/>
    <s v=""/>
    <s v="P09132227"/>
    <s v="PALACIOS DIAZ ROSA LINDA"/>
    <n v="1940"/>
    <n v="562.31884057971013"/>
    <s v="PEN"/>
    <s v="false"/>
  </r>
  <r>
    <s v="1100"/>
    <s v="CL"/>
    <x v="0"/>
    <x v="7"/>
    <s v="CL Ops Mall"/>
    <s v="RMESA"/>
    <s v="12"/>
    <s v="1200146258"/>
    <s v="10"/>
    <x v="1942"/>
    <x v="2080"/>
    <x v="30"/>
    <s v="PCAMPOS"/>
    <s v="ZSRV"/>
    <s v=""/>
    <s v="77506994"/>
    <s v="GRUPO AMERICA SEGURIDAD"/>
    <n v="520660"/>
    <n v="562.31032583456636"/>
    <s v="CLP"/>
    <s v="false"/>
  </r>
  <r>
    <s v="1100"/>
    <s v="CL"/>
    <x v="0"/>
    <x v="7"/>
    <s v="CL Ops Mall"/>
    <s v="RMESA"/>
    <s v="12"/>
    <s v="1200146258"/>
    <s v="20"/>
    <x v="1942"/>
    <x v="2081"/>
    <x v="30"/>
    <s v="PCAMPOS"/>
    <s v="ZSRV"/>
    <s v=""/>
    <s v="77506994"/>
    <s v="GRUPO AMERICA SEGURIDAD"/>
    <n v="520660"/>
    <n v="562.31032583456636"/>
    <s v="CLP"/>
    <s v="false"/>
  </r>
  <r>
    <s v="1100"/>
    <s v="CL"/>
    <x v="0"/>
    <x v="7"/>
    <s v="CL Ops Mall"/>
    <s v="RMESA"/>
    <s v="12"/>
    <s v="1200146258"/>
    <s v="30"/>
    <x v="1942"/>
    <x v="2082"/>
    <x v="30"/>
    <s v="PCAMPOS"/>
    <s v="ZSRV"/>
    <s v=""/>
    <s v="77506994"/>
    <s v="GRUPO AMERICA SEGURIDAD"/>
    <n v="520660"/>
    <n v="562.31032583456636"/>
    <s v="CLP"/>
    <s v="false"/>
  </r>
  <r>
    <s v="1100"/>
    <s v="CL"/>
    <x v="0"/>
    <x v="7"/>
    <s v="CL Ops Mall"/>
    <s v="RMESA"/>
    <s v="12"/>
    <s v="1200146258"/>
    <s v="40"/>
    <x v="1942"/>
    <x v="2083"/>
    <x v="30"/>
    <s v="PCAMPOS"/>
    <s v="ZSRV"/>
    <s v=""/>
    <s v="77506994"/>
    <s v="GRUPO AMERICA SEGURIDAD"/>
    <n v="520660"/>
    <n v="562.31032583456636"/>
    <s v="CLP"/>
    <s v="false"/>
  </r>
  <r>
    <s v="1100"/>
    <s v="CL"/>
    <x v="0"/>
    <x v="7"/>
    <s v="CL Ops Mall"/>
    <s v="RMESA"/>
    <s v="12"/>
    <s v="1200146258"/>
    <s v="50"/>
    <x v="1942"/>
    <x v="2084"/>
    <x v="30"/>
    <s v="PCAMPOS"/>
    <s v="ZSRV"/>
    <s v=""/>
    <s v="77506994"/>
    <s v="GRUPO AMERICA SEGURIDAD"/>
    <n v="520660"/>
    <n v="562.31032583456636"/>
    <s v="CLP"/>
    <s v="false"/>
  </r>
  <r>
    <s v="1100"/>
    <s v="CL"/>
    <x v="0"/>
    <x v="7"/>
    <s v="CL Ops Mall"/>
    <s v="RMESA"/>
    <s v="12"/>
    <s v="1200146258"/>
    <s v="60"/>
    <x v="1942"/>
    <x v="2085"/>
    <x v="30"/>
    <s v="PCAMPOS"/>
    <s v="ZSRV"/>
    <s v=""/>
    <s v="77506994"/>
    <s v="GRUPO AMERICA SEGURIDAD"/>
    <n v="520660"/>
    <n v="562.31032583456636"/>
    <s v="CLP"/>
    <s v="false"/>
  </r>
  <r>
    <s v="1100"/>
    <s v="CL"/>
    <x v="0"/>
    <x v="7"/>
    <s v="CL Ops Mall"/>
    <s v="RMESA"/>
    <s v="12"/>
    <s v="1200146258"/>
    <s v="70"/>
    <x v="1942"/>
    <x v="2086"/>
    <x v="30"/>
    <s v="PCAMPOS"/>
    <s v="ZSRV"/>
    <s v=""/>
    <s v="77506994"/>
    <s v="GRUPO AMERICA SEGURIDAD"/>
    <n v="520660"/>
    <n v="562.31032583456636"/>
    <s v="CLP"/>
    <s v="false"/>
  </r>
  <r>
    <s v="1100"/>
    <s v="CL"/>
    <x v="0"/>
    <x v="7"/>
    <s v="CL Ops Mall"/>
    <s v="RMESA"/>
    <s v="12"/>
    <s v="1200146258"/>
    <s v="80"/>
    <x v="1942"/>
    <x v="2087"/>
    <x v="30"/>
    <s v="PCAMPOS"/>
    <s v="ZSRV"/>
    <s v=""/>
    <s v="77506994"/>
    <s v="GRUPO AMERICA SEGURIDAD"/>
    <n v="520660"/>
    <n v="562.31032583456636"/>
    <s v="CLP"/>
    <s v="false"/>
  </r>
  <r>
    <s v="1100"/>
    <s v="CL"/>
    <x v="0"/>
    <x v="7"/>
    <s v="CL Ops Mall"/>
    <s v="RMESA"/>
    <s v="12"/>
    <s v="1200146258"/>
    <s v="90"/>
    <x v="1942"/>
    <x v="2088"/>
    <x v="30"/>
    <s v="PCAMPOS"/>
    <s v="ZSRV"/>
    <s v=""/>
    <s v="77506994"/>
    <s v="GRUPO AMERICA SEGURIDAD"/>
    <n v="520660"/>
    <n v="562.31032583456636"/>
    <s v="CLP"/>
    <s v="false"/>
  </r>
  <r>
    <s v="1100"/>
    <s v="CL"/>
    <x v="0"/>
    <x v="7"/>
    <s v="CL Ops Mall"/>
    <s v="RMESA"/>
    <s v="12"/>
    <s v="1200146258"/>
    <s v="100"/>
    <x v="1942"/>
    <x v="2089"/>
    <x v="30"/>
    <s v="PCAMPOS"/>
    <s v="ZSRV"/>
    <s v=""/>
    <s v="77506994"/>
    <s v="GRUPO AMERICA SEGURIDAD"/>
    <n v="520660"/>
    <n v="562.31032583456636"/>
    <s v="CLP"/>
    <s v="false"/>
  </r>
  <r>
    <s v="1100"/>
    <s v="CL"/>
    <x v="0"/>
    <x v="7"/>
    <s v="CL Ops Mall"/>
    <s v="RMESA"/>
    <s v="12"/>
    <s v="1200146258"/>
    <s v="110"/>
    <x v="1942"/>
    <x v="2090"/>
    <x v="30"/>
    <s v="PCAMPOS"/>
    <s v="ZSRV"/>
    <s v=""/>
    <s v="77506994"/>
    <s v="GRUPO AMERICA SEGURIDAD"/>
    <n v="520660"/>
    <n v="562.31032583456636"/>
    <s v="CLP"/>
    <s v="false"/>
  </r>
  <r>
    <s v="1100"/>
    <s v="CL"/>
    <x v="0"/>
    <x v="7"/>
    <s v="CL Ops Mall"/>
    <s v="RMESA"/>
    <s v="12"/>
    <s v="1200146258"/>
    <s v="120"/>
    <x v="1942"/>
    <x v="2091"/>
    <x v="30"/>
    <s v="PCAMPOS"/>
    <s v="ZSRV"/>
    <s v=""/>
    <s v="77506994"/>
    <s v="GRUPO AMERICA SEGURIDAD"/>
    <n v="520660"/>
    <n v="562.31032583456636"/>
    <s v="CLP"/>
    <s v="false"/>
  </r>
  <r>
    <s v="2250"/>
    <s v="CL"/>
    <x v="0"/>
    <x v="7"/>
    <s v="CL Ops Mall"/>
    <s v="RMESA"/>
    <s v="12"/>
    <s v="1200146246"/>
    <s v="10"/>
    <x v="1943"/>
    <x v="2092"/>
    <x v="30"/>
    <s v="PCAMPOS"/>
    <s v="ZSRV"/>
    <s v=""/>
    <s v="77506994"/>
    <s v="GRUPO AMERICA SEGURIDAD"/>
    <n v="520660"/>
    <n v="562.31032583456636"/>
    <s v="CLP"/>
    <s v="false"/>
  </r>
  <r>
    <s v="2250"/>
    <s v="CL"/>
    <x v="0"/>
    <x v="7"/>
    <s v="CL Ops Mall"/>
    <s v="RMESA"/>
    <s v="12"/>
    <s v="1200146246"/>
    <s v="20"/>
    <x v="1943"/>
    <x v="2093"/>
    <x v="30"/>
    <s v="PCAMPOS"/>
    <s v="ZSRV"/>
    <s v=""/>
    <s v="77506994"/>
    <s v="GRUPO AMERICA SEGURIDAD"/>
    <n v="520660"/>
    <n v="562.31032583456636"/>
    <s v="CLP"/>
    <s v="false"/>
  </r>
  <r>
    <s v="2250"/>
    <s v="CL"/>
    <x v="0"/>
    <x v="7"/>
    <s v="CL Ops Mall"/>
    <s v="RMESA"/>
    <s v="12"/>
    <s v="1200146246"/>
    <s v="30"/>
    <x v="1943"/>
    <x v="2094"/>
    <x v="30"/>
    <s v="PCAMPOS"/>
    <s v="ZSRV"/>
    <s v=""/>
    <s v="77506994"/>
    <s v="GRUPO AMERICA SEGURIDAD"/>
    <n v="520660"/>
    <n v="562.31032583456636"/>
    <s v="CLP"/>
    <s v="false"/>
  </r>
  <r>
    <s v="2250"/>
    <s v="CL"/>
    <x v="0"/>
    <x v="7"/>
    <s v="CL Ops Mall"/>
    <s v="RMESA"/>
    <s v="12"/>
    <s v="1200146246"/>
    <s v="40"/>
    <x v="1943"/>
    <x v="2095"/>
    <x v="30"/>
    <s v="PCAMPOS"/>
    <s v="ZSRV"/>
    <s v=""/>
    <s v="77506994"/>
    <s v="GRUPO AMERICA SEGURIDAD"/>
    <n v="520660"/>
    <n v="562.31032583456636"/>
    <s v="CLP"/>
    <s v="false"/>
  </r>
  <r>
    <s v="2250"/>
    <s v="CL"/>
    <x v="0"/>
    <x v="7"/>
    <s v="CL Ops Mall"/>
    <s v="RMESA"/>
    <s v="12"/>
    <s v="1200146246"/>
    <s v="50"/>
    <x v="1943"/>
    <x v="2096"/>
    <x v="30"/>
    <s v="PCAMPOS"/>
    <s v="ZSRV"/>
    <s v=""/>
    <s v="77506994"/>
    <s v="GRUPO AMERICA SEGURIDAD"/>
    <n v="520660"/>
    <n v="562.31032583456636"/>
    <s v="CLP"/>
    <s v="false"/>
  </r>
  <r>
    <s v="2250"/>
    <s v="CL"/>
    <x v="0"/>
    <x v="7"/>
    <s v="CL Ops Mall"/>
    <s v="RMESA"/>
    <s v="12"/>
    <s v="1200146246"/>
    <s v="60"/>
    <x v="1943"/>
    <x v="2097"/>
    <x v="30"/>
    <s v="PCAMPOS"/>
    <s v="ZSRV"/>
    <s v=""/>
    <s v="77506994"/>
    <s v="GRUPO AMERICA SEGURIDAD"/>
    <n v="520660"/>
    <n v="562.31032583456636"/>
    <s v="CLP"/>
    <s v="false"/>
  </r>
  <r>
    <s v="2250"/>
    <s v="CL"/>
    <x v="0"/>
    <x v="7"/>
    <s v="CL Ops Mall"/>
    <s v="RMESA"/>
    <s v="12"/>
    <s v="1200146246"/>
    <s v="70"/>
    <x v="1943"/>
    <x v="2098"/>
    <x v="30"/>
    <s v="PCAMPOS"/>
    <s v="ZSRV"/>
    <s v=""/>
    <s v="77506994"/>
    <s v="GRUPO AMERICA SEGURIDAD"/>
    <n v="520660"/>
    <n v="562.31032583456636"/>
    <s v="CLP"/>
    <s v="false"/>
  </r>
  <r>
    <s v="2250"/>
    <s v="CL"/>
    <x v="0"/>
    <x v="7"/>
    <s v="CL Ops Mall"/>
    <s v="RMESA"/>
    <s v="12"/>
    <s v="1200146246"/>
    <s v="80"/>
    <x v="1943"/>
    <x v="2099"/>
    <x v="30"/>
    <s v="PCAMPOS"/>
    <s v="ZSRV"/>
    <s v=""/>
    <s v="77506994"/>
    <s v="GRUPO AMERICA SEGURIDAD"/>
    <n v="520660"/>
    <n v="562.31032583456636"/>
    <s v="CLP"/>
    <s v="false"/>
  </r>
  <r>
    <s v="2250"/>
    <s v="CL"/>
    <x v="0"/>
    <x v="7"/>
    <s v="CL Ops Mall"/>
    <s v="RMESA"/>
    <s v="12"/>
    <s v="1200146246"/>
    <s v="90"/>
    <x v="1943"/>
    <x v="2100"/>
    <x v="30"/>
    <s v="PCAMPOS"/>
    <s v="ZSRV"/>
    <s v=""/>
    <s v="77506994"/>
    <s v="GRUPO AMERICA SEGURIDAD"/>
    <n v="520660"/>
    <n v="562.31032583456636"/>
    <s v="CLP"/>
    <s v="false"/>
  </r>
  <r>
    <s v="2250"/>
    <s v="CL"/>
    <x v="0"/>
    <x v="7"/>
    <s v="CL Ops Mall"/>
    <s v="RMESA"/>
    <s v="12"/>
    <s v="1200146246"/>
    <s v="100"/>
    <x v="1943"/>
    <x v="2101"/>
    <x v="30"/>
    <s v="PCAMPOS"/>
    <s v="ZSRV"/>
    <s v=""/>
    <s v="77506994"/>
    <s v="GRUPO AMERICA SEGURIDAD"/>
    <n v="520660"/>
    <n v="562.31032583456636"/>
    <s v="CLP"/>
    <s v="false"/>
  </r>
  <r>
    <s v="2250"/>
    <s v="CL"/>
    <x v="0"/>
    <x v="7"/>
    <s v="CL Ops Mall"/>
    <s v="RMESA"/>
    <s v="12"/>
    <s v="1200146246"/>
    <s v="110"/>
    <x v="1943"/>
    <x v="2102"/>
    <x v="30"/>
    <s v="PCAMPOS"/>
    <s v="ZSRV"/>
    <s v=""/>
    <s v="77506994"/>
    <s v="GRUPO AMERICA SEGURIDAD"/>
    <n v="520660"/>
    <n v="562.31032583456636"/>
    <s v="CLP"/>
    <s v="false"/>
  </r>
  <r>
    <s v="2250"/>
    <s v="CL"/>
    <x v="0"/>
    <x v="7"/>
    <s v="CL Ops Mall"/>
    <s v="RMESA"/>
    <s v="12"/>
    <s v="1200146246"/>
    <s v="120"/>
    <x v="1943"/>
    <x v="2103"/>
    <x v="30"/>
    <s v="PCAMPOS"/>
    <s v="ZSRV"/>
    <s v=""/>
    <s v="77506994"/>
    <s v="GRUPO AMERICA SEGURIDAD"/>
    <n v="520660"/>
    <n v="562.31032583456636"/>
    <s v="CLP"/>
    <s v="false"/>
  </r>
  <r>
    <s v="2250"/>
    <s v="CL"/>
    <x v="0"/>
    <x v="7"/>
    <s v="CL Ops Mall"/>
    <s v="RMESA"/>
    <s v="12"/>
    <s v="1200146245"/>
    <s v="10"/>
    <x v="1944"/>
    <x v="2104"/>
    <x v="30"/>
    <s v="PCAMPOS"/>
    <s v="ZSRV"/>
    <s v=""/>
    <s v="77506994"/>
    <s v="GRUPO AMERICA SEGURIDAD"/>
    <n v="520660"/>
    <n v="562.31032583456636"/>
    <s v="CLP"/>
    <s v="false"/>
  </r>
  <r>
    <s v="2250"/>
    <s v="CL"/>
    <x v="0"/>
    <x v="7"/>
    <s v="CL Ops Mall"/>
    <s v="RMESA"/>
    <s v="12"/>
    <s v="1200146245"/>
    <s v="20"/>
    <x v="1944"/>
    <x v="2105"/>
    <x v="30"/>
    <s v="PCAMPOS"/>
    <s v="ZSRV"/>
    <s v=""/>
    <s v="77506994"/>
    <s v="GRUPO AMERICA SEGURIDAD"/>
    <n v="520660"/>
    <n v="562.31032583456636"/>
    <s v="CLP"/>
    <s v="false"/>
  </r>
  <r>
    <s v="2250"/>
    <s v="CL"/>
    <x v="0"/>
    <x v="7"/>
    <s v="CL Ops Mall"/>
    <s v="RMESA"/>
    <s v="12"/>
    <s v="1200146245"/>
    <s v="30"/>
    <x v="1944"/>
    <x v="2106"/>
    <x v="30"/>
    <s v="PCAMPOS"/>
    <s v="ZSRV"/>
    <s v=""/>
    <s v="77506994"/>
    <s v="GRUPO AMERICA SEGURIDAD"/>
    <n v="520660"/>
    <n v="562.31032583456636"/>
    <s v="CLP"/>
    <s v="false"/>
  </r>
  <r>
    <s v="2250"/>
    <s v="CL"/>
    <x v="0"/>
    <x v="7"/>
    <s v="CL Ops Mall"/>
    <s v="RMESA"/>
    <s v="12"/>
    <s v="1200146245"/>
    <s v="40"/>
    <x v="1944"/>
    <x v="2107"/>
    <x v="30"/>
    <s v="PCAMPOS"/>
    <s v="ZSRV"/>
    <s v=""/>
    <s v="77506994"/>
    <s v="GRUPO AMERICA SEGURIDAD"/>
    <n v="520660"/>
    <n v="562.31032583456636"/>
    <s v="CLP"/>
    <s v="false"/>
  </r>
  <r>
    <s v="2250"/>
    <s v="CL"/>
    <x v="0"/>
    <x v="7"/>
    <s v="CL Ops Mall"/>
    <s v="RMESA"/>
    <s v="12"/>
    <s v="1200146245"/>
    <s v="50"/>
    <x v="1944"/>
    <x v="2108"/>
    <x v="30"/>
    <s v="PCAMPOS"/>
    <s v="ZSRV"/>
    <s v=""/>
    <s v="77506994"/>
    <s v="GRUPO AMERICA SEGURIDAD"/>
    <n v="520660"/>
    <n v="562.31032583456636"/>
    <s v="CLP"/>
    <s v="false"/>
  </r>
  <r>
    <s v="2250"/>
    <s v="CL"/>
    <x v="0"/>
    <x v="7"/>
    <s v="CL Ops Mall"/>
    <s v="RMESA"/>
    <s v="12"/>
    <s v="1200146245"/>
    <s v="60"/>
    <x v="1944"/>
    <x v="2109"/>
    <x v="30"/>
    <s v="PCAMPOS"/>
    <s v="ZSRV"/>
    <s v=""/>
    <s v="77506994"/>
    <s v="GRUPO AMERICA SEGURIDAD"/>
    <n v="520660"/>
    <n v="562.31032583456636"/>
    <s v="CLP"/>
    <s v="false"/>
  </r>
  <r>
    <s v="2250"/>
    <s v="CL"/>
    <x v="0"/>
    <x v="7"/>
    <s v="CL Ops Mall"/>
    <s v="RMESA"/>
    <s v="12"/>
    <s v="1200146245"/>
    <s v="70"/>
    <x v="1944"/>
    <x v="2110"/>
    <x v="30"/>
    <s v="PCAMPOS"/>
    <s v="ZSRV"/>
    <s v=""/>
    <s v="77506994"/>
    <s v="GRUPO AMERICA SEGURIDAD"/>
    <n v="520660"/>
    <n v="562.31032583456636"/>
    <s v="CLP"/>
    <s v="false"/>
  </r>
  <r>
    <s v="2250"/>
    <s v="CL"/>
    <x v="0"/>
    <x v="7"/>
    <s v="CL Ops Mall"/>
    <s v="RMESA"/>
    <s v="12"/>
    <s v="1200146245"/>
    <s v="80"/>
    <x v="1944"/>
    <x v="2111"/>
    <x v="30"/>
    <s v="PCAMPOS"/>
    <s v="ZSRV"/>
    <s v=""/>
    <s v="77506994"/>
    <s v="GRUPO AMERICA SEGURIDAD"/>
    <n v="520660"/>
    <n v="562.31032583456636"/>
    <s v="CLP"/>
    <s v="false"/>
  </r>
  <r>
    <s v="2250"/>
    <s v="CL"/>
    <x v="0"/>
    <x v="7"/>
    <s v="CL Ops Mall"/>
    <s v="RMESA"/>
    <s v="12"/>
    <s v="1200146245"/>
    <s v="90"/>
    <x v="1944"/>
    <x v="2112"/>
    <x v="30"/>
    <s v="PCAMPOS"/>
    <s v="ZSRV"/>
    <s v=""/>
    <s v="77506994"/>
    <s v="GRUPO AMERICA SEGURIDAD"/>
    <n v="520660"/>
    <n v="562.31032583456636"/>
    <s v="CLP"/>
    <s v="false"/>
  </r>
  <r>
    <s v="2250"/>
    <s v="CL"/>
    <x v="0"/>
    <x v="7"/>
    <s v="CL Ops Mall"/>
    <s v="RMESA"/>
    <s v="12"/>
    <s v="1200146245"/>
    <s v="100"/>
    <x v="1944"/>
    <x v="2113"/>
    <x v="30"/>
    <s v="PCAMPOS"/>
    <s v="ZSRV"/>
    <s v=""/>
    <s v="77506994"/>
    <s v="GRUPO AMERICA SEGURIDAD"/>
    <n v="520660"/>
    <n v="562.31032583456636"/>
    <s v="CLP"/>
    <s v="false"/>
  </r>
  <r>
    <s v="2250"/>
    <s v="CL"/>
    <x v="0"/>
    <x v="7"/>
    <s v="CL Ops Mall"/>
    <s v="RMESA"/>
    <s v="12"/>
    <s v="1200146245"/>
    <s v="110"/>
    <x v="1944"/>
    <x v="2114"/>
    <x v="30"/>
    <s v="PCAMPOS"/>
    <s v="ZSRV"/>
    <s v=""/>
    <s v="77506994"/>
    <s v="GRUPO AMERICA SEGURIDAD"/>
    <n v="520660"/>
    <n v="562.31032583456636"/>
    <s v="CLP"/>
    <s v="false"/>
  </r>
  <r>
    <s v="2250"/>
    <s v="CL"/>
    <x v="0"/>
    <x v="7"/>
    <s v="CL Ops Mall"/>
    <s v="RMESA"/>
    <s v="12"/>
    <s v="1200146245"/>
    <s v="120"/>
    <x v="1944"/>
    <x v="2115"/>
    <x v="30"/>
    <s v="PCAMPOS"/>
    <s v="ZSRV"/>
    <s v=""/>
    <s v="77506994"/>
    <s v="GRUPO AMERICA SEGURIDAD"/>
    <n v="520660"/>
    <n v="562.31032583456636"/>
    <s v="CLP"/>
    <s v="false"/>
  </r>
  <r>
    <s v="1100"/>
    <s v="CL"/>
    <x v="0"/>
    <x v="7"/>
    <s v="CL Ops Mall"/>
    <s v="AGOMEZ"/>
    <s v="12"/>
    <s v="1200145137"/>
    <s v="10"/>
    <x v="1945"/>
    <x v="2116"/>
    <x v="24"/>
    <s v="EXT_DMENESES"/>
    <s v="ZSRV"/>
    <s v=""/>
    <s v="76593514"/>
    <s v="TEMPO PRODUCCIONES BY DS SPA"/>
    <n v="520000"/>
    <n v="561.59752897087253"/>
    <s v="CLP"/>
    <s v="false"/>
  </r>
  <r>
    <s v="1100"/>
    <s v="CL"/>
    <x v="0"/>
    <x v="13"/>
    <s v="CL Marketing Mall"/>
    <s v="MGALLARDO"/>
    <s v="12"/>
    <s v="1200146874"/>
    <s v="10"/>
    <x v="1946"/>
    <x v="2117"/>
    <x v="50"/>
    <s v="MGALLARDOC"/>
    <s v="ZSRV"/>
    <s v=""/>
    <s v="76593514"/>
    <s v="TEMPO PRODUCCIONES BY DS SPA"/>
    <n v="520000"/>
    <n v="561.59752897087253"/>
    <s v="CLP"/>
    <s v="false"/>
  </r>
  <r>
    <s v="DCO"/>
    <s v="CO"/>
    <x v="3"/>
    <x v="22"/>
    <s v="CO A.Finanzas"/>
    <s v="ABARRAGAN"/>
    <s v="12"/>
    <s v="1200144003"/>
    <s v="10"/>
    <x v="1947"/>
    <x v="2118"/>
    <x v="8"/>
    <s v="LBARRAGAN"/>
    <s v="ZSRV"/>
    <s v=""/>
    <s v="C811025289"/>
    <s v="NOVAVENTA S.A.S"/>
    <n v="2064648"/>
    <n v="561.35073409461666"/>
    <s v="COP"/>
    <s v="false"/>
  </r>
  <r>
    <s v="3510"/>
    <s v="PE"/>
    <x v="1"/>
    <x v="34"/>
    <s v="PE Marketing Mall"/>
    <s v="RCULQUI"/>
    <s v="12"/>
    <s v="1200145872"/>
    <s v="10"/>
    <x v="1948"/>
    <x v="2119"/>
    <x v="31"/>
    <s v="SGARIBAY"/>
    <s v="ZSRV"/>
    <s v=""/>
    <s v="P20416564"/>
    <s v="SUSAN LEON PRODUCCIONES Y REPRESENT"/>
    <n v="1930"/>
    <n v="559.42028985507238"/>
    <s v="PEN"/>
    <s v="false"/>
  </r>
  <r>
    <s v="LAR"/>
    <s v="PE"/>
    <x v="1"/>
    <x v="34"/>
    <s v="PE Marketing Mall"/>
    <s v="NBARRANZUELA"/>
    <s v="12"/>
    <s v="1200144526"/>
    <s v="10"/>
    <x v="1949"/>
    <x v="2120"/>
    <x v="16"/>
    <s v="EXT_ACHIHUAN"/>
    <s v="ZSRV"/>
    <s v="SER_MKT"/>
    <s v="P60410156"/>
    <s v="S &amp; M GIGANTICOLOR S.A.C"/>
    <n v="1923"/>
    <n v="557.39130434782601"/>
    <s v="PEN"/>
    <s v="false"/>
  </r>
  <r>
    <s v="1100"/>
    <s v="CL"/>
    <x v="0"/>
    <x v="13"/>
    <s v="CL Marketing Mall"/>
    <s v="MGALLARDO"/>
    <s v="12"/>
    <s v="1200144491"/>
    <s v="10"/>
    <x v="1950"/>
    <x v="2121"/>
    <x v="47"/>
    <s v="MGALLARDOC"/>
    <s v="ZSRV"/>
    <s v=""/>
    <s v="76288682"/>
    <s v="PRODUCTORA FUENTES LIMITADA"/>
    <n v="516000"/>
    <n v="557.2775479787889"/>
    <s v="CLP"/>
    <s v="false"/>
  </r>
  <r>
    <s v="6740"/>
    <s v="PE"/>
    <x v="2"/>
    <x v="34"/>
    <s v="PE Marketing Mall"/>
    <s v="KORDAYA"/>
    <s v="12"/>
    <s v="1200145181"/>
    <s v="10"/>
    <x v="1951"/>
    <x v="2122"/>
    <x v="22"/>
    <s v="EXT_ACHIHUAN"/>
    <s v="ZSRV"/>
    <s v=""/>
    <s v="P20416564"/>
    <s v="SUSAN LEON PRODUCCIONES Y REPRESENT"/>
    <n v="1917"/>
    <n v="555.6521739130435"/>
    <s v="PEN"/>
    <s v="false"/>
  </r>
  <r>
    <s v="BOG"/>
    <s v="CO"/>
    <x v="3"/>
    <x v="32"/>
    <s v="CO Mktg Mall"/>
    <s v="VESPINOSA"/>
    <s v="12"/>
    <s v="1200146751"/>
    <s v="10"/>
    <x v="1952"/>
    <x v="2123"/>
    <x v="51"/>
    <s v="NACOSTA"/>
    <s v="ZSRV"/>
    <s v="SER_MKT"/>
    <s v="C901213703"/>
    <s v="SAFE PEOPLE SAS"/>
    <n v="2040000"/>
    <n v="554.64926590538334"/>
    <s v="COP"/>
    <s v="false"/>
  </r>
  <r>
    <s v="3450"/>
    <s v="PE"/>
    <x v="1"/>
    <x v="38"/>
    <s v="PE Ops Out/Strips"/>
    <s v="JROJAS"/>
    <s v="12"/>
    <s v="1200145748"/>
    <s v="10"/>
    <x v="1953"/>
    <x v="2124"/>
    <x v="39"/>
    <s v="JROJAS"/>
    <s v="ZSRV"/>
    <s v=""/>
    <s v="P48281567"/>
    <s v="ARTE CONSULTORES, EJECUTORES E.I.R."/>
    <n v="1908.5"/>
    <n v="553.18840579710138"/>
    <s v="PEN"/>
    <s v="false"/>
  </r>
  <r>
    <s v="OUL"/>
    <s v="PE"/>
    <x v="1"/>
    <x v="38"/>
    <s v="PE Ops Out/Strips"/>
    <s v="mrodriguezc"/>
    <s v="12"/>
    <s v="1200144425"/>
    <s v="10"/>
    <x v="1954"/>
    <x v="2125"/>
    <x v="19"/>
    <s v="MRODRIGUEZC"/>
    <s v="ZSRV"/>
    <s v=""/>
    <s v="P60434597"/>
    <s v="DINAMO CONTROL &amp; AUTOMATIZACION S.A"/>
    <n v="1903.33"/>
    <n v="551.68985507246373"/>
    <s v="PEN"/>
    <s v="false"/>
  </r>
  <r>
    <s v="CON"/>
    <s v="CL"/>
    <x v="0"/>
    <x v="7"/>
    <s v="CL Ops Mall"/>
    <s v="JALVAREZV"/>
    <s v="12"/>
    <s v="1200143699"/>
    <s v="10"/>
    <x v="1955"/>
    <x v="2126"/>
    <x v="49"/>
    <s v="JALVAREZV"/>
    <s v="ZSRV"/>
    <s v=""/>
    <s v="77578104"/>
    <s v="INGEARK SPA"/>
    <n v="510000"/>
    <n v="550.79757649066346"/>
    <s v="CLP"/>
    <s v="false"/>
  </r>
  <r>
    <s v="2200"/>
    <s v="CL"/>
    <x v="0"/>
    <x v="7"/>
    <s v="CL Ops Mall"/>
    <s v="FQUEZADA"/>
    <s v="12"/>
    <s v="1200146488"/>
    <s v="10"/>
    <x v="1956"/>
    <x v="2127"/>
    <x v="43"/>
    <s v="FQUEZADA"/>
    <s v="ZSRV"/>
    <s v=""/>
    <s v="77199936"/>
    <s v="DESTRAKUB CONSTRUCTORA LIMITADA"/>
    <n v="510000"/>
    <n v="550.79757649066346"/>
    <s v="CLP"/>
    <s v="false"/>
  </r>
  <r>
    <s v="6740"/>
    <s v="PE"/>
    <x v="2"/>
    <x v="34"/>
    <s v="PE Marketing Mall"/>
    <s v="AFALCON"/>
    <s v="12"/>
    <s v="1200144222"/>
    <s v="10"/>
    <x v="1957"/>
    <x v="2128"/>
    <x v="11"/>
    <s v="EXT_ACHIHUAN"/>
    <s v="ZSRV"/>
    <s v="SER_MKT"/>
    <s v="P20416564"/>
    <s v="SUSAN LEON PRODUCCIONES Y REPRESENT"/>
    <n v="1900"/>
    <n v="550.72463768115938"/>
    <s v="PEN"/>
    <s v="false"/>
  </r>
  <r>
    <s v="6000"/>
    <s v="PE"/>
    <x v="2"/>
    <x v="2"/>
    <s v="PE Ops Mall"/>
    <s v="KALVAN"/>
    <s v="12"/>
    <s v="1200145499"/>
    <s v="10"/>
    <x v="1958"/>
    <x v="2129"/>
    <x v="1"/>
    <s v="EXT_KNOLASCO"/>
    <s v="ZSRV"/>
    <s v="SER_MANTO"/>
    <s v="P60048688"/>
    <s v="P&amp;R ARQ S.A.C."/>
    <n v="1900"/>
    <n v="550.72463768115938"/>
    <s v="PEN"/>
    <s v="false"/>
  </r>
  <r>
    <s v="OUL"/>
    <s v="PE"/>
    <x v="1"/>
    <x v="34"/>
    <s v="PE Marketing Mall"/>
    <s v="YPAREDES"/>
    <s v="12"/>
    <s v="1200146901"/>
    <s v="10"/>
    <x v="1959"/>
    <x v="2130"/>
    <x v="50"/>
    <s v="EXT_ACHIHUAN"/>
    <s v="ZSRV"/>
    <s v="SER_MKT"/>
    <s v="P20416564"/>
    <s v="SUSAN LEON PRODUCCIONES Y REPRESENT"/>
    <n v="1900"/>
    <n v="550.72463768115938"/>
    <s v="PEN"/>
    <s v="false"/>
  </r>
  <r>
    <s v="MVS"/>
    <s v="PE"/>
    <x v="2"/>
    <x v="38"/>
    <s v="PE Ops Out/Strips"/>
    <s v="KORDAYA"/>
    <m/>
    <s v="1200147533"/>
    <s v="10"/>
    <x v="1960"/>
    <x v="2131"/>
    <x v="28"/>
    <s v="KORDAYA"/>
    <s v="ZSRV"/>
    <s v=""/>
    <s v="P60716910"/>
    <s v="M &amp; V RAMIREZ CONTRATISTAS"/>
    <n v="1900"/>
    <n v="550.72463768115938"/>
    <s v="PEN"/>
    <s v="false"/>
  </r>
  <r>
    <s v="3520"/>
    <s v="PE"/>
    <x v="1"/>
    <x v="2"/>
    <s v="PE Ops Mall"/>
    <s v="GLUDEÑA"/>
    <m/>
    <s v="1200147258"/>
    <s v="10"/>
    <x v="1961"/>
    <x v="2132"/>
    <x v="41"/>
    <s v="RFC_CPI_SAP"/>
    <s v="ZSRV"/>
    <s v=""/>
    <s v="P60434597"/>
    <s v="DINAMO CONTROL &amp; AUTOMATIZACION S.A"/>
    <n v="1897"/>
    <n v="549.85507246376812"/>
    <s v="PEN"/>
    <s v="false"/>
  </r>
  <r>
    <s v="1100"/>
    <s v="CL"/>
    <x v="0"/>
    <x v="7"/>
    <s v="CL Ops Mall"/>
    <s v="MGALLARDO"/>
    <s v="12"/>
    <s v="1200143827"/>
    <s v="10"/>
    <x v="1962"/>
    <x v="2133"/>
    <x v="59"/>
    <s v="EXT_CNARANJO"/>
    <s v="ZSRV"/>
    <s v=""/>
    <s v="76682308"/>
    <s v="AGENCIA DE MEDIOS SIBERIA LIMITADA"/>
    <n v="509000"/>
    <n v="549.71758124264261"/>
    <s v="CLP"/>
    <s v="false"/>
  </r>
  <r>
    <s v="4300"/>
    <s v="CO"/>
    <x v="3"/>
    <x v="11"/>
    <s v="CO Ops Mall"/>
    <s v="AZAMUDIO"/>
    <s v="12"/>
    <s v="1200144745"/>
    <s v="10"/>
    <x v="1963"/>
    <x v="2134"/>
    <x v="44"/>
    <s v="EXT_JTRUJILL"/>
    <s v="ZSRV"/>
    <s v=""/>
    <s v="C900427770"/>
    <s v="BIODYNAMIC GROUP SAS"/>
    <n v="2021060"/>
    <n v="549.49972811310499"/>
    <s v="COP"/>
    <s v="false"/>
  </r>
  <r>
    <s v="6000"/>
    <s v="PE"/>
    <x v="2"/>
    <x v="2"/>
    <s v="PE Ops Mall"/>
    <s v="MPONCE"/>
    <s v="12"/>
    <s v="1200143834"/>
    <s v="10"/>
    <x v="1964"/>
    <x v="2135"/>
    <x v="59"/>
    <s v="EXT_KNOLASCO"/>
    <s v="ZSRV"/>
    <s v="SER_MANTO"/>
    <s v="P60014778"/>
    <s v="DJ COMFORT S.A.C"/>
    <n v="1890"/>
    <n v="547.82608695652175"/>
    <s v="PEN"/>
    <s v="false"/>
  </r>
  <r>
    <s v="3510"/>
    <s v="PE"/>
    <x v="1"/>
    <x v="34"/>
    <s v="PE Marketing Mall"/>
    <s v="RCULQUI"/>
    <s v="12"/>
    <s v="1200144011"/>
    <s v="10"/>
    <x v="1965"/>
    <x v="2136"/>
    <x v="8"/>
    <s v="EXT_ACHIHUAN"/>
    <s v="ZSRV"/>
    <s v=""/>
    <s v="P49614128"/>
    <s v="BACKSTAGE &amp; MARKETING SRL"/>
    <n v="1890"/>
    <n v="547.82608695652175"/>
    <s v="PEN"/>
    <s v="false"/>
  </r>
  <r>
    <s v="6030"/>
    <s v="PE"/>
    <x v="2"/>
    <x v="34"/>
    <s v="PE Marketing Mall"/>
    <s v="RCULQUI"/>
    <s v="12"/>
    <s v="1200145919"/>
    <s v="10"/>
    <x v="1966"/>
    <x v="2119"/>
    <x v="31"/>
    <s v="EXT_BRODRIGU"/>
    <s v="ZSRV"/>
    <s v=""/>
    <s v="P20416564"/>
    <s v="SUSAN LEON PRODUCCIONES Y REPRESENT"/>
    <n v="1890"/>
    <n v="547.82608695652175"/>
    <s v="PEN"/>
    <s v="false"/>
  </r>
  <r>
    <s v="6740"/>
    <s v="PE"/>
    <x v="2"/>
    <x v="26"/>
    <s v="PE Gcia Ops"/>
    <s v="IVALDERRAMA"/>
    <m/>
    <s v="1200147671"/>
    <s v="10"/>
    <x v="1967"/>
    <x v="2137"/>
    <x v="45"/>
    <s v="EXT_KNOLASCO"/>
    <s v="ZSRV"/>
    <s v=""/>
    <s v="P60854048"/>
    <s v="TIME JOBS SERVICES S.A.C"/>
    <n v="1885.77"/>
    <n v="546.6"/>
    <s v="PEN"/>
    <s v="false"/>
  </r>
  <r>
    <s v="6740"/>
    <s v="PE"/>
    <x v="2"/>
    <x v="26"/>
    <s v="PE Gcia Ops"/>
    <s v="IVALDERRAMA"/>
    <m/>
    <s v="1200147672"/>
    <s v="10"/>
    <x v="1968"/>
    <x v="2138"/>
    <x v="45"/>
    <s v="EXT_KNOLASCO"/>
    <s v="ZSRV"/>
    <s v=""/>
    <s v="P60854048"/>
    <s v="TIME JOBS SERVICES S.A.C"/>
    <n v="1881"/>
    <n v="545.21739130434776"/>
    <s v="PEN"/>
    <s v="false"/>
  </r>
  <r>
    <s v="2400"/>
    <s v="CL"/>
    <x v="0"/>
    <x v="7"/>
    <s v="CL Ops Mall"/>
    <s v="roquendo"/>
    <s v="12"/>
    <s v="1200144937"/>
    <s v="10"/>
    <x v="1969"/>
    <x v="2139"/>
    <x v="5"/>
    <s v="MMARTINEZG"/>
    <s v="ZSRV"/>
    <s v=""/>
    <s v="77569713"/>
    <s v="ARQUITECTURA INGENIERIA Y"/>
    <n v="504000"/>
    <n v="544.31760500253802"/>
    <s v="CLP"/>
    <s v="false"/>
  </r>
  <r>
    <s v="4300"/>
    <s v="CO"/>
    <x v="3"/>
    <x v="32"/>
    <s v="CO Mktg Mall"/>
    <s v="JVALDERRAMA"/>
    <s v="12"/>
    <s v="1200146930"/>
    <s v="10"/>
    <x v="1970"/>
    <x v="2140"/>
    <x v="38"/>
    <s v="AMONTES"/>
    <s v="ZSRV"/>
    <s v="SER_MKT"/>
    <s v="C830015727"/>
    <s v="AXESNET SAS"/>
    <n v="2000000"/>
    <n v="543.77379010331697"/>
    <s v="COP"/>
    <s v="false"/>
  </r>
  <r>
    <s v="PCA"/>
    <s v="CO"/>
    <x v="3"/>
    <x v="32"/>
    <s v="CO Mktg Mall"/>
    <s v="PRODRIGUEZ"/>
    <s v="12"/>
    <s v="1200146931"/>
    <s v="10"/>
    <x v="1971"/>
    <x v="2141"/>
    <x v="38"/>
    <s v="AMONTES"/>
    <s v="ZSRV"/>
    <s v=""/>
    <s v="C830015727"/>
    <s v="AXESNET SAS"/>
    <n v="2000000"/>
    <n v="543.77379010331697"/>
    <s v="COP"/>
    <s v="false"/>
  </r>
  <r>
    <s v="BOG"/>
    <s v="CO"/>
    <x v="3"/>
    <x v="32"/>
    <s v="CO Mktg Mall"/>
    <s v="VESPINOSA"/>
    <s v="12"/>
    <s v="1200146932"/>
    <s v="10"/>
    <x v="1972"/>
    <x v="2142"/>
    <x v="38"/>
    <s v="AMONTES"/>
    <s v="ZSRV"/>
    <s v="SER_MKT"/>
    <s v="C830015727"/>
    <s v="AXESNET SAS"/>
    <n v="2000000"/>
    <n v="543.77379010331697"/>
    <s v="COP"/>
    <s v="false"/>
  </r>
  <r>
    <s v="6000"/>
    <s v="PE"/>
    <x v="2"/>
    <x v="2"/>
    <s v="PE Ops Mall"/>
    <s v="ADERLI"/>
    <s v="12"/>
    <s v="1200146539"/>
    <s v="10"/>
    <x v="1973"/>
    <x v="2143"/>
    <x v="10"/>
    <s v="EXT_KNOLASCO"/>
    <s v="ZSRV"/>
    <s v="SER_MANTO"/>
    <s v="P60546098"/>
    <s v="BUSTAMANTE INGENIERIA Y CONSTRUCCIO"/>
    <n v="1876"/>
    <n v="543.768115942029"/>
    <s v="PEN"/>
    <s v="false"/>
  </r>
  <r>
    <s v="DCO"/>
    <s v="CO"/>
    <x v="3"/>
    <x v="33"/>
    <s v="CO Sgcia Personas"/>
    <s v="T Durán"/>
    <s v="12"/>
    <s v="1200144818"/>
    <s v="10"/>
    <x v="1974"/>
    <x v="2144"/>
    <x v="4"/>
    <s v="PRA_KCUBIDES"/>
    <s v="ZSRV"/>
    <s v=""/>
    <s v="C830515294"/>
    <s v="GODOY CORDOBA ABOGADOS S.A.S"/>
    <n v="1996031"/>
    <n v="542.694671016857"/>
    <s v="COP"/>
    <s v="false"/>
  </r>
  <r>
    <s v="MQU"/>
    <s v="CL"/>
    <x v="0"/>
    <x v="7"/>
    <s v="CL Ops Mall"/>
    <s v="MBELLO"/>
    <s v="12"/>
    <s v="1200144165"/>
    <s v="10"/>
    <x v="1975"/>
    <x v="2145"/>
    <x v="11"/>
    <s v="EXT_MBELLO"/>
    <s v="ZSRV"/>
    <s v=""/>
    <s v="76425235"/>
    <s v="REDES CONTRA INCENDIOS SPA"/>
    <n v="13"/>
    <n v="541.66666666666663"/>
    <s v="UF"/>
    <s v="false"/>
  </r>
  <r>
    <s v="1110"/>
    <s v="CL"/>
    <x v="0"/>
    <x v="45"/>
    <s v="CL Ops Out/Strip"/>
    <s v="MBELLO"/>
    <s v="12"/>
    <s v="1200145665"/>
    <s v="10"/>
    <x v="1976"/>
    <x v="2146"/>
    <x v="40"/>
    <s v="EXT_MBELLO"/>
    <s v="ZSRV"/>
    <s v=""/>
    <s v="76425235"/>
    <s v="REDES CONTRA INCENDIOS SPA"/>
    <n v="13"/>
    <n v="541.66666666666663"/>
    <s v="UF"/>
    <s v="false"/>
  </r>
  <r>
    <s v="1110"/>
    <s v="CL"/>
    <x v="0"/>
    <x v="45"/>
    <s v="CL Ops Out/Strip"/>
    <s v="MBELLO"/>
    <s v="12"/>
    <s v="1200146759"/>
    <s v="10"/>
    <x v="1977"/>
    <x v="2147"/>
    <x v="51"/>
    <s v="EXT_MBELLO"/>
    <s v="ZSRV"/>
    <s v=""/>
    <s v="76425235"/>
    <s v="REDES CONTRA INCENDIOS SPA"/>
    <n v="13"/>
    <n v="541.66666666666663"/>
    <s v="UF"/>
    <s v="false"/>
  </r>
  <r>
    <s v="AEB"/>
    <s v="CL"/>
    <x v="0"/>
    <x v="7"/>
    <s v="CL Ops Mall"/>
    <s v="MFREITEZ"/>
    <m/>
    <s v="1200147337"/>
    <s v="10"/>
    <x v="1978"/>
    <x v="2148"/>
    <x v="37"/>
    <s v="KVARAS"/>
    <s v="ZSRV"/>
    <s v=""/>
    <s v="76425235"/>
    <s v="REDES CONTRA INCENDIOS SPA"/>
    <n v="13"/>
    <n v="541.66666666666663"/>
    <s v="UF"/>
    <s v="false"/>
  </r>
  <r>
    <s v="PAG"/>
    <s v="CO"/>
    <x v="3"/>
    <x v="11"/>
    <s v="CO Ops Mall"/>
    <s v="CHERRERA"/>
    <s v="12"/>
    <s v="1200145165"/>
    <s v="10"/>
    <x v="1979"/>
    <x v="2149"/>
    <x v="22"/>
    <s v="EXT_MSAMPER"/>
    <s v="ZSRV"/>
    <s v=""/>
    <s v="C901818338"/>
    <s v="KING MAX GORDOS S.A.S"/>
    <n v="1988000"/>
    <n v="540.5111473626971"/>
    <s v="COP"/>
    <s v="false"/>
  </r>
  <r>
    <s v="1100"/>
    <s v="CL"/>
    <x v="0"/>
    <x v="14"/>
    <s v="Corp Gest Riesgo"/>
    <s v="cfuentes"/>
    <s v="14"/>
    <s v="1400009135"/>
    <s v="10"/>
    <x v="1980"/>
    <x v="2150"/>
    <x v="8"/>
    <s v="PMUNOZ"/>
    <s v="ZPMH"/>
    <s v=""/>
    <s v="77917390"/>
    <s v="KENNEDYS CHILE ABOGADOS SPA"/>
    <n v="500234"/>
    <n v="540.25034289849123"/>
    <s v="CLP"/>
    <s v="false"/>
  </r>
  <r>
    <s v="1100"/>
    <s v="CL"/>
    <x v="0"/>
    <x v="7"/>
    <s v="CL Ops Mall"/>
    <s v="KCEA"/>
    <s v="12"/>
    <s v="1200145302"/>
    <s v="10"/>
    <x v="1981"/>
    <x v="2151"/>
    <x v="36"/>
    <s v="EXT_CNARANJO"/>
    <s v="ZSRV"/>
    <s v=""/>
    <s v="78067007"/>
    <s v="A&amp;T SPA"/>
    <n v="500000"/>
    <n v="539.99762401045439"/>
    <s v="CLP"/>
    <s v="false"/>
  </r>
  <r>
    <s v="1100"/>
    <s v="CL"/>
    <x v="0"/>
    <x v="7"/>
    <s v="CL Ops Mall"/>
    <s v="KCEA"/>
    <s v="12"/>
    <s v="1200145902"/>
    <s v="20"/>
    <x v="1817"/>
    <x v="2152"/>
    <x v="31"/>
    <s v="EXT_CNARANJO"/>
    <s v="ZSRV"/>
    <s v=""/>
    <s v="78067007"/>
    <s v="A&amp;T SPA"/>
    <n v="500000"/>
    <n v="539.99762401045439"/>
    <s v="CLP"/>
    <s v="false"/>
  </r>
  <r>
    <s v="1100"/>
    <s v="CL"/>
    <x v="0"/>
    <x v="7"/>
    <s v="CL Ops Mall"/>
    <s v="KCEA"/>
    <s v="12"/>
    <s v="1200145902"/>
    <s v="30"/>
    <x v="1817"/>
    <x v="2153"/>
    <x v="31"/>
    <s v="EXT_CNARANJO"/>
    <s v="ZSRV"/>
    <s v=""/>
    <s v="78067007"/>
    <s v="A&amp;T SPA"/>
    <n v="500000"/>
    <n v="539.99762401045439"/>
    <s v="CLP"/>
    <s v="false"/>
  </r>
  <r>
    <s v="3520"/>
    <s v="PE"/>
    <x v="1"/>
    <x v="2"/>
    <s v="PE Ops Mall"/>
    <s v="APRADA"/>
    <s v="12"/>
    <s v="1200146078"/>
    <s v="10"/>
    <x v="1982"/>
    <x v="2154"/>
    <x v="34"/>
    <s v="APRADA"/>
    <s v="ZSRV"/>
    <s v="SER_GRAL"/>
    <s v="P53719503"/>
    <s v="EFCO AMERICA S.A."/>
    <n v="1860"/>
    <n v="539.13043478260863"/>
    <s v="PEN"/>
    <s v="false"/>
  </r>
  <r>
    <s v="PHM"/>
    <s v="CO"/>
    <x v="3"/>
    <x v="11"/>
    <s v="CO Ops Mall"/>
    <s v="JDIAZ"/>
    <s v="12"/>
    <s v="1200145777"/>
    <s v="10"/>
    <x v="1983"/>
    <x v="2155"/>
    <x v="39"/>
    <s v="EXT_BOSORNO"/>
    <s v="ZSRV"/>
    <s v=""/>
    <s v="C901449555"/>
    <s v="SERVICIOS Y CONSULTORIA BIOMEDICA S"/>
    <n v="1974163"/>
    <n v="536.74904839586736"/>
    <s v="COP"/>
    <s v="false"/>
  </r>
  <r>
    <s v="4300"/>
    <s v="CO"/>
    <x v="3"/>
    <x v="11"/>
    <s v="CO Ops Mall"/>
    <s v="AZAMUDIO"/>
    <s v="12"/>
    <s v="1200144211"/>
    <s v="10"/>
    <x v="1984"/>
    <x v="2156"/>
    <x v="11"/>
    <s v="EXT_JTRUJILL"/>
    <s v="ZSRV"/>
    <s v=""/>
    <s v="C900651314"/>
    <s v="TECNOHIGIENE DE COLOMBIA S.A.S"/>
    <n v="1973964"/>
    <n v="536.69494290375201"/>
    <s v="COP"/>
    <s v="false"/>
  </r>
  <r>
    <s v="4300"/>
    <s v="CO"/>
    <x v="3"/>
    <x v="11"/>
    <s v="CO Ops Mall"/>
    <s v="ARICO"/>
    <s v="12"/>
    <s v="1200145557"/>
    <s v="10"/>
    <x v="1985"/>
    <x v="2157"/>
    <x v="26"/>
    <s v="EXT_JTRUJILL"/>
    <s v="ZSRV"/>
    <s v=""/>
    <s v="C900651314"/>
    <s v="TECNOHIGIENE DE COLOMBIA S.A.S"/>
    <n v="1973964"/>
    <n v="536.69494290375201"/>
    <s v="COP"/>
    <s v="false"/>
  </r>
  <r>
    <s v="4300"/>
    <s v="CO"/>
    <x v="3"/>
    <x v="11"/>
    <s v="CO Ops Mall"/>
    <s v="ARICO"/>
    <s v="12"/>
    <s v="1200146583"/>
    <s v="10"/>
    <x v="1986"/>
    <x v="2158"/>
    <x v="2"/>
    <s v="EXT_JTRUJILL"/>
    <s v="ZSRV"/>
    <s v=""/>
    <s v="C900651314"/>
    <s v="TECNOHIGIENE DE COLOMBIA S.A.S"/>
    <n v="1973964"/>
    <n v="536.69494290375201"/>
    <s v="COP"/>
    <s v="false"/>
  </r>
  <r>
    <s v="MAM"/>
    <s v="CL"/>
    <x v="0"/>
    <x v="16"/>
    <s v="CL Arq Mall"/>
    <s v="P RAMIREZ"/>
    <s v="12"/>
    <s v="1200144110"/>
    <s v="10"/>
    <x v="1987"/>
    <x v="2159"/>
    <x v="23"/>
    <s v="BILLESCA"/>
    <s v="ZSRV"/>
    <s v=""/>
    <s v="13459098"/>
    <s v="JUAN PATRICIO"/>
    <n v="12.877000000000001"/>
    <n v="536.54166666666663"/>
    <s v="UF"/>
    <s v="false"/>
  </r>
  <r>
    <s v="MAM"/>
    <s v="CL"/>
    <x v="0"/>
    <x v="16"/>
    <s v="CL Arq Mall"/>
    <s v="P RAMIREZ"/>
    <s v="12"/>
    <s v="1200144110"/>
    <s v="20"/>
    <x v="1987"/>
    <x v="2160"/>
    <x v="23"/>
    <s v="BILLESCA"/>
    <s v="ZSRV"/>
    <s v=""/>
    <s v="13459098"/>
    <s v="JUAN PATRICIO"/>
    <n v="12.877000000000001"/>
    <n v="536.54166666666663"/>
    <s v="UF"/>
    <s v="false"/>
  </r>
  <r>
    <s v="MAM"/>
    <s v="CL"/>
    <x v="0"/>
    <x v="16"/>
    <s v="CL Arq Mall"/>
    <s v="P RAMIREZ"/>
    <s v="12"/>
    <s v="1200144110"/>
    <s v="30"/>
    <x v="1987"/>
    <x v="2161"/>
    <x v="23"/>
    <s v="BILLESCA"/>
    <s v="ZSRV"/>
    <s v=""/>
    <s v="13459098"/>
    <s v="JUAN PATRICIO"/>
    <n v="12.877000000000001"/>
    <n v="536.54166666666663"/>
    <s v="UF"/>
    <s v="false"/>
  </r>
  <r>
    <s v="MAM"/>
    <s v="CL"/>
    <x v="0"/>
    <x v="16"/>
    <s v="CL Arq Mall"/>
    <s v="P RAMIREZ"/>
    <s v="12"/>
    <s v="1200144110"/>
    <s v="40"/>
    <x v="1987"/>
    <x v="2162"/>
    <x v="23"/>
    <s v="BILLESCA"/>
    <s v="ZSRV"/>
    <s v=""/>
    <s v="13459098"/>
    <s v="JUAN PATRICIO"/>
    <n v="12.877000000000001"/>
    <n v="536.54166666666663"/>
    <s v="UF"/>
    <s v="false"/>
  </r>
  <r>
    <s v="MAM"/>
    <s v="CL"/>
    <x v="0"/>
    <x v="16"/>
    <s v="CL Arq Mall"/>
    <s v="P RAMIREZ"/>
    <s v="12"/>
    <s v="1200144110"/>
    <s v="50"/>
    <x v="1987"/>
    <x v="2163"/>
    <x v="23"/>
    <s v="BILLESCA"/>
    <s v="ZSRV"/>
    <s v=""/>
    <s v="13459098"/>
    <s v="JUAN PATRICIO"/>
    <n v="12.877000000000001"/>
    <n v="536.54166666666663"/>
    <s v="UF"/>
    <s v="false"/>
  </r>
  <r>
    <s v="MAM"/>
    <s v="CL"/>
    <x v="0"/>
    <x v="16"/>
    <s v="CL Arq Mall"/>
    <s v="P RAMIREZ"/>
    <s v="12"/>
    <s v="1200144110"/>
    <s v="60"/>
    <x v="1987"/>
    <x v="2164"/>
    <x v="23"/>
    <s v="BILLESCA"/>
    <s v="ZSRV"/>
    <s v=""/>
    <s v="13459098"/>
    <s v="JUAN PATRICIO"/>
    <n v="12.877000000000001"/>
    <n v="536.54166666666663"/>
    <s v="UF"/>
    <s v="false"/>
  </r>
  <r>
    <s v="MAM"/>
    <s v="CL"/>
    <x v="0"/>
    <x v="16"/>
    <s v="CL Arq Mall"/>
    <s v="P RAMIREZ"/>
    <s v="12"/>
    <s v="1200144110"/>
    <s v="70"/>
    <x v="1987"/>
    <x v="2165"/>
    <x v="23"/>
    <s v="BILLESCA"/>
    <s v="ZSRV"/>
    <s v=""/>
    <s v="13459098"/>
    <s v="JUAN PATRICIO"/>
    <n v="12.877000000000001"/>
    <n v="536.54166666666663"/>
    <s v="UF"/>
    <s v="false"/>
  </r>
  <r>
    <s v="MAM"/>
    <s v="CL"/>
    <x v="0"/>
    <x v="16"/>
    <s v="CL Arq Mall"/>
    <s v="P RAMIREZ"/>
    <s v="12"/>
    <s v="1200144110"/>
    <s v="80"/>
    <x v="1987"/>
    <x v="2166"/>
    <x v="23"/>
    <s v="BILLESCA"/>
    <s v="ZSRV"/>
    <s v=""/>
    <s v="13459098"/>
    <s v="JUAN PATRICIO"/>
    <n v="12.877000000000001"/>
    <n v="536.54166666666663"/>
    <s v="UF"/>
    <s v="false"/>
  </r>
  <r>
    <s v="MAM"/>
    <s v="CL"/>
    <x v="0"/>
    <x v="16"/>
    <s v="CL Arq Mall"/>
    <s v="P RAMIREZ"/>
    <s v="12"/>
    <s v="1200144110"/>
    <s v="90"/>
    <x v="1987"/>
    <x v="2167"/>
    <x v="23"/>
    <s v="BILLESCA"/>
    <s v="ZSRV"/>
    <s v=""/>
    <s v="13459098"/>
    <s v="JUAN PATRICIO"/>
    <n v="12.877000000000001"/>
    <n v="536.54166666666663"/>
    <s v="UF"/>
    <s v="false"/>
  </r>
  <r>
    <s v="MAM"/>
    <s v="CL"/>
    <x v="0"/>
    <x v="16"/>
    <s v="CL Arq Mall"/>
    <s v="P RAMIREZ"/>
    <s v="12"/>
    <s v="1200144110"/>
    <s v="100"/>
    <x v="1987"/>
    <x v="2168"/>
    <x v="23"/>
    <s v="BILLESCA"/>
    <s v="ZSRV"/>
    <s v=""/>
    <s v="13459098"/>
    <s v="JUAN PATRICIO"/>
    <n v="12.877000000000001"/>
    <n v="536.54166666666663"/>
    <s v="UF"/>
    <s v="false"/>
  </r>
  <r>
    <s v="MAM"/>
    <s v="CL"/>
    <x v="0"/>
    <x v="16"/>
    <s v="CL Arq Mall"/>
    <s v="P RAMIREZ"/>
    <s v="12"/>
    <s v="1200144110"/>
    <s v="110"/>
    <x v="1987"/>
    <x v="2169"/>
    <x v="23"/>
    <s v="BILLESCA"/>
    <s v="ZSRV"/>
    <s v=""/>
    <s v="13459098"/>
    <s v="JUAN PATRICIO"/>
    <n v="12.877000000000001"/>
    <n v="536.54166666666663"/>
    <s v="UF"/>
    <s v="false"/>
  </r>
  <r>
    <s v="MAM"/>
    <s v="CL"/>
    <x v="0"/>
    <x v="16"/>
    <s v="CL Arq Mall"/>
    <s v="P RAMIREZ"/>
    <s v="12"/>
    <s v="1200144110"/>
    <s v="120"/>
    <x v="1987"/>
    <x v="2170"/>
    <x v="23"/>
    <s v="BILLESCA"/>
    <s v="ZSRV"/>
    <s v=""/>
    <s v="13459098"/>
    <s v="JUAN PATRICIO"/>
    <n v="12.877000000000001"/>
    <n v="536.54166666666663"/>
    <s v="UF"/>
    <s v="false"/>
  </r>
  <r>
    <s v="OUL"/>
    <s v="PE"/>
    <x v="1"/>
    <x v="38"/>
    <s v="PE Ops Out/Strips"/>
    <s v="mrodriguezc"/>
    <s v="12"/>
    <s v="1200146218"/>
    <s v="10"/>
    <x v="1988"/>
    <x v="2171"/>
    <x v="30"/>
    <s v="MRODRIGUEZC"/>
    <s v="ZSRV"/>
    <s v=""/>
    <s v="P60484187"/>
    <s v="SOINEL COMPANY S.A.C"/>
    <n v="1850"/>
    <n v="536.231884057971"/>
    <s v="PEN"/>
    <s v="false"/>
  </r>
  <r>
    <s v="OUL"/>
    <s v="PE"/>
    <x v="1"/>
    <x v="38"/>
    <s v="PE Ops Out/Strips"/>
    <s v="mrodriguezc"/>
    <s v="12"/>
    <s v="1200144551"/>
    <s v="10"/>
    <x v="1989"/>
    <x v="2172"/>
    <x v="16"/>
    <s v="MRODRIGUEZC"/>
    <s v="ZSRV"/>
    <s v=""/>
    <s v="P56607803"/>
    <s v="NATIONAL FACILITIES MANAGEMENT S.A."/>
    <n v="1849.48"/>
    <n v="536.08115942028985"/>
    <s v="PEN"/>
    <s v="false"/>
  </r>
  <r>
    <s v="6030"/>
    <s v="PE"/>
    <x v="2"/>
    <x v="2"/>
    <s v="PE Ops Mall"/>
    <s v="LHUAMAN"/>
    <s v="12"/>
    <s v="1200144356"/>
    <s v="10"/>
    <x v="1990"/>
    <x v="2173"/>
    <x v="32"/>
    <s v="LHUAMAN"/>
    <s v="ZSRV"/>
    <s v=""/>
    <s v="P60484187"/>
    <s v="SOINEL COMPANY S.A.C"/>
    <n v="1848"/>
    <n v="535.6521739130435"/>
    <s v="PEN"/>
    <s v="false"/>
  </r>
  <r>
    <s v="6030"/>
    <s v="PE"/>
    <x v="2"/>
    <x v="2"/>
    <s v="PE Ops Mall"/>
    <s v="LHUAMAN"/>
    <s v="12"/>
    <s v="1200144354"/>
    <s v="10"/>
    <x v="1991"/>
    <x v="2174"/>
    <x v="32"/>
    <s v="LHUAMAN"/>
    <s v="ZSRV"/>
    <s v=""/>
    <s v="P60484187"/>
    <s v="SOINEL COMPANY S.A.C"/>
    <n v="1848"/>
    <n v="535.6521739130435"/>
    <s v="PEN"/>
    <s v="false"/>
  </r>
  <r>
    <s v="6030"/>
    <s v="PE"/>
    <x v="2"/>
    <x v="2"/>
    <s v="PE Ops Mall"/>
    <s v="LHUAMAN"/>
    <s v="12"/>
    <s v="1200144471"/>
    <s v="10"/>
    <x v="1992"/>
    <x v="2175"/>
    <x v="47"/>
    <s v="LHUAMAN"/>
    <s v="ZSRV"/>
    <s v=""/>
    <s v="P60484187"/>
    <s v="SOINEL COMPANY S.A.C"/>
    <n v="1848"/>
    <n v="535.6521739130435"/>
    <s v="PEN"/>
    <s v="false"/>
  </r>
  <r>
    <s v="6030"/>
    <s v="PE"/>
    <x v="2"/>
    <x v="2"/>
    <s v="PE Ops Mall"/>
    <s v="LHUAMAN"/>
    <s v="12"/>
    <s v="1200144472"/>
    <s v="10"/>
    <x v="1993"/>
    <x v="2176"/>
    <x v="47"/>
    <s v="LHUAMAN"/>
    <s v="ZSRV"/>
    <s v=""/>
    <s v="P60484187"/>
    <s v="SOINEL COMPANY S.A.C"/>
    <n v="1848"/>
    <n v="535.6521739130435"/>
    <s v="PEN"/>
    <s v="false"/>
  </r>
  <r>
    <s v="1100"/>
    <s v="CL"/>
    <x v="0"/>
    <x v="7"/>
    <s v="CL Ops Mall"/>
    <s v="AGOMEZ"/>
    <s v="12"/>
    <s v="1200145136"/>
    <s v="10"/>
    <x v="1994"/>
    <x v="2177"/>
    <x v="24"/>
    <s v="EXT_DMENESES"/>
    <s v="ZSRV"/>
    <s v=""/>
    <s v="76682308"/>
    <s v="AGENCIA DE MEDIOS SIBERIA LIMITADA"/>
    <n v="495000"/>
    <n v="534.59764777034979"/>
    <s v="CLP"/>
    <s v="false"/>
  </r>
  <r>
    <s v="BOG"/>
    <s v="CO"/>
    <x v="3"/>
    <x v="32"/>
    <s v="CO Mktg Mall"/>
    <s v="VESPINOSA"/>
    <s v="12"/>
    <s v="1200144574"/>
    <s v="10"/>
    <x v="1995"/>
    <x v="2178"/>
    <x v="16"/>
    <s v="VESPINOSA"/>
    <s v="ZSRV"/>
    <s v=""/>
    <s v="C900699698"/>
    <s v="BOOKING &amp; EVENTOS SAS"/>
    <n v="1965000"/>
    <n v="534.25774877650895"/>
    <s v="COP"/>
    <s v="false"/>
  </r>
  <r>
    <s v="PAG"/>
    <s v="CO"/>
    <x v="3"/>
    <x v="11"/>
    <s v="CO Ops Mall"/>
    <s v="CHERRERA"/>
    <s v="12"/>
    <s v="1200145134"/>
    <s v="10"/>
    <x v="1996"/>
    <x v="2179"/>
    <x v="24"/>
    <s v="EXT_MSAMPER"/>
    <s v="ZSRV"/>
    <s v=""/>
    <s v="C901445525"/>
    <s v="ELECTRICOS Y FERRETERIA MAYJAY S.A."/>
    <n v="1963000"/>
    <n v="533.71397498640567"/>
    <s v="COP"/>
    <s v="false"/>
  </r>
  <r>
    <s v="2400"/>
    <s v="CL"/>
    <x v="0"/>
    <x v="7"/>
    <s v="CL Ops Mall"/>
    <s v="RMESA"/>
    <s v="12"/>
    <s v="1200145942"/>
    <s v="10"/>
    <x v="1997"/>
    <x v="2180"/>
    <x v="17"/>
    <s v="EXT_JHERRERA"/>
    <s v="ZSRV"/>
    <s v=""/>
    <s v="76839748"/>
    <s v="SERVICIOS INTEGRALES RICARDO ALFONS"/>
    <n v="492800"/>
    <n v="532.22165822470379"/>
    <s v="CLP"/>
    <s v="false"/>
  </r>
  <r>
    <s v="MIN"/>
    <s v="PE"/>
    <x v="1"/>
    <x v="2"/>
    <s v="PE Ops Mall"/>
    <s v="CPISFIL"/>
    <s v="12"/>
    <s v="1200145563"/>
    <s v="10"/>
    <x v="1998"/>
    <x v="2181"/>
    <x v="26"/>
    <s v="EXT_EDAVILA"/>
    <s v="ZSRV"/>
    <s v=""/>
    <s v="P53839517"/>
    <s v="MR SISTEMAS ESPECIALES E.I.R.L."/>
    <n v="1835.43"/>
    <n v="532.00869565217386"/>
    <s v="PEN"/>
    <s v="false"/>
  </r>
  <r>
    <s v="MIN"/>
    <s v="PE"/>
    <x v="1"/>
    <x v="2"/>
    <s v="PE Ops Mall"/>
    <s v="JROJAS"/>
    <m/>
    <s v="1200147205"/>
    <s v="10"/>
    <x v="1999"/>
    <x v="2181"/>
    <x v="41"/>
    <s v="EXT_EDAVILA"/>
    <s v="ZSRV"/>
    <s v=""/>
    <s v="P53839517"/>
    <s v="MR SISTEMAS ESPECIALES E.I.R.L."/>
    <n v="1835.43"/>
    <n v="532.00869565217386"/>
    <s v="PEN"/>
    <s v="false"/>
  </r>
  <r>
    <s v="LAR"/>
    <s v="PE"/>
    <x v="1"/>
    <x v="8"/>
    <s v="PE Center Manager"/>
    <s v="FZAMALLOA"/>
    <s v="12"/>
    <s v="1200144206"/>
    <s v="10"/>
    <x v="2000"/>
    <x v="2182"/>
    <x v="11"/>
    <s v="EXT_BRODRIGU"/>
    <s v="ZSRV"/>
    <s v=""/>
    <s v="P60089483"/>
    <s v="GEMSA CORPORACIÓN S.A.C"/>
    <n v="1831.5"/>
    <n v="530.86956521739125"/>
    <s v="PEN"/>
    <s v="false"/>
  </r>
  <r>
    <s v="1110"/>
    <s v="CL"/>
    <x v="0"/>
    <x v="45"/>
    <s v="CL Ops Out/Strip"/>
    <s v="MBELLO"/>
    <s v="12"/>
    <s v="1200144753"/>
    <s v="10"/>
    <x v="2001"/>
    <x v="2183"/>
    <x v="44"/>
    <s v="EXT_MBELLO"/>
    <s v="ZSRV"/>
    <s v=""/>
    <s v="96811990"/>
    <s v="LINKES CHILE S.A"/>
    <n v="490406"/>
    <n v="529.63614960094174"/>
    <s v="CLP"/>
    <s v="false"/>
  </r>
  <r>
    <s v="2400"/>
    <s v="CL"/>
    <x v="0"/>
    <x v="7"/>
    <s v="CL Ops Mall"/>
    <s v="RMESA"/>
    <s v="12"/>
    <s v="1200145560"/>
    <s v="10"/>
    <x v="2002"/>
    <x v="2184"/>
    <x v="26"/>
    <s v="PCAMPOS"/>
    <s v="ZSRV"/>
    <s v=""/>
    <s v="13271254"/>
    <s v="DANIEL BLANCO LANDERO"/>
    <n v="490000"/>
    <n v="529.19767153024532"/>
    <s v="CLP"/>
    <s v="false"/>
  </r>
  <r>
    <s v="MIN"/>
    <s v="PE"/>
    <x v="1"/>
    <x v="2"/>
    <s v="PE Ops Mall"/>
    <s v="JROJAS"/>
    <m/>
    <s v="1200147309"/>
    <s v="10"/>
    <x v="2003"/>
    <x v="2185"/>
    <x v="25"/>
    <s v="EXT_EDAVILA"/>
    <s v="ZSRV"/>
    <s v=""/>
    <s v="P53839517"/>
    <s v="MR SISTEMAS ESPECIALES E.I.R.L."/>
    <n v="1823.22"/>
    <n v="528.46956521739128"/>
    <s v="PEN"/>
    <s v="false"/>
  </r>
  <r>
    <s v="MIN"/>
    <s v="PE"/>
    <x v="1"/>
    <x v="34"/>
    <s v="PE Marketing Mall"/>
    <s v="AATOCHE"/>
    <s v="12"/>
    <s v="1200144267"/>
    <s v="10"/>
    <x v="2004"/>
    <x v="2186"/>
    <x v="3"/>
    <s v="EXT_EDAVILA"/>
    <s v="ZSRV"/>
    <s v="SER_MKT"/>
    <s v="P602425674"/>
    <s v="CORPORACION COPIAS EXPRESS S.R.L."/>
    <n v="1822"/>
    <n v="528.1159420289855"/>
    <s v="PEN"/>
    <s v="false"/>
  </r>
  <r>
    <s v="4300"/>
    <s v="CO"/>
    <x v="3"/>
    <x v="11"/>
    <s v="CO Ops Mall"/>
    <s v="ARICO"/>
    <m/>
    <s v="1200147284"/>
    <s v="10"/>
    <x v="2005"/>
    <x v="2187"/>
    <x v="25"/>
    <s v="EXT_JTRUJILL"/>
    <s v="ZSRV"/>
    <s v=""/>
    <s v="C900427770"/>
    <s v="BIODYNAMIC GROUP SAS"/>
    <n v="1942170"/>
    <n v="528.05057096247958"/>
    <s v="COP"/>
    <s v="false"/>
  </r>
  <r>
    <s v="3300"/>
    <s v="PE"/>
    <x v="1"/>
    <x v="2"/>
    <s v="PE Ops Mall"/>
    <s v="JMALAGA"/>
    <s v="12"/>
    <s v="1200146149"/>
    <s v="10"/>
    <x v="2006"/>
    <x v="2188"/>
    <x v="34"/>
    <s v="RFC_CPI_SAP"/>
    <s v="ZSRV"/>
    <s v=""/>
    <s v="P55830207"/>
    <s v="GONNI S.A.C."/>
    <n v="1820.45"/>
    <n v="527.66666666666663"/>
    <s v="PEN"/>
    <s v="false"/>
  </r>
  <r>
    <s v="4300"/>
    <s v="CO"/>
    <x v="3"/>
    <x v="32"/>
    <s v="CO Mktg Mall"/>
    <s v="JVALDERRAMA"/>
    <s v="12"/>
    <s v="1200144264"/>
    <s v="10"/>
    <x v="2007"/>
    <x v="2189"/>
    <x v="3"/>
    <s v="EXT_JTRUJILL"/>
    <s v="ZSRV"/>
    <s v=""/>
    <s v="C108823802"/>
    <s v="EDWIN LEANDRO GALEANO GONZALEZ"/>
    <n v="1940000"/>
    <n v="527.46057640021752"/>
    <s v="COP"/>
    <s v="false"/>
  </r>
  <r>
    <s v="4300"/>
    <s v="CO"/>
    <x v="3"/>
    <x v="32"/>
    <s v="CO Mktg Mall"/>
    <s v="JVALDERRAMA"/>
    <s v="12"/>
    <s v="1200145407"/>
    <s v="10"/>
    <x v="2008"/>
    <x v="2190"/>
    <x v="21"/>
    <s v="JVALDERRAMA"/>
    <s v="ZSRV"/>
    <s v=""/>
    <s v="C108823802"/>
    <s v="EDWIN LEANDRO GALEANO GONZALEZ"/>
    <n v="1940000"/>
    <n v="527.46057640021752"/>
    <s v="COP"/>
    <s v="false"/>
  </r>
  <r>
    <s v="1100"/>
    <s v="CL"/>
    <x v="0"/>
    <x v="13"/>
    <s v="CL Marketing Mall"/>
    <s v="MGALLARDO"/>
    <s v="12"/>
    <s v="1200144489"/>
    <s v="10"/>
    <x v="2009"/>
    <x v="2191"/>
    <x v="47"/>
    <s v="MGALLARDOC"/>
    <s v="ZSRV"/>
    <s v=""/>
    <s v="76288682"/>
    <s v="PRODUCTORA FUENTES LIMITADA"/>
    <n v="488000"/>
    <n v="527.0376810342035"/>
    <s v="CLP"/>
    <s v="false"/>
  </r>
  <r>
    <s v="1100"/>
    <s v="CL"/>
    <x v="0"/>
    <x v="13"/>
    <s v="CL Marketing Mall"/>
    <s v="MGALLARDO"/>
    <s v="12"/>
    <s v="1200146151"/>
    <s v="10"/>
    <x v="2010"/>
    <x v="2192"/>
    <x v="34"/>
    <s v="MGALLARDOC"/>
    <s v="ZSRV"/>
    <s v=""/>
    <s v="76288682"/>
    <s v="PRODUCTORA FUENTES LIMITADA"/>
    <n v="488000"/>
    <n v="527.0376810342035"/>
    <s v="CLP"/>
    <s v="false"/>
  </r>
  <r>
    <s v="CUR"/>
    <s v="CL"/>
    <x v="0"/>
    <x v="13"/>
    <s v="CL Marketing Mall"/>
    <s v="F.MOZO"/>
    <s v="12"/>
    <s v="1200143991"/>
    <s v="10"/>
    <x v="2011"/>
    <x v="2193"/>
    <x v="8"/>
    <s v="MFILIPINI"/>
    <s v="ZSRV"/>
    <s v=""/>
    <s v="76587432"/>
    <s v="SERVICIOS DE DISENO Y MULTIMEDIA"/>
    <n v="487800"/>
    <n v="526.82168198459931"/>
    <s v="CLP"/>
    <s v="false"/>
  </r>
  <r>
    <s v="2160"/>
    <s v="CL"/>
    <x v="0"/>
    <x v="7"/>
    <s v="CL Ops Mall"/>
    <s v="RCORTES"/>
    <s v="12"/>
    <s v="1200146596"/>
    <s v="10"/>
    <x v="2012"/>
    <x v="2194"/>
    <x v="2"/>
    <s v="EXT_CVENEGAS"/>
    <s v="ZSRV"/>
    <s v=""/>
    <s v="76593514"/>
    <s v="TEMPO PRODUCCIONES BY DS SPA"/>
    <n v="487500"/>
    <n v="526.49768341019308"/>
    <s v="CLP"/>
    <s v="false"/>
  </r>
  <r>
    <s v="6030"/>
    <s v="PE"/>
    <x v="2"/>
    <x v="2"/>
    <s v="PE Ops Mall"/>
    <s v="LHUAMAN"/>
    <s v="12"/>
    <s v="1200145118"/>
    <s v="10"/>
    <x v="2013"/>
    <x v="2195"/>
    <x v="24"/>
    <s v="LHUAMAN"/>
    <s v="ZSRV"/>
    <s v=""/>
    <s v="P60484187"/>
    <s v="SOINEL COMPANY S.A.C"/>
    <n v="1811.04"/>
    <n v="524.93913043478256"/>
    <s v="PEN"/>
    <s v="false"/>
  </r>
  <r>
    <s v="1100"/>
    <s v="CL"/>
    <x v="0"/>
    <x v="7"/>
    <s v="CL Ops Mall"/>
    <s v="FJELDRES"/>
    <s v="12"/>
    <s v="1200144882"/>
    <s v="10"/>
    <x v="2014"/>
    <x v="2196"/>
    <x v="42"/>
    <s v="EXT_MURRA"/>
    <s v="ZSRV"/>
    <s v=""/>
    <s v="76179272"/>
    <s v="ANDES FACILITY MANAGEMENT SPA"/>
    <n v="486000"/>
    <n v="524.87769053816169"/>
    <s v="CLP"/>
    <s v="false"/>
  </r>
  <r>
    <s v="6000"/>
    <s v="PE"/>
    <x v="2"/>
    <x v="2"/>
    <s v="PE Ops Mall"/>
    <s v="MCORDOVA"/>
    <s v="12"/>
    <s v="1200144213"/>
    <s v="10"/>
    <x v="2015"/>
    <x v="2197"/>
    <x v="11"/>
    <s v="EXT_KNOLASCO"/>
    <s v="ZSRV"/>
    <s v="SER_MANTO"/>
    <s v="P20416564"/>
    <s v="SUSAN LEON PRODUCCIONES Y REPRESENT"/>
    <n v="1810"/>
    <n v="524.63768115942025"/>
    <s v="PEN"/>
    <s v="false"/>
  </r>
  <r>
    <s v="6000"/>
    <s v="PE"/>
    <x v="2"/>
    <x v="2"/>
    <s v="PE Ops Mall"/>
    <s v="MPONCE"/>
    <s v="12"/>
    <s v="1200147004"/>
    <s v="10"/>
    <x v="2016"/>
    <x v="2198"/>
    <x v="38"/>
    <s v="EXT_KNOLASCO"/>
    <s v="ZSRV"/>
    <s v="SER_MANTO"/>
    <s v="P60434597"/>
    <s v="DINAMO CONTROL &amp; AUTOMATIZACION S.A"/>
    <n v="1808.33"/>
    <n v="524.15362318840573"/>
    <s v="PEN"/>
    <s v="false"/>
  </r>
  <r>
    <s v="6740"/>
    <s v="PE"/>
    <x v="2"/>
    <x v="34"/>
    <s v="PE Marketing Mall"/>
    <s v="KORDAYA"/>
    <m/>
    <s v="1200147682"/>
    <s v="10"/>
    <x v="2017"/>
    <x v="2199"/>
    <x v="45"/>
    <s v="EXT_ACHIHUAN"/>
    <s v="ZSRV"/>
    <s v=""/>
    <s v="P20416564"/>
    <s v="SUSAN LEON PRODUCCIONES Y REPRESENT"/>
    <n v="1808"/>
    <n v="524.05797101449275"/>
    <s v="PEN"/>
    <s v="false"/>
  </r>
  <r>
    <s v="2400"/>
    <s v="CL"/>
    <x v="0"/>
    <x v="7"/>
    <s v="CL Ops Mall"/>
    <s v="ROQUENDO"/>
    <s v="12"/>
    <s v="1200145222"/>
    <s v="10"/>
    <x v="2018"/>
    <x v="2200"/>
    <x v="53"/>
    <s v="MMARTINEZG"/>
    <s v="ZSRV"/>
    <s v=""/>
    <s v="76265749"/>
    <s v="SOCIEDAD GONZALEZ GAJARDO Y"/>
    <n v="484764"/>
    <n v="523.54281641160787"/>
    <s v="CLP"/>
    <s v="false"/>
  </r>
  <r>
    <s v="LAR"/>
    <s v="PE"/>
    <x v="1"/>
    <x v="8"/>
    <s v="PE Center Manager"/>
    <s v="FZAMALLOA"/>
    <s v="12"/>
    <s v="1200143999"/>
    <s v="10"/>
    <x v="2019"/>
    <x v="2201"/>
    <x v="8"/>
    <s v="EXT_BRODRIGU"/>
    <s v="ZSRV"/>
    <s v=""/>
    <s v="P60089483"/>
    <s v="GEMSA CORPORACIÓN S.A.C"/>
    <n v="1800"/>
    <n v="521.73913043478262"/>
    <s v="PEN"/>
    <s v="false"/>
  </r>
  <r>
    <s v="6740"/>
    <s v="PE"/>
    <x v="2"/>
    <x v="34"/>
    <s v="PE Marketing Mall"/>
    <s v="KORDAYA"/>
    <s v="12"/>
    <s v="1200145020"/>
    <s v="10"/>
    <x v="2020"/>
    <x v="2202"/>
    <x v="0"/>
    <s v="EXT_ACHIHUAN"/>
    <s v="ZSRV"/>
    <s v=""/>
    <s v="P60847096"/>
    <s v="BRINPER PERU S.A.C"/>
    <n v="1800"/>
    <n v="521.73913043478262"/>
    <s v="PEN"/>
    <s v="false"/>
  </r>
  <r>
    <s v="6500"/>
    <s v="PE"/>
    <x v="2"/>
    <x v="34"/>
    <s v="PE Marketing Mall"/>
    <s v="KORDAYA"/>
    <s v="12"/>
    <s v="1200145019"/>
    <s v="10"/>
    <x v="2021"/>
    <x v="2202"/>
    <x v="0"/>
    <s v="EXT_ACHIHUAN"/>
    <s v="ZSRV"/>
    <s v=""/>
    <s v="P60847096"/>
    <s v="BRINPER PERU S.A.C"/>
    <n v="1800"/>
    <n v="521.73913043478262"/>
    <s v="PEN"/>
    <s v="false"/>
  </r>
  <r>
    <s v="6030"/>
    <s v="PE"/>
    <x v="2"/>
    <x v="34"/>
    <s v="PE Marketing Mall"/>
    <s v="RCULQUI"/>
    <s v="12"/>
    <s v="1200145184"/>
    <s v="10"/>
    <x v="2022"/>
    <x v="2203"/>
    <x v="22"/>
    <s v="EXT_BRODRIGU"/>
    <s v="ZSRV"/>
    <s v=""/>
    <s v="P49614128"/>
    <s v="BACKSTAGE &amp; MARKETING SRL"/>
    <n v="1800"/>
    <n v="521.73913043478262"/>
    <s v="PEN"/>
    <s v="false"/>
  </r>
  <r>
    <s v="6030"/>
    <s v="PE"/>
    <x v="2"/>
    <x v="2"/>
    <s v="PE Ops Mall"/>
    <s v="CLLAUCA"/>
    <s v="12"/>
    <s v="1200146001"/>
    <s v="10"/>
    <x v="2023"/>
    <x v="2204"/>
    <x v="17"/>
    <s v="PRA_CLLAUCA"/>
    <s v="ZSRV"/>
    <s v="SER_PUBLI"/>
    <s v="P53193285"/>
    <s v="SNAR PRODUCCIONES S.A.C."/>
    <n v="1800"/>
    <n v="521.73913043478262"/>
    <s v="PEN"/>
    <s v="false"/>
  </r>
  <r>
    <s v="6700"/>
    <s v="PE"/>
    <x v="2"/>
    <x v="2"/>
    <s v="PE Ops Mall"/>
    <s v="ZDIAZ"/>
    <s v="12"/>
    <s v="1200146494"/>
    <s v="10"/>
    <x v="2024"/>
    <x v="2205"/>
    <x v="43"/>
    <s v="ZDIAZ"/>
    <s v="ZSRV"/>
    <s v=""/>
    <s v="P60338169"/>
    <s v="INVERSIONES URBANISTICAS OPERADORA"/>
    <n v="1800"/>
    <n v="521.73913043478262"/>
    <s v="PEN"/>
    <s v="false"/>
  </r>
  <r>
    <s v="3540"/>
    <s v="PE"/>
    <x v="1"/>
    <x v="26"/>
    <s v="PE Gcia Ops"/>
    <s v="IVALDERRAMA"/>
    <s v="12"/>
    <s v="1200146483"/>
    <s v="10"/>
    <x v="2025"/>
    <x v="2206"/>
    <x v="43"/>
    <s v="IVALDERRAMA"/>
    <s v="ZSRV"/>
    <s v=""/>
    <s v="P09721301"/>
    <s v="SILVA SANTISTEBAN VILLALBA LUISA FE"/>
    <n v="1800"/>
    <n v="521.73913043478262"/>
    <s v="PEN"/>
    <s v="false"/>
  </r>
  <r>
    <s v="OUL"/>
    <s v="PE"/>
    <x v="1"/>
    <x v="34"/>
    <s v="PE Marketing Mall"/>
    <s v="YPAREDES"/>
    <s v="12"/>
    <s v="1200146912"/>
    <s v="10"/>
    <x v="2026"/>
    <x v="2207"/>
    <x v="50"/>
    <s v="EXT_ACHIHUAN"/>
    <s v="ZSRV"/>
    <s v="SER_MKT"/>
    <s v="P20416564"/>
    <s v="SUSAN LEON PRODUCCIONES Y REPRESENT"/>
    <n v="1800"/>
    <n v="521.73913043478262"/>
    <s v="PEN"/>
    <s v="false"/>
  </r>
  <r>
    <s v="MVS"/>
    <s v="PE"/>
    <x v="2"/>
    <x v="38"/>
    <s v="PE Ops Out/Strips"/>
    <s v="KORDAYA"/>
    <m/>
    <s v="1200147536"/>
    <s v="10"/>
    <x v="2027"/>
    <x v="2208"/>
    <x v="28"/>
    <s v="KORDAYA"/>
    <s v="ZSRV"/>
    <s v=""/>
    <s v="P48281567"/>
    <s v="ARTE CONSULTORES, EJECUTORES E.I.R."/>
    <n v="1800"/>
    <n v="521.73913043478262"/>
    <s v="PEN"/>
    <s v="false"/>
  </r>
  <r>
    <s v="2160"/>
    <s v="CL"/>
    <x v="0"/>
    <x v="13"/>
    <s v="CL Marketing Mall"/>
    <s v="JGORICHON"/>
    <s v="12"/>
    <s v="1200146778"/>
    <s v="10"/>
    <x v="2028"/>
    <x v="2209"/>
    <x v="18"/>
    <s v="JGORICHON"/>
    <s v="ZSRV"/>
    <s v=""/>
    <s v="76593514"/>
    <s v="TEMPO PRODUCCIONES BY DS SPA"/>
    <n v="483000"/>
    <n v="521.63770479409891"/>
    <s v="CLP"/>
    <s v="false"/>
  </r>
  <r>
    <s v="1110"/>
    <s v="CL"/>
    <x v="0"/>
    <x v="45"/>
    <s v="CL Ops Out/Strip"/>
    <s v="MBELLO"/>
    <s v="12"/>
    <s v="1200143905"/>
    <s v="10"/>
    <x v="2029"/>
    <x v="2210"/>
    <x v="6"/>
    <s v="EXT_MBELLO"/>
    <s v="ZSRV"/>
    <s v=""/>
    <s v="77692006"/>
    <s v="FISER SPA"/>
    <n v="482600"/>
    <n v="521.20570669489052"/>
    <s v="CLP"/>
    <s v="false"/>
  </r>
  <r>
    <s v="MAM"/>
    <s v="CL"/>
    <x v="0"/>
    <x v="7"/>
    <s v="CL Ops Mall"/>
    <s v="CMEDINA"/>
    <s v="12"/>
    <s v="1200145004"/>
    <s v="10"/>
    <x v="2030"/>
    <x v="2211"/>
    <x v="0"/>
    <s v="EXT_KGANA"/>
    <s v="ZSRV"/>
    <s v=""/>
    <s v="76425235"/>
    <s v="REDES CONTRA INCENDIOS SPA"/>
    <n v="12.5"/>
    <n v="520.83333333333337"/>
    <s v="UF"/>
    <s v="false"/>
  </r>
  <r>
    <s v="1110"/>
    <s v="CL"/>
    <x v="0"/>
    <x v="45"/>
    <s v="CL Ops Out/Strip"/>
    <s v="MBELLO"/>
    <s v="12"/>
    <s v="1200145988"/>
    <s v="10"/>
    <x v="2031"/>
    <x v="2212"/>
    <x v="17"/>
    <s v="EXT_MBELLO"/>
    <s v="ZSRV"/>
    <s v=""/>
    <s v="96811990"/>
    <s v="LINKES CHILE S.A"/>
    <n v="481996"/>
    <n v="520.55338956508592"/>
    <s v="CLP"/>
    <s v="false"/>
  </r>
  <r>
    <s v="3510"/>
    <s v="PE"/>
    <x v="1"/>
    <x v="2"/>
    <s v="PE Ops Mall"/>
    <s v="DDIAZ"/>
    <s v="12"/>
    <s v="1200145524"/>
    <s v="10"/>
    <x v="2032"/>
    <x v="2213"/>
    <x v="1"/>
    <s v="DDIAZ"/>
    <s v="ZSRV"/>
    <s v=""/>
    <s v="P52933471"/>
    <s v="EMPSER PERU E.I.R.L"/>
    <n v="1793.53"/>
    <n v="519.86376811594198"/>
    <s v="PEN"/>
    <s v="false"/>
  </r>
  <r>
    <s v="MAM"/>
    <s v="CL"/>
    <x v="0"/>
    <x v="16"/>
    <s v="CL Arq Mall"/>
    <s v="S UGARTE"/>
    <s v="14"/>
    <s v="1400009214"/>
    <s v="10"/>
    <x v="2033"/>
    <x v="2214"/>
    <x v="5"/>
    <s v="BILLESCA"/>
    <s v="ZPMH"/>
    <s v=""/>
    <s v="76088833"/>
    <s v="ASESORIAS E INVERSIONES FAUNDEZ LAT"/>
    <n v="12.461"/>
    <n v="519.20833333333337"/>
    <s v="UF"/>
    <s v="false"/>
  </r>
  <r>
    <s v="MAM"/>
    <s v="CL"/>
    <x v="0"/>
    <x v="16"/>
    <s v="CL Arq Mall"/>
    <s v="S UGARTE"/>
    <s v="14"/>
    <s v="1400009214"/>
    <s v="20"/>
    <x v="2033"/>
    <x v="2215"/>
    <x v="5"/>
    <s v="BILLESCA"/>
    <s v="ZPMH"/>
    <s v=""/>
    <s v="76088833"/>
    <s v="ASESORIAS E INVERSIONES FAUNDEZ LAT"/>
    <n v="12.461"/>
    <n v="519.20833333333337"/>
    <s v="UF"/>
    <s v="false"/>
  </r>
  <r>
    <s v="MAM"/>
    <s v="CL"/>
    <x v="0"/>
    <x v="16"/>
    <s v="CL Arq Mall"/>
    <s v="S UGARTE"/>
    <s v="14"/>
    <s v="1400009214"/>
    <s v="30"/>
    <x v="2033"/>
    <x v="2216"/>
    <x v="5"/>
    <s v="BILLESCA"/>
    <s v="ZPMH"/>
    <s v=""/>
    <s v="76088833"/>
    <s v="ASESORIAS E INVERSIONES FAUNDEZ LAT"/>
    <n v="12.461"/>
    <n v="519.20833333333337"/>
    <s v="UF"/>
    <s v="false"/>
  </r>
  <r>
    <s v="MAM"/>
    <s v="CL"/>
    <x v="0"/>
    <x v="16"/>
    <s v="CL Arq Mall"/>
    <s v="S UGARTE"/>
    <s v="14"/>
    <s v="1400009214"/>
    <s v="40"/>
    <x v="2033"/>
    <x v="2217"/>
    <x v="5"/>
    <s v="BILLESCA"/>
    <s v="ZPMH"/>
    <s v=""/>
    <s v="76088833"/>
    <s v="ASESORIAS E INVERSIONES FAUNDEZ LAT"/>
    <n v="12.461"/>
    <n v="519.20833333333337"/>
    <s v="UF"/>
    <s v="false"/>
  </r>
  <r>
    <s v="MAM"/>
    <s v="CL"/>
    <x v="0"/>
    <x v="16"/>
    <s v="CL Arq Mall"/>
    <s v="S UGARTE"/>
    <s v="14"/>
    <s v="1400009214"/>
    <s v="50"/>
    <x v="2033"/>
    <x v="2218"/>
    <x v="5"/>
    <s v="BILLESCA"/>
    <s v="ZPMH"/>
    <s v=""/>
    <s v="76088833"/>
    <s v="ASESORIAS E INVERSIONES FAUNDEZ LAT"/>
    <n v="12.461"/>
    <n v="519.20833333333337"/>
    <s v="UF"/>
    <s v="false"/>
  </r>
  <r>
    <s v="MAM"/>
    <s v="CL"/>
    <x v="0"/>
    <x v="16"/>
    <s v="CL Arq Mall"/>
    <s v="S UGARTE"/>
    <s v="14"/>
    <s v="1400009214"/>
    <s v="60"/>
    <x v="2033"/>
    <x v="2219"/>
    <x v="5"/>
    <s v="BILLESCA"/>
    <s v="ZPMH"/>
    <s v=""/>
    <s v="76088833"/>
    <s v="ASESORIAS E INVERSIONES FAUNDEZ LAT"/>
    <n v="12.461"/>
    <n v="519.20833333333337"/>
    <s v="UF"/>
    <s v="false"/>
  </r>
  <r>
    <s v="MAM"/>
    <s v="CL"/>
    <x v="0"/>
    <x v="16"/>
    <s v="CL Arq Mall"/>
    <s v="S UGARTE"/>
    <s v="14"/>
    <s v="1400009214"/>
    <s v="70"/>
    <x v="2033"/>
    <x v="2220"/>
    <x v="5"/>
    <s v="BILLESCA"/>
    <s v="ZPMH"/>
    <s v=""/>
    <s v="76088833"/>
    <s v="ASESORIAS E INVERSIONES FAUNDEZ LAT"/>
    <n v="12.461"/>
    <n v="519.20833333333337"/>
    <s v="UF"/>
    <s v="false"/>
  </r>
  <r>
    <s v="MAM"/>
    <s v="CL"/>
    <x v="0"/>
    <x v="16"/>
    <s v="CL Arq Mall"/>
    <s v="S UGARTE"/>
    <s v="14"/>
    <s v="1400009214"/>
    <s v="80"/>
    <x v="2033"/>
    <x v="2221"/>
    <x v="5"/>
    <s v="BILLESCA"/>
    <s v="ZPMH"/>
    <s v=""/>
    <s v="76088833"/>
    <s v="ASESORIAS E INVERSIONES FAUNDEZ LAT"/>
    <n v="12.461"/>
    <n v="519.20833333333337"/>
    <s v="UF"/>
    <s v="false"/>
  </r>
  <r>
    <s v="MAM"/>
    <s v="CL"/>
    <x v="0"/>
    <x v="16"/>
    <s v="CL Arq Mall"/>
    <s v="S UGARTE"/>
    <s v="14"/>
    <s v="1400009214"/>
    <s v="90"/>
    <x v="2033"/>
    <x v="2222"/>
    <x v="5"/>
    <s v="BILLESCA"/>
    <s v="ZPMH"/>
    <s v=""/>
    <s v="76088833"/>
    <s v="ASESORIAS E INVERSIONES FAUNDEZ LAT"/>
    <n v="12.461"/>
    <n v="519.20833333333337"/>
    <s v="UF"/>
    <s v="false"/>
  </r>
  <r>
    <s v="MAM"/>
    <s v="CL"/>
    <x v="0"/>
    <x v="16"/>
    <s v="CL Arq Mall"/>
    <s v="S UGARTE"/>
    <s v="14"/>
    <s v="1400009214"/>
    <s v="100"/>
    <x v="2033"/>
    <x v="2223"/>
    <x v="5"/>
    <s v="BILLESCA"/>
    <s v="ZPMH"/>
    <s v=""/>
    <s v="76088833"/>
    <s v="ASESORIAS E INVERSIONES FAUNDEZ LAT"/>
    <n v="12.461"/>
    <n v="519.20833333333337"/>
    <s v="UF"/>
    <s v="false"/>
  </r>
  <r>
    <s v="MAM"/>
    <s v="CL"/>
    <x v="0"/>
    <x v="16"/>
    <s v="CL Arq Mall"/>
    <s v="S UGARTE"/>
    <s v="14"/>
    <s v="1400009214"/>
    <s v="110"/>
    <x v="2033"/>
    <x v="2224"/>
    <x v="5"/>
    <s v="BILLESCA"/>
    <s v="ZPMH"/>
    <s v=""/>
    <s v="76088833"/>
    <s v="ASESORIAS E INVERSIONES FAUNDEZ LAT"/>
    <n v="12.461"/>
    <n v="519.20833333333337"/>
    <s v="UF"/>
    <s v="false"/>
  </r>
  <r>
    <s v="MAM"/>
    <s v="CL"/>
    <x v="0"/>
    <x v="16"/>
    <s v="CL Arq Mall"/>
    <s v="S UGARTE"/>
    <s v="14"/>
    <s v="1400009214"/>
    <s v="120"/>
    <x v="2033"/>
    <x v="2225"/>
    <x v="5"/>
    <s v="BILLESCA"/>
    <s v="ZPMH"/>
    <s v=""/>
    <s v="76088833"/>
    <s v="ASESORIAS E INVERSIONES FAUNDEZ LAT"/>
    <n v="12.461"/>
    <n v="519.20833333333337"/>
    <s v="UF"/>
    <s v="false"/>
  </r>
  <r>
    <s v="DCO"/>
    <s v="CO"/>
    <x v="3"/>
    <x v="22"/>
    <s v="CO A.Finanzas"/>
    <s v="ABARRAGAN"/>
    <s v="12"/>
    <s v="1200145670"/>
    <s v="10"/>
    <x v="2034"/>
    <x v="2226"/>
    <x v="40"/>
    <s v="LBARRAGAN"/>
    <s v="ZSRV"/>
    <s v=""/>
    <s v="C900920087"/>
    <s v="SISTEMA URBANO DE VEHICULOS"/>
    <n v="1909100"/>
    <n v="519.05927134312128"/>
    <s v="COP"/>
    <s v="false"/>
  </r>
  <r>
    <s v="6740"/>
    <s v="PE"/>
    <x v="2"/>
    <x v="34"/>
    <s v="PE Marketing Mall"/>
    <s v="KORDAYA"/>
    <s v="12"/>
    <s v="1200146662"/>
    <s v="10"/>
    <x v="2035"/>
    <x v="2227"/>
    <x v="12"/>
    <s v="EXT_ACHIHUAN"/>
    <s v="ZSRV"/>
    <s v="SER_MKT"/>
    <s v="P20416564"/>
    <s v="SUSAN LEON PRODUCCIONES Y REPRESENT"/>
    <n v="1790"/>
    <n v="518.84057971014488"/>
    <s v="PEN"/>
    <s v="false"/>
  </r>
  <r>
    <s v="3300"/>
    <s v="PE"/>
    <x v="1"/>
    <x v="2"/>
    <s v="PE Ops Mall"/>
    <s v="JMALAGA"/>
    <s v="12"/>
    <s v="1200144061"/>
    <s v="10"/>
    <x v="2036"/>
    <x v="2228"/>
    <x v="23"/>
    <s v="RFC_CPI_SAP"/>
    <s v="ZSRV"/>
    <s v=""/>
    <s v="P56607803"/>
    <s v="NATIONAL FACILITIES MANAGEMENT S.A."/>
    <n v="1788.96"/>
    <n v="518.53913043478258"/>
    <s v="PEN"/>
    <s v="false"/>
  </r>
  <r>
    <s v="1100"/>
    <s v="CL"/>
    <x v="0"/>
    <x v="13"/>
    <s v="CL Marketing Mall"/>
    <s v="MGALLARDO"/>
    <s v="12"/>
    <s v="1200144992"/>
    <s v="10"/>
    <x v="2037"/>
    <x v="2229"/>
    <x v="0"/>
    <s v="MGALLARDOC"/>
    <s v="ZSRV"/>
    <s v=""/>
    <s v="76593514"/>
    <s v="TEMPO PRODUCCIONES BY DS SPA"/>
    <n v="480000"/>
    <n v="518.39771905003624"/>
    <s v="CLP"/>
    <s v="false"/>
  </r>
  <r>
    <s v="AEB"/>
    <s v="CL"/>
    <x v="0"/>
    <x v="7"/>
    <s v="CL Ops Mall"/>
    <s v="MFREITEZ"/>
    <s v="12"/>
    <s v="1200146189"/>
    <s v="10"/>
    <x v="2038"/>
    <x v="2230"/>
    <x v="30"/>
    <s v="KVARAS"/>
    <s v="ZSRV"/>
    <s v=""/>
    <s v="76278841"/>
    <s v="CHRISTIAN EDUARDO CASTILLO FUENTES"/>
    <n v="480000"/>
    <n v="518.39771905003624"/>
    <s v="CLP"/>
    <s v="false"/>
  </r>
  <r>
    <s v="1100"/>
    <s v="CL"/>
    <x v="0"/>
    <x v="6"/>
    <s v="Corp Explo. TI"/>
    <s v="CPAVEZ"/>
    <s v="12"/>
    <s v="1200143648"/>
    <s v="10"/>
    <x v="2039"/>
    <x v="2231"/>
    <x v="33"/>
    <s v="CPAVEZ"/>
    <s v="ZSRV"/>
    <s v="SER_GRAL"/>
    <s v="96806980"/>
    <s v="ENTEL PCS TELECOMUNICACIONES S.A."/>
    <n v="479244"/>
    <n v="517.5812426425324"/>
    <s v="CLP"/>
    <s v="false"/>
  </r>
  <r>
    <s v="2310"/>
    <s v="CL"/>
    <x v="0"/>
    <x v="7"/>
    <s v="CL Ops Mall"/>
    <s v="roquendo"/>
    <s v="12"/>
    <s v="1200144088"/>
    <s v="10"/>
    <x v="2040"/>
    <x v="2232"/>
    <x v="23"/>
    <s v="MMARTINEZG"/>
    <s v="ZSRV"/>
    <s v=""/>
    <s v="76504263"/>
    <s v="ARAYA Y DONOSO COMPANIA LIMITADA"/>
    <n v="478959"/>
    <n v="517.27344399684648"/>
    <s v="CLP"/>
    <s v="false"/>
  </r>
  <r>
    <s v="AEB"/>
    <s v="CL"/>
    <x v="0"/>
    <x v="7"/>
    <s v="CL Ops Mall"/>
    <s v="MFREITEZ"/>
    <m/>
    <s v="1200147147"/>
    <s v="10"/>
    <x v="2041"/>
    <x v="2233"/>
    <x v="41"/>
    <s v="KVARAS"/>
    <s v="ZSRV"/>
    <s v=""/>
    <s v="77274068"/>
    <s v="CONSTRUCTORA PUELO SPA"/>
    <n v="478661"/>
    <n v="516.95160541293626"/>
    <s v="CLP"/>
    <s v="false"/>
  </r>
  <r>
    <s v="3520"/>
    <s v="PE"/>
    <x v="1"/>
    <x v="2"/>
    <s v="PE Ops Mall"/>
    <s v="APRADA"/>
    <s v="12"/>
    <s v="1200146116"/>
    <s v="10"/>
    <x v="2042"/>
    <x v="2234"/>
    <x v="34"/>
    <s v="RFC_CPI_SAP"/>
    <s v="ZSRV"/>
    <s v=""/>
    <s v="P60359466"/>
    <s v="ELECTRIC STORE S.A.C."/>
    <n v="1780"/>
    <n v="515.94202898550725"/>
    <s v="PEN"/>
    <s v="false"/>
  </r>
  <r>
    <s v="MIN"/>
    <s v="PE"/>
    <x v="1"/>
    <x v="34"/>
    <s v="PE Marketing Mall"/>
    <s v="AATOCHE"/>
    <s v="12"/>
    <s v="1200146454"/>
    <s v="10"/>
    <x v="2043"/>
    <x v="2235"/>
    <x v="13"/>
    <s v="AATOCHE"/>
    <s v="ZSRV"/>
    <s v=""/>
    <s v="P52222834"/>
    <s v="ISEG PERU S.A.C"/>
    <n v="1776"/>
    <n v="514.78260869565213"/>
    <s v="PEN"/>
    <s v="false"/>
  </r>
  <r>
    <s v="6500"/>
    <s v="PE"/>
    <x v="2"/>
    <x v="34"/>
    <s v="PE Marketing Mall"/>
    <s v="KORDAYA"/>
    <m/>
    <s v="1200147666"/>
    <s v="10"/>
    <x v="2044"/>
    <x v="2236"/>
    <x v="45"/>
    <s v="EXT_ACHIHUAN"/>
    <s v="ZSRV"/>
    <s v=""/>
    <s v="P49614128"/>
    <s v="BACKSTAGE &amp; MARKETING SRL"/>
    <n v="1775"/>
    <n v="514.49275362318838"/>
    <s v="PEN"/>
    <s v="false"/>
  </r>
  <r>
    <s v="1100"/>
    <s v="CL"/>
    <x v="0"/>
    <x v="7"/>
    <s v="CL Ops Mall"/>
    <s v="MANTONIETA"/>
    <s v="12"/>
    <s v="1200144878"/>
    <s v="10"/>
    <x v="2045"/>
    <x v="2237"/>
    <x v="42"/>
    <s v="EXT_MURRA"/>
    <s v="ZSRV"/>
    <s v=""/>
    <s v="76179272"/>
    <s v="ANDES FACILITY MANAGEMENT SPA"/>
    <n v="475200"/>
    <n v="513.21374185953584"/>
    <s v="CLP"/>
    <s v="false"/>
  </r>
  <r>
    <s v="6000"/>
    <s v="PE"/>
    <x v="2"/>
    <x v="2"/>
    <s v="PE Ops Mall"/>
    <s v="MPONCE"/>
    <s v="12"/>
    <s v="1200143835"/>
    <s v="10"/>
    <x v="2046"/>
    <x v="2238"/>
    <x v="59"/>
    <s v="EXT_KNOLASCO"/>
    <s v="ZSRV"/>
    <s v="SER_MANTO"/>
    <s v="P60014778"/>
    <s v="DJ COMFORT S.A.C"/>
    <n v="1770"/>
    <n v="513.04347826086951"/>
    <s v="PEN"/>
    <s v="false"/>
  </r>
  <r>
    <s v="LAR"/>
    <s v="PE"/>
    <x v="1"/>
    <x v="8"/>
    <s v="PE Center Manager"/>
    <s v="FZAMALLOA"/>
    <s v="12"/>
    <s v="1200144510"/>
    <s v="10"/>
    <x v="2047"/>
    <x v="2239"/>
    <x v="47"/>
    <s v="EXT_BRODRIGU"/>
    <s v="ZSRV"/>
    <s v=""/>
    <s v="P53754813"/>
    <s v="EQUIPOS Y SISTEMAS DE PARKING S.R.L"/>
    <n v="1768"/>
    <n v="512.463768115942"/>
    <s v="PEN"/>
    <s v="false"/>
  </r>
  <r>
    <s v="6030"/>
    <s v="PE"/>
    <x v="2"/>
    <x v="2"/>
    <s v="PE Ops Mall"/>
    <s v="LHUAMAN"/>
    <s v="12"/>
    <s v="1200145716"/>
    <s v="10"/>
    <x v="2048"/>
    <x v="2240"/>
    <x v="40"/>
    <s v="LHUAMAN"/>
    <s v="ZSRV"/>
    <s v=""/>
    <s v="P54983735"/>
    <s v="AGUACONSERVE S.A.C."/>
    <n v="1764"/>
    <n v="511.30434782608694"/>
    <s v="PEN"/>
    <s v="false"/>
  </r>
  <r>
    <s v="MIN"/>
    <s v="PE"/>
    <x v="1"/>
    <x v="34"/>
    <s v="PE Marketing Mall"/>
    <s v="AATOCHE"/>
    <s v="12"/>
    <s v="1200146453"/>
    <s v="10"/>
    <x v="2049"/>
    <x v="2241"/>
    <x v="13"/>
    <s v="AATOCHE"/>
    <s v="ZSRV"/>
    <s v=""/>
    <s v="P52222834"/>
    <s v="ISEG PERU S.A.C"/>
    <n v="1764"/>
    <n v="511.30434782608694"/>
    <s v="PEN"/>
    <s v="false"/>
  </r>
  <r>
    <s v="6000"/>
    <s v="PE"/>
    <x v="2"/>
    <x v="2"/>
    <s v="PE Ops Mall"/>
    <s v="KALVAN"/>
    <s v="12"/>
    <s v="1200145808"/>
    <s v="10"/>
    <x v="2050"/>
    <x v="177"/>
    <x v="31"/>
    <s v="EXT_KNOLASCO"/>
    <s v="ZSRV"/>
    <s v="SER_MANTO"/>
    <s v="P49259204"/>
    <s v="AF CONCEPT S.A.C."/>
    <n v="1760.7"/>
    <n v="510.3478260869565"/>
    <s v="PEN"/>
    <s v="false"/>
  </r>
  <r>
    <s v="OUL"/>
    <s v="PE"/>
    <x v="1"/>
    <x v="38"/>
    <s v="PE Ops Out/Strips"/>
    <s v="mrodriguezc"/>
    <s v="12"/>
    <s v="1200145778"/>
    <s v="10"/>
    <x v="2051"/>
    <x v="2242"/>
    <x v="39"/>
    <s v="MRODRIGUEZC"/>
    <s v="ZSRV"/>
    <s v=""/>
    <s v="P45538419"/>
    <s v="ELECTROSAN SERVICIOS Y SUMINISTROS"/>
    <n v="1760"/>
    <n v="510.14492753623188"/>
    <s v="PEN"/>
    <s v="false"/>
  </r>
  <r>
    <s v="3520"/>
    <s v="PE"/>
    <x v="1"/>
    <x v="2"/>
    <s v="PE Ops Mall"/>
    <s v="GLUDEÑA"/>
    <s v="12"/>
    <s v="1200145420"/>
    <s v="10"/>
    <x v="2052"/>
    <x v="2243"/>
    <x v="52"/>
    <s v="RFC_CPI_SAP"/>
    <s v="ZSRV"/>
    <s v=""/>
    <s v="P56607803"/>
    <s v="NATIONAL FACILITIES MANAGEMENT S.A."/>
    <n v="1756"/>
    <n v="508.98550724637681"/>
    <s v="PEN"/>
    <s v="false"/>
  </r>
  <r>
    <s v="MCH"/>
    <s v="PE"/>
    <x v="2"/>
    <x v="38"/>
    <s v="PE Ops Out/Strips"/>
    <s v="EREJAS"/>
    <m/>
    <s v="1200147564"/>
    <s v="10"/>
    <x v="2053"/>
    <x v="2244"/>
    <x v="28"/>
    <s v="EREJAS"/>
    <s v="ZSRV"/>
    <s v=""/>
    <s v="P48281567"/>
    <s v="ARTE CONSULTORES, EJECUTORES E.I.R."/>
    <n v="1752.84"/>
    <n v="508.06956521739124"/>
    <s v="PEN"/>
    <s v="false"/>
  </r>
  <r>
    <s v="1100"/>
    <s v="CL"/>
    <x v="0"/>
    <x v="13"/>
    <s v="CL Marketing Mall"/>
    <s v="MGALLARDO"/>
    <s v="12"/>
    <s v="1200144488"/>
    <s v="10"/>
    <x v="2054"/>
    <x v="2245"/>
    <x v="47"/>
    <s v="MGALLARDOC"/>
    <s v="ZSRV"/>
    <s v=""/>
    <s v="76288682"/>
    <s v="PRODUCTORA FUENTES LIMITADA"/>
    <n v="470000"/>
    <n v="507.59776656982712"/>
    <s v="CLP"/>
    <s v="false"/>
  </r>
  <r>
    <s v="AEB"/>
    <s v="CL"/>
    <x v="0"/>
    <x v="7"/>
    <s v="CL Ops Mall"/>
    <s v="MFREITEZ"/>
    <s v="12"/>
    <s v="1200146479"/>
    <s v="10"/>
    <x v="2055"/>
    <x v="2246"/>
    <x v="43"/>
    <s v="KVARAS"/>
    <s v="ZSRV"/>
    <s v=""/>
    <s v="76593514"/>
    <s v="TEMPO PRODUCCIONES BY DS SPA"/>
    <n v="470000"/>
    <n v="507.59776656982712"/>
    <s v="CLP"/>
    <s v="false"/>
  </r>
  <r>
    <s v="ACH"/>
    <s v="CL"/>
    <x v="0"/>
    <x v="13"/>
    <s v="CL Marketing Mall"/>
    <s v="F.MOZO"/>
    <s v="12"/>
    <s v="1200143762"/>
    <s v="10"/>
    <x v="2056"/>
    <x v="2247"/>
    <x v="14"/>
    <s v="MFILIPINI"/>
    <s v="ZSRV"/>
    <s v=""/>
    <s v="76140855"/>
    <s v="SOCIEDAD MATHIEU Y MATHIEU LTDA"/>
    <n v="469200"/>
    <n v="506.7337703714104"/>
    <s v="CLP"/>
    <s v="false"/>
  </r>
  <r>
    <s v="ACO"/>
    <s v="CL"/>
    <x v="0"/>
    <x v="13"/>
    <s v="CL Marketing Mall"/>
    <s v="F.MOZO"/>
    <s v="12"/>
    <s v="1200144263"/>
    <s v="10"/>
    <x v="2057"/>
    <x v="2247"/>
    <x v="3"/>
    <s v="MFILIPINI"/>
    <s v="ZSRV"/>
    <s v=""/>
    <s v="76140855"/>
    <s v="SOCIEDAD MATHIEU Y MATHIEU LTDA"/>
    <n v="469200"/>
    <n v="506.7337703714104"/>
    <s v="CLP"/>
    <s v="false"/>
  </r>
  <r>
    <s v="6500"/>
    <s v="PE"/>
    <x v="2"/>
    <x v="34"/>
    <s v="PE Marketing Mall"/>
    <s v="RCULQUI"/>
    <s v="12"/>
    <s v="1200144145"/>
    <s v="10"/>
    <x v="2058"/>
    <x v="1985"/>
    <x v="46"/>
    <s v="EXT_BRODRIGU"/>
    <s v="ZSRV"/>
    <s v=""/>
    <s v="P53875769"/>
    <s v="DACA PUBLICIDAD SAC"/>
    <n v="1748"/>
    <n v="506.66666666666663"/>
    <s v="PEN"/>
    <s v="false"/>
  </r>
  <r>
    <s v="OAS"/>
    <s v="CO"/>
    <x v="3"/>
    <x v="12"/>
    <s v="CO Gcia Ing"/>
    <s v="JVASQUEZ"/>
    <s v="12"/>
    <s v="1200144876"/>
    <s v="20"/>
    <x v="203"/>
    <x v="199"/>
    <x v="42"/>
    <s v="JVASQUEZ"/>
    <s v="ZSRV"/>
    <s v=""/>
    <s v="C900902892"/>
    <s v="PROYECTOS, DISEÑOS, SUMINISTROS INT"/>
    <n v="1863361"/>
    <n v="506.62343665035343"/>
    <s v="COP"/>
    <s v="false"/>
  </r>
  <r>
    <s v="OUL"/>
    <s v="PE"/>
    <x v="1"/>
    <x v="38"/>
    <s v="PE Ops Out/Strips"/>
    <s v="mrodriguezc"/>
    <s v="12"/>
    <s v="1200144550"/>
    <s v="10"/>
    <x v="2059"/>
    <x v="2248"/>
    <x v="16"/>
    <s v="MRODRIGUEZC"/>
    <s v="ZSRV"/>
    <s v=""/>
    <s v="P56607803"/>
    <s v="NATIONAL FACILITIES MANAGEMENT S.A."/>
    <n v="1745.77"/>
    <n v="506.02028985507241"/>
    <s v="PEN"/>
    <s v="false"/>
  </r>
  <r>
    <s v="MQU"/>
    <s v="CL"/>
    <x v="0"/>
    <x v="7"/>
    <s v="CL Ops Mall"/>
    <s v="MBELLO"/>
    <s v="12"/>
    <s v="1200144976"/>
    <s v="10"/>
    <x v="2060"/>
    <x v="2249"/>
    <x v="0"/>
    <s v="EXT_MBELLO"/>
    <s v="ZSRV"/>
    <s v=""/>
    <s v="96811990"/>
    <s v="LINKES CHILE S.A"/>
    <n v="468421"/>
    <n v="505.89245407320209"/>
    <s v="CLP"/>
    <s v="false"/>
  </r>
  <r>
    <s v="PHM"/>
    <s v="CO"/>
    <x v="3"/>
    <x v="47"/>
    <s v="CO Center Manager"/>
    <s v="SESCOBAR"/>
    <s v="12"/>
    <s v="1200146702"/>
    <s v="10"/>
    <x v="2061"/>
    <x v="2250"/>
    <x v="12"/>
    <s v="SESCOBAR"/>
    <s v="ZSRV"/>
    <s v=""/>
    <s v="C900201094"/>
    <s v="NUESTRA COCINA ARTESANAL  S.A.S"/>
    <n v="1860000"/>
    <n v="505.70962479608482"/>
    <s v="COP"/>
    <s v="false"/>
  </r>
  <r>
    <s v="2400"/>
    <s v="CL"/>
    <x v="0"/>
    <x v="7"/>
    <s v="CL Ops Mall"/>
    <s v="RMESA"/>
    <s v="12"/>
    <s v="1200145980"/>
    <s v="10"/>
    <x v="2062"/>
    <x v="2251"/>
    <x v="17"/>
    <s v="EXT_JHERRERA"/>
    <s v="ZSRV"/>
    <s v=""/>
    <s v="76839748"/>
    <s v="SERVICIOS INTEGRALES RICARDO ALFONS"/>
    <n v="468160"/>
    <n v="505.61057531346864"/>
    <s v="CLP"/>
    <s v="false"/>
  </r>
  <r>
    <s v="MAM"/>
    <s v="CL"/>
    <x v="0"/>
    <x v="27"/>
    <s v="CL Center Manager"/>
    <s v="CMEDINA"/>
    <s v="12"/>
    <s v="1200144286"/>
    <s v="10"/>
    <x v="2063"/>
    <x v="2252"/>
    <x v="3"/>
    <s v="AUNDA"/>
    <s v="ZSRV"/>
    <s v=""/>
    <s v="96988830"/>
    <s v="RAP DESARROLLOS S.A."/>
    <n v="467983"/>
    <n v="505.41941615456892"/>
    <s v="CLP"/>
    <s v="false"/>
  </r>
  <r>
    <s v="ACH"/>
    <s v="CL"/>
    <x v="0"/>
    <x v="13"/>
    <s v="CL Marketing Mall"/>
    <s v="F.LAMBERT"/>
    <s v="12"/>
    <s v="1200143807"/>
    <s v="10"/>
    <x v="2064"/>
    <x v="2253"/>
    <x v="59"/>
    <s v="MFILIPINI"/>
    <s v="ZSRV"/>
    <s v=""/>
    <s v="18431108"/>
    <s v="MARCELO ESTEBAN GONZALEZ CORDOVA"/>
    <n v="467836"/>
    <n v="505.26065685310988"/>
    <s v="CLP"/>
    <s v="false"/>
  </r>
  <r>
    <s v="ACH"/>
    <s v="CL"/>
    <x v="0"/>
    <x v="13"/>
    <s v="CL Marketing Mall"/>
    <s v="F.LAMBERT"/>
    <s v="12"/>
    <s v="1200143806"/>
    <s v="10"/>
    <x v="2065"/>
    <x v="2254"/>
    <x v="59"/>
    <s v="MFILIPINI"/>
    <s v="ZSRV"/>
    <s v=""/>
    <s v="18431108"/>
    <s v="MARCELO ESTEBAN GONZALEZ CORDOVA"/>
    <n v="467836"/>
    <n v="505.26065685310988"/>
    <s v="CLP"/>
    <s v="false"/>
  </r>
  <r>
    <s v="6400"/>
    <s v="PE"/>
    <x v="2"/>
    <x v="2"/>
    <s v="PE Ops Mall"/>
    <s v="PBRAVO"/>
    <s v="12"/>
    <s v="1200144242"/>
    <s v="10"/>
    <x v="2066"/>
    <x v="2255"/>
    <x v="11"/>
    <s v="PBRAVO"/>
    <s v="ZSRV"/>
    <s v=""/>
    <s v="P56607803"/>
    <s v="NATIONAL FACILITIES MANAGEMENT S.A."/>
    <n v="1742"/>
    <n v="504.92753623188401"/>
    <s v="PEN"/>
    <s v="false"/>
  </r>
  <r>
    <s v="6500"/>
    <s v="PE"/>
    <x v="2"/>
    <x v="34"/>
    <s v="PE Marketing Mall"/>
    <s v="KORDAYA"/>
    <s v="12"/>
    <s v="1200146660"/>
    <s v="10"/>
    <x v="2067"/>
    <x v="2256"/>
    <x v="12"/>
    <s v="EXT_ACHIHUAN"/>
    <s v="ZSRV"/>
    <s v="SER_MKT"/>
    <s v="P20416564"/>
    <s v="SUSAN LEON PRODUCCIONES Y REPRESENT"/>
    <n v="1740"/>
    <n v="504.3478260869565"/>
    <s v="PEN"/>
    <s v="false"/>
  </r>
  <r>
    <s v="3450"/>
    <s v="PE"/>
    <x v="1"/>
    <x v="34"/>
    <s v="PE Marketing Mall"/>
    <s v="JPONCE"/>
    <s v="12"/>
    <s v="1200144841"/>
    <s v="10"/>
    <x v="2068"/>
    <x v="2257"/>
    <x v="4"/>
    <s v="EXT_ACHIHUAN"/>
    <s v="ZSRV"/>
    <s v="SER_MKT"/>
    <s v="P61187836"/>
    <s v="SINGULAR LATIN E.I.R.L"/>
    <n v="1738"/>
    <n v="503.76811594202894"/>
    <s v="PEN"/>
    <s v="false"/>
  </r>
  <r>
    <s v="2200"/>
    <s v="CL"/>
    <x v="0"/>
    <x v="7"/>
    <s v="CL Ops Mall"/>
    <s v="FQUEZADA"/>
    <s v="12"/>
    <s v="1200145837"/>
    <s v="10"/>
    <x v="2069"/>
    <x v="2258"/>
    <x v="31"/>
    <s v="FQUEZADA"/>
    <s v="ZSRV"/>
    <s v=""/>
    <s v="77199936"/>
    <s v="DESTRAKUB CONSTRUCTORA LIMITADA"/>
    <n v="466121"/>
    <n v="503.40846500275404"/>
    <s v="CLP"/>
    <s v="false"/>
  </r>
  <r>
    <s v="CUR"/>
    <s v="CL"/>
    <x v="0"/>
    <x v="13"/>
    <s v="CL Marketing Mall"/>
    <s v="F MOZO"/>
    <m/>
    <s v="1200147203"/>
    <s v="10"/>
    <x v="2070"/>
    <x v="2259"/>
    <x v="41"/>
    <s v="BILLESCA"/>
    <s v="ZSRV"/>
    <s v=""/>
    <s v="76666197"/>
    <s v="LA AMPOLLETA PRODUCCION AUDIOVISUAL"/>
    <n v="464580"/>
    <n v="501.7441923255538"/>
    <s v="CLP"/>
    <s v="false"/>
  </r>
  <r>
    <s v="2200"/>
    <s v="CL"/>
    <x v="0"/>
    <x v="7"/>
    <s v="CL Ops Mall"/>
    <s v="FQUEZADA"/>
    <s v="12"/>
    <s v="1200145853"/>
    <s v="10"/>
    <x v="2071"/>
    <x v="2260"/>
    <x v="31"/>
    <s v="FQUEZADA"/>
    <s v="ZSRV"/>
    <s v=""/>
    <s v="80571500"/>
    <s v="ISS SERVICIOS GENERALES LIMITADA"/>
    <n v="462966"/>
    <n v="500.00107999524806"/>
    <s v="CLP"/>
    <s v="false"/>
  </r>
  <r>
    <s v="2400"/>
    <s v="CL"/>
    <x v="0"/>
    <x v="7"/>
    <s v="CL Ops Mall"/>
    <s v="RMESA"/>
    <s v="12"/>
    <s v="1200144093"/>
    <s v="10"/>
    <x v="2072"/>
    <x v="2261"/>
    <x v="23"/>
    <s v="EXT_CRODRIGU"/>
    <s v="ZSRV"/>
    <s v=""/>
    <s v="76906263"/>
    <s v="CERTIFICACION DE ASCENSORES IECAM"/>
    <n v="12"/>
    <n v="500"/>
    <s v="UF"/>
    <s v="false"/>
  </r>
  <r>
    <s v="2160"/>
    <s v="CL"/>
    <x v="0"/>
    <x v="7"/>
    <s v="CL Ops Mall"/>
    <s v="rcortes"/>
    <s v="12"/>
    <s v="1200145769"/>
    <s v="10"/>
    <x v="2073"/>
    <x v="2262"/>
    <x v="39"/>
    <s v="EXT_CVENEGAS"/>
    <s v="ZSRV"/>
    <s v=""/>
    <s v="76906263"/>
    <s v="CERTIFICACION DE ASCENSORES IECAM"/>
    <n v="12"/>
    <n v="500"/>
    <s v="UF"/>
    <s v="false"/>
  </r>
  <r>
    <s v="1110"/>
    <s v="CL"/>
    <x v="0"/>
    <x v="16"/>
    <s v="CL Arq Mall"/>
    <s v="V RODRIGUEZ"/>
    <s v="13"/>
    <s v="1300008869"/>
    <s v="10"/>
    <x v="2074"/>
    <x v="2263"/>
    <x v="44"/>
    <s v="BILLESCA"/>
    <s v="ZSPC"/>
    <s v=""/>
    <s v="77699218"/>
    <s v="ECOESPACIO LIMITADA"/>
    <n v="12"/>
    <n v="500"/>
    <s v="UF"/>
    <s v="false"/>
  </r>
  <r>
    <s v="LAR"/>
    <s v="PE"/>
    <x v="1"/>
    <x v="8"/>
    <s v="PE Center Manager"/>
    <s v="FZAMALLOA"/>
    <s v="12"/>
    <s v="1200144568"/>
    <s v="10"/>
    <x v="2075"/>
    <x v="2264"/>
    <x v="16"/>
    <s v="EXT_BRODRIGU"/>
    <s v="ZSRV"/>
    <s v=""/>
    <s v="P56607803"/>
    <s v="NATIONAL FACILITIES MANAGEMENT S.A."/>
    <n v="1720.15"/>
    <n v="498.59420289855075"/>
    <s v="PEN"/>
    <s v="false"/>
  </r>
  <r>
    <s v="3510"/>
    <s v="PE"/>
    <x v="1"/>
    <x v="34"/>
    <s v="PE Marketing Mall"/>
    <s v="RCULQUI"/>
    <s v="12"/>
    <s v="1200144012"/>
    <s v="10"/>
    <x v="2076"/>
    <x v="2265"/>
    <x v="8"/>
    <s v="EXT_ACHIHUAN"/>
    <s v="ZSRV"/>
    <s v=""/>
    <s v="P49614128"/>
    <s v="BACKSTAGE &amp; MARKETING SRL"/>
    <n v="1720"/>
    <n v="498.55072463768113"/>
    <s v="PEN"/>
    <s v="false"/>
  </r>
  <r>
    <s v="6700"/>
    <s v="PE"/>
    <x v="2"/>
    <x v="2"/>
    <s v="PE Ops Mall"/>
    <s v="ZDIAZ"/>
    <s v="12"/>
    <s v="1200144351"/>
    <s v="10"/>
    <x v="2077"/>
    <x v="2266"/>
    <x v="32"/>
    <s v="ZDIAZ"/>
    <s v="ZSRV"/>
    <s v=""/>
    <s v="P60055289"/>
    <s v="ELECTROMING INGENIERÍA Y MANTENIMIE"/>
    <n v="1719"/>
    <n v="498.26086956521738"/>
    <s v="PEN"/>
    <s v="false"/>
  </r>
  <r>
    <s v="1100"/>
    <s v="CL"/>
    <x v="0"/>
    <x v="13"/>
    <s v="CL Marketing Mall"/>
    <s v="MGALLARDO"/>
    <s v="12"/>
    <s v="1200144842"/>
    <s v="10"/>
    <x v="2078"/>
    <x v="2267"/>
    <x v="4"/>
    <s v="MGALLARDOC"/>
    <s v="ZSRV"/>
    <s v=""/>
    <s v="76682308"/>
    <s v="AGENCIA DE MEDIOS SIBERIA LIMITADA"/>
    <n v="460000"/>
    <n v="496.79781408961804"/>
    <s v="CLP"/>
    <s v="false"/>
  </r>
  <r>
    <s v="MCH"/>
    <s v="PE"/>
    <x v="2"/>
    <x v="38"/>
    <s v="PE Ops Out/Strips"/>
    <s v="EREJAS"/>
    <s v="12"/>
    <s v="1200144503"/>
    <s v="10"/>
    <x v="2079"/>
    <x v="2268"/>
    <x v="47"/>
    <s v="EREJAS"/>
    <s v="ZSRV"/>
    <s v=""/>
    <s v="P56607803"/>
    <s v="NATIONAL FACILITIES MANAGEMENT S.A."/>
    <n v="1712"/>
    <n v="496.231884057971"/>
    <s v="PEN"/>
    <s v="false"/>
  </r>
  <r>
    <s v="6740"/>
    <s v="PE"/>
    <x v="2"/>
    <x v="38"/>
    <s v="PE Ops Out/Strips"/>
    <s v="KORDAYA"/>
    <s v="12"/>
    <s v="1200144687"/>
    <s v="10"/>
    <x v="2080"/>
    <x v="1403"/>
    <x v="15"/>
    <s v="KORDAYA"/>
    <s v="ZSRV"/>
    <s v=""/>
    <s v="P60847096"/>
    <s v="BRINPER PERU S.A.C"/>
    <n v="1712"/>
    <n v="496.231884057971"/>
    <s v="PEN"/>
    <s v="false"/>
  </r>
  <r>
    <s v="4300"/>
    <s v="CO"/>
    <x v="3"/>
    <x v="64"/>
    <s v="CO Explotación TI"/>
    <s v="PPETIT"/>
    <s v="12"/>
    <s v="1200144309"/>
    <s v="10"/>
    <x v="2081"/>
    <x v="2269"/>
    <x v="32"/>
    <s v="PPETIT"/>
    <s v="ZSRV"/>
    <s v="SER_GRAL"/>
    <s v="C900038616"/>
    <s v="CBRE COLOMBIA SAS"/>
    <n v="1817200"/>
    <n v="494.07286568787384"/>
    <s v="COP"/>
    <s v="false"/>
  </r>
  <r>
    <s v="OUL"/>
    <s v="PE"/>
    <x v="1"/>
    <x v="38"/>
    <s v="PE Ops Out/Strips"/>
    <s v="mrodriguezc"/>
    <s v="12"/>
    <s v="1200143904"/>
    <s v="10"/>
    <x v="2082"/>
    <x v="2270"/>
    <x v="6"/>
    <s v="MRODRIGUEZC"/>
    <s v="ZSRV"/>
    <s v=""/>
    <s v="P60790228"/>
    <s v="JP ENERGY S.A.C"/>
    <n v="1700"/>
    <n v="492.75362318840575"/>
    <s v="PEN"/>
    <s v="false"/>
  </r>
  <r>
    <s v="MIN"/>
    <s v="PE"/>
    <x v="1"/>
    <x v="2"/>
    <s v="PE Ops Mall"/>
    <s v="cpisfil"/>
    <s v="12"/>
    <s v="1200146126"/>
    <s v="10"/>
    <x v="2083"/>
    <x v="2271"/>
    <x v="34"/>
    <s v="EXT_EDAVILA"/>
    <s v="ZSRV"/>
    <s v=""/>
    <s v="P56607803"/>
    <s v="NATIONAL FACILITIES MANAGEMENT S.A."/>
    <n v="1700"/>
    <n v="492.75362318840575"/>
    <s v="PEN"/>
    <s v="false"/>
  </r>
  <r>
    <s v="PCA"/>
    <s v="CO"/>
    <x v="3"/>
    <x v="11"/>
    <s v="CO Ops Mall"/>
    <s v="DLOZADA"/>
    <m/>
    <s v="1200147089"/>
    <s v="20"/>
    <x v="805"/>
    <x v="2272"/>
    <x v="9"/>
    <s v="EXT_AFLOREZ"/>
    <s v="ZSRV"/>
    <s v=""/>
    <s v="C900682571"/>
    <s v="BIOCOMBUSTIBLES DE COLOMBIA Y SANTA"/>
    <n v="1808760"/>
    <n v="491.77814029363782"/>
    <s v="COP"/>
    <s v="false"/>
  </r>
  <r>
    <s v="1100"/>
    <s v="CL"/>
    <x v="0"/>
    <x v="7"/>
    <s v="CL Ops Mall"/>
    <s v="ASANCHEZ"/>
    <s v="12"/>
    <s v="1200143737"/>
    <s v="10"/>
    <x v="2084"/>
    <x v="2273"/>
    <x v="14"/>
    <s v="EXT_CNARANJO"/>
    <s v="ZSRV"/>
    <s v=""/>
    <s v="76425235"/>
    <s v="REDES CONTRA INCENDIOS SPA"/>
    <n v="11.8"/>
    <n v="491.66666666666669"/>
    <s v="UF"/>
    <s v="false"/>
  </r>
  <r>
    <s v="2160"/>
    <s v="CL"/>
    <x v="0"/>
    <x v="7"/>
    <s v="CL Ops Mall"/>
    <s v="RCORTES"/>
    <s v="12"/>
    <s v="1200146600"/>
    <s v="10"/>
    <x v="2085"/>
    <x v="2274"/>
    <x v="2"/>
    <s v="EXT_CVENEGAS"/>
    <s v="ZSRV"/>
    <s v=""/>
    <s v="77147523"/>
    <s v="VINDER CHILE SPA"/>
    <n v="455000"/>
    <n v="491.39783784951351"/>
    <s v="CLP"/>
    <s v="false"/>
  </r>
  <r>
    <s v="3540"/>
    <s v="PE"/>
    <x v="1"/>
    <x v="54"/>
    <s v="PE Área Personas"/>
    <s v="CCAPCHA"/>
    <s v="12"/>
    <s v="1200144727"/>
    <s v="10"/>
    <x v="2086"/>
    <x v="2275"/>
    <x v="44"/>
    <s v="CCAPCHA"/>
    <s v="ZSRV"/>
    <s v=""/>
    <s v="P61173608"/>
    <s v="SERVICIOS TOP PRO HUNT S.A.C"/>
    <n v="1694"/>
    <n v="491.01449275362319"/>
    <s v="PEN"/>
    <s v="false"/>
  </r>
  <r>
    <s v="BOG"/>
    <s v="CO"/>
    <x v="3"/>
    <x v="11"/>
    <s v="CO Ops Mall"/>
    <s v="CAROL CORTES"/>
    <m/>
    <s v="1200147184"/>
    <s v="10"/>
    <x v="2087"/>
    <x v="2276"/>
    <x v="41"/>
    <s v="EXT_APAREDES"/>
    <s v="ZSRV"/>
    <s v=""/>
    <s v="C900038616"/>
    <s v="CBRE COLOMBIA SAS"/>
    <n v="1804100"/>
    <n v="490.5111473626971"/>
    <s v="COP"/>
    <s v="false"/>
  </r>
  <r>
    <s v="1100"/>
    <s v="CL"/>
    <x v="0"/>
    <x v="6"/>
    <s v="Corp Explo. TI"/>
    <s v="CPAVEZ"/>
    <s v="12"/>
    <s v="1200145987"/>
    <s v="10"/>
    <x v="2088"/>
    <x v="2277"/>
    <x v="17"/>
    <s v="CPAVEZ"/>
    <s v="ZSRV"/>
    <s v="SER_GRAL"/>
    <s v="96806980"/>
    <s v="ENTEL PCS TELECOMUNICACIONES S.A."/>
    <n v="454034"/>
    <n v="490.3545624399253"/>
    <s v="CLP"/>
    <s v="false"/>
  </r>
  <r>
    <s v="3510"/>
    <s v="PE"/>
    <x v="1"/>
    <x v="2"/>
    <s v="PE Ops Mall"/>
    <s v="DDIAZ"/>
    <s v="12"/>
    <s v="1200146959"/>
    <s v="10"/>
    <x v="2089"/>
    <x v="2278"/>
    <x v="38"/>
    <s v="DDIAZ"/>
    <s v="ZSRV"/>
    <s v=""/>
    <s v="P52933471"/>
    <s v="EMPSER PERU E.I.R.L"/>
    <n v="1690.62"/>
    <n v="490.03478260869559"/>
    <s v="PEN"/>
    <s v="false"/>
  </r>
  <r>
    <s v="MOL"/>
    <s v="PE"/>
    <x v="1"/>
    <x v="2"/>
    <s v="PE Ops Mall"/>
    <s v="JZAPATA"/>
    <s v="12"/>
    <s v="1200146206"/>
    <s v="10"/>
    <x v="2090"/>
    <x v="2279"/>
    <x v="30"/>
    <s v="EXT_BRODRIGU"/>
    <s v="ZSRV"/>
    <s v=""/>
    <s v="P60790228"/>
    <s v="JP ENERGY S.A.C"/>
    <n v="1690"/>
    <n v="489.85507246376807"/>
    <s v="PEN"/>
    <s v="false"/>
  </r>
  <r>
    <s v="MOL"/>
    <s v="PE"/>
    <x v="1"/>
    <x v="2"/>
    <s v="PE Ops Mall"/>
    <s v="JZAPATA"/>
    <s v="12"/>
    <s v="1200146811"/>
    <s v="10"/>
    <x v="2091"/>
    <x v="2280"/>
    <x v="18"/>
    <s v="EXT_KNOLASCO"/>
    <s v="ZSRV"/>
    <s v=""/>
    <s v="P38820311"/>
    <s v="NCH PERU S.A"/>
    <n v="1690"/>
    <n v="489.85507246376807"/>
    <s v="PEN"/>
    <s v="false"/>
  </r>
  <r>
    <s v="MOL"/>
    <s v="PE"/>
    <x v="1"/>
    <x v="2"/>
    <s v="PE Ops Mall"/>
    <s v="JZAPATA"/>
    <m/>
    <s v="1200147574"/>
    <s v="10"/>
    <x v="2092"/>
    <x v="2280"/>
    <x v="28"/>
    <s v="EXT_KNOLASCO"/>
    <s v="ZSRV"/>
    <s v=""/>
    <s v="P60338169"/>
    <s v="INVERSIONES URBANISTICAS OPERADORA"/>
    <n v="1690"/>
    <n v="489.85507246376807"/>
    <s v="PEN"/>
    <s v="false"/>
  </r>
  <r>
    <s v="3450"/>
    <s v="PE"/>
    <x v="1"/>
    <x v="41"/>
    <s v="PE Explotación TI"/>
    <s v="CPACHECO"/>
    <s v="14"/>
    <s v="1400009161"/>
    <s v="10"/>
    <x v="2093"/>
    <x v="2281"/>
    <x v="3"/>
    <s v="PRA_CPACHECO"/>
    <s v="ZPMH"/>
    <s v="SER_GRAL"/>
    <s v="P56570705"/>
    <s v="ENERGY CLOUD S.A.C"/>
    <n v="1689.6"/>
    <n v="489.73913043478257"/>
    <s v="PEN"/>
    <s v="false"/>
  </r>
  <r>
    <s v="3450"/>
    <s v="PE"/>
    <x v="1"/>
    <x v="41"/>
    <s v="PE Explotación TI"/>
    <s v="CPACHECO"/>
    <s v="14"/>
    <s v="1400009161"/>
    <s v="20"/>
    <x v="2093"/>
    <x v="2281"/>
    <x v="3"/>
    <s v="PRA_CPACHECO"/>
    <s v="ZPMH"/>
    <s v="SER_GRAL"/>
    <s v="P56570705"/>
    <s v="ENERGY CLOUD S.A.C"/>
    <n v="1689.6"/>
    <n v="489.73913043478257"/>
    <s v="PEN"/>
    <s v="false"/>
  </r>
  <r>
    <s v="3450"/>
    <s v="PE"/>
    <x v="1"/>
    <x v="41"/>
    <s v="PE Explotación TI"/>
    <s v="CPACHECO"/>
    <s v="14"/>
    <s v="1400009161"/>
    <s v="30"/>
    <x v="2093"/>
    <x v="2281"/>
    <x v="3"/>
    <s v="PRA_CPACHECO"/>
    <s v="ZPMH"/>
    <s v="SER_GRAL"/>
    <s v="P56570705"/>
    <s v="ENERGY CLOUD S.A.C"/>
    <n v="1689.6"/>
    <n v="489.73913043478257"/>
    <s v="PEN"/>
    <s v="false"/>
  </r>
  <r>
    <s v="3450"/>
    <s v="PE"/>
    <x v="1"/>
    <x v="41"/>
    <s v="PE Explotación TI"/>
    <s v="CPACHECO"/>
    <s v="14"/>
    <s v="1400009161"/>
    <s v="40"/>
    <x v="2093"/>
    <x v="2281"/>
    <x v="3"/>
    <s v="PRA_CPACHECO"/>
    <s v="ZPMH"/>
    <s v="SER_GRAL"/>
    <s v="P56570705"/>
    <s v="ENERGY CLOUD S.A.C"/>
    <n v="1689.6"/>
    <n v="489.73913043478257"/>
    <s v="PEN"/>
    <s v="false"/>
  </r>
  <r>
    <s v="3450"/>
    <s v="PE"/>
    <x v="1"/>
    <x v="41"/>
    <s v="PE Explotación TI"/>
    <s v="CPACHECO"/>
    <s v="14"/>
    <s v="1400009161"/>
    <s v="50"/>
    <x v="2093"/>
    <x v="2281"/>
    <x v="3"/>
    <s v="PRA_CPACHECO"/>
    <s v="ZPMH"/>
    <s v="SER_GRAL"/>
    <s v="P56570705"/>
    <s v="ENERGY CLOUD S.A.C"/>
    <n v="1689.6"/>
    <n v="489.73913043478257"/>
    <s v="PEN"/>
    <s v="false"/>
  </r>
  <r>
    <s v="3450"/>
    <s v="PE"/>
    <x v="1"/>
    <x v="41"/>
    <s v="PE Explotación TI"/>
    <s v="CPACHECO"/>
    <s v="14"/>
    <s v="1400009161"/>
    <s v="60"/>
    <x v="2093"/>
    <x v="2281"/>
    <x v="3"/>
    <s v="PRA_CPACHECO"/>
    <s v="ZPMH"/>
    <s v="SER_GRAL"/>
    <s v="P56570705"/>
    <s v="ENERGY CLOUD S.A.C"/>
    <n v="1689.6"/>
    <n v="489.73913043478257"/>
    <s v="PEN"/>
    <s v="false"/>
  </r>
  <r>
    <s v="3450"/>
    <s v="PE"/>
    <x v="1"/>
    <x v="41"/>
    <s v="PE Explotación TI"/>
    <s v="CPACHECO"/>
    <s v="14"/>
    <s v="1400009161"/>
    <s v="70"/>
    <x v="2093"/>
    <x v="2281"/>
    <x v="3"/>
    <s v="PRA_CPACHECO"/>
    <s v="ZPMH"/>
    <s v="SER_GRAL"/>
    <s v="P56570705"/>
    <s v="ENERGY CLOUD S.A.C"/>
    <n v="1689.6"/>
    <n v="489.73913043478257"/>
    <s v="PEN"/>
    <s v="false"/>
  </r>
  <r>
    <s v="3450"/>
    <s v="PE"/>
    <x v="1"/>
    <x v="41"/>
    <s v="PE Explotación TI"/>
    <s v="CPACHECO"/>
    <s v="14"/>
    <s v="1400009161"/>
    <s v="80"/>
    <x v="2093"/>
    <x v="2281"/>
    <x v="3"/>
    <s v="PRA_CPACHECO"/>
    <s v="ZPMH"/>
    <s v="SER_GRAL"/>
    <s v="P56570705"/>
    <s v="ENERGY CLOUD S.A.C"/>
    <n v="1689.6"/>
    <n v="489.73913043478257"/>
    <s v="PEN"/>
    <s v="false"/>
  </r>
  <r>
    <s v="3450"/>
    <s v="PE"/>
    <x v="1"/>
    <x v="41"/>
    <s v="PE Explotación TI"/>
    <s v="CPACHECO"/>
    <s v="14"/>
    <s v="1400009161"/>
    <s v="90"/>
    <x v="2093"/>
    <x v="2281"/>
    <x v="3"/>
    <s v="PRA_CPACHECO"/>
    <s v="ZPMH"/>
    <s v="SER_GRAL"/>
    <s v="P56570705"/>
    <s v="ENERGY CLOUD S.A.C"/>
    <n v="1689.6"/>
    <n v="489.73913043478257"/>
    <s v="PEN"/>
    <s v="false"/>
  </r>
  <r>
    <s v="3450"/>
    <s v="PE"/>
    <x v="1"/>
    <x v="41"/>
    <s v="PE Explotación TI"/>
    <s v="CPACHECO"/>
    <s v="14"/>
    <s v="1400009161"/>
    <s v="100"/>
    <x v="2093"/>
    <x v="2281"/>
    <x v="3"/>
    <s v="PRA_CPACHECO"/>
    <s v="ZPMH"/>
    <s v="SER_GRAL"/>
    <s v="P56570705"/>
    <s v="ENERGY CLOUD S.A.C"/>
    <n v="1689.6"/>
    <n v="489.73913043478257"/>
    <s v="PEN"/>
    <s v="false"/>
  </r>
  <r>
    <s v="3450"/>
    <s v="PE"/>
    <x v="1"/>
    <x v="41"/>
    <s v="PE Explotación TI"/>
    <s v="CPACHECO"/>
    <s v="14"/>
    <s v="1400009161"/>
    <s v="110"/>
    <x v="2093"/>
    <x v="2281"/>
    <x v="3"/>
    <s v="PRA_CPACHECO"/>
    <s v="ZPMH"/>
    <s v="SER_GRAL"/>
    <s v="P56570705"/>
    <s v="ENERGY CLOUD S.A.C"/>
    <n v="1689.6"/>
    <n v="489.73913043478257"/>
    <s v="PEN"/>
    <s v="false"/>
  </r>
  <r>
    <s v="3450"/>
    <s v="PE"/>
    <x v="1"/>
    <x v="41"/>
    <s v="PE Explotación TI"/>
    <s v="CPACHECO"/>
    <s v="14"/>
    <s v="1400009161"/>
    <s v="120"/>
    <x v="2093"/>
    <x v="2281"/>
    <x v="3"/>
    <s v="PRA_CPACHECO"/>
    <s v="ZPMH"/>
    <s v="SER_GRAL"/>
    <s v="P56570705"/>
    <s v="ENERGY CLOUD S.A.C"/>
    <n v="1689.6"/>
    <n v="489.73913043478257"/>
    <s v="PEN"/>
    <s v="false"/>
  </r>
  <r>
    <s v="4300"/>
    <s v="CO"/>
    <x v="3"/>
    <x v="11"/>
    <s v="CO Ops Mall"/>
    <s v="AZAMUDIO"/>
    <s v="12"/>
    <s v="1200143843"/>
    <s v="10"/>
    <x v="2094"/>
    <x v="2282"/>
    <x v="59"/>
    <s v="EXT_JTRUJILL"/>
    <s v="ZSRV"/>
    <s v=""/>
    <s v="C900278155"/>
    <s v="HIDROSPOT SAS"/>
    <n v="1800708"/>
    <n v="489.58890701468187"/>
    <s v="COP"/>
    <s v="false"/>
  </r>
  <r>
    <s v="4300"/>
    <s v="CO"/>
    <x v="3"/>
    <x v="47"/>
    <s v="CO Center Manager"/>
    <s v="AJIMENEZ"/>
    <s v="12"/>
    <s v="1200143943"/>
    <s v="10"/>
    <x v="2095"/>
    <x v="2283"/>
    <x v="27"/>
    <s v="EXT_VCARMONA"/>
    <s v="ZSRV"/>
    <s v="SER_GRAL"/>
    <s v="C900278155"/>
    <s v="HIDROSPOT SAS"/>
    <n v="1800708"/>
    <n v="489.58890701468187"/>
    <s v="COP"/>
    <s v="false"/>
  </r>
  <r>
    <s v="6500"/>
    <s v="PE"/>
    <x v="2"/>
    <x v="34"/>
    <s v="PE Marketing Mall"/>
    <s v="JGONZALES"/>
    <s v="12"/>
    <s v="1200146269"/>
    <s v="10"/>
    <x v="2096"/>
    <x v="2016"/>
    <x v="30"/>
    <s v="EXT_BRODRIGU"/>
    <s v="ZSRV"/>
    <s v=""/>
    <s v="P53875769"/>
    <s v="DACA PUBLICIDAD SAC"/>
    <n v="1689"/>
    <n v="489.56521739130432"/>
    <s v="PEN"/>
    <s v="false"/>
  </r>
  <r>
    <s v="4300"/>
    <s v="CO"/>
    <x v="3"/>
    <x v="32"/>
    <s v="CO Mktg Mall"/>
    <s v="JVALDERRAMA"/>
    <m/>
    <s v="1200147372"/>
    <s v="10"/>
    <x v="2097"/>
    <x v="2284"/>
    <x v="37"/>
    <s v="JVALDERRAMA"/>
    <s v="ZSRV"/>
    <s v=""/>
    <s v="C108828389"/>
    <s v="JOHN MAURICIO PALACIO SOLANO"/>
    <n v="1800000"/>
    <n v="489.39641109298532"/>
    <s v="COP"/>
    <s v="false"/>
  </r>
  <r>
    <s v="6000"/>
    <s v="PE"/>
    <x v="2"/>
    <x v="2"/>
    <s v="PE Ops Mall"/>
    <s v="MPONCE"/>
    <s v="12"/>
    <s v="1200145110"/>
    <s v="10"/>
    <x v="2098"/>
    <x v="2285"/>
    <x v="24"/>
    <s v="EXT_KNOLASCO"/>
    <s v="ZSRV"/>
    <s v="SER_MANTO"/>
    <s v="P60434597"/>
    <s v="DINAMO CONTROL &amp; AUTOMATIZACION S.A"/>
    <n v="1688"/>
    <n v="489.27536231884056"/>
    <s v="PEN"/>
    <s v="false"/>
  </r>
  <r>
    <s v="3450"/>
    <s v="PE"/>
    <x v="1"/>
    <x v="38"/>
    <s v="PE Ops Out/Strips"/>
    <s v="JROJAS"/>
    <s v="12"/>
    <s v="1200146918"/>
    <s v="10"/>
    <x v="2099"/>
    <x v="2286"/>
    <x v="50"/>
    <s v="JROJAS"/>
    <s v="ZSRV"/>
    <s v=""/>
    <s v="P48281567"/>
    <s v="ARTE CONSULTORES, EJECUTORES E.I.R."/>
    <n v="1685"/>
    <n v="488.40579710144925"/>
    <s v="PEN"/>
    <s v="false"/>
  </r>
  <r>
    <s v="4300"/>
    <s v="CO"/>
    <x v="3"/>
    <x v="11"/>
    <s v="CO Ops Mall"/>
    <s v="ARICO"/>
    <s v="12"/>
    <s v="1200145049"/>
    <s v="10"/>
    <x v="2100"/>
    <x v="2287"/>
    <x v="7"/>
    <s v="EXT_JTRUJILL"/>
    <s v="ZSRV"/>
    <s v=""/>
    <s v="C900038616"/>
    <s v="CBRE COLOMBIA SAS"/>
    <n v="1792000"/>
    <n v="487.22131593257205"/>
    <s v="COP"/>
    <s v="false"/>
  </r>
  <r>
    <s v="4300"/>
    <s v="CO"/>
    <x v="3"/>
    <x v="11"/>
    <s v="CO Ops Mall"/>
    <s v="AZAMUDIO"/>
    <s v="12"/>
    <s v="1200144296"/>
    <s v="10"/>
    <x v="2101"/>
    <x v="1909"/>
    <x v="3"/>
    <s v="EXT_JTRUJILL"/>
    <s v="ZSRV"/>
    <s v=""/>
    <s v="C860012336"/>
    <s v="INSTITUTO COLOMBIANO DE NORMAS"/>
    <n v="1791930"/>
    <n v="487.20228384991844"/>
    <s v="COP"/>
    <s v="false"/>
  </r>
  <r>
    <s v="PCA"/>
    <s v="CO"/>
    <x v="3"/>
    <x v="11"/>
    <s v="CO Ops Mall"/>
    <s v="DLOZADA"/>
    <s v="12"/>
    <s v="1200144316"/>
    <s v="10"/>
    <x v="2102"/>
    <x v="2288"/>
    <x v="32"/>
    <s v="EXT_AFLOREZ"/>
    <s v="ZSRV"/>
    <s v=""/>
    <s v="C860012336"/>
    <s v="INSTITUTO COLOMBIANO DE NORMAS"/>
    <n v="1791930"/>
    <n v="487.20228384991844"/>
    <s v="COP"/>
    <s v="false"/>
  </r>
  <r>
    <s v="3520"/>
    <s v="PE"/>
    <x v="1"/>
    <x v="2"/>
    <s v="PE Ops Mall"/>
    <s v="GLUDEÑA"/>
    <s v="12"/>
    <s v="1200144974"/>
    <s v="10"/>
    <x v="2103"/>
    <x v="2289"/>
    <x v="0"/>
    <s v="RFC_CPI_SAP"/>
    <s v="ZSRV"/>
    <s v=""/>
    <s v="P20416564"/>
    <s v="SUSAN LEON PRODUCCIONES Y REPRESENT"/>
    <n v="1680"/>
    <n v="486.95652173913044"/>
    <s v="PEN"/>
    <s v="false"/>
  </r>
  <r>
    <s v="3450"/>
    <s v="PE"/>
    <x v="1"/>
    <x v="38"/>
    <s v="PE Ops Out/Strips"/>
    <s v="JROJAS"/>
    <s v="12"/>
    <s v="1200145738"/>
    <s v="10"/>
    <x v="2104"/>
    <x v="2290"/>
    <x v="39"/>
    <s v="JROJAS"/>
    <s v="ZSRV"/>
    <s v=""/>
    <s v="P56607803"/>
    <s v="NATIONAL FACILITIES MANAGEMENT S.A."/>
    <n v="1680"/>
    <n v="486.95652173913044"/>
    <s v="PEN"/>
    <s v="false"/>
  </r>
  <r>
    <s v="3300"/>
    <s v="PE"/>
    <x v="1"/>
    <x v="2"/>
    <s v="PE Ops Mall"/>
    <s v="JMALAGA"/>
    <m/>
    <s v="1200147488"/>
    <s v="10"/>
    <x v="2105"/>
    <x v="2291"/>
    <x v="29"/>
    <s v="JMALAGA"/>
    <s v="ZSRV"/>
    <s v=""/>
    <s v="P53719503"/>
    <s v="EFCO AMERICA S.A."/>
    <n v="1680"/>
    <n v="486.95652173913044"/>
    <s v="PEN"/>
    <s v="false"/>
  </r>
  <r>
    <s v="4300"/>
    <s v="CO"/>
    <x v="3"/>
    <x v="11"/>
    <s v="CO Ops Mall"/>
    <s v="ARICO"/>
    <s v="12"/>
    <s v="1200146371"/>
    <s v="10"/>
    <x v="2106"/>
    <x v="2292"/>
    <x v="13"/>
    <s v="EXT_JTRUJILL"/>
    <s v="ZSRV"/>
    <s v=""/>
    <s v="C891408031"/>
    <s v="CRUZ ROJA SECCIONAL RISARALDA"/>
    <n v="1790203"/>
    <n v="486.73273518216422"/>
    <s v="COP"/>
    <s v="false"/>
  </r>
  <r>
    <s v="MQU"/>
    <s v="CL"/>
    <x v="0"/>
    <x v="7"/>
    <s v="CL Ops Mall"/>
    <s v="MBELLO"/>
    <s v="12"/>
    <s v="1200145888"/>
    <s v="10"/>
    <x v="2107"/>
    <x v="2293"/>
    <x v="31"/>
    <s v="EXT_MBELLO"/>
    <s v="ZSRV"/>
    <s v=""/>
    <s v="77350771"/>
    <s v="4EVER GROUP SPA"/>
    <n v="11.67"/>
    <n v="486.25"/>
    <s v="UF"/>
    <s v="false"/>
  </r>
  <r>
    <s v="BOG"/>
    <s v="CO"/>
    <x v="3"/>
    <x v="32"/>
    <s v="CO Mktg Mall"/>
    <s v="VESPINOSA"/>
    <s v="12"/>
    <s v="1200144130"/>
    <s v="10"/>
    <x v="2108"/>
    <x v="2294"/>
    <x v="46"/>
    <s v="AMONTES"/>
    <s v="ZSRV"/>
    <s v="SER_MKT"/>
    <s v="C830072071"/>
    <s v="SIGLO DATA SAS"/>
    <n v="1787776"/>
    <n v="486.07286568787384"/>
    <s v="COP"/>
    <s v="false"/>
  </r>
  <r>
    <s v="BOG"/>
    <s v="CO"/>
    <x v="3"/>
    <x v="32"/>
    <s v="CO Mktg Mall"/>
    <s v="VESPINOSA"/>
    <s v="12"/>
    <s v="1200144130"/>
    <s v="20"/>
    <x v="2108"/>
    <x v="2295"/>
    <x v="46"/>
    <s v="AMONTES"/>
    <s v="ZSRV"/>
    <s v="SER_MKT"/>
    <s v="C830072071"/>
    <s v="SIGLO DATA SAS"/>
    <n v="1787776"/>
    <n v="486.07286568787384"/>
    <s v="COP"/>
    <s v="false"/>
  </r>
  <r>
    <s v="BOG"/>
    <s v="CO"/>
    <x v="3"/>
    <x v="32"/>
    <s v="CO Mktg Mall"/>
    <s v="VESPINOSA"/>
    <s v="12"/>
    <s v="1200144130"/>
    <s v="30"/>
    <x v="2108"/>
    <x v="2296"/>
    <x v="46"/>
    <s v="AMONTES"/>
    <s v="ZSRV"/>
    <s v="SER_MKT"/>
    <s v="C830072071"/>
    <s v="SIGLO DATA SAS"/>
    <n v="1787776"/>
    <n v="486.07286568787384"/>
    <s v="COP"/>
    <s v="false"/>
  </r>
  <r>
    <s v="BOG"/>
    <s v="CO"/>
    <x v="3"/>
    <x v="32"/>
    <s v="CO Mktg Mall"/>
    <s v="VESPINOSA"/>
    <s v="12"/>
    <s v="1200144130"/>
    <s v="40"/>
    <x v="2108"/>
    <x v="2297"/>
    <x v="46"/>
    <s v="AMONTES"/>
    <s v="ZSRV"/>
    <s v="SER_MKT"/>
    <s v="C830072071"/>
    <s v="SIGLO DATA SAS"/>
    <n v="1787776"/>
    <n v="486.07286568787384"/>
    <s v="COP"/>
    <s v="false"/>
  </r>
  <r>
    <s v="BOG"/>
    <s v="CO"/>
    <x v="3"/>
    <x v="32"/>
    <s v="CO Mktg Mall"/>
    <s v="VESPINOSA"/>
    <s v="12"/>
    <s v="1200144130"/>
    <s v="50"/>
    <x v="2108"/>
    <x v="2298"/>
    <x v="46"/>
    <s v="AMONTES"/>
    <s v="ZSRV"/>
    <s v="SER_MKT"/>
    <s v="C830072071"/>
    <s v="SIGLO DATA SAS"/>
    <n v="1787776"/>
    <n v="486.07286568787384"/>
    <s v="COP"/>
    <s v="false"/>
  </r>
  <r>
    <s v="BOG"/>
    <s v="CO"/>
    <x v="3"/>
    <x v="32"/>
    <s v="CO Mktg Mall"/>
    <s v="VESPINOSA"/>
    <s v="12"/>
    <s v="1200144130"/>
    <s v="60"/>
    <x v="2108"/>
    <x v="2299"/>
    <x v="46"/>
    <s v="AMONTES"/>
    <s v="ZSRV"/>
    <s v="SER_MKT"/>
    <s v="C830072071"/>
    <s v="SIGLO DATA SAS"/>
    <n v="1787776"/>
    <n v="486.07286568787384"/>
    <s v="COP"/>
    <s v="false"/>
  </r>
  <r>
    <s v="BOG"/>
    <s v="CO"/>
    <x v="3"/>
    <x v="32"/>
    <s v="CO Mktg Mall"/>
    <s v="VESPINOSA"/>
    <s v="12"/>
    <s v="1200144130"/>
    <s v="70"/>
    <x v="2108"/>
    <x v="2300"/>
    <x v="46"/>
    <s v="AMONTES"/>
    <s v="ZSRV"/>
    <s v="SER_MKT"/>
    <s v="C830072071"/>
    <s v="SIGLO DATA SAS"/>
    <n v="1787776"/>
    <n v="486.07286568787384"/>
    <s v="COP"/>
    <s v="false"/>
  </r>
  <r>
    <s v="BOG"/>
    <s v="CO"/>
    <x v="3"/>
    <x v="32"/>
    <s v="CO Mktg Mall"/>
    <s v="VESPINOSA"/>
    <s v="12"/>
    <s v="1200144130"/>
    <s v="80"/>
    <x v="2108"/>
    <x v="2301"/>
    <x v="46"/>
    <s v="AMONTES"/>
    <s v="ZSRV"/>
    <s v="SER_MKT"/>
    <s v="C830072071"/>
    <s v="SIGLO DATA SAS"/>
    <n v="1787776"/>
    <n v="486.07286568787384"/>
    <s v="COP"/>
    <s v="false"/>
  </r>
  <r>
    <s v="BOG"/>
    <s v="CO"/>
    <x v="3"/>
    <x v="32"/>
    <s v="CO Mktg Mall"/>
    <s v="VESPINOSA"/>
    <s v="12"/>
    <s v="1200144130"/>
    <s v="90"/>
    <x v="2108"/>
    <x v="2302"/>
    <x v="46"/>
    <s v="AMONTES"/>
    <s v="ZSRV"/>
    <s v="SER_MKT"/>
    <s v="C830072071"/>
    <s v="SIGLO DATA SAS"/>
    <n v="1787776"/>
    <n v="486.07286568787384"/>
    <s v="COP"/>
    <s v="false"/>
  </r>
  <r>
    <s v="BOG"/>
    <s v="CO"/>
    <x v="3"/>
    <x v="32"/>
    <s v="CO Mktg Mall"/>
    <s v="VESPINOSA"/>
    <s v="12"/>
    <s v="1200144130"/>
    <s v="100"/>
    <x v="2108"/>
    <x v="2303"/>
    <x v="46"/>
    <s v="AMONTES"/>
    <s v="ZSRV"/>
    <s v="SER_MKT"/>
    <s v="C830072071"/>
    <s v="SIGLO DATA SAS"/>
    <n v="1787776"/>
    <n v="486.07286568787384"/>
    <s v="COP"/>
    <s v="false"/>
  </r>
  <r>
    <s v="BOG"/>
    <s v="CO"/>
    <x v="3"/>
    <x v="32"/>
    <s v="CO Mktg Mall"/>
    <s v="VESPINOSA"/>
    <s v="12"/>
    <s v="1200144130"/>
    <s v="110"/>
    <x v="2108"/>
    <x v="2304"/>
    <x v="46"/>
    <s v="AMONTES"/>
    <s v="ZSRV"/>
    <s v="SER_MKT"/>
    <s v="C830072071"/>
    <s v="SIGLO DATA SAS"/>
    <n v="1787776"/>
    <n v="486.07286568787384"/>
    <s v="COP"/>
    <s v="false"/>
  </r>
  <r>
    <s v="BOG"/>
    <s v="CO"/>
    <x v="3"/>
    <x v="32"/>
    <s v="CO Mktg Mall"/>
    <s v="VESPINOSA"/>
    <s v="12"/>
    <s v="1200144130"/>
    <s v="120"/>
    <x v="2108"/>
    <x v="2305"/>
    <x v="46"/>
    <s v="AMONTES"/>
    <s v="ZSRV"/>
    <s v="SER_MKT"/>
    <s v="C830072071"/>
    <s v="SIGLO DATA SAS"/>
    <n v="1787776"/>
    <n v="486.07286568787384"/>
    <s v="COP"/>
    <s v="false"/>
  </r>
  <r>
    <s v="1110"/>
    <s v="CL"/>
    <x v="0"/>
    <x v="45"/>
    <s v="CL Ops Out/Strip"/>
    <s v="MBELLO"/>
    <s v="12"/>
    <s v="1200143828"/>
    <s v="10"/>
    <x v="2109"/>
    <x v="2306"/>
    <x v="59"/>
    <s v="EXT_MBELLO"/>
    <s v="ZSRV"/>
    <s v=""/>
    <s v="76164831"/>
    <s v="COMERCIAL Y SERVICIOS GENERALES SPA"/>
    <n v="450000"/>
    <n v="485.99786160940897"/>
    <s v="CLP"/>
    <s v="false"/>
  </r>
  <r>
    <s v="2160"/>
    <s v="CL"/>
    <x v="0"/>
    <x v="7"/>
    <s v="CL Ops Mall"/>
    <s v="RCOTRES"/>
    <s v="12"/>
    <s v="1200144339"/>
    <s v="10"/>
    <x v="2110"/>
    <x v="2307"/>
    <x v="32"/>
    <s v="EXT_CVENEGAS"/>
    <s v="ZSRV"/>
    <s v=""/>
    <s v="76951272"/>
    <s v="CLIVER SPA"/>
    <n v="450000"/>
    <n v="485.99786160940897"/>
    <s v="CLP"/>
    <s v="false"/>
  </r>
  <r>
    <s v="2310"/>
    <s v="CL"/>
    <x v="0"/>
    <x v="7"/>
    <s v="CL Ops Mall"/>
    <s v="ROQUENDO"/>
    <m/>
    <s v="1200147272"/>
    <s v="10"/>
    <x v="2111"/>
    <x v="2308"/>
    <x v="25"/>
    <s v="MMARTINEZG"/>
    <s v="ZSRV"/>
    <s v=""/>
    <s v="78101469"/>
    <s v="B&amp;L CONSTRUCCION SPA"/>
    <n v="450000"/>
    <n v="485.99786160940897"/>
    <s v="CLP"/>
    <s v="false"/>
  </r>
  <r>
    <s v="6740"/>
    <s v="PE"/>
    <x v="2"/>
    <x v="34"/>
    <s v="PE Marketing Mall"/>
    <s v="AFALCON"/>
    <s v="12"/>
    <s v="1200144223"/>
    <s v="10"/>
    <x v="2112"/>
    <x v="2309"/>
    <x v="11"/>
    <s v="EXT_ACHIHUAN"/>
    <s v="ZSRV"/>
    <s v="SER_MKT"/>
    <s v="P20416564"/>
    <s v="SUSAN LEON PRODUCCIONES Y REPRESENT"/>
    <n v="1670"/>
    <n v="484.05797101449275"/>
    <s v="PEN"/>
    <s v="false"/>
  </r>
  <r>
    <s v="3520"/>
    <s v="PE"/>
    <x v="1"/>
    <x v="14"/>
    <s v="Corp Gest Riesgo"/>
    <s v="CF"/>
    <s v="14"/>
    <s v="1400009249"/>
    <s v="10"/>
    <x v="2113"/>
    <x v="317"/>
    <x v="36"/>
    <s v="FPEREZ"/>
    <s v="ZPMH"/>
    <s v=""/>
    <s v="P39062500"/>
    <s v="CHUBB PERU S.A. COMPANIA DE SEGUROS"/>
    <n v="484.03"/>
    <n v="484.03"/>
    <s v="USD"/>
    <s v="false"/>
  </r>
  <r>
    <s v="MVS"/>
    <s v="PE"/>
    <x v="2"/>
    <x v="38"/>
    <s v="PE Ops Out/Strips"/>
    <s v="KORDAYA"/>
    <s v="12"/>
    <s v="1200144995"/>
    <s v="20"/>
    <x v="2114"/>
    <x v="2310"/>
    <x v="0"/>
    <s v="KORDAYA"/>
    <s v="ZSRV"/>
    <s v=""/>
    <s v="P56607803"/>
    <s v="NATIONAL FACILITIES MANAGEMENT S.A."/>
    <n v="1666.05"/>
    <n v="482.91304347826082"/>
    <s v="PEN"/>
    <s v="false"/>
  </r>
  <r>
    <s v="6150"/>
    <s v="PE"/>
    <x v="2"/>
    <x v="2"/>
    <s v="PE Ops Mall"/>
    <s v="JGONZALES"/>
    <s v="12"/>
    <s v="1200144770"/>
    <s v="10"/>
    <x v="2115"/>
    <x v="2311"/>
    <x v="44"/>
    <s v="JGONZALES"/>
    <s v="ZSRV"/>
    <s v=""/>
    <s v="P56607803"/>
    <s v="NATIONAL FACILITIES MANAGEMENT S.A."/>
    <n v="1656.45"/>
    <n v="480.13043478260869"/>
    <s v="PEN"/>
    <s v="false"/>
  </r>
  <r>
    <s v="ACH"/>
    <s v="CL"/>
    <x v="0"/>
    <x v="7"/>
    <s v="CL Ops Mall"/>
    <s v="DUTRERAS"/>
    <s v="12"/>
    <s v="1200145274"/>
    <s v="10"/>
    <x v="2116"/>
    <x v="2312"/>
    <x v="36"/>
    <s v="EXT_DUTRERAS"/>
    <s v="ZSRV"/>
    <s v=""/>
    <s v="77051873"/>
    <s v="CQM CHILE SERVICIOS DE"/>
    <n v="11.52"/>
    <n v="480"/>
    <s v="UF"/>
    <s v="false"/>
  </r>
  <r>
    <s v="MVS"/>
    <s v="PE"/>
    <x v="2"/>
    <x v="38"/>
    <s v="PE Ops Out/Strips"/>
    <s v="KORDAYA"/>
    <s v="12"/>
    <s v="1200145918"/>
    <s v="10"/>
    <x v="2117"/>
    <x v="2313"/>
    <x v="31"/>
    <s v="KORDAYA"/>
    <s v="ZSRV"/>
    <s v=""/>
    <s v="P56607803"/>
    <s v="NATIONAL FACILITIES MANAGEMENT S.A."/>
    <n v="1651.2"/>
    <n v="478.60869565217388"/>
    <s v="PEN"/>
    <s v="false"/>
  </r>
  <r>
    <s v="DCO"/>
    <s v="CO"/>
    <x v="3"/>
    <x v="22"/>
    <s v="CO A.Finanzas"/>
    <s v="ABARRAGAN"/>
    <s v="12"/>
    <s v="1200145276"/>
    <s v="10"/>
    <x v="2118"/>
    <x v="2314"/>
    <x v="36"/>
    <s v="LBARRAGAN"/>
    <s v="ZSRV"/>
    <s v=""/>
    <s v="C98500356"/>
    <s v="HERNAN DARIO CUARTAS ZAPATA"/>
    <n v="1760000"/>
    <n v="478.520935290919"/>
    <s v="COP"/>
    <s v="false"/>
  </r>
  <r>
    <s v="6650"/>
    <s v="PE"/>
    <x v="2"/>
    <x v="2"/>
    <s v="PE Ops Mall"/>
    <s v="MCHACALIAZ"/>
    <s v="12"/>
    <s v="1200144451"/>
    <s v="10"/>
    <x v="2119"/>
    <x v="2315"/>
    <x v="19"/>
    <s v="RFC_CPI_SAP"/>
    <s v="ZSRV"/>
    <s v=""/>
    <s v="P56607803"/>
    <s v="NATIONAL FACILITIES MANAGEMENT S.A."/>
    <n v="1650"/>
    <n v="478.26086956521738"/>
    <s v="PEN"/>
    <s v="false"/>
  </r>
  <r>
    <s v="MIN"/>
    <s v="PE"/>
    <x v="1"/>
    <x v="2"/>
    <s v="PE Ops Mall"/>
    <s v="CPISFIL"/>
    <s v="12"/>
    <s v="1200144762"/>
    <s v="10"/>
    <x v="2120"/>
    <x v="2316"/>
    <x v="44"/>
    <s v="EXT_EDAVILA"/>
    <s v="ZSRV"/>
    <s v=""/>
    <s v="P55476799"/>
    <s v="AUDIOSTREAM SOCIEDAD ANONIMA CERRAD"/>
    <n v="1650"/>
    <n v="478.26086956521738"/>
    <s v="PEN"/>
    <s v="false"/>
  </r>
  <r>
    <s v="BOG"/>
    <s v="CO"/>
    <x v="3"/>
    <x v="32"/>
    <s v="CO Mktg Mall"/>
    <s v="VESPINOSA"/>
    <s v="12"/>
    <s v="1200146567"/>
    <s v="10"/>
    <x v="2121"/>
    <x v="2317"/>
    <x v="10"/>
    <s v="AMONTES"/>
    <s v="ZSRV"/>
    <s v="SER_MKT"/>
    <s v="C830112154"/>
    <s v="CONTROLES Y AUTOMATIZACION S A S"/>
    <n v="1755000"/>
    <n v="477.1615008156607"/>
    <s v="COP"/>
    <s v="false"/>
  </r>
  <r>
    <s v="1100"/>
    <s v="CL"/>
    <x v="0"/>
    <x v="7"/>
    <s v="CL Ops Mall"/>
    <s v="FJELDRES"/>
    <m/>
    <s v="1200147130"/>
    <s v="10"/>
    <x v="2122"/>
    <x v="2318"/>
    <x v="9"/>
    <s v="EXT_MURRA"/>
    <s v="ZSRV"/>
    <s v=""/>
    <s v="76179272"/>
    <s v="ANDES FACILITY MANAGEMENT SPA"/>
    <n v="441774"/>
    <n v="477.11382069918898"/>
    <s v="CLP"/>
    <s v="false"/>
  </r>
  <r>
    <s v="1100"/>
    <s v="CL"/>
    <x v="0"/>
    <x v="19"/>
    <s v="Corp A. Personas"/>
    <s v="CGALLETTI"/>
    <s v="12"/>
    <s v="1200144401"/>
    <s v="10"/>
    <x v="2123"/>
    <x v="2319"/>
    <x v="19"/>
    <s v="DQUINTANA"/>
    <s v="ZSRV"/>
    <s v=""/>
    <s v="76730417"/>
    <s v="COMERCIAL SAENZ SPA"/>
    <n v="441500"/>
    <n v="476.81790200123123"/>
    <s v="CLP"/>
    <s v="false"/>
  </r>
  <r>
    <s v="4150"/>
    <s v="CO"/>
    <x v="3"/>
    <x v="63"/>
    <s v="Corp Tesore. Regi"/>
    <s v="dsantos"/>
    <s v="14"/>
    <s v="1400009321"/>
    <s v="10"/>
    <x v="2124"/>
    <x v="2320"/>
    <x v="13"/>
    <s v="PMUNOZ"/>
    <s v="ZPMH"/>
    <s v=""/>
    <s v="C800140887"/>
    <s v="AVAL FIDUCIARIA SA"/>
    <n v="1750905"/>
    <n v="476.04812398042412"/>
    <s v="COP"/>
    <s v="false"/>
  </r>
  <r>
    <s v="4150"/>
    <s v="CO"/>
    <x v="3"/>
    <x v="63"/>
    <s v="Corp Tesore. Regi"/>
    <s v="dsantos"/>
    <s v="14"/>
    <s v="1400009321"/>
    <s v="20"/>
    <x v="2124"/>
    <x v="2321"/>
    <x v="13"/>
    <s v="PMUNOZ"/>
    <s v="ZPMH"/>
    <s v=""/>
    <s v="C800140887"/>
    <s v="AVAL FIDUCIARIA SA"/>
    <n v="1750905"/>
    <n v="476.04812398042412"/>
    <s v="COP"/>
    <s v="false"/>
  </r>
  <r>
    <s v="4150"/>
    <s v="CO"/>
    <x v="3"/>
    <x v="63"/>
    <s v="Corp Tesore. Regi"/>
    <s v="dsantos"/>
    <s v="14"/>
    <s v="1400009321"/>
    <s v="30"/>
    <x v="2124"/>
    <x v="2322"/>
    <x v="13"/>
    <s v="PMUNOZ"/>
    <s v="ZPMH"/>
    <s v=""/>
    <s v="C800140887"/>
    <s v="AVAL FIDUCIARIA SA"/>
    <n v="1750905"/>
    <n v="476.04812398042412"/>
    <s v="COP"/>
    <s v="false"/>
  </r>
  <r>
    <s v="4150"/>
    <s v="CO"/>
    <x v="3"/>
    <x v="63"/>
    <s v="Corp Tesore. Regi"/>
    <s v="dsantos"/>
    <s v="14"/>
    <s v="1400009321"/>
    <s v="40"/>
    <x v="2124"/>
    <x v="2323"/>
    <x v="13"/>
    <s v="PMUNOZ"/>
    <s v="ZPMH"/>
    <s v=""/>
    <s v="C800140887"/>
    <s v="AVAL FIDUCIARIA SA"/>
    <n v="1750905"/>
    <n v="476.04812398042412"/>
    <s v="COP"/>
    <s v="false"/>
  </r>
  <r>
    <s v="4150"/>
    <s v="CO"/>
    <x v="3"/>
    <x v="63"/>
    <s v="Corp Tesore. Regi"/>
    <s v="dsantos"/>
    <s v="14"/>
    <s v="1400009321"/>
    <s v="50"/>
    <x v="2124"/>
    <x v="2324"/>
    <x v="13"/>
    <s v="PMUNOZ"/>
    <s v="ZPMH"/>
    <s v=""/>
    <s v="C800140887"/>
    <s v="AVAL FIDUCIARIA SA"/>
    <n v="1750905"/>
    <n v="476.04812398042412"/>
    <s v="COP"/>
    <s v="false"/>
  </r>
  <r>
    <s v="4150"/>
    <s v="CO"/>
    <x v="3"/>
    <x v="63"/>
    <s v="Corp Tesore. Regi"/>
    <s v="dsantos"/>
    <s v="14"/>
    <s v="1400009321"/>
    <s v="60"/>
    <x v="2124"/>
    <x v="2325"/>
    <x v="13"/>
    <s v="PMUNOZ"/>
    <s v="ZPMH"/>
    <s v=""/>
    <s v="C800140887"/>
    <s v="AVAL FIDUCIARIA SA"/>
    <n v="1750905"/>
    <n v="476.04812398042412"/>
    <s v="COP"/>
    <s v="false"/>
  </r>
  <r>
    <s v="4150"/>
    <s v="CO"/>
    <x v="3"/>
    <x v="63"/>
    <s v="Corp Tesore. Regi"/>
    <s v="dsantos"/>
    <s v="14"/>
    <s v="1400009321"/>
    <s v="70"/>
    <x v="2124"/>
    <x v="2326"/>
    <x v="13"/>
    <s v="PMUNOZ"/>
    <s v="ZPMH"/>
    <s v=""/>
    <s v="C800140887"/>
    <s v="AVAL FIDUCIARIA SA"/>
    <n v="1750905"/>
    <n v="476.04812398042412"/>
    <s v="COP"/>
    <s v="false"/>
  </r>
  <r>
    <s v="4150"/>
    <s v="CO"/>
    <x v="3"/>
    <x v="63"/>
    <s v="Corp Tesore. Regi"/>
    <s v="dsantos"/>
    <s v="14"/>
    <s v="1400009321"/>
    <s v="80"/>
    <x v="2124"/>
    <x v="2327"/>
    <x v="13"/>
    <s v="PMUNOZ"/>
    <s v="ZPMH"/>
    <s v=""/>
    <s v="C800140887"/>
    <s v="AVAL FIDUCIARIA SA"/>
    <n v="1750905"/>
    <n v="476.04812398042412"/>
    <s v="COP"/>
    <s v="false"/>
  </r>
  <r>
    <s v="4150"/>
    <s v="CO"/>
    <x v="3"/>
    <x v="63"/>
    <s v="Corp Tesore. Regi"/>
    <s v="dsantos"/>
    <s v="14"/>
    <s v="1400009321"/>
    <s v="90"/>
    <x v="2124"/>
    <x v="2328"/>
    <x v="13"/>
    <s v="PMUNOZ"/>
    <s v="ZPMH"/>
    <s v=""/>
    <s v="C800140887"/>
    <s v="AVAL FIDUCIARIA SA"/>
    <n v="1750905"/>
    <n v="476.04812398042412"/>
    <s v="COP"/>
    <s v="false"/>
  </r>
  <r>
    <s v="4150"/>
    <s v="CO"/>
    <x v="3"/>
    <x v="63"/>
    <s v="Corp Tesore. Regi"/>
    <s v="dsantos"/>
    <s v="14"/>
    <s v="1400009321"/>
    <s v="100"/>
    <x v="2124"/>
    <x v="2329"/>
    <x v="13"/>
    <s v="PMUNOZ"/>
    <s v="ZPMH"/>
    <s v=""/>
    <s v="C800140887"/>
    <s v="AVAL FIDUCIARIA SA"/>
    <n v="1750905"/>
    <n v="476.04812398042412"/>
    <s v="COP"/>
    <s v="false"/>
  </r>
  <r>
    <s v="4150"/>
    <s v="CO"/>
    <x v="3"/>
    <x v="63"/>
    <s v="Corp Tesore. Regi"/>
    <s v="dsantos"/>
    <s v="14"/>
    <s v="1400009321"/>
    <s v="110"/>
    <x v="2124"/>
    <x v="2330"/>
    <x v="13"/>
    <s v="PMUNOZ"/>
    <s v="ZPMH"/>
    <s v=""/>
    <s v="C800140887"/>
    <s v="AVAL FIDUCIARIA SA"/>
    <n v="1750905"/>
    <n v="476.04812398042412"/>
    <s v="COP"/>
    <s v="false"/>
  </r>
  <r>
    <s v="4150"/>
    <s v="CO"/>
    <x v="3"/>
    <x v="63"/>
    <s v="Corp Tesore. Regi"/>
    <s v="dsantos"/>
    <s v="14"/>
    <s v="1400009321"/>
    <s v="120"/>
    <x v="2124"/>
    <x v="2331"/>
    <x v="13"/>
    <s v="PMUNOZ"/>
    <s v="ZPMH"/>
    <s v=""/>
    <s v="C800140887"/>
    <s v="AVAL FIDUCIARIA SA"/>
    <n v="1750905"/>
    <n v="476.04812398042412"/>
    <s v="COP"/>
    <s v="false"/>
  </r>
  <r>
    <s v="BOG"/>
    <s v="CO"/>
    <x v="3"/>
    <x v="44"/>
    <s v="CO Sgcia Legal"/>
    <s v="D ORTIZ"/>
    <s v="13"/>
    <s v="1300008900"/>
    <s v="10"/>
    <x v="2125"/>
    <x v="2332"/>
    <x v="52"/>
    <s v="EXT_DORTIZ"/>
    <s v="ZSPC"/>
    <s v=""/>
    <s v="C109868885"/>
    <s v="CARLOS GERARDO AGUILAR RUEDA"/>
    <n v="1750903"/>
    <n v="476.04758020663405"/>
    <s v="COP"/>
    <s v="false"/>
  </r>
  <r>
    <s v="PCA"/>
    <s v="CO"/>
    <x v="3"/>
    <x v="11"/>
    <s v="CO Ops Mall"/>
    <s v="DLOZADA"/>
    <m/>
    <s v="1200147153"/>
    <s v="20"/>
    <x v="219"/>
    <x v="217"/>
    <x v="9"/>
    <s v="EXT_AFLOREZ"/>
    <s v="ZSRV"/>
    <s v=""/>
    <s v="C901339265"/>
    <s v="D.N.O DISENOS E INGENIERIA S.A.S"/>
    <n v="1748880"/>
    <n v="475.49755301794454"/>
    <s v="COP"/>
    <s v="false"/>
  </r>
  <r>
    <s v="MIN"/>
    <s v="PE"/>
    <x v="1"/>
    <x v="2"/>
    <s v="PE Ops Mall"/>
    <s v="JROJAS"/>
    <m/>
    <s v="1200147652"/>
    <s v="10"/>
    <x v="2126"/>
    <x v="2333"/>
    <x v="45"/>
    <s v="EXT_EDAVILA"/>
    <s v="ZSRV"/>
    <s v=""/>
    <s v="P60640548"/>
    <s v="HWC INGENIERIA S.A.C"/>
    <n v="1640.2"/>
    <n v="475.42028985507244"/>
    <s v="PEN"/>
    <s v="false"/>
  </r>
  <r>
    <s v="6030"/>
    <s v="PE"/>
    <x v="2"/>
    <x v="2"/>
    <s v="PE Ops Mall"/>
    <s v="AMARCHESINI"/>
    <s v="12"/>
    <s v="1200145386"/>
    <s v="10"/>
    <x v="2127"/>
    <x v="2334"/>
    <x v="21"/>
    <s v="EXT_ACHIHUAN"/>
    <s v="ZSRV"/>
    <s v="SER_GRAL"/>
    <s v="P60434597"/>
    <s v="DINAMO CONTROL &amp; AUTOMATIZACION S.A"/>
    <n v="1640"/>
    <n v="475.36231884057969"/>
    <s v="PEN"/>
    <s v="false"/>
  </r>
  <r>
    <s v="6400"/>
    <s v="PE"/>
    <x v="2"/>
    <x v="34"/>
    <s v="PE Marketing Mall"/>
    <s v="JHERNANDEZ"/>
    <s v="12"/>
    <s v="1200144544"/>
    <s v="10"/>
    <x v="2128"/>
    <x v="1706"/>
    <x v="16"/>
    <s v="EXT_EDAVILA"/>
    <s v="ZSRV"/>
    <s v="SER_MKT"/>
    <s v="P40978481"/>
    <s v="MEJIA AQUIJE OSCAR ALBERTO"/>
    <n v="1635.59"/>
    <n v="474.08405797101443"/>
    <s v="PEN"/>
    <s v="false"/>
  </r>
  <r>
    <s v="DCO"/>
    <s v="CO"/>
    <x v="3"/>
    <x v="33"/>
    <s v="CO Sgcia Personas"/>
    <s v="JVASQUEZ"/>
    <s v="12"/>
    <s v="1200144040"/>
    <s v="10"/>
    <x v="2129"/>
    <x v="2335"/>
    <x v="8"/>
    <s v="JVASQUEZ"/>
    <s v="ZSRV"/>
    <s v=""/>
    <s v="C901342629"/>
    <s v="ANDRADE INGENIERIA Y DISENO SAS"/>
    <n v="1740200"/>
    <n v="473.13757476889612"/>
    <s v="COP"/>
    <s v="false"/>
  </r>
  <r>
    <s v="PAG"/>
    <s v="CO"/>
    <x v="3"/>
    <x v="11"/>
    <s v="CO Ops Mall"/>
    <s v="CHERRERA"/>
    <s v="12"/>
    <s v="1200143681"/>
    <s v="10"/>
    <x v="2130"/>
    <x v="2336"/>
    <x v="49"/>
    <s v="EXT_MSAMPER"/>
    <s v="ZSRV"/>
    <s v=""/>
    <s v="C10032534"/>
    <s v="LEONARDO LONDOÑO HENAO"/>
    <n v="1740000"/>
    <n v="473.08319738988581"/>
    <s v="COP"/>
    <s v="false"/>
  </r>
  <r>
    <s v="4300"/>
    <s v="CO"/>
    <x v="3"/>
    <x v="11"/>
    <s v="CO Ops Mall"/>
    <s v="AZAMUDIO"/>
    <s v="12"/>
    <s v="1200144116"/>
    <s v="10"/>
    <x v="2131"/>
    <x v="2337"/>
    <x v="46"/>
    <s v="EXT_JTRUJILL"/>
    <s v="ZSRV"/>
    <s v=""/>
    <s v="C10032534"/>
    <s v="LEONARDO LONDOÑO HENAO"/>
    <n v="1740000"/>
    <n v="473.08319738988581"/>
    <s v="COP"/>
    <s v="false"/>
  </r>
  <r>
    <s v="4300"/>
    <s v="CO"/>
    <x v="3"/>
    <x v="32"/>
    <s v="CO Mktg Mall"/>
    <s v="JVALDERRAMA"/>
    <s v="12"/>
    <s v="1200145657"/>
    <s v="10"/>
    <x v="2132"/>
    <x v="2338"/>
    <x v="40"/>
    <s v="EXT_VCARMONA"/>
    <s v="ZSRV"/>
    <s v=""/>
    <s v="C890900608"/>
    <s v="ALMACENES  EXITO SA"/>
    <n v="1739496"/>
    <n v="472.94616639477977"/>
    <s v="COP"/>
    <s v="false"/>
  </r>
  <r>
    <s v="3450"/>
    <s v="PE"/>
    <x v="1"/>
    <x v="34"/>
    <s v="PE Marketing Mall"/>
    <s v="JPONCE"/>
    <s v="12"/>
    <s v="1200146157"/>
    <s v="10"/>
    <x v="2133"/>
    <x v="2339"/>
    <x v="34"/>
    <s v="EXT_ACHIHUAN"/>
    <s v="ZSRV"/>
    <s v="SER_MKT"/>
    <s v="P20416564"/>
    <s v="SUSAN LEON PRODUCCIONES Y REPRESENT"/>
    <n v="1630"/>
    <n v="472.463768115942"/>
    <s v="PEN"/>
    <s v="false"/>
  </r>
  <r>
    <s v="MQU"/>
    <s v="CL"/>
    <x v="0"/>
    <x v="7"/>
    <s v="CL Ops Mall"/>
    <s v="MBELLO"/>
    <s v="12"/>
    <s v="1200143821"/>
    <s v="10"/>
    <x v="2134"/>
    <x v="2340"/>
    <x v="59"/>
    <s v="EXT_MBELLO"/>
    <s v="ZSRV"/>
    <s v=""/>
    <s v="77127582"/>
    <s v="CHILE SEÑALETICAS SPA"/>
    <n v="11.33"/>
    <n v="472.08333333333331"/>
    <s v="UF"/>
    <s v="false"/>
  </r>
  <r>
    <s v="MQU"/>
    <s v="CL"/>
    <x v="0"/>
    <x v="13"/>
    <s v="CL Marketing Mall"/>
    <s v="F MOZO"/>
    <s v="12"/>
    <s v="1200146852"/>
    <s v="10"/>
    <x v="2135"/>
    <x v="2341"/>
    <x v="50"/>
    <s v="BILLESCA"/>
    <s v="ZSRV"/>
    <s v=""/>
    <s v="76593514"/>
    <s v="TEMPO PRODUCCIONES BY DS SPA"/>
    <n v="437000"/>
    <n v="471.95792338513712"/>
    <s v="CLP"/>
    <s v="false"/>
  </r>
  <r>
    <s v="1100"/>
    <s v="CL"/>
    <x v="0"/>
    <x v="19"/>
    <s v="Corp A. Personas"/>
    <s v="DQUINTANA"/>
    <s v="12"/>
    <s v="1200145330"/>
    <s v="10"/>
    <x v="2136"/>
    <x v="2342"/>
    <x v="34"/>
    <s v="DQUINTANA"/>
    <s v="ZSRV"/>
    <s v=""/>
    <s v="76103844"/>
    <s v="EQUIARRIENDOS LIMITADA"/>
    <n v="436000"/>
    <n v="470.87792813711621"/>
    <s v="CLP"/>
    <s v="false"/>
  </r>
  <r>
    <s v="LAR"/>
    <s v="PE"/>
    <x v="1"/>
    <x v="8"/>
    <s v="PE Center Manager"/>
    <s v="FZAMALLOA"/>
    <m/>
    <s v="1200147204"/>
    <s v="10"/>
    <x v="2137"/>
    <x v="1818"/>
    <x v="41"/>
    <s v="EXT_KNOLASCO"/>
    <s v="ZSRV"/>
    <s v=""/>
    <s v="P48281567"/>
    <s v="ARTE CONSULTORES, EJECUTORES E.I.R."/>
    <n v="1620.4"/>
    <n v="469.68115942028987"/>
    <s v="PEN"/>
    <s v="false"/>
  </r>
  <r>
    <s v="MVS"/>
    <s v="PE"/>
    <x v="2"/>
    <x v="38"/>
    <s v="PE Ops Out/Strips"/>
    <s v="KORDAYA"/>
    <s v="12"/>
    <s v="1200144998"/>
    <s v="10"/>
    <x v="2138"/>
    <x v="2343"/>
    <x v="0"/>
    <s v="KORDAYA"/>
    <s v="ZSRV"/>
    <s v=""/>
    <s v="P60089483"/>
    <s v="GEMSA CORPORACIÓN S.A.C"/>
    <n v="1620"/>
    <n v="469.56521739130432"/>
    <s v="PEN"/>
    <s v="false"/>
  </r>
  <r>
    <s v="2310"/>
    <s v="CL"/>
    <x v="0"/>
    <x v="13"/>
    <s v="CL Marketing Mall"/>
    <s v="F.MOZO"/>
    <s v="12"/>
    <s v="1200144602"/>
    <s v="10"/>
    <x v="2139"/>
    <x v="2344"/>
    <x v="15"/>
    <s v="MFILIPINI"/>
    <s v="ZSRV"/>
    <s v=""/>
    <s v="76666197"/>
    <s v="LA AMPOLLETA PRODUCCION AUDIOVISUAL"/>
    <n v="434515"/>
    <n v="469.27413519380519"/>
    <s v="CLP"/>
    <s v="false"/>
  </r>
  <r>
    <s v="BOG"/>
    <s v="CO"/>
    <x v="3"/>
    <x v="11"/>
    <s v="CO Ops Mall"/>
    <s v="CAROL CORTES"/>
    <m/>
    <s v="1200147416"/>
    <s v="10"/>
    <x v="2140"/>
    <x v="2345"/>
    <x v="37"/>
    <s v="EXT_APAREDES"/>
    <s v="ZSRV"/>
    <s v=""/>
    <s v="C900038616"/>
    <s v="CBRE COLOMBIA SAS"/>
    <n v="1717201"/>
    <n v="466.88444806960302"/>
    <s v="COP"/>
    <s v="false"/>
  </r>
  <r>
    <s v="MCH"/>
    <s v="PE"/>
    <x v="2"/>
    <x v="38"/>
    <s v="PE Ops Out/Strips"/>
    <s v="EREJAS"/>
    <s v="12"/>
    <s v="1200144448"/>
    <s v="10"/>
    <x v="2141"/>
    <x v="2346"/>
    <x v="47"/>
    <s v="EREJAS"/>
    <s v="ZSRV"/>
    <s v=""/>
    <s v="P56607803"/>
    <s v="NATIONAL FACILITIES MANAGEMENT S.A."/>
    <n v="1607.59"/>
    <n v="465.96811594202893"/>
    <s v="PEN"/>
    <s v="false"/>
  </r>
  <r>
    <s v="6650"/>
    <s v="PE"/>
    <x v="2"/>
    <x v="2"/>
    <s v="PE Ops Mall"/>
    <s v="MCHACALIAZ"/>
    <s v="12"/>
    <s v="1200146734"/>
    <s v="10"/>
    <x v="2142"/>
    <x v="2347"/>
    <x v="51"/>
    <s v="RFC_CPI_SAP"/>
    <s v="ZSRV"/>
    <s v=""/>
    <s v="P45283836"/>
    <s v="BUARSOCA SAC"/>
    <n v="1601.6"/>
    <n v="464.23188405797094"/>
    <s v="PEN"/>
    <s v="false"/>
  </r>
  <r>
    <s v="LAR"/>
    <s v="PE"/>
    <x v="1"/>
    <x v="34"/>
    <s v="PE Marketing Mall"/>
    <s v="NBARRANZUELA"/>
    <s v="12"/>
    <s v="1200146397"/>
    <s v="10"/>
    <x v="2143"/>
    <x v="2348"/>
    <x v="13"/>
    <s v="EXT_ACHIHUAN"/>
    <s v="ZSRV"/>
    <s v="SER_MKT"/>
    <s v="P60410156"/>
    <s v="S &amp; M GIGANTICOLOR S.A.C"/>
    <n v="1600"/>
    <n v="463.76811594202894"/>
    <s v="PEN"/>
    <s v="false"/>
  </r>
  <r>
    <s v="DCO"/>
    <s v="CO"/>
    <x v="3"/>
    <x v="33"/>
    <s v="CO Sgcia Personas"/>
    <s v="JVASQUEZ"/>
    <s v="12"/>
    <s v="1200143958"/>
    <s v="10"/>
    <x v="2144"/>
    <x v="2349"/>
    <x v="27"/>
    <s v="JVASQUEZ"/>
    <s v="ZSRV"/>
    <s v=""/>
    <s v="C830043920"/>
    <s v="JIC Y CIA S A S"/>
    <n v="1702788"/>
    <n v="462.9657422512235"/>
    <s v="COP"/>
    <s v="false"/>
  </r>
  <r>
    <s v="1100"/>
    <s v="CL"/>
    <x v="0"/>
    <x v="13"/>
    <s v="CL Marketing Mall"/>
    <s v="MGALLARDO"/>
    <m/>
    <s v="1200147140"/>
    <s v="10"/>
    <x v="2145"/>
    <x v="2350"/>
    <x v="9"/>
    <s v="MGALLARDOC"/>
    <s v="ZSRV"/>
    <s v=""/>
    <s v="76288682"/>
    <s v="PRODUCTORA FUENTES LIMITADA"/>
    <n v="428000"/>
    <n v="462.23796615294896"/>
    <s v="CLP"/>
    <s v="false"/>
  </r>
  <r>
    <s v="4300"/>
    <s v="CO"/>
    <x v="3"/>
    <x v="32"/>
    <s v="CO Mktg Mall"/>
    <s v="jvalderrama"/>
    <s v="12"/>
    <s v="1200146910"/>
    <s v="10"/>
    <x v="2146"/>
    <x v="2351"/>
    <x v="50"/>
    <s v="JVALDERRAMA"/>
    <s v="ZSRV"/>
    <s v=""/>
    <s v="C830507707"/>
    <s v="PC QUICK SAS"/>
    <n v="1700000"/>
    <n v="462.20772158781949"/>
    <s v="COP"/>
    <s v="false"/>
  </r>
  <r>
    <s v="6700"/>
    <s v="PE"/>
    <x v="2"/>
    <x v="2"/>
    <s v="PE Ops Mall"/>
    <s v="ZDIAZ"/>
    <s v="12"/>
    <s v="1200145359"/>
    <s v="10"/>
    <x v="2147"/>
    <x v="2352"/>
    <x v="21"/>
    <s v="ZDIAZ"/>
    <s v="ZSRV"/>
    <s v=""/>
    <s v="P51832647"/>
    <s v="COFEMICSA HNOS S.A.C"/>
    <n v="1589.84"/>
    <n v="460.82318840579705"/>
    <s v="PEN"/>
    <s v="false"/>
  </r>
  <r>
    <s v="PRT"/>
    <s v="CL"/>
    <x v="0"/>
    <x v="7"/>
    <s v="CL Ops Mall"/>
    <s v="MMARTINEZ"/>
    <s v="12"/>
    <s v="1200146544"/>
    <s v="10"/>
    <x v="2148"/>
    <x v="2353"/>
    <x v="10"/>
    <s v="MMARTINEZG"/>
    <s v="ZSRV"/>
    <s v=""/>
    <s v="76015796"/>
    <s v="GRUPO AMÉRICA FACILITY S.A."/>
    <n v="426498"/>
    <n v="460.61581329042156"/>
    <s v="CLP"/>
    <s v="false"/>
  </r>
  <r>
    <s v="2160"/>
    <s v="CL"/>
    <x v="0"/>
    <x v="13"/>
    <s v="CL Marketing Mall"/>
    <s v="JGORICHON"/>
    <s v="12"/>
    <s v="1200143916"/>
    <s v="10"/>
    <x v="2149"/>
    <x v="2354"/>
    <x v="27"/>
    <s v="JGORICHON"/>
    <s v="ZSRV"/>
    <s v=""/>
    <s v="17152649"/>
    <s v="NICOLAS ALFREDO GUTIERREZ GOMEZ"/>
    <n v="424779"/>
    <n v="458.75930145907358"/>
    <s v="CLP"/>
    <s v="false"/>
  </r>
  <r>
    <s v="1100"/>
    <s v="CL"/>
    <x v="0"/>
    <x v="23"/>
    <s v="CL Proyectos 3"/>
    <s v="DGONZALEZ"/>
    <m/>
    <s v="1200147469"/>
    <s v="10"/>
    <x v="2150"/>
    <x v="2355"/>
    <x v="29"/>
    <s v="EXT_AYEPEZ"/>
    <s v="ZSRV"/>
    <s v=""/>
    <s v="76425235"/>
    <s v="REDES CONTRA INCENDIOS SPA"/>
    <n v="11"/>
    <n v="458.33333333333331"/>
    <s v="UF"/>
    <s v="false"/>
  </r>
  <r>
    <s v="6150"/>
    <s v="PE"/>
    <x v="2"/>
    <x v="2"/>
    <s v="PE Ops Mall"/>
    <s v="JGONZALES"/>
    <s v="12"/>
    <s v="1200145632"/>
    <s v="10"/>
    <x v="2151"/>
    <x v="2356"/>
    <x v="26"/>
    <s v="JGONZALES"/>
    <s v="ZSRV"/>
    <s v=""/>
    <s v="P56607803"/>
    <s v="NATIONAL FACILITIES MANAGEMENT S.A."/>
    <n v="1580"/>
    <n v="457.97101449275362"/>
    <s v="PEN"/>
    <s v="false"/>
  </r>
  <r>
    <s v="DCO"/>
    <s v="CO"/>
    <x v="3"/>
    <x v="64"/>
    <s v="CO Explotación TI"/>
    <s v="CPAVEZ"/>
    <s v="12"/>
    <s v="1200146722"/>
    <s v="10"/>
    <x v="2152"/>
    <x v="2357"/>
    <x v="51"/>
    <s v="CPAVEZ"/>
    <s v="ZSRV"/>
    <s v="SER_GRAL"/>
    <s v="C830507707"/>
    <s v="PC QUICK SAS"/>
    <n v="1680000"/>
    <n v="456.7699836867863"/>
    <s v="COP"/>
    <s v="false"/>
  </r>
  <r>
    <s v="6740"/>
    <s v="PE"/>
    <x v="2"/>
    <x v="41"/>
    <s v="PE Explotación TI"/>
    <s v="CPACHECO"/>
    <s v="14"/>
    <s v="1400009181"/>
    <s v="10"/>
    <x v="2153"/>
    <x v="2358"/>
    <x v="3"/>
    <s v="PRA_CPACHECO"/>
    <s v="ZPMH"/>
    <s v="SER_GRAL"/>
    <s v="P56570705"/>
    <s v="ENERGY CLOUD S.A.C"/>
    <n v="1568.4"/>
    <n v="454.60869565217394"/>
    <s v="PEN"/>
    <s v="false"/>
  </r>
  <r>
    <s v="6740"/>
    <s v="PE"/>
    <x v="2"/>
    <x v="41"/>
    <s v="PE Explotación TI"/>
    <s v="CPACHECO"/>
    <s v="14"/>
    <s v="1400009181"/>
    <s v="20"/>
    <x v="2153"/>
    <x v="2358"/>
    <x v="3"/>
    <s v="PRA_CPACHECO"/>
    <s v="ZPMH"/>
    <s v="SER_GRAL"/>
    <s v="P56570705"/>
    <s v="ENERGY CLOUD S.A.C"/>
    <n v="1568.4"/>
    <n v="454.60869565217394"/>
    <s v="PEN"/>
    <s v="false"/>
  </r>
  <r>
    <s v="6740"/>
    <s v="PE"/>
    <x v="2"/>
    <x v="41"/>
    <s v="PE Explotación TI"/>
    <s v="CPACHECO"/>
    <s v="14"/>
    <s v="1400009181"/>
    <s v="30"/>
    <x v="2153"/>
    <x v="2358"/>
    <x v="3"/>
    <s v="PRA_CPACHECO"/>
    <s v="ZPMH"/>
    <s v="SER_GRAL"/>
    <s v="P56570705"/>
    <s v="ENERGY CLOUD S.A.C"/>
    <n v="1568.4"/>
    <n v="454.60869565217394"/>
    <s v="PEN"/>
    <s v="false"/>
  </r>
  <r>
    <s v="6740"/>
    <s v="PE"/>
    <x v="2"/>
    <x v="41"/>
    <s v="PE Explotación TI"/>
    <s v="CPACHECO"/>
    <s v="14"/>
    <s v="1400009181"/>
    <s v="40"/>
    <x v="2153"/>
    <x v="2358"/>
    <x v="3"/>
    <s v="PRA_CPACHECO"/>
    <s v="ZPMH"/>
    <s v="SER_GRAL"/>
    <s v="P56570705"/>
    <s v="ENERGY CLOUD S.A.C"/>
    <n v="1568.4"/>
    <n v="454.60869565217394"/>
    <s v="PEN"/>
    <s v="false"/>
  </r>
  <r>
    <s v="6740"/>
    <s v="PE"/>
    <x v="2"/>
    <x v="41"/>
    <s v="PE Explotación TI"/>
    <s v="CPACHECO"/>
    <s v="14"/>
    <s v="1400009181"/>
    <s v="50"/>
    <x v="2153"/>
    <x v="2358"/>
    <x v="3"/>
    <s v="PRA_CPACHECO"/>
    <s v="ZPMH"/>
    <s v="SER_GRAL"/>
    <s v="P56570705"/>
    <s v="ENERGY CLOUD S.A.C"/>
    <n v="1568.4"/>
    <n v="454.60869565217394"/>
    <s v="PEN"/>
    <s v="false"/>
  </r>
  <r>
    <s v="6740"/>
    <s v="PE"/>
    <x v="2"/>
    <x v="41"/>
    <s v="PE Explotación TI"/>
    <s v="CPACHECO"/>
    <s v="14"/>
    <s v="1400009181"/>
    <s v="60"/>
    <x v="2153"/>
    <x v="2358"/>
    <x v="3"/>
    <s v="PRA_CPACHECO"/>
    <s v="ZPMH"/>
    <s v="SER_GRAL"/>
    <s v="P56570705"/>
    <s v="ENERGY CLOUD S.A.C"/>
    <n v="1568.4"/>
    <n v="454.60869565217394"/>
    <s v="PEN"/>
    <s v="false"/>
  </r>
  <r>
    <s v="6740"/>
    <s v="PE"/>
    <x v="2"/>
    <x v="41"/>
    <s v="PE Explotación TI"/>
    <s v="CPACHECO"/>
    <s v="14"/>
    <s v="1400009181"/>
    <s v="70"/>
    <x v="2153"/>
    <x v="2358"/>
    <x v="3"/>
    <s v="PRA_CPACHECO"/>
    <s v="ZPMH"/>
    <s v="SER_GRAL"/>
    <s v="P56570705"/>
    <s v="ENERGY CLOUD S.A.C"/>
    <n v="1568.4"/>
    <n v="454.60869565217394"/>
    <s v="PEN"/>
    <s v="false"/>
  </r>
  <r>
    <s v="6740"/>
    <s v="PE"/>
    <x v="2"/>
    <x v="41"/>
    <s v="PE Explotación TI"/>
    <s v="CPACHECO"/>
    <s v="14"/>
    <s v="1400009181"/>
    <s v="80"/>
    <x v="2153"/>
    <x v="2358"/>
    <x v="3"/>
    <s v="PRA_CPACHECO"/>
    <s v="ZPMH"/>
    <s v="SER_GRAL"/>
    <s v="P56570705"/>
    <s v="ENERGY CLOUD S.A.C"/>
    <n v="1568.4"/>
    <n v="454.60869565217394"/>
    <s v="PEN"/>
    <s v="false"/>
  </r>
  <r>
    <s v="6740"/>
    <s v="PE"/>
    <x v="2"/>
    <x v="41"/>
    <s v="PE Explotación TI"/>
    <s v="CPACHECO"/>
    <s v="14"/>
    <s v="1400009181"/>
    <s v="90"/>
    <x v="2153"/>
    <x v="2358"/>
    <x v="3"/>
    <s v="PRA_CPACHECO"/>
    <s v="ZPMH"/>
    <s v="SER_GRAL"/>
    <s v="P56570705"/>
    <s v="ENERGY CLOUD S.A.C"/>
    <n v="1568.4"/>
    <n v="454.60869565217394"/>
    <s v="PEN"/>
    <s v="false"/>
  </r>
  <r>
    <s v="6740"/>
    <s v="PE"/>
    <x v="2"/>
    <x v="41"/>
    <s v="PE Explotación TI"/>
    <s v="CPACHECO"/>
    <s v="14"/>
    <s v="1400009181"/>
    <s v="100"/>
    <x v="2153"/>
    <x v="2358"/>
    <x v="3"/>
    <s v="PRA_CPACHECO"/>
    <s v="ZPMH"/>
    <s v="SER_GRAL"/>
    <s v="P56570705"/>
    <s v="ENERGY CLOUD S.A.C"/>
    <n v="1568.4"/>
    <n v="454.60869565217394"/>
    <s v="PEN"/>
    <s v="false"/>
  </r>
  <r>
    <s v="6740"/>
    <s v="PE"/>
    <x v="2"/>
    <x v="41"/>
    <s v="PE Explotación TI"/>
    <s v="CPACHECO"/>
    <s v="14"/>
    <s v="1400009181"/>
    <s v="110"/>
    <x v="2153"/>
    <x v="2358"/>
    <x v="3"/>
    <s v="PRA_CPACHECO"/>
    <s v="ZPMH"/>
    <s v="SER_GRAL"/>
    <s v="P56570705"/>
    <s v="ENERGY CLOUD S.A.C"/>
    <n v="1568.4"/>
    <n v="454.60869565217394"/>
    <s v="PEN"/>
    <s v="false"/>
  </r>
  <r>
    <s v="6740"/>
    <s v="PE"/>
    <x v="2"/>
    <x v="41"/>
    <s v="PE Explotación TI"/>
    <s v="CPACHECO"/>
    <s v="14"/>
    <s v="1400009181"/>
    <s v="120"/>
    <x v="2153"/>
    <x v="2358"/>
    <x v="3"/>
    <s v="PRA_CPACHECO"/>
    <s v="ZPMH"/>
    <s v="SER_GRAL"/>
    <s v="P56570705"/>
    <s v="ENERGY CLOUD S.A.C"/>
    <n v="1568.4"/>
    <n v="454.60869565217394"/>
    <s v="PEN"/>
    <s v="false"/>
  </r>
  <r>
    <s v="1100"/>
    <s v="CL"/>
    <x v="0"/>
    <x v="6"/>
    <s v="Corp Explo. TI"/>
    <s v="cpavez"/>
    <s v="12"/>
    <s v="1200143649"/>
    <s v="10"/>
    <x v="2154"/>
    <x v="2359"/>
    <x v="33"/>
    <s v="CPAVEZ"/>
    <s v="ZSRV"/>
    <s v="SER_GRAL"/>
    <s v="96806980"/>
    <s v="ENTEL PCS TELECOMUNICACIONES S.A."/>
    <n v="420420"/>
    <n v="454.05160217295048"/>
    <s v="CLP"/>
    <s v="false"/>
  </r>
  <r>
    <s v="6000"/>
    <s v="PE"/>
    <x v="2"/>
    <x v="2"/>
    <s v="PE Ops Mall"/>
    <s v="MPONCE"/>
    <s v="12"/>
    <s v="1200145691"/>
    <s v="10"/>
    <x v="2155"/>
    <x v="2360"/>
    <x v="40"/>
    <s v="EXT_KNOLASCO"/>
    <s v="ZSRV"/>
    <s v="SER_MANTO"/>
    <s v="P60255985"/>
    <s v="YO ME ENCARGO S.A.C"/>
    <n v="1565"/>
    <n v="453.62318840579707"/>
    <s v="PEN"/>
    <s v="false"/>
  </r>
  <r>
    <s v="2400"/>
    <s v="CL"/>
    <x v="0"/>
    <x v="7"/>
    <s v="CL Ops Mall"/>
    <s v="RMESA"/>
    <s v="12"/>
    <s v="1200143684"/>
    <s v="10"/>
    <x v="2156"/>
    <x v="2361"/>
    <x v="49"/>
    <s v="RCABEZAS"/>
    <s v="ZSRV"/>
    <s v=""/>
    <s v="13271254"/>
    <s v="DANIEL BLANCO LANDERO"/>
    <n v="420000"/>
    <n v="453.5980041687817"/>
    <s v="CLP"/>
    <s v="false"/>
  </r>
  <r>
    <s v="2400"/>
    <s v="CL"/>
    <x v="0"/>
    <x v="7"/>
    <s v="CL Ops Mall"/>
    <s v="RMESA"/>
    <s v="12"/>
    <s v="1200145042"/>
    <s v="10"/>
    <x v="2157"/>
    <x v="2362"/>
    <x v="7"/>
    <s v="PCAMPOS"/>
    <s v="ZSRV"/>
    <s v=""/>
    <s v="13271254"/>
    <s v="DANIEL BLANCO LANDERO"/>
    <n v="420000"/>
    <n v="453.5980041687817"/>
    <s v="CLP"/>
    <s v="false"/>
  </r>
  <r>
    <s v="1100"/>
    <s v="CL"/>
    <x v="0"/>
    <x v="51"/>
    <s v="CL Serv al Cliente"/>
    <s v="JRODRIGUEZ"/>
    <s v="12"/>
    <s v="1200146216"/>
    <s v="10"/>
    <x v="2158"/>
    <x v="2363"/>
    <x v="30"/>
    <s v="JDRODRIGUEZ"/>
    <s v="ZSRV"/>
    <s v=""/>
    <s v="77018342"/>
    <s v="IDMOTION SPA"/>
    <n v="419904"/>
    <n v="453.49432462497168"/>
    <s v="CLP"/>
    <s v="false"/>
  </r>
  <r>
    <s v="2310"/>
    <s v="CL"/>
    <x v="0"/>
    <x v="13"/>
    <s v="CL Marketing Mall"/>
    <s v="F MOZO"/>
    <m/>
    <s v="1200147232"/>
    <s v="10"/>
    <x v="2159"/>
    <x v="2364"/>
    <x v="41"/>
    <s v="BILLESCA"/>
    <s v="ZSRV"/>
    <s v=""/>
    <s v="76666197"/>
    <s v="LA AMPOLLETA PRODUCCION AUDIOVISUAL"/>
    <n v="419290"/>
    <n v="452.83120754268685"/>
    <s v="CLP"/>
    <s v="false"/>
  </r>
  <r>
    <s v="OUL"/>
    <s v="PE"/>
    <x v="1"/>
    <x v="38"/>
    <s v="PE Ops Out/Strips"/>
    <s v="mrodriguezc"/>
    <s v="12"/>
    <s v="1200145969"/>
    <s v="10"/>
    <x v="2160"/>
    <x v="2365"/>
    <x v="17"/>
    <s v="MRODRIGUEZC"/>
    <s v="ZSRV"/>
    <s v=""/>
    <s v="P09132227"/>
    <s v="PALACIOS DIAZ ROSA LINDA"/>
    <n v="1560"/>
    <n v="452.17391304347825"/>
    <s v="PEN"/>
    <s v="false"/>
  </r>
  <r>
    <s v="6000"/>
    <s v="PE"/>
    <x v="2"/>
    <x v="2"/>
    <s v="PE Ops Mall"/>
    <s v="MPONCE"/>
    <m/>
    <s v="1200147662"/>
    <s v="10"/>
    <x v="2161"/>
    <x v="2366"/>
    <x v="45"/>
    <s v="EXT_MCHAPA"/>
    <s v="ZSRV"/>
    <s v="SER_MANTO"/>
    <s v="P55247439"/>
    <s v="SR &amp; M ELECTRICOLD S.A.C"/>
    <n v="1560"/>
    <n v="452.17391304347825"/>
    <s v="PEN"/>
    <s v="false"/>
  </r>
  <r>
    <s v="MIN"/>
    <s v="PE"/>
    <x v="1"/>
    <x v="34"/>
    <s v="PE Marketing Mall"/>
    <s v="AATOCHE"/>
    <s v="12"/>
    <s v="1200144363"/>
    <s v="10"/>
    <x v="2162"/>
    <x v="2367"/>
    <x v="32"/>
    <s v="EXT_EDAVILA"/>
    <s v="ZSRV"/>
    <s v="SER_MKT"/>
    <s v="P20416564"/>
    <s v="SUSAN LEON PRODUCCIONES Y REPRESENT"/>
    <n v="1557.5"/>
    <n v="451.44927536231882"/>
    <s v="PEN"/>
    <s v="false"/>
  </r>
  <r>
    <s v="MIN"/>
    <s v="PE"/>
    <x v="1"/>
    <x v="2"/>
    <s v="PE Ops Mall"/>
    <s v="CPISFIL"/>
    <s v="12"/>
    <s v="1200144501"/>
    <s v="10"/>
    <x v="2163"/>
    <x v="2368"/>
    <x v="47"/>
    <s v="EXT_EDAVILA"/>
    <s v="ZSRV"/>
    <s v=""/>
    <s v="P20416564"/>
    <s v="SUSAN LEON PRODUCCIONES Y REPRESENT"/>
    <n v="1557.5"/>
    <n v="451.44927536231882"/>
    <s v="PEN"/>
    <s v="false"/>
  </r>
  <r>
    <s v="1100"/>
    <s v="CL"/>
    <x v="0"/>
    <x v="6"/>
    <s v="Corp Explo. TI"/>
    <s v="CPAVEZ"/>
    <s v="12"/>
    <s v="1200144260"/>
    <s v="10"/>
    <x v="2164"/>
    <x v="2369"/>
    <x v="3"/>
    <s v="CPAVEZ"/>
    <s v="ZSRV"/>
    <s v="SER_GRAL"/>
    <s v="96806980"/>
    <s v="ENTEL PCS TELECOMUNICACIONES S.A."/>
    <n v="417446"/>
    <n v="450.8396963053363"/>
    <s v="CLP"/>
    <s v="false"/>
  </r>
  <r>
    <s v="PRT"/>
    <s v="CL"/>
    <x v="0"/>
    <x v="52"/>
    <s v="CL Gcia Comercial"/>
    <s v="roquendo"/>
    <s v="12"/>
    <s v="1200144811"/>
    <s v="10"/>
    <x v="2165"/>
    <x v="2370"/>
    <x v="4"/>
    <s v="MMARTINEZG"/>
    <s v="ZSRV"/>
    <s v=""/>
    <s v="76393076"/>
    <s v="JULIO ENRIQUE CRUZ ESPINDOLA IMPREN"/>
    <n v="415800"/>
    <n v="449.06202412709388"/>
    <s v="CLP"/>
    <s v="false"/>
  </r>
  <r>
    <s v="1110"/>
    <s v="CL"/>
    <x v="0"/>
    <x v="45"/>
    <s v="CL Ops Out/Strip"/>
    <s v="MBELLO"/>
    <s v="12"/>
    <s v="1200145159"/>
    <s v="10"/>
    <x v="2166"/>
    <x v="2371"/>
    <x v="22"/>
    <s v="EXT_MBELLO"/>
    <s v="ZSRV"/>
    <s v=""/>
    <s v="96811990"/>
    <s v="LINKES CHILE S.A"/>
    <n v="415789"/>
    <n v="449.05014417936565"/>
    <s v="CLP"/>
    <s v="false"/>
  </r>
  <r>
    <s v="DCO"/>
    <s v="CO"/>
    <x v="3"/>
    <x v="22"/>
    <s v="CO A.Finanzas"/>
    <s v="ABARRAGAN"/>
    <m/>
    <s v="1200147404"/>
    <s v="10"/>
    <x v="2167"/>
    <x v="2372"/>
    <x v="37"/>
    <s v="LBARRAGAN"/>
    <s v="ZSRV"/>
    <s v=""/>
    <s v="C900920087"/>
    <s v="SISTEMA URBANO DE VEHICULOS"/>
    <n v="1651500"/>
    <n v="449.02120717781401"/>
    <s v="COP"/>
    <s v="false"/>
  </r>
  <r>
    <s v="PAG"/>
    <s v="CO"/>
    <x v="3"/>
    <x v="32"/>
    <s v="CO Mktg Mall"/>
    <s v="ATAPIA"/>
    <s v="12"/>
    <s v="1200146766"/>
    <s v="10"/>
    <x v="2168"/>
    <x v="2373"/>
    <x v="51"/>
    <s v="APHERRERA"/>
    <s v="ZSRV"/>
    <s v=""/>
    <s v="C104723426"/>
    <s v="ANGELI CAROLINA HERNANDEZ FLOREZ"/>
    <n v="1650000"/>
    <n v="448.61337683523652"/>
    <s v="COP"/>
    <s v="false"/>
  </r>
  <r>
    <s v="MAM"/>
    <s v="CL"/>
    <x v="0"/>
    <x v="7"/>
    <s v="CL Ops Mall"/>
    <s v="CMEDINA"/>
    <s v="12"/>
    <s v="1200145015"/>
    <s v="10"/>
    <x v="2169"/>
    <x v="2374"/>
    <x v="0"/>
    <s v="EXT_BBUSTOS"/>
    <s v="ZSRV"/>
    <s v="SER_GRAL"/>
    <s v="76288661"/>
    <s v="BE QUARKS SOLUCIONES TECNOLOGICAS"/>
    <n v="415000"/>
    <n v="448.19802792867716"/>
    <s v="CLP"/>
    <s v="false"/>
  </r>
  <r>
    <s v="3510"/>
    <s v="PE"/>
    <x v="1"/>
    <x v="2"/>
    <s v="PE Ops Mall"/>
    <s v="DDIAZ"/>
    <s v="12"/>
    <s v="1200144499"/>
    <s v="10"/>
    <x v="2170"/>
    <x v="2375"/>
    <x v="47"/>
    <s v="DDIAZ"/>
    <s v="ZSRV"/>
    <s v=""/>
    <s v="P53719503"/>
    <s v="EFCO AMERICA S.A."/>
    <n v="1542.34"/>
    <n v="447.05507246376806"/>
    <s v="PEN"/>
    <s v="false"/>
  </r>
  <r>
    <s v="LAR"/>
    <s v="PE"/>
    <x v="1"/>
    <x v="34"/>
    <s v="PE Marketing Mall"/>
    <s v="NBARRANZUELA"/>
    <s v="12"/>
    <s v="1200146411"/>
    <s v="10"/>
    <x v="2171"/>
    <x v="2376"/>
    <x v="13"/>
    <s v="EXT_ACHIHUAN"/>
    <s v="ZSRV"/>
    <s v="SER_MKT"/>
    <s v="P60410156"/>
    <s v="S &amp; M GIGANTICOLOR S.A.C"/>
    <n v="1540"/>
    <n v="446.37681159420288"/>
    <s v="PEN"/>
    <s v="false"/>
  </r>
  <r>
    <s v="MIN"/>
    <s v="PE"/>
    <x v="1"/>
    <x v="2"/>
    <s v="PE Ops Mall"/>
    <s v="CPISFIL"/>
    <s v="12"/>
    <s v="1200145564"/>
    <s v="10"/>
    <x v="2172"/>
    <x v="2377"/>
    <x v="26"/>
    <s v="EXT_EDAVILA"/>
    <s v="ZSRV"/>
    <s v=""/>
    <s v="P53839517"/>
    <s v="MR SISTEMAS ESPECIALES E.I.R.L."/>
    <n v="1538.79"/>
    <n v="446.02608695652168"/>
    <s v="PEN"/>
    <s v="false"/>
  </r>
  <r>
    <s v="MIN"/>
    <s v="PE"/>
    <x v="1"/>
    <x v="2"/>
    <s v="PE Ops Mall"/>
    <s v="jrojas"/>
    <m/>
    <s v="1200147222"/>
    <s v="10"/>
    <x v="2173"/>
    <x v="2377"/>
    <x v="41"/>
    <s v="EXT_EDAVILA"/>
    <s v="ZSRV"/>
    <s v=""/>
    <s v="P53839517"/>
    <s v="MR SISTEMAS ESPECIALES E.I.R.L."/>
    <n v="1538.79"/>
    <n v="446.02608695652168"/>
    <s v="PEN"/>
    <s v="false"/>
  </r>
  <r>
    <s v="1100"/>
    <s v="CL"/>
    <x v="0"/>
    <x v="65"/>
    <s v="Corp DesarrolloC"/>
    <s v="AROJAS"/>
    <s v="12"/>
    <s v="1200145347"/>
    <s v="10"/>
    <x v="2174"/>
    <x v="2378"/>
    <x v="21"/>
    <s v="DQUINTANA"/>
    <s v="ZSRV"/>
    <s v=""/>
    <s v="76905900"/>
    <s v="ASESORIAS SAN ALFONSO LTDA"/>
    <n v="412979"/>
    <n v="446.01535753242689"/>
    <s v="CLP"/>
    <s v="false"/>
  </r>
  <r>
    <s v="1100"/>
    <s v="CL"/>
    <x v="0"/>
    <x v="19"/>
    <s v="Corp A. Personas"/>
    <s v="DQUINTANA"/>
    <s v="14"/>
    <s v="1400009132"/>
    <s v="10"/>
    <x v="2175"/>
    <x v="2379"/>
    <x v="27"/>
    <s v="DQUINTANA"/>
    <s v="ZPMH"/>
    <s v=""/>
    <s v="21729775"/>
    <s v="ARIELLE LEVY CAMHI"/>
    <n v="412979"/>
    <n v="446.01535753242689"/>
    <s v="CLP"/>
    <s v="false"/>
  </r>
  <r>
    <s v="1100"/>
    <s v="CL"/>
    <x v="0"/>
    <x v="19"/>
    <s v="Corp A. Personas"/>
    <s v="DQUINTANA"/>
    <s v="14"/>
    <s v="1400009133"/>
    <s v="10"/>
    <x v="2176"/>
    <x v="2379"/>
    <x v="27"/>
    <s v="DQUINTANA"/>
    <s v="ZPMH"/>
    <s v=""/>
    <s v="20884317"/>
    <s v="ANTONIA JESUS NAVARRO FERRARI"/>
    <n v="412979"/>
    <n v="446.01535753242689"/>
    <s v="CLP"/>
    <s v="false"/>
  </r>
  <r>
    <s v="1100"/>
    <s v="CL"/>
    <x v="0"/>
    <x v="19"/>
    <s v="Corp A. Personas"/>
    <s v="DQUINTANA"/>
    <s v="14"/>
    <s v="1400009133"/>
    <s v="20"/>
    <x v="2176"/>
    <x v="2380"/>
    <x v="27"/>
    <s v="DQUINTANA"/>
    <s v="ZPMH"/>
    <s v=""/>
    <s v="20884317"/>
    <s v="ANTONIA JESUS NAVARRO FERRARI"/>
    <n v="412979"/>
    <n v="446.01535753242689"/>
    <s v="CLP"/>
    <s v="false"/>
  </r>
  <r>
    <s v="1100"/>
    <s v="CL"/>
    <x v="0"/>
    <x v="19"/>
    <s v="Corp A. Personas"/>
    <s v="DQUINTANA"/>
    <s v="14"/>
    <s v="1400009133"/>
    <s v="30"/>
    <x v="2176"/>
    <x v="2381"/>
    <x v="27"/>
    <s v="DQUINTANA"/>
    <s v="ZPMH"/>
    <s v=""/>
    <s v="21729775"/>
    <s v="ARIELLE LEVY CAMHI"/>
    <n v="412979"/>
    <n v="446.01535753242689"/>
    <s v="CLP"/>
    <s v="false"/>
  </r>
  <r>
    <s v="1100"/>
    <s v="CL"/>
    <x v="0"/>
    <x v="19"/>
    <s v="Corp A. Personas"/>
    <s v="DQUINTANA"/>
    <s v="14"/>
    <s v="1400009152"/>
    <s v="10"/>
    <x v="2177"/>
    <x v="2379"/>
    <x v="27"/>
    <s v="DQUINTANA"/>
    <s v="ZPMH"/>
    <s v=""/>
    <s v="21214793"/>
    <s v="MAGDALENA PEREZ PRADO"/>
    <n v="412979"/>
    <n v="446.01535753242689"/>
    <s v="CLP"/>
    <s v="false"/>
  </r>
  <r>
    <s v="1100"/>
    <s v="CL"/>
    <x v="0"/>
    <x v="19"/>
    <s v="Corp A. Personas"/>
    <s v="DQUINTANA"/>
    <s v="14"/>
    <s v="1400009152"/>
    <s v="20"/>
    <x v="2177"/>
    <x v="2380"/>
    <x v="27"/>
    <s v="DQUINTANA"/>
    <s v="ZPMH"/>
    <s v=""/>
    <s v="21214793"/>
    <s v="MAGDALENA PEREZ PRADO"/>
    <n v="412979"/>
    <n v="446.01535753242689"/>
    <s v="CLP"/>
    <s v="false"/>
  </r>
  <r>
    <s v="1100"/>
    <s v="CL"/>
    <x v="0"/>
    <x v="19"/>
    <s v="Corp A. Personas"/>
    <s v="DQUINTANA"/>
    <s v="14"/>
    <s v="1400009209"/>
    <s v="10"/>
    <x v="2178"/>
    <x v="2380"/>
    <x v="24"/>
    <s v="DQUINTANA"/>
    <s v="ZPMH"/>
    <s v=""/>
    <s v="21075687"/>
    <s v="José"/>
    <n v="412979"/>
    <n v="446.01535753242689"/>
    <s v="CLP"/>
    <s v="false"/>
  </r>
  <r>
    <s v="1100"/>
    <s v="CL"/>
    <x v="0"/>
    <x v="19"/>
    <s v="Corp A. Personas"/>
    <s v="DQUINTANA"/>
    <s v="14"/>
    <s v="1400009209"/>
    <s v="20"/>
    <x v="2178"/>
    <x v="2381"/>
    <x v="24"/>
    <s v="DQUINTANA"/>
    <s v="ZPMH"/>
    <s v=""/>
    <s v="21075687"/>
    <s v="José"/>
    <n v="412979"/>
    <n v="446.01535753242689"/>
    <s v="CLP"/>
    <s v="false"/>
  </r>
  <r>
    <s v="1100"/>
    <s v="CL"/>
    <x v="0"/>
    <x v="19"/>
    <s v="Corp A. Personas"/>
    <s v="DQUINTANA"/>
    <s v="14"/>
    <s v="1400009209"/>
    <s v="30"/>
    <x v="2178"/>
    <x v="2382"/>
    <x v="24"/>
    <s v="DQUINTANA"/>
    <s v="ZPMH"/>
    <s v=""/>
    <s v="21075687"/>
    <s v="José"/>
    <n v="412979"/>
    <n v="446.01535753242689"/>
    <s v="CLP"/>
    <s v="false"/>
  </r>
  <r>
    <s v="1100"/>
    <s v="CL"/>
    <x v="0"/>
    <x v="19"/>
    <s v="Corp A. Personas"/>
    <s v="DQUINTANA"/>
    <s v="14"/>
    <s v="1400009209"/>
    <s v="40"/>
    <x v="2178"/>
    <x v="2383"/>
    <x v="24"/>
    <s v="DQUINTANA"/>
    <s v="ZPMH"/>
    <s v=""/>
    <s v="21075687"/>
    <s v="José"/>
    <n v="412979"/>
    <n v="446.01535753242689"/>
    <s v="CLP"/>
    <s v="false"/>
  </r>
  <r>
    <s v="1100"/>
    <s v="CL"/>
    <x v="0"/>
    <x v="19"/>
    <s v="Corp A. Personas"/>
    <s v="DQUINTANA"/>
    <s v="14"/>
    <s v="1400009209"/>
    <s v="50"/>
    <x v="2178"/>
    <x v="2384"/>
    <x v="24"/>
    <s v="DQUINTANA"/>
    <s v="ZPMH"/>
    <s v=""/>
    <s v="21075687"/>
    <s v="José"/>
    <n v="412979"/>
    <n v="446.01535753242689"/>
    <s v="CLP"/>
    <s v="false"/>
  </r>
  <r>
    <s v="1100"/>
    <s v="CL"/>
    <x v="0"/>
    <x v="19"/>
    <s v="Corp A. Personas"/>
    <s v="DQUINTANA"/>
    <s v="14"/>
    <s v="1400009209"/>
    <s v="60"/>
    <x v="2178"/>
    <x v="1832"/>
    <x v="24"/>
    <s v="DQUINTANA"/>
    <s v="ZPMH"/>
    <s v=""/>
    <s v="21075687"/>
    <s v="José"/>
    <n v="412979"/>
    <n v="446.01535753242689"/>
    <s v="CLP"/>
    <s v="false"/>
  </r>
  <r>
    <s v="1100"/>
    <s v="CL"/>
    <x v="0"/>
    <x v="19"/>
    <s v="Corp A. Personas"/>
    <s v="DQUINTANA"/>
    <s v="14"/>
    <s v="1400009342"/>
    <s v="10"/>
    <x v="1694"/>
    <x v="2381"/>
    <x v="38"/>
    <s v="DQUINTANA"/>
    <s v="ZPMH"/>
    <s v=""/>
    <s v="21072689"/>
    <s v="FLORENCIA SHIPLEY PASTEN"/>
    <n v="412979"/>
    <n v="446.01535753242689"/>
    <s v="CLP"/>
    <s v="false"/>
  </r>
  <r>
    <s v="1100"/>
    <s v="CL"/>
    <x v="0"/>
    <x v="19"/>
    <s v="Corp A. Personas"/>
    <s v="DQUINTANA"/>
    <s v="14"/>
    <s v="1400009342"/>
    <s v="20"/>
    <x v="1694"/>
    <x v="2382"/>
    <x v="38"/>
    <s v="DQUINTANA"/>
    <s v="ZPMH"/>
    <s v=""/>
    <s v="20537755"/>
    <s v="Cristobal Ignacio"/>
    <n v="412979"/>
    <n v="446.01535753242689"/>
    <s v="CLP"/>
    <s v="false"/>
  </r>
  <r>
    <s v="1100"/>
    <s v="CL"/>
    <x v="0"/>
    <x v="19"/>
    <s v="Corp A. Personas"/>
    <s v="DQUINTANA"/>
    <s v="14"/>
    <s v="1400009342"/>
    <s v="30"/>
    <x v="1694"/>
    <x v="2383"/>
    <x v="38"/>
    <s v="DQUINTANA"/>
    <s v="ZPMH"/>
    <s v=""/>
    <s v="20537755"/>
    <s v="Cristobal Ignacio"/>
    <n v="412979"/>
    <n v="446.01535753242689"/>
    <s v="CLP"/>
    <s v="false"/>
  </r>
  <r>
    <s v="1100"/>
    <s v="CL"/>
    <x v="0"/>
    <x v="19"/>
    <s v="Corp A. Personas"/>
    <s v="DQUINTANA"/>
    <s v="14"/>
    <s v="1400009342"/>
    <s v="40"/>
    <x v="1694"/>
    <x v="2384"/>
    <x v="38"/>
    <s v="DQUINTANA"/>
    <s v="ZPMH"/>
    <s v=""/>
    <s v="20537755"/>
    <s v="Cristobal Ignacio"/>
    <n v="412979"/>
    <n v="446.01535753242689"/>
    <s v="CLP"/>
    <s v="false"/>
  </r>
  <r>
    <s v="1100"/>
    <s v="CL"/>
    <x v="0"/>
    <x v="7"/>
    <s v="CL Ops Mall"/>
    <s v="MANTONIETA"/>
    <s v="12"/>
    <s v="1200145758"/>
    <s v="10"/>
    <x v="2179"/>
    <x v="2385"/>
    <x v="39"/>
    <s v="EXT_CNARANJO"/>
    <s v="ZSRV"/>
    <s v=""/>
    <s v="77018342"/>
    <s v="IDMOTION SPA"/>
    <n v="412497"/>
    <n v="445.49479982288079"/>
    <s v="CLP"/>
    <s v="false"/>
  </r>
  <r>
    <s v="1100"/>
    <s v="CL"/>
    <x v="0"/>
    <x v="51"/>
    <s v="CL Serv al Cliente"/>
    <s v="AOLAVARRIA"/>
    <s v="12"/>
    <s v="1200146607"/>
    <s v="10"/>
    <x v="2180"/>
    <x v="2386"/>
    <x v="2"/>
    <s v="EXT_KBRAVO"/>
    <s v="ZSRV"/>
    <s v=""/>
    <s v="76813713"/>
    <s v="PRODUCCIONES PROMOTIVA SPA"/>
    <n v="411800"/>
    <n v="444.74204313501025"/>
    <s v="CLP"/>
    <s v="false"/>
  </r>
  <r>
    <s v="OAS"/>
    <s v="CO"/>
    <x v="3"/>
    <x v="31"/>
    <s v="CO Ops Out/Strip"/>
    <s v="LCHARRY"/>
    <m/>
    <s v="1200147502"/>
    <s v="10"/>
    <x v="2181"/>
    <x v="2387"/>
    <x v="29"/>
    <s v="LCHARRY"/>
    <s v="ZSRV"/>
    <s v=""/>
    <s v="C811044610"/>
    <s v="INGENIERIA HOSPITALARIA S.A.S"/>
    <n v="1632900"/>
    <n v="443.96411092985318"/>
    <s v="COP"/>
    <s v="false"/>
  </r>
  <r>
    <s v="1100"/>
    <s v="CL"/>
    <x v="0"/>
    <x v="19"/>
    <s v="Corp A. Personas"/>
    <s v="DQUINTA"/>
    <s v="12"/>
    <s v="1200146704"/>
    <s v="10"/>
    <x v="2182"/>
    <x v="2388"/>
    <x v="12"/>
    <s v="DQUINTANA"/>
    <s v="ZSRV"/>
    <s v=""/>
    <s v="94623000"/>
    <s v="SODEXO CHILE SPA"/>
    <n v="410850"/>
    <n v="443.71604764939036"/>
    <s v="CLP"/>
    <s v="false"/>
  </r>
  <r>
    <s v="1100"/>
    <s v="CL"/>
    <x v="0"/>
    <x v="13"/>
    <s v="CL Marketing Mall"/>
    <s v="MGALLARDO"/>
    <m/>
    <s v="1200147379"/>
    <s v="10"/>
    <x v="2183"/>
    <x v="2389"/>
    <x v="37"/>
    <s v="MGALLARDOC"/>
    <s v="ZSRV"/>
    <s v=""/>
    <s v="76593514"/>
    <s v="TEMPO PRODUCCIONES BY DS SPA"/>
    <n v="410000"/>
    <n v="442.79805168857257"/>
    <s v="CLP"/>
    <s v="false"/>
  </r>
  <r>
    <s v="1100"/>
    <s v="CL"/>
    <x v="0"/>
    <x v="13"/>
    <s v="CL Marketing Mall"/>
    <s v="IIBANEZ"/>
    <s v="12"/>
    <s v="1200143930"/>
    <s v="10"/>
    <x v="2184"/>
    <x v="2390"/>
    <x v="27"/>
    <s v="IIBANEZ"/>
    <s v="ZSRV"/>
    <s v=""/>
    <s v="76315447"/>
    <s v="MARIA JOSE GOMEZ MORALES PRODUCCION"/>
    <n v="408733"/>
    <n v="441.42969770933013"/>
    <s v="CLP"/>
    <s v="false"/>
  </r>
  <r>
    <s v="3520"/>
    <s v="PE"/>
    <x v="1"/>
    <x v="2"/>
    <s v="PE Ops Mall"/>
    <s v="GLUDENA"/>
    <s v="12"/>
    <s v="1200146915"/>
    <s v="10"/>
    <x v="2185"/>
    <x v="2391"/>
    <x v="50"/>
    <s v="GLUDENA"/>
    <s v="ZSRV"/>
    <s v=""/>
    <s v="P60359466"/>
    <s v="ELECTRIC STORE S.A.C."/>
    <n v="1520.17"/>
    <n v="440.6289855072464"/>
    <s v="PEN"/>
    <s v="false"/>
  </r>
  <r>
    <s v="BOG"/>
    <s v="CO"/>
    <x v="3"/>
    <x v="44"/>
    <s v="CO Sgcia Legal"/>
    <s v="D ORTIZ"/>
    <s v="13"/>
    <s v="1300008840"/>
    <s v="10"/>
    <x v="2186"/>
    <x v="2392"/>
    <x v="46"/>
    <s v="PRA_LSUAREZ"/>
    <s v="ZSPC"/>
    <s v=""/>
    <s v="C830022196"/>
    <s v="POSSE HERRERA &amp; RUIZ S.A"/>
    <n v="1618634"/>
    <n v="440.08537248504621"/>
    <s v="COP"/>
    <s v="false"/>
  </r>
  <r>
    <s v="3450"/>
    <s v="PE"/>
    <x v="1"/>
    <x v="38"/>
    <s v="PE Ops Out/Strips"/>
    <s v="EREJAS"/>
    <s v="12"/>
    <s v="1200145815"/>
    <s v="10"/>
    <x v="2187"/>
    <x v="2393"/>
    <x v="31"/>
    <s v="EREJAS"/>
    <s v="ZSRV"/>
    <s v=""/>
    <s v="P55558329"/>
    <s v="MUVAL S.A.C."/>
    <n v="440"/>
    <n v="440"/>
    <s v="USD"/>
    <s v="false"/>
  </r>
  <r>
    <s v="1100"/>
    <s v="CL"/>
    <x v="0"/>
    <x v="13"/>
    <s v="CL Marketing Mall"/>
    <s v="IIBANEZ"/>
    <s v="12"/>
    <s v="1200144911"/>
    <s v="10"/>
    <x v="2188"/>
    <x v="2394"/>
    <x v="5"/>
    <s v="IIBANEZ"/>
    <s v="ZSRV"/>
    <s v=""/>
    <s v="78605410"/>
    <s v="NETLAN COMUNICACIONES LIMITADA"/>
    <n v="10.5"/>
    <n v="437.5"/>
    <s v="UF"/>
    <s v="false"/>
  </r>
  <r>
    <s v="CUR"/>
    <s v="CL"/>
    <x v="0"/>
    <x v="13"/>
    <s v="CL Marketing Mall"/>
    <s v="F.MOZO"/>
    <s v="12"/>
    <s v="1200144711"/>
    <s v="10"/>
    <x v="2189"/>
    <x v="2395"/>
    <x v="44"/>
    <s v="MFILIPINI"/>
    <s v="ZSRV"/>
    <s v=""/>
    <s v="77734650"/>
    <s v="MACROMARKETING SPA"/>
    <n v="404303"/>
    <n v="436.64531876059749"/>
    <s v="CLP"/>
    <s v="false"/>
  </r>
  <r>
    <s v="LAR"/>
    <s v="PE"/>
    <x v="1"/>
    <x v="8"/>
    <s v="PE Center Manager"/>
    <s v="FZAMALLOA"/>
    <s v="12"/>
    <s v="1200146810"/>
    <s v="10"/>
    <x v="2190"/>
    <x v="1331"/>
    <x v="18"/>
    <s v="EXT_KNOLASCO"/>
    <s v="ZSRV"/>
    <s v=""/>
    <s v="P56607803"/>
    <s v="NATIONAL FACILITIES MANAGEMENT S.A."/>
    <n v="1502.65"/>
    <n v="435.55072463768118"/>
    <s v="PEN"/>
    <s v="false"/>
  </r>
  <r>
    <s v="BOG"/>
    <s v="CO"/>
    <x v="3"/>
    <x v="32"/>
    <s v="CO Mktg Mall"/>
    <s v="vespinosa"/>
    <s v="12"/>
    <s v="1200146799"/>
    <s v="10"/>
    <x v="2191"/>
    <x v="2396"/>
    <x v="18"/>
    <s v="NACOSTA"/>
    <s v="ZSRV"/>
    <s v="SER_MKT"/>
    <s v="C900140737"/>
    <s v="TOTAL AUDIO S.A.S."/>
    <n v="1600000"/>
    <n v="435.01903208265361"/>
    <s v="COP"/>
    <s v="false"/>
  </r>
  <r>
    <s v="6000"/>
    <s v="PE"/>
    <x v="2"/>
    <x v="2"/>
    <s v="PE Ops Mall"/>
    <s v="MPONCE"/>
    <s v="12"/>
    <s v="1200143898"/>
    <s v="10"/>
    <x v="2192"/>
    <x v="2397"/>
    <x v="6"/>
    <s v="EXT_KNOLASCO"/>
    <s v="ZSRV"/>
    <s v="SER_MANTO"/>
    <s v="P60847096"/>
    <s v="BRINPER PERU S.A.C"/>
    <n v="1500"/>
    <n v="434.78260869565213"/>
    <s v="PEN"/>
    <s v="false"/>
  </r>
  <r>
    <s v="6400"/>
    <s v="PE"/>
    <x v="2"/>
    <x v="2"/>
    <s v="PE Ops Mall"/>
    <s v="AVERGARA"/>
    <s v="12"/>
    <s v="1200144484"/>
    <s v="10"/>
    <x v="2193"/>
    <x v="2398"/>
    <x v="47"/>
    <s v="EXT_ACHIHUAN"/>
    <s v="ZSRV"/>
    <s v="SER_GRAL"/>
    <s v="P49259204"/>
    <s v="AF CONCEPT S.A.C."/>
    <n v="1500"/>
    <n v="434.78260869565213"/>
    <s v="PEN"/>
    <s v="false"/>
  </r>
  <r>
    <s v="6000"/>
    <s v="PE"/>
    <x v="2"/>
    <x v="34"/>
    <s v="PE Marketing Mall"/>
    <s v="AATOCHE"/>
    <s v="12"/>
    <s v="1200144682"/>
    <s v="10"/>
    <x v="2194"/>
    <x v="2399"/>
    <x v="15"/>
    <s v="EXT_KNOLASCO"/>
    <s v="ZSRV"/>
    <s v="SER_MKT"/>
    <s v="P60804038"/>
    <s v="MEZQLA AGENCIA DIGITAL S.A.C"/>
    <n v="1500"/>
    <n v="434.78260869565213"/>
    <s v="PEN"/>
    <s v="false"/>
  </r>
  <r>
    <s v="6000"/>
    <s v="PE"/>
    <x v="2"/>
    <x v="34"/>
    <s v="PE Marketing Mall"/>
    <s v="AATOCHE"/>
    <s v="12"/>
    <s v="1200144554"/>
    <s v="10"/>
    <x v="2195"/>
    <x v="2400"/>
    <x v="16"/>
    <s v="EXT_KNOLASCO"/>
    <s v="ZSRV"/>
    <s v="SER_MKT"/>
    <s v="P60804038"/>
    <s v="MEZQLA AGENCIA DIGITAL S.A.C"/>
    <n v="1500"/>
    <n v="434.78260869565213"/>
    <s v="PEN"/>
    <s v="false"/>
  </r>
  <r>
    <s v="6000"/>
    <s v="PE"/>
    <x v="2"/>
    <x v="34"/>
    <s v="PE Marketing Mall"/>
    <s v="AATOCHE"/>
    <s v="12"/>
    <s v="1200144719"/>
    <s v="10"/>
    <x v="2196"/>
    <x v="2401"/>
    <x v="44"/>
    <s v="EXT_KNOLASCO"/>
    <s v="ZSRV"/>
    <s v="SER_MKT"/>
    <s v="P55475164"/>
    <s v="INVERSIONES LURA S.A.C"/>
    <n v="1500"/>
    <n v="434.78260869565213"/>
    <s v="PEN"/>
    <s v="false"/>
  </r>
  <r>
    <s v="6740"/>
    <s v="PE"/>
    <x v="2"/>
    <x v="38"/>
    <s v="PE Ops Out/Strips"/>
    <s v="KORDAYA"/>
    <s v="12"/>
    <s v="1200145123"/>
    <s v="10"/>
    <x v="2197"/>
    <x v="2402"/>
    <x v="24"/>
    <s v="KORDAYA"/>
    <s v="ZSRV"/>
    <s v=""/>
    <s v="P60434597"/>
    <s v="DINAMO CONTROL &amp; AUTOMATIZACION S.A"/>
    <n v="1500"/>
    <n v="434.78260869565213"/>
    <s v="PEN"/>
    <s v="false"/>
  </r>
  <r>
    <s v="6000"/>
    <s v="PE"/>
    <x v="2"/>
    <x v="34"/>
    <s v="PE Marketing Mall"/>
    <s v="AATOCHE"/>
    <s v="12"/>
    <s v="1200145761"/>
    <s v="10"/>
    <x v="2198"/>
    <x v="2403"/>
    <x v="39"/>
    <s v="EXT_KNOLASCO"/>
    <s v="ZSRV"/>
    <s v="SER_MKT"/>
    <s v="P60804038"/>
    <s v="MEZQLA AGENCIA DIGITAL S.A.C"/>
    <n v="1500"/>
    <n v="434.78260869565213"/>
    <s v="PEN"/>
    <s v="false"/>
  </r>
  <r>
    <s v="6000"/>
    <s v="PE"/>
    <x v="2"/>
    <x v="34"/>
    <s v="PE Marketing Mall"/>
    <s v="AATOCHE"/>
    <s v="12"/>
    <s v="1200145764"/>
    <s v="10"/>
    <x v="2199"/>
    <x v="2404"/>
    <x v="39"/>
    <s v="EXT_KNOLASCO"/>
    <s v="ZSRV"/>
    <s v="SER_MKT"/>
    <s v="P60804038"/>
    <s v="MEZQLA AGENCIA DIGITAL S.A.C"/>
    <n v="1500"/>
    <n v="434.78260869565213"/>
    <s v="PEN"/>
    <s v="false"/>
  </r>
  <r>
    <s v="6000"/>
    <s v="PE"/>
    <x v="2"/>
    <x v="34"/>
    <s v="PE Marketing Mall"/>
    <s v="AATOCHE"/>
    <s v="12"/>
    <s v="1200145765"/>
    <s v="10"/>
    <x v="2200"/>
    <x v="2405"/>
    <x v="39"/>
    <s v="EXT_KNOLASCO"/>
    <s v="ZSRV"/>
    <s v="SER_MKT"/>
    <s v="P60804038"/>
    <s v="MEZQLA AGENCIA DIGITAL S.A.C"/>
    <n v="1500"/>
    <n v="434.78260869565213"/>
    <s v="PEN"/>
    <s v="false"/>
  </r>
  <r>
    <s v="6740"/>
    <s v="PE"/>
    <x v="2"/>
    <x v="38"/>
    <s v="PE Ops Out/Strips"/>
    <s v="KORDAYA"/>
    <s v="12"/>
    <s v="1200145933"/>
    <s v="10"/>
    <x v="2201"/>
    <x v="2406"/>
    <x v="31"/>
    <s v="KORDAYA"/>
    <s v="ZSRV"/>
    <s v=""/>
    <s v="P60123269"/>
    <s v="JD COOL INGENIEROS E.I.R.L"/>
    <n v="1500"/>
    <n v="434.78260869565213"/>
    <s v="PEN"/>
    <s v="false"/>
  </r>
  <r>
    <s v="MOL"/>
    <s v="PE"/>
    <x v="1"/>
    <x v="2"/>
    <s v="PE Ops Mall"/>
    <s v="JZAPATA"/>
    <s v="12"/>
    <s v="1200146138"/>
    <s v="10"/>
    <x v="2202"/>
    <x v="2407"/>
    <x v="34"/>
    <s v="EXT_BRODRIGU"/>
    <s v="ZSRV"/>
    <s v=""/>
    <s v="P56607803"/>
    <s v="NATIONAL FACILITIES MANAGEMENT S.A."/>
    <n v="1500"/>
    <n v="434.78260869565213"/>
    <s v="PEN"/>
    <s v="false"/>
  </r>
  <r>
    <s v="6150"/>
    <s v="PE"/>
    <x v="2"/>
    <x v="2"/>
    <s v="PE Ops Mall"/>
    <s v="JGONZALES"/>
    <s v="12"/>
    <s v="1200146333"/>
    <s v="10"/>
    <x v="2203"/>
    <x v="2408"/>
    <x v="35"/>
    <s v="JGONZALES"/>
    <s v="ZSRV"/>
    <s v=""/>
    <s v="P60973584"/>
    <s v="PROYECTOS EFECTIVOS ANKAPE S.A.C."/>
    <n v="1500"/>
    <n v="434.78260869565213"/>
    <s v="PEN"/>
    <s v="false"/>
  </r>
  <r>
    <s v="6000"/>
    <s v="PE"/>
    <x v="2"/>
    <x v="2"/>
    <s v="PE Ops Mall"/>
    <s v="MPONCE"/>
    <s v="12"/>
    <s v="1200146428"/>
    <s v="10"/>
    <x v="2204"/>
    <x v="2409"/>
    <x v="13"/>
    <s v="EXT_KNOLASCO"/>
    <s v="ZSRV"/>
    <s v="SER_MANTO"/>
    <s v="P61327520"/>
    <s v="THEMATIC WORKS S.A.C"/>
    <n v="1500"/>
    <n v="434.78260869565213"/>
    <s v="PEN"/>
    <s v="false"/>
  </r>
  <r>
    <s v="LAR"/>
    <s v="PE"/>
    <x v="1"/>
    <x v="8"/>
    <s v="PE Center Manager"/>
    <s v="FZAMALLOA"/>
    <s v="12"/>
    <s v="1200147039"/>
    <s v="10"/>
    <x v="2205"/>
    <x v="733"/>
    <x v="38"/>
    <s v="EXT_KNOLASCO"/>
    <s v="ZSRV"/>
    <s v=""/>
    <s v="P20416564"/>
    <s v="SUSAN LEON PRODUCCIONES Y REPRESENT"/>
    <n v="1500"/>
    <n v="434.78260869565213"/>
    <s v="PEN"/>
    <s v="false"/>
  </r>
  <r>
    <s v="3510"/>
    <s v="PE"/>
    <x v="1"/>
    <x v="2"/>
    <s v="PE Ops Mall"/>
    <s v="AVERGARA"/>
    <s v="12"/>
    <s v="1200145382"/>
    <s v="10"/>
    <x v="2206"/>
    <x v="1524"/>
    <x v="21"/>
    <s v="EXT_ACHIHUAN"/>
    <s v="ZSRV"/>
    <s v=""/>
    <s v="P60055289"/>
    <s v="ELECTROMING INGENIERÍA Y MANTENIMIE"/>
    <n v="1499"/>
    <n v="434.49275362318838"/>
    <s v="PEN"/>
    <s v="false"/>
  </r>
  <r>
    <s v="6700"/>
    <s v="PE"/>
    <x v="2"/>
    <x v="2"/>
    <s v="PE Ops Mall"/>
    <s v="ZDIAZ"/>
    <s v="12"/>
    <s v="1200145464"/>
    <s v="10"/>
    <x v="2207"/>
    <x v="2410"/>
    <x v="52"/>
    <s v="ZDIAZ"/>
    <s v="ZSRV"/>
    <s v=""/>
    <s v="P48065236"/>
    <s v="ESTACION DE SERVICIOS MAX PETROLL"/>
    <n v="1499"/>
    <n v="434.49275362318838"/>
    <s v="PEN"/>
    <s v="false"/>
  </r>
  <r>
    <s v="MCH"/>
    <s v="PE"/>
    <x v="2"/>
    <x v="38"/>
    <s v="PE Ops Out/Strips"/>
    <s v="EREJAS"/>
    <s v="14"/>
    <s v="1400009175"/>
    <s v="10"/>
    <x v="2208"/>
    <x v="2411"/>
    <x v="19"/>
    <s v="EREJAS"/>
    <s v="ZPMH"/>
    <s v=""/>
    <s v="P56607803"/>
    <s v="NATIONAL FACILITIES MANAGEMENT S.A."/>
    <n v="1498.72"/>
    <n v="434.41159420289853"/>
    <s v="PEN"/>
    <s v="false"/>
  </r>
  <r>
    <s v="MCH"/>
    <s v="PE"/>
    <x v="2"/>
    <x v="38"/>
    <s v="PE Ops Out/Strips"/>
    <s v="EREJAS"/>
    <s v="14"/>
    <s v="1400009175"/>
    <s v="20"/>
    <x v="2208"/>
    <x v="2411"/>
    <x v="19"/>
    <s v="EREJAS"/>
    <s v="ZPMH"/>
    <s v=""/>
    <s v="P56607803"/>
    <s v="NATIONAL FACILITIES MANAGEMENT S.A."/>
    <n v="1498.72"/>
    <n v="434.41159420289853"/>
    <s v="PEN"/>
    <s v="false"/>
  </r>
  <r>
    <s v="MCH"/>
    <s v="PE"/>
    <x v="2"/>
    <x v="38"/>
    <s v="PE Ops Out/Strips"/>
    <s v="EREJAS"/>
    <s v="14"/>
    <s v="1400009175"/>
    <s v="30"/>
    <x v="2208"/>
    <x v="2411"/>
    <x v="19"/>
    <s v="EREJAS"/>
    <s v="ZPMH"/>
    <s v=""/>
    <s v="P56607803"/>
    <s v="NATIONAL FACILITIES MANAGEMENT S.A."/>
    <n v="1498.72"/>
    <n v="434.41159420289853"/>
    <s v="PEN"/>
    <s v="false"/>
  </r>
  <r>
    <s v="MCH"/>
    <s v="PE"/>
    <x v="2"/>
    <x v="38"/>
    <s v="PE Ops Out/Strips"/>
    <s v="EREJAS"/>
    <s v="14"/>
    <s v="1400009175"/>
    <s v="40"/>
    <x v="2208"/>
    <x v="2411"/>
    <x v="19"/>
    <s v="EREJAS"/>
    <s v="ZPMH"/>
    <s v=""/>
    <s v="P56607803"/>
    <s v="NATIONAL FACILITIES MANAGEMENT S.A."/>
    <n v="1498.72"/>
    <n v="434.41159420289853"/>
    <s v="PEN"/>
    <s v="false"/>
  </r>
  <r>
    <s v="MCH"/>
    <s v="PE"/>
    <x v="2"/>
    <x v="38"/>
    <s v="PE Ops Out/Strips"/>
    <s v="EREJAS"/>
    <s v="14"/>
    <s v="1400009175"/>
    <s v="50"/>
    <x v="2208"/>
    <x v="2411"/>
    <x v="19"/>
    <s v="EREJAS"/>
    <s v="ZPMH"/>
    <s v=""/>
    <s v="P56607803"/>
    <s v="NATIONAL FACILITIES MANAGEMENT S.A."/>
    <n v="1498.72"/>
    <n v="434.41159420289853"/>
    <s v="PEN"/>
    <s v="false"/>
  </r>
  <r>
    <s v="MCH"/>
    <s v="PE"/>
    <x v="2"/>
    <x v="38"/>
    <s v="PE Ops Out/Strips"/>
    <s v="EREJAS"/>
    <s v="14"/>
    <s v="1400009175"/>
    <s v="60"/>
    <x v="2208"/>
    <x v="2411"/>
    <x v="19"/>
    <s v="EREJAS"/>
    <s v="ZPMH"/>
    <s v=""/>
    <s v="P56607803"/>
    <s v="NATIONAL FACILITIES MANAGEMENT S.A."/>
    <n v="1498.72"/>
    <n v="434.41159420289853"/>
    <s v="PEN"/>
    <s v="false"/>
  </r>
  <r>
    <s v="3450"/>
    <s v="PE"/>
    <x v="1"/>
    <x v="38"/>
    <s v="PE Ops Out/Strips"/>
    <s v="EREJAS"/>
    <s v="14"/>
    <s v="1400009176"/>
    <s v="10"/>
    <x v="2209"/>
    <x v="2412"/>
    <x v="19"/>
    <s v="EREJAS"/>
    <s v="ZPMH"/>
    <s v=""/>
    <s v="P56607803"/>
    <s v="NATIONAL FACILITIES MANAGEMENT S.A."/>
    <n v="1498.72"/>
    <n v="434.41159420289853"/>
    <s v="PEN"/>
    <s v="false"/>
  </r>
  <r>
    <s v="3450"/>
    <s v="PE"/>
    <x v="1"/>
    <x v="38"/>
    <s v="PE Ops Out/Strips"/>
    <s v="EREJAS"/>
    <s v="14"/>
    <s v="1400009176"/>
    <s v="20"/>
    <x v="2209"/>
    <x v="2412"/>
    <x v="19"/>
    <s v="EREJAS"/>
    <s v="ZPMH"/>
    <s v=""/>
    <s v="P56607803"/>
    <s v="NATIONAL FACILITIES MANAGEMENT S.A."/>
    <n v="1498.72"/>
    <n v="434.41159420289853"/>
    <s v="PEN"/>
    <s v="false"/>
  </r>
  <r>
    <s v="3450"/>
    <s v="PE"/>
    <x v="1"/>
    <x v="38"/>
    <s v="PE Ops Out/Strips"/>
    <s v="EREJAS"/>
    <s v="14"/>
    <s v="1400009176"/>
    <s v="30"/>
    <x v="2209"/>
    <x v="2412"/>
    <x v="19"/>
    <s v="EREJAS"/>
    <s v="ZPMH"/>
    <s v=""/>
    <s v="P56607803"/>
    <s v="NATIONAL FACILITIES MANAGEMENT S.A."/>
    <n v="1498.72"/>
    <n v="434.41159420289853"/>
    <s v="PEN"/>
    <s v="false"/>
  </r>
  <r>
    <s v="3450"/>
    <s v="PE"/>
    <x v="1"/>
    <x v="38"/>
    <s v="PE Ops Out/Strips"/>
    <s v="EREJAS"/>
    <s v="14"/>
    <s v="1400009176"/>
    <s v="40"/>
    <x v="2209"/>
    <x v="2412"/>
    <x v="19"/>
    <s v="EREJAS"/>
    <s v="ZPMH"/>
    <s v=""/>
    <s v="P56607803"/>
    <s v="NATIONAL FACILITIES MANAGEMENT S.A."/>
    <n v="1498.72"/>
    <n v="434.41159420289853"/>
    <s v="PEN"/>
    <s v="false"/>
  </r>
  <r>
    <s v="3450"/>
    <s v="PE"/>
    <x v="1"/>
    <x v="38"/>
    <s v="PE Ops Out/Strips"/>
    <s v="EREJAS"/>
    <s v="14"/>
    <s v="1400009176"/>
    <s v="50"/>
    <x v="2209"/>
    <x v="2412"/>
    <x v="19"/>
    <s v="EREJAS"/>
    <s v="ZPMH"/>
    <s v=""/>
    <s v="P56607803"/>
    <s v="NATIONAL FACILITIES MANAGEMENT S.A."/>
    <n v="1498.72"/>
    <n v="434.41159420289853"/>
    <s v="PEN"/>
    <s v="false"/>
  </r>
  <r>
    <s v="3450"/>
    <s v="PE"/>
    <x v="1"/>
    <x v="38"/>
    <s v="PE Ops Out/Strips"/>
    <s v="EREJAS"/>
    <s v="14"/>
    <s v="1400009176"/>
    <s v="60"/>
    <x v="2209"/>
    <x v="2412"/>
    <x v="19"/>
    <s v="EREJAS"/>
    <s v="ZPMH"/>
    <s v=""/>
    <s v="P56607803"/>
    <s v="NATIONAL FACILITIES MANAGEMENT S.A."/>
    <n v="1498.72"/>
    <n v="434.41159420289853"/>
    <s v="PEN"/>
    <s v="false"/>
  </r>
  <r>
    <s v="6740"/>
    <s v="PE"/>
    <x v="2"/>
    <x v="38"/>
    <s v="PE Ops Out/Strips"/>
    <s v="KORDAYA"/>
    <s v="14"/>
    <s v="1400009192"/>
    <s v="10"/>
    <x v="2210"/>
    <x v="2413"/>
    <x v="16"/>
    <s v="KORDAYA"/>
    <s v="ZPMH"/>
    <s v=""/>
    <s v="P56607803"/>
    <s v="NATIONAL FACILITIES MANAGEMENT S.A."/>
    <n v="1498.72"/>
    <n v="434.41159420289853"/>
    <s v="PEN"/>
    <s v="false"/>
  </r>
  <r>
    <s v="6740"/>
    <s v="PE"/>
    <x v="2"/>
    <x v="38"/>
    <s v="PE Ops Out/Strips"/>
    <s v="KORDAYA"/>
    <s v="14"/>
    <s v="1400009192"/>
    <s v="20"/>
    <x v="2210"/>
    <x v="2414"/>
    <x v="16"/>
    <s v="KORDAYA"/>
    <s v="ZPMH"/>
    <s v=""/>
    <s v="P56607803"/>
    <s v="NATIONAL FACILITIES MANAGEMENT S.A."/>
    <n v="1498.72"/>
    <n v="434.41159420289853"/>
    <s v="PEN"/>
    <s v="false"/>
  </r>
  <r>
    <s v="6740"/>
    <s v="PE"/>
    <x v="2"/>
    <x v="38"/>
    <s v="PE Ops Out/Strips"/>
    <s v="KORDAYA"/>
    <s v="14"/>
    <s v="1400009192"/>
    <s v="30"/>
    <x v="2210"/>
    <x v="2415"/>
    <x v="16"/>
    <s v="KORDAYA"/>
    <s v="ZPMH"/>
    <s v=""/>
    <s v="P56607803"/>
    <s v="NATIONAL FACILITIES MANAGEMENT S.A."/>
    <n v="1498.72"/>
    <n v="434.41159420289853"/>
    <s v="PEN"/>
    <s v="false"/>
  </r>
  <r>
    <s v="6740"/>
    <s v="PE"/>
    <x v="2"/>
    <x v="38"/>
    <s v="PE Ops Out/Strips"/>
    <s v="KORDAYA"/>
    <s v="14"/>
    <s v="1400009192"/>
    <s v="40"/>
    <x v="2210"/>
    <x v="2416"/>
    <x v="16"/>
    <s v="KORDAYA"/>
    <s v="ZPMH"/>
    <s v=""/>
    <s v="P56607803"/>
    <s v="NATIONAL FACILITIES MANAGEMENT S.A."/>
    <n v="1498.72"/>
    <n v="434.41159420289853"/>
    <s v="PEN"/>
    <s v="false"/>
  </r>
  <r>
    <s v="6740"/>
    <s v="PE"/>
    <x v="2"/>
    <x v="38"/>
    <s v="PE Ops Out/Strips"/>
    <s v="KORDAYA"/>
    <s v="14"/>
    <s v="1400009192"/>
    <s v="50"/>
    <x v="2210"/>
    <x v="2417"/>
    <x v="16"/>
    <s v="KORDAYA"/>
    <s v="ZPMH"/>
    <s v=""/>
    <s v="P56607803"/>
    <s v="NATIONAL FACILITIES MANAGEMENT S.A."/>
    <n v="1498.72"/>
    <n v="434.41159420289853"/>
    <s v="PEN"/>
    <s v="false"/>
  </r>
  <r>
    <s v="6740"/>
    <s v="PE"/>
    <x v="2"/>
    <x v="38"/>
    <s v="PE Ops Out/Strips"/>
    <s v="KORDAYA"/>
    <s v="14"/>
    <s v="1400009192"/>
    <s v="60"/>
    <x v="2210"/>
    <x v="2418"/>
    <x v="16"/>
    <s v="KORDAYA"/>
    <s v="ZPMH"/>
    <s v=""/>
    <s v="P56607803"/>
    <s v="NATIONAL FACILITIES MANAGEMENT S.A."/>
    <n v="1498.72"/>
    <n v="434.41159420289853"/>
    <s v="PEN"/>
    <s v="false"/>
  </r>
  <r>
    <s v="MVS"/>
    <s v="PE"/>
    <x v="2"/>
    <x v="38"/>
    <s v="PE Ops Out/Strips"/>
    <s v="KORDAYA"/>
    <s v="14"/>
    <s v="1400009206"/>
    <s v="10"/>
    <x v="2211"/>
    <x v="2413"/>
    <x v="0"/>
    <s v="KORDAYA"/>
    <s v="ZPMH"/>
    <s v=""/>
    <s v="P56607803"/>
    <s v="NATIONAL FACILITIES MANAGEMENT S.A."/>
    <n v="1498.72"/>
    <n v="434.41159420289853"/>
    <s v="PEN"/>
    <s v="false"/>
  </r>
  <r>
    <s v="MVS"/>
    <s v="PE"/>
    <x v="2"/>
    <x v="38"/>
    <s v="PE Ops Out/Strips"/>
    <s v="KORDAYA"/>
    <s v="14"/>
    <s v="1400009206"/>
    <s v="20"/>
    <x v="2211"/>
    <x v="2414"/>
    <x v="0"/>
    <s v="KORDAYA"/>
    <s v="ZPMH"/>
    <s v=""/>
    <s v="P56607803"/>
    <s v="NATIONAL FACILITIES MANAGEMENT S.A."/>
    <n v="1498.72"/>
    <n v="434.41159420289853"/>
    <s v="PEN"/>
    <s v="false"/>
  </r>
  <r>
    <s v="MVS"/>
    <s v="PE"/>
    <x v="2"/>
    <x v="38"/>
    <s v="PE Ops Out/Strips"/>
    <s v="KORDAYA"/>
    <s v="14"/>
    <s v="1400009206"/>
    <s v="30"/>
    <x v="2211"/>
    <x v="2415"/>
    <x v="0"/>
    <s v="KORDAYA"/>
    <s v="ZPMH"/>
    <s v=""/>
    <s v="P56607803"/>
    <s v="NATIONAL FACILITIES MANAGEMENT S.A."/>
    <n v="1498.72"/>
    <n v="434.41159420289853"/>
    <s v="PEN"/>
    <s v="false"/>
  </r>
  <r>
    <s v="MVS"/>
    <s v="PE"/>
    <x v="2"/>
    <x v="38"/>
    <s v="PE Ops Out/Strips"/>
    <s v="KORDAYA"/>
    <s v="14"/>
    <s v="1400009206"/>
    <s v="40"/>
    <x v="2211"/>
    <x v="2416"/>
    <x v="0"/>
    <s v="KORDAYA"/>
    <s v="ZPMH"/>
    <s v=""/>
    <s v="P56607803"/>
    <s v="NATIONAL FACILITIES MANAGEMENT S.A."/>
    <n v="1498.72"/>
    <n v="434.41159420289853"/>
    <s v="PEN"/>
    <s v="false"/>
  </r>
  <r>
    <s v="MVS"/>
    <s v="PE"/>
    <x v="2"/>
    <x v="38"/>
    <s v="PE Ops Out/Strips"/>
    <s v="KORDAYA"/>
    <s v="14"/>
    <s v="1400009206"/>
    <s v="50"/>
    <x v="2211"/>
    <x v="2417"/>
    <x v="0"/>
    <s v="KORDAYA"/>
    <s v="ZPMH"/>
    <s v=""/>
    <s v="P56607803"/>
    <s v="NATIONAL FACILITIES MANAGEMENT S.A."/>
    <n v="1498.72"/>
    <n v="434.41159420289853"/>
    <s v="PEN"/>
    <s v="false"/>
  </r>
  <r>
    <s v="MVS"/>
    <s v="PE"/>
    <x v="2"/>
    <x v="38"/>
    <s v="PE Ops Out/Strips"/>
    <s v="KORDAYA"/>
    <s v="14"/>
    <s v="1400009206"/>
    <s v="60"/>
    <x v="2211"/>
    <x v="2418"/>
    <x v="0"/>
    <s v="KORDAYA"/>
    <s v="ZPMH"/>
    <s v=""/>
    <s v="P56607803"/>
    <s v="NATIONAL FACILITIES MANAGEMENT S.A."/>
    <n v="1498.72"/>
    <n v="434.41159420289853"/>
    <s v="PEN"/>
    <s v="false"/>
  </r>
  <r>
    <s v="OUL"/>
    <s v="PE"/>
    <x v="1"/>
    <x v="38"/>
    <s v="PE Ops Out/Strips"/>
    <s v="mrodriguezc"/>
    <s v="14"/>
    <s v="1400009288"/>
    <s v="10"/>
    <x v="2212"/>
    <x v="2419"/>
    <x v="40"/>
    <s v="MRODRIGUEZC"/>
    <s v="ZPMH"/>
    <s v=""/>
    <s v="P56607803"/>
    <s v="NATIONAL FACILITIES MANAGEMENT S.A."/>
    <n v="1498.71"/>
    <n v="434.40869565217389"/>
    <s v="PEN"/>
    <s v="false"/>
  </r>
  <r>
    <s v="OUL"/>
    <s v="PE"/>
    <x v="1"/>
    <x v="38"/>
    <s v="PE Ops Out/Strips"/>
    <s v="mrodriguezc"/>
    <s v="14"/>
    <s v="1400009288"/>
    <s v="20"/>
    <x v="2212"/>
    <x v="2420"/>
    <x v="40"/>
    <s v="MRODRIGUEZC"/>
    <s v="ZPMH"/>
    <s v=""/>
    <s v="P56607803"/>
    <s v="NATIONAL FACILITIES MANAGEMENT S.A."/>
    <n v="1498.71"/>
    <n v="434.40869565217389"/>
    <s v="PEN"/>
    <s v="false"/>
  </r>
  <r>
    <s v="OUL"/>
    <s v="PE"/>
    <x v="1"/>
    <x v="38"/>
    <s v="PE Ops Out/Strips"/>
    <s v="mrodriguezc"/>
    <s v="14"/>
    <s v="1400009288"/>
    <s v="30"/>
    <x v="2212"/>
    <x v="2421"/>
    <x v="40"/>
    <s v="MRODRIGUEZC"/>
    <s v="ZPMH"/>
    <s v=""/>
    <s v="P56607803"/>
    <s v="NATIONAL FACILITIES MANAGEMENT S.A."/>
    <n v="1498.71"/>
    <n v="434.40869565217389"/>
    <s v="PEN"/>
    <s v="false"/>
  </r>
  <r>
    <s v="OUL"/>
    <s v="PE"/>
    <x v="1"/>
    <x v="38"/>
    <s v="PE Ops Out/Strips"/>
    <s v="mrodriguezc"/>
    <s v="14"/>
    <s v="1400009288"/>
    <s v="40"/>
    <x v="2212"/>
    <x v="2422"/>
    <x v="40"/>
    <s v="MRODRIGUEZC"/>
    <s v="ZPMH"/>
    <s v=""/>
    <s v="P56607803"/>
    <s v="NATIONAL FACILITIES MANAGEMENT S.A."/>
    <n v="1498.71"/>
    <n v="434.40869565217389"/>
    <s v="PEN"/>
    <s v="false"/>
  </r>
  <r>
    <s v="OUL"/>
    <s v="PE"/>
    <x v="1"/>
    <x v="38"/>
    <s v="PE Ops Out/Strips"/>
    <s v="mrodriguezc"/>
    <s v="14"/>
    <s v="1400009288"/>
    <s v="50"/>
    <x v="2212"/>
    <x v="2423"/>
    <x v="40"/>
    <s v="MRODRIGUEZC"/>
    <s v="ZPMH"/>
    <s v=""/>
    <s v="P56607803"/>
    <s v="NATIONAL FACILITIES MANAGEMENT S.A."/>
    <n v="1498.71"/>
    <n v="434.40869565217389"/>
    <s v="PEN"/>
    <s v="false"/>
  </r>
  <r>
    <s v="OUL"/>
    <s v="PE"/>
    <x v="1"/>
    <x v="38"/>
    <s v="PE Ops Out/Strips"/>
    <s v="mrodriguezc"/>
    <s v="14"/>
    <s v="1400009288"/>
    <s v="60"/>
    <x v="2212"/>
    <x v="2424"/>
    <x v="40"/>
    <s v="MRODRIGUEZC"/>
    <s v="ZPMH"/>
    <s v=""/>
    <s v="P56607803"/>
    <s v="NATIONAL FACILITIES MANAGEMENT S.A."/>
    <n v="1498.71"/>
    <n v="434.40869565217389"/>
    <s v="PEN"/>
    <s v="false"/>
  </r>
  <r>
    <s v="OUL"/>
    <s v="PE"/>
    <x v="1"/>
    <x v="38"/>
    <s v="PE Ops Out/Strips"/>
    <s v="mrodriguezc"/>
    <s v="14"/>
    <s v="1400009288"/>
    <s v="70"/>
    <x v="2212"/>
    <x v="2425"/>
    <x v="40"/>
    <s v="MRODRIGUEZC"/>
    <s v="ZPMH"/>
    <s v=""/>
    <s v="P56607803"/>
    <s v="NATIONAL FACILITIES MANAGEMENT S.A."/>
    <n v="1498.71"/>
    <n v="434.40869565217389"/>
    <s v="PEN"/>
    <s v="false"/>
  </r>
  <r>
    <s v="OUL"/>
    <s v="PE"/>
    <x v="1"/>
    <x v="38"/>
    <s v="PE Ops Out/Strips"/>
    <s v="mrodriguezc"/>
    <s v="14"/>
    <s v="1400009288"/>
    <s v="80"/>
    <x v="2212"/>
    <x v="2426"/>
    <x v="40"/>
    <s v="MRODRIGUEZC"/>
    <s v="ZPMH"/>
    <s v=""/>
    <s v="P56607803"/>
    <s v="NATIONAL FACILITIES MANAGEMENT S.A."/>
    <n v="1498.71"/>
    <n v="434.40869565217389"/>
    <s v="PEN"/>
    <s v="false"/>
  </r>
  <r>
    <s v="OUL"/>
    <s v="PE"/>
    <x v="1"/>
    <x v="38"/>
    <s v="PE Ops Out/Strips"/>
    <s v="mrodriguezc"/>
    <s v="14"/>
    <s v="1400009288"/>
    <s v="90"/>
    <x v="2212"/>
    <x v="2427"/>
    <x v="40"/>
    <s v="MRODRIGUEZC"/>
    <s v="ZPMH"/>
    <s v=""/>
    <s v="P56607803"/>
    <s v="NATIONAL FACILITIES MANAGEMENT S.A."/>
    <n v="1498.71"/>
    <n v="434.40869565217389"/>
    <s v="PEN"/>
    <s v="false"/>
  </r>
  <r>
    <s v="OUL"/>
    <s v="PE"/>
    <x v="1"/>
    <x v="38"/>
    <s v="PE Ops Out/Strips"/>
    <s v="mrodriguezc"/>
    <s v="14"/>
    <s v="1400009288"/>
    <s v="100"/>
    <x v="2212"/>
    <x v="2428"/>
    <x v="40"/>
    <s v="MRODRIGUEZC"/>
    <s v="ZPMH"/>
    <s v=""/>
    <s v="P56607803"/>
    <s v="NATIONAL FACILITIES MANAGEMENT S.A."/>
    <n v="1498.71"/>
    <n v="434.40869565217389"/>
    <s v="PEN"/>
    <s v="false"/>
  </r>
  <r>
    <s v="OUL"/>
    <s v="PE"/>
    <x v="1"/>
    <x v="38"/>
    <s v="PE Ops Out/Strips"/>
    <s v="mrodriguezc"/>
    <s v="14"/>
    <s v="1400009288"/>
    <s v="110"/>
    <x v="2212"/>
    <x v="2429"/>
    <x v="40"/>
    <s v="MRODRIGUEZC"/>
    <s v="ZPMH"/>
    <s v=""/>
    <s v="P56607803"/>
    <s v="NATIONAL FACILITIES MANAGEMENT S.A."/>
    <n v="1498.71"/>
    <n v="434.40869565217389"/>
    <s v="PEN"/>
    <s v="false"/>
  </r>
  <r>
    <s v="OUL"/>
    <s v="PE"/>
    <x v="1"/>
    <x v="38"/>
    <s v="PE Ops Out/Strips"/>
    <s v="mrodriguezc"/>
    <s v="14"/>
    <s v="1400009288"/>
    <s v="120"/>
    <x v="2212"/>
    <x v="2430"/>
    <x v="40"/>
    <s v="MRODRIGUEZC"/>
    <s v="ZPMH"/>
    <s v=""/>
    <s v="P56607803"/>
    <s v="NATIONAL FACILITIES MANAGEMENT S.A."/>
    <n v="1498.71"/>
    <n v="434.40869565217389"/>
    <s v="PEN"/>
    <s v="false"/>
  </r>
  <r>
    <s v="6500"/>
    <s v="PE"/>
    <x v="2"/>
    <x v="34"/>
    <s v="PE Marketing Mall"/>
    <s v="KORDAYA"/>
    <s v="12"/>
    <s v="1200146661"/>
    <s v="10"/>
    <x v="2213"/>
    <x v="2431"/>
    <x v="12"/>
    <s v="EXT_ACHIHUAN"/>
    <s v="ZSRV"/>
    <s v="SER_MKT"/>
    <s v="P60908500"/>
    <s v="STUDIO INTERIOR E.I.R.L."/>
    <n v="1496"/>
    <n v="433.62318840579707"/>
    <s v="PEN"/>
    <s v="false"/>
  </r>
  <r>
    <s v="OUL"/>
    <s v="PE"/>
    <x v="1"/>
    <x v="38"/>
    <s v="PE Ops Out/Strips"/>
    <s v="mrodriguezc"/>
    <s v="12"/>
    <s v="1200146221"/>
    <s v="10"/>
    <x v="2214"/>
    <x v="2432"/>
    <x v="30"/>
    <s v="MRODRIGUEZC"/>
    <s v="ZSRV"/>
    <s v=""/>
    <s v="P60484187"/>
    <s v="SOINEL COMPANY S.A.C"/>
    <n v="1495"/>
    <n v="433.33333333333331"/>
    <s v="PEN"/>
    <s v="false"/>
  </r>
  <r>
    <s v="1110"/>
    <s v="CL"/>
    <x v="0"/>
    <x v="13"/>
    <s v="CL Marketing Mall"/>
    <s v="F.LAMBERT"/>
    <s v="12"/>
    <s v="1200144358"/>
    <s v="10"/>
    <x v="2215"/>
    <x v="2433"/>
    <x v="32"/>
    <s v="MFILIPINI"/>
    <s v="ZSRV"/>
    <s v=""/>
    <s v="16626503"/>
    <s v="ENZO ANTONIO SANTIBANEZ TERRAZA"/>
    <n v="401180"/>
    <n v="433.2724936010282"/>
    <s v="CLP"/>
    <s v="false"/>
  </r>
  <r>
    <s v="1100"/>
    <s v="CL"/>
    <x v="0"/>
    <x v="6"/>
    <s v="Corp Explo. TI"/>
    <s v="CPAVEZ"/>
    <s v="12"/>
    <s v="1200145743"/>
    <s v="10"/>
    <x v="2216"/>
    <x v="2434"/>
    <x v="39"/>
    <s v="CPAVEZ"/>
    <s v="ZSRV"/>
    <s v="SER_GRAL"/>
    <s v="79882360"/>
    <s v="INGENIERIA E INFORMATICA ASOCIADA"/>
    <n v="400476"/>
    <n v="432.51217694642145"/>
    <s v="CLP"/>
    <s v="false"/>
  </r>
  <r>
    <s v="6700"/>
    <s v="PE"/>
    <x v="2"/>
    <x v="2"/>
    <s v="PE Ops Mall"/>
    <s v="Ameza"/>
    <s v="12"/>
    <s v="1200146420"/>
    <s v="10"/>
    <x v="2217"/>
    <x v="810"/>
    <x v="13"/>
    <s v="AMEZAR"/>
    <s v="ZSRV"/>
    <s v="SER_VARIO"/>
    <s v="P61344813"/>
    <s v="CONSTRUCCION Y ADMINISTRACION DE SE"/>
    <n v="1490.84"/>
    <n v="432.12753623188399"/>
    <s v="PEN"/>
    <s v="false"/>
  </r>
  <r>
    <s v="2200"/>
    <s v="CL"/>
    <x v="0"/>
    <x v="7"/>
    <s v="CL Ops Mall"/>
    <s v="FQUEZADA"/>
    <s v="12"/>
    <s v="1200145267"/>
    <s v="10"/>
    <x v="2218"/>
    <x v="2435"/>
    <x v="36"/>
    <s v="FQUEZADA"/>
    <s v="ZSRV"/>
    <s v=""/>
    <s v="10439303"/>
    <s v="EMA ROSA CARDENAS HERNANDEZ"/>
    <n v="400000"/>
    <n v="431.9980992083635"/>
    <s v="CLP"/>
    <s v="false"/>
  </r>
  <r>
    <s v="AEB"/>
    <s v="CL"/>
    <x v="0"/>
    <x v="7"/>
    <s v="CL Ops Mall"/>
    <s v="MFREITEZ"/>
    <s v="12"/>
    <s v="1200146794"/>
    <s v="10"/>
    <x v="2219"/>
    <x v="2436"/>
    <x v="18"/>
    <s v="KVARAS"/>
    <s v="ZSRV"/>
    <s v=""/>
    <s v="76839748"/>
    <s v="SERVICIOS INTEGRALES RICARDO ALFONS"/>
    <n v="400000"/>
    <n v="431.9980992083635"/>
    <s v="CLP"/>
    <s v="false"/>
  </r>
  <r>
    <s v="MAM"/>
    <s v="CL"/>
    <x v="0"/>
    <x v="7"/>
    <s v="CL Ops Mall"/>
    <s v="MRUPAYAN"/>
    <m/>
    <s v="1200147463"/>
    <s v="10"/>
    <x v="2220"/>
    <x v="2437"/>
    <x v="29"/>
    <s v="EXT_KGANA"/>
    <s v="ZSRV"/>
    <s v=""/>
    <s v="76043119"/>
    <s v="ALO VENTAS SPA"/>
    <n v="400000"/>
    <n v="431.9980992083635"/>
    <s v="CLP"/>
    <s v="false"/>
  </r>
  <r>
    <s v="1100"/>
    <s v="CL"/>
    <x v="0"/>
    <x v="7"/>
    <s v="CL Ops Mall"/>
    <s v="KCEA"/>
    <s v="12"/>
    <s v="1200145677"/>
    <s v="10"/>
    <x v="2221"/>
    <x v="2438"/>
    <x v="40"/>
    <s v="EXT_MURRA"/>
    <s v="ZSRV"/>
    <s v=""/>
    <s v="76179272"/>
    <s v="ANDES FACILITY MANAGEMENT SPA"/>
    <n v="399600"/>
    <n v="431.56610110915517"/>
    <s v="CLP"/>
    <s v="false"/>
  </r>
  <r>
    <s v="PAG"/>
    <s v="CO"/>
    <x v="3"/>
    <x v="32"/>
    <s v="CO Mktg Mall"/>
    <s v="ATAPIA"/>
    <m/>
    <s v="1200147575"/>
    <s v="10"/>
    <x v="2222"/>
    <x v="2439"/>
    <x v="28"/>
    <s v="APHERRERA"/>
    <s v="ZSRV"/>
    <s v=""/>
    <s v="C901554064"/>
    <s v="IMPACTO DIGITAL DE COLOMBIA SAS"/>
    <n v="1583000"/>
    <n v="430.39695486677545"/>
    <s v="COP"/>
    <s v="false"/>
  </r>
  <r>
    <s v="ACO"/>
    <s v="CL"/>
    <x v="0"/>
    <x v="7"/>
    <s v="CL Ops Mall"/>
    <s v="FGONZALEZ"/>
    <m/>
    <s v="1200147331"/>
    <s v="10"/>
    <x v="2223"/>
    <x v="2440"/>
    <x v="57"/>
    <s v="FGONZALEZG"/>
    <s v="ZSRV"/>
    <s v=""/>
    <s v="96811990"/>
    <s v="LINKES CHILE S.A"/>
    <n v="397975"/>
    <n v="429.81110883112115"/>
    <s v="CLP"/>
    <s v="false"/>
  </r>
  <r>
    <s v="PCA"/>
    <s v="CO"/>
    <x v="3"/>
    <x v="11"/>
    <s v="CO Ops Mall"/>
    <s v="DLOZADA"/>
    <s v="12"/>
    <s v="1200144004"/>
    <s v="10"/>
    <x v="2224"/>
    <x v="2441"/>
    <x v="8"/>
    <s v="EXT_AFLOREZ"/>
    <s v="ZSRV"/>
    <s v=""/>
    <s v="C901288287"/>
    <s v="SKY VERTICAL SAS"/>
    <n v="1580000"/>
    <n v="429.58129418162042"/>
    <s v="COP"/>
    <s v="false"/>
  </r>
  <r>
    <s v="2160"/>
    <s v="CL"/>
    <x v="0"/>
    <x v="16"/>
    <s v="CL Arq Mall"/>
    <s v="P RAMIREZ"/>
    <s v="12"/>
    <s v="1200144111"/>
    <s v="10"/>
    <x v="2225"/>
    <x v="2442"/>
    <x v="23"/>
    <s v="BILLESCA"/>
    <s v="ZSRV"/>
    <s v=""/>
    <s v="13459098"/>
    <s v="JUAN PATRICIO"/>
    <n v="10.302"/>
    <n v="429.25"/>
    <s v="UF"/>
    <s v="false"/>
  </r>
  <r>
    <s v="2160"/>
    <s v="CL"/>
    <x v="0"/>
    <x v="16"/>
    <s v="CL Arq Mall"/>
    <s v="P RAMIREZ"/>
    <s v="12"/>
    <s v="1200144111"/>
    <s v="20"/>
    <x v="2225"/>
    <x v="2443"/>
    <x v="23"/>
    <s v="BILLESCA"/>
    <s v="ZSRV"/>
    <s v=""/>
    <s v="13459098"/>
    <s v="JUAN PATRICIO"/>
    <n v="10.302"/>
    <n v="429.25"/>
    <s v="UF"/>
    <s v="false"/>
  </r>
  <r>
    <s v="2160"/>
    <s v="CL"/>
    <x v="0"/>
    <x v="16"/>
    <s v="CL Arq Mall"/>
    <s v="P RAMIREZ"/>
    <s v="12"/>
    <s v="1200144111"/>
    <s v="30"/>
    <x v="2225"/>
    <x v="2444"/>
    <x v="23"/>
    <s v="BILLESCA"/>
    <s v="ZSRV"/>
    <s v=""/>
    <s v="13459098"/>
    <s v="JUAN PATRICIO"/>
    <n v="10.302"/>
    <n v="429.25"/>
    <s v="UF"/>
    <s v="false"/>
  </r>
  <r>
    <s v="2160"/>
    <s v="CL"/>
    <x v="0"/>
    <x v="16"/>
    <s v="CL Arq Mall"/>
    <s v="P RAMIREZ"/>
    <s v="12"/>
    <s v="1200144111"/>
    <s v="40"/>
    <x v="2225"/>
    <x v="2445"/>
    <x v="23"/>
    <s v="BILLESCA"/>
    <s v="ZSRV"/>
    <s v=""/>
    <s v="13459098"/>
    <s v="JUAN PATRICIO"/>
    <n v="10.302"/>
    <n v="429.25"/>
    <s v="UF"/>
    <s v="false"/>
  </r>
  <r>
    <s v="2160"/>
    <s v="CL"/>
    <x v="0"/>
    <x v="16"/>
    <s v="CL Arq Mall"/>
    <s v="P RAMIREZ"/>
    <s v="12"/>
    <s v="1200144111"/>
    <s v="50"/>
    <x v="2225"/>
    <x v="2446"/>
    <x v="23"/>
    <s v="BILLESCA"/>
    <s v="ZSRV"/>
    <s v=""/>
    <s v="13459098"/>
    <s v="JUAN PATRICIO"/>
    <n v="10.302"/>
    <n v="429.25"/>
    <s v="UF"/>
    <s v="false"/>
  </r>
  <r>
    <s v="2160"/>
    <s v="CL"/>
    <x v="0"/>
    <x v="16"/>
    <s v="CL Arq Mall"/>
    <s v="P RAMIREZ"/>
    <s v="12"/>
    <s v="1200144111"/>
    <s v="60"/>
    <x v="2225"/>
    <x v="2447"/>
    <x v="23"/>
    <s v="BILLESCA"/>
    <s v="ZSRV"/>
    <s v=""/>
    <s v="13459098"/>
    <s v="JUAN PATRICIO"/>
    <n v="10.302"/>
    <n v="429.25"/>
    <s v="UF"/>
    <s v="false"/>
  </r>
  <r>
    <s v="2160"/>
    <s v="CL"/>
    <x v="0"/>
    <x v="16"/>
    <s v="CL Arq Mall"/>
    <s v="P RAMIREZ"/>
    <s v="12"/>
    <s v="1200144111"/>
    <s v="70"/>
    <x v="2225"/>
    <x v="2448"/>
    <x v="23"/>
    <s v="BILLESCA"/>
    <s v="ZSRV"/>
    <s v=""/>
    <s v="13459098"/>
    <s v="JUAN PATRICIO"/>
    <n v="10.302"/>
    <n v="429.25"/>
    <s v="UF"/>
    <s v="false"/>
  </r>
  <r>
    <s v="2160"/>
    <s v="CL"/>
    <x v="0"/>
    <x v="16"/>
    <s v="CL Arq Mall"/>
    <s v="P RAMIREZ"/>
    <s v="12"/>
    <s v="1200144111"/>
    <s v="80"/>
    <x v="2225"/>
    <x v="2449"/>
    <x v="23"/>
    <s v="BILLESCA"/>
    <s v="ZSRV"/>
    <s v=""/>
    <s v="13459098"/>
    <s v="JUAN PATRICIO"/>
    <n v="10.302"/>
    <n v="429.25"/>
    <s v="UF"/>
    <s v="false"/>
  </r>
  <r>
    <s v="2160"/>
    <s v="CL"/>
    <x v="0"/>
    <x v="16"/>
    <s v="CL Arq Mall"/>
    <s v="P RAMIREZ"/>
    <s v="12"/>
    <s v="1200144111"/>
    <s v="90"/>
    <x v="2225"/>
    <x v="2450"/>
    <x v="23"/>
    <s v="BILLESCA"/>
    <s v="ZSRV"/>
    <s v=""/>
    <s v="13459098"/>
    <s v="JUAN PATRICIO"/>
    <n v="10.302"/>
    <n v="429.25"/>
    <s v="UF"/>
    <s v="false"/>
  </r>
  <r>
    <s v="2160"/>
    <s v="CL"/>
    <x v="0"/>
    <x v="16"/>
    <s v="CL Arq Mall"/>
    <s v="P RAMIREZ"/>
    <s v="12"/>
    <s v="1200144111"/>
    <s v="100"/>
    <x v="2225"/>
    <x v="2451"/>
    <x v="23"/>
    <s v="BILLESCA"/>
    <s v="ZSRV"/>
    <s v=""/>
    <s v="13459098"/>
    <s v="JUAN PATRICIO"/>
    <n v="10.302"/>
    <n v="429.25"/>
    <s v="UF"/>
    <s v="false"/>
  </r>
  <r>
    <s v="2160"/>
    <s v="CL"/>
    <x v="0"/>
    <x v="16"/>
    <s v="CL Arq Mall"/>
    <s v="P RAMIREZ"/>
    <s v="12"/>
    <s v="1200144111"/>
    <s v="110"/>
    <x v="2225"/>
    <x v="2452"/>
    <x v="23"/>
    <s v="BILLESCA"/>
    <s v="ZSRV"/>
    <s v=""/>
    <s v="13459098"/>
    <s v="JUAN PATRICIO"/>
    <n v="10.302"/>
    <n v="429.25"/>
    <s v="UF"/>
    <s v="false"/>
  </r>
  <r>
    <s v="2160"/>
    <s v="CL"/>
    <x v="0"/>
    <x v="16"/>
    <s v="CL Arq Mall"/>
    <s v="P RAMIREZ"/>
    <s v="12"/>
    <s v="1200144111"/>
    <s v="120"/>
    <x v="2225"/>
    <x v="2453"/>
    <x v="23"/>
    <s v="BILLESCA"/>
    <s v="ZSRV"/>
    <s v=""/>
    <s v="13459098"/>
    <s v="JUAN PATRICIO"/>
    <n v="10.302"/>
    <n v="429.25"/>
    <s v="UF"/>
    <s v="false"/>
  </r>
  <r>
    <s v="CON"/>
    <s v="CL"/>
    <x v="0"/>
    <x v="7"/>
    <s v="CL Ops Mall"/>
    <s v="JALVAREZV"/>
    <s v="12"/>
    <s v="1200143694"/>
    <s v="10"/>
    <x v="2226"/>
    <x v="2454"/>
    <x v="49"/>
    <s v="JALVAREZV"/>
    <s v="ZSRV"/>
    <s v=""/>
    <s v="10772414"/>
    <s v="VICENTE ANDRES MENDEZ NAVARRETE"/>
    <n v="397240"/>
    <n v="429.01731232382582"/>
    <s v="CLP"/>
    <s v="false"/>
  </r>
  <r>
    <s v="3540"/>
    <s v="PE"/>
    <x v="1"/>
    <x v="54"/>
    <s v="PE Área Personas"/>
    <s v="CZARATE"/>
    <s v="12"/>
    <s v="1200145603"/>
    <s v="10"/>
    <x v="2227"/>
    <x v="2455"/>
    <x v="26"/>
    <s v="CZARATE"/>
    <s v="ZSRV"/>
    <s v=""/>
    <s v="P60059580"/>
    <s v="DELIA CATERING S.A.C"/>
    <n v="1476"/>
    <n v="427.82608695652169"/>
    <s v="PEN"/>
    <s v="false"/>
  </r>
  <r>
    <s v="1100"/>
    <s v="CL"/>
    <x v="0"/>
    <x v="7"/>
    <s v="CL Ops Mall"/>
    <s v="LSMARTIN"/>
    <s v="12"/>
    <s v="1200145297"/>
    <s v="10"/>
    <x v="2228"/>
    <x v="2456"/>
    <x v="36"/>
    <s v="EXT_CNARANJO"/>
    <s v="ZSRV"/>
    <s v=""/>
    <s v="76520271"/>
    <s v="CHILE SEGURIDAD SPA"/>
    <n v="396000"/>
    <n v="427.67811821627987"/>
    <s v="CLP"/>
    <s v="false"/>
  </r>
  <r>
    <s v="OAS"/>
    <s v="CO"/>
    <x v="3"/>
    <x v="31"/>
    <s v="CO Ops Out/Strip"/>
    <s v="LCHARRY"/>
    <s v="12"/>
    <s v="1200145948"/>
    <s v="10"/>
    <x v="2229"/>
    <x v="2457"/>
    <x v="17"/>
    <s v="RFC_CPI_SAP"/>
    <s v="ZSRV"/>
    <s v=""/>
    <s v="C900038616"/>
    <s v="CBRE COLOMBIA SAS"/>
    <n v="1569586"/>
    <n v="426.7498640565525"/>
    <s v="COP"/>
    <s v="false"/>
  </r>
  <r>
    <s v="1100"/>
    <s v="CL"/>
    <x v="0"/>
    <x v="7"/>
    <s v="CL Ops Mall"/>
    <s v="KCEA"/>
    <s v="12"/>
    <s v="1200145679"/>
    <s v="10"/>
    <x v="2230"/>
    <x v="2458"/>
    <x v="40"/>
    <s v="EXT_MURRA"/>
    <s v="ZSRV"/>
    <s v=""/>
    <s v="76179272"/>
    <s v="ANDES FACILITY MANAGEMENT SPA"/>
    <n v="394956"/>
    <n v="426.55060317734603"/>
    <s v="CLP"/>
    <s v="false"/>
  </r>
  <r>
    <s v="1100"/>
    <s v="CL"/>
    <x v="0"/>
    <x v="7"/>
    <s v="CL Ops Mall"/>
    <s v="FJELDRES"/>
    <m/>
    <s v="1200147127"/>
    <s v="10"/>
    <x v="2231"/>
    <x v="2458"/>
    <x v="9"/>
    <s v="EXT_MURRA"/>
    <s v="ZSRV"/>
    <s v=""/>
    <s v="76179272"/>
    <s v="ANDES FACILITY MANAGEMENT SPA"/>
    <n v="394956"/>
    <n v="426.55060317734603"/>
    <s v="CLP"/>
    <s v="false"/>
  </r>
  <r>
    <s v="6550"/>
    <s v="PE"/>
    <x v="2"/>
    <x v="2"/>
    <s v="PE Ops Mall"/>
    <s v="yzegarra"/>
    <s v="12"/>
    <s v="1200145711"/>
    <s v="10"/>
    <x v="2232"/>
    <x v="2459"/>
    <x v="40"/>
    <s v="YZEGARRA"/>
    <s v="ZSRV"/>
    <s v=""/>
    <s v="P53508634"/>
    <s v="INVERSIONES QUISPE &amp; GUTIERREZ S.A."/>
    <n v="1469.25"/>
    <n v="425.86956521739125"/>
    <s v="PEN"/>
    <s v="false"/>
  </r>
  <r>
    <s v="MQU"/>
    <s v="CL"/>
    <x v="0"/>
    <x v="27"/>
    <s v="CL Center Manager"/>
    <s v="Ext_mloyola"/>
    <s v="12"/>
    <s v="1200145482"/>
    <s v="10"/>
    <x v="2233"/>
    <x v="2460"/>
    <x v="1"/>
    <s v="EXT_MLOYOLA"/>
    <s v="ZSRV"/>
    <s v=""/>
    <s v="76052252"/>
    <s v="WES SPA"/>
    <n v="10.199999999999999"/>
    <n v="424.99999999999994"/>
    <s v="UF"/>
    <s v="false"/>
  </r>
  <r>
    <s v="BOG"/>
    <s v="CO"/>
    <x v="3"/>
    <x v="11"/>
    <s v="CO Ops Mall"/>
    <s v="CAROL CORTES"/>
    <s v="12"/>
    <s v="1200145398"/>
    <s v="10"/>
    <x v="2234"/>
    <x v="2461"/>
    <x v="52"/>
    <s v="EXT_APAREDES"/>
    <s v="ZSRV"/>
    <s v=""/>
    <s v="C900177361"/>
    <s v="AGAZO DESIGN SAS"/>
    <n v="1562640"/>
    <n v="424.86133768352363"/>
    <s v="COP"/>
    <s v="false"/>
  </r>
  <r>
    <s v="MAM"/>
    <s v="CL"/>
    <x v="0"/>
    <x v="7"/>
    <s v="CL Ops Mall"/>
    <s v="CMEDINA"/>
    <s v="12"/>
    <s v="1200144565"/>
    <s v="10"/>
    <x v="2235"/>
    <x v="2462"/>
    <x v="16"/>
    <s v="EXT_BBUSTOS"/>
    <s v="ZSRV"/>
    <s v="SER_GRAL"/>
    <s v="77692006"/>
    <s v="FISER SPA"/>
    <n v="392857"/>
    <n v="424.28369315175013"/>
    <s v="CLP"/>
    <s v="false"/>
  </r>
  <r>
    <s v="MOL"/>
    <s v="PE"/>
    <x v="1"/>
    <x v="2"/>
    <s v="PE Ops Mall"/>
    <s v="JZAPATA"/>
    <m/>
    <s v="1200147125"/>
    <s v="10"/>
    <x v="2236"/>
    <x v="2463"/>
    <x v="9"/>
    <s v="EXT_KNOLASCO"/>
    <s v="ZSRV"/>
    <s v=""/>
    <s v="P56607803"/>
    <s v="NATIONAL FACILITIES MANAGEMENT S.A."/>
    <n v="1463.77"/>
    <n v="424.28115942028984"/>
    <s v="PEN"/>
    <s v="false"/>
  </r>
  <r>
    <s v="BOG"/>
    <s v="CO"/>
    <x v="3"/>
    <x v="11"/>
    <s v="CO Ops Mall"/>
    <s v="JVASQUEZ"/>
    <m/>
    <s v="1200147477"/>
    <s v="10"/>
    <x v="2237"/>
    <x v="2464"/>
    <x v="29"/>
    <s v="JVASQUEZ"/>
    <s v="ZSRV"/>
    <s v=""/>
    <s v="C901709864"/>
    <s v="HARGLOS INGENIERIA S.A.S"/>
    <n v="1558440"/>
    <n v="423.71941272430666"/>
    <s v="COP"/>
    <s v="false"/>
  </r>
  <r>
    <s v="6650"/>
    <s v="PE"/>
    <x v="2"/>
    <x v="41"/>
    <s v="PE Explotación TI"/>
    <s v="CPACHECO"/>
    <s v="14"/>
    <s v="1400009169"/>
    <s v="10"/>
    <x v="2238"/>
    <x v="2465"/>
    <x v="3"/>
    <s v="PRA_CPACHECO"/>
    <s v="ZPMH"/>
    <s v="SER_GRAL"/>
    <s v="P56570705"/>
    <s v="ENERGY CLOUD S.A.C"/>
    <n v="1458.6"/>
    <n v="422.78260869565213"/>
    <s v="PEN"/>
    <s v="false"/>
  </r>
  <r>
    <s v="6650"/>
    <s v="PE"/>
    <x v="2"/>
    <x v="41"/>
    <s v="PE Explotación TI"/>
    <s v="CPACHECO"/>
    <s v="14"/>
    <s v="1400009169"/>
    <s v="20"/>
    <x v="2238"/>
    <x v="2465"/>
    <x v="3"/>
    <s v="PRA_CPACHECO"/>
    <s v="ZPMH"/>
    <s v="SER_GRAL"/>
    <s v="P56570705"/>
    <s v="ENERGY CLOUD S.A.C"/>
    <n v="1458.6"/>
    <n v="422.78260869565213"/>
    <s v="PEN"/>
    <s v="false"/>
  </r>
  <r>
    <s v="6650"/>
    <s v="PE"/>
    <x v="2"/>
    <x v="41"/>
    <s v="PE Explotación TI"/>
    <s v="CPACHECO"/>
    <s v="14"/>
    <s v="1400009169"/>
    <s v="30"/>
    <x v="2238"/>
    <x v="2465"/>
    <x v="3"/>
    <s v="PRA_CPACHECO"/>
    <s v="ZPMH"/>
    <s v="SER_GRAL"/>
    <s v="P56570705"/>
    <s v="ENERGY CLOUD S.A.C"/>
    <n v="1458.6"/>
    <n v="422.78260869565213"/>
    <s v="PEN"/>
    <s v="false"/>
  </r>
  <r>
    <s v="6650"/>
    <s v="PE"/>
    <x v="2"/>
    <x v="41"/>
    <s v="PE Explotación TI"/>
    <s v="CPACHECO"/>
    <s v="14"/>
    <s v="1400009169"/>
    <s v="40"/>
    <x v="2238"/>
    <x v="2465"/>
    <x v="3"/>
    <s v="PRA_CPACHECO"/>
    <s v="ZPMH"/>
    <s v="SER_GRAL"/>
    <s v="P56570705"/>
    <s v="ENERGY CLOUD S.A.C"/>
    <n v="1458.6"/>
    <n v="422.78260869565213"/>
    <s v="PEN"/>
    <s v="false"/>
  </r>
  <r>
    <s v="6650"/>
    <s v="PE"/>
    <x v="2"/>
    <x v="41"/>
    <s v="PE Explotación TI"/>
    <s v="CPACHECO"/>
    <s v="14"/>
    <s v="1400009169"/>
    <s v="50"/>
    <x v="2238"/>
    <x v="2465"/>
    <x v="3"/>
    <s v="PRA_CPACHECO"/>
    <s v="ZPMH"/>
    <s v="SER_GRAL"/>
    <s v="P56570705"/>
    <s v="ENERGY CLOUD S.A.C"/>
    <n v="1458.6"/>
    <n v="422.78260869565213"/>
    <s v="PEN"/>
    <s v="false"/>
  </r>
  <r>
    <s v="6650"/>
    <s v="PE"/>
    <x v="2"/>
    <x v="41"/>
    <s v="PE Explotación TI"/>
    <s v="CPACHECO"/>
    <s v="14"/>
    <s v="1400009169"/>
    <s v="60"/>
    <x v="2238"/>
    <x v="2465"/>
    <x v="3"/>
    <s v="PRA_CPACHECO"/>
    <s v="ZPMH"/>
    <s v="SER_GRAL"/>
    <s v="P56570705"/>
    <s v="ENERGY CLOUD S.A.C"/>
    <n v="1458.6"/>
    <n v="422.78260869565213"/>
    <s v="PEN"/>
    <s v="false"/>
  </r>
  <r>
    <s v="6650"/>
    <s v="PE"/>
    <x v="2"/>
    <x v="41"/>
    <s v="PE Explotación TI"/>
    <s v="CPACHECO"/>
    <s v="14"/>
    <s v="1400009169"/>
    <s v="70"/>
    <x v="2238"/>
    <x v="2465"/>
    <x v="3"/>
    <s v="PRA_CPACHECO"/>
    <s v="ZPMH"/>
    <s v="SER_GRAL"/>
    <s v="P56570705"/>
    <s v="ENERGY CLOUD S.A.C"/>
    <n v="1458.6"/>
    <n v="422.78260869565213"/>
    <s v="PEN"/>
    <s v="false"/>
  </r>
  <r>
    <s v="6650"/>
    <s v="PE"/>
    <x v="2"/>
    <x v="41"/>
    <s v="PE Explotación TI"/>
    <s v="CPACHECO"/>
    <s v="14"/>
    <s v="1400009169"/>
    <s v="80"/>
    <x v="2238"/>
    <x v="2465"/>
    <x v="3"/>
    <s v="PRA_CPACHECO"/>
    <s v="ZPMH"/>
    <s v="SER_GRAL"/>
    <s v="P56570705"/>
    <s v="ENERGY CLOUD S.A.C"/>
    <n v="1458.6"/>
    <n v="422.78260869565213"/>
    <s v="PEN"/>
    <s v="false"/>
  </r>
  <r>
    <s v="6650"/>
    <s v="PE"/>
    <x v="2"/>
    <x v="41"/>
    <s v="PE Explotación TI"/>
    <s v="CPACHECO"/>
    <s v="14"/>
    <s v="1400009169"/>
    <s v="90"/>
    <x v="2238"/>
    <x v="2465"/>
    <x v="3"/>
    <s v="PRA_CPACHECO"/>
    <s v="ZPMH"/>
    <s v="SER_GRAL"/>
    <s v="P56570705"/>
    <s v="ENERGY CLOUD S.A.C"/>
    <n v="1458.6"/>
    <n v="422.78260869565213"/>
    <s v="PEN"/>
    <s v="false"/>
  </r>
  <r>
    <s v="6650"/>
    <s v="PE"/>
    <x v="2"/>
    <x v="41"/>
    <s v="PE Explotación TI"/>
    <s v="CPACHECO"/>
    <s v="14"/>
    <s v="1400009169"/>
    <s v="100"/>
    <x v="2238"/>
    <x v="2465"/>
    <x v="3"/>
    <s v="PRA_CPACHECO"/>
    <s v="ZPMH"/>
    <s v="SER_GRAL"/>
    <s v="P56570705"/>
    <s v="ENERGY CLOUD S.A.C"/>
    <n v="1458.6"/>
    <n v="422.78260869565213"/>
    <s v="PEN"/>
    <s v="false"/>
  </r>
  <r>
    <s v="6650"/>
    <s v="PE"/>
    <x v="2"/>
    <x v="41"/>
    <s v="PE Explotación TI"/>
    <s v="CPACHECO"/>
    <s v="14"/>
    <s v="1400009169"/>
    <s v="110"/>
    <x v="2238"/>
    <x v="2465"/>
    <x v="3"/>
    <s v="PRA_CPACHECO"/>
    <s v="ZPMH"/>
    <s v="SER_GRAL"/>
    <s v="P56570705"/>
    <s v="ENERGY CLOUD S.A.C"/>
    <n v="1458.6"/>
    <n v="422.78260869565213"/>
    <s v="PEN"/>
    <s v="false"/>
  </r>
  <r>
    <s v="6650"/>
    <s v="PE"/>
    <x v="2"/>
    <x v="41"/>
    <s v="PE Explotación TI"/>
    <s v="CPACHECO"/>
    <s v="14"/>
    <s v="1400009169"/>
    <s v="120"/>
    <x v="2238"/>
    <x v="2465"/>
    <x v="3"/>
    <s v="PRA_CPACHECO"/>
    <s v="ZPMH"/>
    <s v="SER_GRAL"/>
    <s v="P56570705"/>
    <s v="ENERGY CLOUD S.A.C"/>
    <n v="1458.6"/>
    <n v="422.78260869565213"/>
    <s v="PEN"/>
    <s v="false"/>
  </r>
  <r>
    <s v="2200"/>
    <s v="CL"/>
    <x v="0"/>
    <x v="27"/>
    <s v="CL Center Manager"/>
    <s v="JVARGASS"/>
    <s v="12"/>
    <s v="1200143646"/>
    <s v="10"/>
    <x v="2239"/>
    <x v="2466"/>
    <x v="33"/>
    <s v="EXT_ACORREA"/>
    <s v="ZSRV"/>
    <s v=""/>
    <s v="96968660"/>
    <s v="AENORCHILE SPA"/>
    <n v="390521"/>
    <n v="421.76082425237331"/>
    <s v="CLP"/>
    <s v="false"/>
  </r>
  <r>
    <s v="MQU"/>
    <s v="CL"/>
    <x v="0"/>
    <x v="7"/>
    <s v="CL Ops Mall"/>
    <s v="MBELLO"/>
    <s v="12"/>
    <s v="1200143818"/>
    <s v="10"/>
    <x v="2240"/>
    <x v="2467"/>
    <x v="59"/>
    <s v="EXT_MBELLO"/>
    <s v="ZSRV"/>
    <s v=""/>
    <s v="76280819"/>
    <s v="PAISAJISMO BASCHARANT SPA"/>
    <n v="390000"/>
    <n v="421.19814672815443"/>
    <s v="CLP"/>
    <s v="false"/>
  </r>
  <r>
    <s v="1110"/>
    <s v="CL"/>
    <x v="0"/>
    <x v="45"/>
    <s v="CL Ops Out/Strip"/>
    <s v="MBELLO"/>
    <s v="12"/>
    <s v="1200143831"/>
    <s v="10"/>
    <x v="2241"/>
    <x v="2468"/>
    <x v="59"/>
    <s v="EXT_MBELLO"/>
    <s v="ZSRV"/>
    <s v=""/>
    <s v="76280819"/>
    <s v="PAISAJISMO BASCHARANT SPA"/>
    <n v="390000"/>
    <n v="421.19814672815443"/>
    <s v="CLP"/>
    <s v="false"/>
  </r>
  <r>
    <s v="CUR"/>
    <s v="CL"/>
    <x v="0"/>
    <x v="7"/>
    <s v="CL Ops Mall"/>
    <s v="JLAZO"/>
    <s v="12"/>
    <s v="1200145289"/>
    <s v="10"/>
    <x v="2242"/>
    <x v="2469"/>
    <x v="36"/>
    <s v="JLAZO"/>
    <s v="ZSRV"/>
    <s v=""/>
    <s v="76503678"/>
    <s v="SOCIEDAD GOUGAIN Y ROJAS LTDA"/>
    <n v="390000"/>
    <n v="421.19814672815443"/>
    <s v="CLP"/>
    <s v="false"/>
  </r>
  <r>
    <s v="MQU"/>
    <s v="CL"/>
    <x v="0"/>
    <x v="13"/>
    <s v="CL Marketing Mall"/>
    <s v="F.MOZO"/>
    <s v="12"/>
    <s v="1200145890"/>
    <s v="10"/>
    <x v="2243"/>
    <x v="2470"/>
    <x v="31"/>
    <s v="MFILIPINI"/>
    <s v="ZSRV"/>
    <s v=""/>
    <s v="76593514"/>
    <s v="TEMPO PRODUCCIONES BY DS SPA"/>
    <n v="390000"/>
    <n v="421.19814672815443"/>
    <s v="CLP"/>
    <s v="false"/>
  </r>
  <r>
    <s v="3520"/>
    <s v="PE"/>
    <x v="1"/>
    <x v="2"/>
    <s v="PE Ops Mall"/>
    <s v="GLUDENA"/>
    <s v="12"/>
    <s v="1200144507"/>
    <s v="10"/>
    <x v="2244"/>
    <x v="2471"/>
    <x v="64"/>
    <s v="GLUDENA"/>
    <s v="ZSRV"/>
    <s v=""/>
    <s v="P53719503"/>
    <s v="EFCO AMERICA S.A."/>
    <n v="1451.28"/>
    <n v="420.66086956521735"/>
    <s v="PEN"/>
    <s v="false"/>
  </r>
  <r>
    <s v="3520"/>
    <s v="PE"/>
    <x v="1"/>
    <x v="2"/>
    <s v="PE Ops Mall"/>
    <s v="gludena"/>
    <s v="12"/>
    <s v="1200146244"/>
    <s v="10"/>
    <x v="2245"/>
    <x v="2472"/>
    <x v="30"/>
    <s v="GLUDENA"/>
    <s v="ZSRV"/>
    <s v=""/>
    <s v="P53719503"/>
    <s v="EFCO AMERICA S.A."/>
    <n v="1451.28"/>
    <n v="420.66086956521735"/>
    <s v="PEN"/>
    <s v="false"/>
  </r>
  <r>
    <s v="1110"/>
    <s v="CL"/>
    <x v="0"/>
    <x v="45"/>
    <s v="CL Ops Out/Strip"/>
    <s v="MBELLO"/>
    <s v="12"/>
    <s v="1200145694"/>
    <s v="10"/>
    <x v="2246"/>
    <x v="2473"/>
    <x v="40"/>
    <s v="EXT_MBELLO"/>
    <s v="ZSRV"/>
    <s v=""/>
    <s v="96811990"/>
    <s v="LINKES CHILE S.A"/>
    <n v="389474"/>
    <n v="420.6300692276954"/>
    <s v="CLP"/>
    <s v="false"/>
  </r>
  <r>
    <s v="3510"/>
    <s v="PE"/>
    <x v="1"/>
    <x v="2"/>
    <s v="PE Ops Mall"/>
    <s v="DDIAZ"/>
    <s v="12"/>
    <s v="1200144329"/>
    <s v="10"/>
    <x v="2247"/>
    <x v="2474"/>
    <x v="32"/>
    <s v="DDIAZ"/>
    <s v="ZSRV"/>
    <s v=""/>
    <s v="P52933471"/>
    <s v="EMPSER PERU E.I.R.L"/>
    <n v="1451.07"/>
    <n v="420.59999999999997"/>
    <s v="PEN"/>
    <s v="false"/>
  </r>
  <r>
    <s v="MIN"/>
    <s v="PE"/>
    <x v="1"/>
    <x v="34"/>
    <s v="PE Marketing Mall"/>
    <s v="AATOCHE"/>
    <s v="12"/>
    <s v="1200144157"/>
    <s v="10"/>
    <x v="2248"/>
    <x v="2475"/>
    <x v="46"/>
    <s v="EXT_EDAVILA"/>
    <s v="ZSRV"/>
    <s v="SER_MKT"/>
    <s v="P09378629"/>
    <s v="ARIAS RIVAS FLOR ROSSANA"/>
    <n v="1450"/>
    <n v="420.28985507246375"/>
    <s v="PEN"/>
    <s v="false"/>
  </r>
  <r>
    <s v="4300"/>
    <s v="CO"/>
    <x v="3"/>
    <x v="11"/>
    <s v="CO Ops Mall"/>
    <s v="ARICO"/>
    <s v="12"/>
    <s v="1200146856"/>
    <s v="10"/>
    <x v="2249"/>
    <x v="2476"/>
    <x v="50"/>
    <s v="EXT_JTRUJILL"/>
    <s v="ZSRV"/>
    <s v=""/>
    <s v="C900038616"/>
    <s v="CBRE COLOMBIA SAS"/>
    <n v="1544900"/>
    <n v="420.03806416530722"/>
    <s v="COP"/>
    <s v="false"/>
  </r>
  <r>
    <s v="3540"/>
    <s v="PE"/>
    <x v="1"/>
    <x v="41"/>
    <s v="PE Explotación TI"/>
    <s v="CPAVEZ"/>
    <s v="12"/>
    <s v="1200146213"/>
    <s v="10"/>
    <x v="2250"/>
    <x v="2477"/>
    <x v="30"/>
    <s v="CPAVEZ"/>
    <s v="ZSRV"/>
    <s v="SER_GRAL"/>
    <s v="P10178274"/>
    <s v="TRANSFAR SUPPLIES COMPUTER S.A"/>
    <n v="420"/>
    <n v="420"/>
    <s v="USD"/>
    <s v="false"/>
  </r>
  <r>
    <s v="1100"/>
    <s v="CL"/>
    <x v="0"/>
    <x v="7"/>
    <s v="CL Ops Mall"/>
    <s v="ASANCHEZ"/>
    <s v="12"/>
    <s v="1200144274"/>
    <s v="10"/>
    <x v="2251"/>
    <x v="2478"/>
    <x v="3"/>
    <s v="EXT_MURRA"/>
    <s v="ZSRV"/>
    <s v=""/>
    <s v="96542490"/>
    <s v="TRECK S.A"/>
    <n v="388773"/>
    <n v="419.87299255883278"/>
    <s v="CLP"/>
    <s v="false"/>
  </r>
  <r>
    <s v="1100"/>
    <s v="CL"/>
    <x v="0"/>
    <x v="1"/>
    <s v="Corp A. Finanzas"/>
    <s v="pmunoz"/>
    <s v="12"/>
    <s v="1200143661"/>
    <s v="10"/>
    <x v="2252"/>
    <x v="2479"/>
    <x v="33"/>
    <s v="PMUNOZ"/>
    <s v="ZSRV"/>
    <s v="SER_GRAL"/>
    <s v="96539380"/>
    <s v="EDICIONES FINANCIERAS S.A"/>
    <n v="387795"/>
    <n v="418.81675720626833"/>
    <s v="CLP"/>
    <s v="false"/>
  </r>
  <r>
    <s v="1110"/>
    <s v="CL"/>
    <x v="0"/>
    <x v="45"/>
    <s v="CL Ops Out/Strip"/>
    <s v="MBELLO"/>
    <s v="12"/>
    <s v="1200144291"/>
    <s v="10"/>
    <x v="2253"/>
    <x v="2480"/>
    <x v="3"/>
    <s v="EXT_MBELLO"/>
    <s v="ZSRV"/>
    <s v=""/>
    <s v="77692006"/>
    <s v="FISER SPA"/>
    <n v="387350"/>
    <n v="418.33615932089901"/>
    <s v="CLP"/>
    <s v="false"/>
  </r>
  <r>
    <s v="6650"/>
    <s v="PE"/>
    <x v="2"/>
    <x v="34"/>
    <s v="PE Marketing Mall"/>
    <s v="Mchacaliaza "/>
    <s v="12"/>
    <s v="1200145400"/>
    <s v="10"/>
    <x v="2254"/>
    <x v="2481"/>
    <x v="21"/>
    <s v="EXT_EDAVILA"/>
    <s v="ZSRV"/>
    <s v="SER_MKT"/>
    <s v="P40978481"/>
    <s v="MEJIA AQUIJE OSCAR ALBERTO"/>
    <n v="1440.68"/>
    <n v="417.58840579710147"/>
    <s v="PEN"/>
    <s v="false"/>
  </r>
  <r>
    <s v="6000"/>
    <s v="PE"/>
    <x v="2"/>
    <x v="34"/>
    <s v="PE Marketing Mall"/>
    <s v="AATOCHE"/>
    <s v="12"/>
    <s v="1200146449"/>
    <s v="10"/>
    <x v="2255"/>
    <x v="2482"/>
    <x v="43"/>
    <s v="EXT_KNOLASCO"/>
    <s v="ZSRV"/>
    <s v="SER_MKT"/>
    <s v="P55475164"/>
    <s v="INVERSIONES LURA S.A.C"/>
    <n v="1440"/>
    <n v="417.39130434782606"/>
    <s v="PEN"/>
    <s v="false"/>
  </r>
  <r>
    <s v="3450"/>
    <s v="PE"/>
    <x v="1"/>
    <x v="38"/>
    <s v="PE Ops Out/Strips"/>
    <s v="mrodriguezc"/>
    <s v="12"/>
    <s v="1200144552"/>
    <s v="10"/>
    <x v="2256"/>
    <x v="2483"/>
    <x v="16"/>
    <s v="MRODRIGUEZC"/>
    <s v="ZSRV"/>
    <s v=""/>
    <s v="P56607803"/>
    <s v="NATIONAL FACILITIES MANAGEMENT S.A."/>
    <n v="1438.58"/>
    <n v="416.97971014492748"/>
    <s v="PEN"/>
    <s v="false"/>
  </r>
  <r>
    <s v="2160"/>
    <s v="CL"/>
    <x v="0"/>
    <x v="7"/>
    <s v="CL Ops Mall"/>
    <s v="RCORTES"/>
    <s v="12"/>
    <s v="1200144186"/>
    <s v="10"/>
    <x v="2257"/>
    <x v="2484"/>
    <x v="11"/>
    <s v="EXT_CVENEGAS"/>
    <s v="ZSRV"/>
    <s v=""/>
    <s v="8337147"/>
    <s v="JUAN ANTONIO LAZO QUEZADA"/>
    <n v="10"/>
    <n v="416.66666666666669"/>
    <s v="UF"/>
    <s v="false"/>
  </r>
  <r>
    <s v="2160"/>
    <s v="CL"/>
    <x v="0"/>
    <x v="7"/>
    <s v="CL Ops Mall"/>
    <s v="RCORTES"/>
    <s v="12"/>
    <s v="1200144187"/>
    <s v="10"/>
    <x v="2258"/>
    <x v="2485"/>
    <x v="11"/>
    <s v="EXT_CVENEGAS"/>
    <s v="ZSRV"/>
    <s v=""/>
    <s v="8337147"/>
    <s v="JUAN ANTONIO LAZO QUEZADA"/>
    <n v="10"/>
    <n v="416.66666666666669"/>
    <s v="UF"/>
    <s v="false"/>
  </r>
  <r>
    <s v="2160"/>
    <s v="CL"/>
    <x v="0"/>
    <x v="7"/>
    <s v="CL Ops Mall"/>
    <s v="RCORTES"/>
    <s v="12"/>
    <s v="1200144188"/>
    <s v="10"/>
    <x v="2259"/>
    <x v="2486"/>
    <x v="11"/>
    <s v="EXT_CVENEGAS"/>
    <s v="ZSRV"/>
    <s v=""/>
    <s v="8337147"/>
    <s v="JUAN ANTONIO LAZO QUEZADA"/>
    <n v="10"/>
    <n v="416.66666666666669"/>
    <s v="UF"/>
    <s v="false"/>
  </r>
  <r>
    <s v="AEB"/>
    <s v="CL"/>
    <x v="0"/>
    <x v="7"/>
    <s v="CL Ops Mall"/>
    <s v="MFREITEZ"/>
    <s v="12"/>
    <s v="1200145606"/>
    <s v="10"/>
    <x v="2260"/>
    <x v="2487"/>
    <x v="26"/>
    <s v="KVARAS"/>
    <s v="ZSRV"/>
    <s v=""/>
    <s v="76230509"/>
    <s v="INGENIERIA Y SERVICIOS ELECTRICOS"/>
    <n v="10"/>
    <n v="416.66666666666669"/>
    <s v="UF"/>
    <s v="false"/>
  </r>
  <r>
    <s v="2400"/>
    <s v="CL"/>
    <x v="0"/>
    <x v="7"/>
    <s v="CL Ops Mall"/>
    <s v="RMESA"/>
    <s v="12"/>
    <s v="1200146376"/>
    <s v="70"/>
    <x v="949"/>
    <x v="2488"/>
    <x v="13"/>
    <s v="EXT_JHERRERA"/>
    <s v="ZSRV"/>
    <s v=""/>
    <s v="8337147"/>
    <s v="JUAN ANTONIO LAZO QUEZADA"/>
    <n v="10"/>
    <n v="416.66666666666669"/>
    <s v="UF"/>
    <s v="false"/>
  </r>
  <r>
    <s v="2400"/>
    <s v="CL"/>
    <x v="0"/>
    <x v="7"/>
    <s v="CL Ops Mall"/>
    <s v="RMESA"/>
    <s v="12"/>
    <s v="1200146376"/>
    <s v="80"/>
    <x v="949"/>
    <x v="2489"/>
    <x v="13"/>
    <s v="EXT_JHERRERA"/>
    <s v="ZSRV"/>
    <s v=""/>
    <s v="8337147"/>
    <s v="JUAN ANTONIO LAZO QUEZADA"/>
    <n v="10"/>
    <n v="416.66666666666669"/>
    <s v="UF"/>
    <s v="false"/>
  </r>
  <r>
    <s v="1100"/>
    <s v="CL"/>
    <x v="0"/>
    <x v="7"/>
    <s v="CL Ops Mall"/>
    <s v="KCEA"/>
    <s v="12"/>
    <s v="1200146559"/>
    <s v="10"/>
    <x v="2261"/>
    <x v="2490"/>
    <x v="10"/>
    <s v="EXT_CNARANJO"/>
    <s v="ZSRV"/>
    <s v=""/>
    <s v="76187193"/>
    <s v="HEFTER CHILE SPA"/>
    <n v="10"/>
    <n v="416.66666666666669"/>
    <s v="UF"/>
    <s v="false"/>
  </r>
  <r>
    <s v="2160"/>
    <s v="CL"/>
    <x v="0"/>
    <x v="7"/>
    <s v="CL Ops Mall"/>
    <s v="rcortes"/>
    <m/>
    <s v="1200147508"/>
    <s v="10"/>
    <x v="2262"/>
    <x v="1604"/>
    <x v="28"/>
    <s v="EXT_CVENEGAS"/>
    <s v="ZSRV"/>
    <s v=""/>
    <s v="8337147"/>
    <s v="JUAN ANTONIO LAZO QUEZADA"/>
    <n v="10"/>
    <n v="416.66666666666669"/>
    <s v="UF"/>
    <s v="false"/>
  </r>
  <r>
    <s v="2160"/>
    <s v="CL"/>
    <x v="0"/>
    <x v="16"/>
    <s v="CL Arq Mall"/>
    <s v="S UGARTE"/>
    <s v="14"/>
    <s v="1400009217"/>
    <s v="10"/>
    <x v="2263"/>
    <x v="2491"/>
    <x v="5"/>
    <s v="BILLESCA"/>
    <s v="ZPMH"/>
    <s v=""/>
    <s v="76088833"/>
    <s v="ASESORIAS E INVERSIONES FAUNDEZ LAT"/>
    <n v="9.9689999999999994"/>
    <n v="415.37499999999994"/>
    <s v="UF"/>
    <s v="false"/>
  </r>
  <r>
    <s v="2160"/>
    <s v="CL"/>
    <x v="0"/>
    <x v="16"/>
    <s v="CL Arq Mall"/>
    <s v="S UGARTE"/>
    <s v="14"/>
    <s v="1400009217"/>
    <s v="20"/>
    <x v="2263"/>
    <x v="2492"/>
    <x v="5"/>
    <s v="BILLESCA"/>
    <s v="ZPMH"/>
    <s v=""/>
    <s v="76088833"/>
    <s v="ASESORIAS E INVERSIONES FAUNDEZ LAT"/>
    <n v="9.9689999999999994"/>
    <n v="415.37499999999994"/>
    <s v="UF"/>
    <s v="false"/>
  </r>
  <r>
    <s v="2160"/>
    <s v="CL"/>
    <x v="0"/>
    <x v="16"/>
    <s v="CL Arq Mall"/>
    <s v="S UGARTE"/>
    <s v="14"/>
    <s v="1400009217"/>
    <s v="30"/>
    <x v="2263"/>
    <x v="2493"/>
    <x v="5"/>
    <s v="BILLESCA"/>
    <s v="ZPMH"/>
    <s v=""/>
    <s v="76088833"/>
    <s v="ASESORIAS E INVERSIONES FAUNDEZ LAT"/>
    <n v="9.9689999999999994"/>
    <n v="415.37499999999994"/>
    <s v="UF"/>
    <s v="false"/>
  </r>
  <r>
    <s v="2160"/>
    <s v="CL"/>
    <x v="0"/>
    <x v="16"/>
    <s v="CL Arq Mall"/>
    <s v="S UGARTE"/>
    <s v="14"/>
    <s v="1400009217"/>
    <s v="40"/>
    <x v="2263"/>
    <x v="2494"/>
    <x v="5"/>
    <s v="BILLESCA"/>
    <s v="ZPMH"/>
    <s v=""/>
    <s v="76088833"/>
    <s v="ASESORIAS E INVERSIONES FAUNDEZ LAT"/>
    <n v="9.9689999999999994"/>
    <n v="415.37499999999994"/>
    <s v="UF"/>
    <s v="false"/>
  </r>
  <r>
    <s v="2160"/>
    <s v="CL"/>
    <x v="0"/>
    <x v="16"/>
    <s v="CL Arq Mall"/>
    <s v="S UGARTE"/>
    <s v="14"/>
    <s v="1400009217"/>
    <s v="50"/>
    <x v="2263"/>
    <x v="2495"/>
    <x v="5"/>
    <s v="BILLESCA"/>
    <s v="ZPMH"/>
    <s v=""/>
    <s v="76088833"/>
    <s v="ASESORIAS E INVERSIONES FAUNDEZ LAT"/>
    <n v="9.9689999999999994"/>
    <n v="415.37499999999994"/>
    <s v="UF"/>
    <s v="false"/>
  </r>
  <r>
    <s v="2160"/>
    <s v="CL"/>
    <x v="0"/>
    <x v="16"/>
    <s v="CL Arq Mall"/>
    <s v="S UGARTE"/>
    <s v="14"/>
    <s v="1400009217"/>
    <s v="60"/>
    <x v="2263"/>
    <x v="2496"/>
    <x v="5"/>
    <s v="BILLESCA"/>
    <s v="ZPMH"/>
    <s v=""/>
    <s v="76088833"/>
    <s v="ASESORIAS E INVERSIONES FAUNDEZ LAT"/>
    <n v="9.9689999999999994"/>
    <n v="415.37499999999994"/>
    <s v="UF"/>
    <s v="false"/>
  </r>
  <r>
    <s v="2160"/>
    <s v="CL"/>
    <x v="0"/>
    <x v="16"/>
    <s v="CL Arq Mall"/>
    <s v="S UGARTE"/>
    <s v="14"/>
    <s v="1400009217"/>
    <s v="70"/>
    <x v="2263"/>
    <x v="2497"/>
    <x v="5"/>
    <s v="BILLESCA"/>
    <s v="ZPMH"/>
    <s v=""/>
    <s v="76088833"/>
    <s v="ASESORIAS E INVERSIONES FAUNDEZ LAT"/>
    <n v="9.9689999999999994"/>
    <n v="415.37499999999994"/>
    <s v="UF"/>
    <s v="false"/>
  </r>
  <r>
    <s v="2160"/>
    <s v="CL"/>
    <x v="0"/>
    <x v="16"/>
    <s v="CL Arq Mall"/>
    <s v="S UGARTE"/>
    <s v="14"/>
    <s v="1400009217"/>
    <s v="80"/>
    <x v="2263"/>
    <x v="2498"/>
    <x v="5"/>
    <s v="BILLESCA"/>
    <s v="ZPMH"/>
    <s v=""/>
    <s v="76088833"/>
    <s v="ASESORIAS E INVERSIONES FAUNDEZ LAT"/>
    <n v="9.9689999999999994"/>
    <n v="415.37499999999994"/>
    <s v="UF"/>
    <s v="false"/>
  </r>
  <r>
    <s v="2160"/>
    <s v="CL"/>
    <x v="0"/>
    <x v="16"/>
    <s v="CL Arq Mall"/>
    <s v="S UGARTE"/>
    <s v="14"/>
    <s v="1400009217"/>
    <s v="90"/>
    <x v="2263"/>
    <x v="2499"/>
    <x v="5"/>
    <s v="BILLESCA"/>
    <s v="ZPMH"/>
    <s v=""/>
    <s v="76088833"/>
    <s v="ASESORIAS E INVERSIONES FAUNDEZ LAT"/>
    <n v="9.9689999999999994"/>
    <n v="415.37499999999994"/>
    <s v="UF"/>
    <s v="false"/>
  </r>
  <r>
    <s v="2160"/>
    <s v="CL"/>
    <x v="0"/>
    <x v="16"/>
    <s v="CL Arq Mall"/>
    <s v="S UGARTE"/>
    <s v="14"/>
    <s v="1400009217"/>
    <s v="100"/>
    <x v="2263"/>
    <x v="2500"/>
    <x v="5"/>
    <s v="BILLESCA"/>
    <s v="ZPMH"/>
    <s v=""/>
    <s v="76088833"/>
    <s v="ASESORIAS E INVERSIONES FAUNDEZ LAT"/>
    <n v="9.9689999999999994"/>
    <n v="415.37499999999994"/>
    <s v="UF"/>
    <s v="false"/>
  </r>
  <r>
    <s v="2160"/>
    <s v="CL"/>
    <x v="0"/>
    <x v="16"/>
    <s v="CL Arq Mall"/>
    <s v="S UGARTE"/>
    <s v="14"/>
    <s v="1400009217"/>
    <s v="110"/>
    <x v="2263"/>
    <x v="2501"/>
    <x v="5"/>
    <s v="BILLESCA"/>
    <s v="ZPMH"/>
    <s v=""/>
    <s v="76088833"/>
    <s v="ASESORIAS E INVERSIONES FAUNDEZ LAT"/>
    <n v="9.9689999999999994"/>
    <n v="415.37499999999994"/>
    <s v="UF"/>
    <s v="false"/>
  </r>
  <r>
    <s v="2160"/>
    <s v="CL"/>
    <x v="0"/>
    <x v="16"/>
    <s v="CL Arq Mall"/>
    <s v="S UGARTE"/>
    <s v="14"/>
    <s v="1400009217"/>
    <s v="120"/>
    <x v="2263"/>
    <x v="2502"/>
    <x v="5"/>
    <s v="BILLESCA"/>
    <s v="ZPMH"/>
    <s v=""/>
    <s v="76088833"/>
    <s v="ASESORIAS E INVERSIONES FAUNDEZ LAT"/>
    <n v="9.9689999999999994"/>
    <n v="415.37499999999994"/>
    <s v="UF"/>
    <s v="false"/>
  </r>
  <r>
    <s v="2200"/>
    <s v="CL"/>
    <x v="0"/>
    <x v="7"/>
    <s v="CL Ops Mall"/>
    <s v="FQUEZADA"/>
    <s v="12"/>
    <s v="1200145771"/>
    <s v="10"/>
    <x v="2264"/>
    <x v="2503"/>
    <x v="39"/>
    <s v="FQUEZADA"/>
    <s v="ZSRV"/>
    <s v=""/>
    <s v="96753590"/>
    <s v="SULO CHILE S.A"/>
    <n v="384000"/>
    <n v="414.71817524002898"/>
    <s v="CLP"/>
    <s v="false"/>
  </r>
  <r>
    <s v="LAR"/>
    <s v="PE"/>
    <x v="1"/>
    <x v="8"/>
    <s v="PE Center Manager"/>
    <s v="FZAMALLOA"/>
    <s v="12"/>
    <s v="1200145850"/>
    <s v="10"/>
    <x v="2265"/>
    <x v="2504"/>
    <x v="31"/>
    <s v="EXT_BRODRIGU"/>
    <s v="ZSRV"/>
    <s v=""/>
    <s v="P55097445"/>
    <s v="INSTALS DRYWALL SERVICE S.A.C"/>
    <n v="1430"/>
    <n v="414.49275362318838"/>
    <s v="PEN"/>
    <s v="false"/>
  </r>
  <r>
    <s v="6740"/>
    <s v="PE"/>
    <x v="2"/>
    <x v="34"/>
    <s v="PE Marketing Mall"/>
    <s v="KORDAYA"/>
    <s v="12"/>
    <s v="1200146663"/>
    <s v="10"/>
    <x v="2266"/>
    <x v="2505"/>
    <x v="12"/>
    <s v="EXT_ACHIHUAN"/>
    <s v="ZSRV"/>
    <s v="SER_MKT"/>
    <s v="P60187122"/>
    <s v="IMAGETING E.I.R.L"/>
    <n v="1430"/>
    <n v="414.49275362318838"/>
    <s v="PEN"/>
    <s v="false"/>
  </r>
  <r>
    <s v="3520"/>
    <s v="PE"/>
    <x v="1"/>
    <x v="2"/>
    <s v="PE Ops Mall"/>
    <s v="GLUDEÑA"/>
    <s v="12"/>
    <s v="1200145421"/>
    <s v="10"/>
    <x v="2267"/>
    <x v="2506"/>
    <x v="52"/>
    <s v="RFC_CPI_SAP"/>
    <s v="ZSRV"/>
    <s v=""/>
    <s v="P56607803"/>
    <s v="NATIONAL FACILITIES MANAGEMENT S.A."/>
    <n v="1426"/>
    <n v="413.33333333333331"/>
    <s v="PEN"/>
    <s v="false"/>
  </r>
  <r>
    <s v="DCO"/>
    <s v="CO"/>
    <x v="3"/>
    <x v="12"/>
    <s v="CO Gcia Ing"/>
    <s v="T Durán"/>
    <s v="12"/>
    <s v="1200146655"/>
    <s v="10"/>
    <x v="2268"/>
    <x v="2507"/>
    <x v="12"/>
    <s v="PRA_KCUBIDES"/>
    <s v="ZSRV"/>
    <s v=""/>
    <s v="C901484184"/>
    <s v="CATALBA SAS"/>
    <n v="1520000"/>
    <n v="413.26808047852091"/>
    <s v="COP"/>
    <s v="false"/>
  </r>
  <r>
    <s v="DCO"/>
    <s v="CO"/>
    <x v="3"/>
    <x v="11"/>
    <s v="CO Ops Mall"/>
    <s v="T Durán"/>
    <s v="12"/>
    <s v="1200146656"/>
    <s v="10"/>
    <x v="2269"/>
    <x v="2508"/>
    <x v="12"/>
    <s v="PRA_KCUBIDES"/>
    <s v="ZSRV"/>
    <s v=""/>
    <s v="C901484184"/>
    <s v="CATALBA SAS"/>
    <n v="1520000"/>
    <n v="413.26808047852091"/>
    <s v="COP"/>
    <s v="false"/>
  </r>
  <r>
    <s v="MIN"/>
    <s v="PE"/>
    <x v="1"/>
    <x v="2"/>
    <s v="PE Ops Mall"/>
    <s v="jrojas"/>
    <m/>
    <s v="1200147313"/>
    <s v="10"/>
    <x v="2270"/>
    <x v="2509"/>
    <x v="25"/>
    <s v="EXT_EDAVILA"/>
    <s v="ZSRV"/>
    <s v=""/>
    <s v="P53839517"/>
    <s v="MR SISTEMAS ESPECIALES E.I.R.L."/>
    <n v="1423.22"/>
    <n v="412.52753623188403"/>
    <s v="PEN"/>
    <s v="false"/>
  </r>
  <r>
    <s v="6700"/>
    <s v="PE"/>
    <x v="2"/>
    <x v="34"/>
    <s v="PE Marketing Mall"/>
    <s v="RCULQUI"/>
    <s v="12"/>
    <s v="1200143989"/>
    <s v="10"/>
    <x v="2271"/>
    <x v="2136"/>
    <x v="8"/>
    <s v="EXT_ACHIHUAN"/>
    <s v="ZSRV"/>
    <s v=""/>
    <s v="P49614128"/>
    <s v="BACKSTAGE &amp; MARKETING SRL"/>
    <n v="1420"/>
    <n v="411.59420289855069"/>
    <s v="PEN"/>
    <s v="false"/>
  </r>
  <r>
    <s v="LAR"/>
    <s v="PE"/>
    <x v="1"/>
    <x v="8"/>
    <s v="PE Center Manager"/>
    <s v="FZAMALLOA"/>
    <s v="12"/>
    <s v="1200146404"/>
    <s v="10"/>
    <x v="2272"/>
    <x v="2510"/>
    <x v="13"/>
    <s v="EXT_BRODRIGU"/>
    <s v="ZSRV"/>
    <s v=""/>
    <s v="P56607803"/>
    <s v="NATIONAL FACILITIES MANAGEMENT S.A."/>
    <n v="1420"/>
    <n v="411.59420289855069"/>
    <s v="PEN"/>
    <s v="false"/>
  </r>
  <r>
    <s v="MVS"/>
    <s v="PE"/>
    <x v="2"/>
    <x v="38"/>
    <s v="PE Ops Out/Strips"/>
    <s v="KORDAYA"/>
    <s v="12"/>
    <s v="1200145897"/>
    <s v="10"/>
    <x v="2273"/>
    <x v="2511"/>
    <x v="31"/>
    <s v="KORDAYA"/>
    <s v="ZSRV"/>
    <s v=""/>
    <s v="P602425674"/>
    <s v="CORPORACION COPIAS EXPRESS S.R.L."/>
    <n v="1418"/>
    <n v="411.01449275362319"/>
    <s v="PEN"/>
    <s v="false"/>
  </r>
  <r>
    <s v="6650"/>
    <s v="PE"/>
    <x v="2"/>
    <x v="2"/>
    <s v="PE Ops Mall"/>
    <s v="MCHACALIAZ"/>
    <s v="12"/>
    <s v="1200144233"/>
    <s v="10"/>
    <x v="2274"/>
    <x v="2512"/>
    <x v="11"/>
    <s v="RFC_CPI_SAP"/>
    <s v="ZSRV"/>
    <s v=""/>
    <s v="P60434597"/>
    <s v="DINAMO CONTROL &amp; AUTOMATIZACION S.A"/>
    <n v="1416.67"/>
    <n v="410.6289855072464"/>
    <s v="PEN"/>
    <s v="false"/>
  </r>
  <r>
    <s v="PAG"/>
    <s v="CO"/>
    <x v="3"/>
    <x v="11"/>
    <s v="CO Ops Mall"/>
    <s v="CHERRERA"/>
    <s v="12"/>
    <s v="1200143960"/>
    <s v="20"/>
    <x v="2275"/>
    <x v="2149"/>
    <x v="27"/>
    <s v="EXT_MSAMPER"/>
    <s v="ZSRV"/>
    <s v=""/>
    <s v="C901818338"/>
    <s v="KING MAX GORDOS S.A.S"/>
    <n v="1510000"/>
    <n v="410.54921152800438"/>
    <s v="COP"/>
    <s v="false"/>
  </r>
  <r>
    <s v="MIN"/>
    <s v="PE"/>
    <x v="1"/>
    <x v="2"/>
    <s v="PE Ops Mall"/>
    <s v="jrojas"/>
    <m/>
    <s v="1200147316"/>
    <s v="10"/>
    <x v="2276"/>
    <x v="1959"/>
    <x v="25"/>
    <s v="EXT_EDAVILA"/>
    <s v="ZSRV"/>
    <s v=""/>
    <s v="P53839517"/>
    <s v="MR SISTEMAS ESPECIALES E.I.R.L."/>
    <n v="1414.4"/>
    <n v="409.97101449275362"/>
    <s v="PEN"/>
    <s v="false"/>
  </r>
  <r>
    <s v="MIN"/>
    <s v="PE"/>
    <x v="1"/>
    <x v="2"/>
    <s v="PE Ops Mall"/>
    <s v="jrojas"/>
    <m/>
    <s v="1200147311"/>
    <s v="10"/>
    <x v="2277"/>
    <x v="2513"/>
    <x v="25"/>
    <s v="EXT_EDAVILA"/>
    <s v="ZSRV"/>
    <s v=""/>
    <s v="P53839517"/>
    <s v="MR SISTEMAS ESPECIALES E.I.R.L."/>
    <n v="1414.4"/>
    <n v="409.97101449275362"/>
    <s v="PEN"/>
    <s v="false"/>
  </r>
  <r>
    <s v="MAM"/>
    <s v="CL"/>
    <x v="0"/>
    <x v="13"/>
    <s v="CL Marketing Mall"/>
    <s v="CESTAY"/>
    <s v="12"/>
    <s v="1200146770"/>
    <s v="10"/>
    <x v="2278"/>
    <x v="2514"/>
    <x v="51"/>
    <s v="CESTAY"/>
    <s v="ZSRV"/>
    <s v=""/>
    <s v="76593514"/>
    <s v="TEMPO PRODUCCIONES BY DS SPA"/>
    <n v="379500"/>
    <n v="409.85819662393487"/>
    <s v="CLP"/>
    <s v="false"/>
  </r>
  <r>
    <s v="2400"/>
    <s v="CL"/>
    <x v="0"/>
    <x v="7"/>
    <s v="CL Ops Mall"/>
    <s v="RMESA"/>
    <s v="12"/>
    <s v="1200145018"/>
    <s v="10"/>
    <x v="2279"/>
    <x v="2515"/>
    <x v="0"/>
    <s v="RCABEZAS"/>
    <s v="ZSRV"/>
    <s v=""/>
    <s v="76913083"/>
    <s v="COMERCIALIZADORA DE INGENIERIA"/>
    <n v="378761"/>
    <n v="409.06008013564741"/>
    <s v="CLP"/>
    <s v="false"/>
  </r>
  <r>
    <s v="1100"/>
    <s v="CL"/>
    <x v="0"/>
    <x v="6"/>
    <s v="Corp Explo. TI"/>
    <s v="CPAVEZ"/>
    <s v="12"/>
    <s v="1200144247"/>
    <s v="10"/>
    <x v="2280"/>
    <x v="2516"/>
    <x v="3"/>
    <s v="CPAVEZ"/>
    <s v="ZSRV"/>
    <s v="SER_GRAL"/>
    <s v="96806980"/>
    <s v="ENTEL PCS TELECOMUNICACIONES S.A."/>
    <n v="378403"/>
    <n v="408.67344183685594"/>
    <s v="CLP"/>
    <s v="false"/>
  </r>
  <r>
    <s v="3450"/>
    <s v="PE"/>
    <x v="1"/>
    <x v="41"/>
    <s v="PE Explotación TI"/>
    <s v="CPACHECO"/>
    <s v="12"/>
    <s v="1200144960"/>
    <s v="10"/>
    <x v="2281"/>
    <x v="2517"/>
    <x v="5"/>
    <s v="PRA_CPACHECO"/>
    <s v="ZSRV"/>
    <s v="SER_GRAL"/>
    <s v="P56570705"/>
    <s v="ENERGY CLOUD S.A.C"/>
    <n v="1408"/>
    <n v="408.1159420289855"/>
    <s v="PEN"/>
    <s v="false"/>
  </r>
  <r>
    <s v="6740"/>
    <s v="PE"/>
    <x v="2"/>
    <x v="41"/>
    <s v="PE Explotación TI"/>
    <s v="CPACHECO"/>
    <s v="12"/>
    <s v="1200144949"/>
    <s v="10"/>
    <x v="2282"/>
    <x v="2518"/>
    <x v="5"/>
    <s v="PRA_CPACHECO"/>
    <s v="ZSRV"/>
    <s v="SER_GRAL"/>
    <s v="P56570705"/>
    <s v="ENERGY CLOUD S.A.C"/>
    <n v="1408"/>
    <n v="408.1159420289855"/>
    <s v="PEN"/>
    <s v="false"/>
  </r>
  <r>
    <s v="3300"/>
    <s v="PE"/>
    <x v="1"/>
    <x v="41"/>
    <s v="PE Explotación TI"/>
    <s v="CPACHECO"/>
    <s v="14"/>
    <s v="1400009166"/>
    <s v="10"/>
    <x v="2283"/>
    <x v="2519"/>
    <x v="3"/>
    <s v="PRA_CPACHECO"/>
    <s v="ZPMH"/>
    <s v="SER_GRAL"/>
    <s v="P56570705"/>
    <s v="ENERGY CLOUD S.A.C"/>
    <n v="1403.4"/>
    <n v="406.78260869565219"/>
    <s v="PEN"/>
    <s v="false"/>
  </r>
  <r>
    <s v="3300"/>
    <s v="PE"/>
    <x v="1"/>
    <x v="41"/>
    <s v="PE Explotación TI"/>
    <s v="CPACHECO"/>
    <s v="14"/>
    <s v="1400009166"/>
    <s v="20"/>
    <x v="2283"/>
    <x v="2519"/>
    <x v="3"/>
    <s v="PRA_CPACHECO"/>
    <s v="ZPMH"/>
    <s v="SER_GRAL"/>
    <s v="P56570705"/>
    <s v="ENERGY CLOUD S.A.C"/>
    <n v="1403.4"/>
    <n v="406.78260869565219"/>
    <s v="PEN"/>
    <s v="false"/>
  </r>
  <r>
    <s v="3300"/>
    <s v="PE"/>
    <x v="1"/>
    <x v="41"/>
    <s v="PE Explotación TI"/>
    <s v="CPACHECO"/>
    <s v="14"/>
    <s v="1400009166"/>
    <s v="30"/>
    <x v="2283"/>
    <x v="2519"/>
    <x v="3"/>
    <s v="PRA_CPACHECO"/>
    <s v="ZPMH"/>
    <s v="SER_GRAL"/>
    <s v="P56570705"/>
    <s v="ENERGY CLOUD S.A.C"/>
    <n v="1403.4"/>
    <n v="406.78260869565219"/>
    <s v="PEN"/>
    <s v="false"/>
  </r>
  <r>
    <s v="3300"/>
    <s v="PE"/>
    <x v="1"/>
    <x v="41"/>
    <s v="PE Explotación TI"/>
    <s v="CPACHECO"/>
    <s v="14"/>
    <s v="1400009166"/>
    <s v="40"/>
    <x v="2283"/>
    <x v="2519"/>
    <x v="3"/>
    <s v="PRA_CPACHECO"/>
    <s v="ZPMH"/>
    <s v="SER_GRAL"/>
    <s v="P56570705"/>
    <s v="ENERGY CLOUD S.A.C"/>
    <n v="1403.4"/>
    <n v="406.78260869565219"/>
    <s v="PEN"/>
    <s v="false"/>
  </r>
  <r>
    <s v="3300"/>
    <s v="PE"/>
    <x v="1"/>
    <x v="41"/>
    <s v="PE Explotación TI"/>
    <s v="CPACHECO"/>
    <s v="14"/>
    <s v="1400009166"/>
    <s v="50"/>
    <x v="2283"/>
    <x v="2519"/>
    <x v="3"/>
    <s v="PRA_CPACHECO"/>
    <s v="ZPMH"/>
    <s v="SER_GRAL"/>
    <s v="P56570705"/>
    <s v="ENERGY CLOUD S.A.C"/>
    <n v="1403.4"/>
    <n v="406.78260869565219"/>
    <s v="PEN"/>
    <s v="false"/>
  </r>
  <r>
    <s v="3300"/>
    <s v="PE"/>
    <x v="1"/>
    <x v="41"/>
    <s v="PE Explotación TI"/>
    <s v="CPACHECO"/>
    <s v="14"/>
    <s v="1400009166"/>
    <s v="60"/>
    <x v="2283"/>
    <x v="2519"/>
    <x v="3"/>
    <s v="PRA_CPACHECO"/>
    <s v="ZPMH"/>
    <s v="SER_GRAL"/>
    <s v="P56570705"/>
    <s v="ENERGY CLOUD S.A.C"/>
    <n v="1403.4"/>
    <n v="406.78260869565219"/>
    <s v="PEN"/>
    <s v="false"/>
  </r>
  <r>
    <s v="3300"/>
    <s v="PE"/>
    <x v="1"/>
    <x v="41"/>
    <s v="PE Explotación TI"/>
    <s v="CPACHECO"/>
    <s v="14"/>
    <s v="1400009166"/>
    <s v="70"/>
    <x v="2283"/>
    <x v="2519"/>
    <x v="3"/>
    <s v="PRA_CPACHECO"/>
    <s v="ZPMH"/>
    <s v="SER_GRAL"/>
    <s v="P56570705"/>
    <s v="ENERGY CLOUD S.A.C"/>
    <n v="1403.4"/>
    <n v="406.78260869565219"/>
    <s v="PEN"/>
    <s v="false"/>
  </r>
  <r>
    <s v="3300"/>
    <s v="PE"/>
    <x v="1"/>
    <x v="41"/>
    <s v="PE Explotación TI"/>
    <s v="CPACHECO"/>
    <s v="14"/>
    <s v="1400009166"/>
    <s v="80"/>
    <x v="2283"/>
    <x v="2519"/>
    <x v="3"/>
    <s v="PRA_CPACHECO"/>
    <s v="ZPMH"/>
    <s v="SER_GRAL"/>
    <s v="P56570705"/>
    <s v="ENERGY CLOUD S.A.C"/>
    <n v="1403.4"/>
    <n v="406.78260869565219"/>
    <s v="PEN"/>
    <s v="false"/>
  </r>
  <r>
    <s v="3300"/>
    <s v="PE"/>
    <x v="1"/>
    <x v="41"/>
    <s v="PE Explotación TI"/>
    <s v="CPACHECO"/>
    <s v="14"/>
    <s v="1400009166"/>
    <s v="90"/>
    <x v="2283"/>
    <x v="2519"/>
    <x v="3"/>
    <s v="PRA_CPACHECO"/>
    <s v="ZPMH"/>
    <s v="SER_GRAL"/>
    <s v="P56570705"/>
    <s v="ENERGY CLOUD S.A.C"/>
    <n v="1403.4"/>
    <n v="406.78260869565219"/>
    <s v="PEN"/>
    <s v="false"/>
  </r>
  <r>
    <s v="3300"/>
    <s v="PE"/>
    <x v="1"/>
    <x v="41"/>
    <s v="PE Explotación TI"/>
    <s v="CPACHECO"/>
    <s v="14"/>
    <s v="1400009166"/>
    <s v="100"/>
    <x v="2283"/>
    <x v="2519"/>
    <x v="3"/>
    <s v="PRA_CPACHECO"/>
    <s v="ZPMH"/>
    <s v="SER_GRAL"/>
    <s v="P56570705"/>
    <s v="ENERGY CLOUD S.A.C"/>
    <n v="1403.4"/>
    <n v="406.78260869565219"/>
    <s v="PEN"/>
    <s v="false"/>
  </r>
  <r>
    <s v="3300"/>
    <s v="PE"/>
    <x v="1"/>
    <x v="41"/>
    <s v="PE Explotación TI"/>
    <s v="CPACHECO"/>
    <s v="14"/>
    <s v="1400009166"/>
    <s v="110"/>
    <x v="2283"/>
    <x v="2519"/>
    <x v="3"/>
    <s v="PRA_CPACHECO"/>
    <s v="ZPMH"/>
    <s v="SER_GRAL"/>
    <s v="P56570705"/>
    <s v="ENERGY CLOUD S.A.C"/>
    <n v="1403.4"/>
    <n v="406.78260869565219"/>
    <s v="PEN"/>
    <s v="false"/>
  </r>
  <r>
    <s v="3300"/>
    <s v="PE"/>
    <x v="1"/>
    <x v="41"/>
    <s v="PE Explotación TI"/>
    <s v="CPACHECO"/>
    <s v="14"/>
    <s v="1400009166"/>
    <s v="120"/>
    <x v="2283"/>
    <x v="2519"/>
    <x v="3"/>
    <s v="PRA_CPACHECO"/>
    <s v="ZPMH"/>
    <s v="SER_GRAL"/>
    <s v="P56570705"/>
    <s v="ENERGY CLOUD S.A.C"/>
    <n v="1403.4"/>
    <n v="406.78260869565219"/>
    <s v="PEN"/>
    <s v="false"/>
  </r>
  <r>
    <s v="1100"/>
    <s v="CL"/>
    <x v="0"/>
    <x v="51"/>
    <s v="CL Serv al Cliente"/>
    <s v="AOLAVARRIA"/>
    <s v="12"/>
    <s v="1200145997"/>
    <s v="10"/>
    <x v="2284"/>
    <x v="2386"/>
    <x v="20"/>
    <s v="PRA_AOLAVARR"/>
    <s v="ZSRV"/>
    <s v=""/>
    <s v="76813713"/>
    <s v="PRODUCCIONES PROMOTIVA SPA"/>
    <n v="376318"/>
    <n v="406.42165174473234"/>
    <s v="CLP"/>
    <s v="false"/>
  </r>
  <r>
    <s v="1100"/>
    <s v="CL"/>
    <x v="0"/>
    <x v="7"/>
    <s v="CL Ops Mall"/>
    <s v="Ext_mloyola"/>
    <s v="12"/>
    <s v="1200145470"/>
    <s v="10"/>
    <x v="2285"/>
    <x v="2520"/>
    <x v="1"/>
    <s v="EXT_MLOYOLA"/>
    <s v="ZSRV"/>
    <s v=""/>
    <s v="65188179"/>
    <s v="FUNDACION REVALORA CHILE"/>
    <n v="375790"/>
    <n v="405.85141425377731"/>
    <s v="CLP"/>
    <s v="false"/>
  </r>
  <r>
    <s v="MAM"/>
    <s v="CL"/>
    <x v="0"/>
    <x v="7"/>
    <s v="CL Ops Mall"/>
    <s v="Ext_mloyola"/>
    <s v="12"/>
    <s v="1200145471"/>
    <s v="10"/>
    <x v="2286"/>
    <x v="2521"/>
    <x v="1"/>
    <s v="EXT_MLOYOLA"/>
    <s v="ZSRV"/>
    <s v=""/>
    <s v="65188179"/>
    <s v="FUNDACION REVALORA CHILE"/>
    <n v="375790"/>
    <n v="405.85141425377731"/>
    <s v="CLP"/>
    <s v="false"/>
  </r>
  <r>
    <s v="MAM"/>
    <s v="CL"/>
    <x v="0"/>
    <x v="7"/>
    <s v="CL Ops Mall"/>
    <s v="Ext_mloyola"/>
    <m/>
    <s v="1200147542"/>
    <s v="10"/>
    <x v="2287"/>
    <x v="2522"/>
    <x v="28"/>
    <s v="EXT_MLOYOLA"/>
    <s v="ZSRV"/>
    <s v=""/>
    <s v="65188179"/>
    <s v="FUNDACION REVALORA CHILE"/>
    <n v="375790"/>
    <n v="405.85141425377731"/>
    <s v="CLP"/>
    <s v="false"/>
  </r>
  <r>
    <s v="3510"/>
    <s v="PE"/>
    <x v="1"/>
    <x v="2"/>
    <s v="PE Ops Mall"/>
    <s v="RBECERRA"/>
    <s v="12"/>
    <s v="1200143666"/>
    <s v="10"/>
    <x v="2288"/>
    <x v="2523"/>
    <x v="33"/>
    <s v="RBECERRA"/>
    <s v="ZSRV"/>
    <s v=""/>
    <s v="P47186416"/>
    <s v="WILSON CAMACHO CERDAN"/>
    <n v="1400"/>
    <n v="405.79710144927532"/>
    <s v="PEN"/>
    <s v="false"/>
  </r>
  <r>
    <s v="MIN"/>
    <s v="PE"/>
    <x v="1"/>
    <x v="34"/>
    <s v="PE Marketing Mall"/>
    <s v="AATOCHE"/>
    <s v="12"/>
    <s v="1200144199"/>
    <s v="10"/>
    <x v="2289"/>
    <x v="2524"/>
    <x v="11"/>
    <s v="EXT_EDAVILA"/>
    <s v="ZSRV"/>
    <s v="SER_MKT"/>
    <s v="P20416564"/>
    <s v="SUSAN LEON PRODUCCIONES Y REPRESENT"/>
    <n v="1400"/>
    <n v="405.79710144927532"/>
    <s v="PEN"/>
    <s v="false"/>
  </r>
  <r>
    <s v="3540"/>
    <s v="PE"/>
    <x v="1"/>
    <x v="41"/>
    <s v="PE Explotación TI"/>
    <s v="PPETIT"/>
    <s v="12"/>
    <s v="1200144470"/>
    <s v="10"/>
    <x v="2290"/>
    <x v="2525"/>
    <x v="47"/>
    <s v="PPETIT"/>
    <s v="ZSRV"/>
    <s v="SER_GRAL"/>
    <s v="P55513538"/>
    <s v="RETAIL CHECK PERU S.A.C."/>
    <n v="1400"/>
    <n v="405.79710144927532"/>
    <s v="PEN"/>
    <s v="false"/>
  </r>
  <r>
    <s v="3450"/>
    <s v="PE"/>
    <x v="1"/>
    <x v="4"/>
    <s v="PE Sgcia Infra"/>
    <s v="AVERGARA"/>
    <s v="12"/>
    <s v="1200144485"/>
    <s v="10"/>
    <x v="2291"/>
    <x v="2526"/>
    <x v="47"/>
    <s v="EXT_ACHIHUAN"/>
    <s v="ZSRV"/>
    <s v="SER_GRAL"/>
    <s v="P49259204"/>
    <s v="AF CONCEPT S.A.C."/>
    <n v="1400"/>
    <n v="405.79710144927532"/>
    <s v="PEN"/>
    <s v="false"/>
  </r>
  <r>
    <s v="6740"/>
    <s v="PE"/>
    <x v="2"/>
    <x v="4"/>
    <s v="PE Sgcia Infra"/>
    <s v="MGRATELLY"/>
    <s v="12"/>
    <s v="1200144658"/>
    <s v="10"/>
    <x v="2292"/>
    <x v="2527"/>
    <x v="15"/>
    <s v="EXT_ACHIHUAN"/>
    <s v="ZSRV"/>
    <s v="SER_GRAL"/>
    <s v="P49259204"/>
    <s v="AF CONCEPT S.A.C."/>
    <n v="1400"/>
    <n v="405.79710144927532"/>
    <s v="PEN"/>
    <s v="false"/>
  </r>
  <r>
    <s v="MVS"/>
    <s v="PE"/>
    <x v="2"/>
    <x v="38"/>
    <s v="PE Ops Out/Strips"/>
    <s v="KORDAYA"/>
    <s v="12"/>
    <s v="1200145062"/>
    <s v="10"/>
    <x v="2293"/>
    <x v="2208"/>
    <x v="7"/>
    <s v="KORDAYA"/>
    <s v="ZSRV"/>
    <s v=""/>
    <s v="P48281567"/>
    <s v="ARTE CONSULTORES, EJECUTORES E.I.R."/>
    <n v="1400"/>
    <n v="405.79710144927532"/>
    <s v="PEN"/>
    <s v="false"/>
  </r>
  <r>
    <s v="6000"/>
    <s v="PE"/>
    <x v="2"/>
    <x v="8"/>
    <s v="PE Center Manager"/>
    <s v="LRIOS"/>
    <s v="12"/>
    <s v="1200146309"/>
    <s v="10"/>
    <x v="2294"/>
    <x v="2528"/>
    <x v="35"/>
    <s v="EXT_KNOLASCO"/>
    <s v="ZSRV"/>
    <s v="SER_VARIO"/>
    <s v="P61345984"/>
    <s v="GRUPO PERU MEDICAL SALUD S.A.C"/>
    <n v="1400"/>
    <n v="405.79710144927532"/>
    <s v="PEN"/>
    <s v="false"/>
  </r>
  <r>
    <s v="6000"/>
    <s v="PE"/>
    <x v="2"/>
    <x v="34"/>
    <s v="PE Marketing Mall"/>
    <s v="AATOCHE"/>
    <s v="12"/>
    <s v="1200146402"/>
    <s v="10"/>
    <x v="2295"/>
    <x v="2529"/>
    <x v="13"/>
    <s v="EXT_KNOLASCO"/>
    <s v="ZSRV"/>
    <s v="SER_MKT"/>
    <s v="P60026937"/>
    <s v="GESINPRO S.A.C."/>
    <n v="1400"/>
    <n v="405.79710144927532"/>
    <s v="PEN"/>
    <s v="false"/>
  </r>
  <r>
    <s v="LAR"/>
    <s v="PE"/>
    <x v="1"/>
    <x v="8"/>
    <s v="PE Center Manager"/>
    <s v="FZAMALLOA"/>
    <s v="12"/>
    <s v="1200146427"/>
    <s v="10"/>
    <x v="2296"/>
    <x v="2530"/>
    <x v="13"/>
    <s v="EXT_BRODRIGU"/>
    <s v="ZSRV"/>
    <s v=""/>
    <s v="P60026937"/>
    <s v="GESINPRO S.A.C."/>
    <n v="1400"/>
    <n v="405.79710144927532"/>
    <s v="PEN"/>
    <s v="false"/>
  </r>
  <r>
    <s v="MIN"/>
    <s v="PE"/>
    <x v="1"/>
    <x v="2"/>
    <s v="PE Ops Mall"/>
    <s v="cpisfil"/>
    <m/>
    <s v="1200147212"/>
    <s v="10"/>
    <x v="2297"/>
    <x v="2531"/>
    <x v="41"/>
    <s v="EXT_EDAVILA"/>
    <s v="ZSRV"/>
    <s v=""/>
    <s v="P39258943"/>
    <s v="DJN HABITAT S.A.C."/>
    <n v="1400"/>
    <n v="405.79710144927532"/>
    <s v="PEN"/>
    <s v="false"/>
  </r>
  <r>
    <s v="MOL"/>
    <s v="PE"/>
    <x v="1"/>
    <x v="2"/>
    <s v="PE Ops Mall"/>
    <s v="JZAPATA"/>
    <m/>
    <s v="1200147453"/>
    <s v="10"/>
    <x v="2298"/>
    <x v="2532"/>
    <x v="29"/>
    <s v="EXT_KNOLASCO"/>
    <s v="ZSRV"/>
    <s v=""/>
    <s v="P56607803"/>
    <s v="NATIONAL FACILITIES MANAGEMENT S.A."/>
    <n v="1398.6"/>
    <n v="405.39130434782606"/>
    <s v="PEN"/>
    <s v="false"/>
  </r>
  <r>
    <s v="MAM"/>
    <s v="CL"/>
    <x v="0"/>
    <x v="7"/>
    <s v="CL Ops Mall"/>
    <s v="MRUPAYAN"/>
    <s v="12"/>
    <s v="1200146781"/>
    <s v="10"/>
    <x v="2299"/>
    <x v="2533"/>
    <x v="18"/>
    <s v="EXT_BBUSTOS"/>
    <s v="ZSRV"/>
    <s v="SER_GRAL"/>
    <s v="77692006"/>
    <s v="FISER SPA"/>
    <n v="375100"/>
    <n v="405.10621753264286"/>
    <s v="CLP"/>
    <s v="false"/>
  </r>
  <r>
    <s v="6150"/>
    <s v="PE"/>
    <x v="2"/>
    <x v="2"/>
    <s v="PE Ops Mall"/>
    <s v="AMARCHESINI"/>
    <s v="12"/>
    <s v="1200144868"/>
    <s v="10"/>
    <x v="2300"/>
    <x v="2534"/>
    <x v="42"/>
    <s v="EXT_ACHIHUAN"/>
    <s v="ZSRV"/>
    <s v="SER_GRAL"/>
    <s v="P49259204"/>
    <s v="AF CONCEPT S.A.C."/>
    <n v="1395"/>
    <n v="404.3478260869565"/>
    <s v="PEN"/>
    <s v="false"/>
  </r>
  <r>
    <s v="1100"/>
    <s v="CL"/>
    <x v="0"/>
    <x v="7"/>
    <s v="CL Ops Mall"/>
    <s v="MGALLARDO"/>
    <s v="12"/>
    <s v="1200143827"/>
    <s v="20"/>
    <x v="1962"/>
    <x v="2535"/>
    <x v="59"/>
    <s v="EXT_CNARANJO"/>
    <s v="ZSRV"/>
    <s v=""/>
    <s v="76682308"/>
    <s v="AGENCIA DE MEDIOS SIBERIA LIMITADA"/>
    <n v="373750"/>
    <n v="403.64822394781464"/>
    <s v="CLP"/>
    <s v="false"/>
  </r>
  <r>
    <s v="CUR"/>
    <s v="CL"/>
    <x v="0"/>
    <x v="7"/>
    <s v="CL Ops Mall"/>
    <s v="JLAZO"/>
    <m/>
    <s v="1200147529"/>
    <s v="10"/>
    <x v="2301"/>
    <x v="2536"/>
    <x v="28"/>
    <s v="JLAZO"/>
    <s v="ZSRV"/>
    <s v=""/>
    <s v="77503728"/>
    <s v="CONSTRUCCION Y SERVICIOS MAURICIO"/>
    <n v="373563"/>
    <n v="403.44626483643475"/>
    <s v="CLP"/>
    <s v="false"/>
  </r>
  <r>
    <s v="COQ"/>
    <s v="CL"/>
    <x v="0"/>
    <x v="7"/>
    <s v="CL Ops Mall"/>
    <s v="JCBARAHONA"/>
    <s v="12"/>
    <s v="1200146274"/>
    <s v="10"/>
    <x v="2302"/>
    <x v="2537"/>
    <x v="30"/>
    <s v="JCBARAHONA"/>
    <s v="ZSRV"/>
    <s v=""/>
    <s v="76904816"/>
    <s v="INTEC GROUP SPA"/>
    <n v="373500"/>
    <n v="403.37822513580943"/>
    <s v="CLP"/>
    <s v="false"/>
  </r>
  <r>
    <s v="6740"/>
    <s v="PE"/>
    <x v="2"/>
    <x v="34"/>
    <s v="PE Marketing Mall"/>
    <s v="KORDAYA"/>
    <s v="12"/>
    <s v="1200146635"/>
    <s v="10"/>
    <x v="2303"/>
    <x v="2538"/>
    <x v="2"/>
    <s v="EXT_ACHIHUAN"/>
    <s v="ZSRV"/>
    <s v="SER_MKT"/>
    <s v="P60187122"/>
    <s v="IMAGETING E.I.R.L"/>
    <n v="1390"/>
    <n v="402.89855072463769"/>
    <s v="PEN"/>
    <s v="false"/>
  </r>
  <r>
    <s v="6500"/>
    <s v="PE"/>
    <x v="2"/>
    <x v="34"/>
    <s v="PE Marketing Mall"/>
    <s v="KORDAYA"/>
    <s v="12"/>
    <s v="1200146646"/>
    <s v="10"/>
    <x v="2304"/>
    <x v="2539"/>
    <x v="12"/>
    <s v="EXT_ACHIHUAN"/>
    <s v="ZSRV"/>
    <s v="SER_MKT"/>
    <s v="P60187122"/>
    <s v="IMAGETING E.I.R.L"/>
    <n v="1390"/>
    <n v="402.89855072463769"/>
    <s v="PEN"/>
    <s v="false"/>
  </r>
  <r>
    <s v="DCO"/>
    <s v="CO"/>
    <x v="3"/>
    <x v="22"/>
    <s v="CO A.Finanzas"/>
    <s v="ABARRAGAN"/>
    <s v="12"/>
    <s v="1200146626"/>
    <s v="10"/>
    <x v="2305"/>
    <x v="2540"/>
    <x v="12"/>
    <s v="LBARRAGAN"/>
    <s v="ZSRV"/>
    <s v=""/>
    <s v="C901612438"/>
    <s v="CABIFY EMPRESARIAL S.A.S"/>
    <n v="1478351"/>
    <n v="401.94426318651443"/>
    <s v="COP"/>
    <s v="false"/>
  </r>
  <r>
    <s v="6400"/>
    <s v="PE"/>
    <x v="2"/>
    <x v="2"/>
    <s v="PE Ops Mall"/>
    <s v="PBRAVO"/>
    <s v="12"/>
    <s v="1200145617"/>
    <s v="10"/>
    <x v="2306"/>
    <x v="2541"/>
    <x v="26"/>
    <s v="RFC_CPI_SAP"/>
    <s v="ZSRV"/>
    <s v=""/>
    <s v="P60359466"/>
    <s v="ELECTRIC STORE S.A.C."/>
    <n v="1385"/>
    <n v="401.44927536231882"/>
    <s v="PEN"/>
    <s v="false"/>
  </r>
  <r>
    <s v="2400"/>
    <s v="CL"/>
    <x v="0"/>
    <x v="7"/>
    <s v="CL Ops Mall"/>
    <s v="rmesa"/>
    <s v="12"/>
    <s v="1200145666"/>
    <s v="10"/>
    <x v="2307"/>
    <x v="2542"/>
    <x v="40"/>
    <s v="EXT_JHERRERA"/>
    <s v="ZSRV"/>
    <s v=""/>
    <s v="96729820"/>
    <s v="ECOSER S.A"/>
    <n v="371649"/>
    <n v="401.37915393172273"/>
    <s v="CLP"/>
    <s v="false"/>
  </r>
  <r>
    <s v="3540"/>
    <s v="PE"/>
    <x v="1"/>
    <x v="54"/>
    <s v="PE Área Personas"/>
    <s v="CZARATE"/>
    <s v="12"/>
    <s v="1200146130"/>
    <s v="10"/>
    <x v="2308"/>
    <x v="2543"/>
    <x v="34"/>
    <s v="CZARATE"/>
    <s v="ZSRV"/>
    <s v=""/>
    <s v="P60059384"/>
    <s v="DELIRIOCORP S.A.C"/>
    <n v="1382"/>
    <n v="400.5797101449275"/>
    <s v="PEN"/>
    <s v="false"/>
  </r>
  <r>
    <s v="MIN"/>
    <s v="PE"/>
    <x v="1"/>
    <x v="2"/>
    <s v="PE Ops Mall"/>
    <s v="jrojas"/>
    <m/>
    <s v="1200147358"/>
    <s v="10"/>
    <x v="2309"/>
    <x v="2544"/>
    <x v="37"/>
    <s v="EXT_EDAVILA"/>
    <s v="ZSRV"/>
    <s v=""/>
    <s v="P53839517"/>
    <s v="MR SISTEMAS ESPECIALES E.I.R.L."/>
    <n v="1380.11"/>
    <n v="400.03188405797096"/>
    <s v="PEN"/>
    <s v="false"/>
  </r>
  <r>
    <s v="MIN"/>
    <s v="PE"/>
    <x v="1"/>
    <x v="2"/>
    <s v="PE Ops Mall"/>
    <s v="Jrojas"/>
    <m/>
    <s v="1200147362"/>
    <s v="10"/>
    <x v="2310"/>
    <x v="2545"/>
    <x v="37"/>
    <s v="EXT_EDAVILA"/>
    <s v="ZSRV"/>
    <s v=""/>
    <s v="P53839517"/>
    <s v="MR SISTEMAS ESPECIALES E.I.R.L."/>
    <n v="1380.11"/>
    <n v="400.03188405797096"/>
    <s v="PEN"/>
    <s v="false"/>
  </r>
  <r>
    <s v="MIN"/>
    <s v="PE"/>
    <x v="1"/>
    <x v="2"/>
    <s v="PE Ops Mall"/>
    <s v="jrojas"/>
    <m/>
    <s v="1200147328"/>
    <s v="10"/>
    <x v="2311"/>
    <x v="2546"/>
    <x v="25"/>
    <s v="EXT_EDAVILA"/>
    <s v="ZSRV"/>
    <s v=""/>
    <s v="P53839517"/>
    <s v="MR SISTEMAS ESPECIALES E.I.R.L."/>
    <n v="1380.1"/>
    <n v="400.02898550724632"/>
    <s v="PEN"/>
    <s v="false"/>
  </r>
  <r>
    <s v="MIN"/>
    <s v="PE"/>
    <x v="1"/>
    <x v="2"/>
    <s v="PE Ops Mall"/>
    <s v="JROJAS"/>
    <m/>
    <s v="1200147326"/>
    <s v="10"/>
    <x v="2312"/>
    <x v="1688"/>
    <x v="25"/>
    <s v="EXT_EDAVILA"/>
    <s v="ZSRV"/>
    <s v=""/>
    <s v="P53839517"/>
    <s v="MR SISTEMAS ESPECIALES E.I.R.L."/>
    <n v="1380.1"/>
    <n v="400.02898550724632"/>
    <s v="PEN"/>
    <s v="false"/>
  </r>
  <r>
    <s v="MIN"/>
    <s v="PE"/>
    <x v="1"/>
    <x v="2"/>
    <s v="PE Ops Mall"/>
    <s v="jrojas"/>
    <m/>
    <s v="1200147324"/>
    <s v="10"/>
    <x v="2313"/>
    <x v="2547"/>
    <x v="25"/>
    <s v="EXT_EDAVILA"/>
    <s v="ZSRV"/>
    <s v=""/>
    <s v="P53839517"/>
    <s v="MR SISTEMAS ESPECIALES E.I.R.L."/>
    <n v="1380.1"/>
    <n v="400.02898550724632"/>
    <s v="PEN"/>
    <s v="false"/>
  </r>
  <r>
    <s v="MIN"/>
    <s v="PE"/>
    <x v="1"/>
    <x v="2"/>
    <s v="PE Ops Mall"/>
    <s v="jrojas"/>
    <m/>
    <s v="1200147322"/>
    <s v="10"/>
    <x v="2314"/>
    <x v="2548"/>
    <x v="25"/>
    <s v="EXT_EDAVILA"/>
    <s v="ZSRV"/>
    <s v=""/>
    <s v="P53839517"/>
    <s v="MR SISTEMAS ESPECIALES E.I.R.L."/>
    <n v="1380.1"/>
    <n v="400.02898550724632"/>
    <s v="PEN"/>
    <s v="false"/>
  </r>
  <r>
    <s v="MIN"/>
    <s v="PE"/>
    <x v="1"/>
    <x v="2"/>
    <s v="PE Ops Mall"/>
    <s v="jrojas"/>
    <m/>
    <s v="1200147320"/>
    <s v="10"/>
    <x v="2315"/>
    <x v="2549"/>
    <x v="25"/>
    <s v="EXT_EDAVILA"/>
    <s v="ZSRV"/>
    <s v=""/>
    <s v="P53839517"/>
    <s v="MR SISTEMAS ESPECIALES E.I.R.L."/>
    <n v="1380.1"/>
    <n v="400.02898550724632"/>
    <s v="PEN"/>
    <s v="false"/>
  </r>
  <r>
    <s v="6150"/>
    <s v="PE"/>
    <x v="2"/>
    <x v="2"/>
    <s v="PE Ops Mall"/>
    <s v="JGONZALES"/>
    <s v="12"/>
    <s v="1200144743"/>
    <s v="10"/>
    <x v="2316"/>
    <x v="2550"/>
    <x v="44"/>
    <s v="JGONZALES"/>
    <s v="ZSRV"/>
    <s v=""/>
    <s v="P60434597"/>
    <s v="DINAMO CONTROL &amp; AUTOMATIZACION S.A"/>
    <n v="1380"/>
    <n v="400"/>
    <s v="PEN"/>
    <s v="false"/>
  </r>
  <r>
    <s v="1110"/>
    <s v="CL"/>
    <x v="0"/>
    <x v="13"/>
    <s v="CL Marketing Mall"/>
    <s v="F.MOZO"/>
    <s v="12"/>
    <s v="1200144709"/>
    <s v="10"/>
    <x v="2317"/>
    <x v="2551"/>
    <x v="44"/>
    <s v="MFILIPINI"/>
    <s v="ZSRV"/>
    <s v=""/>
    <s v="76666197"/>
    <s v="LA AMPOLLETA PRODUCCION AUDIOVISUAL"/>
    <n v="370300"/>
    <n v="399.92224034214252"/>
    <s v="CLP"/>
    <s v="false"/>
  </r>
  <r>
    <s v="1100"/>
    <s v="CL"/>
    <x v="0"/>
    <x v="6"/>
    <s v="Corp Explo. TI"/>
    <s v="CPAVEZ"/>
    <s v="12"/>
    <s v="1200144391"/>
    <s v="10"/>
    <x v="2318"/>
    <x v="2552"/>
    <x v="19"/>
    <s v="CPAVEZ"/>
    <s v="ZSRV"/>
    <s v="SER_GRAL"/>
    <s v="96806980"/>
    <s v="ENTEL PCS TELECOMUNICACIONES S.A."/>
    <n v="370000"/>
    <n v="399.59824176773623"/>
    <s v="CLP"/>
    <s v="false"/>
  </r>
  <r>
    <s v="1100"/>
    <s v="CL"/>
    <x v="0"/>
    <x v="6"/>
    <s v="Corp Explo. TI"/>
    <s v="CPAVEZ"/>
    <s v="12"/>
    <s v="1200145745"/>
    <s v="10"/>
    <x v="2319"/>
    <x v="2553"/>
    <x v="39"/>
    <s v="CPAVEZ"/>
    <s v="ZSRV"/>
    <s v="SER_GRAL"/>
    <s v="96806980"/>
    <s v="ENTEL PCS TELECOMUNICACIONES S.A."/>
    <n v="370000"/>
    <n v="399.59824176773623"/>
    <s v="CLP"/>
    <s v="false"/>
  </r>
  <r>
    <s v="2400"/>
    <s v="CL"/>
    <x v="0"/>
    <x v="7"/>
    <s v="CL Ops Mall"/>
    <s v="RMESA"/>
    <s v="12"/>
    <s v="1200143894"/>
    <s v="10"/>
    <x v="2320"/>
    <x v="2554"/>
    <x v="6"/>
    <s v="PCAMPOS"/>
    <s v="ZSRV"/>
    <s v=""/>
    <s v="77127582"/>
    <s v="CHILE SEÑALETICAS SPA"/>
    <n v="9.5500000000000007"/>
    <n v="397.91666666666669"/>
    <s v="UF"/>
    <s v="false"/>
  </r>
  <r>
    <s v="MAM"/>
    <s v="CL"/>
    <x v="0"/>
    <x v="13"/>
    <s v="CL Marketing Mall"/>
    <s v="CESTAY"/>
    <s v="12"/>
    <s v="1200144853"/>
    <s v="10"/>
    <x v="2321"/>
    <x v="2555"/>
    <x v="42"/>
    <s v="CESTAY"/>
    <s v="ZSRV"/>
    <s v=""/>
    <s v="76666197"/>
    <s v="LA AMPOLLETA PRODUCCION AUDIOVISUAL"/>
    <n v="368000"/>
    <n v="397.43825127169441"/>
    <s v="CLP"/>
    <s v="false"/>
  </r>
  <r>
    <s v="6740"/>
    <s v="PE"/>
    <x v="2"/>
    <x v="38"/>
    <s v="PE Ops Out/Strips"/>
    <s v="KORDAYA"/>
    <s v="12"/>
    <s v="1200144600"/>
    <s v="20"/>
    <x v="2322"/>
    <x v="2556"/>
    <x v="16"/>
    <s v="KORDAYA"/>
    <s v="ZSRV"/>
    <s v=""/>
    <s v="P60839151"/>
    <s v="ECOLOGIA SERVICIOS Y TRANSPORTE S.A"/>
    <n v="1368"/>
    <n v="396.52173913043475"/>
    <s v="PEN"/>
    <s v="false"/>
  </r>
  <r>
    <s v="MVS"/>
    <s v="PE"/>
    <x v="2"/>
    <x v="38"/>
    <s v="PE Ops Out/Strips"/>
    <s v="KORDAYA"/>
    <s v="12"/>
    <s v="1200144997"/>
    <s v="20"/>
    <x v="2323"/>
    <x v="2556"/>
    <x v="0"/>
    <s v="KORDAYA"/>
    <s v="ZSRV"/>
    <s v=""/>
    <s v="P60839151"/>
    <s v="ECOLOGIA SERVICIOS Y TRANSPORTE S.A"/>
    <n v="1368"/>
    <n v="396.52173913043475"/>
    <s v="PEN"/>
    <s v="false"/>
  </r>
  <r>
    <s v="6150"/>
    <s v="PE"/>
    <x v="2"/>
    <x v="2"/>
    <s v="PE Ops Mall"/>
    <s v="JGONZALES"/>
    <s v="12"/>
    <s v="1200145169"/>
    <s v="10"/>
    <x v="2324"/>
    <x v="2557"/>
    <x v="22"/>
    <s v="JGONZALES"/>
    <s v="ZSRV"/>
    <s v=""/>
    <s v="P61079106"/>
    <s v="FAB TECH COMPANY E.I.R.L"/>
    <n v="1367"/>
    <n v="396.231884057971"/>
    <s v="PEN"/>
    <s v="false"/>
  </r>
  <r>
    <s v="LAR"/>
    <s v="PE"/>
    <x v="1"/>
    <x v="8"/>
    <s v="PE Center Manager"/>
    <s v="FZAMALLOA"/>
    <s v="12"/>
    <s v="1200143654"/>
    <s v="10"/>
    <x v="2325"/>
    <x v="2558"/>
    <x v="33"/>
    <s v="EXT_BRODRIGU"/>
    <s v="ZSRV"/>
    <s v=""/>
    <s v="P60434597"/>
    <s v="DINAMO CONTROL &amp; AUTOMATIZACION S.A"/>
    <n v="1362.33"/>
    <n v="394.87826086956517"/>
    <s v="PEN"/>
    <s v="false"/>
  </r>
  <r>
    <s v="1100"/>
    <s v="CL"/>
    <x v="0"/>
    <x v="19"/>
    <s v="Corp A. Personas"/>
    <s v="CCHUECAS"/>
    <s v="12"/>
    <s v="1200145713"/>
    <s v="10"/>
    <x v="2326"/>
    <x v="2559"/>
    <x v="40"/>
    <s v="DQUINTANA"/>
    <s v="ZSRV"/>
    <s v=""/>
    <s v="60910000"/>
    <s v="UNIVERSIDAD DE CHILE"/>
    <n v="365500"/>
    <n v="394.73826315164217"/>
    <s v="CLP"/>
    <s v="false"/>
  </r>
  <r>
    <s v="1100"/>
    <s v="CL"/>
    <x v="0"/>
    <x v="7"/>
    <s v="CL Ops Mall"/>
    <s v="agomez"/>
    <s v="12"/>
    <s v="1200145139"/>
    <s v="10"/>
    <x v="2327"/>
    <x v="2560"/>
    <x v="24"/>
    <s v="EXT_DMENESES"/>
    <s v="ZSRV"/>
    <s v=""/>
    <s v="76593514"/>
    <s v="TEMPO PRODUCCIONES BY DS SPA"/>
    <n v="365000"/>
    <n v="394.19826552763169"/>
    <s v="CLP"/>
    <s v="false"/>
  </r>
  <r>
    <s v="6500"/>
    <s v="PE"/>
    <x v="2"/>
    <x v="41"/>
    <s v="PE Explotación TI"/>
    <s v="CPACHECO"/>
    <s v="14"/>
    <s v="1400009162"/>
    <s v="10"/>
    <x v="2328"/>
    <x v="2561"/>
    <x v="3"/>
    <s v="PRA_CPACHECO"/>
    <s v="ZPMH"/>
    <s v="SER_GRAL"/>
    <s v="P56570705"/>
    <s v="ENERGY CLOUD S.A.C"/>
    <n v="1358.4"/>
    <n v="393.73913043478262"/>
    <s v="PEN"/>
    <s v="false"/>
  </r>
  <r>
    <s v="6500"/>
    <s v="PE"/>
    <x v="2"/>
    <x v="41"/>
    <s v="PE Explotación TI"/>
    <s v="CPACHECO"/>
    <s v="14"/>
    <s v="1400009162"/>
    <s v="20"/>
    <x v="2328"/>
    <x v="2561"/>
    <x v="3"/>
    <s v="PRA_CPACHECO"/>
    <s v="ZPMH"/>
    <s v="SER_GRAL"/>
    <s v="P56570705"/>
    <s v="ENERGY CLOUD S.A.C"/>
    <n v="1358.4"/>
    <n v="393.73913043478262"/>
    <s v="PEN"/>
    <s v="false"/>
  </r>
  <r>
    <s v="6500"/>
    <s v="PE"/>
    <x v="2"/>
    <x v="41"/>
    <s v="PE Explotación TI"/>
    <s v="CPACHECO"/>
    <s v="14"/>
    <s v="1400009162"/>
    <s v="30"/>
    <x v="2328"/>
    <x v="2561"/>
    <x v="3"/>
    <s v="PRA_CPACHECO"/>
    <s v="ZPMH"/>
    <s v="SER_GRAL"/>
    <s v="P56570705"/>
    <s v="ENERGY CLOUD S.A.C"/>
    <n v="1358.4"/>
    <n v="393.73913043478262"/>
    <s v="PEN"/>
    <s v="false"/>
  </r>
  <r>
    <s v="6500"/>
    <s v="PE"/>
    <x v="2"/>
    <x v="41"/>
    <s v="PE Explotación TI"/>
    <s v="CPACHECO"/>
    <s v="14"/>
    <s v="1400009162"/>
    <s v="40"/>
    <x v="2328"/>
    <x v="2561"/>
    <x v="3"/>
    <s v="PRA_CPACHECO"/>
    <s v="ZPMH"/>
    <s v="SER_GRAL"/>
    <s v="P56570705"/>
    <s v="ENERGY CLOUD S.A.C"/>
    <n v="1358.4"/>
    <n v="393.73913043478262"/>
    <s v="PEN"/>
    <s v="false"/>
  </r>
  <r>
    <s v="6500"/>
    <s v="PE"/>
    <x v="2"/>
    <x v="41"/>
    <s v="PE Explotación TI"/>
    <s v="CPACHECO"/>
    <s v="14"/>
    <s v="1400009162"/>
    <s v="50"/>
    <x v="2328"/>
    <x v="2561"/>
    <x v="3"/>
    <s v="PRA_CPACHECO"/>
    <s v="ZPMH"/>
    <s v="SER_GRAL"/>
    <s v="P56570705"/>
    <s v="ENERGY CLOUD S.A.C"/>
    <n v="1358.4"/>
    <n v="393.73913043478262"/>
    <s v="PEN"/>
    <s v="false"/>
  </r>
  <r>
    <s v="6500"/>
    <s v="PE"/>
    <x v="2"/>
    <x v="41"/>
    <s v="PE Explotación TI"/>
    <s v="CPACHECO"/>
    <s v="14"/>
    <s v="1400009162"/>
    <s v="60"/>
    <x v="2328"/>
    <x v="2561"/>
    <x v="3"/>
    <s v="PRA_CPACHECO"/>
    <s v="ZPMH"/>
    <s v="SER_GRAL"/>
    <s v="P56570705"/>
    <s v="ENERGY CLOUD S.A.C"/>
    <n v="1358.4"/>
    <n v="393.73913043478262"/>
    <s v="PEN"/>
    <s v="false"/>
  </r>
  <r>
    <s v="6500"/>
    <s v="PE"/>
    <x v="2"/>
    <x v="41"/>
    <s v="PE Explotación TI"/>
    <s v="CPACHECO"/>
    <s v="14"/>
    <s v="1400009162"/>
    <s v="70"/>
    <x v="2328"/>
    <x v="2561"/>
    <x v="3"/>
    <s v="PRA_CPACHECO"/>
    <s v="ZPMH"/>
    <s v="SER_GRAL"/>
    <s v="P56570705"/>
    <s v="ENERGY CLOUD S.A.C"/>
    <n v="1358.4"/>
    <n v="393.73913043478262"/>
    <s v="PEN"/>
    <s v="false"/>
  </r>
  <r>
    <s v="6500"/>
    <s v="PE"/>
    <x v="2"/>
    <x v="41"/>
    <s v="PE Explotación TI"/>
    <s v="CPACHECO"/>
    <s v="14"/>
    <s v="1400009162"/>
    <s v="80"/>
    <x v="2328"/>
    <x v="2561"/>
    <x v="3"/>
    <s v="PRA_CPACHECO"/>
    <s v="ZPMH"/>
    <s v="SER_GRAL"/>
    <s v="P56570705"/>
    <s v="ENERGY CLOUD S.A.C"/>
    <n v="1358.4"/>
    <n v="393.73913043478262"/>
    <s v="PEN"/>
    <s v="false"/>
  </r>
  <r>
    <s v="6500"/>
    <s v="PE"/>
    <x v="2"/>
    <x v="41"/>
    <s v="PE Explotación TI"/>
    <s v="CPACHECO"/>
    <s v="14"/>
    <s v="1400009162"/>
    <s v="90"/>
    <x v="2328"/>
    <x v="2561"/>
    <x v="3"/>
    <s v="PRA_CPACHECO"/>
    <s v="ZPMH"/>
    <s v="SER_GRAL"/>
    <s v="P56570705"/>
    <s v="ENERGY CLOUD S.A.C"/>
    <n v="1358.4"/>
    <n v="393.73913043478262"/>
    <s v="PEN"/>
    <s v="false"/>
  </r>
  <r>
    <s v="6500"/>
    <s v="PE"/>
    <x v="2"/>
    <x v="41"/>
    <s v="PE Explotación TI"/>
    <s v="CPACHECO"/>
    <s v="14"/>
    <s v="1400009162"/>
    <s v="100"/>
    <x v="2328"/>
    <x v="2561"/>
    <x v="3"/>
    <s v="PRA_CPACHECO"/>
    <s v="ZPMH"/>
    <s v="SER_GRAL"/>
    <s v="P56570705"/>
    <s v="ENERGY CLOUD S.A.C"/>
    <n v="1358.4"/>
    <n v="393.73913043478262"/>
    <s v="PEN"/>
    <s v="false"/>
  </r>
  <r>
    <s v="6500"/>
    <s v="PE"/>
    <x v="2"/>
    <x v="41"/>
    <s v="PE Explotación TI"/>
    <s v="CPACHECO"/>
    <s v="14"/>
    <s v="1400009162"/>
    <s v="110"/>
    <x v="2328"/>
    <x v="2561"/>
    <x v="3"/>
    <s v="PRA_CPACHECO"/>
    <s v="ZPMH"/>
    <s v="SER_GRAL"/>
    <s v="P56570705"/>
    <s v="ENERGY CLOUD S.A.C"/>
    <n v="1358.4"/>
    <n v="393.73913043478262"/>
    <s v="PEN"/>
    <s v="false"/>
  </r>
  <r>
    <s v="6500"/>
    <s v="PE"/>
    <x v="2"/>
    <x v="41"/>
    <s v="PE Explotación TI"/>
    <s v="CPACHECO"/>
    <s v="14"/>
    <s v="1400009162"/>
    <s v="120"/>
    <x v="2328"/>
    <x v="2561"/>
    <x v="3"/>
    <s v="PRA_CPACHECO"/>
    <s v="ZPMH"/>
    <s v="SER_GRAL"/>
    <s v="P56570705"/>
    <s v="ENERGY CLOUD S.A.C"/>
    <n v="1358.4"/>
    <n v="393.73913043478262"/>
    <s v="PEN"/>
    <s v="false"/>
  </r>
  <r>
    <s v="1100"/>
    <s v="CL"/>
    <x v="0"/>
    <x v="16"/>
    <s v="CL Arq Mall"/>
    <s v="S UGARTE"/>
    <s v="14"/>
    <s v="1400009218"/>
    <s v="10"/>
    <x v="2329"/>
    <x v="2562"/>
    <x v="5"/>
    <s v="BILLESCA"/>
    <s v="ZPMH"/>
    <s v=""/>
    <s v="76088833"/>
    <s v="ASESORIAS E INVERSIONES FAUNDEZ LAT"/>
    <n v="9.4440000000000008"/>
    <n v="393.5"/>
    <s v="UF"/>
    <s v="false"/>
  </r>
  <r>
    <s v="1100"/>
    <s v="CL"/>
    <x v="0"/>
    <x v="16"/>
    <s v="CL Arq Mall"/>
    <s v="S UGARTE"/>
    <s v="14"/>
    <s v="1400009218"/>
    <s v="20"/>
    <x v="2329"/>
    <x v="2563"/>
    <x v="5"/>
    <s v="BILLESCA"/>
    <s v="ZPMH"/>
    <s v=""/>
    <s v="76088833"/>
    <s v="ASESORIAS E INVERSIONES FAUNDEZ LAT"/>
    <n v="9.4440000000000008"/>
    <n v="393.5"/>
    <s v="UF"/>
    <s v="false"/>
  </r>
  <r>
    <s v="1100"/>
    <s v="CL"/>
    <x v="0"/>
    <x v="16"/>
    <s v="CL Arq Mall"/>
    <s v="S UGARTE"/>
    <s v="14"/>
    <s v="1400009218"/>
    <s v="30"/>
    <x v="2329"/>
    <x v="2564"/>
    <x v="5"/>
    <s v="BILLESCA"/>
    <s v="ZPMH"/>
    <s v=""/>
    <s v="76088833"/>
    <s v="ASESORIAS E INVERSIONES FAUNDEZ LAT"/>
    <n v="9.4440000000000008"/>
    <n v="393.5"/>
    <s v="UF"/>
    <s v="false"/>
  </r>
  <r>
    <s v="1100"/>
    <s v="CL"/>
    <x v="0"/>
    <x v="16"/>
    <s v="CL Arq Mall"/>
    <s v="S UGARTE"/>
    <s v="14"/>
    <s v="1400009218"/>
    <s v="40"/>
    <x v="2329"/>
    <x v="2565"/>
    <x v="5"/>
    <s v="BILLESCA"/>
    <s v="ZPMH"/>
    <s v=""/>
    <s v="76088833"/>
    <s v="ASESORIAS E INVERSIONES FAUNDEZ LAT"/>
    <n v="9.4440000000000008"/>
    <n v="393.5"/>
    <s v="UF"/>
    <s v="false"/>
  </r>
  <r>
    <s v="1100"/>
    <s v="CL"/>
    <x v="0"/>
    <x v="16"/>
    <s v="CL Arq Mall"/>
    <s v="S UGARTE"/>
    <s v="14"/>
    <s v="1400009218"/>
    <s v="50"/>
    <x v="2329"/>
    <x v="2566"/>
    <x v="5"/>
    <s v="BILLESCA"/>
    <s v="ZPMH"/>
    <s v=""/>
    <s v="76088833"/>
    <s v="ASESORIAS E INVERSIONES FAUNDEZ LAT"/>
    <n v="9.4440000000000008"/>
    <n v="393.5"/>
    <s v="UF"/>
    <s v="false"/>
  </r>
  <r>
    <s v="1100"/>
    <s v="CL"/>
    <x v="0"/>
    <x v="16"/>
    <s v="CL Arq Mall"/>
    <s v="S UGARTE"/>
    <s v="14"/>
    <s v="1400009218"/>
    <s v="60"/>
    <x v="2329"/>
    <x v="2567"/>
    <x v="5"/>
    <s v="BILLESCA"/>
    <s v="ZPMH"/>
    <s v=""/>
    <s v="76088833"/>
    <s v="ASESORIAS E INVERSIONES FAUNDEZ LAT"/>
    <n v="9.4440000000000008"/>
    <n v="393.5"/>
    <s v="UF"/>
    <s v="false"/>
  </r>
  <r>
    <s v="1100"/>
    <s v="CL"/>
    <x v="0"/>
    <x v="16"/>
    <s v="CL Arq Mall"/>
    <s v="S UGARTE"/>
    <s v="14"/>
    <s v="1400009218"/>
    <s v="70"/>
    <x v="2329"/>
    <x v="2568"/>
    <x v="5"/>
    <s v="BILLESCA"/>
    <s v="ZPMH"/>
    <s v=""/>
    <s v="76088833"/>
    <s v="ASESORIAS E INVERSIONES FAUNDEZ LAT"/>
    <n v="9.4440000000000008"/>
    <n v="393.5"/>
    <s v="UF"/>
    <s v="false"/>
  </r>
  <r>
    <s v="1100"/>
    <s v="CL"/>
    <x v="0"/>
    <x v="16"/>
    <s v="CL Arq Mall"/>
    <s v="S UGARTE"/>
    <s v="14"/>
    <s v="1400009218"/>
    <s v="80"/>
    <x v="2329"/>
    <x v="2569"/>
    <x v="5"/>
    <s v="BILLESCA"/>
    <s v="ZPMH"/>
    <s v=""/>
    <s v="76088833"/>
    <s v="ASESORIAS E INVERSIONES FAUNDEZ LAT"/>
    <n v="9.4440000000000008"/>
    <n v="393.5"/>
    <s v="UF"/>
    <s v="false"/>
  </r>
  <r>
    <s v="1100"/>
    <s v="CL"/>
    <x v="0"/>
    <x v="16"/>
    <s v="CL Arq Mall"/>
    <s v="S UGARTE"/>
    <s v="14"/>
    <s v="1400009218"/>
    <s v="90"/>
    <x v="2329"/>
    <x v="2570"/>
    <x v="5"/>
    <s v="BILLESCA"/>
    <s v="ZPMH"/>
    <s v=""/>
    <s v="76088833"/>
    <s v="ASESORIAS E INVERSIONES FAUNDEZ LAT"/>
    <n v="9.4440000000000008"/>
    <n v="393.5"/>
    <s v="UF"/>
    <s v="false"/>
  </r>
  <r>
    <s v="1100"/>
    <s v="CL"/>
    <x v="0"/>
    <x v="16"/>
    <s v="CL Arq Mall"/>
    <s v="S UGARTE"/>
    <s v="14"/>
    <s v="1400009218"/>
    <s v="100"/>
    <x v="2329"/>
    <x v="2571"/>
    <x v="5"/>
    <s v="BILLESCA"/>
    <s v="ZPMH"/>
    <s v=""/>
    <s v="76088833"/>
    <s v="ASESORIAS E INVERSIONES FAUNDEZ LAT"/>
    <n v="9.4440000000000008"/>
    <n v="393.5"/>
    <s v="UF"/>
    <s v="false"/>
  </r>
  <r>
    <s v="1100"/>
    <s v="CL"/>
    <x v="0"/>
    <x v="16"/>
    <s v="CL Arq Mall"/>
    <s v="S UGARTE"/>
    <s v="14"/>
    <s v="1400009218"/>
    <s v="110"/>
    <x v="2329"/>
    <x v="2572"/>
    <x v="5"/>
    <s v="BILLESCA"/>
    <s v="ZPMH"/>
    <s v=""/>
    <s v="76088833"/>
    <s v="ASESORIAS E INVERSIONES FAUNDEZ LAT"/>
    <n v="9.4440000000000008"/>
    <n v="393.5"/>
    <s v="UF"/>
    <s v="false"/>
  </r>
  <r>
    <s v="1100"/>
    <s v="CL"/>
    <x v="0"/>
    <x v="16"/>
    <s v="CL Arq Mall"/>
    <s v="S UGARTE"/>
    <s v="14"/>
    <s v="1400009218"/>
    <s v="120"/>
    <x v="2329"/>
    <x v="2573"/>
    <x v="5"/>
    <s v="BILLESCA"/>
    <s v="ZPMH"/>
    <s v=""/>
    <s v="76088833"/>
    <s v="ASESORIAS E INVERSIONES FAUNDEZ LAT"/>
    <n v="9.4440000000000008"/>
    <n v="393.5"/>
    <s v="UF"/>
    <s v="false"/>
  </r>
  <r>
    <s v="3540"/>
    <s v="PE"/>
    <x v="1"/>
    <x v="26"/>
    <s v="PE Gcia Ops"/>
    <s v="ivalderrama"/>
    <s v="12"/>
    <s v="1200144287"/>
    <s v="10"/>
    <x v="2330"/>
    <x v="2574"/>
    <x v="3"/>
    <s v="IVALDERRAMA"/>
    <s v="ZSRV"/>
    <s v=""/>
    <s v="P53875769"/>
    <s v="DACA PUBLICIDAD SAC"/>
    <n v="1354"/>
    <n v="392.463768115942"/>
    <s v="PEN"/>
    <s v="false"/>
  </r>
  <r>
    <s v="1100"/>
    <s v="CL"/>
    <x v="0"/>
    <x v="59"/>
    <s v="CL Área Legal"/>
    <s v="P SCHWENCKE"/>
    <s v="12"/>
    <s v="1200143906"/>
    <s v="10"/>
    <x v="2331"/>
    <x v="2575"/>
    <x v="6"/>
    <s v="BILLESCA"/>
    <s v="ZSRV"/>
    <s v=""/>
    <s v="76487501"/>
    <s v="INVERSIONES Y ASESORIAS DE PROGRAMA"/>
    <n v="9.4"/>
    <n v="391.66666666666669"/>
    <s v="UF"/>
    <s v="false"/>
  </r>
  <r>
    <s v="6650"/>
    <s v="PE"/>
    <x v="2"/>
    <x v="2"/>
    <s v="PE Ops Mall"/>
    <s v="MCHACALIAZA"/>
    <s v="12"/>
    <s v="1200144431"/>
    <s v="10"/>
    <x v="2332"/>
    <x v="2576"/>
    <x v="19"/>
    <s v="MCHACALIAZA"/>
    <s v="ZSRV"/>
    <s v=""/>
    <s v="P60359466"/>
    <s v="ELECTRIC STORE S.A.C."/>
    <n v="1350"/>
    <n v="391.30434782608694"/>
    <s v="PEN"/>
    <s v="false"/>
  </r>
  <r>
    <s v="PJM"/>
    <s v="PE"/>
    <x v="1"/>
    <x v="2"/>
    <s v="PE Ops Mall"/>
    <s v="RBECERRA"/>
    <s v="12"/>
    <s v="1200144765"/>
    <s v="10"/>
    <x v="2333"/>
    <x v="2577"/>
    <x v="44"/>
    <s v="RBECERRA"/>
    <s v="ZSRV"/>
    <s v=""/>
    <s v="P39258943"/>
    <s v="DJN HABITAT S.A.C."/>
    <n v="1350"/>
    <n v="391.30434782608694"/>
    <s v="PEN"/>
    <s v="false"/>
  </r>
  <r>
    <s v="3450"/>
    <s v="PE"/>
    <x v="1"/>
    <x v="34"/>
    <s v="PE Marketing Mall"/>
    <s v="JPONCE"/>
    <s v="12"/>
    <s v="1200146155"/>
    <s v="10"/>
    <x v="2334"/>
    <x v="2578"/>
    <x v="34"/>
    <s v="EXT_ACHIHUAN"/>
    <s v="ZSRV"/>
    <s v="SER_MKT"/>
    <s v="P20416564"/>
    <s v="SUSAN LEON PRODUCCIONES Y REPRESENT"/>
    <n v="1350"/>
    <n v="391.30434782608694"/>
    <s v="PEN"/>
    <s v="false"/>
  </r>
  <r>
    <s v="MVS"/>
    <s v="PE"/>
    <x v="2"/>
    <x v="38"/>
    <s v="PE Ops Out/Strips"/>
    <s v="KORDAYA"/>
    <m/>
    <s v="1200147534"/>
    <s v="10"/>
    <x v="2335"/>
    <x v="2579"/>
    <x v="28"/>
    <s v="KORDAYA"/>
    <s v="ZSRV"/>
    <s v=""/>
    <s v="P60716910"/>
    <s v="M &amp; V RAMIREZ CONTRATISTAS"/>
    <n v="1350"/>
    <n v="391.30434782608694"/>
    <s v="PEN"/>
    <s v="false"/>
  </r>
  <r>
    <s v="1100"/>
    <s v="CL"/>
    <x v="0"/>
    <x v="13"/>
    <s v="CL Marketing Mall"/>
    <s v="MGALLARDO"/>
    <s v="12"/>
    <s v="1200144205"/>
    <s v="10"/>
    <x v="2336"/>
    <x v="2580"/>
    <x v="11"/>
    <s v="MGALLARDOC"/>
    <s v="ZSRV"/>
    <s v=""/>
    <s v="76651550"/>
    <s v="AJ COMUNICACIONES S.P.A"/>
    <n v="360000"/>
    <n v="388.79828928752715"/>
    <s v="CLP"/>
    <s v="false"/>
  </r>
  <r>
    <s v="1100"/>
    <s v="CL"/>
    <x v="0"/>
    <x v="19"/>
    <s v="Corp A. Personas"/>
    <s v="DQUINTANA"/>
    <s v="14"/>
    <s v="1400009240"/>
    <s v="20"/>
    <x v="2337"/>
    <x v="2381"/>
    <x v="36"/>
    <s v="DQUINTANA"/>
    <s v="ZPMH"/>
    <s v=""/>
    <s v="20537755"/>
    <s v="Cristobal Ignacio"/>
    <n v="359882"/>
    <n v="388.67084984826067"/>
    <s v="CLP"/>
    <s v="false"/>
  </r>
  <r>
    <s v="1100"/>
    <s v="CL"/>
    <x v="0"/>
    <x v="19"/>
    <s v="Corp A. Personas"/>
    <s v="DQUINTANA"/>
    <s v="14"/>
    <s v="1400009240"/>
    <s v="30"/>
    <x v="2337"/>
    <x v="2382"/>
    <x v="36"/>
    <s v="DQUINTANA"/>
    <s v="ZPMH"/>
    <s v=""/>
    <s v="20537755"/>
    <s v="Cristobal Ignacio"/>
    <n v="359882"/>
    <n v="388.67084984826067"/>
    <s v="CLP"/>
    <s v="false"/>
  </r>
  <r>
    <s v="1100"/>
    <s v="CL"/>
    <x v="0"/>
    <x v="19"/>
    <s v="Corp A. Personas"/>
    <s v="DQUINTANA"/>
    <s v="14"/>
    <s v="1400009240"/>
    <s v="40"/>
    <x v="2337"/>
    <x v="2383"/>
    <x v="36"/>
    <s v="DQUINTANA"/>
    <s v="ZPMH"/>
    <s v=""/>
    <s v="20537755"/>
    <s v="Cristobal Ignacio"/>
    <n v="359882"/>
    <n v="388.67084984826067"/>
    <s v="CLP"/>
    <s v="false"/>
  </r>
  <r>
    <s v="1100"/>
    <s v="CL"/>
    <x v="0"/>
    <x v="19"/>
    <s v="Corp A. Personas"/>
    <s v="DQUINTANA"/>
    <s v="14"/>
    <s v="1400009240"/>
    <s v="50"/>
    <x v="2337"/>
    <x v="2384"/>
    <x v="36"/>
    <s v="DQUINTANA"/>
    <s v="ZPMH"/>
    <s v=""/>
    <s v="20537755"/>
    <s v="Cristobal Ignacio"/>
    <n v="359882"/>
    <n v="388.67084984826067"/>
    <s v="CLP"/>
    <s v="false"/>
  </r>
  <r>
    <s v="3540"/>
    <s v="PE"/>
    <x v="1"/>
    <x v="54"/>
    <s v="PE Área Personas"/>
    <s v="GRAVINES"/>
    <s v="12"/>
    <s v="1200146413"/>
    <s v="10"/>
    <x v="2338"/>
    <x v="2581"/>
    <x v="13"/>
    <s v="GRAVINES"/>
    <s v="ZSRV"/>
    <s v="SER_MKT"/>
    <s v="P34054975"/>
    <s v="CONQUISTADORES REAL SERVICE S.A"/>
    <n v="1335.59"/>
    <n v="387.12753623188399"/>
    <s v="PEN"/>
    <s v="false"/>
  </r>
  <r>
    <s v="4150"/>
    <s v="CO"/>
    <x v="3"/>
    <x v="48"/>
    <s v="CO Gcia Inmob"/>
    <s v="LCAMARGO"/>
    <m/>
    <s v="1200147199"/>
    <s v="10"/>
    <x v="683"/>
    <x v="2582"/>
    <x v="29"/>
    <s v="LCAMARGO"/>
    <s v="ZSRV"/>
    <s v=""/>
    <s v="C830022196"/>
    <s v="POSSE HERRERA &amp; RUIZ S.A"/>
    <n v="1423500"/>
    <n v="387.0309951060359"/>
    <s v="COP"/>
    <s v="false"/>
  </r>
  <r>
    <s v="3540"/>
    <s v="PE"/>
    <x v="1"/>
    <x v="5"/>
    <s v="PE Área Admin"/>
    <s v="GRAVINES"/>
    <s v="12"/>
    <s v="1200145317"/>
    <s v="10"/>
    <x v="2339"/>
    <x v="2583"/>
    <x v="36"/>
    <s v="GRAVINES"/>
    <s v="ZSRV"/>
    <s v=""/>
    <s v="P60139746"/>
    <s v="GIGANTOGRAFIAS EXPRESS S.A.C"/>
    <n v="1335.25"/>
    <n v="387.02898550724638"/>
    <s v="PEN"/>
    <s v="false"/>
  </r>
  <r>
    <s v="MCH"/>
    <s v="PE"/>
    <x v="2"/>
    <x v="38"/>
    <s v="PE Ops Out/Strips"/>
    <s v="EREJAS"/>
    <s v="12"/>
    <s v="1200146667"/>
    <s v="10"/>
    <x v="2340"/>
    <x v="2584"/>
    <x v="12"/>
    <s v="EREJAS"/>
    <s v="ZSRV"/>
    <s v=""/>
    <s v="P56607803"/>
    <s v="NATIONAL FACILITIES MANAGEMENT S.A."/>
    <n v="1334.67"/>
    <n v="386.8608695652174"/>
    <s v="PEN"/>
    <s v="false"/>
  </r>
  <r>
    <s v="MIN"/>
    <s v="PE"/>
    <x v="1"/>
    <x v="2"/>
    <s v="PE Ops Mall"/>
    <s v="cpisfil"/>
    <s v="12"/>
    <s v="1200146003"/>
    <s v="10"/>
    <x v="2341"/>
    <x v="2585"/>
    <x v="17"/>
    <s v="EXT_EDAVILA"/>
    <s v="ZSRV"/>
    <s v=""/>
    <s v="P56607803"/>
    <s v="NATIONAL FACILITIES MANAGEMENT S.A."/>
    <n v="1333.33"/>
    <n v="386.47246376811592"/>
    <s v="PEN"/>
    <s v="false"/>
  </r>
  <r>
    <s v="4300"/>
    <s v="CO"/>
    <x v="3"/>
    <x v="32"/>
    <s v="CO Mktg Mall"/>
    <s v="JVALDERRAMA"/>
    <m/>
    <s v="1200147526"/>
    <s v="10"/>
    <x v="2342"/>
    <x v="2586"/>
    <x v="28"/>
    <s v="JVALDERRAMA"/>
    <s v="ZSRV"/>
    <s v=""/>
    <s v="C900496946"/>
    <s v="EXPOPANEL COLOMBIA S.A.S"/>
    <n v="1420000"/>
    <n v="386.07939097335509"/>
    <s v="COP"/>
    <s v="false"/>
  </r>
  <r>
    <s v="MOL"/>
    <s v="PE"/>
    <x v="1"/>
    <x v="2"/>
    <s v="PE Ops Mall"/>
    <s v="JZAPATA"/>
    <s v="12"/>
    <s v="1200145852"/>
    <s v="10"/>
    <x v="2343"/>
    <x v="2587"/>
    <x v="31"/>
    <s v="EXT_BRODRIGU"/>
    <s v="ZSRV"/>
    <s v=""/>
    <s v="P56607803"/>
    <s v="NATIONAL FACILITIES MANAGEMENT S.A."/>
    <n v="1330"/>
    <n v="385.50724637681157"/>
    <s v="PEN"/>
    <s v="false"/>
  </r>
  <r>
    <s v="1100"/>
    <s v="CL"/>
    <x v="0"/>
    <x v="7"/>
    <s v="CL Ops Mall"/>
    <s v="C HURTADO"/>
    <s v="12"/>
    <s v="1200144580"/>
    <s v="10"/>
    <x v="848"/>
    <x v="2588"/>
    <x v="16"/>
    <s v="BILLESCA"/>
    <s v="ZSRV"/>
    <s v=""/>
    <s v="96820170"/>
    <s v="ADECCO RECURSOS HUMANOS S.A"/>
    <n v="356940"/>
    <n v="385.49350382858319"/>
    <s v="CLP"/>
    <s v="false"/>
  </r>
  <r>
    <s v="2400"/>
    <s v="CL"/>
    <x v="0"/>
    <x v="62"/>
    <s v="CL Arq Out/Strip"/>
    <s v="S UGARTE"/>
    <s v="14"/>
    <s v="1400009212"/>
    <s v="10"/>
    <x v="2344"/>
    <x v="2589"/>
    <x v="42"/>
    <s v="BILLESCA"/>
    <s v="ZPMH"/>
    <s v=""/>
    <s v="76088833"/>
    <s v="ASESORIAS E INVERSIONES FAUNDEZ LAT"/>
    <n v="9.2040000000000006"/>
    <n v="383.5"/>
    <s v="UF"/>
    <s v="false"/>
  </r>
  <r>
    <s v="PHM"/>
    <s v="CO"/>
    <x v="3"/>
    <x v="32"/>
    <s v="CO Mktg Mall"/>
    <s v="JPERDOMO"/>
    <s v="12"/>
    <s v="1200146135"/>
    <s v="10"/>
    <x v="2345"/>
    <x v="2590"/>
    <x v="34"/>
    <s v="NACOSTA"/>
    <s v="ZSRV"/>
    <s v="SER_MKT"/>
    <s v="C800189939"/>
    <s v="ASOCIACION DE  CENTRO COMERCIALES D"/>
    <n v="1410000"/>
    <n v="383.3605220228385"/>
    <s v="COP"/>
    <s v="false"/>
  </r>
  <r>
    <s v="PHM"/>
    <s v="CO"/>
    <x v="3"/>
    <x v="32"/>
    <s v="CO Mktg Mall"/>
    <s v="JPERDOMO"/>
    <s v="12"/>
    <s v="1200146135"/>
    <s v="20"/>
    <x v="2345"/>
    <x v="2591"/>
    <x v="34"/>
    <s v="NACOSTA"/>
    <s v="ZSRV"/>
    <s v="SER_MKT"/>
    <s v="C800189939"/>
    <s v="ASOCIACION DE  CENTRO COMERCIALES D"/>
    <n v="1410000"/>
    <n v="383.3605220228385"/>
    <s v="COP"/>
    <s v="false"/>
  </r>
  <r>
    <s v="PHM"/>
    <s v="CO"/>
    <x v="3"/>
    <x v="32"/>
    <s v="CO Mktg Mall"/>
    <s v="JPERDOMO"/>
    <s v="12"/>
    <s v="1200146135"/>
    <s v="30"/>
    <x v="2345"/>
    <x v="2592"/>
    <x v="34"/>
    <s v="NACOSTA"/>
    <s v="ZSRV"/>
    <s v="SER_MKT"/>
    <s v="C800189939"/>
    <s v="ASOCIACION DE  CENTRO COMERCIALES D"/>
    <n v="1410000"/>
    <n v="383.3605220228385"/>
    <s v="COP"/>
    <s v="false"/>
  </r>
  <r>
    <s v="PHM"/>
    <s v="CO"/>
    <x v="3"/>
    <x v="32"/>
    <s v="CO Mktg Mall"/>
    <s v="JPERDOMO"/>
    <s v="12"/>
    <s v="1200146135"/>
    <s v="40"/>
    <x v="2345"/>
    <x v="2593"/>
    <x v="34"/>
    <s v="NACOSTA"/>
    <s v="ZSRV"/>
    <s v="SER_MKT"/>
    <s v="C800189939"/>
    <s v="ASOCIACION DE  CENTRO COMERCIALES D"/>
    <n v="1410000"/>
    <n v="383.3605220228385"/>
    <s v="COP"/>
    <s v="false"/>
  </r>
  <r>
    <s v="PHM"/>
    <s v="CO"/>
    <x v="3"/>
    <x v="32"/>
    <s v="CO Mktg Mall"/>
    <s v="JPERDOMO"/>
    <s v="12"/>
    <s v="1200146135"/>
    <s v="50"/>
    <x v="2345"/>
    <x v="2594"/>
    <x v="34"/>
    <s v="NACOSTA"/>
    <s v="ZSRV"/>
    <s v="SER_MKT"/>
    <s v="C800189939"/>
    <s v="ASOCIACION DE  CENTRO COMERCIALES D"/>
    <n v="1410000"/>
    <n v="383.3605220228385"/>
    <s v="COP"/>
    <s v="false"/>
  </r>
  <r>
    <s v="PHM"/>
    <s v="CO"/>
    <x v="3"/>
    <x v="32"/>
    <s v="CO Mktg Mall"/>
    <s v="JPERDOMO"/>
    <s v="12"/>
    <s v="1200146135"/>
    <s v="60"/>
    <x v="2345"/>
    <x v="2595"/>
    <x v="34"/>
    <s v="NACOSTA"/>
    <s v="ZSRV"/>
    <s v="SER_MKT"/>
    <s v="C800189939"/>
    <s v="ASOCIACION DE  CENTRO COMERCIALES D"/>
    <n v="1410000"/>
    <n v="383.3605220228385"/>
    <s v="COP"/>
    <s v="false"/>
  </r>
  <r>
    <s v="PHM"/>
    <s v="CO"/>
    <x v="3"/>
    <x v="32"/>
    <s v="CO Mktg Mall"/>
    <s v="JPERDOMO"/>
    <s v="12"/>
    <s v="1200146135"/>
    <s v="70"/>
    <x v="2345"/>
    <x v="2596"/>
    <x v="34"/>
    <s v="NACOSTA"/>
    <s v="ZSRV"/>
    <s v="SER_MKT"/>
    <s v="C800189939"/>
    <s v="ASOCIACION DE  CENTRO COMERCIALES D"/>
    <n v="1410000"/>
    <n v="383.3605220228385"/>
    <s v="COP"/>
    <s v="false"/>
  </r>
  <r>
    <s v="PHM"/>
    <s v="CO"/>
    <x v="3"/>
    <x v="32"/>
    <s v="CO Mktg Mall"/>
    <s v="JPERDOMO"/>
    <s v="12"/>
    <s v="1200146135"/>
    <s v="80"/>
    <x v="2345"/>
    <x v="2597"/>
    <x v="34"/>
    <s v="NACOSTA"/>
    <s v="ZSRV"/>
    <s v="SER_MKT"/>
    <s v="C800189939"/>
    <s v="ASOCIACION DE  CENTRO COMERCIALES D"/>
    <n v="1410000"/>
    <n v="383.3605220228385"/>
    <s v="COP"/>
    <s v="false"/>
  </r>
  <r>
    <s v="PHM"/>
    <s v="CO"/>
    <x v="3"/>
    <x v="32"/>
    <s v="CO Mktg Mall"/>
    <s v="JPERDOMO"/>
    <s v="12"/>
    <s v="1200146135"/>
    <s v="90"/>
    <x v="2345"/>
    <x v="2598"/>
    <x v="34"/>
    <s v="NACOSTA"/>
    <s v="ZSRV"/>
    <s v="SER_MKT"/>
    <s v="C800189939"/>
    <s v="ASOCIACION DE  CENTRO COMERCIALES D"/>
    <n v="1410000"/>
    <n v="383.3605220228385"/>
    <s v="COP"/>
    <s v="false"/>
  </r>
  <r>
    <s v="PHM"/>
    <s v="CO"/>
    <x v="3"/>
    <x v="32"/>
    <s v="CO Mktg Mall"/>
    <s v="JPERDOMO"/>
    <s v="12"/>
    <s v="1200146135"/>
    <s v="100"/>
    <x v="2345"/>
    <x v="2599"/>
    <x v="34"/>
    <s v="NACOSTA"/>
    <s v="ZSRV"/>
    <s v="SER_MKT"/>
    <s v="C800189939"/>
    <s v="ASOCIACION DE  CENTRO COMERCIALES D"/>
    <n v="1410000"/>
    <n v="383.3605220228385"/>
    <s v="COP"/>
    <s v="false"/>
  </r>
  <r>
    <s v="BOG"/>
    <s v="CO"/>
    <x v="3"/>
    <x v="32"/>
    <s v="CO Mktg Mall"/>
    <s v="VESPINOSA"/>
    <s v="12"/>
    <s v="1200146602"/>
    <s v="20"/>
    <x v="2346"/>
    <x v="2600"/>
    <x v="2"/>
    <s v="VESPINOSA"/>
    <s v="ZSRV"/>
    <s v=""/>
    <s v="C800189939"/>
    <s v="ASOCIACION DE  CENTRO COMERCIALES D"/>
    <n v="1410000"/>
    <n v="383.3605220228385"/>
    <s v="COP"/>
    <s v="false"/>
  </r>
  <r>
    <s v="BOG"/>
    <s v="CO"/>
    <x v="3"/>
    <x v="32"/>
    <s v="CO Mktg Mall"/>
    <s v="VESPINOSA"/>
    <s v="12"/>
    <s v="1200146602"/>
    <s v="30"/>
    <x v="2346"/>
    <x v="2601"/>
    <x v="2"/>
    <s v="VESPINOSA"/>
    <s v="ZSRV"/>
    <s v=""/>
    <s v="C800189939"/>
    <s v="ASOCIACION DE  CENTRO COMERCIALES D"/>
    <n v="1410000"/>
    <n v="383.3605220228385"/>
    <s v="COP"/>
    <s v="false"/>
  </r>
  <r>
    <s v="BOG"/>
    <s v="CO"/>
    <x v="3"/>
    <x v="32"/>
    <s v="CO Mktg Mall"/>
    <s v="VESPINOSA"/>
    <s v="12"/>
    <s v="1200146602"/>
    <s v="40"/>
    <x v="2346"/>
    <x v="2602"/>
    <x v="2"/>
    <s v="VESPINOSA"/>
    <s v="ZSRV"/>
    <s v=""/>
    <s v="C800189939"/>
    <s v="ASOCIACION DE  CENTRO COMERCIALES D"/>
    <n v="1410000"/>
    <n v="383.3605220228385"/>
    <s v="COP"/>
    <s v="false"/>
  </r>
  <r>
    <s v="BOG"/>
    <s v="CO"/>
    <x v="3"/>
    <x v="32"/>
    <s v="CO Mktg Mall"/>
    <s v="VESPINOSA"/>
    <s v="12"/>
    <s v="1200146602"/>
    <s v="50"/>
    <x v="2346"/>
    <x v="2603"/>
    <x v="2"/>
    <s v="VESPINOSA"/>
    <s v="ZSRV"/>
    <s v=""/>
    <s v="C800189939"/>
    <s v="ASOCIACION DE  CENTRO COMERCIALES D"/>
    <n v="1410000"/>
    <n v="383.3605220228385"/>
    <s v="COP"/>
    <s v="false"/>
  </r>
  <r>
    <s v="BOG"/>
    <s v="CO"/>
    <x v="3"/>
    <x v="32"/>
    <s v="CO Mktg Mall"/>
    <s v="VESPINOSA"/>
    <s v="12"/>
    <s v="1200146602"/>
    <s v="60"/>
    <x v="2346"/>
    <x v="2604"/>
    <x v="2"/>
    <s v="VESPINOSA"/>
    <s v="ZSRV"/>
    <s v=""/>
    <s v="C800189939"/>
    <s v="ASOCIACION DE  CENTRO COMERCIALES D"/>
    <n v="1410000"/>
    <n v="383.3605220228385"/>
    <s v="COP"/>
    <s v="false"/>
  </r>
  <r>
    <s v="BOG"/>
    <s v="CO"/>
    <x v="3"/>
    <x v="32"/>
    <s v="CO Mktg Mall"/>
    <s v="VESPINOSA"/>
    <s v="12"/>
    <s v="1200146602"/>
    <s v="70"/>
    <x v="2346"/>
    <x v="2605"/>
    <x v="2"/>
    <s v="VESPINOSA"/>
    <s v="ZSRV"/>
    <s v=""/>
    <s v="C800189939"/>
    <s v="ASOCIACION DE  CENTRO COMERCIALES D"/>
    <n v="1410000"/>
    <n v="383.3605220228385"/>
    <s v="COP"/>
    <s v="false"/>
  </r>
  <r>
    <s v="BOG"/>
    <s v="CO"/>
    <x v="3"/>
    <x v="32"/>
    <s v="CO Mktg Mall"/>
    <s v="VESPINOSA"/>
    <s v="12"/>
    <s v="1200146602"/>
    <s v="80"/>
    <x v="2346"/>
    <x v="2606"/>
    <x v="2"/>
    <s v="VESPINOSA"/>
    <s v="ZSRV"/>
    <s v=""/>
    <s v="C800189939"/>
    <s v="ASOCIACION DE  CENTRO COMERCIALES D"/>
    <n v="1410000"/>
    <n v="383.3605220228385"/>
    <s v="COP"/>
    <s v="false"/>
  </r>
  <r>
    <s v="BOG"/>
    <s v="CO"/>
    <x v="3"/>
    <x v="32"/>
    <s v="CO Mktg Mall"/>
    <s v="VESPINOSA"/>
    <s v="12"/>
    <s v="1200146602"/>
    <s v="90"/>
    <x v="2346"/>
    <x v="2607"/>
    <x v="2"/>
    <s v="VESPINOSA"/>
    <s v="ZSRV"/>
    <s v=""/>
    <s v="C800189939"/>
    <s v="ASOCIACION DE  CENTRO COMERCIALES D"/>
    <n v="1410000"/>
    <n v="383.3605220228385"/>
    <s v="COP"/>
    <s v="false"/>
  </r>
  <r>
    <s v="BOG"/>
    <s v="CO"/>
    <x v="3"/>
    <x v="32"/>
    <s v="CO Mktg Mall"/>
    <s v="VESPINOSA"/>
    <s v="12"/>
    <s v="1200146602"/>
    <s v="100"/>
    <x v="2346"/>
    <x v="2608"/>
    <x v="2"/>
    <s v="VESPINOSA"/>
    <s v="ZSRV"/>
    <s v=""/>
    <s v="C800189939"/>
    <s v="ASOCIACION DE  CENTRO COMERCIALES D"/>
    <n v="1410000"/>
    <n v="383.3605220228385"/>
    <s v="COP"/>
    <s v="false"/>
  </r>
  <r>
    <s v="BOG"/>
    <s v="CO"/>
    <x v="3"/>
    <x v="32"/>
    <s v="CO Mktg Mall"/>
    <s v="VESPINOSA"/>
    <s v="12"/>
    <s v="1200146602"/>
    <s v="110"/>
    <x v="2346"/>
    <x v="2609"/>
    <x v="2"/>
    <s v="VESPINOSA"/>
    <s v="ZSRV"/>
    <s v=""/>
    <s v="C800189939"/>
    <s v="ASOCIACION DE  CENTRO COMERCIALES D"/>
    <n v="1410000"/>
    <n v="383.3605220228385"/>
    <s v="COP"/>
    <s v="false"/>
  </r>
  <r>
    <s v="BOG"/>
    <s v="CO"/>
    <x v="3"/>
    <x v="32"/>
    <s v="CO Mktg Mall"/>
    <s v="VESPINOSA"/>
    <s v="12"/>
    <s v="1200144194"/>
    <s v="10"/>
    <x v="2347"/>
    <x v="2610"/>
    <x v="11"/>
    <s v="VESPINOSA"/>
    <s v="ZSRV"/>
    <s v=""/>
    <s v="C860047239"/>
    <s v="MUSICAR S.A.S"/>
    <n v="1409954"/>
    <n v="383.34801522566613"/>
    <s v="COP"/>
    <s v="false"/>
  </r>
  <r>
    <s v="BOG"/>
    <s v="CO"/>
    <x v="3"/>
    <x v="32"/>
    <s v="CO Mktg Mall"/>
    <s v="VESPINOSA"/>
    <s v="12"/>
    <s v="1200144194"/>
    <s v="20"/>
    <x v="2347"/>
    <x v="2611"/>
    <x v="11"/>
    <s v="VESPINOSA"/>
    <s v="ZSRV"/>
    <s v=""/>
    <s v="C860047239"/>
    <s v="MUSICAR S.A.S"/>
    <n v="1409954"/>
    <n v="383.34801522566613"/>
    <s v="COP"/>
    <s v="false"/>
  </r>
  <r>
    <s v="BOG"/>
    <s v="CO"/>
    <x v="3"/>
    <x v="32"/>
    <s v="CO Mktg Mall"/>
    <s v="VESPINOSA"/>
    <s v="12"/>
    <s v="1200144194"/>
    <s v="30"/>
    <x v="2347"/>
    <x v="2612"/>
    <x v="11"/>
    <s v="VESPINOSA"/>
    <s v="ZSRV"/>
    <s v=""/>
    <s v="C860047239"/>
    <s v="MUSICAR S.A.S"/>
    <n v="1409954"/>
    <n v="383.34801522566613"/>
    <s v="COP"/>
    <s v="false"/>
  </r>
  <r>
    <s v="BOG"/>
    <s v="CO"/>
    <x v="3"/>
    <x v="32"/>
    <s v="CO Mktg Mall"/>
    <s v="VESPINOSA"/>
    <s v="12"/>
    <s v="1200144194"/>
    <s v="40"/>
    <x v="2347"/>
    <x v="2613"/>
    <x v="11"/>
    <s v="VESPINOSA"/>
    <s v="ZSRV"/>
    <s v=""/>
    <s v="C860047239"/>
    <s v="MUSICAR S.A.S"/>
    <n v="1409954"/>
    <n v="383.34801522566613"/>
    <s v="COP"/>
    <s v="false"/>
  </r>
  <r>
    <s v="BOG"/>
    <s v="CO"/>
    <x v="3"/>
    <x v="32"/>
    <s v="CO Mktg Mall"/>
    <s v="VESPINOSA"/>
    <s v="12"/>
    <s v="1200144194"/>
    <s v="50"/>
    <x v="2347"/>
    <x v="2614"/>
    <x v="11"/>
    <s v="VESPINOSA"/>
    <s v="ZSRV"/>
    <s v=""/>
    <s v="C860047239"/>
    <s v="MUSICAR S.A.S"/>
    <n v="1409954"/>
    <n v="383.34801522566613"/>
    <s v="COP"/>
    <s v="false"/>
  </r>
  <r>
    <s v="BOG"/>
    <s v="CO"/>
    <x v="3"/>
    <x v="32"/>
    <s v="CO Mktg Mall"/>
    <s v="VESPINOSA"/>
    <s v="12"/>
    <s v="1200144194"/>
    <s v="60"/>
    <x v="2347"/>
    <x v="2615"/>
    <x v="11"/>
    <s v="VESPINOSA"/>
    <s v="ZSRV"/>
    <s v=""/>
    <s v="C860047239"/>
    <s v="MUSICAR S.A.S"/>
    <n v="1409954"/>
    <n v="383.34801522566613"/>
    <s v="COP"/>
    <s v="false"/>
  </r>
  <r>
    <s v="BOG"/>
    <s v="CO"/>
    <x v="3"/>
    <x v="32"/>
    <s v="CO Mktg Mall"/>
    <s v="VESPINOSA"/>
    <s v="12"/>
    <s v="1200144194"/>
    <s v="70"/>
    <x v="2347"/>
    <x v="2616"/>
    <x v="11"/>
    <s v="VESPINOSA"/>
    <s v="ZSRV"/>
    <s v=""/>
    <s v="C860047239"/>
    <s v="MUSICAR S.A.S"/>
    <n v="1409954"/>
    <n v="383.34801522566613"/>
    <s v="COP"/>
    <s v="false"/>
  </r>
  <r>
    <s v="BOG"/>
    <s v="CO"/>
    <x v="3"/>
    <x v="32"/>
    <s v="CO Mktg Mall"/>
    <s v="VESPINOSA"/>
    <s v="12"/>
    <s v="1200144194"/>
    <s v="80"/>
    <x v="2347"/>
    <x v="2617"/>
    <x v="11"/>
    <s v="VESPINOSA"/>
    <s v="ZSRV"/>
    <s v=""/>
    <s v="C860047239"/>
    <s v="MUSICAR S.A.S"/>
    <n v="1409954"/>
    <n v="383.34801522566613"/>
    <s v="COP"/>
    <s v="false"/>
  </r>
  <r>
    <s v="BOG"/>
    <s v="CO"/>
    <x v="3"/>
    <x v="32"/>
    <s v="CO Mktg Mall"/>
    <s v="VESPINOSA"/>
    <s v="12"/>
    <s v="1200144194"/>
    <s v="90"/>
    <x v="2347"/>
    <x v="2618"/>
    <x v="11"/>
    <s v="VESPINOSA"/>
    <s v="ZSRV"/>
    <s v=""/>
    <s v="C860047239"/>
    <s v="MUSICAR S.A.S"/>
    <n v="1409954"/>
    <n v="383.34801522566613"/>
    <s v="COP"/>
    <s v="false"/>
  </r>
  <r>
    <s v="BOG"/>
    <s v="CO"/>
    <x v="3"/>
    <x v="32"/>
    <s v="CO Mktg Mall"/>
    <s v="VESPINOSA"/>
    <s v="12"/>
    <s v="1200144194"/>
    <s v="100"/>
    <x v="2347"/>
    <x v="2619"/>
    <x v="11"/>
    <s v="VESPINOSA"/>
    <s v="ZSRV"/>
    <s v=""/>
    <s v="C860047239"/>
    <s v="MUSICAR S.A.S"/>
    <n v="1409954"/>
    <n v="383.34801522566613"/>
    <s v="COP"/>
    <s v="false"/>
  </r>
  <r>
    <s v="BOG"/>
    <s v="CO"/>
    <x v="3"/>
    <x v="32"/>
    <s v="CO Mktg Mall"/>
    <s v="VESPINOSA"/>
    <s v="12"/>
    <s v="1200144194"/>
    <s v="110"/>
    <x v="2347"/>
    <x v="2620"/>
    <x v="11"/>
    <s v="VESPINOSA"/>
    <s v="ZSRV"/>
    <s v=""/>
    <s v="C860047239"/>
    <s v="MUSICAR S.A.S"/>
    <n v="1409954"/>
    <n v="383.34801522566613"/>
    <s v="COP"/>
    <s v="false"/>
  </r>
  <r>
    <s v="BOG"/>
    <s v="CO"/>
    <x v="3"/>
    <x v="32"/>
    <s v="CO Mktg Mall"/>
    <s v="VESPINOSA"/>
    <s v="12"/>
    <s v="1200144194"/>
    <s v="120"/>
    <x v="2347"/>
    <x v="2621"/>
    <x v="11"/>
    <s v="VESPINOSA"/>
    <s v="ZSRV"/>
    <s v=""/>
    <s v="C860047239"/>
    <s v="MUSICAR S.A.S"/>
    <n v="1409954"/>
    <n v="383.34801522566613"/>
    <s v="COP"/>
    <s v="false"/>
  </r>
  <r>
    <s v="LMR"/>
    <s v="PE"/>
    <x v="1"/>
    <x v="35"/>
    <s v="PE Gcia InfrayDes"/>
    <s v="ACRUZADO"/>
    <s v="12"/>
    <s v="1200145783"/>
    <s v="10"/>
    <x v="2348"/>
    <x v="2622"/>
    <x v="39"/>
    <s v="EXT_ACHIHUAN"/>
    <s v="ZSRV"/>
    <s v="SER_GRAL"/>
    <s v="P55247439"/>
    <s v="SR &amp; M ELECTRICOLD S.A.C"/>
    <n v="1320"/>
    <n v="382.60869565217388"/>
    <s v="PEN"/>
    <s v="false"/>
  </r>
  <r>
    <s v="MIN"/>
    <s v="PE"/>
    <x v="1"/>
    <x v="34"/>
    <s v="PE Marketing Mall"/>
    <s v="AATOCHE"/>
    <s v="12"/>
    <s v="1200146456"/>
    <s v="10"/>
    <x v="2349"/>
    <x v="2623"/>
    <x v="13"/>
    <s v="AATOCHE"/>
    <s v="ZSRV"/>
    <s v=""/>
    <s v="P60410156"/>
    <s v="S &amp; M GIGANTICOLOR S.A.C"/>
    <n v="1320"/>
    <n v="382.60869565217388"/>
    <s v="PEN"/>
    <s v="false"/>
  </r>
  <r>
    <s v="MVS"/>
    <s v="PE"/>
    <x v="2"/>
    <x v="38"/>
    <s v="PE Ops Out/Strips"/>
    <s v="KORDAYA"/>
    <s v="12"/>
    <s v="1200145109"/>
    <s v="10"/>
    <x v="2350"/>
    <x v="1364"/>
    <x v="24"/>
    <s v="KORDAYA"/>
    <s v="ZSRV"/>
    <s v=""/>
    <s v="P48281567"/>
    <s v="ARTE CONSULTORES, EJECUTORES E.I.R."/>
    <n v="1319.75"/>
    <n v="382.53623188405794"/>
    <s v="PEN"/>
    <s v="false"/>
  </r>
  <r>
    <s v="AEB"/>
    <s v="CL"/>
    <x v="0"/>
    <x v="7"/>
    <s v="CL Ops Mall"/>
    <s v="MFREITEZ"/>
    <s v="12"/>
    <s v="1200146530"/>
    <s v="10"/>
    <x v="2351"/>
    <x v="2624"/>
    <x v="10"/>
    <s v="KVARAS"/>
    <s v="ZSRV"/>
    <s v=""/>
    <s v="76615160"/>
    <s v="EXTINTORES START FIRE Y COMPANIA"/>
    <n v="353800"/>
    <n v="382.10231874979752"/>
    <s v="CLP"/>
    <s v="false"/>
  </r>
  <r>
    <s v="DCO"/>
    <s v="CO"/>
    <x v="3"/>
    <x v="33"/>
    <s v="CO Sgcia Personas"/>
    <s v="JVASQUEZ"/>
    <s v="12"/>
    <s v="1200145589"/>
    <s v="10"/>
    <x v="2352"/>
    <x v="2625"/>
    <x v="26"/>
    <s v="JVASQUEZ"/>
    <s v="ZSRV"/>
    <s v=""/>
    <s v="C900218772"/>
    <s v="ROCA INGENIERIA DE CLIMATIZACION S"/>
    <n v="1401120"/>
    <n v="380.94616639477977"/>
    <s v="COP"/>
    <s v="false"/>
  </r>
  <r>
    <s v="3510"/>
    <s v="PE"/>
    <x v="1"/>
    <x v="14"/>
    <s v="Corp Gest Riesgo"/>
    <s v="CF"/>
    <s v="14"/>
    <s v="1400009248"/>
    <s v="10"/>
    <x v="2353"/>
    <x v="317"/>
    <x v="36"/>
    <s v="FPEREZ"/>
    <s v="ZPMH"/>
    <s v=""/>
    <s v="P39062500"/>
    <s v="CHUBB PERU S.A. COMPANIA DE SEGUROS"/>
    <n v="380.93"/>
    <n v="380.93"/>
    <s v="USD"/>
    <s v="false"/>
  </r>
  <r>
    <s v="6740"/>
    <s v="PE"/>
    <x v="2"/>
    <x v="38"/>
    <s v="PE Ops Out/Strips"/>
    <s v="KORDAYA"/>
    <m/>
    <s v="1200147552"/>
    <s v="10"/>
    <x v="2354"/>
    <x v="2626"/>
    <x v="28"/>
    <s v="KORDAYA"/>
    <s v="ZSRV"/>
    <s v=""/>
    <s v="P60716910"/>
    <s v="M &amp; V RAMIREZ CONTRATISTAS"/>
    <n v="1310"/>
    <n v="379.71014492753619"/>
    <s v="PEN"/>
    <s v="false"/>
  </r>
  <r>
    <s v="PHM"/>
    <s v="CO"/>
    <x v="3"/>
    <x v="11"/>
    <s v="CO Ops Mall"/>
    <s v="JDIAZ"/>
    <s v="12"/>
    <s v="1200145558"/>
    <s v="10"/>
    <x v="2355"/>
    <x v="2627"/>
    <x v="26"/>
    <s v="EXT_BOSORNO"/>
    <s v="ZSRV"/>
    <s v=""/>
    <s v="C901449555"/>
    <s v="SERVICIOS Y CONSULTORIA BIOMEDICA S"/>
    <n v="1392372"/>
    <n v="378.56769983686786"/>
    <s v="COP"/>
    <s v="false"/>
  </r>
  <r>
    <s v="2400"/>
    <s v="CL"/>
    <x v="0"/>
    <x v="7"/>
    <s v="CL Ops Mall"/>
    <s v="RMESA"/>
    <s v="12"/>
    <s v="1200145562"/>
    <s v="10"/>
    <x v="2356"/>
    <x v="2628"/>
    <x v="26"/>
    <s v="PCAMPOS"/>
    <s v="ZSRV"/>
    <s v=""/>
    <s v="76694376"/>
    <s v="SERVICIOS INDUSTRIALES ELMEC LIMITA"/>
    <n v="350000"/>
    <n v="377.99833680731808"/>
    <s v="CLP"/>
    <s v="false"/>
  </r>
  <r>
    <s v="1100"/>
    <s v="CL"/>
    <x v="0"/>
    <x v="13"/>
    <s v="CL Marketing Mall"/>
    <s v="MGALLARDO"/>
    <s v="12"/>
    <s v="1200146873"/>
    <s v="10"/>
    <x v="2357"/>
    <x v="2629"/>
    <x v="50"/>
    <s v="MGALLARDOC"/>
    <s v="ZSRV"/>
    <s v=""/>
    <s v="76593514"/>
    <s v="TEMPO PRODUCCIONES BY DS SPA"/>
    <n v="350000"/>
    <n v="377.99833680731808"/>
    <s v="CLP"/>
    <s v="false"/>
  </r>
  <r>
    <s v="1100"/>
    <s v="CL"/>
    <x v="0"/>
    <x v="13"/>
    <s v="CL Marketing Mall"/>
    <s v="MGALLARDO"/>
    <s v="12"/>
    <s v="1200147012"/>
    <s v="10"/>
    <x v="2358"/>
    <x v="2630"/>
    <x v="38"/>
    <s v="MGALLARDOC"/>
    <s v="ZSRV"/>
    <s v=""/>
    <s v="76682308"/>
    <s v="AGENCIA DE MEDIOS SIBERIA LIMITADA"/>
    <n v="350000"/>
    <n v="377.99833680731808"/>
    <s v="CLP"/>
    <s v="false"/>
  </r>
  <r>
    <s v="2400"/>
    <s v="CL"/>
    <x v="0"/>
    <x v="7"/>
    <s v="CL Ops Mall"/>
    <s v="rmesa"/>
    <m/>
    <s v="1200147174"/>
    <s v="10"/>
    <x v="2359"/>
    <x v="2631"/>
    <x v="41"/>
    <s v="EXT_CRODRIGU"/>
    <s v="ZSRV"/>
    <s v=""/>
    <s v="77020931"/>
    <s v="CONSTRUCCIONES Y SERVICIOS GENERALE"/>
    <n v="350000"/>
    <n v="377.99833680731808"/>
    <s v="CLP"/>
    <s v="false"/>
  </r>
  <r>
    <s v="6000"/>
    <s v="PE"/>
    <x v="2"/>
    <x v="2"/>
    <s v="PE Ops Mall"/>
    <s v="MPONCE"/>
    <s v="12"/>
    <s v="1200146532"/>
    <s v="10"/>
    <x v="2360"/>
    <x v="2632"/>
    <x v="10"/>
    <s v="EXT_KNOLASCO"/>
    <s v="ZSRV"/>
    <s v="SER_MANTO"/>
    <s v="P60434597"/>
    <s v="DINAMO CONTROL &amp; AUTOMATIZACION S.A"/>
    <n v="1302.5"/>
    <n v="377.53623188405794"/>
    <s v="PEN"/>
    <s v="false"/>
  </r>
  <r>
    <s v="MIN"/>
    <s v="PE"/>
    <x v="1"/>
    <x v="2"/>
    <s v="PE Ops Mall"/>
    <s v="Jrojas"/>
    <m/>
    <s v="1200147352"/>
    <s v="10"/>
    <x v="2361"/>
    <x v="2633"/>
    <x v="37"/>
    <s v="EXT_EDAVILA"/>
    <s v="ZSRV"/>
    <s v=""/>
    <s v="P53839517"/>
    <s v="MR SISTEMAS ESPECIALES E.I.R.L."/>
    <n v="1300.94"/>
    <n v="377.08405797101449"/>
    <s v="PEN"/>
    <s v="false"/>
  </r>
  <r>
    <s v="MIN"/>
    <s v="PE"/>
    <x v="1"/>
    <x v="2"/>
    <s v="PE Ops Mall"/>
    <s v="jrojas"/>
    <m/>
    <s v="1200147354"/>
    <s v="10"/>
    <x v="2362"/>
    <x v="1696"/>
    <x v="37"/>
    <s v="EXT_EDAVILA"/>
    <s v="ZSRV"/>
    <s v=""/>
    <s v="P53839517"/>
    <s v="MR SISTEMAS ESPECIALES E.I.R.L."/>
    <n v="1300.94"/>
    <n v="377.08405797101449"/>
    <s v="PEN"/>
    <s v="false"/>
  </r>
  <r>
    <s v="6000"/>
    <s v="PE"/>
    <x v="2"/>
    <x v="2"/>
    <s v="PE Ops Mall"/>
    <s v="MPONCE"/>
    <s v="12"/>
    <s v="1200146429"/>
    <s v="10"/>
    <x v="2363"/>
    <x v="2409"/>
    <x v="13"/>
    <s v="EXT_KNOLASCO"/>
    <s v="ZSRV"/>
    <s v="SER_MANTO"/>
    <s v="P61327520"/>
    <s v="THEMATIC WORKS S.A.C"/>
    <n v="1300"/>
    <n v="376.8115942028985"/>
    <s v="PEN"/>
    <s v="false"/>
  </r>
  <r>
    <s v="MOL"/>
    <s v="PE"/>
    <x v="1"/>
    <x v="2"/>
    <s v="PE Ops Mall"/>
    <s v="JZAPATA"/>
    <m/>
    <s v="1200147213"/>
    <s v="10"/>
    <x v="2364"/>
    <x v="2634"/>
    <x v="41"/>
    <s v="EXT_KNOLASCO"/>
    <s v="ZSRV"/>
    <s v=""/>
    <s v="P56607803"/>
    <s v="NATIONAL FACILITIES MANAGEMENT S.A."/>
    <n v="1300"/>
    <n v="376.8115942028985"/>
    <s v="PEN"/>
    <s v="false"/>
  </r>
  <r>
    <s v="3450"/>
    <s v="PE"/>
    <x v="1"/>
    <x v="2"/>
    <s v="PE Ops Mall"/>
    <s v="ameza"/>
    <s v="12"/>
    <s v="1200145151"/>
    <s v="10"/>
    <x v="2365"/>
    <x v="975"/>
    <x v="24"/>
    <s v="AMEZAR"/>
    <s v="ZSRV"/>
    <s v=""/>
    <s v="P55086648"/>
    <s v="4SECURE S.A.C"/>
    <n v="1298"/>
    <n v="376.231884057971"/>
    <s v="PEN"/>
    <s v="false"/>
  </r>
  <r>
    <s v="COQ"/>
    <s v="CL"/>
    <x v="0"/>
    <x v="7"/>
    <s v="CL Ops Mall"/>
    <s v="jcbarahona"/>
    <s v="12"/>
    <s v="1200144648"/>
    <s v="10"/>
    <x v="2366"/>
    <x v="2635"/>
    <x v="15"/>
    <s v="JCBARAHONA"/>
    <s v="ZSRV"/>
    <s v=""/>
    <s v="76904816"/>
    <s v="INTEC GROUP SPA"/>
    <n v="348000"/>
    <n v="375.83834631127627"/>
    <s v="CLP"/>
    <s v="false"/>
  </r>
  <r>
    <s v="1100"/>
    <s v="CL"/>
    <x v="0"/>
    <x v="13"/>
    <s v="CL Marketing Mall"/>
    <s v="MGALLARDO"/>
    <s v="12"/>
    <s v="1200146196"/>
    <s v="10"/>
    <x v="2367"/>
    <x v="2636"/>
    <x v="30"/>
    <s v="MGALLARDOC"/>
    <s v="ZSRV"/>
    <s v=""/>
    <s v="76288682"/>
    <s v="PRODUCTORA FUENTES LIMITADA"/>
    <n v="347600"/>
    <n v="375.40634821206788"/>
    <s v="CLP"/>
    <s v="false"/>
  </r>
  <r>
    <s v="1100"/>
    <s v="CL"/>
    <x v="0"/>
    <x v="7"/>
    <s v="CL Ops Mall"/>
    <s v="ASANCHEZ"/>
    <s v="12"/>
    <s v="1200143962"/>
    <s v="10"/>
    <x v="2368"/>
    <x v="2637"/>
    <x v="27"/>
    <s v="EXT_MURRA"/>
    <s v="ZSRV"/>
    <s v=""/>
    <s v="76425235"/>
    <s v="REDES CONTRA INCENDIOS SPA"/>
    <n v="9"/>
    <n v="375"/>
    <s v="UF"/>
    <s v="false"/>
  </r>
  <r>
    <s v="1110"/>
    <s v="CL"/>
    <x v="0"/>
    <x v="45"/>
    <s v="CL Ops Out/Strip"/>
    <s v="MBELLO"/>
    <s v="12"/>
    <s v="1200146077"/>
    <s v="10"/>
    <x v="2369"/>
    <x v="2638"/>
    <x v="34"/>
    <s v="EXT_MBELLO"/>
    <s v="ZSRV"/>
    <s v=""/>
    <s v="76425235"/>
    <s v="REDES CONTRA INCENDIOS SPA"/>
    <n v="9"/>
    <n v="375"/>
    <s v="UF"/>
    <s v="false"/>
  </r>
  <r>
    <s v="1100"/>
    <s v="CL"/>
    <x v="0"/>
    <x v="7"/>
    <s v="CL Ops Mall"/>
    <s v="FJELDRES"/>
    <s v="12"/>
    <s v="1200146737"/>
    <s v="10"/>
    <x v="2370"/>
    <x v="2639"/>
    <x v="51"/>
    <s v="EXT_CNARANJO"/>
    <s v="ZSRV"/>
    <s v=""/>
    <s v="52003344"/>
    <s v="POWERTEC INGENIERIA Y CONSTRUCCIÓN"/>
    <n v="9"/>
    <n v="375"/>
    <s v="UF"/>
    <s v="false"/>
  </r>
  <r>
    <s v="ACH"/>
    <s v="CL"/>
    <x v="0"/>
    <x v="16"/>
    <s v="CL Arq Mall"/>
    <s v="S UGARTE"/>
    <s v="13"/>
    <s v="1300008844"/>
    <s v="10"/>
    <x v="2371"/>
    <x v="2640"/>
    <x v="3"/>
    <s v="BILLESCA"/>
    <s v="ZSPC"/>
    <s v=""/>
    <s v="27111989"/>
    <s v="ANA GABRIELA RODRIGUEZ VELAZCO"/>
    <n v="9"/>
    <n v="375"/>
    <s v="UF"/>
    <s v="false"/>
  </r>
  <r>
    <s v="2200"/>
    <s v="CL"/>
    <x v="0"/>
    <x v="62"/>
    <s v="CL Arq Out/Strip"/>
    <s v="V RODRIGUEZ"/>
    <s v="13"/>
    <s v="1300008872"/>
    <s v="10"/>
    <x v="2372"/>
    <x v="2641"/>
    <x v="44"/>
    <s v="BILLESCA"/>
    <s v="ZSPC"/>
    <s v=""/>
    <s v="77699218"/>
    <s v="ECOESPACIO LIMITADA"/>
    <n v="9"/>
    <n v="375"/>
    <s v="UF"/>
    <s v="false"/>
  </r>
  <r>
    <s v="ACH"/>
    <s v="CL"/>
    <x v="0"/>
    <x v="16"/>
    <s v="CL Arq Mall"/>
    <s v="V RODRIGUEZ"/>
    <s v="13"/>
    <s v="1300008866"/>
    <s v="10"/>
    <x v="2373"/>
    <x v="2642"/>
    <x v="44"/>
    <s v="BILLESCA"/>
    <s v="ZSPC"/>
    <s v=""/>
    <s v="77699218"/>
    <s v="ECOESPACIO LIMITADA"/>
    <n v="9"/>
    <n v="375"/>
    <s v="UF"/>
    <s v="false"/>
  </r>
  <r>
    <s v="1100"/>
    <s v="CL"/>
    <x v="0"/>
    <x v="30"/>
    <s v="Corp Gcia Legal"/>
    <s v="DGROB"/>
    <m/>
    <s v="1200147568"/>
    <s v="10"/>
    <x v="2374"/>
    <x v="2643"/>
    <x v="28"/>
    <s v="DQUINTANA"/>
    <s v="ZSRV"/>
    <s v=""/>
    <s v="79753810"/>
    <s v="CLARO Y COMPANIA"/>
    <n v="347000"/>
    <n v="374.75835106325536"/>
    <s v="CLP"/>
    <s v="false"/>
  </r>
  <r>
    <s v="PAF"/>
    <s v="CO"/>
    <x v="3"/>
    <x v="11"/>
    <s v="CO Ops Mall"/>
    <s v="JDIAZ"/>
    <s v="12"/>
    <s v="1200145053"/>
    <s v="10"/>
    <x v="2375"/>
    <x v="2644"/>
    <x v="7"/>
    <s v="EXT_BOSORNO"/>
    <s v="ZSRV"/>
    <s v=""/>
    <s v="C900038616"/>
    <s v="CBRE COLOMBIA SAS"/>
    <n v="1375000"/>
    <n v="373.84448069603047"/>
    <s v="COP"/>
    <s v="false"/>
  </r>
  <r>
    <s v="PAF"/>
    <s v="CO"/>
    <x v="3"/>
    <x v="11"/>
    <s v="CO Ops Mall"/>
    <s v="JDIAZ"/>
    <s v="12"/>
    <s v="1200145052"/>
    <s v="10"/>
    <x v="2376"/>
    <x v="2645"/>
    <x v="7"/>
    <s v="EXT_BOSORNO"/>
    <s v="ZSRV"/>
    <s v=""/>
    <s v="C900038616"/>
    <s v="CBRE COLOMBIA SAS"/>
    <n v="1375000"/>
    <n v="373.84448069603047"/>
    <s v="COP"/>
    <s v="false"/>
  </r>
  <r>
    <s v="6650"/>
    <s v="PE"/>
    <x v="2"/>
    <x v="14"/>
    <s v="Corp Gest Riesgo"/>
    <s v="cfuentes"/>
    <s v="14"/>
    <s v="1400009332"/>
    <s v="10"/>
    <x v="2377"/>
    <x v="2646"/>
    <x v="10"/>
    <s v="PMUNOZ"/>
    <s v="ZPMH"/>
    <s v=""/>
    <s v="P39062500"/>
    <s v="CHUBB PERU S.A. COMPANIA DE SEGUROS"/>
    <n v="1286.5999999999999"/>
    <n v="372.92753623188401"/>
    <s v="PEN"/>
    <s v="false"/>
  </r>
  <r>
    <s v="1100"/>
    <s v="CL"/>
    <x v="0"/>
    <x v="13"/>
    <s v="CL Marketing Mall"/>
    <s v="MGALLARDO"/>
    <s v="12"/>
    <s v="1200145060"/>
    <s v="10"/>
    <x v="2378"/>
    <x v="2647"/>
    <x v="7"/>
    <s v="MGALLARDOC"/>
    <s v="ZSRV"/>
    <s v=""/>
    <s v="76593514"/>
    <s v="TEMPO PRODUCCIONES BY DS SPA"/>
    <n v="345000"/>
    <n v="372.59836056721355"/>
    <s v="CLP"/>
    <s v="false"/>
  </r>
  <r>
    <s v="MIN"/>
    <s v="PE"/>
    <x v="1"/>
    <x v="2"/>
    <s v="PE Ops Mall"/>
    <s v="jrojas"/>
    <m/>
    <s v="1200147318"/>
    <s v="10"/>
    <x v="2379"/>
    <x v="1691"/>
    <x v="25"/>
    <s v="EXT_EDAVILA"/>
    <s v="ZSRV"/>
    <s v=""/>
    <s v="P53839517"/>
    <s v="MR SISTEMAS ESPECIALES E.I.R.L."/>
    <n v="1283.79"/>
    <n v="372.11304347826086"/>
    <s v="PEN"/>
    <s v="false"/>
  </r>
  <r>
    <s v="1100"/>
    <s v="CL"/>
    <x v="0"/>
    <x v="19"/>
    <s v="Corp A. Personas"/>
    <s v="DQUINTANA"/>
    <s v="14"/>
    <s v="1400009132"/>
    <s v="20"/>
    <x v="2175"/>
    <x v="2380"/>
    <x v="27"/>
    <s v="DQUINTANA"/>
    <s v="ZPMH"/>
    <s v=""/>
    <s v="21729775"/>
    <s v="ARIELLE LEVY CAMHI"/>
    <n v="344543"/>
    <n v="372.10480273886799"/>
    <s v="CLP"/>
    <s v="false"/>
  </r>
  <r>
    <s v="6650"/>
    <s v="PE"/>
    <x v="2"/>
    <x v="2"/>
    <s v="PE Ops Mall"/>
    <s v="MCHACALIAZ"/>
    <s v="12"/>
    <s v="1200144050"/>
    <s v="10"/>
    <x v="2380"/>
    <x v="2648"/>
    <x v="8"/>
    <s v="RFC_CPI_SAP"/>
    <s v="ZSRV"/>
    <s v=""/>
    <s v="P56607803"/>
    <s v="NATIONAL FACILITIES MANAGEMENT S.A."/>
    <n v="1280"/>
    <n v="371.01449275362319"/>
    <s v="PEN"/>
    <s v="false"/>
  </r>
  <r>
    <s v="MIN"/>
    <s v="PE"/>
    <x v="1"/>
    <x v="8"/>
    <s v="PE Center Manager"/>
    <s v="CPISFIL"/>
    <s v="12"/>
    <s v="1200144212"/>
    <s v="10"/>
    <x v="2381"/>
    <x v="2649"/>
    <x v="11"/>
    <s v="EXT_EDAVILA"/>
    <s v="ZSRV"/>
    <s v=""/>
    <s v="P20416564"/>
    <s v="SUSAN LEON PRODUCCIONES Y REPRESENT"/>
    <n v="1280"/>
    <n v="371.01449275362319"/>
    <s v="PEN"/>
    <s v="false"/>
  </r>
  <r>
    <s v="6500"/>
    <s v="PE"/>
    <x v="2"/>
    <x v="2"/>
    <s v="PE Ops Mall"/>
    <s v="AMARCHESINI"/>
    <s v="12"/>
    <s v="1200146307"/>
    <s v="10"/>
    <x v="2382"/>
    <x v="2650"/>
    <x v="35"/>
    <s v="EXT_ACHIHUAN"/>
    <s v="ZSRV"/>
    <s v="SER_GRAL"/>
    <s v="P49259204"/>
    <s v="AF CONCEPT S.A.C."/>
    <n v="1280"/>
    <n v="371.01449275362319"/>
    <s v="PEN"/>
    <s v="false"/>
  </r>
  <r>
    <s v="PCA"/>
    <s v="CO"/>
    <x v="3"/>
    <x v="11"/>
    <s v="CO Ops Mall"/>
    <s v="DLOZADA"/>
    <s v="12"/>
    <s v="1200145173"/>
    <s v="10"/>
    <x v="2383"/>
    <x v="2651"/>
    <x v="22"/>
    <s v="EXT_AFLOREZ"/>
    <s v="ZSRV"/>
    <s v=""/>
    <s v="C901592965"/>
    <s v="WM ENTRETENIMIENTO SAS"/>
    <n v="1360000"/>
    <n v="369.76617727025558"/>
    <s v="COP"/>
    <s v="false"/>
  </r>
  <r>
    <s v="PHM"/>
    <s v="CO"/>
    <x v="3"/>
    <x v="32"/>
    <s v="CO Mktg Mall"/>
    <s v="JPERDOMO"/>
    <s v="12"/>
    <s v="1200144039"/>
    <s v="10"/>
    <x v="2384"/>
    <x v="2652"/>
    <x v="8"/>
    <s v="NACOSTA"/>
    <s v="ZSRV"/>
    <s v="SER_MKT"/>
    <s v="C800189939"/>
    <s v="ASOCIACION DE  CENTRO COMERCIALES D"/>
    <n v="1358943"/>
    <n v="369.47879282218599"/>
    <s v="COP"/>
    <s v="false"/>
  </r>
  <r>
    <s v="BOG"/>
    <s v="CO"/>
    <x v="3"/>
    <x v="32"/>
    <s v="CO Mktg Mall"/>
    <s v="VESPINOSA"/>
    <s v="12"/>
    <s v="1200144193"/>
    <s v="10"/>
    <x v="2385"/>
    <x v="2653"/>
    <x v="11"/>
    <s v="VESPINOSA"/>
    <s v="ZSRV"/>
    <s v=""/>
    <s v="C800189939"/>
    <s v="ASOCIACION DE  CENTRO COMERCIALES D"/>
    <n v="1358943"/>
    <n v="369.47879282218599"/>
    <s v="COP"/>
    <s v="false"/>
  </r>
  <r>
    <s v="PHM"/>
    <s v="CO"/>
    <x v="3"/>
    <x v="32"/>
    <s v="CO Mktg Mall"/>
    <s v="JPERDOMO"/>
    <s v="12"/>
    <s v="1200146137"/>
    <s v="10"/>
    <x v="2386"/>
    <x v="2654"/>
    <x v="34"/>
    <s v="NACOSTA"/>
    <s v="ZSRV"/>
    <s v="SER_MKT"/>
    <s v="C800189939"/>
    <s v="ASOCIACION DE  CENTRO COMERCIALES D"/>
    <n v="1358943"/>
    <n v="369.47879282218599"/>
    <s v="COP"/>
    <s v="false"/>
  </r>
  <r>
    <s v="BOG"/>
    <s v="CO"/>
    <x v="3"/>
    <x v="32"/>
    <s v="CO Mktg Mall"/>
    <s v="VESPINOSA"/>
    <s v="12"/>
    <s v="1200146602"/>
    <s v="10"/>
    <x v="2346"/>
    <x v="2655"/>
    <x v="2"/>
    <s v="VESPINOSA"/>
    <s v="ZSRV"/>
    <s v=""/>
    <s v="C800189939"/>
    <s v="ASOCIACION DE  CENTRO COMERCIALES D"/>
    <n v="1358943"/>
    <n v="369.47879282218599"/>
    <s v="COP"/>
    <s v="false"/>
  </r>
  <r>
    <s v="2400"/>
    <s v="CL"/>
    <x v="0"/>
    <x v="7"/>
    <s v="CL Ops Mall"/>
    <s v="rmesa"/>
    <s v="12"/>
    <s v="1200146773"/>
    <s v="10"/>
    <x v="2387"/>
    <x v="2656"/>
    <x v="18"/>
    <s v="EXT_CRODRIGU"/>
    <s v="ZSRV"/>
    <s v=""/>
    <s v="76951272"/>
    <s v="CLIVER SPA"/>
    <n v="341550"/>
    <n v="368.87237696154136"/>
    <s v="CLP"/>
    <s v="false"/>
  </r>
  <r>
    <s v="6650"/>
    <s v="PE"/>
    <x v="2"/>
    <x v="2"/>
    <s v="PE Ops Mall"/>
    <s v="MCHACALIAZA"/>
    <s v="12"/>
    <s v="1200144162"/>
    <s v="10"/>
    <x v="2388"/>
    <x v="2657"/>
    <x v="46"/>
    <s v="MCHACALIAZA"/>
    <s v="ZSRV"/>
    <s v=""/>
    <s v="P56607803"/>
    <s v="NATIONAL FACILITIES MANAGEMENT S.A."/>
    <n v="1272"/>
    <n v="368.695652173913"/>
    <s v="PEN"/>
    <s v="false"/>
  </r>
  <r>
    <s v="LAR"/>
    <s v="PE"/>
    <x v="1"/>
    <x v="8"/>
    <s v="PE Center Manager"/>
    <s v="FZAMALLOA"/>
    <s v="12"/>
    <s v="1200144320"/>
    <s v="10"/>
    <x v="2389"/>
    <x v="2658"/>
    <x v="32"/>
    <s v="EXT_BRODRIGU"/>
    <s v="ZSRV"/>
    <s v=""/>
    <s v="P60193943"/>
    <s v="VALEXTIN EQUIPOS CONTRA INCENDIOS"/>
    <n v="1272"/>
    <n v="368.695652173913"/>
    <s v="PEN"/>
    <s v="false"/>
  </r>
  <r>
    <s v="3540"/>
    <s v="PE"/>
    <x v="1"/>
    <x v="5"/>
    <s v="PE Área Admin"/>
    <s v="GRAVINES"/>
    <s v="12"/>
    <s v="1200144784"/>
    <s v="10"/>
    <x v="2390"/>
    <x v="2659"/>
    <x v="4"/>
    <s v="GRAVINES"/>
    <s v="ZSRV"/>
    <s v=""/>
    <s v="P26051088"/>
    <s v="PERU ECONOMICO S.A"/>
    <n v="1271.19"/>
    <n v="368.46086956521737"/>
    <s v="PEN"/>
    <s v="false"/>
  </r>
  <r>
    <s v="1100"/>
    <s v="CL"/>
    <x v="0"/>
    <x v="7"/>
    <s v="CL Ops Mall"/>
    <s v="MANTONIETA"/>
    <s v="12"/>
    <s v="1200146504"/>
    <s v="10"/>
    <x v="2391"/>
    <x v="2660"/>
    <x v="43"/>
    <s v="EXT_MURRA"/>
    <s v="ZSRV"/>
    <s v=""/>
    <s v="76179272"/>
    <s v="ANDES FACILITY MANAGEMENT SPA"/>
    <n v="340200"/>
    <n v="367.41438337671315"/>
    <s v="CLP"/>
    <s v="false"/>
  </r>
  <r>
    <s v="4300"/>
    <s v="CO"/>
    <x v="3"/>
    <x v="33"/>
    <s v="CO Sgcia Personas"/>
    <s v="C Ibañez"/>
    <s v="12"/>
    <s v="1200145967"/>
    <s v="10"/>
    <x v="2392"/>
    <x v="2661"/>
    <x v="17"/>
    <s v="PRA_KCUBIDES"/>
    <s v="ZSRV"/>
    <s v=""/>
    <s v="C900193492"/>
    <s v="ERGO &amp; HEALTH SAS"/>
    <n v="1351004"/>
    <n v="367.32028276237088"/>
    <s v="COP"/>
    <s v="false"/>
  </r>
  <r>
    <s v="MAM"/>
    <s v="CL"/>
    <x v="0"/>
    <x v="7"/>
    <s v="CL Ops Mall"/>
    <s v="MRUPAYAN"/>
    <s v="12"/>
    <s v="1200145056"/>
    <s v="10"/>
    <x v="2393"/>
    <x v="2662"/>
    <x v="7"/>
    <s v="EXT_BBUSTOS"/>
    <s v="ZSRV"/>
    <s v="SER_GRAL"/>
    <s v="76682308"/>
    <s v="AGENCIA DE MEDIOS SIBERIA LIMITADA"/>
    <n v="340000"/>
    <n v="367.19838432710895"/>
    <s v="CLP"/>
    <s v="false"/>
  </r>
  <r>
    <s v="3510"/>
    <s v="PE"/>
    <x v="1"/>
    <x v="2"/>
    <s v="PE Ops Mall"/>
    <s v="DDIAZ"/>
    <m/>
    <s v="1200147411"/>
    <s v="10"/>
    <x v="2394"/>
    <x v="2663"/>
    <x v="37"/>
    <s v="DDIAZ"/>
    <s v="ZSRV"/>
    <s v=""/>
    <s v="P60330629"/>
    <s v="GOLDSER SERVICIOS GENERALES S.R.L"/>
    <n v="1266.7"/>
    <n v="367.15942028985506"/>
    <s v="PEN"/>
    <s v="false"/>
  </r>
  <r>
    <s v="MVS"/>
    <s v="PE"/>
    <x v="2"/>
    <x v="38"/>
    <s v="PE Ops Out/Strips"/>
    <s v="KORDAYA"/>
    <m/>
    <s v="1200147540"/>
    <s v="10"/>
    <x v="2395"/>
    <x v="2664"/>
    <x v="28"/>
    <s v="KORDAYA"/>
    <s v="ZSRV"/>
    <s v=""/>
    <s v="P56607803"/>
    <s v="NATIONAL FACILITIES MANAGEMENT S.A."/>
    <n v="1265.8"/>
    <n v="366.89855072463763"/>
    <s v="PEN"/>
    <s v="false"/>
  </r>
  <r>
    <s v="6030"/>
    <s v="PE"/>
    <x v="2"/>
    <x v="2"/>
    <s v="PE Ops Mall"/>
    <s v="LHUAMAN"/>
    <s v="12"/>
    <s v="1200145316"/>
    <s v="10"/>
    <x v="2396"/>
    <x v="2665"/>
    <x v="36"/>
    <s v="LHUAMAN"/>
    <s v="ZSRV"/>
    <s v=""/>
    <s v="P55983976"/>
    <s v="RG INGENIEROS CONTRATISTAS Y ASO"/>
    <n v="1265"/>
    <n v="366.66666666666663"/>
    <s v="PEN"/>
    <s v="false"/>
  </r>
  <r>
    <s v="6650"/>
    <s v="PE"/>
    <x v="2"/>
    <x v="2"/>
    <s v="PE Ops Mall"/>
    <s v="MCHACALIAZA"/>
    <s v="12"/>
    <s v="1200144455"/>
    <s v="10"/>
    <x v="2397"/>
    <x v="2657"/>
    <x v="19"/>
    <s v="MCHACALIAZA"/>
    <s v="ZSRV"/>
    <s v=""/>
    <s v="P56607803"/>
    <s v="NATIONAL FACILITIES MANAGEMENT S.A."/>
    <n v="1264"/>
    <n v="366.37681159420288"/>
    <s v="PEN"/>
    <s v="false"/>
  </r>
  <r>
    <s v="2400"/>
    <s v="CL"/>
    <x v="0"/>
    <x v="62"/>
    <s v="CL Arq Out/Strip"/>
    <s v="P RAMIREZ"/>
    <s v="12"/>
    <s v="1200144215"/>
    <s v="10"/>
    <x v="2398"/>
    <x v="2666"/>
    <x v="11"/>
    <s v="BILLESCA"/>
    <s v="ZSRV"/>
    <s v=""/>
    <s v="13459098"/>
    <s v="JUAN PATRICIO"/>
    <n v="8.7720000000000002"/>
    <n v="365.5"/>
    <s v="UF"/>
    <s v="false"/>
  </r>
  <r>
    <s v="2400"/>
    <s v="CL"/>
    <x v="0"/>
    <x v="62"/>
    <s v="CL Arq Out/Strip"/>
    <s v="P RAMIREZ"/>
    <s v="12"/>
    <s v="1200144215"/>
    <s v="20"/>
    <x v="2398"/>
    <x v="2667"/>
    <x v="11"/>
    <s v="BILLESCA"/>
    <s v="ZSRV"/>
    <s v=""/>
    <s v="13459098"/>
    <s v="JUAN PATRICIO"/>
    <n v="8.7720000000000002"/>
    <n v="365.5"/>
    <s v="UF"/>
    <s v="false"/>
  </r>
  <r>
    <s v="2400"/>
    <s v="CL"/>
    <x v="0"/>
    <x v="62"/>
    <s v="CL Arq Out/Strip"/>
    <s v="P RAMIREZ"/>
    <s v="12"/>
    <s v="1200144215"/>
    <s v="30"/>
    <x v="2398"/>
    <x v="2668"/>
    <x v="11"/>
    <s v="BILLESCA"/>
    <s v="ZSRV"/>
    <s v=""/>
    <s v="13459098"/>
    <s v="JUAN PATRICIO"/>
    <n v="8.7720000000000002"/>
    <n v="365.5"/>
    <s v="UF"/>
    <s v="false"/>
  </r>
  <r>
    <s v="2400"/>
    <s v="CL"/>
    <x v="0"/>
    <x v="62"/>
    <s v="CL Arq Out/Strip"/>
    <s v="P RAMIREZ"/>
    <s v="12"/>
    <s v="1200144215"/>
    <s v="40"/>
    <x v="2398"/>
    <x v="2669"/>
    <x v="11"/>
    <s v="BILLESCA"/>
    <s v="ZSRV"/>
    <s v=""/>
    <s v="13459098"/>
    <s v="JUAN PATRICIO"/>
    <n v="8.7720000000000002"/>
    <n v="365.5"/>
    <s v="UF"/>
    <s v="false"/>
  </r>
  <r>
    <s v="2400"/>
    <s v="CL"/>
    <x v="0"/>
    <x v="62"/>
    <s v="CL Arq Out/Strip"/>
    <s v="P RAMIREZ"/>
    <s v="12"/>
    <s v="1200144215"/>
    <s v="50"/>
    <x v="2398"/>
    <x v="2670"/>
    <x v="11"/>
    <s v="BILLESCA"/>
    <s v="ZSRV"/>
    <s v=""/>
    <s v="13459098"/>
    <s v="JUAN PATRICIO"/>
    <n v="8.7720000000000002"/>
    <n v="365.5"/>
    <s v="UF"/>
    <s v="false"/>
  </r>
  <r>
    <s v="2400"/>
    <s v="CL"/>
    <x v="0"/>
    <x v="62"/>
    <s v="CL Arq Out/Strip"/>
    <s v="P RAMIREZ"/>
    <s v="12"/>
    <s v="1200144215"/>
    <s v="60"/>
    <x v="2398"/>
    <x v="2671"/>
    <x v="11"/>
    <s v="BILLESCA"/>
    <s v="ZSRV"/>
    <s v=""/>
    <s v="13459098"/>
    <s v="JUAN PATRICIO"/>
    <n v="8.7720000000000002"/>
    <n v="365.5"/>
    <s v="UF"/>
    <s v="false"/>
  </r>
  <r>
    <s v="2400"/>
    <s v="CL"/>
    <x v="0"/>
    <x v="62"/>
    <s v="CL Arq Out/Strip"/>
    <s v="P RAMIREZ"/>
    <s v="12"/>
    <s v="1200144215"/>
    <s v="70"/>
    <x v="2398"/>
    <x v="2672"/>
    <x v="11"/>
    <s v="BILLESCA"/>
    <s v="ZSRV"/>
    <s v=""/>
    <s v="13459098"/>
    <s v="JUAN PATRICIO"/>
    <n v="8.7720000000000002"/>
    <n v="365.5"/>
    <s v="UF"/>
    <s v="false"/>
  </r>
  <r>
    <s v="2400"/>
    <s v="CL"/>
    <x v="0"/>
    <x v="62"/>
    <s v="CL Arq Out/Strip"/>
    <s v="P RAMIREZ"/>
    <s v="12"/>
    <s v="1200144215"/>
    <s v="80"/>
    <x v="2398"/>
    <x v="2673"/>
    <x v="11"/>
    <s v="BILLESCA"/>
    <s v="ZSRV"/>
    <s v=""/>
    <s v="13459098"/>
    <s v="JUAN PATRICIO"/>
    <n v="8.7720000000000002"/>
    <n v="365.5"/>
    <s v="UF"/>
    <s v="false"/>
  </r>
  <r>
    <s v="2400"/>
    <s v="CL"/>
    <x v="0"/>
    <x v="62"/>
    <s v="CL Arq Out/Strip"/>
    <s v="P RAMIREZ"/>
    <s v="12"/>
    <s v="1200144215"/>
    <s v="90"/>
    <x v="2398"/>
    <x v="2674"/>
    <x v="11"/>
    <s v="BILLESCA"/>
    <s v="ZSRV"/>
    <s v=""/>
    <s v="13459098"/>
    <s v="JUAN PATRICIO"/>
    <n v="8.7720000000000002"/>
    <n v="365.5"/>
    <s v="UF"/>
    <s v="false"/>
  </r>
  <r>
    <s v="2400"/>
    <s v="CL"/>
    <x v="0"/>
    <x v="62"/>
    <s v="CL Arq Out/Strip"/>
    <s v="P RAMIREZ"/>
    <s v="12"/>
    <s v="1200144215"/>
    <s v="100"/>
    <x v="2398"/>
    <x v="2675"/>
    <x v="11"/>
    <s v="BILLESCA"/>
    <s v="ZSRV"/>
    <s v=""/>
    <s v="13459098"/>
    <s v="JUAN PATRICIO"/>
    <n v="8.7720000000000002"/>
    <n v="365.5"/>
    <s v="UF"/>
    <s v="false"/>
  </r>
  <r>
    <s v="2400"/>
    <s v="CL"/>
    <x v="0"/>
    <x v="62"/>
    <s v="CL Arq Out/Strip"/>
    <s v="P RAMIREZ"/>
    <s v="12"/>
    <s v="1200144215"/>
    <s v="110"/>
    <x v="2398"/>
    <x v="2676"/>
    <x v="11"/>
    <s v="BILLESCA"/>
    <s v="ZSRV"/>
    <s v=""/>
    <s v="13459098"/>
    <s v="JUAN PATRICIO"/>
    <n v="8.7720000000000002"/>
    <n v="365.5"/>
    <s v="UF"/>
    <s v="false"/>
  </r>
  <r>
    <s v="2400"/>
    <s v="CL"/>
    <x v="0"/>
    <x v="62"/>
    <s v="CL Arq Out/Strip"/>
    <s v="P RAMIREZ"/>
    <s v="12"/>
    <s v="1200144215"/>
    <s v="120"/>
    <x v="2398"/>
    <x v="2677"/>
    <x v="11"/>
    <s v="BILLESCA"/>
    <s v="ZSRV"/>
    <s v=""/>
    <s v="13459098"/>
    <s v="JUAN PATRICIO"/>
    <n v="8.7720000000000002"/>
    <n v="365.5"/>
    <s v="UF"/>
    <s v="false"/>
  </r>
  <r>
    <s v="6000"/>
    <s v="PE"/>
    <x v="2"/>
    <x v="2"/>
    <s v="PE Ops Mall"/>
    <s v="MPONCE"/>
    <s v="12"/>
    <s v="1200146323"/>
    <s v="10"/>
    <x v="2399"/>
    <x v="2678"/>
    <x v="35"/>
    <s v="EXT_KNOLASCO"/>
    <s v="ZSRV"/>
    <s v="SER_MANTO"/>
    <s v="P53719503"/>
    <s v="EFCO AMERICA S.A."/>
    <n v="1260"/>
    <n v="365.21739130434781"/>
    <s v="PEN"/>
    <s v="false"/>
  </r>
  <r>
    <s v="1100"/>
    <s v="CL"/>
    <x v="0"/>
    <x v="13"/>
    <s v="CL Marketing Mall"/>
    <s v="MGALLARDO"/>
    <s v="12"/>
    <s v="1200145453"/>
    <s v="10"/>
    <x v="2400"/>
    <x v="2679"/>
    <x v="52"/>
    <s v="MGALLARDOC"/>
    <s v="ZSRV"/>
    <s v=""/>
    <s v="76682308"/>
    <s v="AGENCIA DE MEDIOS SIBERIA LIMITADA"/>
    <n v="337500"/>
    <n v="364.49839620705671"/>
    <s v="CLP"/>
    <s v="false"/>
  </r>
  <r>
    <s v="6650"/>
    <s v="PE"/>
    <x v="2"/>
    <x v="2"/>
    <s v="PE Ops Mall"/>
    <s v="MCHACALIAZA"/>
    <s v="12"/>
    <s v="1200145724"/>
    <s v="10"/>
    <x v="2401"/>
    <x v="2680"/>
    <x v="40"/>
    <s v="MCHACALIAZA"/>
    <s v="ZSRV"/>
    <s v=""/>
    <s v="P53508634"/>
    <s v="INVERSIONES QUISPE &amp; GUTIERREZ S.A."/>
    <n v="1253.03"/>
    <n v="363.19710144927535"/>
    <s v="PEN"/>
    <s v="false"/>
  </r>
  <r>
    <s v="3510"/>
    <s v="PE"/>
    <x v="1"/>
    <x v="2"/>
    <s v="PE Ops Mall"/>
    <s v="RBECERRA"/>
    <s v="12"/>
    <s v="1200146362"/>
    <s v="10"/>
    <x v="2402"/>
    <x v="2681"/>
    <x v="35"/>
    <s v="RBECERRA"/>
    <s v="ZSRV"/>
    <s v=""/>
    <s v="P56607803"/>
    <s v="NATIONAL FACILITIES MANAGEMENT S.A."/>
    <n v="1250"/>
    <n v="362.31884057971013"/>
    <s v="PEN"/>
    <s v="false"/>
  </r>
  <r>
    <s v="OUL"/>
    <s v="PE"/>
    <x v="1"/>
    <x v="38"/>
    <s v="PE Ops Out/Strips"/>
    <s v="mrodriguezc"/>
    <s v="12"/>
    <s v="1200146219"/>
    <s v="10"/>
    <x v="2403"/>
    <x v="2682"/>
    <x v="30"/>
    <s v="MRODRIGUEZC"/>
    <s v="ZSRV"/>
    <s v=""/>
    <s v="P60484187"/>
    <s v="SOINEL COMPANY S.A.C"/>
    <n v="1250"/>
    <n v="362.31884057971013"/>
    <s v="PEN"/>
    <s v="false"/>
  </r>
  <r>
    <s v="OUL"/>
    <s v="PE"/>
    <x v="1"/>
    <x v="38"/>
    <s v="PE Ops Out/Strips"/>
    <s v="mrodriguezc"/>
    <s v="12"/>
    <s v="1200146220"/>
    <s v="10"/>
    <x v="2404"/>
    <x v="2683"/>
    <x v="30"/>
    <s v="MRODRIGUEZC"/>
    <s v="ZSRV"/>
    <s v=""/>
    <s v="P60484187"/>
    <s v="SOINEL COMPANY S.A.C"/>
    <n v="1250"/>
    <n v="362.31884057971013"/>
    <s v="PEN"/>
    <s v="false"/>
  </r>
  <r>
    <s v="OUL"/>
    <s v="PE"/>
    <x v="1"/>
    <x v="38"/>
    <s v="PE Ops Out/Strips"/>
    <s v="mrodriguezc"/>
    <s v="12"/>
    <s v="1200146222"/>
    <s v="10"/>
    <x v="2405"/>
    <x v="2684"/>
    <x v="30"/>
    <s v="MRODRIGUEZC"/>
    <s v="ZSRV"/>
    <s v=""/>
    <s v="P60484187"/>
    <s v="SOINEL COMPANY S.A.C"/>
    <n v="1250"/>
    <n v="362.31884057971013"/>
    <s v="PEN"/>
    <s v="false"/>
  </r>
  <r>
    <s v="1110"/>
    <s v="CL"/>
    <x v="0"/>
    <x v="13"/>
    <s v="CL Marketing Mall"/>
    <s v="f.mozo"/>
    <s v="12"/>
    <s v="1200146111"/>
    <s v="10"/>
    <x v="2406"/>
    <x v="2685"/>
    <x v="34"/>
    <s v="MFILIPINI"/>
    <s v="ZSRV"/>
    <s v=""/>
    <s v="76666197"/>
    <s v="LA AMPOLLETA PRODUCCION AUDIOVISUAL"/>
    <n v="334949"/>
    <n v="361.74332832935539"/>
    <s v="CLP"/>
    <s v="false"/>
  </r>
  <r>
    <s v="6550"/>
    <s v="PE"/>
    <x v="2"/>
    <x v="41"/>
    <s v="PE Explotación TI"/>
    <s v="CPACHECO"/>
    <s v="14"/>
    <s v="1400009157"/>
    <s v="10"/>
    <x v="2407"/>
    <x v="2686"/>
    <x v="3"/>
    <s v="PRA_CPACHECO"/>
    <s v="ZPMH"/>
    <s v="SER_GRAL"/>
    <s v="P56570705"/>
    <s v="ENERGY CLOUD S.A.C"/>
    <n v="1248"/>
    <n v="361.73913043478257"/>
    <s v="PEN"/>
    <s v="false"/>
  </r>
  <r>
    <s v="6550"/>
    <s v="PE"/>
    <x v="2"/>
    <x v="41"/>
    <s v="PE Explotación TI"/>
    <s v="CPACHECO"/>
    <s v="14"/>
    <s v="1400009157"/>
    <s v="20"/>
    <x v="2407"/>
    <x v="2686"/>
    <x v="3"/>
    <s v="PRA_CPACHECO"/>
    <s v="ZPMH"/>
    <s v="SER_GRAL"/>
    <s v="P56570705"/>
    <s v="ENERGY CLOUD S.A.C"/>
    <n v="1248"/>
    <n v="361.73913043478257"/>
    <s v="PEN"/>
    <s v="false"/>
  </r>
  <r>
    <s v="6550"/>
    <s v="PE"/>
    <x v="2"/>
    <x v="41"/>
    <s v="PE Explotación TI"/>
    <s v="CPACHECO"/>
    <s v="14"/>
    <s v="1400009157"/>
    <s v="30"/>
    <x v="2407"/>
    <x v="2686"/>
    <x v="3"/>
    <s v="PRA_CPACHECO"/>
    <s v="ZPMH"/>
    <s v="SER_GRAL"/>
    <s v="P56570705"/>
    <s v="ENERGY CLOUD S.A.C"/>
    <n v="1248"/>
    <n v="361.73913043478257"/>
    <s v="PEN"/>
    <s v="false"/>
  </r>
  <r>
    <s v="6550"/>
    <s v="PE"/>
    <x v="2"/>
    <x v="41"/>
    <s v="PE Explotación TI"/>
    <s v="CPACHECO"/>
    <s v="14"/>
    <s v="1400009157"/>
    <s v="40"/>
    <x v="2407"/>
    <x v="2686"/>
    <x v="3"/>
    <s v="PRA_CPACHECO"/>
    <s v="ZPMH"/>
    <s v="SER_GRAL"/>
    <s v="P56570705"/>
    <s v="ENERGY CLOUD S.A.C"/>
    <n v="1248"/>
    <n v="361.73913043478257"/>
    <s v="PEN"/>
    <s v="false"/>
  </r>
  <r>
    <s v="6550"/>
    <s v="PE"/>
    <x v="2"/>
    <x v="41"/>
    <s v="PE Explotación TI"/>
    <s v="CPACHECO"/>
    <s v="14"/>
    <s v="1400009157"/>
    <s v="50"/>
    <x v="2407"/>
    <x v="2686"/>
    <x v="3"/>
    <s v="PRA_CPACHECO"/>
    <s v="ZPMH"/>
    <s v="SER_GRAL"/>
    <s v="P56570705"/>
    <s v="ENERGY CLOUD S.A.C"/>
    <n v="1248"/>
    <n v="361.73913043478257"/>
    <s v="PEN"/>
    <s v="false"/>
  </r>
  <r>
    <s v="6550"/>
    <s v="PE"/>
    <x v="2"/>
    <x v="41"/>
    <s v="PE Explotación TI"/>
    <s v="CPACHECO"/>
    <s v="14"/>
    <s v="1400009157"/>
    <s v="60"/>
    <x v="2407"/>
    <x v="2686"/>
    <x v="3"/>
    <s v="PRA_CPACHECO"/>
    <s v="ZPMH"/>
    <s v="SER_GRAL"/>
    <s v="P56570705"/>
    <s v="ENERGY CLOUD S.A.C"/>
    <n v="1248"/>
    <n v="361.73913043478257"/>
    <s v="PEN"/>
    <s v="false"/>
  </r>
  <r>
    <s v="6550"/>
    <s v="PE"/>
    <x v="2"/>
    <x v="41"/>
    <s v="PE Explotación TI"/>
    <s v="CPACHECO"/>
    <s v="14"/>
    <s v="1400009157"/>
    <s v="70"/>
    <x v="2407"/>
    <x v="2686"/>
    <x v="3"/>
    <s v="PRA_CPACHECO"/>
    <s v="ZPMH"/>
    <s v="SER_GRAL"/>
    <s v="P56570705"/>
    <s v="ENERGY CLOUD S.A.C"/>
    <n v="1248"/>
    <n v="361.73913043478257"/>
    <s v="PEN"/>
    <s v="false"/>
  </r>
  <r>
    <s v="6550"/>
    <s v="PE"/>
    <x v="2"/>
    <x v="41"/>
    <s v="PE Explotación TI"/>
    <s v="CPACHECO"/>
    <s v="14"/>
    <s v="1400009157"/>
    <s v="80"/>
    <x v="2407"/>
    <x v="2686"/>
    <x v="3"/>
    <s v="PRA_CPACHECO"/>
    <s v="ZPMH"/>
    <s v="SER_GRAL"/>
    <s v="P56570705"/>
    <s v="ENERGY CLOUD S.A.C"/>
    <n v="1248"/>
    <n v="361.73913043478257"/>
    <s v="PEN"/>
    <s v="false"/>
  </r>
  <r>
    <s v="6550"/>
    <s v="PE"/>
    <x v="2"/>
    <x v="41"/>
    <s v="PE Explotación TI"/>
    <s v="CPACHECO"/>
    <s v="14"/>
    <s v="1400009157"/>
    <s v="90"/>
    <x v="2407"/>
    <x v="2686"/>
    <x v="3"/>
    <s v="PRA_CPACHECO"/>
    <s v="ZPMH"/>
    <s v="SER_GRAL"/>
    <s v="P56570705"/>
    <s v="ENERGY CLOUD S.A.C"/>
    <n v="1248"/>
    <n v="361.73913043478257"/>
    <s v="PEN"/>
    <s v="false"/>
  </r>
  <r>
    <s v="6550"/>
    <s v="PE"/>
    <x v="2"/>
    <x v="41"/>
    <s v="PE Explotación TI"/>
    <s v="CPACHECO"/>
    <s v="14"/>
    <s v="1400009157"/>
    <s v="100"/>
    <x v="2407"/>
    <x v="2686"/>
    <x v="3"/>
    <s v="PRA_CPACHECO"/>
    <s v="ZPMH"/>
    <s v="SER_GRAL"/>
    <s v="P56570705"/>
    <s v="ENERGY CLOUD S.A.C"/>
    <n v="1248"/>
    <n v="361.73913043478257"/>
    <s v="PEN"/>
    <s v="false"/>
  </r>
  <r>
    <s v="6550"/>
    <s v="PE"/>
    <x v="2"/>
    <x v="41"/>
    <s v="PE Explotación TI"/>
    <s v="CPACHECO"/>
    <s v="14"/>
    <s v="1400009157"/>
    <s v="110"/>
    <x v="2407"/>
    <x v="2686"/>
    <x v="3"/>
    <s v="PRA_CPACHECO"/>
    <s v="ZPMH"/>
    <s v="SER_GRAL"/>
    <s v="P56570705"/>
    <s v="ENERGY CLOUD S.A.C"/>
    <n v="1248"/>
    <n v="361.73913043478257"/>
    <s v="PEN"/>
    <s v="false"/>
  </r>
  <r>
    <s v="6550"/>
    <s v="PE"/>
    <x v="2"/>
    <x v="41"/>
    <s v="PE Explotación TI"/>
    <s v="CPACHECO"/>
    <s v="14"/>
    <s v="1400009157"/>
    <s v="120"/>
    <x v="2407"/>
    <x v="2686"/>
    <x v="3"/>
    <s v="PRA_CPACHECO"/>
    <s v="ZPMH"/>
    <s v="SER_GRAL"/>
    <s v="P56570705"/>
    <s v="ENERGY CLOUD S.A.C"/>
    <n v="1248"/>
    <n v="361.73913043478257"/>
    <s v="PEN"/>
    <s v="false"/>
  </r>
  <r>
    <s v="6500"/>
    <s v="PE"/>
    <x v="2"/>
    <x v="41"/>
    <s v="PE Explotación TI"/>
    <s v="CPACHECO"/>
    <s v="14"/>
    <s v="1400009188"/>
    <s v="10"/>
    <x v="2408"/>
    <x v="2687"/>
    <x v="16"/>
    <s v="PRA_CPACHECO"/>
    <s v="ZPMH"/>
    <s v="SER_GRAL"/>
    <s v="P56570705"/>
    <s v="ENERGY CLOUD S.A.C"/>
    <n v="1248"/>
    <n v="361.73913043478257"/>
    <s v="PEN"/>
    <s v="false"/>
  </r>
  <r>
    <s v="6500"/>
    <s v="PE"/>
    <x v="2"/>
    <x v="41"/>
    <s v="PE Explotación TI"/>
    <s v="CPACHECO"/>
    <s v="14"/>
    <s v="1400009188"/>
    <s v="20"/>
    <x v="2408"/>
    <x v="2687"/>
    <x v="16"/>
    <s v="PRA_CPACHECO"/>
    <s v="ZPMH"/>
    <s v="SER_GRAL"/>
    <s v="P56570705"/>
    <s v="ENERGY CLOUD S.A.C"/>
    <n v="1248"/>
    <n v="361.73913043478257"/>
    <s v="PEN"/>
    <s v="false"/>
  </r>
  <r>
    <s v="6500"/>
    <s v="PE"/>
    <x v="2"/>
    <x v="41"/>
    <s v="PE Explotación TI"/>
    <s v="CPACHECO"/>
    <s v="14"/>
    <s v="1400009188"/>
    <s v="30"/>
    <x v="2408"/>
    <x v="2687"/>
    <x v="16"/>
    <s v="PRA_CPACHECO"/>
    <s v="ZPMH"/>
    <s v="SER_GRAL"/>
    <s v="P56570705"/>
    <s v="ENERGY CLOUD S.A.C"/>
    <n v="1248"/>
    <n v="361.73913043478257"/>
    <s v="PEN"/>
    <s v="false"/>
  </r>
  <r>
    <s v="6500"/>
    <s v="PE"/>
    <x v="2"/>
    <x v="41"/>
    <s v="PE Explotación TI"/>
    <s v="CPACHECO"/>
    <s v="14"/>
    <s v="1400009188"/>
    <s v="40"/>
    <x v="2408"/>
    <x v="2687"/>
    <x v="16"/>
    <s v="PRA_CPACHECO"/>
    <s v="ZPMH"/>
    <s v="SER_GRAL"/>
    <s v="P56570705"/>
    <s v="ENERGY CLOUD S.A.C"/>
    <n v="1248"/>
    <n v="361.73913043478257"/>
    <s v="PEN"/>
    <s v="false"/>
  </r>
  <r>
    <s v="6500"/>
    <s v="PE"/>
    <x v="2"/>
    <x v="41"/>
    <s v="PE Explotación TI"/>
    <s v="CPACHECO"/>
    <s v="14"/>
    <s v="1400009188"/>
    <s v="50"/>
    <x v="2408"/>
    <x v="2687"/>
    <x v="16"/>
    <s v="PRA_CPACHECO"/>
    <s v="ZPMH"/>
    <s v="SER_GRAL"/>
    <s v="P56570705"/>
    <s v="ENERGY CLOUD S.A.C"/>
    <n v="1248"/>
    <n v="361.73913043478257"/>
    <s v="PEN"/>
    <s v="false"/>
  </r>
  <r>
    <s v="6500"/>
    <s v="PE"/>
    <x v="2"/>
    <x v="41"/>
    <s v="PE Explotación TI"/>
    <s v="CPACHECO"/>
    <s v="14"/>
    <s v="1400009188"/>
    <s v="60"/>
    <x v="2408"/>
    <x v="2687"/>
    <x v="16"/>
    <s v="PRA_CPACHECO"/>
    <s v="ZPMH"/>
    <s v="SER_GRAL"/>
    <s v="P56570705"/>
    <s v="ENERGY CLOUD S.A.C"/>
    <n v="1248"/>
    <n v="361.73913043478257"/>
    <s v="PEN"/>
    <s v="false"/>
  </r>
  <r>
    <s v="6500"/>
    <s v="PE"/>
    <x v="2"/>
    <x v="41"/>
    <s v="PE Explotación TI"/>
    <s v="CPACHECO"/>
    <s v="14"/>
    <s v="1400009188"/>
    <s v="70"/>
    <x v="2408"/>
    <x v="2687"/>
    <x v="16"/>
    <s v="PRA_CPACHECO"/>
    <s v="ZPMH"/>
    <s v="SER_GRAL"/>
    <s v="P56570705"/>
    <s v="ENERGY CLOUD S.A.C"/>
    <n v="1248"/>
    <n v="361.73913043478257"/>
    <s v="PEN"/>
    <s v="false"/>
  </r>
  <r>
    <s v="6500"/>
    <s v="PE"/>
    <x v="2"/>
    <x v="41"/>
    <s v="PE Explotación TI"/>
    <s v="CPACHECO"/>
    <s v="14"/>
    <s v="1400009188"/>
    <s v="80"/>
    <x v="2408"/>
    <x v="2687"/>
    <x v="16"/>
    <s v="PRA_CPACHECO"/>
    <s v="ZPMH"/>
    <s v="SER_GRAL"/>
    <s v="P56570705"/>
    <s v="ENERGY CLOUD S.A.C"/>
    <n v="1248"/>
    <n v="361.73913043478257"/>
    <s v="PEN"/>
    <s v="false"/>
  </r>
  <r>
    <s v="6500"/>
    <s v="PE"/>
    <x v="2"/>
    <x v="41"/>
    <s v="PE Explotación TI"/>
    <s v="CPACHECO"/>
    <s v="14"/>
    <s v="1400009188"/>
    <s v="90"/>
    <x v="2408"/>
    <x v="2687"/>
    <x v="16"/>
    <s v="PRA_CPACHECO"/>
    <s v="ZPMH"/>
    <s v="SER_GRAL"/>
    <s v="P56570705"/>
    <s v="ENERGY CLOUD S.A.C"/>
    <n v="1248"/>
    <n v="361.73913043478257"/>
    <s v="PEN"/>
    <s v="false"/>
  </r>
  <r>
    <s v="6500"/>
    <s v="PE"/>
    <x v="2"/>
    <x v="41"/>
    <s v="PE Explotación TI"/>
    <s v="CPACHECO"/>
    <s v="14"/>
    <s v="1400009188"/>
    <s v="100"/>
    <x v="2408"/>
    <x v="2687"/>
    <x v="16"/>
    <s v="PRA_CPACHECO"/>
    <s v="ZPMH"/>
    <s v="SER_GRAL"/>
    <s v="P56570705"/>
    <s v="ENERGY CLOUD S.A.C"/>
    <n v="1248"/>
    <n v="361.73913043478257"/>
    <s v="PEN"/>
    <s v="false"/>
  </r>
  <r>
    <s v="6500"/>
    <s v="PE"/>
    <x v="2"/>
    <x v="41"/>
    <s v="PE Explotación TI"/>
    <s v="CPACHECO"/>
    <s v="14"/>
    <s v="1400009188"/>
    <s v="110"/>
    <x v="2408"/>
    <x v="2687"/>
    <x v="16"/>
    <s v="PRA_CPACHECO"/>
    <s v="ZPMH"/>
    <s v="SER_GRAL"/>
    <s v="P56570705"/>
    <s v="ENERGY CLOUD S.A.C"/>
    <n v="1248"/>
    <n v="361.73913043478257"/>
    <s v="PEN"/>
    <s v="false"/>
  </r>
  <r>
    <s v="6500"/>
    <s v="PE"/>
    <x v="2"/>
    <x v="41"/>
    <s v="PE Explotación TI"/>
    <s v="CPACHECO"/>
    <s v="14"/>
    <s v="1400009188"/>
    <s v="120"/>
    <x v="2408"/>
    <x v="2687"/>
    <x v="16"/>
    <s v="PRA_CPACHECO"/>
    <s v="ZPMH"/>
    <s v="SER_GRAL"/>
    <s v="P56570705"/>
    <s v="ENERGY CLOUD S.A.C"/>
    <n v="1248"/>
    <n v="361.73913043478257"/>
    <s v="PEN"/>
    <s v="false"/>
  </r>
  <r>
    <s v="1100"/>
    <s v="CL"/>
    <x v="0"/>
    <x v="7"/>
    <s v="CL Ops Mall"/>
    <s v="MANTONIETA"/>
    <s v="12"/>
    <s v="1200144879"/>
    <s v="10"/>
    <x v="2409"/>
    <x v="2688"/>
    <x v="42"/>
    <s v="EXT_MURRA"/>
    <s v="ZSRV"/>
    <s v=""/>
    <s v="76179272"/>
    <s v="ANDES FACILITY MANAGEMENT SPA"/>
    <n v="334800"/>
    <n v="361.58240903740028"/>
    <s v="CLP"/>
    <s v="false"/>
  </r>
  <r>
    <s v="1100"/>
    <s v="CL"/>
    <x v="0"/>
    <x v="7"/>
    <s v="CL Ops Mall"/>
    <s v="MANTONIETA"/>
    <s v="12"/>
    <s v="1200145300"/>
    <s v="20"/>
    <x v="2410"/>
    <x v="2689"/>
    <x v="36"/>
    <s v="EXT_CNARANJO"/>
    <s v="ZSRV"/>
    <s v=""/>
    <s v="76179272"/>
    <s v="ANDES FACILITY MANAGEMENT SPA"/>
    <n v="334800"/>
    <n v="361.58240903740028"/>
    <s v="CLP"/>
    <s v="false"/>
  </r>
  <r>
    <s v="1110"/>
    <s v="CL"/>
    <x v="0"/>
    <x v="45"/>
    <s v="CL Ops Out/Strip"/>
    <s v="MBELLO"/>
    <s v="12"/>
    <s v="1200146434"/>
    <s v="10"/>
    <x v="2411"/>
    <x v="2690"/>
    <x v="13"/>
    <s v="EXT_MBELLO"/>
    <s v="ZSRV"/>
    <s v=""/>
    <s v="96811990"/>
    <s v="LINKES CHILE S.A"/>
    <n v="334697"/>
    <n v="361.47116952685411"/>
    <s v="CLP"/>
    <s v="false"/>
  </r>
  <r>
    <s v="4150"/>
    <s v="CO"/>
    <x v="3"/>
    <x v="56"/>
    <s v="Corp Exp Clientes"/>
    <s v="mcrisosto"/>
    <s v="12"/>
    <s v="1200144292"/>
    <s v="10"/>
    <x v="2412"/>
    <x v="2691"/>
    <x v="3"/>
    <s v="PMUNOZ"/>
    <s v="ZSRV"/>
    <s v=""/>
    <s v="C800220671"/>
    <s v="ESTACION SONIDO E IMAGEN S A S"/>
    <n v="1329188"/>
    <n v="361.38879825992387"/>
    <s v="COP"/>
    <s v="false"/>
  </r>
  <r>
    <s v="1100"/>
    <s v="CL"/>
    <x v="0"/>
    <x v="6"/>
    <s v="Corp Explo. TI"/>
    <s v="CPAVEZ"/>
    <m/>
    <s v="1200147509"/>
    <s v="10"/>
    <x v="2413"/>
    <x v="2692"/>
    <x v="28"/>
    <s v="CPAVEZ"/>
    <s v="ZSRV"/>
    <s v="SER_GRAL"/>
    <s v="96806980"/>
    <s v="ENTEL PCS TELECOMUNICACIONES S.A."/>
    <n v="334420"/>
    <n v="361.17201084315229"/>
    <s v="CLP"/>
    <s v="false"/>
  </r>
  <r>
    <s v="6700"/>
    <s v="PE"/>
    <x v="2"/>
    <x v="41"/>
    <s v="PE Explotación TI"/>
    <s v="CPACHECO"/>
    <s v="14"/>
    <s v="1400009165"/>
    <s v="10"/>
    <x v="2414"/>
    <x v="2693"/>
    <x v="3"/>
    <s v="PRA_CPACHECO"/>
    <s v="ZPMH"/>
    <s v="SER_GRAL"/>
    <s v="P56570705"/>
    <s v="ENERGY CLOUD S.A.C"/>
    <n v="1237.8"/>
    <n v="358.78260869565213"/>
    <s v="PEN"/>
    <s v="false"/>
  </r>
  <r>
    <s v="6700"/>
    <s v="PE"/>
    <x v="2"/>
    <x v="41"/>
    <s v="PE Explotación TI"/>
    <s v="CPACHECO"/>
    <s v="14"/>
    <s v="1400009165"/>
    <s v="20"/>
    <x v="2414"/>
    <x v="2693"/>
    <x v="3"/>
    <s v="PRA_CPACHECO"/>
    <s v="ZPMH"/>
    <s v="SER_GRAL"/>
    <s v="P56570705"/>
    <s v="ENERGY CLOUD S.A.C"/>
    <n v="1237.8"/>
    <n v="358.78260869565213"/>
    <s v="PEN"/>
    <s v="false"/>
  </r>
  <r>
    <s v="6700"/>
    <s v="PE"/>
    <x v="2"/>
    <x v="41"/>
    <s v="PE Explotación TI"/>
    <s v="CPACHECO"/>
    <s v="14"/>
    <s v="1400009165"/>
    <s v="30"/>
    <x v="2414"/>
    <x v="2693"/>
    <x v="3"/>
    <s v="PRA_CPACHECO"/>
    <s v="ZPMH"/>
    <s v="SER_GRAL"/>
    <s v="P56570705"/>
    <s v="ENERGY CLOUD S.A.C"/>
    <n v="1237.8"/>
    <n v="358.78260869565213"/>
    <s v="PEN"/>
    <s v="false"/>
  </r>
  <r>
    <s v="6700"/>
    <s v="PE"/>
    <x v="2"/>
    <x v="41"/>
    <s v="PE Explotación TI"/>
    <s v="CPACHECO"/>
    <s v="14"/>
    <s v="1400009165"/>
    <s v="40"/>
    <x v="2414"/>
    <x v="2693"/>
    <x v="3"/>
    <s v="PRA_CPACHECO"/>
    <s v="ZPMH"/>
    <s v="SER_GRAL"/>
    <s v="P56570705"/>
    <s v="ENERGY CLOUD S.A.C"/>
    <n v="1237.8"/>
    <n v="358.78260869565213"/>
    <s v="PEN"/>
    <s v="false"/>
  </r>
  <r>
    <s v="6700"/>
    <s v="PE"/>
    <x v="2"/>
    <x v="41"/>
    <s v="PE Explotación TI"/>
    <s v="CPACHECO"/>
    <s v="14"/>
    <s v="1400009165"/>
    <s v="50"/>
    <x v="2414"/>
    <x v="2693"/>
    <x v="3"/>
    <s v="PRA_CPACHECO"/>
    <s v="ZPMH"/>
    <s v="SER_GRAL"/>
    <s v="P56570705"/>
    <s v="ENERGY CLOUD S.A.C"/>
    <n v="1237.8"/>
    <n v="358.78260869565213"/>
    <s v="PEN"/>
    <s v="false"/>
  </r>
  <r>
    <s v="6700"/>
    <s v="PE"/>
    <x v="2"/>
    <x v="41"/>
    <s v="PE Explotación TI"/>
    <s v="CPACHECO"/>
    <s v="14"/>
    <s v="1400009165"/>
    <s v="60"/>
    <x v="2414"/>
    <x v="2693"/>
    <x v="3"/>
    <s v="PRA_CPACHECO"/>
    <s v="ZPMH"/>
    <s v="SER_GRAL"/>
    <s v="P56570705"/>
    <s v="ENERGY CLOUD S.A.C"/>
    <n v="1237.8"/>
    <n v="358.78260869565213"/>
    <s v="PEN"/>
    <s v="false"/>
  </r>
  <r>
    <s v="6700"/>
    <s v="PE"/>
    <x v="2"/>
    <x v="41"/>
    <s v="PE Explotación TI"/>
    <s v="CPACHECO"/>
    <s v="14"/>
    <s v="1400009165"/>
    <s v="70"/>
    <x v="2414"/>
    <x v="2693"/>
    <x v="3"/>
    <s v="PRA_CPACHECO"/>
    <s v="ZPMH"/>
    <s v="SER_GRAL"/>
    <s v="P56570705"/>
    <s v="ENERGY CLOUD S.A.C"/>
    <n v="1237.8"/>
    <n v="358.78260869565213"/>
    <s v="PEN"/>
    <s v="false"/>
  </r>
  <r>
    <s v="6700"/>
    <s v="PE"/>
    <x v="2"/>
    <x v="41"/>
    <s v="PE Explotación TI"/>
    <s v="CPACHECO"/>
    <s v="14"/>
    <s v="1400009165"/>
    <s v="80"/>
    <x v="2414"/>
    <x v="2693"/>
    <x v="3"/>
    <s v="PRA_CPACHECO"/>
    <s v="ZPMH"/>
    <s v="SER_GRAL"/>
    <s v="P56570705"/>
    <s v="ENERGY CLOUD S.A.C"/>
    <n v="1237.8"/>
    <n v="358.78260869565213"/>
    <s v="PEN"/>
    <s v="false"/>
  </r>
  <r>
    <s v="6700"/>
    <s v="PE"/>
    <x v="2"/>
    <x v="41"/>
    <s v="PE Explotación TI"/>
    <s v="CPACHECO"/>
    <s v="14"/>
    <s v="1400009165"/>
    <s v="90"/>
    <x v="2414"/>
    <x v="2693"/>
    <x v="3"/>
    <s v="PRA_CPACHECO"/>
    <s v="ZPMH"/>
    <s v="SER_GRAL"/>
    <s v="P56570705"/>
    <s v="ENERGY CLOUD S.A.C"/>
    <n v="1237.8"/>
    <n v="358.78260869565213"/>
    <s v="PEN"/>
    <s v="false"/>
  </r>
  <r>
    <s v="6700"/>
    <s v="PE"/>
    <x v="2"/>
    <x v="41"/>
    <s v="PE Explotación TI"/>
    <s v="CPACHECO"/>
    <s v="14"/>
    <s v="1400009165"/>
    <s v="100"/>
    <x v="2414"/>
    <x v="2693"/>
    <x v="3"/>
    <s v="PRA_CPACHECO"/>
    <s v="ZPMH"/>
    <s v="SER_GRAL"/>
    <s v="P56570705"/>
    <s v="ENERGY CLOUD S.A.C"/>
    <n v="1237.8"/>
    <n v="358.78260869565213"/>
    <s v="PEN"/>
    <s v="false"/>
  </r>
  <r>
    <s v="6700"/>
    <s v="PE"/>
    <x v="2"/>
    <x v="41"/>
    <s v="PE Explotación TI"/>
    <s v="CPACHECO"/>
    <s v="14"/>
    <s v="1400009165"/>
    <s v="110"/>
    <x v="2414"/>
    <x v="2693"/>
    <x v="3"/>
    <s v="PRA_CPACHECO"/>
    <s v="ZPMH"/>
    <s v="SER_GRAL"/>
    <s v="P56570705"/>
    <s v="ENERGY CLOUD S.A.C"/>
    <n v="1237.8"/>
    <n v="358.78260869565213"/>
    <s v="PEN"/>
    <s v="false"/>
  </r>
  <r>
    <s v="6700"/>
    <s v="PE"/>
    <x v="2"/>
    <x v="41"/>
    <s v="PE Explotación TI"/>
    <s v="CPACHECO"/>
    <s v="14"/>
    <s v="1400009165"/>
    <s v="120"/>
    <x v="2414"/>
    <x v="2693"/>
    <x v="3"/>
    <s v="PRA_CPACHECO"/>
    <s v="ZPMH"/>
    <s v="SER_GRAL"/>
    <s v="P56570705"/>
    <s v="ENERGY CLOUD S.A.C"/>
    <n v="1237.8"/>
    <n v="358.78260869565213"/>
    <s v="PEN"/>
    <s v="false"/>
  </r>
  <r>
    <s v="PHM"/>
    <s v="CO"/>
    <x v="3"/>
    <x v="32"/>
    <s v="CO Mktg Mall"/>
    <s v="JPERDOMO"/>
    <s v="12"/>
    <s v="1200145973"/>
    <s v="10"/>
    <x v="2415"/>
    <x v="2694"/>
    <x v="17"/>
    <s v="NACOSTA"/>
    <s v="ZSRV"/>
    <s v="SER_MKT"/>
    <s v="C43109691"/>
    <s v="CATALINA ANDREA ACEVEDO RESTREPO"/>
    <n v="1311000"/>
    <n v="356.44371941272431"/>
    <s v="COP"/>
    <s v="false"/>
  </r>
  <r>
    <s v="CON"/>
    <s v="CL"/>
    <x v="0"/>
    <x v="7"/>
    <s v="CL Ops Mall"/>
    <s v="JALVAREZV"/>
    <s v="12"/>
    <s v="1200143698"/>
    <s v="10"/>
    <x v="2416"/>
    <x v="2695"/>
    <x v="49"/>
    <s v="JALVAREZV"/>
    <s v="ZSRV"/>
    <s v=""/>
    <s v="77578104"/>
    <s v="INGEARK SPA"/>
    <n v="330000"/>
    <n v="356.39843184689988"/>
    <s v="CLP"/>
    <s v="false"/>
  </r>
  <r>
    <s v="2400"/>
    <s v="CL"/>
    <x v="0"/>
    <x v="7"/>
    <s v="CL Ops Mall"/>
    <s v="RMESA"/>
    <s v="12"/>
    <s v="1200143895"/>
    <s v="10"/>
    <x v="2417"/>
    <x v="2696"/>
    <x v="6"/>
    <s v="PCAMPOS"/>
    <s v="ZSRV"/>
    <s v=""/>
    <s v="77127582"/>
    <s v="CHILE SEÑALETICAS SPA"/>
    <n v="8.5500000000000007"/>
    <n v="356.25"/>
    <s v="UF"/>
    <s v="false"/>
  </r>
  <r>
    <s v="3450"/>
    <s v="PE"/>
    <x v="1"/>
    <x v="38"/>
    <s v="PE Ops Out/Strips"/>
    <s v="JROJAS"/>
    <s v="12"/>
    <s v="1200144660"/>
    <s v="10"/>
    <x v="2418"/>
    <x v="2697"/>
    <x v="15"/>
    <s v="JROJAS"/>
    <s v="ZSRV"/>
    <s v=""/>
    <s v="P56607803"/>
    <s v="NATIONAL FACILITIES MANAGEMENT S.A."/>
    <n v="1227.54"/>
    <n v="355.80869565217387"/>
    <s v="PEN"/>
    <s v="false"/>
  </r>
  <r>
    <s v="3510"/>
    <s v="PE"/>
    <x v="1"/>
    <x v="2"/>
    <s v="PE Ops Mall"/>
    <s v="DDIAZ"/>
    <s v="12"/>
    <s v="1200145156"/>
    <s v="10"/>
    <x v="2419"/>
    <x v="2698"/>
    <x v="22"/>
    <s v="DDIAZ"/>
    <s v="ZSRV"/>
    <s v=""/>
    <s v="P53719503"/>
    <s v="EFCO AMERICA S.A."/>
    <n v="1225.96"/>
    <n v="355.35072463768114"/>
    <s v="PEN"/>
    <s v="false"/>
  </r>
  <r>
    <s v="1100"/>
    <s v="CL"/>
    <x v="0"/>
    <x v="7"/>
    <s v="CL Ops Mall"/>
    <s v="ASANCHEZ"/>
    <s v="12"/>
    <s v="1200143961"/>
    <s v="10"/>
    <x v="2420"/>
    <x v="2699"/>
    <x v="27"/>
    <s v="EXT_MURRA"/>
    <s v="ZSRV"/>
    <s v=""/>
    <s v="76425235"/>
    <s v="REDES CONTRA INCENDIOS SPA"/>
    <n v="8.5"/>
    <n v="354.16666666666669"/>
    <s v="UF"/>
    <s v="false"/>
  </r>
  <r>
    <s v="1100"/>
    <s v="CL"/>
    <x v="0"/>
    <x v="7"/>
    <s v="CL Ops Mall"/>
    <s v="ASANCHEZ"/>
    <s v="12"/>
    <s v="1200144273"/>
    <s v="10"/>
    <x v="2421"/>
    <x v="2699"/>
    <x v="3"/>
    <s v="EXT_MURRA"/>
    <s v="ZSRV"/>
    <s v=""/>
    <s v="76425235"/>
    <s v="REDES CONTRA INCENDIOS SPA"/>
    <n v="8.5"/>
    <n v="354.16666666666669"/>
    <s v="UF"/>
    <s v="false"/>
  </r>
  <r>
    <s v="1110"/>
    <s v="CL"/>
    <x v="0"/>
    <x v="45"/>
    <s v="CL Ops Out/Strip"/>
    <s v="MBELLO"/>
    <s v="12"/>
    <s v="1200146312"/>
    <s v="10"/>
    <x v="2422"/>
    <x v="2700"/>
    <x v="35"/>
    <s v="EXT_MBELLO"/>
    <s v="ZSRV"/>
    <s v=""/>
    <s v="76425235"/>
    <s v="REDES CONTRA INCENDIOS SPA"/>
    <n v="8.5"/>
    <n v="354.16666666666669"/>
    <s v="UF"/>
    <s v="false"/>
  </r>
  <r>
    <s v="1110"/>
    <s v="CL"/>
    <x v="0"/>
    <x v="45"/>
    <s v="CL Ops Out/Strip"/>
    <s v="MBELLO"/>
    <s v="12"/>
    <s v="1200146313"/>
    <s v="10"/>
    <x v="2423"/>
    <x v="2701"/>
    <x v="35"/>
    <s v="EXT_MBELLO"/>
    <s v="ZSRV"/>
    <s v=""/>
    <s v="76425235"/>
    <s v="REDES CONTRA INCENDIOS SPA"/>
    <n v="8.5"/>
    <n v="354.16666666666669"/>
    <s v="UF"/>
    <s v="false"/>
  </r>
  <r>
    <s v="1110"/>
    <s v="CL"/>
    <x v="0"/>
    <x v="45"/>
    <s v="CL Ops Out/Strip"/>
    <s v="MBELLO"/>
    <s v="12"/>
    <s v="1200146524"/>
    <s v="10"/>
    <x v="2424"/>
    <x v="2702"/>
    <x v="10"/>
    <s v="EXT_MBELLO"/>
    <s v="ZSRV"/>
    <s v=""/>
    <s v="76425235"/>
    <s v="REDES CONTRA INCENDIOS SPA"/>
    <n v="8.5"/>
    <n v="354.16666666666669"/>
    <s v="UF"/>
    <s v="false"/>
  </r>
  <r>
    <s v="1110"/>
    <s v="CL"/>
    <x v="0"/>
    <x v="45"/>
    <s v="CL Ops Out/Strip"/>
    <s v="MBELLO"/>
    <s v="12"/>
    <s v="1200146525"/>
    <s v="10"/>
    <x v="2425"/>
    <x v="2703"/>
    <x v="10"/>
    <s v="EXT_MBELLO"/>
    <s v="ZSRV"/>
    <s v=""/>
    <s v="76425235"/>
    <s v="REDES CONTRA INCENDIOS SPA"/>
    <n v="8.5"/>
    <n v="354.16666666666669"/>
    <s v="UF"/>
    <s v="false"/>
  </r>
  <r>
    <s v="1110"/>
    <s v="CL"/>
    <x v="0"/>
    <x v="45"/>
    <s v="CL Ops Out/Strip"/>
    <s v="MBELLO"/>
    <s v="12"/>
    <s v="1200146526"/>
    <s v="10"/>
    <x v="2426"/>
    <x v="2704"/>
    <x v="10"/>
    <s v="EXT_MBELLO"/>
    <s v="ZSRV"/>
    <s v=""/>
    <s v="76425235"/>
    <s v="REDES CONTRA INCENDIOS SPA"/>
    <n v="8.5"/>
    <n v="354.16666666666669"/>
    <s v="UF"/>
    <s v="false"/>
  </r>
  <r>
    <s v="PCA"/>
    <s v="CO"/>
    <x v="3"/>
    <x v="11"/>
    <s v="CO Ops Mall"/>
    <s v="DLOZADA"/>
    <s v="12"/>
    <s v="1200146232"/>
    <s v="10"/>
    <x v="2427"/>
    <x v="2705"/>
    <x v="30"/>
    <s v="RFC_CPI_SAP"/>
    <s v="ZSRV"/>
    <s v=""/>
    <s v="C901281802"/>
    <s v="SOLUCIONES LA VEGA SAS"/>
    <n v="1300000"/>
    <n v="353.45296356715608"/>
    <s v="COP"/>
    <s v="false"/>
  </r>
  <r>
    <s v="3540"/>
    <s v="PE"/>
    <x v="1"/>
    <x v="26"/>
    <s v="PE Gcia Ops"/>
    <s v="GRAVINES"/>
    <s v="12"/>
    <s v="1200145500"/>
    <s v="10"/>
    <x v="2428"/>
    <x v="2706"/>
    <x v="1"/>
    <s v="GRAVINES"/>
    <s v="ZSRV"/>
    <s v="SER_GRAL"/>
    <s v="P26635233"/>
    <s v="SOFTYS PERU S.A.C"/>
    <n v="1218.4000000000001"/>
    <n v="353.15942028985506"/>
    <s v="PEN"/>
    <s v="false"/>
  </r>
  <r>
    <s v="MCH"/>
    <s v="PE"/>
    <x v="2"/>
    <x v="38"/>
    <s v="PE Ops Out/Strips"/>
    <s v="EREJAS"/>
    <s v="12"/>
    <s v="1200144500"/>
    <s v="10"/>
    <x v="2429"/>
    <x v="2707"/>
    <x v="47"/>
    <s v="EREJAS"/>
    <s v="ZSRV"/>
    <s v=""/>
    <s v="P56607803"/>
    <s v="NATIONAL FACILITIES MANAGEMENT S.A."/>
    <n v="1216.6300000000001"/>
    <n v="352.64637681159422"/>
    <s v="PEN"/>
    <s v="false"/>
  </r>
  <r>
    <s v="MVS"/>
    <s v="PE"/>
    <x v="2"/>
    <x v="38"/>
    <s v="PE Ops Out/Strips"/>
    <s v="KORDAYA"/>
    <s v="12"/>
    <s v="1200145917"/>
    <s v="20"/>
    <x v="2430"/>
    <x v="2556"/>
    <x v="31"/>
    <s v="KORDAYA"/>
    <s v="ZSRV"/>
    <s v=""/>
    <s v="P60839151"/>
    <s v="ECOLOGIA SERVICIOS Y TRANSPORTE S.A"/>
    <n v="1216"/>
    <n v="352.463768115942"/>
    <s v="PEN"/>
    <s v="false"/>
  </r>
  <r>
    <s v="6740"/>
    <s v="PE"/>
    <x v="2"/>
    <x v="38"/>
    <s v="PE Ops Out/Strips"/>
    <s v="KORDAYA"/>
    <s v="12"/>
    <s v="1200145935"/>
    <s v="20"/>
    <x v="2431"/>
    <x v="2708"/>
    <x v="31"/>
    <s v="KORDAYA"/>
    <s v="ZSRV"/>
    <s v=""/>
    <s v="P60839151"/>
    <s v="ECOLOGIA SERVICIOS Y TRANSPORTE S.A"/>
    <n v="1216"/>
    <n v="352.463768115942"/>
    <s v="PEN"/>
    <s v="false"/>
  </r>
  <r>
    <s v="CUR"/>
    <s v="CL"/>
    <x v="0"/>
    <x v="7"/>
    <s v="CL Ops Mall"/>
    <s v="JLAZO"/>
    <s v="12"/>
    <s v="1200145324"/>
    <s v="10"/>
    <x v="2432"/>
    <x v="2709"/>
    <x v="21"/>
    <s v="JLAZO"/>
    <s v="ZSRV"/>
    <s v=""/>
    <s v="77503728"/>
    <s v="CONSTRUCCION Y SERVICIOS MAURICIO"/>
    <n v="325000"/>
    <n v="350.99845560679535"/>
    <s v="CLP"/>
    <s v="false"/>
  </r>
  <r>
    <s v="6030"/>
    <s v="PE"/>
    <x v="2"/>
    <x v="2"/>
    <s v="PE Ops Mall"/>
    <s v="AMARCHESINI"/>
    <s v="12"/>
    <s v="1200144668"/>
    <s v="10"/>
    <x v="2433"/>
    <x v="2710"/>
    <x v="15"/>
    <s v="EXT_ACHIHUAN"/>
    <s v="ZSRV"/>
    <s v="SER_GRAL"/>
    <s v="P55983976"/>
    <s v="RG INGENIEROS CONTRATISTAS Y ASO"/>
    <n v="1210"/>
    <n v="350.72463768115938"/>
    <s v="PEN"/>
    <s v="false"/>
  </r>
  <r>
    <s v="3450"/>
    <s v="PE"/>
    <x v="1"/>
    <x v="34"/>
    <s v="PE Marketing Mall"/>
    <s v="YPAREDES"/>
    <s v="12"/>
    <s v="1200146879"/>
    <s v="10"/>
    <x v="2434"/>
    <x v="2711"/>
    <x v="50"/>
    <s v="EXT_ACHIHUAN"/>
    <s v="ZSRV"/>
    <s v="SER_MKT"/>
    <s v="P20416564"/>
    <s v="SUSAN LEON PRODUCCIONES Y REPRESENT"/>
    <n v="1210"/>
    <n v="350.72463768115938"/>
    <s v="PEN"/>
    <s v="false"/>
  </r>
  <r>
    <s v="MIN"/>
    <s v="PE"/>
    <x v="1"/>
    <x v="34"/>
    <s v="PE Marketing Mall"/>
    <s v="AATOCHE"/>
    <m/>
    <s v="1200147647"/>
    <s v="10"/>
    <x v="2435"/>
    <x v="2712"/>
    <x v="45"/>
    <s v="EXT_EDAVILA"/>
    <s v="ZSRV"/>
    <s v="SER_MKT"/>
    <s v="P20416564"/>
    <s v="SUSAN LEON PRODUCCIONES Y REPRESENT"/>
    <n v="1210"/>
    <n v="350.72463768115938"/>
    <s v="PEN"/>
    <s v="false"/>
  </r>
  <r>
    <s v="MIN"/>
    <s v="PE"/>
    <x v="1"/>
    <x v="14"/>
    <s v="Corp Gest Riesgo"/>
    <s v="CF"/>
    <s v="14"/>
    <s v="1400009253"/>
    <s v="10"/>
    <x v="2436"/>
    <x v="317"/>
    <x v="36"/>
    <s v="FPEREZ"/>
    <s v="ZPMH"/>
    <s v=""/>
    <s v="P39062500"/>
    <s v="CHUBB PERU S.A. COMPANIA DE SEGUROS"/>
    <n v="350.55"/>
    <n v="350.55"/>
    <s v="USD"/>
    <s v="false"/>
  </r>
  <r>
    <s v="MAM"/>
    <s v="CL"/>
    <x v="0"/>
    <x v="7"/>
    <s v="CL Ops Mall"/>
    <s v="CMEDINA"/>
    <s v="12"/>
    <s v="1200144931"/>
    <s v="10"/>
    <x v="2437"/>
    <x v="2713"/>
    <x v="5"/>
    <s v="EXT_KGANA"/>
    <s v="ZSRV"/>
    <s v=""/>
    <s v="76125014"/>
    <s v="GGP SERVICIOS INDUSTRIALES SPA"/>
    <n v="324490"/>
    <n v="350.44765803030469"/>
    <s v="CLP"/>
    <s v="false"/>
  </r>
  <r>
    <s v="3540"/>
    <s v="PE"/>
    <x v="1"/>
    <x v="35"/>
    <s v="PE Gcia InfrayDes"/>
    <s v="JSOLORZANO"/>
    <s v="12"/>
    <s v="1200144036"/>
    <s v="10"/>
    <x v="2438"/>
    <x v="2714"/>
    <x v="8"/>
    <s v="EXT_ACHIHUAN"/>
    <s v="ZSRV"/>
    <s v=""/>
    <s v="P20416564"/>
    <s v="SUSAN LEON PRODUCCIONES Y REPRESENT"/>
    <n v="1200"/>
    <n v="347.82608695652175"/>
    <s v="PEN"/>
    <s v="false"/>
  </r>
  <r>
    <s v="6000"/>
    <s v="PE"/>
    <x v="2"/>
    <x v="34"/>
    <s v="PE Marketing Mall"/>
    <s v="AATOCHE"/>
    <s v="12"/>
    <s v="1200144445"/>
    <s v="10"/>
    <x v="2439"/>
    <x v="1402"/>
    <x v="47"/>
    <s v="EXT_KNOLASCO"/>
    <s v="ZSRV"/>
    <s v="SER_MKT"/>
    <s v="P51889223"/>
    <s v="FARI PRINT SAC."/>
    <n v="1200"/>
    <n v="347.82608695652175"/>
    <s v="PEN"/>
    <s v="false"/>
  </r>
  <r>
    <s v="6740"/>
    <s v="PE"/>
    <x v="2"/>
    <x v="34"/>
    <s v="PE Marketing Mall"/>
    <s v="KORDAYA"/>
    <s v="12"/>
    <s v="1200145021"/>
    <s v="10"/>
    <x v="2440"/>
    <x v="2202"/>
    <x v="0"/>
    <s v="EXT_ACHIHUAN"/>
    <s v="ZSRV"/>
    <s v=""/>
    <s v="P60847096"/>
    <s v="BRINPER PERU S.A.C"/>
    <n v="1200"/>
    <n v="347.82608695652175"/>
    <s v="PEN"/>
    <s v="false"/>
  </r>
  <r>
    <s v="6700"/>
    <s v="PE"/>
    <x v="2"/>
    <x v="2"/>
    <s v="PE Ops Mall"/>
    <s v="AMARCHESINI"/>
    <s v="12"/>
    <s v="1200145385"/>
    <s v="10"/>
    <x v="2441"/>
    <x v="2715"/>
    <x v="21"/>
    <s v="EXT_ACHIHUAN"/>
    <s v="ZSRV"/>
    <s v="SER_GRAL"/>
    <s v="P60048688"/>
    <s v="P&amp;R ARQ S.A.C."/>
    <n v="1200"/>
    <n v="347.82608695652175"/>
    <s v="PEN"/>
    <s v="false"/>
  </r>
  <r>
    <s v="6400"/>
    <s v="PE"/>
    <x v="2"/>
    <x v="2"/>
    <s v="PE Ops Mall"/>
    <s v="PBRAVO"/>
    <s v="12"/>
    <s v="1200145596"/>
    <s v="10"/>
    <x v="2442"/>
    <x v="2716"/>
    <x v="26"/>
    <s v="RFC_CPI_SAP"/>
    <s v="ZSRV"/>
    <s v=""/>
    <s v="P60359466"/>
    <s v="ELECTRIC STORE S.A.C."/>
    <n v="1200"/>
    <n v="347.82608695652175"/>
    <s v="PEN"/>
    <s v="false"/>
  </r>
  <r>
    <s v="6000"/>
    <s v="PE"/>
    <x v="2"/>
    <x v="2"/>
    <s v="PE Ops Mall"/>
    <s v="MPONCE"/>
    <s v="12"/>
    <s v="1200145759"/>
    <s v="10"/>
    <x v="2443"/>
    <x v="2717"/>
    <x v="39"/>
    <s v="EXT_KNOLASCO"/>
    <s v="ZSRV"/>
    <s v="SER_MANTO"/>
    <s v="P60209101"/>
    <s v="LIMAEM S.A.C."/>
    <n v="1200"/>
    <n v="347.82608695652175"/>
    <s v="PEN"/>
    <s v="false"/>
  </r>
  <r>
    <s v="6000"/>
    <s v="PE"/>
    <x v="2"/>
    <x v="2"/>
    <s v="PE Ops Mall"/>
    <s v="MPONCE"/>
    <s v="12"/>
    <s v="1200145759"/>
    <s v="20"/>
    <x v="2443"/>
    <x v="2718"/>
    <x v="39"/>
    <s v="EXT_KNOLASCO"/>
    <s v="ZSRV"/>
    <s v="SER_MANTO"/>
    <s v="P60209101"/>
    <s v="LIMAEM S.A.C."/>
    <n v="1200"/>
    <n v="347.82608695652175"/>
    <s v="PEN"/>
    <s v="false"/>
  </r>
  <r>
    <s v="6000"/>
    <s v="PE"/>
    <x v="2"/>
    <x v="2"/>
    <s v="PE Ops Mall"/>
    <s v="MPONCE"/>
    <s v="12"/>
    <s v="1200145759"/>
    <s v="30"/>
    <x v="2443"/>
    <x v="2719"/>
    <x v="39"/>
    <s v="EXT_KNOLASCO"/>
    <s v="ZSRV"/>
    <s v="SER_MANTO"/>
    <s v="P60209101"/>
    <s v="LIMAEM S.A.C."/>
    <n v="1200"/>
    <n v="347.82608695652175"/>
    <s v="PEN"/>
    <s v="false"/>
  </r>
  <r>
    <s v="6000"/>
    <s v="PE"/>
    <x v="2"/>
    <x v="2"/>
    <s v="PE Ops Mall"/>
    <s v="MPONCE"/>
    <s v="12"/>
    <s v="1200145759"/>
    <s v="40"/>
    <x v="2443"/>
    <x v="2720"/>
    <x v="39"/>
    <s v="EXT_KNOLASCO"/>
    <s v="ZSRV"/>
    <s v="SER_MANTO"/>
    <s v="P60209101"/>
    <s v="LIMAEM S.A.C."/>
    <n v="1200"/>
    <n v="347.82608695652175"/>
    <s v="PEN"/>
    <s v="false"/>
  </r>
  <r>
    <s v="6000"/>
    <s v="PE"/>
    <x v="2"/>
    <x v="2"/>
    <s v="PE Ops Mall"/>
    <s v="MPONCE"/>
    <s v="12"/>
    <s v="1200145759"/>
    <s v="50"/>
    <x v="2443"/>
    <x v="2721"/>
    <x v="39"/>
    <s v="EXT_KNOLASCO"/>
    <s v="ZSRV"/>
    <s v="SER_MANTO"/>
    <s v="P60209101"/>
    <s v="LIMAEM S.A.C."/>
    <n v="1200"/>
    <n v="347.82608695652175"/>
    <s v="PEN"/>
    <s v="false"/>
  </r>
  <r>
    <s v="6000"/>
    <s v="PE"/>
    <x v="2"/>
    <x v="2"/>
    <s v="PE Ops Mall"/>
    <s v="MPONCE"/>
    <s v="12"/>
    <s v="1200145759"/>
    <s v="60"/>
    <x v="2443"/>
    <x v="2722"/>
    <x v="39"/>
    <s v="EXT_KNOLASCO"/>
    <s v="ZSRV"/>
    <s v="SER_MANTO"/>
    <s v="P60209101"/>
    <s v="LIMAEM S.A.C."/>
    <n v="1200"/>
    <n v="347.82608695652175"/>
    <s v="PEN"/>
    <s v="false"/>
  </r>
  <r>
    <s v="6000"/>
    <s v="PE"/>
    <x v="2"/>
    <x v="2"/>
    <s v="PE Ops Mall"/>
    <s v="MPONCE"/>
    <s v="12"/>
    <s v="1200145759"/>
    <s v="70"/>
    <x v="2443"/>
    <x v="2723"/>
    <x v="39"/>
    <s v="EXT_KNOLASCO"/>
    <s v="ZSRV"/>
    <s v="SER_MANTO"/>
    <s v="P60209101"/>
    <s v="LIMAEM S.A.C."/>
    <n v="1200"/>
    <n v="347.82608695652175"/>
    <s v="PEN"/>
    <s v="false"/>
  </r>
  <r>
    <s v="6000"/>
    <s v="PE"/>
    <x v="2"/>
    <x v="2"/>
    <s v="PE Ops Mall"/>
    <s v="MPONCE"/>
    <s v="12"/>
    <s v="1200145759"/>
    <s v="80"/>
    <x v="2443"/>
    <x v="2724"/>
    <x v="39"/>
    <s v="EXT_KNOLASCO"/>
    <s v="ZSRV"/>
    <s v="SER_MANTO"/>
    <s v="P60209101"/>
    <s v="LIMAEM S.A.C."/>
    <n v="1200"/>
    <n v="347.82608695652175"/>
    <s v="PEN"/>
    <s v="false"/>
  </r>
  <r>
    <s v="6000"/>
    <s v="PE"/>
    <x v="2"/>
    <x v="2"/>
    <s v="PE Ops Mall"/>
    <s v="MPONCE"/>
    <s v="12"/>
    <s v="1200145759"/>
    <s v="90"/>
    <x v="2443"/>
    <x v="2725"/>
    <x v="39"/>
    <s v="EXT_KNOLASCO"/>
    <s v="ZSRV"/>
    <s v="SER_MANTO"/>
    <s v="P60209101"/>
    <s v="LIMAEM S.A.C."/>
    <n v="1200"/>
    <n v="347.82608695652175"/>
    <s v="PEN"/>
    <s v="false"/>
  </r>
  <r>
    <s v="6000"/>
    <s v="PE"/>
    <x v="2"/>
    <x v="2"/>
    <s v="PE Ops Mall"/>
    <s v="MPONCE"/>
    <s v="12"/>
    <s v="1200145759"/>
    <s v="100"/>
    <x v="2443"/>
    <x v="2726"/>
    <x v="39"/>
    <s v="EXT_KNOLASCO"/>
    <s v="ZSRV"/>
    <s v="SER_MANTO"/>
    <s v="P60209101"/>
    <s v="LIMAEM S.A.C."/>
    <n v="1200"/>
    <n v="347.82608695652175"/>
    <s v="PEN"/>
    <s v="false"/>
  </r>
  <r>
    <s v="6000"/>
    <s v="PE"/>
    <x v="2"/>
    <x v="2"/>
    <s v="PE Ops Mall"/>
    <s v="MPONCE"/>
    <s v="12"/>
    <s v="1200145759"/>
    <s v="110"/>
    <x v="2443"/>
    <x v="2727"/>
    <x v="39"/>
    <s v="EXT_KNOLASCO"/>
    <s v="ZSRV"/>
    <s v="SER_MANTO"/>
    <s v="P60209101"/>
    <s v="LIMAEM S.A.C."/>
    <n v="1200"/>
    <n v="347.82608695652175"/>
    <s v="PEN"/>
    <s v="false"/>
  </r>
  <r>
    <s v="MOL"/>
    <s v="PE"/>
    <x v="1"/>
    <x v="2"/>
    <s v="PE Ops Mall"/>
    <s v="JZAPATA"/>
    <s v="12"/>
    <s v="1200145857"/>
    <s v="10"/>
    <x v="2444"/>
    <x v="2728"/>
    <x v="31"/>
    <s v="EXT_BRODRIGU"/>
    <s v="ZSRV"/>
    <s v=""/>
    <s v="P07147417"/>
    <s v="AUGUSTO JAIME QUIROZ VEGA"/>
    <n v="1200"/>
    <n v="347.82608695652175"/>
    <s v="PEN"/>
    <s v="false"/>
  </r>
  <r>
    <s v="6000"/>
    <s v="PE"/>
    <x v="2"/>
    <x v="2"/>
    <s v="PE Ops Mall"/>
    <s v="KALVAN"/>
    <s v="12"/>
    <s v="1200145810"/>
    <s v="10"/>
    <x v="2445"/>
    <x v="177"/>
    <x v="31"/>
    <s v="EXT_KNOLASCO"/>
    <s v="ZSRV"/>
    <s v="SER_MANTO"/>
    <s v="P60434597"/>
    <s v="DINAMO CONTROL &amp; AUTOMATIZACION S.A"/>
    <n v="1200"/>
    <n v="347.82608695652175"/>
    <s v="PEN"/>
    <s v="false"/>
  </r>
  <r>
    <s v="6150"/>
    <s v="PE"/>
    <x v="2"/>
    <x v="41"/>
    <s v="PE Explotación TI"/>
    <s v="CPACHECO"/>
    <s v="14"/>
    <s v="1400009156"/>
    <s v="10"/>
    <x v="2446"/>
    <x v="2729"/>
    <x v="3"/>
    <s v="PRA_CPACHECO"/>
    <s v="ZPMH"/>
    <s v="SER_GRAL"/>
    <s v="P56570705"/>
    <s v="ENERGY CLOUD S.A.C"/>
    <n v="1200"/>
    <n v="347.82608695652175"/>
    <s v="PEN"/>
    <s v="false"/>
  </r>
  <r>
    <s v="6150"/>
    <s v="PE"/>
    <x v="2"/>
    <x v="41"/>
    <s v="PE Explotación TI"/>
    <s v="CPACHECO"/>
    <s v="14"/>
    <s v="1400009156"/>
    <s v="20"/>
    <x v="2446"/>
    <x v="2729"/>
    <x v="3"/>
    <s v="PRA_CPACHECO"/>
    <s v="ZPMH"/>
    <s v="SER_GRAL"/>
    <s v="P56570705"/>
    <s v="ENERGY CLOUD S.A.C"/>
    <n v="1200"/>
    <n v="347.82608695652175"/>
    <s v="PEN"/>
    <s v="false"/>
  </r>
  <r>
    <s v="6150"/>
    <s v="PE"/>
    <x v="2"/>
    <x v="41"/>
    <s v="PE Explotación TI"/>
    <s v="CPACHECO"/>
    <s v="14"/>
    <s v="1400009156"/>
    <s v="30"/>
    <x v="2446"/>
    <x v="2729"/>
    <x v="3"/>
    <s v="PRA_CPACHECO"/>
    <s v="ZPMH"/>
    <s v="SER_GRAL"/>
    <s v="P56570705"/>
    <s v="ENERGY CLOUD S.A.C"/>
    <n v="1200"/>
    <n v="347.82608695652175"/>
    <s v="PEN"/>
    <s v="false"/>
  </r>
  <r>
    <s v="6150"/>
    <s v="PE"/>
    <x v="2"/>
    <x v="41"/>
    <s v="PE Explotación TI"/>
    <s v="CPACHECO"/>
    <s v="14"/>
    <s v="1400009156"/>
    <s v="40"/>
    <x v="2446"/>
    <x v="2729"/>
    <x v="3"/>
    <s v="PRA_CPACHECO"/>
    <s v="ZPMH"/>
    <s v="SER_GRAL"/>
    <s v="P56570705"/>
    <s v="ENERGY CLOUD S.A.C"/>
    <n v="1200"/>
    <n v="347.82608695652175"/>
    <s v="PEN"/>
    <s v="false"/>
  </r>
  <r>
    <s v="6150"/>
    <s v="PE"/>
    <x v="2"/>
    <x v="41"/>
    <s v="PE Explotación TI"/>
    <s v="CPACHECO"/>
    <s v="14"/>
    <s v="1400009156"/>
    <s v="50"/>
    <x v="2446"/>
    <x v="2729"/>
    <x v="3"/>
    <s v="PRA_CPACHECO"/>
    <s v="ZPMH"/>
    <s v="SER_GRAL"/>
    <s v="P56570705"/>
    <s v="ENERGY CLOUD S.A.C"/>
    <n v="1200"/>
    <n v="347.82608695652175"/>
    <s v="PEN"/>
    <s v="false"/>
  </r>
  <r>
    <s v="6150"/>
    <s v="PE"/>
    <x v="2"/>
    <x v="41"/>
    <s v="PE Explotación TI"/>
    <s v="CPACHECO"/>
    <s v="14"/>
    <s v="1400009156"/>
    <s v="60"/>
    <x v="2446"/>
    <x v="2729"/>
    <x v="3"/>
    <s v="PRA_CPACHECO"/>
    <s v="ZPMH"/>
    <s v="SER_GRAL"/>
    <s v="P56570705"/>
    <s v="ENERGY CLOUD S.A.C"/>
    <n v="1200"/>
    <n v="347.82608695652175"/>
    <s v="PEN"/>
    <s v="false"/>
  </r>
  <r>
    <s v="6150"/>
    <s v="PE"/>
    <x v="2"/>
    <x v="41"/>
    <s v="PE Explotación TI"/>
    <s v="CPACHECO"/>
    <s v="14"/>
    <s v="1400009156"/>
    <s v="70"/>
    <x v="2446"/>
    <x v="2729"/>
    <x v="3"/>
    <s v="PRA_CPACHECO"/>
    <s v="ZPMH"/>
    <s v="SER_GRAL"/>
    <s v="P56570705"/>
    <s v="ENERGY CLOUD S.A.C"/>
    <n v="1200"/>
    <n v="347.82608695652175"/>
    <s v="PEN"/>
    <s v="false"/>
  </r>
  <r>
    <s v="6150"/>
    <s v="PE"/>
    <x v="2"/>
    <x v="41"/>
    <s v="PE Explotación TI"/>
    <s v="CPACHECO"/>
    <s v="14"/>
    <s v="1400009156"/>
    <s v="80"/>
    <x v="2446"/>
    <x v="2729"/>
    <x v="3"/>
    <s v="PRA_CPACHECO"/>
    <s v="ZPMH"/>
    <s v="SER_GRAL"/>
    <s v="P56570705"/>
    <s v="ENERGY CLOUD S.A.C"/>
    <n v="1200"/>
    <n v="347.82608695652175"/>
    <s v="PEN"/>
    <s v="false"/>
  </r>
  <r>
    <s v="6150"/>
    <s v="PE"/>
    <x v="2"/>
    <x v="41"/>
    <s v="PE Explotación TI"/>
    <s v="CPACHECO"/>
    <s v="14"/>
    <s v="1400009156"/>
    <s v="90"/>
    <x v="2446"/>
    <x v="2729"/>
    <x v="3"/>
    <s v="PRA_CPACHECO"/>
    <s v="ZPMH"/>
    <s v="SER_GRAL"/>
    <s v="P56570705"/>
    <s v="ENERGY CLOUD S.A.C"/>
    <n v="1200"/>
    <n v="347.82608695652175"/>
    <s v="PEN"/>
    <s v="false"/>
  </r>
  <r>
    <s v="6150"/>
    <s v="PE"/>
    <x v="2"/>
    <x v="41"/>
    <s v="PE Explotación TI"/>
    <s v="CPACHECO"/>
    <s v="14"/>
    <s v="1400009156"/>
    <s v="100"/>
    <x v="2446"/>
    <x v="2729"/>
    <x v="3"/>
    <s v="PRA_CPACHECO"/>
    <s v="ZPMH"/>
    <s v="SER_GRAL"/>
    <s v="P56570705"/>
    <s v="ENERGY CLOUD S.A.C"/>
    <n v="1200"/>
    <n v="347.82608695652175"/>
    <s v="PEN"/>
    <s v="false"/>
  </r>
  <r>
    <s v="6150"/>
    <s v="PE"/>
    <x v="2"/>
    <x v="41"/>
    <s v="PE Explotación TI"/>
    <s v="CPACHECO"/>
    <s v="14"/>
    <s v="1400009156"/>
    <s v="110"/>
    <x v="2446"/>
    <x v="2729"/>
    <x v="3"/>
    <s v="PRA_CPACHECO"/>
    <s v="ZPMH"/>
    <s v="SER_GRAL"/>
    <s v="P56570705"/>
    <s v="ENERGY CLOUD S.A.C"/>
    <n v="1200"/>
    <n v="347.82608695652175"/>
    <s v="PEN"/>
    <s v="false"/>
  </r>
  <r>
    <s v="6150"/>
    <s v="PE"/>
    <x v="2"/>
    <x v="41"/>
    <s v="PE Explotación TI"/>
    <s v="CPACHECO"/>
    <s v="14"/>
    <s v="1400009156"/>
    <s v="120"/>
    <x v="2446"/>
    <x v="2729"/>
    <x v="3"/>
    <s v="PRA_CPACHECO"/>
    <s v="ZPMH"/>
    <s v="SER_GRAL"/>
    <s v="P56570705"/>
    <s v="ENERGY CLOUD S.A.C"/>
    <n v="1200"/>
    <n v="347.82608695652175"/>
    <s v="PEN"/>
    <s v="false"/>
  </r>
  <r>
    <s v="OUL"/>
    <s v="PE"/>
    <x v="1"/>
    <x v="38"/>
    <s v="PE Ops Out/Strips"/>
    <s v="mrodriguezc"/>
    <m/>
    <s v="1200147315"/>
    <s v="10"/>
    <x v="2447"/>
    <x v="2730"/>
    <x v="25"/>
    <s v="MRODRIGUEZC"/>
    <s v="ZSRV"/>
    <s v=""/>
    <s v="P45538419"/>
    <s v="ELECTROSAN SERVICIOS Y SUMINISTROS"/>
    <n v="1200"/>
    <n v="347.82608695652175"/>
    <s v="PEN"/>
    <s v="false"/>
  </r>
  <r>
    <s v="MAM"/>
    <s v="CL"/>
    <x v="0"/>
    <x v="7"/>
    <s v="CL Ops Mall"/>
    <s v="CMEDINA"/>
    <s v="12"/>
    <s v="1200144991"/>
    <s v="10"/>
    <x v="2448"/>
    <x v="2731"/>
    <x v="0"/>
    <s v="EXT_BBUSTOS"/>
    <s v="ZSRV"/>
    <s v="SER_GRAL"/>
    <s v="76666197"/>
    <s v="LA AMPOLLETA PRODUCCION AUDIOVISUAL"/>
    <n v="322000"/>
    <n v="347.75846986273262"/>
    <s v="CLP"/>
    <s v="false"/>
  </r>
  <r>
    <s v="MIN"/>
    <s v="PE"/>
    <x v="1"/>
    <x v="2"/>
    <s v="PE Ops Mall"/>
    <s v="CPISFIL"/>
    <s v="12"/>
    <s v="1200146007"/>
    <s v="10"/>
    <x v="2449"/>
    <x v="2732"/>
    <x v="17"/>
    <s v="EXT_EDAVILA"/>
    <s v="ZSRV"/>
    <s v=""/>
    <s v="P56607803"/>
    <s v="NATIONAL FACILITIES MANAGEMENT S.A."/>
    <n v="1199.7"/>
    <n v="347.73913043478262"/>
    <s v="PEN"/>
    <s v="false"/>
  </r>
  <r>
    <s v="MIN"/>
    <s v="PE"/>
    <x v="1"/>
    <x v="8"/>
    <s v="PE Center Manager"/>
    <s v="ameza"/>
    <s v="12"/>
    <s v="1200145231"/>
    <s v="10"/>
    <x v="2450"/>
    <x v="2733"/>
    <x v="53"/>
    <s v="AMEZAR"/>
    <s v="ZSRV"/>
    <s v="SER_VARIO"/>
    <s v="P55086648"/>
    <s v="4SECURE S.A.C"/>
    <n v="1198.8"/>
    <n v="347.47826086956519"/>
    <s v="PEN"/>
    <s v="false"/>
  </r>
  <r>
    <s v="6000"/>
    <s v="PE"/>
    <x v="2"/>
    <x v="8"/>
    <s v="PE Center Manager"/>
    <s v="ameza"/>
    <s v="12"/>
    <s v="1200145240"/>
    <s v="10"/>
    <x v="2451"/>
    <x v="2733"/>
    <x v="53"/>
    <s v="AMEZAR"/>
    <s v="ZSRV"/>
    <s v="SER_VARIO"/>
    <s v="P55086648"/>
    <s v="4SECURE S.A.C"/>
    <n v="1198.8"/>
    <n v="347.47826086956519"/>
    <s v="PEN"/>
    <s v="false"/>
  </r>
  <r>
    <s v="PAF"/>
    <s v="CO"/>
    <x v="3"/>
    <x v="47"/>
    <s v="CO Center Manager"/>
    <s v="PCRISTANCHO"/>
    <s v="12"/>
    <s v="1200146832"/>
    <s v="10"/>
    <x v="2452"/>
    <x v="2734"/>
    <x v="18"/>
    <s v="EXT_BOSORNO"/>
    <s v="ZSRV"/>
    <s v=""/>
    <s v="C901351938"/>
    <s v="ELEMENTAL CONSTRUCCION Y ARQUITECTU"/>
    <n v="1273983"/>
    <n v="346.37928221859704"/>
    <s v="COP"/>
    <s v="false"/>
  </r>
  <r>
    <s v="1100"/>
    <s v="CL"/>
    <x v="0"/>
    <x v="7"/>
    <s v="CL Ops Mall"/>
    <s v="AGOMEZ"/>
    <s v="12"/>
    <s v="1200145141"/>
    <s v="10"/>
    <x v="2453"/>
    <x v="2735"/>
    <x v="24"/>
    <s v="EXT_DMENESES"/>
    <s v="ZSRV"/>
    <s v=""/>
    <s v="76593514"/>
    <s v="TEMPO PRODUCCIONES BY DS SPA"/>
    <n v="320000"/>
    <n v="345.59847936669081"/>
    <s v="CLP"/>
    <s v="false"/>
  </r>
  <r>
    <s v="MAM"/>
    <s v="CL"/>
    <x v="0"/>
    <x v="13"/>
    <s v="CL Marketing Mall"/>
    <s v="CESTAY"/>
    <s v="12"/>
    <s v="1200145479"/>
    <s v="10"/>
    <x v="2454"/>
    <x v="2736"/>
    <x v="1"/>
    <s v="CESTAY"/>
    <s v="ZSRV"/>
    <s v=""/>
    <s v="76682308"/>
    <s v="AGENCIA DE MEDIOS SIBERIA LIMITADA"/>
    <n v="320000"/>
    <n v="345.59847936669081"/>
    <s v="CLP"/>
    <s v="false"/>
  </r>
  <r>
    <s v="2400"/>
    <s v="CL"/>
    <x v="0"/>
    <x v="7"/>
    <s v="CL Ops Mall"/>
    <s v="RMESA"/>
    <s v="12"/>
    <s v="1200146717"/>
    <s v="10"/>
    <x v="2455"/>
    <x v="2737"/>
    <x v="51"/>
    <s v="PCAMPOS"/>
    <s v="ZSRV"/>
    <s v=""/>
    <s v="77692006"/>
    <s v="FISER SPA"/>
    <n v="319821"/>
    <n v="345.40516021729508"/>
    <s v="CLP"/>
    <s v="false"/>
  </r>
  <r>
    <s v="6150"/>
    <s v="PE"/>
    <x v="2"/>
    <x v="41"/>
    <s v="PE Explotación TI"/>
    <s v="CPACHECO"/>
    <s v="12"/>
    <s v="1200144920"/>
    <s v="10"/>
    <x v="2456"/>
    <x v="2738"/>
    <x v="5"/>
    <s v="PRA_CPACHECO"/>
    <s v="ZSRV"/>
    <s v="SER_GRAL"/>
    <s v="P56570705"/>
    <s v="ENERGY CLOUD S.A.C"/>
    <n v="1190"/>
    <n v="344.92753623188406"/>
    <s v="PEN"/>
    <s v="false"/>
  </r>
  <r>
    <s v="6500"/>
    <s v="PE"/>
    <x v="2"/>
    <x v="41"/>
    <s v="PE Explotación TI"/>
    <s v="CPACHECO"/>
    <s v="12"/>
    <s v="1200144921"/>
    <s v="10"/>
    <x v="2457"/>
    <x v="2739"/>
    <x v="5"/>
    <s v="PRA_CPACHECO"/>
    <s v="ZSRV"/>
    <s v="SER_GRAL"/>
    <s v="P56570705"/>
    <s v="ENERGY CLOUD S.A.C"/>
    <n v="1190"/>
    <n v="344.92753623188406"/>
    <s v="PEN"/>
    <s v="false"/>
  </r>
  <r>
    <s v="6740"/>
    <s v="PE"/>
    <x v="2"/>
    <x v="41"/>
    <s v="PE Explotación TI"/>
    <s v="CPACHECO"/>
    <s v="12"/>
    <s v="1200144928"/>
    <s v="10"/>
    <x v="2458"/>
    <x v="2740"/>
    <x v="5"/>
    <s v="PRA_CPACHECO"/>
    <s v="ZSRV"/>
    <s v="SER_GRAL"/>
    <s v="P56570705"/>
    <s v="ENERGY CLOUD S.A.C"/>
    <n v="1190"/>
    <n v="344.92753623188406"/>
    <s v="PEN"/>
    <s v="false"/>
  </r>
  <r>
    <s v="3520"/>
    <s v="PE"/>
    <x v="1"/>
    <x v="2"/>
    <s v="PE Ops Mall"/>
    <s v="APRADA"/>
    <s v="12"/>
    <s v="1200145526"/>
    <s v="10"/>
    <x v="2459"/>
    <x v="2741"/>
    <x v="1"/>
    <s v="APRADA"/>
    <s v="ZSRV"/>
    <s v="SER_GRAL"/>
    <s v="P56607803"/>
    <s v="NATIONAL FACILITIES MANAGEMENT S.A."/>
    <n v="1190"/>
    <n v="344.92753623188406"/>
    <s v="PEN"/>
    <s v="false"/>
  </r>
  <r>
    <s v="3510"/>
    <s v="PE"/>
    <x v="1"/>
    <x v="2"/>
    <s v="PE Ops Mall"/>
    <s v="DDIAZ"/>
    <s v="12"/>
    <s v="1200145073"/>
    <s v="10"/>
    <x v="2460"/>
    <x v="2742"/>
    <x v="7"/>
    <s v="DDIAZ"/>
    <s v="ZSRV"/>
    <s v=""/>
    <s v="P52933471"/>
    <s v="EMPSER PERU E.I.R.L"/>
    <n v="1186.8"/>
    <n v="343.99999999999994"/>
    <s v="PEN"/>
    <s v="false"/>
  </r>
  <r>
    <s v="ACH"/>
    <s v="CL"/>
    <x v="0"/>
    <x v="16"/>
    <s v="CL Arq Mall"/>
    <s v="P RAMIREZ"/>
    <s v="12"/>
    <s v="1200144112"/>
    <s v="10"/>
    <x v="2461"/>
    <x v="2743"/>
    <x v="23"/>
    <s v="BILLESCA"/>
    <s v="ZSRV"/>
    <s v=""/>
    <s v="13459098"/>
    <s v="JUAN PATRICIO"/>
    <n v="8.2420000000000009"/>
    <n v="343.41666666666669"/>
    <s v="UF"/>
    <s v="false"/>
  </r>
  <r>
    <s v="ACH"/>
    <s v="CL"/>
    <x v="0"/>
    <x v="16"/>
    <s v="CL Arq Mall"/>
    <s v="P RAMIREZ"/>
    <s v="12"/>
    <s v="1200144112"/>
    <s v="20"/>
    <x v="2461"/>
    <x v="2744"/>
    <x v="23"/>
    <s v="BILLESCA"/>
    <s v="ZSRV"/>
    <s v=""/>
    <s v="13459098"/>
    <s v="JUAN PATRICIO"/>
    <n v="8.2420000000000009"/>
    <n v="343.41666666666669"/>
    <s v="UF"/>
    <s v="false"/>
  </r>
  <r>
    <s v="ACH"/>
    <s v="CL"/>
    <x v="0"/>
    <x v="16"/>
    <s v="CL Arq Mall"/>
    <s v="P RAMIREZ"/>
    <s v="12"/>
    <s v="1200144112"/>
    <s v="30"/>
    <x v="2461"/>
    <x v="2745"/>
    <x v="23"/>
    <s v="BILLESCA"/>
    <s v="ZSRV"/>
    <s v=""/>
    <s v="13459098"/>
    <s v="JUAN PATRICIO"/>
    <n v="8.2420000000000009"/>
    <n v="343.41666666666669"/>
    <s v="UF"/>
    <s v="false"/>
  </r>
  <r>
    <s v="ACH"/>
    <s v="CL"/>
    <x v="0"/>
    <x v="16"/>
    <s v="CL Arq Mall"/>
    <s v="P RAMIREZ"/>
    <s v="12"/>
    <s v="1200144112"/>
    <s v="40"/>
    <x v="2461"/>
    <x v="2746"/>
    <x v="23"/>
    <s v="BILLESCA"/>
    <s v="ZSRV"/>
    <s v=""/>
    <s v="13459098"/>
    <s v="JUAN PATRICIO"/>
    <n v="8.2420000000000009"/>
    <n v="343.41666666666669"/>
    <s v="UF"/>
    <s v="false"/>
  </r>
  <r>
    <s v="ACH"/>
    <s v="CL"/>
    <x v="0"/>
    <x v="16"/>
    <s v="CL Arq Mall"/>
    <s v="P RAMIREZ"/>
    <s v="12"/>
    <s v="1200144112"/>
    <s v="50"/>
    <x v="2461"/>
    <x v="2747"/>
    <x v="23"/>
    <s v="BILLESCA"/>
    <s v="ZSRV"/>
    <s v=""/>
    <s v="13459098"/>
    <s v="JUAN PATRICIO"/>
    <n v="8.2420000000000009"/>
    <n v="343.41666666666669"/>
    <s v="UF"/>
    <s v="false"/>
  </r>
  <r>
    <s v="ACH"/>
    <s v="CL"/>
    <x v="0"/>
    <x v="16"/>
    <s v="CL Arq Mall"/>
    <s v="P RAMIREZ"/>
    <s v="12"/>
    <s v="1200144112"/>
    <s v="60"/>
    <x v="2461"/>
    <x v="2748"/>
    <x v="23"/>
    <s v="BILLESCA"/>
    <s v="ZSRV"/>
    <s v=""/>
    <s v="13459098"/>
    <s v="JUAN PATRICIO"/>
    <n v="8.2420000000000009"/>
    <n v="343.41666666666669"/>
    <s v="UF"/>
    <s v="false"/>
  </r>
  <r>
    <s v="ACH"/>
    <s v="CL"/>
    <x v="0"/>
    <x v="16"/>
    <s v="CL Arq Mall"/>
    <s v="P RAMIREZ"/>
    <s v="12"/>
    <s v="1200144112"/>
    <s v="70"/>
    <x v="2461"/>
    <x v="2749"/>
    <x v="23"/>
    <s v="BILLESCA"/>
    <s v="ZSRV"/>
    <s v=""/>
    <s v="13459098"/>
    <s v="JUAN PATRICIO"/>
    <n v="8.2420000000000009"/>
    <n v="343.41666666666669"/>
    <s v="UF"/>
    <s v="false"/>
  </r>
  <r>
    <s v="ACH"/>
    <s v="CL"/>
    <x v="0"/>
    <x v="16"/>
    <s v="CL Arq Mall"/>
    <s v="P RAMIREZ"/>
    <s v="12"/>
    <s v="1200144112"/>
    <s v="80"/>
    <x v="2461"/>
    <x v="2750"/>
    <x v="23"/>
    <s v="BILLESCA"/>
    <s v="ZSRV"/>
    <s v=""/>
    <s v="13459098"/>
    <s v="JUAN PATRICIO"/>
    <n v="8.2420000000000009"/>
    <n v="343.41666666666669"/>
    <s v="UF"/>
    <s v="false"/>
  </r>
  <r>
    <s v="ACH"/>
    <s v="CL"/>
    <x v="0"/>
    <x v="16"/>
    <s v="CL Arq Mall"/>
    <s v="P RAMIREZ"/>
    <s v="12"/>
    <s v="1200144112"/>
    <s v="90"/>
    <x v="2461"/>
    <x v="2751"/>
    <x v="23"/>
    <s v="BILLESCA"/>
    <s v="ZSRV"/>
    <s v=""/>
    <s v="13459098"/>
    <s v="JUAN PATRICIO"/>
    <n v="8.2420000000000009"/>
    <n v="343.41666666666669"/>
    <s v="UF"/>
    <s v="false"/>
  </r>
  <r>
    <s v="ACH"/>
    <s v="CL"/>
    <x v="0"/>
    <x v="16"/>
    <s v="CL Arq Mall"/>
    <s v="P RAMIREZ"/>
    <s v="12"/>
    <s v="1200144112"/>
    <s v="100"/>
    <x v="2461"/>
    <x v="2752"/>
    <x v="23"/>
    <s v="BILLESCA"/>
    <s v="ZSRV"/>
    <s v=""/>
    <s v="13459098"/>
    <s v="JUAN PATRICIO"/>
    <n v="8.2420000000000009"/>
    <n v="343.41666666666669"/>
    <s v="UF"/>
    <s v="false"/>
  </r>
  <r>
    <s v="ACH"/>
    <s v="CL"/>
    <x v="0"/>
    <x v="16"/>
    <s v="CL Arq Mall"/>
    <s v="P RAMIREZ"/>
    <s v="12"/>
    <s v="1200144112"/>
    <s v="110"/>
    <x v="2461"/>
    <x v="2753"/>
    <x v="23"/>
    <s v="BILLESCA"/>
    <s v="ZSRV"/>
    <s v=""/>
    <s v="13459098"/>
    <s v="JUAN PATRICIO"/>
    <n v="8.2420000000000009"/>
    <n v="343.41666666666669"/>
    <s v="UF"/>
    <s v="false"/>
  </r>
  <r>
    <s v="ACH"/>
    <s v="CL"/>
    <x v="0"/>
    <x v="16"/>
    <s v="CL Arq Mall"/>
    <s v="P RAMIREZ"/>
    <s v="12"/>
    <s v="1200144112"/>
    <s v="120"/>
    <x v="2461"/>
    <x v="2754"/>
    <x v="23"/>
    <s v="BILLESCA"/>
    <s v="ZSRV"/>
    <s v=""/>
    <s v="13459098"/>
    <s v="JUAN PATRICIO"/>
    <n v="8.2420000000000009"/>
    <n v="343.41666666666669"/>
    <s v="UF"/>
    <s v="false"/>
  </r>
  <r>
    <s v="MIN"/>
    <s v="PE"/>
    <x v="1"/>
    <x v="2"/>
    <s v="PE Ops Mall"/>
    <s v="CPISFIL"/>
    <s v="12"/>
    <s v="1200144072"/>
    <s v="10"/>
    <x v="2462"/>
    <x v="2755"/>
    <x v="23"/>
    <s v="EXT_EDAVILA"/>
    <s v="ZSRV"/>
    <s v=""/>
    <s v="P56607803"/>
    <s v="NATIONAL FACILITIES MANAGEMENT S.A."/>
    <n v="1184.6199999999999"/>
    <n v="343.36811594202896"/>
    <s v="PEN"/>
    <s v="false"/>
  </r>
  <r>
    <s v="1110"/>
    <s v="CL"/>
    <x v="0"/>
    <x v="45"/>
    <s v="CL Ops Out/Strip"/>
    <s v="MBELLO"/>
    <s v="12"/>
    <s v="1200146162"/>
    <s v="10"/>
    <x v="2463"/>
    <x v="2756"/>
    <x v="34"/>
    <s v="EXT_MBELLO"/>
    <s v="ZSRV"/>
    <s v=""/>
    <s v="96811990"/>
    <s v="LINKES CHILE S.A"/>
    <n v="317766"/>
    <n v="343.1857699826121"/>
    <s v="CLP"/>
    <s v="false"/>
  </r>
  <r>
    <s v="DCO"/>
    <s v="CO"/>
    <x v="3"/>
    <x v="33"/>
    <s v="CO Sgcia Personas"/>
    <s v="JVASQUEZ"/>
    <s v="12"/>
    <s v="1200146167"/>
    <s v="10"/>
    <x v="2464"/>
    <x v="2757"/>
    <x v="34"/>
    <s v="JVASQUEZ"/>
    <s v="ZSRV"/>
    <s v=""/>
    <s v="C900038616"/>
    <s v="CBRE COLOMBIA SAS"/>
    <n v="1260140"/>
    <n v="342.61555193039698"/>
    <s v="COP"/>
    <s v="false"/>
  </r>
  <r>
    <s v="OUL"/>
    <s v="PE"/>
    <x v="1"/>
    <x v="38"/>
    <s v="PE Ops Out/Strips"/>
    <s v="mrodriguezc"/>
    <s v="12"/>
    <s v="1200144374"/>
    <s v="10"/>
    <x v="2465"/>
    <x v="2758"/>
    <x v="32"/>
    <s v="MRODRIGUEZC"/>
    <s v="ZSRV"/>
    <s v=""/>
    <s v="P60790228"/>
    <s v="JP ENERGY S.A.C"/>
    <n v="1180"/>
    <n v="342.02898550724638"/>
    <s v="PEN"/>
    <s v="false"/>
  </r>
  <r>
    <s v="3510"/>
    <s v="PE"/>
    <x v="1"/>
    <x v="2"/>
    <s v="PE Ops Mall"/>
    <s v="DDIAZ"/>
    <s v="12"/>
    <s v="1200145740"/>
    <s v="10"/>
    <x v="2466"/>
    <x v="2759"/>
    <x v="39"/>
    <s v="DDIAZ"/>
    <s v="ZSRV"/>
    <s v=""/>
    <s v="P60330629"/>
    <s v="GOLDSER SERVICIOS GENERALES S.R.L"/>
    <n v="1179"/>
    <n v="341.73913043478257"/>
    <s v="PEN"/>
    <s v="false"/>
  </r>
  <r>
    <s v="1100"/>
    <s v="CL"/>
    <x v="0"/>
    <x v="7"/>
    <s v="CL Ops Mall"/>
    <s v="ASANCHEZ"/>
    <s v="12"/>
    <s v="1200143729"/>
    <s v="10"/>
    <x v="2467"/>
    <x v="2760"/>
    <x v="14"/>
    <s v="EXT_CNARANJO"/>
    <s v="ZSRV"/>
    <s v=""/>
    <s v="77127582"/>
    <s v="CHILE SEÑALETICAS SPA"/>
    <n v="8.1999999999999993"/>
    <n v="341.66666666666663"/>
    <s v="UF"/>
    <s v="false"/>
  </r>
  <r>
    <s v="ACO"/>
    <s v="CL"/>
    <x v="0"/>
    <x v="7"/>
    <s v="CL Ops Mall"/>
    <s v="FGONZALEZG"/>
    <m/>
    <s v="1200147241"/>
    <s v="10"/>
    <x v="2468"/>
    <x v="2761"/>
    <x v="41"/>
    <s v="FGONZALEZG"/>
    <s v="ZSRV"/>
    <s v=""/>
    <s v="96811990"/>
    <s v="LINKES CHILE S.A"/>
    <n v="315789"/>
    <n v="341.05061937727476"/>
    <s v="CLP"/>
    <s v="false"/>
  </r>
  <r>
    <s v="MAM"/>
    <s v="CL"/>
    <x v="0"/>
    <x v="13"/>
    <s v="CL Marketing Mall"/>
    <s v="JGORICHON"/>
    <s v="12"/>
    <s v="1200143788"/>
    <s v="10"/>
    <x v="2469"/>
    <x v="2762"/>
    <x v="48"/>
    <s v="JGORICHON"/>
    <s v="ZSRV"/>
    <s v=""/>
    <s v="76666197"/>
    <s v="LA AMPOLLETA PRODUCCION AUDIOVISUAL"/>
    <n v="314525"/>
    <n v="339.68550538377633"/>
    <s v="CLP"/>
    <s v="false"/>
  </r>
  <r>
    <s v="2400"/>
    <s v="CL"/>
    <x v="0"/>
    <x v="7"/>
    <s v="CL Ops Mall"/>
    <s v="RMESA"/>
    <s v="12"/>
    <s v="1200145261"/>
    <s v="10"/>
    <x v="2470"/>
    <x v="2763"/>
    <x v="36"/>
    <s v="PCAMPOS"/>
    <s v="ZSRV"/>
    <s v=""/>
    <s v="76694376"/>
    <s v="SERVICIOS INDUSTRIALES ELMEC LIMITA"/>
    <n v="314035"/>
    <n v="339.15630771224608"/>
    <s v="CLP"/>
    <s v="false"/>
  </r>
  <r>
    <s v="PCA"/>
    <s v="CO"/>
    <x v="3"/>
    <x v="11"/>
    <s v="CO Ops Mall"/>
    <s v="DLOZADA"/>
    <s v="12"/>
    <s v="1200143996"/>
    <s v="10"/>
    <x v="2471"/>
    <x v="2764"/>
    <x v="8"/>
    <s v="EXT_AFLOREZ"/>
    <s v="ZSRV"/>
    <s v=""/>
    <s v="C890210619"/>
    <s v="CRUZ ROJA COLOMBIANA SECCIONAL"/>
    <n v="1244754"/>
    <n v="338.43230016313214"/>
    <s v="COP"/>
    <s v="false"/>
  </r>
  <r>
    <s v="LAR"/>
    <s v="PE"/>
    <x v="1"/>
    <x v="8"/>
    <s v="PE Center Manager"/>
    <s v="FZAMALLOA"/>
    <s v="12"/>
    <s v="1200144557"/>
    <s v="10"/>
    <x v="2472"/>
    <x v="2765"/>
    <x v="16"/>
    <s v="EXT_BRODRIGU"/>
    <s v="ZSRV"/>
    <s v=""/>
    <s v="P56607803"/>
    <s v="NATIONAL FACILITIES MANAGEMENT S.A."/>
    <n v="1165.4000000000001"/>
    <n v="337.79710144927537"/>
    <s v="PEN"/>
    <s v="false"/>
  </r>
  <r>
    <s v="6650"/>
    <s v="PE"/>
    <x v="2"/>
    <x v="17"/>
    <s v="PE Área Legal"/>
    <s v="GOLIVERI"/>
    <s v="12"/>
    <s v="1200145751"/>
    <s v="10"/>
    <x v="2473"/>
    <x v="1518"/>
    <x v="39"/>
    <s v="SGARIBAY"/>
    <s v="ZSRV"/>
    <s v=""/>
    <s v="P54744099"/>
    <s v="ESTUDIO JORGE AVENDANO ABOGADOS"/>
    <n v="335.83"/>
    <n v="335.83"/>
    <s v="USD"/>
    <s v="false"/>
  </r>
  <r>
    <s v="1110"/>
    <s v="CL"/>
    <x v="0"/>
    <x v="16"/>
    <s v="CL Arq Mall"/>
    <s v="P RAMIREZ"/>
    <s v="12"/>
    <s v="1200144617"/>
    <s v="10"/>
    <x v="2474"/>
    <x v="2766"/>
    <x v="15"/>
    <s v="BILLESCA"/>
    <s v="ZSRV"/>
    <s v=""/>
    <s v="13459098"/>
    <s v="JUAN PATRICIO"/>
    <n v="8.0510000000000002"/>
    <n v="335.45833333333331"/>
    <s v="UF"/>
    <s v="false"/>
  </r>
  <r>
    <s v="1110"/>
    <s v="CL"/>
    <x v="0"/>
    <x v="16"/>
    <s v="CL Arq Mall"/>
    <s v="P RAMIREZ"/>
    <s v="12"/>
    <s v="1200144617"/>
    <s v="20"/>
    <x v="2474"/>
    <x v="2767"/>
    <x v="15"/>
    <s v="BILLESCA"/>
    <s v="ZSRV"/>
    <s v=""/>
    <s v="13459098"/>
    <s v="JUAN PATRICIO"/>
    <n v="8.0510000000000002"/>
    <n v="335.45833333333331"/>
    <s v="UF"/>
    <s v="false"/>
  </r>
  <r>
    <s v="1110"/>
    <s v="CL"/>
    <x v="0"/>
    <x v="16"/>
    <s v="CL Arq Mall"/>
    <s v="P RAMIREZ"/>
    <s v="12"/>
    <s v="1200144617"/>
    <s v="30"/>
    <x v="2474"/>
    <x v="2768"/>
    <x v="15"/>
    <s v="BILLESCA"/>
    <s v="ZSRV"/>
    <s v=""/>
    <s v="13459098"/>
    <s v="JUAN PATRICIO"/>
    <n v="8.0510000000000002"/>
    <n v="335.45833333333331"/>
    <s v="UF"/>
    <s v="false"/>
  </r>
  <r>
    <s v="1110"/>
    <s v="CL"/>
    <x v="0"/>
    <x v="16"/>
    <s v="CL Arq Mall"/>
    <s v="P RAMIREZ"/>
    <s v="12"/>
    <s v="1200144617"/>
    <s v="40"/>
    <x v="2474"/>
    <x v="2769"/>
    <x v="15"/>
    <s v="BILLESCA"/>
    <s v="ZSRV"/>
    <s v=""/>
    <s v="13459098"/>
    <s v="JUAN PATRICIO"/>
    <n v="8.0510000000000002"/>
    <n v="335.45833333333331"/>
    <s v="UF"/>
    <s v="false"/>
  </r>
  <r>
    <s v="1110"/>
    <s v="CL"/>
    <x v="0"/>
    <x v="16"/>
    <s v="CL Arq Mall"/>
    <s v="P RAMIREZ"/>
    <s v="12"/>
    <s v="1200144617"/>
    <s v="50"/>
    <x v="2474"/>
    <x v="2770"/>
    <x v="15"/>
    <s v="BILLESCA"/>
    <s v="ZSRV"/>
    <s v=""/>
    <s v="13459098"/>
    <s v="JUAN PATRICIO"/>
    <n v="8.0510000000000002"/>
    <n v="335.45833333333331"/>
    <s v="UF"/>
    <s v="false"/>
  </r>
  <r>
    <s v="1110"/>
    <s v="CL"/>
    <x v="0"/>
    <x v="16"/>
    <s v="CL Arq Mall"/>
    <s v="P RAMIREZ"/>
    <s v="12"/>
    <s v="1200144617"/>
    <s v="60"/>
    <x v="2474"/>
    <x v="2771"/>
    <x v="15"/>
    <s v="BILLESCA"/>
    <s v="ZSRV"/>
    <s v=""/>
    <s v="13459098"/>
    <s v="JUAN PATRICIO"/>
    <n v="8.0510000000000002"/>
    <n v="335.45833333333331"/>
    <s v="UF"/>
    <s v="false"/>
  </r>
  <r>
    <s v="1110"/>
    <s v="CL"/>
    <x v="0"/>
    <x v="16"/>
    <s v="CL Arq Mall"/>
    <s v="P RAMIREZ"/>
    <s v="12"/>
    <s v="1200144617"/>
    <s v="70"/>
    <x v="2474"/>
    <x v="2772"/>
    <x v="15"/>
    <s v="BILLESCA"/>
    <s v="ZSRV"/>
    <s v=""/>
    <s v="13459098"/>
    <s v="JUAN PATRICIO"/>
    <n v="8.0510000000000002"/>
    <n v="335.45833333333331"/>
    <s v="UF"/>
    <s v="false"/>
  </r>
  <r>
    <s v="1110"/>
    <s v="CL"/>
    <x v="0"/>
    <x v="16"/>
    <s v="CL Arq Mall"/>
    <s v="P RAMIREZ"/>
    <s v="12"/>
    <s v="1200144617"/>
    <s v="80"/>
    <x v="2474"/>
    <x v="2773"/>
    <x v="15"/>
    <s v="BILLESCA"/>
    <s v="ZSRV"/>
    <s v=""/>
    <s v="13459098"/>
    <s v="JUAN PATRICIO"/>
    <n v="8.0510000000000002"/>
    <n v="335.45833333333331"/>
    <s v="UF"/>
    <s v="false"/>
  </r>
  <r>
    <s v="1110"/>
    <s v="CL"/>
    <x v="0"/>
    <x v="16"/>
    <s v="CL Arq Mall"/>
    <s v="P RAMIREZ"/>
    <s v="12"/>
    <s v="1200144617"/>
    <s v="90"/>
    <x v="2474"/>
    <x v="2774"/>
    <x v="15"/>
    <s v="BILLESCA"/>
    <s v="ZSRV"/>
    <s v=""/>
    <s v="13459098"/>
    <s v="JUAN PATRICIO"/>
    <n v="8.0510000000000002"/>
    <n v="335.45833333333331"/>
    <s v="UF"/>
    <s v="false"/>
  </r>
  <r>
    <s v="1110"/>
    <s v="CL"/>
    <x v="0"/>
    <x v="16"/>
    <s v="CL Arq Mall"/>
    <s v="P RAMIREZ"/>
    <s v="12"/>
    <s v="1200144617"/>
    <s v="100"/>
    <x v="2474"/>
    <x v="2775"/>
    <x v="15"/>
    <s v="BILLESCA"/>
    <s v="ZSRV"/>
    <s v=""/>
    <s v="13459098"/>
    <s v="JUAN PATRICIO"/>
    <n v="8.0510000000000002"/>
    <n v="335.45833333333331"/>
    <s v="UF"/>
    <s v="false"/>
  </r>
  <r>
    <s v="1110"/>
    <s v="CL"/>
    <x v="0"/>
    <x v="16"/>
    <s v="CL Arq Mall"/>
    <s v="P RAMIREZ"/>
    <s v="12"/>
    <s v="1200144617"/>
    <s v="110"/>
    <x v="2474"/>
    <x v="2776"/>
    <x v="15"/>
    <s v="BILLESCA"/>
    <s v="ZSRV"/>
    <s v=""/>
    <s v="13459098"/>
    <s v="JUAN PATRICIO"/>
    <n v="8.0510000000000002"/>
    <n v="335.45833333333331"/>
    <s v="UF"/>
    <s v="false"/>
  </r>
  <r>
    <s v="1110"/>
    <s v="CL"/>
    <x v="0"/>
    <x v="16"/>
    <s v="CL Arq Mall"/>
    <s v="P RAMIREZ"/>
    <s v="12"/>
    <s v="1200144617"/>
    <s v="120"/>
    <x v="2474"/>
    <x v="2777"/>
    <x v="15"/>
    <s v="BILLESCA"/>
    <s v="ZSRV"/>
    <s v=""/>
    <s v="13459098"/>
    <s v="JUAN PATRICIO"/>
    <n v="8.0510000000000002"/>
    <n v="335.45833333333331"/>
    <s v="UF"/>
    <s v="false"/>
  </r>
  <r>
    <s v="1110"/>
    <s v="CL"/>
    <x v="0"/>
    <x v="45"/>
    <s v="CL Ops Out/Strip"/>
    <s v="MBELLO"/>
    <s v="12"/>
    <s v="1200145091"/>
    <s v="10"/>
    <x v="2475"/>
    <x v="2778"/>
    <x v="24"/>
    <s v="EXT_MBELLO"/>
    <s v="ZSRV"/>
    <s v=""/>
    <s v="96811990"/>
    <s v="LINKES CHILE S.A"/>
    <n v="310341"/>
    <n v="335.16680526605683"/>
    <s v="CLP"/>
    <s v="false"/>
  </r>
  <r>
    <s v="3540"/>
    <s v="PE"/>
    <x v="1"/>
    <x v="54"/>
    <s v="PE Área Personas"/>
    <s v="CZARATE"/>
    <s v="12"/>
    <s v="1200144722"/>
    <s v="10"/>
    <x v="2476"/>
    <x v="2779"/>
    <x v="44"/>
    <s v="CZARATE"/>
    <s v="ZSRV"/>
    <s v=""/>
    <s v="P60059580"/>
    <s v="DELIA CATERING S.A.C"/>
    <n v="1152.54"/>
    <n v="334.0695652173913"/>
    <s v="PEN"/>
    <s v="false"/>
  </r>
  <r>
    <s v="AEB"/>
    <s v="CL"/>
    <x v="0"/>
    <x v="13"/>
    <s v="CL Marketing Mall"/>
    <s v="F.MOZO"/>
    <s v="12"/>
    <s v="1200144712"/>
    <s v="10"/>
    <x v="2477"/>
    <x v="2395"/>
    <x v="44"/>
    <s v="MFILIPINI"/>
    <s v="ZSRV"/>
    <s v=""/>
    <s v="77734650"/>
    <s v="MACROMARKETING SPA"/>
    <n v="309109"/>
    <n v="333.83625112049509"/>
    <s v="CLP"/>
    <s v="false"/>
  </r>
  <r>
    <s v="1110"/>
    <s v="CL"/>
    <x v="0"/>
    <x v="13"/>
    <s v="CL Marketing Mall"/>
    <s v="F.MOZO"/>
    <s v="12"/>
    <s v="1200144718"/>
    <s v="10"/>
    <x v="2478"/>
    <x v="2395"/>
    <x v="44"/>
    <s v="MFILIPINI"/>
    <s v="ZSRV"/>
    <s v=""/>
    <s v="77734650"/>
    <s v="MACROMARKETING SPA"/>
    <n v="309109"/>
    <n v="333.83625112049509"/>
    <s v="CLP"/>
    <s v="false"/>
  </r>
  <r>
    <s v="2400"/>
    <s v="CL"/>
    <x v="0"/>
    <x v="7"/>
    <s v="CL Ops Mall"/>
    <s v="RMESA"/>
    <s v="12"/>
    <s v="1200144097"/>
    <s v="10"/>
    <x v="2479"/>
    <x v="2780"/>
    <x v="23"/>
    <s v="EXT_CRODRIGU"/>
    <s v="ZSRV"/>
    <s v=""/>
    <s v="76906263"/>
    <s v="CERTIFICACION DE ASCENSORES IECAM"/>
    <n v="8"/>
    <n v="333.33333333333331"/>
    <s v="UF"/>
    <s v="false"/>
  </r>
  <r>
    <s v="MAM"/>
    <s v="CL"/>
    <x v="0"/>
    <x v="7"/>
    <s v="CL Ops Mall"/>
    <s v="CMEDINA"/>
    <s v="12"/>
    <s v="1200144582"/>
    <s v="10"/>
    <x v="2480"/>
    <x v="2781"/>
    <x v="16"/>
    <s v="EXT_BBUSTOS"/>
    <s v="ZSRV"/>
    <s v="SER_GRAL"/>
    <s v="76425235"/>
    <s v="REDES CONTRA INCENDIOS SPA"/>
    <n v="8"/>
    <n v="333.33333333333331"/>
    <s v="UF"/>
    <s v="false"/>
  </r>
  <r>
    <s v="MAM"/>
    <s v="CL"/>
    <x v="0"/>
    <x v="7"/>
    <s v="CL Ops Mall"/>
    <s v="CMEDINA"/>
    <s v="12"/>
    <s v="1200144653"/>
    <s v="10"/>
    <x v="2481"/>
    <x v="2782"/>
    <x v="15"/>
    <s v="EXT_BBUSTOS"/>
    <s v="ZSRV"/>
    <s v="SER_GRAL"/>
    <s v="76425235"/>
    <s v="REDES CONTRA INCENDIOS SPA"/>
    <n v="8"/>
    <n v="333.33333333333331"/>
    <s v="UF"/>
    <s v="false"/>
  </r>
  <r>
    <s v="MAM"/>
    <s v="CL"/>
    <x v="0"/>
    <x v="7"/>
    <s v="CL Ops Mall"/>
    <s v="CMEDINA"/>
    <s v="12"/>
    <s v="1200144650"/>
    <s v="10"/>
    <x v="2482"/>
    <x v="2783"/>
    <x v="15"/>
    <s v="EXT_BBUSTOS"/>
    <s v="ZSRV"/>
    <s v="SER_GRAL"/>
    <s v="76425235"/>
    <s v="REDES CONTRA INCENDIOS SPA"/>
    <n v="8"/>
    <n v="333.33333333333331"/>
    <s v="UF"/>
    <s v="false"/>
  </r>
  <r>
    <s v="MAM"/>
    <s v="CL"/>
    <x v="0"/>
    <x v="7"/>
    <s v="CL Ops Mall"/>
    <s v="CMEDINA"/>
    <s v="12"/>
    <s v="1200144634"/>
    <s v="10"/>
    <x v="2483"/>
    <x v="2784"/>
    <x v="15"/>
    <s v="EXT_BBUSTOS"/>
    <s v="ZSRV"/>
    <s v="SER_GRAL"/>
    <s v="76425235"/>
    <s v="REDES CONTRA INCENDIOS SPA"/>
    <n v="8"/>
    <n v="333.33333333333331"/>
    <s v="UF"/>
    <s v="false"/>
  </r>
  <r>
    <s v="MAM"/>
    <s v="CL"/>
    <x v="0"/>
    <x v="7"/>
    <s v="CL Ops Mall"/>
    <s v="CMEDINA"/>
    <s v="12"/>
    <s v="1200144637"/>
    <s v="10"/>
    <x v="2484"/>
    <x v="2785"/>
    <x v="15"/>
    <s v="EXT_BBUSTOS"/>
    <s v="ZSRV"/>
    <s v="SER_GRAL"/>
    <s v="76425235"/>
    <s v="REDES CONTRA INCENDIOS SPA"/>
    <n v="8"/>
    <n v="333.33333333333331"/>
    <s v="UF"/>
    <s v="false"/>
  </r>
  <r>
    <s v="MAM"/>
    <s v="CL"/>
    <x v="0"/>
    <x v="7"/>
    <s v="CL Ops Mall"/>
    <s v="CMEDINA"/>
    <s v="12"/>
    <s v="1200144638"/>
    <s v="10"/>
    <x v="2485"/>
    <x v="2786"/>
    <x v="15"/>
    <s v="EXT_BBUSTOS"/>
    <s v="ZSRV"/>
    <s v="SER_GRAL"/>
    <s v="76425235"/>
    <s v="REDES CONTRA INCENDIOS SPA"/>
    <n v="8"/>
    <n v="333.33333333333331"/>
    <s v="UF"/>
    <s v="false"/>
  </r>
  <r>
    <s v="MAM"/>
    <s v="CL"/>
    <x v="0"/>
    <x v="7"/>
    <s v="CL Ops Mall"/>
    <s v="CMEDINA"/>
    <s v="12"/>
    <s v="1200144651"/>
    <s v="10"/>
    <x v="2486"/>
    <x v="2787"/>
    <x v="4"/>
    <s v="EXT_BBUSTOS"/>
    <s v="ZSRV"/>
    <s v="SER_GRAL"/>
    <s v="76425235"/>
    <s v="REDES CONTRA INCENDIOS SPA"/>
    <n v="8"/>
    <n v="333.33333333333331"/>
    <s v="UF"/>
    <s v="false"/>
  </r>
  <r>
    <s v="MAM"/>
    <s v="CL"/>
    <x v="0"/>
    <x v="7"/>
    <s v="CL Ops Mall"/>
    <s v="MRUPAYAN"/>
    <s v="12"/>
    <s v="1200145337"/>
    <s v="10"/>
    <x v="2487"/>
    <x v="2788"/>
    <x v="21"/>
    <s v="EXT_BBUSTOS"/>
    <s v="ZSRV"/>
    <s v="SER_GRAL"/>
    <s v="76425235"/>
    <s v="REDES CONTRA INCENDIOS SPA"/>
    <n v="8"/>
    <n v="333.33333333333331"/>
    <s v="UF"/>
    <s v="false"/>
  </r>
  <r>
    <s v="2160"/>
    <s v="CL"/>
    <x v="0"/>
    <x v="7"/>
    <s v="CL Ops Mall"/>
    <s v="RCORTES"/>
    <s v="12"/>
    <s v="1200145770"/>
    <s v="10"/>
    <x v="2488"/>
    <x v="2789"/>
    <x v="39"/>
    <s v="EXT_CVENEGAS"/>
    <s v="ZSRV"/>
    <s v=""/>
    <s v="76906263"/>
    <s v="CERTIFICACION DE ASCENSORES IECAM"/>
    <n v="8"/>
    <n v="333.33333333333331"/>
    <s v="UF"/>
    <s v="false"/>
  </r>
  <r>
    <s v="MAM"/>
    <s v="CL"/>
    <x v="0"/>
    <x v="7"/>
    <s v="CL Ops Mall"/>
    <s v="MRUPAYAN"/>
    <s v="12"/>
    <s v="1200146140"/>
    <s v="10"/>
    <x v="2489"/>
    <x v="2790"/>
    <x v="34"/>
    <s v="EXT_BBUSTOS"/>
    <s v="ZSRV"/>
    <s v="SER_GRAL"/>
    <s v="76425235"/>
    <s v="REDES CONTRA INCENDIOS SPA"/>
    <n v="8"/>
    <n v="333.33333333333331"/>
    <s v="UF"/>
    <s v="false"/>
  </r>
  <r>
    <s v="MAM"/>
    <s v="CL"/>
    <x v="0"/>
    <x v="7"/>
    <s v="CL Ops Mall"/>
    <s v="MRUPAYAN"/>
    <s v="12"/>
    <s v="1200146121"/>
    <s v="10"/>
    <x v="2490"/>
    <x v="2791"/>
    <x v="34"/>
    <s v="EXT_BBUSTOS"/>
    <s v="ZSRV"/>
    <s v="SER_GRAL"/>
    <s v="76425235"/>
    <s v="REDES CONTRA INCENDIOS SPA"/>
    <n v="8"/>
    <n v="333.33333333333331"/>
    <s v="UF"/>
    <s v="false"/>
  </r>
  <r>
    <s v="MAM"/>
    <s v="CL"/>
    <x v="0"/>
    <x v="7"/>
    <s v="CL Ops Mall"/>
    <s v="MRUPAYAN"/>
    <s v="12"/>
    <s v="1200146136"/>
    <s v="10"/>
    <x v="2491"/>
    <x v="2792"/>
    <x v="34"/>
    <s v="EXT_BBUSTOS"/>
    <s v="ZSRV"/>
    <s v="SER_GRAL"/>
    <s v="76425235"/>
    <s v="REDES CONTRA INCENDIOS SPA"/>
    <n v="8"/>
    <n v="333.33333333333331"/>
    <s v="UF"/>
    <s v="false"/>
  </r>
  <r>
    <s v="6650"/>
    <s v="PE"/>
    <x v="2"/>
    <x v="2"/>
    <s v="PE Ops Mall"/>
    <s v="MCHACALIAZ"/>
    <s v="12"/>
    <s v="1200144453"/>
    <s v="10"/>
    <x v="2492"/>
    <x v="2793"/>
    <x v="19"/>
    <s v="RFC_CPI_SAP"/>
    <s v="ZSRV"/>
    <s v=""/>
    <s v="P56607803"/>
    <s v="NATIONAL FACILITIES MANAGEMENT S.A."/>
    <n v="1150"/>
    <n v="333.33333333333331"/>
    <s v="PEN"/>
    <s v="false"/>
  </r>
  <r>
    <s v="6030"/>
    <s v="PE"/>
    <x v="2"/>
    <x v="2"/>
    <s v="PE Ops Mall"/>
    <s v="LHUAMAN"/>
    <s v="12"/>
    <s v="1200146833"/>
    <s v="10"/>
    <x v="2493"/>
    <x v="2794"/>
    <x v="18"/>
    <s v="LHUAMAN"/>
    <s v="ZSRV"/>
    <s v=""/>
    <s v="P53193820"/>
    <s v="EMP.DE REFRIG.Y AIRE ACOND.FRIOTECH"/>
    <n v="1150"/>
    <n v="333.33333333333331"/>
    <s v="PEN"/>
    <s v="false"/>
  </r>
  <r>
    <s v="MIN"/>
    <s v="PE"/>
    <x v="1"/>
    <x v="2"/>
    <s v="PE Ops Mall"/>
    <s v="jrojas"/>
    <m/>
    <s v="1200147493"/>
    <s v="10"/>
    <x v="2494"/>
    <x v="2795"/>
    <x v="29"/>
    <s v="EXT_EDAVILA"/>
    <s v="ZSRV"/>
    <s v=""/>
    <s v="P20416564"/>
    <s v="SUSAN LEON PRODUCCIONES Y REPRESENT"/>
    <n v="1150"/>
    <n v="333.33333333333331"/>
    <s v="PEN"/>
    <s v="false"/>
  </r>
  <r>
    <s v="OAS"/>
    <s v="CO"/>
    <x v="3"/>
    <x v="12"/>
    <s v="CO Gcia Ing"/>
    <s v="JVASQUEZ"/>
    <s v="12"/>
    <s v="1200144225"/>
    <s v="20"/>
    <x v="353"/>
    <x v="358"/>
    <x v="11"/>
    <s v="JVASQUEZ"/>
    <s v="ZSRV"/>
    <s v=""/>
    <s v="C900797009"/>
    <s v="HIDRAULICA INTEGRAL DE COLOMBIA SAS"/>
    <n v="1224863"/>
    <n v="333.02419793365959"/>
    <s v="COP"/>
    <s v="false"/>
  </r>
  <r>
    <s v="2160"/>
    <s v="CL"/>
    <x v="0"/>
    <x v="13"/>
    <s v="CL Marketing Mall"/>
    <s v="JNONES"/>
    <s v="12"/>
    <s v="1200144750"/>
    <s v="10"/>
    <x v="2495"/>
    <x v="2796"/>
    <x v="44"/>
    <s v="JNONES"/>
    <s v="ZSRV"/>
    <s v=""/>
    <s v="96771790"/>
    <s v="BBDO PUBLICIDAD SA"/>
    <n v="308000"/>
    <n v="332.63853639043992"/>
    <s v="CLP"/>
    <s v="false"/>
  </r>
  <r>
    <s v="ACH"/>
    <s v="CL"/>
    <x v="0"/>
    <x v="16"/>
    <s v="CL Arq Mall"/>
    <s v="S UGARTE"/>
    <s v="14"/>
    <s v="1400009197"/>
    <s v="10"/>
    <x v="2496"/>
    <x v="2797"/>
    <x v="42"/>
    <s v="BILLESCA"/>
    <s v="ZPMH"/>
    <s v=""/>
    <s v="76088833"/>
    <s v="ASESORIAS E INVERSIONES FAUNDEZ LAT"/>
    <n v="7.9749999999999996"/>
    <n v="332.29166666666663"/>
    <s v="UF"/>
    <s v="false"/>
  </r>
  <r>
    <s v="ACH"/>
    <s v="CL"/>
    <x v="0"/>
    <x v="16"/>
    <s v="CL Arq Mall"/>
    <s v="S UGARTE"/>
    <s v="14"/>
    <s v="1400009197"/>
    <s v="20"/>
    <x v="2496"/>
    <x v="2798"/>
    <x v="42"/>
    <s v="BILLESCA"/>
    <s v="ZPMH"/>
    <s v=""/>
    <s v="76088833"/>
    <s v="ASESORIAS E INVERSIONES FAUNDEZ LAT"/>
    <n v="7.9749999999999996"/>
    <n v="332.29166666666663"/>
    <s v="UF"/>
    <s v="false"/>
  </r>
  <r>
    <s v="ACH"/>
    <s v="CL"/>
    <x v="0"/>
    <x v="16"/>
    <s v="CL Arq Mall"/>
    <s v="S UGARTE"/>
    <s v="14"/>
    <s v="1400009197"/>
    <s v="30"/>
    <x v="2496"/>
    <x v="2799"/>
    <x v="42"/>
    <s v="BILLESCA"/>
    <s v="ZPMH"/>
    <s v=""/>
    <s v="76088833"/>
    <s v="ASESORIAS E INVERSIONES FAUNDEZ LAT"/>
    <n v="7.9749999999999996"/>
    <n v="332.29166666666663"/>
    <s v="UF"/>
    <s v="false"/>
  </r>
  <r>
    <s v="ACH"/>
    <s v="CL"/>
    <x v="0"/>
    <x v="16"/>
    <s v="CL Arq Mall"/>
    <s v="S UGARTE"/>
    <s v="14"/>
    <s v="1400009197"/>
    <s v="40"/>
    <x v="2496"/>
    <x v="2800"/>
    <x v="42"/>
    <s v="BILLESCA"/>
    <s v="ZPMH"/>
    <s v=""/>
    <s v="76088833"/>
    <s v="ASESORIAS E INVERSIONES FAUNDEZ LAT"/>
    <n v="7.9749999999999996"/>
    <n v="332.29166666666663"/>
    <s v="UF"/>
    <s v="false"/>
  </r>
  <r>
    <s v="ACH"/>
    <s v="CL"/>
    <x v="0"/>
    <x v="16"/>
    <s v="CL Arq Mall"/>
    <s v="S UGARTE"/>
    <s v="14"/>
    <s v="1400009197"/>
    <s v="50"/>
    <x v="2496"/>
    <x v="2801"/>
    <x v="42"/>
    <s v="BILLESCA"/>
    <s v="ZPMH"/>
    <s v=""/>
    <s v="76088833"/>
    <s v="ASESORIAS E INVERSIONES FAUNDEZ LAT"/>
    <n v="7.9749999999999996"/>
    <n v="332.29166666666663"/>
    <s v="UF"/>
    <s v="false"/>
  </r>
  <r>
    <s v="ACH"/>
    <s v="CL"/>
    <x v="0"/>
    <x v="16"/>
    <s v="CL Arq Mall"/>
    <s v="S UGARTE"/>
    <s v="14"/>
    <s v="1400009197"/>
    <s v="60"/>
    <x v="2496"/>
    <x v="2802"/>
    <x v="42"/>
    <s v="BILLESCA"/>
    <s v="ZPMH"/>
    <s v=""/>
    <s v="76088833"/>
    <s v="ASESORIAS E INVERSIONES FAUNDEZ LAT"/>
    <n v="7.9749999999999996"/>
    <n v="332.29166666666663"/>
    <s v="UF"/>
    <s v="false"/>
  </r>
  <r>
    <s v="ACH"/>
    <s v="CL"/>
    <x v="0"/>
    <x v="16"/>
    <s v="CL Arq Mall"/>
    <s v="S UGARTE"/>
    <s v="14"/>
    <s v="1400009197"/>
    <s v="70"/>
    <x v="2496"/>
    <x v="2803"/>
    <x v="42"/>
    <s v="BILLESCA"/>
    <s v="ZPMH"/>
    <s v=""/>
    <s v="76088833"/>
    <s v="ASESORIAS E INVERSIONES FAUNDEZ LAT"/>
    <n v="7.9749999999999996"/>
    <n v="332.29166666666663"/>
    <s v="UF"/>
    <s v="false"/>
  </r>
  <r>
    <s v="ACH"/>
    <s v="CL"/>
    <x v="0"/>
    <x v="16"/>
    <s v="CL Arq Mall"/>
    <s v="S UGARTE"/>
    <s v="14"/>
    <s v="1400009197"/>
    <s v="80"/>
    <x v="2496"/>
    <x v="2804"/>
    <x v="42"/>
    <s v="BILLESCA"/>
    <s v="ZPMH"/>
    <s v=""/>
    <s v="76088833"/>
    <s v="ASESORIAS E INVERSIONES FAUNDEZ LAT"/>
    <n v="7.9749999999999996"/>
    <n v="332.29166666666663"/>
    <s v="UF"/>
    <s v="false"/>
  </r>
  <r>
    <s v="ACH"/>
    <s v="CL"/>
    <x v="0"/>
    <x v="16"/>
    <s v="CL Arq Mall"/>
    <s v="S UGARTE"/>
    <s v="14"/>
    <s v="1400009197"/>
    <s v="90"/>
    <x v="2496"/>
    <x v="2805"/>
    <x v="42"/>
    <s v="BILLESCA"/>
    <s v="ZPMH"/>
    <s v=""/>
    <s v="76088833"/>
    <s v="ASESORIAS E INVERSIONES FAUNDEZ LAT"/>
    <n v="7.9749999999999996"/>
    <n v="332.29166666666663"/>
    <s v="UF"/>
    <s v="false"/>
  </r>
  <r>
    <s v="ACH"/>
    <s v="CL"/>
    <x v="0"/>
    <x v="16"/>
    <s v="CL Arq Mall"/>
    <s v="S UGARTE"/>
    <s v="14"/>
    <s v="1400009197"/>
    <s v="100"/>
    <x v="2496"/>
    <x v="2806"/>
    <x v="42"/>
    <s v="BILLESCA"/>
    <s v="ZPMH"/>
    <s v=""/>
    <s v="76088833"/>
    <s v="ASESORIAS E INVERSIONES FAUNDEZ LAT"/>
    <n v="7.9749999999999996"/>
    <n v="332.29166666666663"/>
    <s v="UF"/>
    <s v="false"/>
  </r>
  <r>
    <s v="ACH"/>
    <s v="CL"/>
    <x v="0"/>
    <x v="16"/>
    <s v="CL Arq Mall"/>
    <s v="S UGARTE"/>
    <s v="14"/>
    <s v="1400009197"/>
    <s v="110"/>
    <x v="2496"/>
    <x v="2807"/>
    <x v="42"/>
    <s v="BILLESCA"/>
    <s v="ZPMH"/>
    <s v=""/>
    <s v="76088833"/>
    <s v="ASESORIAS E INVERSIONES FAUNDEZ LAT"/>
    <n v="7.9749999999999996"/>
    <n v="332.29166666666663"/>
    <s v="UF"/>
    <s v="false"/>
  </r>
  <r>
    <s v="ACH"/>
    <s v="CL"/>
    <x v="0"/>
    <x v="16"/>
    <s v="CL Arq Mall"/>
    <s v="S UGARTE"/>
    <s v="14"/>
    <s v="1400009197"/>
    <s v="120"/>
    <x v="2496"/>
    <x v="2808"/>
    <x v="42"/>
    <s v="BILLESCA"/>
    <s v="ZPMH"/>
    <s v=""/>
    <s v="76088833"/>
    <s v="ASESORIAS E INVERSIONES FAUNDEZ LAT"/>
    <n v="7.9749999999999996"/>
    <n v="332.29166666666663"/>
    <s v="UF"/>
    <s v="false"/>
  </r>
  <r>
    <s v="LAR"/>
    <s v="PE"/>
    <x v="1"/>
    <x v="8"/>
    <s v="PE Center Manager"/>
    <s v="FZAMALLOA"/>
    <s v="12"/>
    <s v="1200143766"/>
    <s v="10"/>
    <x v="2497"/>
    <x v="2809"/>
    <x v="14"/>
    <s v="EXT_BRODRIGU"/>
    <s v="ZSRV"/>
    <s v=""/>
    <s v="P60790228"/>
    <s v="JP ENERGY S.A.C"/>
    <n v="1145"/>
    <n v="331.8840579710145"/>
    <s v="PEN"/>
    <s v="false"/>
  </r>
  <r>
    <s v="PHM"/>
    <s v="CO"/>
    <x v="3"/>
    <x v="32"/>
    <s v="CO Mktg Mall"/>
    <s v="JPERDOMO"/>
    <m/>
    <s v="1200147583"/>
    <s v="10"/>
    <x v="2498"/>
    <x v="2810"/>
    <x v="28"/>
    <s v="NACOSTA"/>
    <s v="ZSRV"/>
    <s v="SER_MKT"/>
    <s v="C830507707"/>
    <s v="PC QUICK SAS"/>
    <n v="1220000"/>
    <n v="331.70201196302338"/>
    <s v="COP"/>
    <s v="false"/>
  </r>
  <r>
    <s v="3540"/>
    <s v="PE"/>
    <x v="1"/>
    <x v="26"/>
    <s v="PE Gcia Ops"/>
    <s v="IVALDERRAMA"/>
    <s v="12"/>
    <s v="1200146328"/>
    <s v="10"/>
    <x v="2499"/>
    <x v="2811"/>
    <x v="35"/>
    <s v="IVALDERRAMA"/>
    <s v="ZSRV"/>
    <s v=""/>
    <s v="P60854048"/>
    <s v="TIME JOBS SERVICES S.A.C"/>
    <n v="1141.8"/>
    <n v="330.95652173913038"/>
    <s v="PEN"/>
    <s v="false"/>
  </r>
  <r>
    <s v="PCA"/>
    <s v="CO"/>
    <x v="3"/>
    <x v="32"/>
    <s v="CO Mktg Mall"/>
    <s v="PRODRIGUEZ"/>
    <s v="12"/>
    <s v="1200144038"/>
    <s v="10"/>
    <x v="2500"/>
    <x v="2812"/>
    <x v="8"/>
    <s v="EXT_DMENDES"/>
    <s v="ZSRV"/>
    <s v=""/>
    <s v="C860047239"/>
    <s v="MUSICAR S.A.S"/>
    <n v="1215378"/>
    <n v="330.44535073409463"/>
    <s v="COP"/>
    <s v="false"/>
  </r>
  <r>
    <s v="PCA"/>
    <s v="CO"/>
    <x v="3"/>
    <x v="32"/>
    <s v="CO Mktg Mall"/>
    <s v="PRODRIGUEZ"/>
    <s v="12"/>
    <s v="1200144038"/>
    <s v="20"/>
    <x v="2500"/>
    <x v="2813"/>
    <x v="8"/>
    <s v="EXT_DMENDES"/>
    <s v="ZSRV"/>
    <s v=""/>
    <s v="C860047239"/>
    <s v="MUSICAR S.A.S"/>
    <n v="1215378"/>
    <n v="330.44535073409463"/>
    <s v="COP"/>
    <s v="false"/>
  </r>
  <r>
    <s v="PCA"/>
    <s v="CO"/>
    <x v="3"/>
    <x v="32"/>
    <s v="CO Mktg Mall"/>
    <s v="PRODRIGUEZ"/>
    <s v="12"/>
    <s v="1200144038"/>
    <s v="30"/>
    <x v="2500"/>
    <x v="2814"/>
    <x v="8"/>
    <s v="EXT_DMENDES"/>
    <s v="ZSRV"/>
    <s v=""/>
    <s v="C860047239"/>
    <s v="MUSICAR S.A.S"/>
    <n v="1215378"/>
    <n v="330.44535073409463"/>
    <s v="COP"/>
    <s v="false"/>
  </r>
  <r>
    <s v="PCA"/>
    <s v="CO"/>
    <x v="3"/>
    <x v="32"/>
    <s v="CO Mktg Mall"/>
    <s v="PRODRIGUEZ"/>
    <s v="12"/>
    <s v="1200144038"/>
    <s v="40"/>
    <x v="2500"/>
    <x v="2815"/>
    <x v="8"/>
    <s v="EXT_DMENDES"/>
    <s v="ZSRV"/>
    <s v=""/>
    <s v="C860047239"/>
    <s v="MUSICAR S.A.S"/>
    <n v="1215378"/>
    <n v="330.44535073409463"/>
    <s v="COP"/>
    <s v="false"/>
  </r>
  <r>
    <s v="6000"/>
    <s v="PE"/>
    <x v="2"/>
    <x v="2"/>
    <s v="PE Ops Mall"/>
    <s v="MPONCE"/>
    <s v="12"/>
    <s v="1200143920"/>
    <s v="10"/>
    <x v="2501"/>
    <x v="2816"/>
    <x v="6"/>
    <s v="EXT_KNOLASCO"/>
    <s v="ZSRV"/>
    <s v="SER_MANTO"/>
    <s v="P38820311"/>
    <s v="NCH PERU S.A"/>
    <n v="1140"/>
    <n v="330.43478260869563"/>
    <s v="PEN"/>
    <s v="false"/>
  </r>
  <r>
    <s v="6000"/>
    <s v="PE"/>
    <x v="2"/>
    <x v="2"/>
    <s v="PE Ops Mall"/>
    <s v="MPONCE"/>
    <s v="12"/>
    <s v="1200143920"/>
    <s v="20"/>
    <x v="2501"/>
    <x v="2817"/>
    <x v="6"/>
    <s v="EXT_KNOLASCO"/>
    <s v="ZSRV"/>
    <s v="SER_MANTO"/>
    <s v="P38820311"/>
    <s v="NCH PERU S.A"/>
    <n v="1140"/>
    <n v="330.43478260869563"/>
    <s v="PEN"/>
    <s v="false"/>
  </r>
  <r>
    <s v="6000"/>
    <s v="PE"/>
    <x v="2"/>
    <x v="2"/>
    <s v="PE Ops Mall"/>
    <s v="MPONCE"/>
    <s v="12"/>
    <s v="1200143920"/>
    <s v="30"/>
    <x v="2501"/>
    <x v="2818"/>
    <x v="6"/>
    <s v="EXT_KNOLASCO"/>
    <s v="ZSRV"/>
    <s v="SER_MANTO"/>
    <s v="P38820311"/>
    <s v="NCH PERU S.A"/>
    <n v="1140"/>
    <n v="330.43478260869563"/>
    <s v="PEN"/>
    <s v="false"/>
  </r>
  <r>
    <s v="6000"/>
    <s v="PE"/>
    <x v="2"/>
    <x v="2"/>
    <s v="PE Ops Mall"/>
    <s v="MPONCE"/>
    <s v="12"/>
    <s v="1200143920"/>
    <s v="40"/>
    <x v="2501"/>
    <x v="2819"/>
    <x v="6"/>
    <s v="EXT_KNOLASCO"/>
    <s v="ZSRV"/>
    <s v="SER_MANTO"/>
    <s v="P38820311"/>
    <s v="NCH PERU S.A"/>
    <n v="1140"/>
    <n v="330.43478260869563"/>
    <s v="PEN"/>
    <s v="false"/>
  </r>
  <r>
    <s v="6000"/>
    <s v="PE"/>
    <x v="2"/>
    <x v="2"/>
    <s v="PE Ops Mall"/>
    <s v="MPONCE"/>
    <s v="12"/>
    <s v="1200143920"/>
    <s v="50"/>
    <x v="2501"/>
    <x v="2820"/>
    <x v="6"/>
    <s v="EXT_KNOLASCO"/>
    <s v="ZSRV"/>
    <s v="SER_MANTO"/>
    <s v="P38820311"/>
    <s v="NCH PERU S.A"/>
    <n v="1140"/>
    <n v="330.43478260869563"/>
    <s v="PEN"/>
    <s v="false"/>
  </r>
  <r>
    <s v="6000"/>
    <s v="PE"/>
    <x v="2"/>
    <x v="2"/>
    <s v="PE Ops Mall"/>
    <s v="MPONCE"/>
    <s v="12"/>
    <s v="1200143920"/>
    <s v="60"/>
    <x v="2501"/>
    <x v="2821"/>
    <x v="6"/>
    <s v="EXT_KNOLASCO"/>
    <s v="ZSRV"/>
    <s v="SER_MANTO"/>
    <s v="P38820311"/>
    <s v="NCH PERU S.A"/>
    <n v="1140"/>
    <n v="330.43478260869563"/>
    <s v="PEN"/>
    <s v="false"/>
  </r>
  <r>
    <s v="6000"/>
    <s v="PE"/>
    <x v="2"/>
    <x v="2"/>
    <s v="PE Ops Mall"/>
    <s v="MPONCE"/>
    <s v="12"/>
    <s v="1200143920"/>
    <s v="70"/>
    <x v="2501"/>
    <x v="2822"/>
    <x v="6"/>
    <s v="EXT_KNOLASCO"/>
    <s v="ZSRV"/>
    <s v="SER_MANTO"/>
    <s v="P38820311"/>
    <s v="NCH PERU S.A"/>
    <n v="1140"/>
    <n v="330.43478260869563"/>
    <s v="PEN"/>
    <s v="false"/>
  </r>
  <r>
    <s v="6000"/>
    <s v="PE"/>
    <x v="2"/>
    <x v="2"/>
    <s v="PE Ops Mall"/>
    <s v="MPONCE"/>
    <s v="12"/>
    <s v="1200143920"/>
    <s v="80"/>
    <x v="2501"/>
    <x v="2823"/>
    <x v="6"/>
    <s v="EXT_KNOLASCO"/>
    <s v="ZSRV"/>
    <s v="SER_MANTO"/>
    <s v="P38820311"/>
    <s v="NCH PERU S.A"/>
    <n v="1140"/>
    <n v="330.43478260869563"/>
    <s v="PEN"/>
    <s v="false"/>
  </r>
  <r>
    <s v="6000"/>
    <s v="PE"/>
    <x v="2"/>
    <x v="2"/>
    <s v="PE Ops Mall"/>
    <s v="MPONCE"/>
    <s v="12"/>
    <s v="1200143920"/>
    <s v="90"/>
    <x v="2501"/>
    <x v="2824"/>
    <x v="6"/>
    <s v="EXT_KNOLASCO"/>
    <s v="ZSRV"/>
    <s v="SER_MANTO"/>
    <s v="P38820311"/>
    <s v="NCH PERU S.A"/>
    <n v="1140"/>
    <n v="330.43478260869563"/>
    <s v="PEN"/>
    <s v="false"/>
  </r>
  <r>
    <s v="6000"/>
    <s v="PE"/>
    <x v="2"/>
    <x v="2"/>
    <s v="PE Ops Mall"/>
    <s v="MPONCE"/>
    <s v="12"/>
    <s v="1200143920"/>
    <s v="100"/>
    <x v="2501"/>
    <x v="2825"/>
    <x v="6"/>
    <s v="EXT_KNOLASCO"/>
    <s v="ZSRV"/>
    <s v="SER_MANTO"/>
    <s v="P38820311"/>
    <s v="NCH PERU S.A"/>
    <n v="1140"/>
    <n v="330.43478260869563"/>
    <s v="PEN"/>
    <s v="false"/>
  </r>
  <r>
    <s v="6000"/>
    <s v="PE"/>
    <x v="2"/>
    <x v="2"/>
    <s v="PE Ops Mall"/>
    <s v="MPONCE"/>
    <s v="12"/>
    <s v="1200143920"/>
    <s v="110"/>
    <x v="2501"/>
    <x v="2826"/>
    <x v="6"/>
    <s v="EXT_KNOLASCO"/>
    <s v="ZSRV"/>
    <s v="SER_MANTO"/>
    <s v="P38820311"/>
    <s v="NCH PERU S.A"/>
    <n v="1140"/>
    <n v="330.43478260869563"/>
    <s v="PEN"/>
    <s v="false"/>
  </r>
  <r>
    <s v="6000"/>
    <s v="PE"/>
    <x v="2"/>
    <x v="2"/>
    <s v="PE Ops Mall"/>
    <s v="MPONCE"/>
    <s v="12"/>
    <s v="1200143920"/>
    <s v="120"/>
    <x v="2501"/>
    <x v="2827"/>
    <x v="6"/>
    <s v="EXT_KNOLASCO"/>
    <s v="ZSRV"/>
    <s v="SER_MANTO"/>
    <s v="P38820311"/>
    <s v="NCH PERU S.A"/>
    <n v="1140"/>
    <n v="330.43478260869563"/>
    <s v="PEN"/>
    <s v="false"/>
  </r>
  <r>
    <s v="3520"/>
    <s v="PE"/>
    <x v="1"/>
    <x v="2"/>
    <s v="PE Ops Mall"/>
    <s v="GLUDENA"/>
    <s v="12"/>
    <s v="1200144084"/>
    <s v="10"/>
    <x v="2502"/>
    <x v="2828"/>
    <x v="23"/>
    <s v="GLUDENA"/>
    <s v="ZSRV"/>
    <s v=""/>
    <s v="P56607803"/>
    <s v="NATIONAL FACILITIES MANAGEMENT S.A."/>
    <n v="1140"/>
    <n v="330.43478260869563"/>
    <s v="PEN"/>
    <s v="false"/>
  </r>
  <r>
    <s v="3540"/>
    <s v="PE"/>
    <x v="1"/>
    <x v="41"/>
    <s v="PE Explotación TI"/>
    <s v="ACARVAJAL"/>
    <s v="12"/>
    <s v="1200144047"/>
    <s v="10"/>
    <x v="2503"/>
    <x v="2829"/>
    <x v="23"/>
    <s v="ACARVAJAL"/>
    <s v="ZSRV"/>
    <s v="SER_GRAL"/>
    <s v="P51232135"/>
    <s v="ZYTRUST S.A."/>
    <n v="1140"/>
    <n v="330.43478260869563"/>
    <s v="PEN"/>
    <s v="false"/>
  </r>
  <r>
    <s v="MQU"/>
    <s v="CL"/>
    <x v="0"/>
    <x v="7"/>
    <s v="CL Ops Mall"/>
    <s v="MBELLO"/>
    <s v="12"/>
    <s v="1200146311"/>
    <s v="10"/>
    <x v="2504"/>
    <x v="2830"/>
    <x v="35"/>
    <s v="EXT_MBELLO"/>
    <s v="ZSRV"/>
    <s v=""/>
    <s v="96811990"/>
    <s v="LINKES CHILE S.A"/>
    <n v="305264"/>
    <n v="329.68366939185472"/>
    <s v="CLP"/>
    <s v="false"/>
  </r>
  <r>
    <s v="6700"/>
    <s v="PE"/>
    <x v="2"/>
    <x v="2"/>
    <s v="PE Ops Mall"/>
    <s v="ZDIAZ"/>
    <s v="12"/>
    <s v="1200146720"/>
    <s v="10"/>
    <x v="2505"/>
    <x v="2831"/>
    <x v="51"/>
    <s v="ZDIAZ"/>
    <s v="ZSRV"/>
    <s v=""/>
    <s v="P53875769"/>
    <s v="DACA PUBLICIDAD SAC"/>
    <n v="1131"/>
    <n v="327.82608695652175"/>
    <s v="PEN"/>
    <s v="false"/>
  </r>
  <r>
    <s v="2310"/>
    <s v="CL"/>
    <x v="0"/>
    <x v="13"/>
    <s v="CL Marketing Mall"/>
    <s v="F.MOZO"/>
    <s v="12"/>
    <s v="1200144694"/>
    <s v="10"/>
    <x v="2506"/>
    <x v="2395"/>
    <x v="44"/>
    <s v="MFILIPINI"/>
    <s v="ZSRV"/>
    <s v=""/>
    <s v="77734650"/>
    <s v="MACROMARKETING SPA"/>
    <n v="303509"/>
    <n v="327.78827773157798"/>
    <s v="CLP"/>
    <s v="false"/>
  </r>
  <r>
    <s v="ACH"/>
    <s v="CL"/>
    <x v="0"/>
    <x v="13"/>
    <s v="CL Marketing Mall"/>
    <s v="F.MOZO"/>
    <s v="12"/>
    <s v="1200144695"/>
    <s v="10"/>
    <x v="2507"/>
    <x v="2395"/>
    <x v="44"/>
    <s v="MFILIPINI"/>
    <s v="ZSRV"/>
    <s v=""/>
    <s v="77734650"/>
    <s v="MACROMARKETING SPA"/>
    <n v="303509"/>
    <n v="327.78827773157798"/>
    <s v="CLP"/>
    <s v="false"/>
  </r>
  <r>
    <s v="OUL"/>
    <s v="PE"/>
    <x v="1"/>
    <x v="38"/>
    <s v="PE Ops Out/Strips"/>
    <s v="mrodriguezc"/>
    <s v="12"/>
    <s v="1200143902"/>
    <s v="10"/>
    <x v="2508"/>
    <x v="2832"/>
    <x v="6"/>
    <s v="MRODRIGUEZC"/>
    <s v="ZSRV"/>
    <s v=""/>
    <s v="P60414744"/>
    <s v="G &amp; C ESTRUCTURAS S.A.C"/>
    <n v="1130"/>
    <n v="327.53623188405794"/>
    <s v="PEN"/>
    <s v="false"/>
  </r>
  <r>
    <s v="MOL"/>
    <s v="PE"/>
    <x v="1"/>
    <x v="2"/>
    <s v="PE Ops Mall"/>
    <s v="Ameza"/>
    <s v="12"/>
    <s v="1200146421"/>
    <s v="10"/>
    <x v="2509"/>
    <x v="810"/>
    <x v="13"/>
    <s v="AMEZAR"/>
    <s v="ZSRV"/>
    <s v="SER_VARIO"/>
    <s v="P61344813"/>
    <s v="CONSTRUCCION Y ADMINISTRACION DE SE"/>
    <n v="1129.3800000000001"/>
    <n v="327.35652173913047"/>
    <s v="PEN"/>
    <s v="false"/>
  </r>
  <r>
    <s v="6400"/>
    <s v="PE"/>
    <x v="2"/>
    <x v="41"/>
    <s v="PE Explotación TI"/>
    <s v="CPACHECO"/>
    <s v="14"/>
    <s v="1400009159"/>
    <s v="10"/>
    <x v="2510"/>
    <x v="2833"/>
    <x v="3"/>
    <s v="PRA_CPACHECO"/>
    <s v="ZPMH"/>
    <s v="SER_GRAL"/>
    <s v="P56570705"/>
    <s v="ENERGY CLOUD S.A.C"/>
    <n v="1127.4000000000001"/>
    <n v="326.78260869565219"/>
    <s v="PEN"/>
    <s v="false"/>
  </r>
  <r>
    <s v="6400"/>
    <s v="PE"/>
    <x v="2"/>
    <x v="41"/>
    <s v="PE Explotación TI"/>
    <s v="CPACHECO"/>
    <s v="14"/>
    <s v="1400009159"/>
    <s v="20"/>
    <x v="2510"/>
    <x v="2833"/>
    <x v="3"/>
    <s v="PRA_CPACHECO"/>
    <s v="ZPMH"/>
    <s v="SER_GRAL"/>
    <s v="P56570705"/>
    <s v="ENERGY CLOUD S.A.C"/>
    <n v="1127.4000000000001"/>
    <n v="326.78260869565219"/>
    <s v="PEN"/>
    <s v="false"/>
  </r>
  <r>
    <s v="6400"/>
    <s v="PE"/>
    <x v="2"/>
    <x v="41"/>
    <s v="PE Explotación TI"/>
    <s v="CPACHECO"/>
    <s v="14"/>
    <s v="1400009159"/>
    <s v="30"/>
    <x v="2510"/>
    <x v="2833"/>
    <x v="3"/>
    <s v="PRA_CPACHECO"/>
    <s v="ZPMH"/>
    <s v="SER_GRAL"/>
    <s v="P56570705"/>
    <s v="ENERGY CLOUD S.A.C"/>
    <n v="1127.4000000000001"/>
    <n v="326.78260869565219"/>
    <s v="PEN"/>
    <s v="false"/>
  </r>
  <r>
    <s v="6400"/>
    <s v="PE"/>
    <x v="2"/>
    <x v="41"/>
    <s v="PE Explotación TI"/>
    <s v="CPACHECO"/>
    <s v="14"/>
    <s v="1400009159"/>
    <s v="40"/>
    <x v="2510"/>
    <x v="2833"/>
    <x v="3"/>
    <s v="PRA_CPACHECO"/>
    <s v="ZPMH"/>
    <s v="SER_GRAL"/>
    <s v="P56570705"/>
    <s v="ENERGY CLOUD S.A.C"/>
    <n v="1127.4000000000001"/>
    <n v="326.78260869565219"/>
    <s v="PEN"/>
    <s v="false"/>
  </r>
  <r>
    <s v="6400"/>
    <s v="PE"/>
    <x v="2"/>
    <x v="41"/>
    <s v="PE Explotación TI"/>
    <s v="CPACHECO"/>
    <s v="14"/>
    <s v="1400009159"/>
    <s v="50"/>
    <x v="2510"/>
    <x v="2833"/>
    <x v="3"/>
    <s v="PRA_CPACHECO"/>
    <s v="ZPMH"/>
    <s v="SER_GRAL"/>
    <s v="P56570705"/>
    <s v="ENERGY CLOUD S.A.C"/>
    <n v="1127.4000000000001"/>
    <n v="326.78260869565219"/>
    <s v="PEN"/>
    <s v="false"/>
  </r>
  <r>
    <s v="6400"/>
    <s v="PE"/>
    <x v="2"/>
    <x v="41"/>
    <s v="PE Explotación TI"/>
    <s v="CPACHECO"/>
    <s v="14"/>
    <s v="1400009159"/>
    <s v="60"/>
    <x v="2510"/>
    <x v="2833"/>
    <x v="3"/>
    <s v="PRA_CPACHECO"/>
    <s v="ZPMH"/>
    <s v="SER_GRAL"/>
    <s v="P56570705"/>
    <s v="ENERGY CLOUD S.A.C"/>
    <n v="1127.4000000000001"/>
    <n v="326.78260869565219"/>
    <s v="PEN"/>
    <s v="false"/>
  </r>
  <r>
    <s v="6400"/>
    <s v="PE"/>
    <x v="2"/>
    <x v="41"/>
    <s v="PE Explotación TI"/>
    <s v="CPACHECO"/>
    <s v="14"/>
    <s v="1400009159"/>
    <s v="70"/>
    <x v="2510"/>
    <x v="2833"/>
    <x v="3"/>
    <s v="PRA_CPACHECO"/>
    <s v="ZPMH"/>
    <s v="SER_GRAL"/>
    <s v="P56570705"/>
    <s v="ENERGY CLOUD S.A.C"/>
    <n v="1127.4000000000001"/>
    <n v="326.78260869565219"/>
    <s v="PEN"/>
    <s v="false"/>
  </r>
  <r>
    <s v="6400"/>
    <s v="PE"/>
    <x v="2"/>
    <x v="41"/>
    <s v="PE Explotación TI"/>
    <s v="CPACHECO"/>
    <s v="14"/>
    <s v="1400009159"/>
    <s v="80"/>
    <x v="2510"/>
    <x v="2833"/>
    <x v="3"/>
    <s v="PRA_CPACHECO"/>
    <s v="ZPMH"/>
    <s v="SER_GRAL"/>
    <s v="P56570705"/>
    <s v="ENERGY CLOUD S.A.C"/>
    <n v="1127.4000000000001"/>
    <n v="326.78260869565219"/>
    <s v="PEN"/>
    <s v="false"/>
  </r>
  <r>
    <s v="6400"/>
    <s v="PE"/>
    <x v="2"/>
    <x v="41"/>
    <s v="PE Explotación TI"/>
    <s v="CPACHECO"/>
    <s v="14"/>
    <s v="1400009159"/>
    <s v="90"/>
    <x v="2510"/>
    <x v="2833"/>
    <x v="3"/>
    <s v="PRA_CPACHECO"/>
    <s v="ZPMH"/>
    <s v="SER_GRAL"/>
    <s v="P56570705"/>
    <s v="ENERGY CLOUD S.A.C"/>
    <n v="1127.4000000000001"/>
    <n v="326.78260869565219"/>
    <s v="PEN"/>
    <s v="false"/>
  </r>
  <r>
    <s v="6400"/>
    <s v="PE"/>
    <x v="2"/>
    <x v="41"/>
    <s v="PE Explotación TI"/>
    <s v="CPACHECO"/>
    <s v="14"/>
    <s v="1400009159"/>
    <s v="100"/>
    <x v="2510"/>
    <x v="2833"/>
    <x v="3"/>
    <s v="PRA_CPACHECO"/>
    <s v="ZPMH"/>
    <s v="SER_GRAL"/>
    <s v="P56570705"/>
    <s v="ENERGY CLOUD S.A.C"/>
    <n v="1127.4000000000001"/>
    <n v="326.78260869565219"/>
    <s v="PEN"/>
    <s v="false"/>
  </r>
  <r>
    <s v="6400"/>
    <s v="PE"/>
    <x v="2"/>
    <x v="41"/>
    <s v="PE Explotación TI"/>
    <s v="CPACHECO"/>
    <s v="14"/>
    <s v="1400009159"/>
    <s v="110"/>
    <x v="2510"/>
    <x v="2833"/>
    <x v="3"/>
    <s v="PRA_CPACHECO"/>
    <s v="ZPMH"/>
    <s v="SER_GRAL"/>
    <s v="P56570705"/>
    <s v="ENERGY CLOUD S.A.C"/>
    <n v="1127.4000000000001"/>
    <n v="326.78260869565219"/>
    <s v="PEN"/>
    <s v="false"/>
  </r>
  <r>
    <s v="6400"/>
    <s v="PE"/>
    <x v="2"/>
    <x v="41"/>
    <s v="PE Explotación TI"/>
    <s v="CPACHECO"/>
    <s v="14"/>
    <s v="1400009159"/>
    <s v="120"/>
    <x v="2510"/>
    <x v="2833"/>
    <x v="3"/>
    <s v="PRA_CPACHECO"/>
    <s v="ZPMH"/>
    <s v="SER_GRAL"/>
    <s v="P56570705"/>
    <s v="ENERGY CLOUD S.A.C"/>
    <n v="1127.4000000000001"/>
    <n v="326.78260869565219"/>
    <s v="PEN"/>
    <s v="false"/>
  </r>
  <r>
    <s v="6030"/>
    <s v="PE"/>
    <x v="2"/>
    <x v="2"/>
    <s v="PE Ops Mall"/>
    <s v="LHUAMAN"/>
    <s v="12"/>
    <s v="1200147043"/>
    <s v="10"/>
    <x v="2511"/>
    <x v="2834"/>
    <x v="38"/>
    <s v="LHUAMAN"/>
    <s v="ZSRV"/>
    <s v=""/>
    <s v="P56607803"/>
    <s v="NATIONAL FACILITIES MANAGEMENT S.A."/>
    <n v="1127.31"/>
    <n v="326.75652173913039"/>
    <s v="PEN"/>
    <s v="false"/>
  </r>
  <r>
    <s v="4150"/>
    <s v="CO"/>
    <x v="3"/>
    <x v="12"/>
    <s v="CO Gcia Ing"/>
    <s v="JVASQUEZ"/>
    <s v="12"/>
    <s v="1200144938"/>
    <s v="10"/>
    <x v="2512"/>
    <x v="2835"/>
    <x v="5"/>
    <s v="JVASQUEZ"/>
    <s v="ZSRV"/>
    <s v=""/>
    <s v="C900201108"/>
    <s v="GEOTAM S.A.S"/>
    <n v="1200000"/>
    <n v="326.26427406199019"/>
    <s v="COP"/>
    <s v="false"/>
  </r>
  <r>
    <s v="PAG"/>
    <s v="CO"/>
    <x v="3"/>
    <x v="32"/>
    <s v="CO Mktg Mall"/>
    <s v="ATAPIA"/>
    <s v="12"/>
    <s v="1200145588"/>
    <s v="10"/>
    <x v="2513"/>
    <x v="2836"/>
    <x v="26"/>
    <s v="EXT_MSAMPER"/>
    <s v="ZSRV"/>
    <s v=""/>
    <s v="C901554064"/>
    <s v="IMPACTO DIGITAL DE COLOMBIA SAS"/>
    <n v="1200000"/>
    <n v="326.26427406199019"/>
    <s v="COP"/>
    <s v="false"/>
  </r>
  <r>
    <s v="MIN"/>
    <s v="PE"/>
    <x v="1"/>
    <x v="2"/>
    <s v="PE Ops Mall"/>
    <s v="CPISFIL"/>
    <s v="12"/>
    <s v="1200146146"/>
    <s v="10"/>
    <x v="2514"/>
    <x v="2837"/>
    <x v="34"/>
    <s v="EXT_EDAVILA"/>
    <s v="ZSRV"/>
    <s v=""/>
    <s v="P56607803"/>
    <s v="NATIONAL FACILITIES MANAGEMENT S.A."/>
    <n v="1125"/>
    <n v="326.08695652173913"/>
    <s v="PEN"/>
    <s v="false"/>
  </r>
  <r>
    <s v="PAG"/>
    <s v="CO"/>
    <x v="3"/>
    <x v="11"/>
    <s v="CO Ops Mall"/>
    <s v="CHERRERA"/>
    <m/>
    <s v="1200147381"/>
    <s v="10"/>
    <x v="2515"/>
    <x v="2149"/>
    <x v="37"/>
    <s v="EXT_MSAMPER"/>
    <s v="ZSRV"/>
    <s v=""/>
    <s v="C901818338"/>
    <s v="KING MAX GORDOS S.A.S"/>
    <n v="1198000"/>
    <n v="325.72050027188692"/>
    <s v="COP"/>
    <s v="false"/>
  </r>
  <r>
    <s v="ACO"/>
    <s v="CL"/>
    <x v="0"/>
    <x v="7"/>
    <s v="CL Ops Mall"/>
    <s v="FGONZALEZ"/>
    <m/>
    <s v="1200147330"/>
    <s v="10"/>
    <x v="2516"/>
    <x v="2838"/>
    <x v="57"/>
    <s v="FGONZALEZG"/>
    <s v="ZSRV"/>
    <s v=""/>
    <s v="77173964"/>
    <s v="FLOREZ INGENIERIA Y CONSTRUCCION"/>
    <n v="301250"/>
    <n v="325.34856846629879"/>
    <s v="CLP"/>
    <s v="false"/>
  </r>
  <r>
    <s v="3300"/>
    <s v="PE"/>
    <x v="1"/>
    <x v="34"/>
    <s v="PE Marketing Mall"/>
    <s v="JHERNANDEZ"/>
    <s v="12"/>
    <s v="1200143795"/>
    <s v="10"/>
    <x v="2517"/>
    <x v="2839"/>
    <x v="48"/>
    <s v="EXT_EDAVILA"/>
    <s v="ZSRV"/>
    <s v="SER_MKT"/>
    <s v="P53875769"/>
    <s v="DACA PUBLICIDAD SAC"/>
    <n v="1121"/>
    <n v="324.92753623188406"/>
    <s v="PEN"/>
    <s v="false"/>
  </r>
  <r>
    <s v="OAS"/>
    <s v="CO"/>
    <x v="3"/>
    <x v="31"/>
    <s v="CO Ops Out/Strip"/>
    <s v="LCHARRY"/>
    <s v="12"/>
    <s v="1200144522"/>
    <s v="10"/>
    <x v="2518"/>
    <x v="2840"/>
    <x v="58"/>
    <s v="LCHARRY"/>
    <s v="ZSRV"/>
    <s v=""/>
    <s v="C860012336"/>
    <s v="INSTITUTO COLOMBIANO DE NORMAS"/>
    <n v="1194620"/>
    <n v="324.80152256661228"/>
    <s v="COP"/>
    <s v="false"/>
  </r>
  <r>
    <s v="MIN"/>
    <s v="PE"/>
    <x v="1"/>
    <x v="2"/>
    <s v="PE Ops Mall"/>
    <s v="cpisfil"/>
    <s v="12"/>
    <s v="1200144748"/>
    <s v="10"/>
    <x v="2519"/>
    <x v="2841"/>
    <x v="44"/>
    <s v="EXT_EDAVILA"/>
    <s v="ZSRV"/>
    <s v=""/>
    <s v="P53719503"/>
    <s v="EFCO AMERICA S.A."/>
    <n v="1120"/>
    <n v="324.63768115942025"/>
    <s v="PEN"/>
    <s v="false"/>
  </r>
  <r>
    <s v="MIN"/>
    <s v="PE"/>
    <x v="1"/>
    <x v="34"/>
    <s v="PE Marketing Mall"/>
    <s v="AATOCHE"/>
    <s v="12"/>
    <s v="1200146451"/>
    <s v="10"/>
    <x v="2520"/>
    <x v="2842"/>
    <x v="13"/>
    <s v="AATOCHE"/>
    <s v="ZSRV"/>
    <s v=""/>
    <s v="P20416564"/>
    <s v="SUSAN LEON PRODUCCIONES Y REPRESENT"/>
    <n v="1120"/>
    <n v="324.63768115942025"/>
    <s v="PEN"/>
    <s v="false"/>
  </r>
  <r>
    <s v="1110"/>
    <s v="CL"/>
    <x v="0"/>
    <x v="16"/>
    <s v="CL Arq Mall"/>
    <s v="S UGARTE"/>
    <s v="14"/>
    <s v="1400009210"/>
    <s v="10"/>
    <x v="2521"/>
    <x v="2843"/>
    <x v="42"/>
    <s v="BILLESCA"/>
    <s v="ZPMH"/>
    <s v=""/>
    <s v="76088833"/>
    <s v="ASESORIAS E INVERSIONES FAUNDEZ LAT"/>
    <n v="7.79"/>
    <n v="324.58333333333331"/>
    <s v="UF"/>
    <s v="false"/>
  </r>
  <r>
    <s v="1110"/>
    <s v="CL"/>
    <x v="0"/>
    <x v="16"/>
    <s v="CL Arq Mall"/>
    <s v="S UGARTE"/>
    <s v="14"/>
    <s v="1400009210"/>
    <s v="20"/>
    <x v="2521"/>
    <x v="2844"/>
    <x v="42"/>
    <s v="BILLESCA"/>
    <s v="ZPMH"/>
    <s v=""/>
    <s v="76088833"/>
    <s v="ASESORIAS E INVERSIONES FAUNDEZ LAT"/>
    <n v="7.79"/>
    <n v="324.58333333333331"/>
    <s v="UF"/>
    <s v="false"/>
  </r>
  <r>
    <s v="1110"/>
    <s v="CL"/>
    <x v="0"/>
    <x v="16"/>
    <s v="CL Arq Mall"/>
    <s v="S UGARTE"/>
    <s v="14"/>
    <s v="1400009210"/>
    <s v="30"/>
    <x v="2521"/>
    <x v="2845"/>
    <x v="42"/>
    <s v="BILLESCA"/>
    <s v="ZPMH"/>
    <s v=""/>
    <s v="76088833"/>
    <s v="ASESORIAS E INVERSIONES FAUNDEZ LAT"/>
    <n v="7.79"/>
    <n v="324.58333333333331"/>
    <s v="UF"/>
    <s v="false"/>
  </r>
  <r>
    <s v="1110"/>
    <s v="CL"/>
    <x v="0"/>
    <x v="16"/>
    <s v="CL Arq Mall"/>
    <s v="S UGARTE"/>
    <s v="14"/>
    <s v="1400009210"/>
    <s v="40"/>
    <x v="2521"/>
    <x v="2846"/>
    <x v="42"/>
    <s v="BILLESCA"/>
    <s v="ZPMH"/>
    <s v=""/>
    <s v="76088833"/>
    <s v="ASESORIAS E INVERSIONES FAUNDEZ LAT"/>
    <n v="7.79"/>
    <n v="324.58333333333331"/>
    <s v="UF"/>
    <s v="false"/>
  </r>
  <r>
    <s v="1110"/>
    <s v="CL"/>
    <x v="0"/>
    <x v="16"/>
    <s v="CL Arq Mall"/>
    <s v="S UGARTE"/>
    <s v="14"/>
    <s v="1400009210"/>
    <s v="50"/>
    <x v="2521"/>
    <x v="2847"/>
    <x v="42"/>
    <s v="BILLESCA"/>
    <s v="ZPMH"/>
    <s v=""/>
    <s v="76088833"/>
    <s v="ASESORIAS E INVERSIONES FAUNDEZ LAT"/>
    <n v="7.79"/>
    <n v="324.58333333333331"/>
    <s v="UF"/>
    <s v="false"/>
  </r>
  <r>
    <s v="1110"/>
    <s v="CL"/>
    <x v="0"/>
    <x v="16"/>
    <s v="CL Arq Mall"/>
    <s v="S UGARTE"/>
    <s v="14"/>
    <s v="1400009210"/>
    <s v="60"/>
    <x v="2521"/>
    <x v="2848"/>
    <x v="42"/>
    <s v="BILLESCA"/>
    <s v="ZPMH"/>
    <s v=""/>
    <s v="76088833"/>
    <s v="ASESORIAS E INVERSIONES FAUNDEZ LAT"/>
    <n v="7.79"/>
    <n v="324.58333333333331"/>
    <s v="UF"/>
    <s v="false"/>
  </r>
  <r>
    <s v="1110"/>
    <s v="CL"/>
    <x v="0"/>
    <x v="16"/>
    <s v="CL Arq Mall"/>
    <s v="S UGARTE"/>
    <s v="14"/>
    <s v="1400009210"/>
    <s v="70"/>
    <x v="2521"/>
    <x v="2849"/>
    <x v="42"/>
    <s v="BILLESCA"/>
    <s v="ZPMH"/>
    <s v=""/>
    <s v="76088833"/>
    <s v="ASESORIAS E INVERSIONES FAUNDEZ LAT"/>
    <n v="7.79"/>
    <n v="324.58333333333331"/>
    <s v="UF"/>
    <s v="false"/>
  </r>
  <r>
    <s v="1110"/>
    <s v="CL"/>
    <x v="0"/>
    <x v="16"/>
    <s v="CL Arq Mall"/>
    <s v="S UGARTE"/>
    <s v="14"/>
    <s v="1400009210"/>
    <s v="80"/>
    <x v="2521"/>
    <x v="2850"/>
    <x v="42"/>
    <s v="BILLESCA"/>
    <s v="ZPMH"/>
    <s v=""/>
    <s v="76088833"/>
    <s v="ASESORIAS E INVERSIONES FAUNDEZ LAT"/>
    <n v="7.79"/>
    <n v="324.58333333333331"/>
    <s v="UF"/>
    <s v="false"/>
  </r>
  <r>
    <s v="1110"/>
    <s v="CL"/>
    <x v="0"/>
    <x v="16"/>
    <s v="CL Arq Mall"/>
    <s v="S UGARTE"/>
    <s v="14"/>
    <s v="1400009210"/>
    <s v="90"/>
    <x v="2521"/>
    <x v="2851"/>
    <x v="42"/>
    <s v="BILLESCA"/>
    <s v="ZPMH"/>
    <s v=""/>
    <s v="76088833"/>
    <s v="ASESORIAS E INVERSIONES FAUNDEZ LAT"/>
    <n v="7.79"/>
    <n v="324.58333333333331"/>
    <s v="UF"/>
    <s v="false"/>
  </r>
  <r>
    <s v="1110"/>
    <s v="CL"/>
    <x v="0"/>
    <x v="16"/>
    <s v="CL Arq Mall"/>
    <s v="S UGARTE"/>
    <s v="14"/>
    <s v="1400009210"/>
    <s v="100"/>
    <x v="2521"/>
    <x v="2852"/>
    <x v="42"/>
    <s v="BILLESCA"/>
    <s v="ZPMH"/>
    <s v=""/>
    <s v="76088833"/>
    <s v="ASESORIAS E INVERSIONES FAUNDEZ LAT"/>
    <n v="7.79"/>
    <n v="324.58333333333331"/>
    <s v="UF"/>
    <s v="false"/>
  </r>
  <r>
    <s v="1110"/>
    <s v="CL"/>
    <x v="0"/>
    <x v="16"/>
    <s v="CL Arq Mall"/>
    <s v="S UGARTE"/>
    <s v="14"/>
    <s v="1400009210"/>
    <s v="110"/>
    <x v="2521"/>
    <x v="2853"/>
    <x v="42"/>
    <s v="BILLESCA"/>
    <s v="ZPMH"/>
    <s v=""/>
    <s v="76088833"/>
    <s v="ASESORIAS E INVERSIONES FAUNDEZ LAT"/>
    <n v="7.79"/>
    <n v="324.58333333333331"/>
    <s v="UF"/>
    <s v="false"/>
  </r>
  <r>
    <s v="1110"/>
    <s v="CL"/>
    <x v="0"/>
    <x v="16"/>
    <s v="CL Arq Mall"/>
    <s v="S UGARTE"/>
    <s v="14"/>
    <s v="1400009210"/>
    <s v="120"/>
    <x v="2521"/>
    <x v="2854"/>
    <x v="42"/>
    <s v="BILLESCA"/>
    <s v="ZPMH"/>
    <s v=""/>
    <s v="76088833"/>
    <s v="ASESORIAS E INVERSIONES FAUNDEZ LAT"/>
    <n v="7.79"/>
    <n v="324.58333333333331"/>
    <s v="UF"/>
    <s v="false"/>
  </r>
  <r>
    <s v="CUR"/>
    <s v="CL"/>
    <x v="0"/>
    <x v="7"/>
    <s v="CL Ops Mall"/>
    <s v="JLAZO"/>
    <s v="12"/>
    <s v="1200144334"/>
    <s v="10"/>
    <x v="2522"/>
    <x v="2855"/>
    <x v="32"/>
    <s v="JLAZO"/>
    <s v="ZSRV"/>
    <s v=""/>
    <s v="76503678"/>
    <s v="SOCIEDAD GOUGAIN Y ROJAS LTDA"/>
    <n v="300000"/>
    <n v="323.99857440627261"/>
    <s v="CLP"/>
    <s v="false"/>
  </r>
  <r>
    <s v="1100"/>
    <s v="CL"/>
    <x v="0"/>
    <x v="13"/>
    <s v="CL Marketing Mall"/>
    <s v="P.NORAMBUENA"/>
    <s v="12"/>
    <s v="1200145469"/>
    <s v="10"/>
    <x v="2523"/>
    <x v="2856"/>
    <x v="1"/>
    <s v="MFILIPINI"/>
    <s v="ZSRV"/>
    <s v=""/>
    <s v="77438642"/>
    <s v="PHILLIPS PRODUCCIONES AUDIOVISUALES"/>
    <n v="300000"/>
    <n v="323.99857440627261"/>
    <s v="CLP"/>
    <s v="false"/>
  </r>
  <r>
    <s v="1100"/>
    <s v="CL"/>
    <x v="0"/>
    <x v="7"/>
    <s v="CL Ops Mall"/>
    <s v="AGOMEZ"/>
    <s v="12"/>
    <s v="1200146586"/>
    <s v="10"/>
    <x v="2524"/>
    <x v="2857"/>
    <x v="2"/>
    <s v="EXT_DMENESES"/>
    <s v="ZSRV"/>
    <s v=""/>
    <s v="76593514"/>
    <s v="TEMPO PRODUCCIONES BY DS SPA"/>
    <n v="300000"/>
    <n v="323.99857440627261"/>
    <s v="CLP"/>
    <s v="false"/>
  </r>
  <r>
    <s v="1100"/>
    <s v="CL"/>
    <x v="0"/>
    <x v="19"/>
    <s v="Corp A. Personas"/>
    <s v="DQUINTANA"/>
    <s v="14"/>
    <s v="1400009340"/>
    <s v="10"/>
    <x v="2525"/>
    <x v="2381"/>
    <x v="38"/>
    <s v="DQUINTANA"/>
    <s v="ZPMH"/>
    <s v=""/>
    <s v="20472003"/>
    <s v="MARTIN OSSUL DUARTE"/>
    <n v="299705"/>
    <n v="323.67997580810646"/>
    <s v="CLP"/>
    <s v="false"/>
  </r>
  <r>
    <s v="1100"/>
    <s v="CL"/>
    <x v="0"/>
    <x v="19"/>
    <s v="Corp A. Personas"/>
    <s v="DQUINTANA"/>
    <s v="14"/>
    <s v="1400009340"/>
    <s v="20"/>
    <x v="2525"/>
    <x v="2382"/>
    <x v="38"/>
    <s v="DQUINTANA"/>
    <s v="ZPMH"/>
    <s v=""/>
    <s v="20537755"/>
    <s v="Cristobal Ignacio"/>
    <n v="299705"/>
    <n v="323.67997580810646"/>
    <s v="CLP"/>
    <s v="false"/>
  </r>
  <r>
    <s v="1100"/>
    <s v="CL"/>
    <x v="0"/>
    <x v="19"/>
    <s v="Corp A. Personas"/>
    <s v="DQUINTANA"/>
    <s v="14"/>
    <s v="1400009340"/>
    <s v="30"/>
    <x v="2525"/>
    <x v="2383"/>
    <x v="38"/>
    <s v="DQUINTANA"/>
    <s v="ZPMH"/>
    <s v=""/>
    <s v="20537755"/>
    <s v="Cristobal Ignacio"/>
    <n v="299705"/>
    <n v="323.67997580810646"/>
    <s v="CLP"/>
    <s v="false"/>
  </r>
  <r>
    <s v="1100"/>
    <s v="CL"/>
    <x v="0"/>
    <x v="19"/>
    <s v="Corp A. Personas"/>
    <s v="DQUINTANA"/>
    <s v="14"/>
    <s v="1400009340"/>
    <s v="40"/>
    <x v="2525"/>
    <x v="2384"/>
    <x v="38"/>
    <s v="DQUINTANA"/>
    <s v="ZPMH"/>
    <s v=""/>
    <s v="20537755"/>
    <s v="Cristobal Ignacio"/>
    <n v="299705"/>
    <n v="323.67997580810646"/>
    <s v="CLP"/>
    <s v="false"/>
  </r>
  <r>
    <s v="OUL"/>
    <s v="PE"/>
    <x v="1"/>
    <x v="41"/>
    <s v="PE Explotación TI"/>
    <s v="CPACHECO"/>
    <s v="14"/>
    <s v="1400009168"/>
    <s v="10"/>
    <x v="2526"/>
    <x v="2858"/>
    <x v="3"/>
    <s v="PRA_CPACHECO"/>
    <s v="ZPMH"/>
    <s v="SER_GRAL"/>
    <s v="P56570705"/>
    <s v="ENERGY CLOUD S.A.C"/>
    <n v="1113.5999999999999"/>
    <n v="322.78260869565213"/>
    <s v="PEN"/>
    <s v="false"/>
  </r>
  <r>
    <s v="OUL"/>
    <s v="PE"/>
    <x v="1"/>
    <x v="41"/>
    <s v="PE Explotación TI"/>
    <s v="CPACHECO"/>
    <s v="14"/>
    <s v="1400009168"/>
    <s v="20"/>
    <x v="2526"/>
    <x v="2858"/>
    <x v="3"/>
    <s v="PRA_CPACHECO"/>
    <s v="ZPMH"/>
    <s v="SER_GRAL"/>
    <s v="P56570705"/>
    <s v="ENERGY CLOUD S.A.C"/>
    <n v="1113.5999999999999"/>
    <n v="322.78260869565213"/>
    <s v="PEN"/>
    <s v="false"/>
  </r>
  <r>
    <s v="OUL"/>
    <s v="PE"/>
    <x v="1"/>
    <x v="41"/>
    <s v="PE Explotación TI"/>
    <s v="CPACHECO"/>
    <s v="14"/>
    <s v="1400009168"/>
    <s v="30"/>
    <x v="2526"/>
    <x v="2858"/>
    <x v="3"/>
    <s v="PRA_CPACHECO"/>
    <s v="ZPMH"/>
    <s v="SER_GRAL"/>
    <s v="P56570705"/>
    <s v="ENERGY CLOUD S.A.C"/>
    <n v="1113.5999999999999"/>
    <n v="322.78260869565213"/>
    <s v="PEN"/>
    <s v="false"/>
  </r>
  <r>
    <s v="OUL"/>
    <s v="PE"/>
    <x v="1"/>
    <x v="41"/>
    <s v="PE Explotación TI"/>
    <s v="CPACHECO"/>
    <s v="14"/>
    <s v="1400009168"/>
    <s v="40"/>
    <x v="2526"/>
    <x v="2858"/>
    <x v="3"/>
    <s v="PRA_CPACHECO"/>
    <s v="ZPMH"/>
    <s v="SER_GRAL"/>
    <s v="P56570705"/>
    <s v="ENERGY CLOUD S.A.C"/>
    <n v="1113.5999999999999"/>
    <n v="322.78260869565213"/>
    <s v="PEN"/>
    <s v="false"/>
  </r>
  <r>
    <s v="OUL"/>
    <s v="PE"/>
    <x v="1"/>
    <x v="41"/>
    <s v="PE Explotación TI"/>
    <s v="CPACHECO"/>
    <s v="14"/>
    <s v="1400009168"/>
    <s v="50"/>
    <x v="2526"/>
    <x v="2858"/>
    <x v="3"/>
    <s v="PRA_CPACHECO"/>
    <s v="ZPMH"/>
    <s v="SER_GRAL"/>
    <s v="P56570705"/>
    <s v="ENERGY CLOUD S.A.C"/>
    <n v="1113.5999999999999"/>
    <n v="322.78260869565213"/>
    <s v="PEN"/>
    <s v="false"/>
  </r>
  <r>
    <s v="OUL"/>
    <s v="PE"/>
    <x v="1"/>
    <x v="41"/>
    <s v="PE Explotación TI"/>
    <s v="CPACHECO"/>
    <s v="14"/>
    <s v="1400009168"/>
    <s v="60"/>
    <x v="2526"/>
    <x v="2858"/>
    <x v="3"/>
    <s v="PRA_CPACHECO"/>
    <s v="ZPMH"/>
    <s v="SER_GRAL"/>
    <s v="P56570705"/>
    <s v="ENERGY CLOUD S.A.C"/>
    <n v="1113.5999999999999"/>
    <n v="322.78260869565213"/>
    <s v="PEN"/>
    <s v="false"/>
  </r>
  <r>
    <s v="OUL"/>
    <s v="PE"/>
    <x v="1"/>
    <x v="41"/>
    <s v="PE Explotación TI"/>
    <s v="CPACHECO"/>
    <s v="14"/>
    <s v="1400009168"/>
    <s v="70"/>
    <x v="2526"/>
    <x v="2858"/>
    <x v="3"/>
    <s v="PRA_CPACHECO"/>
    <s v="ZPMH"/>
    <s v="SER_GRAL"/>
    <s v="P56570705"/>
    <s v="ENERGY CLOUD S.A.C"/>
    <n v="1113.5999999999999"/>
    <n v="322.78260869565213"/>
    <s v="PEN"/>
    <s v="false"/>
  </r>
  <r>
    <s v="OUL"/>
    <s v="PE"/>
    <x v="1"/>
    <x v="41"/>
    <s v="PE Explotación TI"/>
    <s v="CPACHECO"/>
    <s v="14"/>
    <s v="1400009168"/>
    <s v="80"/>
    <x v="2526"/>
    <x v="2858"/>
    <x v="3"/>
    <s v="PRA_CPACHECO"/>
    <s v="ZPMH"/>
    <s v="SER_GRAL"/>
    <s v="P56570705"/>
    <s v="ENERGY CLOUD S.A.C"/>
    <n v="1113.5999999999999"/>
    <n v="322.78260869565213"/>
    <s v="PEN"/>
    <s v="false"/>
  </r>
  <r>
    <s v="OUL"/>
    <s v="PE"/>
    <x v="1"/>
    <x v="41"/>
    <s v="PE Explotación TI"/>
    <s v="CPACHECO"/>
    <s v="14"/>
    <s v="1400009168"/>
    <s v="90"/>
    <x v="2526"/>
    <x v="2858"/>
    <x v="3"/>
    <s v="PRA_CPACHECO"/>
    <s v="ZPMH"/>
    <s v="SER_GRAL"/>
    <s v="P56570705"/>
    <s v="ENERGY CLOUD S.A.C"/>
    <n v="1113.5999999999999"/>
    <n v="322.78260869565213"/>
    <s v="PEN"/>
    <s v="false"/>
  </r>
  <r>
    <s v="OUL"/>
    <s v="PE"/>
    <x v="1"/>
    <x v="41"/>
    <s v="PE Explotación TI"/>
    <s v="CPACHECO"/>
    <s v="14"/>
    <s v="1400009168"/>
    <s v="100"/>
    <x v="2526"/>
    <x v="2858"/>
    <x v="3"/>
    <s v="PRA_CPACHECO"/>
    <s v="ZPMH"/>
    <s v="SER_GRAL"/>
    <s v="P56570705"/>
    <s v="ENERGY CLOUD S.A.C"/>
    <n v="1113.5999999999999"/>
    <n v="322.78260869565213"/>
    <s v="PEN"/>
    <s v="false"/>
  </r>
  <r>
    <s v="OUL"/>
    <s v="PE"/>
    <x v="1"/>
    <x v="41"/>
    <s v="PE Explotación TI"/>
    <s v="CPACHECO"/>
    <s v="14"/>
    <s v="1400009168"/>
    <s v="110"/>
    <x v="2526"/>
    <x v="2858"/>
    <x v="3"/>
    <s v="PRA_CPACHECO"/>
    <s v="ZPMH"/>
    <s v="SER_GRAL"/>
    <s v="P56570705"/>
    <s v="ENERGY CLOUD S.A.C"/>
    <n v="1113.5999999999999"/>
    <n v="322.78260869565213"/>
    <s v="PEN"/>
    <s v="false"/>
  </r>
  <r>
    <s v="OUL"/>
    <s v="PE"/>
    <x v="1"/>
    <x v="41"/>
    <s v="PE Explotación TI"/>
    <s v="CPACHECO"/>
    <s v="14"/>
    <s v="1400009168"/>
    <s v="120"/>
    <x v="2526"/>
    <x v="2858"/>
    <x v="3"/>
    <s v="PRA_CPACHECO"/>
    <s v="ZPMH"/>
    <s v="SER_GRAL"/>
    <s v="P56570705"/>
    <s v="ENERGY CLOUD S.A.C"/>
    <n v="1113.5999999999999"/>
    <n v="322.78260869565213"/>
    <s v="PEN"/>
    <s v="false"/>
  </r>
  <r>
    <s v="3540"/>
    <s v="PE"/>
    <x v="1"/>
    <x v="41"/>
    <s v="PE Explotación TI"/>
    <s v="CPAVEZ"/>
    <s v="12"/>
    <s v="1200146294"/>
    <s v="10"/>
    <x v="2527"/>
    <x v="2859"/>
    <x v="35"/>
    <s v="CPAVEZ"/>
    <s v="ZSRV"/>
    <s v="SER_GRAL"/>
    <s v="P10178274"/>
    <s v="TRANSFAR SUPPLIES COMPUTER S.A"/>
    <n v="320"/>
    <n v="320"/>
    <s v="USD"/>
    <s v="false"/>
  </r>
  <r>
    <s v="LAR"/>
    <s v="PE"/>
    <x v="1"/>
    <x v="8"/>
    <s v="PE Center Manager"/>
    <s v="FZAMALLOA"/>
    <s v="12"/>
    <s v="1200146678"/>
    <s v="10"/>
    <x v="2528"/>
    <x v="2860"/>
    <x v="12"/>
    <s v="EXT_BRODRIGU"/>
    <s v="ZSRV"/>
    <s v=""/>
    <s v="P56607803"/>
    <s v="NATIONAL FACILITIES MANAGEMENT S.A."/>
    <n v="1103.2"/>
    <n v="319.768115942029"/>
    <s v="PEN"/>
    <s v="false"/>
  </r>
  <r>
    <s v="6150"/>
    <s v="PE"/>
    <x v="2"/>
    <x v="2"/>
    <s v="PE Ops Mall"/>
    <s v="JGONZALES"/>
    <s v="12"/>
    <s v="1200144243"/>
    <s v="10"/>
    <x v="2529"/>
    <x v="2861"/>
    <x v="3"/>
    <s v="JGONZALES"/>
    <s v="ZSRV"/>
    <s v=""/>
    <s v="P61079106"/>
    <s v="FAB TECH COMPANY E.I.R.L"/>
    <n v="1100"/>
    <n v="318.84057971014494"/>
    <s v="PEN"/>
    <s v="false"/>
  </r>
  <r>
    <s v="3510"/>
    <s v="PE"/>
    <x v="1"/>
    <x v="2"/>
    <s v="PE Ops Mall"/>
    <s v="DDIAZ"/>
    <s v="12"/>
    <s v="1200145744"/>
    <s v="10"/>
    <x v="2530"/>
    <x v="2862"/>
    <x v="39"/>
    <s v="DDIAZ"/>
    <s v="ZSRV"/>
    <s v=""/>
    <s v="P47186416"/>
    <s v="WILSON CAMACHO CERDAN"/>
    <n v="1100"/>
    <n v="318.84057971014494"/>
    <s v="PEN"/>
    <s v="false"/>
  </r>
  <r>
    <s v="OUL"/>
    <s v="PE"/>
    <x v="1"/>
    <x v="38"/>
    <s v="PE Ops Out/Strips"/>
    <s v="mrodriguezc"/>
    <s v="12"/>
    <s v="1200146240"/>
    <s v="10"/>
    <x v="2531"/>
    <x v="2863"/>
    <x v="30"/>
    <s v="MRODRIGUEZC"/>
    <s v="ZSRV"/>
    <s v=""/>
    <s v="P52110530"/>
    <s v="COPEX DIGITAL S.A.C."/>
    <n v="1100"/>
    <n v="318.84057971014494"/>
    <s v="PEN"/>
    <s v="false"/>
  </r>
  <r>
    <s v="6500"/>
    <s v="PE"/>
    <x v="2"/>
    <x v="34"/>
    <s v="PE Marketing Mall"/>
    <s v="KORDAYA"/>
    <s v="12"/>
    <s v="1200146124"/>
    <s v="10"/>
    <x v="2532"/>
    <x v="2864"/>
    <x v="34"/>
    <s v="EXT_ACHIHUAN"/>
    <s v="ZSRV"/>
    <s v="SER_MKT"/>
    <s v="P45391868"/>
    <s v="IMAGEN ALTERNATIVA S.A.C."/>
    <n v="1099.5"/>
    <n v="318.695652173913"/>
    <s v="PEN"/>
    <s v="false"/>
  </r>
  <r>
    <s v="PAG"/>
    <s v="CO"/>
    <x v="3"/>
    <x v="11"/>
    <s v="CO Ops Mall"/>
    <s v="CHERRERA"/>
    <m/>
    <s v="1200147382"/>
    <s v="10"/>
    <x v="2533"/>
    <x v="2149"/>
    <x v="37"/>
    <s v="EXT_MSAMPER"/>
    <s v="ZSRV"/>
    <s v=""/>
    <s v="C901818338"/>
    <s v="KING MAX GORDOS S.A.S"/>
    <n v="1170000"/>
    <n v="318.10766721044047"/>
    <s v="COP"/>
    <s v="false"/>
  </r>
  <r>
    <s v="1110"/>
    <s v="CL"/>
    <x v="0"/>
    <x v="45"/>
    <s v="CL Ops Out/Strip"/>
    <s v="MBELLO"/>
    <s v="12"/>
    <s v="1200145889"/>
    <s v="10"/>
    <x v="2534"/>
    <x v="2865"/>
    <x v="31"/>
    <s v="EXT_MBELLO"/>
    <s v="ZSRV"/>
    <s v=""/>
    <s v="77350771"/>
    <s v="4EVER GROUP SPA"/>
    <n v="294534"/>
    <n v="318.09532038059035"/>
    <s v="CLP"/>
    <s v="false"/>
  </r>
  <r>
    <s v="1110"/>
    <s v="CL"/>
    <x v="0"/>
    <x v="45"/>
    <s v="CL Ops Out/Strip"/>
    <s v="MBELLO"/>
    <s v="12"/>
    <s v="1200145157"/>
    <s v="10"/>
    <x v="2535"/>
    <x v="2866"/>
    <x v="22"/>
    <s v="EXT_MBELLO"/>
    <s v="ZSRV"/>
    <s v=""/>
    <s v="96811990"/>
    <s v="LINKES CHILE S.A"/>
    <n v="292902"/>
    <n v="316.33276813582023"/>
    <s v="CLP"/>
    <s v="false"/>
  </r>
  <r>
    <s v="PCA"/>
    <s v="CO"/>
    <x v="3"/>
    <x v="11"/>
    <s v="CO Ops Mall"/>
    <s v="DLOZADA"/>
    <s v="12"/>
    <s v="1200146019"/>
    <s v="10"/>
    <x v="2536"/>
    <x v="2867"/>
    <x v="20"/>
    <s v="EXT_AFLOREZ"/>
    <s v="ZSRV"/>
    <s v=""/>
    <s v="C900669496"/>
    <s v="COMERCIALIZADORA DE INSUMOS"/>
    <n v="1162000"/>
    <n v="315.9325720500272"/>
    <s v="COP"/>
    <s v="false"/>
  </r>
  <r>
    <s v="3520"/>
    <s v="PE"/>
    <x v="1"/>
    <x v="2"/>
    <s v="PE Ops Mall"/>
    <s v="GLUDENA"/>
    <s v="12"/>
    <s v="1200144055"/>
    <s v="10"/>
    <x v="2537"/>
    <x v="2868"/>
    <x v="8"/>
    <s v="GLUDENA"/>
    <s v="ZSRV"/>
    <s v=""/>
    <s v="P56607803"/>
    <s v="NATIONAL FACILITIES MANAGEMENT S.A."/>
    <n v="1089"/>
    <n v="315.65217391304344"/>
    <s v="PEN"/>
    <s v="false"/>
  </r>
  <r>
    <s v="1110"/>
    <s v="CL"/>
    <x v="0"/>
    <x v="45"/>
    <s v="CL Ops Out/Strip"/>
    <s v="MBELLO"/>
    <s v="12"/>
    <s v="1200144290"/>
    <s v="10"/>
    <x v="2538"/>
    <x v="2869"/>
    <x v="3"/>
    <s v="EXT_MBELLO"/>
    <s v="ZSRV"/>
    <s v=""/>
    <s v="77692006"/>
    <s v="FISER SPA"/>
    <n v="292100"/>
    <n v="315.46661194690745"/>
    <s v="CLP"/>
    <s v="false"/>
  </r>
  <r>
    <s v="OAS"/>
    <s v="CO"/>
    <x v="3"/>
    <x v="31"/>
    <s v="CO Ops Out/Strip"/>
    <s v="LCHARRY"/>
    <s v="12"/>
    <s v="1200143951"/>
    <s v="10"/>
    <x v="2539"/>
    <x v="2870"/>
    <x v="27"/>
    <s v="LCHARRY"/>
    <s v="ZSRV"/>
    <s v=""/>
    <s v="C10032534"/>
    <s v="LEONARDO LONDOÑO HENAO"/>
    <n v="1160000"/>
    <n v="315.38879825992387"/>
    <s v="COP"/>
    <s v="false"/>
  </r>
  <r>
    <s v="OAS"/>
    <s v="CO"/>
    <x v="3"/>
    <x v="12"/>
    <s v="CO Gcia Ing"/>
    <s v="JVASQUEZ"/>
    <s v="12"/>
    <s v="1200144875"/>
    <s v="20"/>
    <x v="354"/>
    <x v="359"/>
    <x v="42"/>
    <s v="JVASQUEZ"/>
    <s v="ZSRV"/>
    <s v=""/>
    <s v="C901772822"/>
    <s v="INDUSTRIAS SKALA SAS"/>
    <n v="1160000"/>
    <n v="315.38879825992387"/>
    <s v="COP"/>
    <s v="false"/>
  </r>
  <r>
    <s v="6740"/>
    <s v="PE"/>
    <x v="2"/>
    <x v="38"/>
    <s v="PE Ops Out/Strips"/>
    <s v="KORDAYA"/>
    <s v="12"/>
    <s v="1200145934"/>
    <s v="10"/>
    <x v="2540"/>
    <x v="2871"/>
    <x v="31"/>
    <s v="KORDAYA"/>
    <s v="ZSRV"/>
    <s v=""/>
    <s v="P602425674"/>
    <s v="CORPORACION COPIAS EXPRESS S.R.L."/>
    <n v="1081"/>
    <n v="313.33333333333331"/>
    <s v="PEN"/>
    <s v="false"/>
  </r>
  <r>
    <s v="1100"/>
    <s v="CL"/>
    <x v="0"/>
    <x v="13"/>
    <s v="CL Marketing Mall"/>
    <s v="MGALLARDO"/>
    <m/>
    <s v="1200147657"/>
    <s v="10"/>
    <x v="2541"/>
    <x v="2872"/>
    <x v="45"/>
    <s v="MGALLARDOC"/>
    <s v="ZSRV"/>
    <s v=""/>
    <s v="76682308"/>
    <s v="AGENCIA DE MEDIOS SIBERIA LIMITADA"/>
    <n v="290000"/>
    <n v="313.19862192606354"/>
    <s v="CLP"/>
    <s v="false"/>
  </r>
  <r>
    <s v="4300"/>
    <s v="CO"/>
    <x v="3"/>
    <x v="12"/>
    <s v="CO Gcia Ing"/>
    <s v="JVASQUEZ"/>
    <s v="12"/>
    <s v="1200146492"/>
    <s v="10"/>
    <x v="2542"/>
    <x v="2873"/>
    <x v="43"/>
    <s v="JVASQUEZ"/>
    <s v="ZSRV"/>
    <s v=""/>
    <s v="C901285949"/>
    <s v="FINIS TERRAE COLOMBIA S.A.S"/>
    <n v="1151565"/>
    <n v="313.09543230016311"/>
    <s v="COP"/>
    <s v="false"/>
  </r>
  <r>
    <s v="6150"/>
    <s v="PE"/>
    <x v="2"/>
    <x v="2"/>
    <s v="PE Ops Mall"/>
    <s v="AMARCHESINI"/>
    <s v="12"/>
    <s v="1200146306"/>
    <s v="10"/>
    <x v="2543"/>
    <x v="2874"/>
    <x v="35"/>
    <s v="EXT_ACHIHUAN"/>
    <s v="ZSRV"/>
    <s v="SER_GRAL"/>
    <s v="P49259204"/>
    <s v="AF CONCEPT S.A.C."/>
    <n v="1080"/>
    <n v="313.04347826086956"/>
    <s v="PEN"/>
    <s v="false"/>
  </r>
  <r>
    <s v="3520"/>
    <s v="PE"/>
    <x v="1"/>
    <x v="2"/>
    <s v="PE Ops Mall"/>
    <s v="GLUDEÑA"/>
    <s v="12"/>
    <s v="1200146439"/>
    <s v="10"/>
    <x v="2544"/>
    <x v="2875"/>
    <x v="13"/>
    <s v="RFC_CPI_SAP"/>
    <s v="ZSRV"/>
    <s v=""/>
    <s v="P60434597"/>
    <s v="DINAMO CONTROL &amp; AUTOMATIZACION S.A"/>
    <n v="1080"/>
    <n v="313.04347826086956"/>
    <s v="PEN"/>
    <s v="false"/>
  </r>
  <r>
    <s v="6000"/>
    <s v="PE"/>
    <x v="2"/>
    <x v="2"/>
    <s v="PE Ops Mall"/>
    <s v="MPONCE"/>
    <s v="12"/>
    <s v="1200146502"/>
    <s v="10"/>
    <x v="2545"/>
    <x v="2876"/>
    <x v="43"/>
    <s v="EXT_KNOLASCO"/>
    <s v="ZSRV"/>
    <s v="SER_MANTO"/>
    <s v="P602425674"/>
    <s v="CORPORACION COPIAS EXPRESS S.R.L."/>
    <n v="1080"/>
    <n v="313.04347826086956"/>
    <s v="PEN"/>
    <s v="false"/>
  </r>
  <r>
    <s v="1100"/>
    <s v="CL"/>
    <x v="0"/>
    <x v="7"/>
    <s v="CL Ops Mall"/>
    <s v="KCEA"/>
    <s v="12"/>
    <s v="1200145551"/>
    <s v="10"/>
    <x v="2546"/>
    <x v="2877"/>
    <x v="26"/>
    <s v="EXT_CNARANJO"/>
    <s v="ZSRV"/>
    <s v=""/>
    <s v="85233500"/>
    <s v="FABRIMETAL S.A"/>
    <n v="7.5"/>
    <n v="312.5"/>
    <s v="UF"/>
    <s v="false"/>
  </r>
  <r>
    <s v="1100"/>
    <s v="CL"/>
    <x v="0"/>
    <x v="7"/>
    <s v="CL Ops Mall"/>
    <s v="KCEA"/>
    <s v="12"/>
    <s v="1200143993"/>
    <s v="10"/>
    <x v="2547"/>
    <x v="2878"/>
    <x v="8"/>
    <s v="EXT_CNARANJO"/>
    <s v="ZSRV"/>
    <s v=""/>
    <s v="76186683"/>
    <s v="CONSTRUCTORA MORALES Y LIZAMA LIMIT"/>
    <n v="7.49"/>
    <n v="312.08333333333331"/>
    <s v="UF"/>
    <s v="false"/>
  </r>
  <r>
    <s v="6000"/>
    <s v="PE"/>
    <x v="2"/>
    <x v="4"/>
    <s v="PE Sgcia Infra"/>
    <s v="MMURGUIA"/>
    <s v="12"/>
    <s v="1200145183"/>
    <s v="10"/>
    <x v="2548"/>
    <x v="2879"/>
    <x v="22"/>
    <s v="GRAVINES"/>
    <s v="ZSRV"/>
    <s v=""/>
    <s v="P60139746"/>
    <s v="GIGANTOGRAFIAS EXPRESS S.A.C"/>
    <n v="1072.8800000000001"/>
    <n v="310.97971014492754"/>
    <s v="PEN"/>
    <s v="false"/>
  </r>
  <r>
    <s v="6700"/>
    <s v="PE"/>
    <x v="2"/>
    <x v="2"/>
    <s v="PE Ops Mall"/>
    <s v="ZDIAZ"/>
    <s v="12"/>
    <s v="1200145862"/>
    <s v="10"/>
    <x v="2549"/>
    <x v="2880"/>
    <x v="31"/>
    <s v="ZDIAZ"/>
    <s v="ZSRV"/>
    <s v=""/>
    <s v="P53875769"/>
    <s v="DACA PUBLICIDAD SAC"/>
    <n v="1072"/>
    <n v="310.72463768115938"/>
    <s v="PEN"/>
    <s v="false"/>
  </r>
  <r>
    <s v="LAR"/>
    <s v="PE"/>
    <x v="1"/>
    <x v="8"/>
    <s v="PE Center Manager"/>
    <s v="FZAMALLOA"/>
    <s v="12"/>
    <s v="1200143670"/>
    <s v="10"/>
    <x v="2550"/>
    <x v="2881"/>
    <x v="33"/>
    <s v="EXT_BRODRIGU"/>
    <s v="ZSRV"/>
    <s v=""/>
    <s v="P56607803"/>
    <s v="NATIONAL FACILITIES MANAGEMENT S.A."/>
    <n v="1070.1300000000001"/>
    <n v="310.18260869565216"/>
    <s v="PEN"/>
    <s v="false"/>
  </r>
  <r>
    <s v="6000"/>
    <s v="PE"/>
    <x v="2"/>
    <x v="2"/>
    <s v="PE Ops Mall"/>
    <s v="MPONCE"/>
    <s v="12"/>
    <s v="1200147005"/>
    <s v="10"/>
    <x v="2551"/>
    <x v="1759"/>
    <x v="38"/>
    <s v="EXT_KNOLASCO"/>
    <s v="ZSRV"/>
    <s v="SER_MANTO"/>
    <s v="P60255985"/>
    <s v="YO ME ENCARGO S.A.C"/>
    <n v="1070"/>
    <n v="310.14492753623188"/>
    <s v="PEN"/>
    <s v="false"/>
  </r>
  <r>
    <s v="OUL"/>
    <s v="PE"/>
    <x v="1"/>
    <x v="34"/>
    <s v="PE Marketing Mall"/>
    <s v="YPAREDES"/>
    <s v="12"/>
    <s v="1200146192"/>
    <s v="10"/>
    <x v="2552"/>
    <x v="2882"/>
    <x v="34"/>
    <s v="EXT_ACHIHUAN"/>
    <s v="ZSRV"/>
    <s v="SER_MKT"/>
    <s v="P45391868"/>
    <s v="IMAGEN ALTERNATIVA S.A.C."/>
    <n v="1065.5"/>
    <n v="308.84057971014494"/>
    <s v="PEN"/>
    <s v="false"/>
  </r>
  <r>
    <s v="6030"/>
    <s v="PE"/>
    <x v="2"/>
    <x v="2"/>
    <s v="PE Ops Mall"/>
    <s v="LHUAMAN"/>
    <s v="12"/>
    <s v="1200145160"/>
    <s v="10"/>
    <x v="2553"/>
    <x v="2883"/>
    <x v="24"/>
    <s v="LHUAMAN"/>
    <s v="ZSRV"/>
    <s v=""/>
    <s v="P53719503"/>
    <s v="EFCO AMERICA S.A."/>
    <n v="1060"/>
    <n v="307.24637681159419"/>
    <s v="PEN"/>
    <s v="false"/>
  </r>
  <r>
    <s v="3540"/>
    <s v="PE"/>
    <x v="1"/>
    <x v="54"/>
    <s v="PE Área Personas"/>
    <s v="CZARATE"/>
    <s v="12"/>
    <s v="1200146489"/>
    <s v="10"/>
    <x v="2554"/>
    <x v="2884"/>
    <x v="43"/>
    <s v="CZARATE"/>
    <s v="ZSRV"/>
    <s v=""/>
    <s v="P06674761"/>
    <s v="GALLIANI ORTEGA JOSE ANTONIO"/>
    <n v="1059.46"/>
    <n v="307.08985507246376"/>
    <s v="PEN"/>
    <s v="false"/>
  </r>
  <r>
    <s v="3450"/>
    <s v="PE"/>
    <x v="1"/>
    <x v="38"/>
    <s v="PE Ops Out/Strips"/>
    <s v="mrodriguezc"/>
    <s v="12"/>
    <s v="1200145697"/>
    <s v="10"/>
    <x v="2555"/>
    <x v="2885"/>
    <x v="40"/>
    <s v="MRODRIGUEZC"/>
    <s v="ZSRV"/>
    <s v=""/>
    <s v="P52110530"/>
    <s v="COPEX DIGITAL S.A.C."/>
    <n v="1055"/>
    <n v="305.79710144927537"/>
    <s v="PEN"/>
    <s v="false"/>
  </r>
  <r>
    <s v="DCO"/>
    <s v="CO"/>
    <x v="3"/>
    <x v="64"/>
    <s v="CO Explotación TI"/>
    <s v="CPAVEZ"/>
    <s v="12"/>
    <s v="1200144256"/>
    <s v="10"/>
    <x v="2556"/>
    <x v="2357"/>
    <x v="3"/>
    <s v="CPAVEZ"/>
    <s v="ZSRV"/>
    <s v="SER_GRAL"/>
    <s v="C830507707"/>
    <s v="PC QUICK SAS"/>
    <n v="1120000"/>
    <n v="304.51332245785756"/>
    <s v="COP"/>
    <s v="false"/>
  </r>
  <r>
    <s v="DCO"/>
    <s v="CO"/>
    <x v="3"/>
    <x v="64"/>
    <s v="CO Explotación TI"/>
    <s v="CPAVEZ"/>
    <s v="12"/>
    <s v="1200146014"/>
    <s v="10"/>
    <x v="2557"/>
    <x v="2357"/>
    <x v="20"/>
    <s v="CPAVEZ"/>
    <s v="ZSRV"/>
    <s v="SER_GRAL"/>
    <s v="C830507707"/>
    <s v="PC QUICK SAS"/>
    <n v="1120000"/>
    <n v="304.51332245785756"/>
    <s v="COP"/>
    <s v="false"/>
  </r>
  <r>
    <s v="3450"/>
    <s v="PE"/>
    <x v="1"/>
    <x v="34"/>
    <s v="PE Marketing Mall"/>
    <s v="YPAREDES"/>
    <s v="12"/>
    <s v="1200146177"/>
    <s v="10"/>
    <x v="2558"/>
    <x v="2886"/>
    <x v="34"/>
    <s v="EXT_ACHIHUAN"/>
    <s v="ZSRV"/>
    <s v="SER_MKT"/>
    <s v="P45391868"/>
    <s v="IMAGEN ALTERNATIVA S.A.C."/>
    <n v="1050.5"/>
    <n v="304.49275362318838"/>
    <s v="PEN"/>
    <s v="false"/>
  </r>
  <r>
    <s v="6400"/>
    <s v="PE"/>
    <x v="2"/>
    <x v="2"/>
    <s v="PE Ops Mall"/>
    <s v="PBRAVO"/>
    <s v="12"/>
    <s v="1200143980"/>
    <s v="10"/>
    <x v="2559"/>
    <x v="2887"/>
    <x v="27"/>
    <s v="PBRAVO"/>
    <s v="ZSRV"/>
    <s v=""/>
    <s v="P56607803"/>
    <s v="NATIONAL FACILITIES MANAGEMENT S.A."/>
    <n v="1050"/>
    <n v="304.3478260869565"/>
    <s v="PEN"/>
    <s v="false"/>
  </r>
  <r>
    <s v="MIN"/>
    <s v="PE"/>
    <x v="1"/>
    <x v="2"/>
    <s v="PE Ops Mall"/>
    <s v="CPISFIL"/>
    <s v="12"/>
    <s v="1200145639"/>
    <s v="10"/>
    <x v="2560"/>
    <x v="2888"/>
    <x v="40"/>
    <s v="EXT_EDAVILA"/>
    <s v="ZSRV"/>
    <s v=""/>
    <s v="P61345984"/>
    <s v="GRUPO PERU MEDICAL SALUD S.A.C"/>
    <n v="1050"/>
    <n v="304.3478260869565"/>
    <s v="PEN"/>
    <s v="false"/>
  </r>
  <r>
    <s v="PAF"/>
    <s v="CO"/>
    <x v="3"/>
    <x v="47"/>
    <s v="CO Center Manager"/>
    <s v="PCRISTANCHO"/>
    <s v="12"/>
    <s v="1200144780"/>
    <s v="20"/>
    <x v="346"/>
    <x v="2889"/>
    <x v="4"/>
    <s v="EXT_BOSORNO"/>
    <s v="ZSRV"/>
    <s v=""/>
    <s v="C901351938"/>
    <s v="ELEMENTAL CONSTRUCCION Y ARQUITECTU"/>
    <n v="1111500"/>
    <n v="302.20228384991844"/>
    <s v="COP"/>
    <s v="false"/>
  </r>
  <r>
    <s v="MAM"/>
    <s v="CL"/>
    <x v="0"/>
    <x v="14"/>
    <s v="Corp Gest Riesgo"/>
    <s v="cfuentes"/>
    <s v="14"/>
    <s v="1400009097"/>
    <s v="10"/>
    <x v="2561"/>
    <x v="1675"/>
    <x v="59"/>
    <s v="PMUNOZ"/>
    <s v="ZPMH"/>
    <s v=""/>
    <s v="99225000"/>
    <s v="CHUBB SEGUROS CHILE S.A."/>
    <n v="301.49"/>
    <n v="301.49"/>
    <s v="USD"/>
    <s v="false"/>
  </r>
  <r>
    <s v="6700"/>
    <s v="PE"/>
    <x v="2"/>
    <x v="2"/>
    <s v="PE Ops Mall"/>
    <s v="ZDIAZ"/>
    <s v="12"/>
    <s v="1200144560"/>
    <s v="10"/>
    <x v="2562"/>
    <x v="2890"/>
    <x v="16"/>
    <s v="ZDIAZ"/>
    <s v="ZSRV"/>
    <s v=""/>
    <s v="P47186416"/>
    <s v="WILSON CAMACHO CERDAN"/>
    <n v="1040"/>
    <n v="301.44927536231882"/>
    <s v="PEN"/>
    <s v="false"/>
  </r>
  <r>
    <s v="3540"/>
    <s v="PE"/>
    <x v="1"/>
    <x v="54"/>
    <s v="PE Área Personas"/>
    <s v="CZARATE"/>
    <s v="12"/>
    <s v="1200145304"/>
    <s v="10"/>
    <x v="2563"/>
    <x v="2891"/>
    <x v="36"/>
    <s v="CZARATE"/>
    <s v="ZSRV"/>
    <s v=""/>
    <s v="P60059384"/>
    <s v="DELIRIOCORP S.A.C"/>
    <n v="1040"/>
    <n v="301.44927536231882"/>
    <s v="PEN"/>
    <s v="false"/>
  </r>
  <r>
    <s v="3450"/>
    <s v="PE"/>
    <x v="1"/>
    <x v="38"/>
    <s v="PE Ops Out/Strips"/>
    <s v="Ameza"/>
    <s v="12"/>
    <s v="1200146059"/>
    <s v="10"/>
    <x v="2564"/>
    <x v="2892"/>
    <x v="20"/>
    <s v="AMEZAR"/>
    <s v="ZSRV"/>
    <s v="SER_VARIO"/>
    <s v="P10012805"/>
    <s v="SAGA FALABELLA S A"/>
    <n v="1038.1400000000001"/>
    <n v="300.91014492753624"/>
    <s v="PEN"/>
    <s v="false"/>
  </r>
  <r>
    <s v="3450"/>
    <s v="PE"/>
    <x v="1"/>
    <x v="38"/>
    <s v="PE Ops Out/Strips"/>
    <s v="Ameza"/>
    <s v="12"/>
    <s v="1200146058"/>
    <s v="10"/>
    <x v="2565"/>
    <x v="2892"/>
    <x v="20"/>
    <s v="AMEZAR"/>
    <s v="ZSRV"/>
    <s v="SER_VARIO"/>
    <s v="P10012805"/>
    <s v="SAGA FALABELLA S A"/>
    <n v="1038.1400000000001"/>
    <n v="300.91014492753624"/>
    <s v="PEN"/>
    <s v="false"/>
  </r>
  <r>
    <s v="3450"/>
    <s v="PE"/>
    <x v="1"/>
    <x v="38"/>
    <s v="PE Ops Out/Strips"/>
    <s v="Ameza"/>
    <s v="12"/>
    <s v="1200146057"/>
    <s v="10"/>
    <x v="2566"/>
    <x v="2892"/>
    <x v="20"/>
    <s v="AMEZAR"/>
    <s v="ZSRV"/>
    <s v="SER_VARIO"/>
    <s v="P10012805"/>
    <s v="SAGA FALABELLA S A"/>
    <n v="1038.1400000000001"/>
    <n v="300.91014492753624"/>
    <s v="PEN"/>
    <s v="false"/>
  </r>
  <r>
    <s v="6400"/>
    <s v="PE"/>
    <x v="2"/>
    <x v="2"/>
    <s v="PE Ops Mall"/>
    <s v="PBRAVO"/>
    <s v="12"/>
    <s v="1200145722"/>
    <s v="10"/>
    <x v="2567"/>
    <x v="2893"/>
    <x v="40"/>
    <s v="PBRAVO"/>
    <s v="ZSRV"/>
    <s v=""/>
    <s v="P53508634"/>
    <s v="INVERSIONES QUISPE &amp; GUTIERREZ S.A."/>
    <n v="1036.19"/>
    <n v="300.34492753623186"/>
    <s v="PEN"/>
    <s v="false"/>
  </r>
  <r>
    <s v="MAM"/>
    <s v="CL"/>
    <x v="0"/>
    <x v="7"/>
    <s v="CL Ops Mall"/>
    <s v="MRUPAYAN"/>
    <s v="12"/>
    <s v="1200145833"/>
    <s v="10"/>
    <x v="2568"/>
    <x v="2894"/>
    <x v="31"/>
    <s v="EXT_KGANA"/>
    <s v="ZSRV"/>
    <s v=""/>
    <s v="76061803"/>
    <s v="RIBE ASESORIAS Y SERVICIOS DE INGEN"/>
    <n v="7.2"/>
    <n v="300"/>
    <s v="UF"/>
    <s v="false"/>
  </r>
  <r>
    <s v="LAR"/>
    <s v="PE"/>
    <x v="1"/>
    <x v="8"/>
    <s v="PE Center Manager"/>
    <s v="FZAMALLOA"/>
    <s v="12"/>
    <s v="1200143972"/>
    <s v="10"/>
    <x v="2569"/>
    <x v="2407"/>
    <x v="27"/>
    <s v="EXT_BRODRIGU"/>
    <s v="ZSRV"/>
    <s v=""/>
    <s v="P60089483"/>
    <s v="GEMSA CORPORACIÓN S.A.C"/>
    <n v="1035"/>
    <n v="300"/>
    <s v="PEN"/>
    <s v="false"/>
  </r>
  <r>
    <s v="TTN"/>
    <s v="CO"/>
    <x v="3"/>
    <x v="22"/>
    <s v="CO A.Finanzas"/>
    <s v="MGARCIA"/>
    <m/>
    <s v="1200147447"/>
    <s v="10"/>
    <x v="2570"/>
    <x v="2895"/>
    <x v="29"/>
    <s v="MMALAGON"/>
    <s v="ZSRV"/>
    <s v=""/>
    <s v="C830014567"/>
    <s v="INTERSERVICE S A"/>
    <n v="1100000"/>
    <n v="299.07558455682437"/>
    <s v="COP"/>
    <s v="false"/>
  </r>
  <r>
    <s v="3510"/>
    <s v="PE"/>
    <x v="1"/>
    <x v="2"/>
    <s v="PE Ops Mall"/>
    <s v="DDIAZ"/>
    <s v="12"/>
    <s v="1200145839"/>
    <s v="10"/>
    <x v="2571"/>
    <x v="2896"/>
    <x v="31"/>
    <s v="DDIAZ"/>
    <s v="ZSRV"/>
    <s v=""/>
    <s v="P52933471"/>
    <s v="EMPSER PERU E.I.R.L"/>
    <n v="1029.3699999999999"/>
    <n v="298.36811594202896"/>
    <s v="PEN"/>
    <s v="false"/>
  </r>
  <r>
    <s v="PHM"/>
    <s v="CO"/>
    <x v="3"/>
    <x v="32"/>
    <s v="CO Mktg Mall"/>
    <s v="JPERDOMO"/>
    <s v="12"/>
    <s v="1200144371"/>
    <s v="10"/>
    <x v="2572"/>
    <x v="2897"/>
    <x v="32"/>
    <s v="NACOSTA"/>
    <s v="ZSRV"/>
    <s v="SER_MKT"/>
    <s v="C900425718"/>
    <s v="TARGET MEDIOS COLOMBIA S.A.S"/>
    <n v="1090909"/>
    <n v="296.60386079390975"/>
    <s v="COP"/>
    <s v="false"/>
  </r>
  <r>
    <s v="3540"/>
    <s v="PE"/>
    <x v="1"/>
    <x v="26"/>
    <s v="PE Gcia Ops"/>
    <s v="LRAMIREZ"/>
    <s v="12"/>
    <s v="1200146028"/>
    <s v="10"/>
    <x v="2573"/>
    <x v="2898"/>
    <x v="20"/>
    <s v="PRA_ARIVERA"/>
    <s v="ZSRV"/>
    <s v="SER_GRAL"/>
    <s v="P45455327"/>
    <s v="OBIETTIVO LAVORO PERU S.A.C - OL PE"/>
    <n v="1023.03"/>
    <n v="296.53043478260867"/>
    <s v="PEN"/>
    <s v="false"/>
  </r>
  <r>
    <s v="6030"/>
    <s v="PE"/>
    <x v="2"/>
    <x v="2"/>
    <s v="PE Ops Mall"/>
    <s v="LHUAMAN"/>
    <s v="12"/>
    <s v="1200145535"/>
    <s v="10"/>
    <x v="2574"/>
    <x v="2899"/>
    <x v="1"/>
    <s v="LHUAMAN"/>
    <s v="ZSRV"/>
    <s v=""/>
    <s v="P56607803"/>
    <s v="NATIONAL FACILITIES MANAGEMENT S.A."/>
    <n v="1022.24"/>
    <n v="296.3014492753623"/>
    <s v="PEN"/>
    <s v="false"/>
  </r>
  <r>
    <s v="OAS"/>
    <s v="CO"/>
    <x v="3"/>
    <x v="31"/>
    <s v="CO Ops Out/Strip"/>
    <s v="LCHARRY"/>
    <m/>
    <s v="1200147347"/>
    <s v="10"/>
    <x v="2575"/>
    <x v="2900"/>
    <x v="60"/>
    <s v="LCHARRY"/>
    <s v="ZSRV"/>
    <s v=""/>
    <s v="C901024772"/>
    <s v="DM INGENIERIA INTEGRAL SAS NIT 9010"/>
    <n v="1089000"/>
    <n v="296.08482871125614"/>
    <s v="COP"/>
    <s v="false"/>
  </r>
  <r>
    <s v="COQ"/>
    <s v="CL"/>
    <x v="0"/>
    <x v="7"/>
    <s v="CL Ops Mall"/>
    <s v="JCBARAHONA"/>
    <s v="12"/>
    <s v="1200144328"/>
    <s v="10"/>
    <x v="2576"/>
    <x v="2901"/>
    <x v="32"/>
    <s v="JCBARAHONA"/>
    <s v="ZSRV"/>
    <s v=""/>
    <s v="76912853"/>
    <s v="IMS ELECTRICIDAD SPA"/>
    <n v="273972"/>
    <n v="295.88845809078441"/>
    <s v="CLP"/>
    <s v="false"/>
  </r>
  <r>
    <s v="DCO"/>
    <s v="CO"/>
    <x v="3"/>
    <x v="22"/>
    <s v="CO A.Finanzas"/>
    <s v="ABARRAGAN"/>
    <s v="12"/>
    <s v="1200145051"/>
    <s v="10"/>
    <x v="2577"/>
    <x v="2902"/>
    <x v="7"/>
    <s v="LBARRAGAN"/>
    <s v="ZSRV"/>
    <s v=""/>
    <s v="C901004377"/>
    <s v="TRANSPORTES NISI SAS"/>
    <n v="1085000"/>
    <n v="294.99728113104948"/>
    <s v="COP"/>
    <s v="false"/>
  </r>
  <r>
    <s v="3540"/>
    <s v="PE"/>
    <x v="1"/>
    <x v="26"/>
    <s v="PE Gcia Ops"/>
    <s v="Ivalderrama"/>
    <m/>
    <s v="1200147476"/>
    <s v="10"/>
    <x v="2578"/>
    <x v="2903"/>
    <x v="29"/>
    <s v="IVALDERRAMA"/>
    <s v="ZSRV"/>
    <s v=""/>
    <s v="P60854048"/>
    <s v="TIME JOBS SERVICES S.A.C"/>
    <n v="1017.5"/>
    <n v="294.92753623188406"/>
    <s v="PEN"/>
    <s v="false"/>
  </r>
  <r>
    <s v="2310"/>
    <s v="CL"/>
    <x v="0"/>
    <x v="13"/>
    <s v="CL Marketing Mall"/>
    <s v="F.MOZO"/>
    <s v="12"/>
    <s v="1200143804"/>
    <s v="10"/>
    <x v="2579"/>
    <x v="2904"/>
    <x v="59"/>
    <s v="MFILIPINI"/>
    <s v="ZSRV"/>
    <s v=""/>
    <s v="76393076"/>
    <s v="JULIO ENRIQUE CRUZ ESPINDOLA IMPREN"/>
    <n v="272712"/>
    <n v="294.52766407827806"/>
    <s v="CLP"/>
    <s v="false"/>
  </r>
  <r>
    <s v="2310"/>
    <s v="CL"/>
    <x v="0"/>
    <x v="13"/>
    <s v="CL Marketing Mall"/>
    <s v="F.MOZO"/>
    <s v="12"/>
    <s v="1200145750"/>
    <s v="10"/>
    <x v="2580"/>
    <x v="2905"/>
    <x v="39"/>
    <s v="MFILIPINI"/>
    <s v="ZSRV"/>
    <s v=""/>
    <s v="76393076"/>
    <s v="JULIO ENRIQUE CRUZ ESPINDOLA IMPREN"/>
    <n v="272712"/>
    <n v="294.52766407827806"/>
    <s v="CLP"/>
    <s v="false"/>
  </r>
  <r>
    <s v="CUR"/>
    <s v="CL"/>
    <x v="0"/>
    <x v="7"/>
    <s v="CL Ops Mall"/>
    <s v="JLAZO"/>
    <s v="12"/>
    <s v="1200144803"/>
    <s v="10"/>
    <x v="2581"/>
    <x v="2906"/>
    <x v="4"/>
    <s v="JLAZO"/>
    <s v="ZSRV"/>
    <s v=""/>
    <s v="76615160"/>
    <s v="EXTINTORES START FIRE Y COMPANIA"/>
    <n v="272100"/>
    <n v="293.86670698648925"/>
    <s v="CLP"/>
    <s v="false"/>
  </r>
  <r>
    <s v="DCO"/>
    <s v="CO"/>
    <x v="3"/>
    <x v="33"/>
    <s v="CO Sgcia Personas"/>
    <s v="A TOVAR"/>
    <s v="12"/>
    <s v="1200144423"/>
    <s v="10"/>
    <x v="2582"/>
    <x v="2907"/>
    <x v="19"/>
    <s v="EXT_DORTIZ"/>
    <s v="ZSRV"/>
    <s v=""/>
    <s v="C830117019"/>
    <s v="PILGRIM SECURITY LTDA"/>
    <n v="1080400"/>
    <n v="293.74660141381185"/>
    <s v="COP"/>
    <s v="false"/>
  </r>
  <r>
    <s v="1100"/>
    <s v="CL"/>
    <x v="0"/>
    <x v="7"/>
    <s v="CL Ops Mall"/>
    <s v="ASANCHEZ"/>
    <s v="12"/>
    <s v="1200143743"/>
    <s v="10"/>
    <x v="2583"/>
    <x v="2908"/>
    <x v="14"/>
    <s v="EXT_CNARANJO"/>
    <s v="ZSRV"/>
    <s v=""/>
    <s v="76424677"/>
    <s v="IMPORTADORA COMERCIAL CHRISTIAN JAV"/>
    <n v="271770"/>
    <n v="293.51030855464239"/>
    <s v="CLP"/>
    <s v="false"/>
  </r>
  <r>
    <s v="DCO"/>
    <s v="CO"/>
    <x v="3"/>
    <x v="22"/>
    <s v="CO A.Finanzas"/>
    <s v="ABARRAGAN"/>
    <m/>
    <s v="1200147338"/>
    <s v="10"/>
    <x v="2584"/>
    <x v="2909"/>
    <x v="37"/>
    <s v="LBARRAGAN"/>
    <s v="ZSRV"/>
    <s v=""/>
    <s v="C900284209"/>
    <s v="PRODIASEO SAS"/>
    <n v="1074150"/>
    <n v="292.04730831973899"/>
    <s v="COP"/>
    <s v="false"/>
  </r>
  <r>
    <s v="OUL"/>
    <s v="PE"/>
    <x v="1"/>
    <x v="38"/>
    <s v="PE Ops Out/Strips"/>
    <s v="mrodriguezc"/>
    <s v="12"/>
    <s v="1200146226"/>
    <s v="10"/>
    <x v="2585"/>
    <x v="2910"/>
    <x v="30"/>
    <s v="MRODRIGUEZC"/>
    <s v="ZSRV"/>
    <s v=""/>
    <s v="P60338169"/>
    <s v="INVERSIONES URBANISTICAS OPERADORA"/>
    <n v="1007.5"/>
    <n v="292.02898550724638"/>
    <s v="PEN"/>
    <s v="false"/>
  </r>
  <r>
    <s v="MAM"/>
    <s v="CL"/>
    <x v="0"/>
    <x v="7"/>
    <s v="CL Ops Mall"/>
    <s v="CMEDINA"/>
    <s v="12"/>
    <s v="1200145006"/>
    <s v="10"/>
    <x v="2586"/>
    <x v="2911"/>
    <x v="0"/>
    <s v="EXT_KGANA"/>
    <s v="ZSRV"/>
    <s v=""/>
    <s v="76425235"/>
    <s v="REDES CONTRA INCENDIOS SPA"/>
    <n v="7"/>
    <n v="291.66666666666669"/>
    <s v="UF"/>
    <s v="false"/>
  </r>
  <r>
    <s v="AEB"/>
    <s v="CL"/>
    <x v="0"/>
    <x v="7"/>
    <s v="CL Ops Mall"/>
    <s v="MFREITEZ"/>
    <s v="12"/>
    <s v="1200146264"/>
    <s v="10"/>
    <x v="2587"/>
    <x v="2912"/>
    <x v="30"/>
    <s v="KVARAS"/>
    <s v="ZSRV"/>
    <s v=""/>
    <s v="77786877"/>
    <s v="DP PROYECTOS LIMITADA"/>
    <n v="7"/>
    <n v="291.66666666666669"/>
    <s v="UF"/>
    <s v="false"/>
  </r>
  <r>
    <s v="1100"/>
    <s v="CL"/>
    <x v="0"/>
    <x v="39"/>
    <s v="CL Explotación TI"/>
    <s v="PPETIT"/>
    <m/>
    <s v="1200147275"/>
    <s v="10"/>
    <x v="2588"/>
    <x v="2913"/>
    <x v="25"/>
    <s v="PPETIT"/>
    <s v="ZSRV"/>
    <s v="SER_GRAL"/>
    <s v="99549000"/>
    <s v="REMACO S.A"/>
    <n v="7"/>
    <n v="291.66666666666669"/>
    <s v="UF"/>
    <s v="false"/>
  </r>
  <r>
    <s v="1110"/>
    <s v="CL"/>
    <x v="0"/>
    <x v="51"/>
    <s v="CL Serv al Cliente"/>
    <s v="AOLAVARRIA"/>
    <m/>
    <s v="1200147069"/>
    <s v="10"/>
    <x v="2589"/>
    <x v="2914"/>
    <x v="9"/>
    <s v="EXT_KBRAVO"/>
    <s v="ZSRV"/>
    <s v=""/>
    <s v="77022253"/>
    <s v="DATABOT SPA"/>
    <n v="7"/>
    <n v="291.66666666666669"/>
    <s v="UF"/>
    <s v="false"/>
  </r>
  <r>
    <s v="ACO"/>
    <s v="CL"/>
    <x v="0"/>
    <x v="51"/>
    <s v="CL Serv al Cliente"/>
    <s v="AOLAVARRIA"/>
    <m/>
    <s v="1200147085"/>
    <s v="10"/>
    <x v="2590"/>
    <x v="2915"/>
    <x v="9"/>
    <s v="EXT_KBRAVO"/>
    <s v="ZSRV"/>
    <s v=""/>
    <s v="77022253"/>
    <s v="DATABOT SPA"/>
    <n v="7"/>
    <n v="291.66666666666669"/>
    <s v="UF"/>
    <s v="false"/>
  </r>
  <r>
    <s v="2400"/>
    <s v="CL"/>
    <x v="0"/>
    <x v="7"/>
    <s v="CL Ops Mall"/>
    <s v="rmesa"/>
    <s v="12"/>
    <s v="1200146792"/>
    <s v="10"/>
    <x v="2591"/>
    <x v="2916"/>
    <x v="18"/>
    <s v="EXT_CRODRIGU"/>
    <s v="ZSRV"/>
    <s v=""/>
    <s v="77020931"/>
    <s v="CONSTRUCCIONES Y SERVICIOS GENERALE"/>
    <n v="270000"/>
    <n v="291.59871696564539"/>
    <s v="CLP"/>
    <s v="false"/>
  </r>
  <r>
    <s v="OUL"/>
    <s v="PE"/>
    <x v="1"/>
    <x v="34"/>
    <s v="PE Marketing Mall"/>
    <s v="AFALCON"/>
    <s v="12"/>
    <s v="1200143883"/>
    <s v="10"/>
    <x v="2592"/>
    <x v="2917"/>
    <x v="6"/>
    <s v="EXT_ACHIHUAN"/>
    <s v="ZSRV"/>
    <s v="SER_MKT"/>
    <s v="P45391868"/>
    <s v="IMAGEN ALTERNATIVA S.A.C."/>
    <n v="1005"/>
    <n v="291.30434782608694"/>
    <s v="PEN"/>
    <s v="false"/>
  </r>
  <r>
    <s v="OUL"/>
    <s v="PE"/>
    <x v="1"/>
    <x v="34"/>
    <s v="PE Marketing Mall"/>
    <s v="YPAREDES"/>
    <s v="12"/>
    <s v="1200146191"/>
    <s v="10"/>
    <x v="2593"/>
    <x v="2918"/>
    <x v="34"/>
    <s v="EXT_ACHIHUAN"/>
    <s v="ZSRV"/>
    <s v="SER_MKT"/>
    <s v="P45391868"/>
    <s v="IMAGEN ALTERNATIVA S.A.C."/>
    <n v="1005"/>
    <n v="291.30434782608694"/>
    <s v="PEN"/>
    <s v="false"/>
  </r>
  <r>
    <s v="1110"/>
    <s v="CL"/>
    <x v="0"/>
    <x v="45"/>
    <s v="CL Ops Out/Strip"/>
    <s v="MBELLO"/>
    <m/>
    <s v="1200147655"/>
    <s v="10"/>
    <x v="2594"/>
    <x v="2919"/>
    <x v="45"/>
    <s v="EXT_MBELLO"/>
    <s v="ZSRV"/>
    <s v=""/>
    <s v="77692006"/>
    <s v="FISER SPA"/>
    <n v="268750"/>
    <n v="290.24872290561922"/>
    <s v="CLP"/>
    <s v="false"/>
  </r>
  <r>
    <s v="6740"/>
    <s v="PE"/>
    <x v="2"/>
    <x v="38"/>
    <s v="PE Ops Out/Strips"/>
    <s v="KORDAYA"/>
    <s v="12"/>
    <s v="1200144597"/>
    <s v="10"/>
    <x v="2595"/>
    <x v="2920"/>
    <x v="16"/>
    <s v="KORDAYA"/>
    <s v="ZSRV"/>
    <s v=""/>
    <s v="P60044469"/>
    <s v="A &amp; M INSISTEC S.A.C"/>
    <n v="1000"/>
    <n v="289.85507246376812"/>
    <s v="PEN"/>
    <s v="false"/>
  </r>
  <r>
    <s v="MVS"/>
    <s v="PE"/>
    <x v="2"/>
    <x v="38"/>
    <s v="PE Ops Out/Strips"/>
    <s v="KORDAYA"/>
    <s v="12"/>
    <s v="1200145898"/>
    <s v="10"/>
    <x v="2596"/>
    <x v="2921"/>
    <x v="31"/>
    <s v="KORDAYA"/>
    <s v="ZSRV"/>
    <s v=""/>
    <s v="P53719503"/>
    <s v="EFCO AMERICA S.A."/>
    <n v="1000"/>
    <n v="289.85507246376812"/>
    <s v="PEN"/>
    <s v="false"/>
  </r>
  <r>
    <s v="3540"/>
    <s v="PE"/>
    <x v="1"/>
    <x v="54"/>
    <s v="PE Área Personas"/>
    <s v="JCORONEL"/>
    <s v="12"/>
    <s v="1200145725"/>
    <s v="10"/>
    <x v="2597"/>
    <x v="2922"/>
    <x v="39"/>
    <s v="JCORONEL"/>
    <s v="ZSRV"/>
    <s v="SER_PERSO"/>
    <s v="P70369894"/>
    <s v="KATHERINE PAOLA CANTARO BERNARDO"/>
    <n v="1000"/>
    <n v="289.85507246376812"/>
    <s v="PEN"/>
    <s v="false"/>
  </r>
  <r>
    <s v="3520"/>
    <s v="PE"/>
    <x v="1"/>
    <x v="4"/>
    <s v="PE Sgcia Infra"/>
    <s v="MGRATELLY"/>
    <s v="12"/>
    <s v="1200146548"/>
    <s v="10"/>
    <x v="2598"/>
    <x v="2923"/>
    <x v="10"/>
    <s v="EXT_ACHIHUAN"/>
    <s v="ZSRV"/>
    <s v="SER_GRAL"/>
    <s v="P49259204"/>
    <s v="AF CONCEPT S.A.C."/>
    <n v="1000"/>
    <n v="289.85507246376812"/>
    <s v="PEN"/>
    <s v="false"/>
  </r>
  <r>
    <s v="3450"/>
    <s v="PE"/>
    <x v="1"/>
    <x v="34"/>
    <s v="PE Marketing Mall"/>
    <s v="YPAREDES"/>
    <s v="12"/>
    <s v="1200146913"/>
    <s v="10"/>
    <x v="2599"/>
    <x v="2924"/>
    <x v="50"/>
    <s v="EXT_ACHIHUAN"/>
    <s v="ZSRV"/>
    <s v="SER_MKT"/>
    <s v="P20416564"/>
    <s v="SUSAN LEON PRODUCCIONES Y REPRESENT"/>
    <n v="1000"/>
    <n v="289.85507246376812"/>
    <s v="PEN"/>
    <s v="false"/>
  </r>
  <r>
    <s v="LAR"/>
    <s v="PE"/>
    <x v="1"/>
    <x v="8"/>
    <s v="PE Center Manager"/>
    <s v="FZAMALLOA"/>
    <m/>
    <s v="1200147391"/>
    <s v="10"/>
    <x v="2600"/>
    <x v="2925"/>
    <x v="37"/>
    <s v="EXT_KNOLASCO"/>
    <s v="ZSRV"/>
    <s v=""/>
    <s v="P56607803"/>
    <s v="NATIONAL FACILITIES MANAGEMENT S.A."/>
    <n v="1000"/>
    <n v="289.85507246376812"/>
    <s v="PEN"/>
    <s v="false"/>
  </r>
  <r>
    <s v="3510"/>
    <s v="PE"/>
    <x v="1"/>
    <x v="2"/>
    <s v="PE Ops Mall"/>
    <s v="DDIAZ"/>
    <m/>
    <s v="1200147559"/>
    <s v="10"/>
    <x v="2601"/>
    <x v="2926"/>
    <x v="28"/>
    <s v="DDIAZ"/>
    <s v="ZSRV"/>
    <s v=""/>
    <s v="P60255985"/>
    <s v="YO ME ENCARGO S.A.C"/>
    <n v="995"/>
    <n v="288.40579710144925"/>
    <s v="PEN"/>
    <s v="false"/>
  </r>
  <r>
    <s v="PJM"/>
    <s v="PE"/>
    <x v="1"/>
    <x v="2"/>
    <s v="PE Ops Mall"/>
    <s v="RBECERRA"/>
    <s v="12"/>
    <s v="1200146330"/>
    <s v="10"/>
    <x v="2602"/>
    <x v="2927"/>
    <x v="35"/>
    <s v="RBECERRA"/>
    <s v="ZSRV"/>
    <s v=""/>
    <s v="P60055289"/>
    <s v="ELECTROMING INGENIERÍA Y MANTENIMIE"/>
    <n v="993.8"/>
    <n v="288.05797101449275"/>
    <s v="PEN"/>
    <s v="false"/>
  </r>
  <r>
    <s v="3510"/>
    <s v="PE"/>
    <x v="1"/>
    <x v="2"/>
    <s v="PE Ops Mall"/>
    <s v="DDIAZ"/>
    <s v="12"/>
    <s v="1200144355"/>
    <s v="10"/>
    <x v="2603"/>
    <x v="2928"/>
    <x v="32"/>
    <s v="DDIAZ"/>
    <s v="ZSRV"/>
    <s v=""/>
    <s v="P52933471"/>
    <s v="EMPSER PERU E.I.R.L"/>
    <n v="993.6"/>
    <n v="288"/>
    <s v="PEN"/>
    <s v="false"/>
  </r>
  <r>
    <s v="6740"/>
    <s v="PE"/>
    <x v="2"/>
    <x v="38"/>
    <s v="PE Ops Out/Strips"/>
    <s v="KORDAYA"/>
    <s v="12"/>
    <s v="1200145011"/>
    <s v="10"/>
    <x v="2604"/>
    <x v="2929"/>
    <x v="0"/>
    <s v="KORDAYA"/>
    <s v="ZSRV"/>
    <s v=""/>
    <s v="P60847096"/>
    <s v="BRINPER PERU S.A.C"/>
    <n v="990"/>
    <n v="286.95652173913044"/>
    <s v="PEN"/>
    <s v="false"/>
  </r>
  <r>
    <s v="3540"/>
    <s v="PE"/>
    <x v="1"/>
    <x v="5"/>
    <s v="PE Área Admin"/>
    <s v="GRAVINES"/>
    <s v="12"/>
    <s v="1200145315"/>
    <s v="10"/>
    <x v="2605"/>
    <x v="2930"/>
    <x v="36"/>
    <s v="GRAVINES"/>
    <s v="ZSRV"/>
    <s v=""/>
    <s v="P53732119"/>
    <s v="DIMERC PERU S.A.C"/>
    <n v="988.72"/>
    <n v="286.58550724637678"/>
    <s v="PEN"/>
    <s v="false"/>
  </r>
  <r>
    <s v="PCA"/>
    <s v="CO"/>
    <x v="3"/>
    <x v="11"/>
    <s v="CO Ops Mall"/>
    <s v="DLOZADA"/>
    <s v="12"/>
    <s v="1200144672"/>
    <s v="10"/>
    <x v="2606"/>
    <x v="2931"/>
    <x v="15"/>
    <s v="RFC_CPI_SAP"/>
    <s v="ZSRV"/>
    <s v=""/>
    <s v="C900708729"/>
    <s v="ALMACEN ELECTRORUEDA S.A.S"/>
    <n v="1050419"/>
    <n v="285.5951604132681"/>
    <s v="COP"/>
    <s v="false"/>
  </r>
  <r>
    <s v="3540"/>
    <s v="PE"/>
    <x v="1"/>
    <x v="41"/>
    <s v="PE Explotación TI"/>
    <s v="ACARVAJAL"/>
    <m/>
    <s v="1200147653"/>
    <s v="10"/>
    <x v="2607"/>
    <x v="2932"/>
    <x v="45"/>
    <s v="ACARVAJAL"/>
    <s v="ZSRV"/>
    <s v="SER_GRAL"/>
    <s v="P51232135"/>
    <s v="ZYTRUST S.A."/>
    <n v="285"/>
    <n v="285"/>
    <s v="USD"/>
    <s v="false"/>
  </r>
  <r>
    <s v="ACO"/>
    <s v="CL"/>
    <x v="0"/>
    <x v="13"/>
    <s v="CL Marketing Mall"/>
    <s v="F.MOZO"/>
    <s v="12"/>
    <s v="1200144315"/>
    <s v="10"/>
    <x v="2608"/>
    <x v="2933"/>
    <x v="32"/>
    <s v="MFILIPINI"/>
    <s v="ZSRV"/>
    <s v=""/>
    <s v="76963484"/>
    <s v="PS PRODUCCION GRAFICA-PUBLICIDAD SP"/>
    <n v="263330"/>
    <n v="284.3951486613459"/>
    <s v="CLP"/>
    <s v="false"/>
  </r>
  <r>
    <s v="6400"/>
    <s v="PE"/>
    <x v="2"/>
    <x v="2"/>
    <s v="PE Ops Mall"/>
    <s v="PBRAVO"/>
    <s v="12"/>
    <s v="1200146510"/>
    <s v="10"/>
    <x v="2609"/>
    <x v="2934"/>
    <x v="54"/>
    <s v="PBRAVO"/>
    <s v="ZSRV"/>
    <s v=""/>
    <s v="P60359466"/>
    <s v="ELECTRIC STORE S.A.C."/>
    <n v="980.5"/>
    <n v="284.20289855072463"/>
    <s v="PEN"/>
    <s v="false"/>
  </r>
  <r>
    <s v="MOL"/>
    <s v="PE"/>
    <x v="1"/>
    <x v="2"/>
    <s v="PE Ops Mall"/>
    <s v="JZAPATA"/>
    <s v="12"/>
    <s v="1200145835"/>
    <s v="10"/>
    <x v="2610"/>
    <x v="2935"/>
    <x v="31"/>
    <s v="EXT_BRODRIGU"/>
    <s v="ZSRV"/>
    <s v=""/>
    <s v="P80076090"/>
    <s v="MELGAREJO SOTO ALFREDO ."/>
    <n v="980"/>
    <n v="284.05797101449275"/>
    <s v="PEN"/>
    <s v="false"/>
  </r>
  <r>
    <s v="4300"/>
    <s v="CO"/>
    <x v="3"/>
    <x v="11"/>
    <s v="CO Ops Mall"/>
    <s v="ARICO"/>
    <s v="12"/>
    <s v="1200146785"/>
    <s v="10"/>
    <x v="2611"/>
    <x v="2936"/>
    <x v="18"/>
    <s v="EXT_JTRUJILL"/>
    <s v="ZSRV"/>
    <s v=""/>
    <s v="C900463507"/>
    <s v="BALOR S . A . S ."/>
    <n v="1042615"/>
    <n v="283.47335508428495"/>
    <s v="COP"/>
    <s v="false"/>
  </r>
  <r>
    <s v="3510"/>
    <s v="PE"/>
    <x v="1"/>
    <x v="2"/>
    <s v="PE Ops Mall"/>
    <s v="DDIAZ"/>
    <s v="12"/>
    <s v="1200144447"/>
    <s v="10"/>
    <x v="2612"/>
    <x v="2937"/>
    <x v="47"/>
    <s v="DDIAZ"/>
    <s v="ZSRV"/>
    <s v=""/>
    <s v="P56607803"/>
    <s v="NATIONAL FACILITIES MANAGEMENT S.A."/>
    <n v="977.5"/>
    <n v="283.33333333333331"/>
    <s v="PEN"/>
    <s v="false"/>
  </r>
  <r>
    <s v="6700"/>
    <s v="PE"/>
    <x v="2"/>
    <x v="2"/>
    <s v="PE Ops Mall"/>
    <s v="ZDIAZ"/>
    <m/>
    <s v="1200147247"/>
    <s v="10"/>
    <x v="2613"/>
    <x v="2938"/>
    <x v="25"/>
    <s v="ZDIAZ"/>
    <s v="ZSRV"/>
    <s v=""/>
    <s v="P45548262"/>
    <s v="VILLON LLONTOP ROSA CATALINA"/>
    <n v="970"/>
    <n v="281.15942028985506"/>
    <s v="PEN"/>
    <s v="false"/>
  </r>
  <r>
    <s v="ACO"/>
    <s v="CL"/>
    <x v="0"/>
    <x v="13"/>
    <s v="CL Marketing Mall"/>
    <s v="F.MOZO"/>
    <s v="12"/>
    <s v="1200143865"/>
    <s v="10"/>
    <x v="2614"/>
    <x v="2939"/>
    <x v="6"/>
    <s v="MFILIPINI"/>
    <s v="ZSRV"/>
    <s v=""/>
    <s v="76666197"/>
    <s v="LA AMPOLLETA PRODUCCION AUDIOVISUAL"/>
    <n v="259650"/>
    <n v="280.42076614862896"/>
    <s v="CLP"/>
    <s v="false"/>
  </r>
  <r>
    <s v="MQU"/>
    <s v="CL"/>
    <x v="0"/>
    <x v="13"/>
    <s v="CL Marketing Mall"/>
    <s v="F.MOZO"/>
    <s v="12"/>
    <s v="1200143869"/>
    <s v="10"/>
    <x v="2615"/>
    <x v="1980"/>
    <x v="6"/>
    <s v="MFILIPINI"/>
    <s v="ZSRV"/>
    <s v=""/>
    <s v="76666197"/>
    <s v="LA AMPOLLETA PRODUCCION AUDIOVISUAL"/>
    <n v="259650"/>
    <n v="280.42076614862896"/>
    <s v="CLP"/>
    <s v="false"/>
  </r>
  <r>
    <s v="MQU"/>
    <s v="CL"/>
    <x v="0"/>
    <x v="13"/>
    <s v="CL Marketing Mall"/>
    <s v="F.MOZO"/>
    <s v="12"/>
    <s v="1200144631"/>
    <s v="10"/>
    <x v="2616"/>
    <x v="2940"/>
    <x v="15"/>
    <s v="MFILIPINI"/>
    <s v="ZSRV"/>
    <s v=""/>
    <s v="76666197"/>
    <s v="LA AMPOLLETA PRODUCCION AUDIOVISUAL"/>
    <n v="259650"/>
    <n v="280.42076614862896"/>
    <s v="CLP"/>
    <s v="false"/>
  </r>
  <r>
    <s v="ACO"/>
    <s v="CL"/>
    <x v="0"/>
    <x v="13"/>
    <s v="CL Marketing Mall"/>
    <s v="F.MOZO"/>
    <s v="12"/>
    <s v="1200144636"/>
    <s v="10"/>
    <x v="2617"/>
    <x v="2940"/>
    <x v="15"/>
    <s v="MFILIPINI"/>
    <s v="ZSRV"/>
    <s v=""/>
    <s v="76666197"/>
    <s v="LA AMPOLLETA PRODUCCION AUDIOVISUAL"/>
    <n v="259650"/>
    <n v="280.42076614862896"/>
    <s v="CLP"/>
    <s v="false"/>
  </r>
  <r>
    <s v="3510"/>
    <s v="PE"/>
    <x v="1"/>
    <x v="2"/>
    <s v="PE Ops Mall"/>
    <s v="DDIAZ"/>
    <s v="12"/>
    <s v="1200146969"/>
    <s v="10"/>
    <x v="2618"/>
    <x v="2941"/>
    <x v="38"/>
    <s v="DDIAZ"/>
    <s v="ZSRV"/>
    <s v=""/>
    <s v="P52933471"/>
    <s v="EMPSER PERU E.I.R.L"/>
    <n v="964.55"/>
    <n v="279.5797101449275"/>
    <s v="PEN"/>
    <s v="false"/>
  </r>
  <r>
    <s v="2400"/>
    <s v="CL"/>
    <x v="0"/>
    <x v="7"/>
    <s v="CL Ops Mall"/>
    <s v="RMESA"/>
    <s v="12"/>
    <s v="1200145669"/>
    <s v="10"/>
    <x v="2619"/>
    <x v="2942"/>
    <x v="40"/>
    <s v="EXT_JHERRERA"/>
    <s v="ZSRV"/>
    <s v=""/>
    <s v="76979393"/>
    <s v="RD SERVICIOS DE INGENIERIA SPA"/>
    <n v="6.7"/>
    <n v="279.16666666666669"/>
    <s v="UF"/>
    <s v="false"/>
  </r>
  <r>
    <s v="2400"/>
    <s v="CL"/>
    <x v="0"/>
    <x v="7"/>
    <s v="CL Ops Mall"/>
    <s v="RMESA"/>
    <s v="12"/>
    <s v="1200145680"/>
    <s v="10"/>
    <x v="2620"/>
    <x v="2943"/>
    <x v="40"/>
    <s v="EXT_JHERRERA"/>
    <s v="ZSRV"/>
    <s v=""/>
    <s v="76979393"/>
    <s v="RD SERVICIOS DE INGENIERIA SPA"/>
    <n v="6.7"/>
    <n v="279.16666666666669"/>
    <s v="UF"/>
    <s v="false"/>
  </r>
  <r>
    <s v="BOG"/>
    <s v="CO"/>
    <x v="3"/>
    <x v="47"/>
    <s v="CO Center Manager"/>
    <s v="ABARRAGAN"/>
    <m/>
    <s v="1200147350"/>
    <s v="10"/>
    <x v="2621"/>
    <x v="2944"/>
    <x v="37"/>
    <s v="LBARRAGAN"/>
    <s v="ZSRV"/>
    <s v=""/>
    <s v="C900284209"/>
    <s v="PRODIASEO SAS"/>
    <n v="1025450"/>
    <n v="278.8064165307232"/>
    <s v="COP"/>
    <s v="false"/>
  </r>
  <r>
    <s v="MIN"/>
    <s v="PE"/>
    <x v="1"/>
    <x v="8"/>
    <s v="PE Center Manager"/>
    <s v="Ameza"/>
    <s v="12"/>
    <s v="1200146087"/>
    <s v="10"/>
    <x v="2622"/>
    <x v="2945"/>
    <x v="63"/>
    <s v="AMEZAR"/>
    <s v="ZSRV"/>
    <s v="SER_VARIO"/>
    <s v="P55219583"/>
    <s v="SERVICIOS EVENTOS SPECIALES"/>
    <n v="957.6"/>
    <n v="277.56521739130432"/>
    <s v="PEN"/>
    <s v="false"/>
  </r>
  <r>
    <s v="6000"/>
    <s v="PE"/>
    <x v="2"/>
    <x v="8"/>
    <s v="PE Center Manager"/>
    <s v="Ameza"/>
    <s v="12"/>
    <s v="1200146096"/>
    <s v="10"/>
    <x v="2623"/>
    <x v="2945"/>
    <x v="63"/>
    <s v="AMEZAR"/>
    <s v="ZSRV"/>
    <s v="SER_VARIO"/>
    <s v="P55219583"/>
    <s v="SERVICIOS EVENTOS SPECIALES"/>
    <n v="957.6"/>
    <n v="277.56521739130432"/>
    <s v="PEN"/>
    <s v="false"/>
  </r>
  <r>
    <s v="BOG"/>
    <s v="CO"/>
    <x v="3"/>
    <x v="11"/>
    <s v="CO Ops Mall"/>
    <s v="CAROL CORTES"/>
    <s v="12"/>
    <s v="1200145193"/>
    <s v="10"/>
    <x v="2624"/>
    <x v="2946"/>
    <x v="22"/>
    <s v="EXT_APAREDES"/>
    <s v="ZSRV"/>
    <s v=""/>
    <s v="C901094828"/>
    <s v="SOLUCIONES INTEGRALES DE MOVILIDAD,"/>
    <n v="1020000"/>
    <n v="277.32463295269167"/>
    <s v="COP"/>
    <s v="false"/>
  </r>
  <r>
    <s v="3450"/>
    <s v="PE"/>
    <x v="1"/>
    <x v="38"/>
    <s v="PE Ops Out/Strips"/>
    <s v="EREJAS"/>
    <s v="12"/>
    <s v="1200144506"/>
    <s v="10"/>
    <x v="2625"/>
    <x v="2947"/>
    <x v="47"/>
    <s v="EREJAS"/>
    <s v="ZSRV"/>
    <s v=""/>
    <s v="P56607803"/>
    <s v="NATIONAL FACILITIES MANAGEMENT S.A."/>
    <n v="950"/>
    <n v="275.36231884057969"/>
    <s v="PEN"/>
    <s v="false"/>
  </r>
  <r>
    <s v="3450"/>
    <s v="PE"/>
    <x v="1"/>
    <x v="34"/>
    <s v="PE Marketing Mall"/>
    <s v="JPONCE"/>
    <s v="12"/>
    <s v="1200146161"/>
    <s v="10"/>
    <x v="2626"/>
    <x v="2948"/>
    <x v="34"/>
    <s v="EXT_ACHIHUAN"/>
    <s v="ZSRV"/>
    <s v="SER_MKT"/>
    <s v="P20416564"/>
    <s v="SUSAN LEON PRODUCCIONES Y REPRESENT"/>
    <n v="950"/>
    <n v="275.36231884057969"/>
    <s v="PEN"/>
    <s v="false"/>
  </r>
  <r>
    <s v="3450"/>
    <s v="PE"/>
    <x v="1"/>
    <x v="34"/>
    <s v="PE Marketing Mall"/>
    <s v="JPONCE"/>
    <s v="12"/>
    <s v="1200146158"/>
    <s v="10"/>
    <x v="2627"/>
    <x v="2949"/>
    <x v="34"/>
    <s v="EXT_ACHIHUAN"/>
    <s v="ZSRV"/>
    <s v="SER_MKT"/>
    <s v="P20416564"/>
    <s v="SUSAN LEON PRODUCCIONES Y REPRESENT"/>
    <n v="950"/>
    <n v="275.36231884057969"/>
    <s v="PEN"/>
    <s v="false"/>
  </r>
  <r>
    <s v="6000"/>
    <s v="PE"/>
    <x v="2"/>
    <x v="2"/>
    <s v="PE Ops Mall"/>
    <s v="KALVAN"/>
    <s v="12"/>
    <s v="1200146389"/>
    <s v="10"/>
    <x v="2628"/>
    <x v="2950"/>
    <x v="13"/>
    <s v="EXT_KNOLASCO"/>
    <s v="ZSRV"/>
    <s v="SER_MANTO"/>
    <s v="P49259204"/>
    <s v="AF CONCEPT S.A.C."/>
    <n v="950"/>
    <n v="275.36231884057969"/>
    <s v="PEN"/>
    <s v="false"/>
  </r>
  <r>
    <s v="1100"/>
    <s v="CL"/>
    <x v="0"/>
    <x v="7"/>
    <s v="CL Ops Mall"/>
    <s v="MANTONIETA"/>
    <m/>
    <s v="1200147430"/>
    <s v="20"/>
    <x v="769"/>
    <x v="2951"/>
    <x v="29"/>
    <s v="EXT_CNARANJO"/>
    <s v="ZSRV"/>
    <s v=""/>
    <s v="76451328"/>
    <s v="MESA ARQUITECTURA LIMITADA"/>
    <n v="254600"/>
    <n v="274.96679014612334"/>
    <s v="CLP"/>
    <s v="false"/>
  </r>
  <r>
    <s v="6030"/>
    <s v="PE"/>
    <x v="2"/>
    <x v="14"/>
    <s v="Corp Gest Riesgo"/>
    <s v="CF"/>
    <s v="14"/>
    <s v="1400009260"/>
    <s v="10"/>
    <x v="2629"/>
    <x v="317"/>
    <x v="36"/>
    <s v="FPEREZ"/>
    <s v="ZPMH"/>
    <s v=""/>
    <s v="P39062500"/>
    <s v="CHUBB PERU S.A. COMPANIA DE SEGUROS"/>
    <n v="274.93"/>
    <n v="274.93"/>
    <s v="USD"/>
    <s v="false"/>
  </r>
  <r>
    <s v="6700"/>
    <s v="PE"/>
    <x v="2"/>
    <x v="2"/>
    <s v="PE Ops Mall"/>
    <s v="ZDIAZ"/>
    <s v="12"/>
    <s v="1200146953"/>
    <s v="10"/>
    <x v="2630"/>
    <x v="2952"/>
    <x v="38"/>
    <s v="ZDIAZ"/>
    <s v="ZSRV"/>
    <s v=""/>
    <s v="P60338169"/>
    <s v="INVERSIONES URBANISTICAS OPERADORA"/>
    <n v="948"/>
    <n v="274.78260869565219"/>
    <s v="PEN"/>
    <s v="false"/>
  </r>
  <r>
    <s v="6700"/>
    <s v="PE"/>
    <x v="2"/>
    <x v="2"/>
    <s v="PE Ops Mall"/>
    <s v="ZDIAZ"/>
    <s v="12"/>
    <s v="1200146957"/>
    <s v="10"/>
    <x v="2631"/>
    <x v="2953"/>
    <x v="38"/>
    <s v="ZDIAZ"/>
    <s v="ZSRV"/>
    <s v=""/>
    <s v="P60338169"/>
    <s v="INVERSIONES URBANISTICAS OPERADORA"/>
    <n v="948"/>
    <n v="274.78260869565219"/>
    <s v="PEN"/>
    <s v="false"/>
  </r>
  <r>
    <s v="6700"/>
    <s v="PE"/>
    <x v="2"/>
    <x v="2"/>
    <s v="PE Ops Mall"/>
    <s v="ZDIAZ"/>
    <m/>
    <s v="1200147594"/>
    <s v="10"/>
    <x v="2632"/>
    <x v="2954"/>
    <x v="28"/>
    <s v="ZDIAZ"/>
    <s v="ZSRV"/>
    <s v=""/>
    <s v="P60338169"/>
    <s v="INVERSIONES URBANISTICAS OPERADORA"/>
    <n v="948"/>
    <n v="274.78260869565219"/>
    <s v="PEN"/>
    <s v="false"/>
  </r>
  <r>
    <s v="4300"/>
    <s v="CO"/>
    <x v="3"/>
    <x v="12"/>
    <s v="CO Gcia Ing"/>
    <s v="JVASQUEZ"/>
    <s v="12"/>
    <s v="1200146478"/>
    <s v="20"/>
    <x v="344"/>
    <x v="342"/>
    <x v="43"/>
    <s v="JVASQUEZ"/>
    <s v="ZSRV"/>
    <s v=""/>
    <s v="C900990718"/>
    <s v="OBRA ARANGO SAS"/>
    <n v="1010115"/>
    <n v="274.63703099510604"/>
    <s v="COP"/>
    <s v="false"/>
  </r>
  <r>
    <s v="4300"/>
    <s v="CO"/>
    <x v="3"/>
    <x v="11"/>
    <s v="CO Ops Mall"/>
    <s v="AZAMUDIO"/>
    <s v="12"/>
    <s v="1200143817"/>
    <s v="10"/>
    <x v="2633"/>
    <x v="2955"/>
    <x v="59"/>
    <s v="EXT_JTRUJILL"/>
    <s v="ZSRV"/>
    <s v=""/>
    <s v="C900745379"/>
    <s v="RETAILCHECK COLOMBIA S.A.S"/>
    <n v="1010010"/>
    <n v="274.6084828711256"/>
    <s v="COP"/>
    <s v="false"/>
  </r>
  <r>
    <s v="MIN"/>
    <s v="PE"/>
    <x v="1"/>
    <x v="34"/>
    <s v="PE Marketing Mall"/>
    <s v="AATOCHE"/>
    <s v="12"/>
    <s v="1200146461"/>
    <s v="10"/>
    <x v="2634"/>
    <x v="2956"/>
    <x v="43"/>
    <s v="AATOCHE"/>
    <s v="ZSRV"/>
    <s v=""/>
    <s v="P60410156"/>
    <s v="S &amp; M GIGANTICOLOR S.A.C"/>
    <n v="945"/>
    <n v="273.91304347826087"/>
    <s v="PEN"/>
    <s v="false"/>
  </r>
  <r>
    <s v="3540"/>
    <s v="PE"/>
    <x v="1"/>
    <x v="57"/>
    <s v="PE Gcia Centro Com"/>
    <s v="MZAPATA"/>
    <s v="12"/>
    <s v="1200144044"/>
    <s v="10"/>
    <x v="2635"/>
    <x v="2957"/>
    <x v="8"/>
    <s v="PRA_MZAPATA"/>
    <s v="ZSRV"/>
    <s v="SER_GRAL"/>
    <s v="P46184289"/>
    <s v="CORPORACION FIREMAN S S.A.C"/>
    <n v="944"/>
    <n v="273.62318840579707"/>
    <s v="PEN"/>
    <s v="false"/>
  </r>
  <r>
    <s v="3510"/>
    <s v="PE"/>
    <x v="1"/>
    <x v="2"/>
    <s v="PE Ops Mall"/>
    <s v="DDIAZ"/>
    <s v="12"/>
    <s v="1200144364"/>
    <s v="10"/>
    <x v="2636"/>
    <x v="2958"/>
    <x v="32"/>
    <s v="DDIAZ"/>
    <s v="ZSRV"/>
    <s v=""/>
    <s v="P47186416"/>
    <s v="WILSON CAMACHO CERDAN"/>
    <n v="941.5"/>
    <n v="272.89855072463769"/>
    <s v="PEN"/>
    <s v="false"/>
  </r>
  <r>
    <s v="DCO"/>
    <s v="CO"/>
    <x v="3"/>
    <x v="22"/>
    <s v="CO A.Finanzas"/>
    <s v="ABARRAGAN"/>
    <s v="12"/>
    <s v="1200144001"/>
    <s v="10"/>
    <x v="2637"/>
    <x v="2959"/>
    <x v="8"/>
    <s v="LBARRAGAN"/>
    <s v="ZSRV"/>
    <s v=""/>
    <s v="C901612438"/>
    <s v="CABIFY EMPRESARIAL S.A.S"/>
    <n v="1003426"/>
    <n v="272.81837955410549"/>
    <s v="COP"/>
    <s v="false"/>
  </r>
  <r>
    <s v="DCO"/>
    <s v="CO"/>
    <x v="3"/>
    <x v="64"/>
    <s v="CO Explotación TI"/>
    <s v="CPAVEZ"/>
    <s v="12"/>
    <s v="1200145746"/>
    <s v="10"/>
    <x v="2638"/>
    <x v="2960"/>
    <x v="39"/>
    <s v="CPAVEZ"/>
    <s v="ZSRV"/>
    <s v="SER_GRAL"/>
    <s v="C901370985"/>
    <s v="TELCONEX SAS"/>
    <n v="1002500"/>
    <n v="272.56661228928766"/>
    <s v="COP"/>
    <s v="false"/>
  </r>
  <r>
    <s v="MVS"/>
    <s v="PE"/>
    <x v="2"/>
    <x v="38"/>
    <s v="PE Ops Out/Strips"/>
    <s v="KORDAYA"/>
    <m/>
    <s v="1200147532"/>
    <s v="20"/>
    <x v="2639"/>
    <x v="2961"/>
    <x v="28"/>
    <s v="KORDAYA"/>
    <s v="ZSRV"/>
    <s v=""/>
    <s v="P60123269"/>
    <s v="JD COOL INGENIEROS E.I.R.L"/>
    <n v="940"/>
    <n v="272.463768115942"/>
    <s v="PEN"/>
    <s v="false"/>
  </r>
  <r>
    <s v="DCO"/>
    <s v="CO"/>
    <x v="3"/>
    <x v="33"/>
    <s v="CO Sgcia Personas"/>
    <s v="C Ibañez"/>
    <s v="12"/>
    <s v="1200146201"/>
    <s v="10"/>
    <x v="2640"/>
    <x v="2962"/>
    <x v="30"/>
    <s v="PRA_KCUBIDES"/>
    <s v="ZSRV"/>
    <s v=""/>
    <s v="C830515294"/>
    <s v="GODOY CORDOBA ABOGADOS S.A.S"/>
    <n v="1000000"/>
    <n v="271.88689505165848"/>
    <s v="COP"/>
    <s v="false"/>
  </r>
  <r>
    <s v="PRT"/>
    <s v="CL"/>
    <x v="0"/>
    <x v="7"/>
    <s v="CL Ops Mall"/>
    <s v="roquendo"/>
    <s v="12"/>
    <s v="1200145189"/>
    <s v="10"/>
    <x v="2641"/>
    <x v="2963"/>
    <x v="53"/>
    <s v="MMARTINEZG"/>
    <s v="ZSRV"/>
    <s v=""/>
    <s v="77328335"/>
    <s v="MASTER GARDEN SPA"/>
    <n v="250500"/>
    <n v="270.53880962923762"/>
    <s v="CLP"/>
    <s v="false"/>
  </r>
  <r>
    <s v="2400"/>
    <s v="CL"/>
    <x v="0"/>
    <x v="7"/>
    <s v="CL Ops Mall"/>
    <s v="RMESA"/>
    <s v="12"/>
    <s v="1200146238"/>
    <s v="10"/>
    <x v="2642"/>
    <x v="2964"/>
    <x v="30"/>
    <s v="PCAMPOS"/>
    <s v="ZSRV"/>
    <s v=""/>
    <s v="77692006"/>
    <s v="FISER SPA"/>
    <n v="250170"/>
    <n v="270.18241119739076"/>
    <s v="CLP"/>
    <s v="false"/>
  </r>
  <r>
    <s v="1110"/>
    <s v="CL"/>
    <x v="0"/>
    <x v="45"/>
    <s v="CL Ops Out/Strip"/>
    <s v="MBELLO"/>
    <s v="12"/>
    <s v="1200144450"/>
    <s v="10"/>
    <x v="2643"/>
    <x v="2965"/>
    <x v="19"/>
    <s v="EXT_MBELLO"/>
    <s v="ZSRV"/>
    <s v=""/>
    <s v="76615160"/>
    <s v="EXTINTORES START FIRE Y COMPANIA"/>
    <n v="249600"/>
    <n v="269.56681390601881"/>
    <s v="CLP"/>
    <s v="false"/>
  </r>
  <r>
    <s v="6400"/>
    <s v="PE"/>
    <x v="2"/>
    <x v="2"/>
    <s v="PE Ops Mall"/>
    <s v="AVERGARA"/>
    <s v="12"/>
    <s v="1200146303"/>
    <s v="10"/>
    <x v="2644"/>
    <x v="1292"/>
    <x v="35"/>
    <s v="EXT_ACHIHUAN"/>
    <s v="ZSRV"/>
    <s v="SER_GRAL"/>
    <s v="P49259204"/>
    <s v="AF CONCEPT S.A.C."/>
    <n v="930"/>
    <n v="269.56521739130432"/>
    <s v="PEN"/>
    <s v="false"/>
  </r>
  <r>
    <s v="OAS"/>
    <s v="CO"/>
    <x v="3"/>
    <x v="58"/>
    <s v="CO Mktg Div"/>
    <s v="CGUTIERREZ"/>
    <s v="12"/>
    <s v="1200145876"/>
    <s v="10"/>
    <x v="2645"/>
    <x v="2966"/>
    <x v="31"/>
    <s v="AMONTES"/>
    <s v="ZSRV"/>
    <s v="SER_MKT"/>
    <s v="C830015727"/>
    <s v="AXESNET SAS"/>
    <n v="990000"/>
    <n v="269.16802610114195"/>
    <s v="COP"/>
    <s v="false"/>
  </r>
  <r>
    <s v="1100"/>
    <s v="CL"/>
    <x v="0"/>
    <x v="7"/>
    <s v="CL Ops Mall"/>
    <s v="KCEA"/>
    <s v="12"/>
    <s v="1200145294"/>
    <s v="10"/>
    <x v="2646"/>
    <x v="2967"/>
    <x v="36"/>
    <s v="EXT_CNARANJO"/>
    <s v="ZSRV"/>
    <s v=""/>
    <s v="76179272"/>
    <s v="ANDES FACILITY MANAGEMENT SPA"/>
    <n v="248400"/>
    <n v="268.27081960839377"/>
    <s v="CLP"/>
    <s v="false"/>
  </r>
  <r>
    <s v="6000"/>
    <s v="PE"/>
    <x v="2"/>
    <x v="2"/>
    <s v="PE Ops Mall"/>
    <s v="MCORDOVA"/>
    <s v="12"/>
    <s v="1200145689"/>
    <s v="10"/>
    <x v="2647"/>
    <x v="2968"/>
    <x v="40"/>
    <s v="EXT_KNOLASCO"/>
    <s v="ZSRV"/>
    <s v="SER_MANTO"/>
    <s v="P10004918"/>
    <s v="TAI LOY S.A"/>
    <n v="924.92"/>
    <n v="268.0927536231884"/>
    <s v="PEN"/>
    <s v="false"/>
  </r>
  <r>
    <s v="1100"/>
    <s v="CL"/>
    <x v="0"/>
    <x v="7"/>
    <s v="CL Ops Mall"/>
    <s v="CMELLA"/>
    <s v="12"/>
    <s v="1200143910"/>
    <s v="20"/>
    <x v="2648"/>
    <x v="2969"/>
    <x v="6"/>
    <s v="EXT_CNARANJO"/>
    <s v="ZSRV"/>
    <s v=""/>
    <s v="76720778"/>
    <s v="SECURITEK SPA"/>
    <n v="247500"/>
    <n v="267.2988238851749"/>
    <s v="CLP"/>
    <s v="false"/>
  </r>
  <r>
    <s v="LAR"/>
    <s v="PE"/>
    <x v="1"/>
    <x v="8"/>
    <s v="PE Center Manager"/>
    <s v="FZAMALLOA"/>
    <s v="12"/>
    <s v="1200145656"/>
    <s v="10"/>
    <x v="2649"/>
    <x v="2970"/>
    <x v="40"/>
    <s v="EXT_BRODRIGU"/>
    <s v="ZSRV"/>
    <s v=""/>
    <s v="P56607803"/>
    <s v="NATIONAL FACILITIES MANAGEMENT S.A."/>
    <n v="920.25"/>
    <n v="266.73913043478257"/>
    <s v="PEN"/>
    <s v="false"/>
  </r>
  <r>
    <s v="MOL"/>
    <s v="PE"/>
    <x v="1"/>
    <x v="2"/>
    <s v="PE Ops Mall"/>
    <s v="JZAPATA"/>
    <s v="12"/>
    <s v="1200145684"/>
    <s v="10"/>
    <x v="2650"/>
    <x v="2970"/>
    <x v="40"/>
    <s v="EXT_BRODRIGU"/>
    <s v="ZSRV"/>
    <s v=""/>
    <s v="P56607803"/>
    <s v="NATIONAL FACILITIES MANAGEMENT S.A."/>
    <n v="920.25"/>
    <n v="266.73913043478257"/>
    <s v="PEN"/>
    <s v="false"/>
  </r>
  <r>
    <s v="MOL"/>
    <s v="PE"/>
    <x v="1"/>
    <x v="2"/>
    <s v="PE Ops Mall"/>
    <s v="JZAPATA"/>
    <m/>
    <s v="1200147479"/>
    <s v="10"/>
    <x v="2651"/>
    <x v="2970"/>
    <x v="29"/>
    <s v="EXT_KNOLASCO"/>
    <s v="ZSRV"/>
    <s v=""/>
    <s v="P56607803"/>
    <s v="NATIONAL FACILITIES MANAGEMENT S.A."/>
    <n v="920.25"/>
    <n v="266.73913043478257"/>
    <s v="PEN"/>
    <s v="false"/>
  </r>
  <r>
    <s v="3510"/>
    <s v="PE"/>
    <x v="1"/>
    <x v="34"/>
    <s v="PE Marketing Mall"/>
    <s v="RCULQUI"/>
    <s v="12"/>
    <s v="1200145034"/>
    <s v="10"/>
    <x v="2652"/>
    <x v="2971"/>
    <x v="7"/>
    <s v="SGARIBAY"/>
    <s v="ZSRV"/>
    <s v=""/>
    <s v="P49614128"/>
    <s v="BACKSTAGE &amp; MARKETING SRL"/>
    <n v="920"/>
    <n v="266.66666666666663"/>
    <s v="PEN"/>
    <s v="false"/>
  </r>
  <r>
    <s v="MIN"/>
    <s v="PE"/>
    <x v="1"/>
    <x v="2"/>
    <s v="PE Ops Mall"/>
    <s v="cmalpartida"/>
    <m/>
    <s v="1200147492"/>
    <s v="10"/>
    <x v="2653"/>
    <x v="2972"/>
    <x v="29"/>
    <s v="EXT_EDAVILA"/>
    <s v="ZSRV"/>
    <s v=""/>
    <s v="P52110530"/>
    <s v="COPEX DIGITAL S.A.C."/>
    <n v="920"/>
    <n v="266.66666666666663"/>
    <s v="PEN"/>
    <s v="false"/>
  </r>
  <r>
    <s v="MIN"/>
    <s v="PE"/>
    <x v="1"/>
    <x v="2"/>
    <s v="PE Ops Mall"/>
    <s v="CPISFIL"/>
    <s v="12"/>
    <s v="1200146128"/>
    <s v="10"/>
    <x v="2654"/>
    <x v="2973"/>
    <x v="34"/>
    <s v="EXT_EDAVILA"/>
    <s v="ZSRV"/>
    <s v=""/>
    <s v="P56607803"/>
    <s v="NATIONAL FACILITIES MANAGEMENT S.A."/>
    <n v="918.75"/>
    <n v="266.30434782608694"/>
    <s v="PEN"/>
    <s v="false"/>
  </r>
  <r>
    <s v="BOG"/>
    <s v="CO"/>
    <x v="3"/>
    <x v="33"/>
    <s v="CO Sgcia Personas"/>
    <s v="JVASQUEZ"/>
    <s v="12"/>
    <s v="1200143949"/>
    <s v="10"/>
    <x v="2655"/>
    <x v="1975"/>
    <x v="27"/>
    <s v="JVASQUEZ"/>
    <s v="ZSRV"/>
    <s v=""/>
    <s v="C901709864"/>
    <s v="HARGLOS INGENIERIA S.A.S"/>
    <n v="976307"/>
    <n v="265.44507884719957"/>
    <s v="COP"/>
    <s v="false"/>
  </r>
  <r>
    <s v="2400"/>
    <s v="CL"/>
    <x v="0"/>
    <x v="7"/>
    <s v="CL Ops Mall"/>
    <s v="RMESA"/>
    <s v="12"/>
    <s v="1200145262"/>
    <s v="10"/>
    <x v="2656"/>
    <x v="2974"/>
    <x v="36"/>
    <s v="PCAMPOS"/>
    <s v="ZSRV"/>
    <s v=""/>
    <s v="76694376"/>
    <s v="SERVICIOS INDUSTRIALES ELMEC LIMITA"/>
    <n v="245700"/>
    <n v="265.35483243873728"/>
    <s v="CLP"/>
    <s v="false"/>
  </r>
  <r>
    <s v="BOG"/>
    <s v="CO"/>
    <x v="3"/>
    <x v="11"/>
    <s v="CO Ops Mall"/>
    <s v="CAROL CORTES"/>
    <s v="12"/>
    <s v="1200143947"/>
    <s v="10"/>
    <x v="2657"/>
    <x v="2975"/>
    <x v="27"/>
    <s v="EXT_APAREDES"/>
    <s v="ZSRV"/>
    <s v=""/>
    <s v="C900803292"/>
    <s v="PLANEACION ESTRATEGICA Y"/>
    <n v="975000"/>
    <n v="265.08972267536706"/>
    <s v="COP"/>
    <s v="false"/>
  </r>
  <r>
    <s v="6740"/>
    <s v="PE"/>
    <x v="2"/>
    <x v="34"/>
    <s v="PE Marketing Mall"/>
    <s v="KORDAYA"/>
    <s v="12"/>
    <s v="1200146122"/>
    <s v="10"/>
    <x v="2658"/>
    <x v="2976"/>
    <x v="34"/>
    <s v="EXT_ACHIHUAN"/>
    <s v="ZSRV"/>
    <s v="SER_MKT"/>
    <s v="P45391868"/>
    <s v="IMAGEN ALTERNATIVA S.A.C."/>
    <n v="912"/>
    <n v="264.3478260869565"/>
    <s v="PEN"/>
    <s v="false"/>
  </r>
  <r>
    <s v="MVS"/>
    <s v="PE"/>
    <x v="2"/>
    <x v="38"/>
    <s v="PE Ops Out/Strips"/>
    <s v="KORDAYA"/>
    <s v="12"/>
    <s v="1200145002"/>
    <s v="10"/>
    <x v="2659"/>
    <x v="2977"/>
    <x v="0"/>
    <s v="KORDAYA"/>
    <s v="ZSRV"/>
    <s v=""/>
    <s v="P60434597"/>
    <s v="DINAMO CONTROL &amp; AUTOMATIZACION S.A"/>
    <n v="910"/>
    <n v="263.768115942029"/>
    <s v="PEN"/>
    <s v="false"/>
  </r>
  <r>
    <s v="6030"/>
    <s v="PE"/>
    <x v="2"/>
    <x v="2"/>
    <s v="PE Ops Mall"/>
    <s v="LHUAMAN"/>
    <s v="12"/>
    <s v="1200145149"/>
    <s v="10"/>
    <x v="2660"/>
    <x v="2978"/>
    <x v="24"/>
    <s v="LHUAMAN"/>
    <s v="ZSRV"/>
    <s v=""/>
    <s v="P53719503"/>
    <s v="EFCO AMERICA S.A."/>
    <n v="910"/>
    <n v="263.768115942029"/>
    <s v="PEN"/>
    <s v="false"/>
  </r>
  <r>
    <s v="3520"/>
    <s v="PE"/>
    <x v="1"/>
    <x v="2"/>
    <s v="PE Ops Mall"/>
    <s v="GLUDENA"/>
    <s v="12"/>
    <s v="1200143798"/>
    <s v="10"/>
    <x v="2661"/>
    <x v="2979"/>
    <x v="48"/>
    <s v="GLUDENA"/>
    <s v="ZSRV"/>
    <s v=""/>
    <s v="P53719503"/>
    <s v="EFCO AMERICA S.A."/>
    <n v="909.59"/>
    <n v="263.64927536231886"/>
    <s v="PEN"/>
    <s v="false"/>
  </r>
  <r>
    <s v="DCO"/>
    <s v="CO"/>
    <x v="3"/>
    <x v="22"/>
    <s v="CO A.Finanzas"/>
    <s v="ABARRAGAN"/>
    <s v="12"/>
    <s v="1200146859"/>
    <s v="10"/>
    <x v="2662"/>
    <x v="2980"/>
    <x v="50"/>
    <s v="LBARRAGAN"/>
    <s v="ZSRV"/>
    <s v=""/>
    <s v="C900284209"/>
    <s v="PRODIASEO SAS"/>
    <n v="965980"/>
    <n v="262.63730288200111"/>
    <s v="COP"/>
    <s v="false"/>
  </r>
  <r>
    <s v="2310"/>
    <s v="CL"/>
    <x v="0"/>
    <x v="7"/>
    <s v="CL Ops Mall"/>
    <s v="mmartinez"/>
    <s v="12"/>
    <s v="1200144810"/>
    <s v="10"/>
    <x v="2663"/>
    <x v="2981"/>
    <x v="4"/>
    <s v="MMARTINEZG"/>
    <s v="ZSRV"/>
    <s v=""/>
    <s v="76360903"/>
    <s v="RENTOKIL INITIAL CHILE SPA"/>
    <n v="6.3"/>
    <n v="262.5"/>
    <s v="UF"/>
    <s v="false"/>
  </r>
  <r>
    <s v="1100"/>
    <s v="CL"/>
    <x v="0"/>
    <x v="51"/>
    <s v="CL Serv al Cliente"/>
    <s v="JRODRIGUEZ"/>
    <s v="12"/>
    <s v="1200146481"/>
    <s v="10"/>
    <x v="2664"/>
    <x v="2982"/>
    <x v="43"/>
    <s v="EXT_KBRAVO"/>
    <s v="ZSRV"/>
    <s v=""/>
    <s v="76813713"/>
    <s v="PRODUCCIONES PROMOTIVA SPA"/>
    <n v="242950"/>
    <n v="262.38484550667977"/>
    <s v="CLP"/>
    <s v="false"/>
  </r>
  <r>
    <s v="6550"/>
    <s v="PE"/>
    <x v="2"/>
    <x v="2"/>
    <s v="PE Ops Mall"/>
    <s v="yzegarra"/>
    <m/>
    <s v="1200147118"/>
    <s v="10"/>
    <x v="2665"/>
    <x v="2983"/>
    <x v="9"/>
    <s v="YZEGARRA"/>
    <s v="ZSRV"/>
    <s v=""/>
    <s v="P56263527"/>
    <s v="CORPORACION WC &amp; HNOS S.A.C"/>
    <n v="904"/>
    <n v="262.02898550724638"/>
    <s v="PEN"/>
    <s v="false"/>
  </r>
  <r>
    <s v="BOG"/>
    <s v="CO"/>
    <x v="3"/>
    <x v="11"/>
    <s v="CO Ops Mall"/>
    <s v="CAROL CORTES"/>
    <s v="12"/>
    <s v="1200143947"/>
    <s v="20"/>
    <x v="2657"/>
    <x v="2984"/>
    <x v="27"/>
    <s v="EXT_APAREDES"/>
    <s v="ZSRV"/>
    <s v=""/>
    <s v="C900803292"/>
    <s v="PLANEACION ESTRATEGICA Y"/>
    <n v="960000"/>
    <n v="261.01141924959217"/>
    <s v="COP"/>
    <s v="false"/>
  </r>
  <r>
    <s v="4300"/>
    <s v="CO"/>
    <x v="3"/>
    <x v="32"/>
    <s v="CO Mktg Mall"/>
    <s v="JVALDERRAMA"/>
    <m/>
    <s v="1200147558"/>
    <s v="10"/>
    <x v="2666"/>
    <x v="2985"/>
    <x v="28"/>
    <s v="JVALDERRAMA"/>
    <s v="ZSRV"/>
    <s v=""/>
    <s v="C900885731"/>
    <s v="AGENCIA STAGE S.A.S"/>
    <n v="960000"/>
    <n v="261.01141924959217"/>
    <s v="COP"/>
    <s v="false"/>
  </r>
  <r>
    <s v="2400"/>
    <s v="CL"/>
    <x v="0"/>
    <x v="7"/>
    <s v="CL Ops Mall"/>
    <s v="rmesa"/>
    <s v="12"/>
    <s v="1200146378"/>
    <s v="10"/>
    <x v="2667"/>
    <x v="2986"/>
    <x v="13"/>
    <s v="EXT_JHERRERA"/>
    <s v="ZSRV"/>
    <s v=""/>
    <s v="76360903"/>
    <s v="RENTOKIL INITIAL CHILE SPA"/>
    <n v="241553"/>
    <n v="260.87609214519455"/>
    <s v="CLP"/>
    <s v="false"/>
  </r>
  <r>
    <s v="3510"/>
    <s v="PE"/>
    <x v="1"/>
    <x v="2"/>
    <s v="PE Ops Mall"/>
    <s v="DDIAZ"/>
    <s v="12"/>
    <s v="1200144452"/>
    <s v="10"/>
    <x v="2668"/>
    <x v="2987"/>
    <x v="19"/>
    <s v="DDIAZ"/>
    <s v="ZSRV"/>
    <s v=""/>
    <s v="P53719503"/>
    <s v="EFCO AMERICA S.A."/>
    <n v="900"/>
    <n v="260.86956521739131"/>
    <s v="PEN"/>
    <s v="false"/>
  </r>
  <r>
    <s v="OUL"/>
    <s v="PE"/>
    <x v="1"/>
    <x v="38"/>
    <s v="PE Ops Out/Strips"/>
    <s v="mrodriguezc"/>
    <s v="12"/>
    <s v="1200145517"/>
    <s v="10"/>
    <x v="2669"/>
    <x v="2988"/>
    <x v="1"/>
    <s v="MRODRIGUEZC"/>
    <s v="ZSRV"/>
    <s v=""/>
    <s v="P56607803"/>
    <s v="NATIONAL FACILITIES MANAGEMENT S.A."/>
    <n v="900"/>
    <n v="260.86956521739131"/>
    <s v="PEN"/>
    <s v="false"/>
  </r>
  <r>
    <s v="MIN"/>
    <s v="PE"/>
    <x v="1"/>
    <x v="34"/>
    <s v="PE Marketing Mall"/>
    <s v="AATOCHE"/>
    <s v="12"/>
    <s v="1200145523"/>
    <s v="10"/>
    <x v="2670"/>
    <x v="2989"/>
    <x v="1"/>
    <s v="EXT_EDAVILA"/>
    <s v="ZSRV"/>
    <s v="SER_MKT"/>
    <s v="P56324984"/>
    <s v="CORPORACION PERU MEDICAL"/>
    <n v="900"/>
    <n v="260.86956521739131"/>
    <s v="PEN"/>
    <s v="false"/>
  </r>
  <r>
    <s v="6000"/>
    <s v="PE"/>
    <x v="2"/>
    <x v="34"/>
    <s v="PE Marketing Mall"/>
    <s v="AATOCHE"/>
    <s v="12"/>
    <s v="1200145805"/>
    <s v="10"/>
    <x v="2671"/>
    <x v="2990"/>
    <x v="39"/>
    <s v="EXT_KNOLASCO"/>
    <s v="ZSRV"/>
    <s v="SER_MKT"/>
    <s v="P51889223"/>
    <s v="FARI PRINT SAC."/>
    <n v="900"/>
    <n v="260.86956521739131"/>
    <s v="PEN"/>
    <s v="false"/>
  </r>
  <r>
    <s v="3510"/>
    <s v="PE"/>
    <x v="1"/>
    <x v="34"/>
    <s v="PE Marketing Mall"/>
    <s v="RCULQUI"/>
    <s v="12"/>
    <s v="1200145950"/>
    <s v="10"/>
    <x v="2672"/>
    <x v="2991"/>
    <x v="17"/>
    <s v="SGARIBAY"/>
    <s v="ZSRV"/>
    <s v=""/>
    <s v="P49614128"/>
    <s v="BACKSTAGE &amp; MARKETING SRL"/>
    <n v="900"/>
    <n v="260.86956521739131"/>
    <s v="PEN"/>
    <s v="false"/>
  </r>
  <r>
    <s v="3510"/>
    <s v="PE"/>
    <x v="1"/>
    <x v="34"/>
    <s v="PE Marketing Mall"/>
    <s v="RCULQUI"/>
    <s v="12"/>
    <s v="1200146207"/>
    <s v="10"/>
    <x v="2673"/>
    <x v="2992"/>
    <x v="30"/>
    <s v="SGARIBAY"/>
    <s v="ZSRV"/>
    <s v=""/>
    <s v="P20416564"/>
    <s v="SUSAN LEON PRODUCCIONES Y REPRESENT"/>
    <n v="900"/>
    <n v="260.86956521739131"/>
    <s v="PEN"/>
    <s v="false"/>
  </r>
  <r>
    <s v="3450"/>
    <s v="PE"/>
    <x v="1"/>
    <x v="4"/>
    <s v="PE Sgcia Infra"/>
    <s v="AVERGARA"/>
    <s v="12"/>
    <s v="1200146302"/>
    <s v="10"/>
    <x v="2674"/>
    <x v="2993"/>
    <x v="35"/>
    <s v="EXT_ACHIHUAN"/>
    <s v="ZSRV"/>
    <s v="SER_GRAL"/>
    <s v="P49259204"/>
    <s v="AF CONCEPT S.A.C."/>
    <n v="900"/>
    <n v="260.86956521739131"/>
    <s v="PEN"/>
    <s v="false"/>
  </r>
  <r>
    <s v="LAR"/>
    <s v="PE"/>
    <x v="1"/>
    <x v="8"/>
    <s v="PE Center Manager"/>
    <s v="FZAMALLOA"/>
    <s v="12"/>
    <s v="1200146809"/>
    <s v="10"/>
    <x v="2675"/>
    <x v="2994"/>
    <x v="18"/>
    <s v="EXT_KNOLASCO"/>
    <s v="ZSRV"/>
    <s v=""/>
    <s v="P56607803"/>
    <s v="NATIONAL FACILITIES MANAGEMENT S.A."/>
    <n v="900"/>
    <n v="260.86956521739131"/>
    <s v="PEN"/>
    <s v="false"/>
  </r>
  <r>
    <s v="OUL"/>
    <s v="PE"/>
    <x v="1"/>
    <x v="38"/>
    <s v="PE Ops Out/Strips"/>
    <s v="mrodriguezc"/>
    <m/>
    <s v="1200147449"/>
    <s v="10"/>
    <x v="2676"/>
    <x v="2995"/>
    <x v="29"/>
    <s v="MRODRIGUEZC"/>
    <s v="ZSRV"/>
    <s v=""/>
    <s v="P56607803"/>
    <s v="NATIONAL FACILITIES MANAGEMENT S.A."/>
    <n v="900"/>
    <n v="260.86956521739131"/>
    <s v="PEN"/>
    <s v="false"/>
  </r>
  <r>
    <s v="OUL"/>
    <s v="PE"/>
    <x v="1"/>
    <x v="38"/>
    <s v="PE Ops Out/Strips"/>
    <s v="mrodriguezc"/>
    <m/>
    <s v="1200147460"/>
    <s v="10"/>
    <x v="2677"/>
    <x v="2996"/>
    <x v="29"/>
    <s v="MRODRIGUEZC"/>
    <s v="ZSRV"/>
    <s v=""/>
    <s v="P56607803"/>
    <s v="NATIONAL FACILITIES MANAGEMENT S.A."/>
    <n v="900"/>
    <n v="260.86956521739131"/>
    <s v="PEN"/>
    <s v="false"/>
  </r>
  <r>
    <s v="6740"/>
    <s v="PE"/>
    <x v="2"/>
    <x v="41"/>
    <s v="PE Explotación TI"/>
    <s v="CPACHECO"/>
    <s v="14"/>
    <s v="1400009189"/>
    <s v="10"/>
    <x v="2678"/>
    <x v="2997"/>
    <x v="16"/>
    <s v="PRA_CPACHECO"/>
    <s v="ZPMH"/>
    <s v="SER_GRAL"/>
    <s v="P56570705"/>
    <s v="ENERGY CLOUD S.A.C"/>
    <n v="899.4"/>
    <n v="260.695652173913"/>
    <s v="PEN"/>
    <s v="false"/>
  </r>
  <r>
    <s v="6740"/>
    <s v="PE"/>
    <x v="2"/>
    <x v="41"/>
    <s v="PE Explotación TI"/>
    <s v="CPACHECO"/>
    <s v="14"/>
    <s v="1400009189"/>
    <s v="20"/>
    <x v="2678"/>
    <x v="2997"/>
    <x v="16"/>
    <s v="PRA_CPACHECO"/>
    <s v="ZPMH"/>
    <s v="SER_GRAL"/>
    <s v="P56570705"/>
    <s v="ENERGY CLOUD S.A.C"/>
    <n v="899.4"/>
    <n v="260.695652173913"/>
    <s v="PEN"/>
    <s v="false"/>
  </r>
  <r>
    <s v="6740"/>
    <s v="PE"/>
    <x v="2"/>
    <x v="41"/>
    <s v="PE Explotación TI"/>
    <s v="CPACHECO"/>
    <s v="14"/>
    <s v="1400009189"/>
    <s v="30"/>
    <x v="2678"/>
    <x v="2997"/>
    <x v="16"/>
    <s v="PRA_CPACHECO"/>
    <s v="ZPMH"/>
    <s v="SER_GRAL"/>
    <s v="P56570705"/>
    <s v="ENERGY CLOUD S.A.C"/>
    <n v="899.4"/>
    <n v="260.695652173913"/>
    <s v="PEN"/>
    <s v="false"/>
  </r>
  <r>
    <s v="6740"/>
    <s v="PE"/>
    <x v="2"/>
    <x v="41"/>
    <s v="PE Explotación TI"/>
    <s v="CPACHECO"/>
    <s v="14"/>
    <s v="1400009189"/>
    <s v="40"/>
    <x v="2678"/>
    <x v="2997"/>
    <x v="16"/>
    <s v="PRA_CPACHECO"/>
    <s v="ZPMH"/>
    <s v="SER_GRAL"/>
    <s v="P56570705"/>
    <s v="ENERGY CLOUD S.A.C"/>
    <n v="899.4"/>
    <n v="260.695652173913"/>
    <s v="PEN"/>
    <s v="false"/>
  </r>
  <r>
    <s v="6740"/>
    <s v="PE"/>
    <x v="2"/>
    <x v="41"/>
    <s v="PE Explotación TI"/>
    <s v="CPACHECO"/>
    <s v="14"/>
    <s v="1400009189"/>
    <s v="50"/>
    <x v="2678"/>
    <x v="2997"/>
    <x v="16"/>
    <s v="PRA_CPACHECO"/>
    <s v="ZPMH"/>
    <s v="SER_GRAL"/>
    <s v="P56570705"/>
    <s v="ENERGY CLOUD S.A.C"/>
    <n v="899.4"/>
    <n v="260.695652173913"/>
    <s v="PEN"/>
    <s v="false"/>
  </r>
  <r>
    <s v="6740"/>
    <s v="PE"/>
    <x v="2"/>
    <x v="41"/>
    <s v="PE Explotación TI"/>
    <s v="CPACHECO"/>
    <s v="14"/>
    <s v="1400009189"/>
    <s v="60"/>
    <x v="2678"/>
    <x v="2997"/>
    <x v="16"/>
    <s v="PRA_CPACHECO"/>
    <s v="ZPMH"/>
    <s v="SER_GRAL"/>
    <s v="P56570705"/>
    <s v="ENERGY CLOUD S.A.C"/>
    <n v="899.4"/>
    <n v="260.695652173913"/>
    <s v="PEN"/>
    <s v="false"/>
  </r>
  <r>
    <s v="6740"/>
    <s v="PE"/>
    <x v="2"/>
    <x v="41"/>
    <s v="PE Explotación TI"/>
    <s v="CPACHECO"/>
    <s v="14"/>
    <s v="1400009189"/>
    <s v="70"/>
    <x v="2678"/>
    <x v="2997"/>
    <x v="16"/>
    <s v="PRA_CPACHECO"/>
    <s v="ZPMH"/>
    <s v="SER_GRAL"/>
    <s v="P56570705"/>
    <s v="ENERGY CLOUD S.A.C"/>
    <n v="899.4"/>
    <n v="260.695652173913"/>
    <s v="PEN"/>
    <s v="false"/>
  </r>
  <r>
    <s v="6740"/>
    <s v="PE"/>
    <x v="2"/>
    <x v="41"/>
    <s v="PE Explotación TI"/>
    <s v="CPACHECO"/>
    <s v="14"/>
    <s v="1400009189"/>
    <s v="80"/>
    <x v="2678"/>
    <x v="2997"/>
    <x v="16"/>
    <s v="PRA_CPACHECO"/>
    <s v="ZPMH"/>
    <s v="SER_GRAL"/>
    <s v="P56570705"/>
    <s v="ENERGY CLOUD S.A.C"/>
    <n v="899.4"/>
    <n v="260.695652173913"/>
    <s v="PEN"/>
    <s v="false"/>
  </r>
  <r>
    <s v="6740"/>
    <s v="PE"/>
    <x v="2"/>
    <x v="41"/>
    <s v="PE Explotación TI"/>
    <s v="CPACHECO"/>
    <s v="14"/>
    <s v="1400009189"/>
    <s v="90"/>
    <x v="2678"/>
    <x v="2997"/>
    <x v="16"/>
    <s v="PRA_CPACHECO"/>
    <s v="ZPMH"/>
    <s v="SER_GRAL"/>
    <s v="P56570705"/>
    <s v="ENERGY CLOUD S.A.C"/>
    <n v="899.4"/>
    <n v="260.695652173913"/>
    <s v="PEN"/>
    <s v="false"/>
  </r>
  <r>
    <s v="6740"/>
    <s v="PE"/>
    <x v="2"/>
    <x v="41"/>
    <s v="PE Explotación TI"/>
    <s v="CPACHECO"/>
    <s v="14"/>
    <s v="1400009189"/>
    <s v="100"/>
    <x v="2678"/>
    <x v="2997"/>
    <x v="16"/>
    <s v="PRA_CPACHECO"/>
    <s v="ZPMH"/>
    <s v="SER_GRAL"/>
    <s v="P56570705"/>
    <s v="ENERGY CLOUD S.A.C"/>
    <n v="899.4"/>
    <n v="260.695652173913"/>
    <s v="PEN"/>
    <s v="false"/>
  </r>
  <r>
    <s v="6740"/>
    <s v="PE"/>
    <x v="2"/>
    <x v="41"/>
    <s v="PE Explotación TI"/>
    <s v="CPACHECO"/>
    <s v="14"/>
    <s v="1400009189"/>
    <s v="110"/>
    <x v="2678"/>
    <x v="2997"/>
    <x v="16"/>
    <s v="PRA_CPACHECO"/>
    <s v="ZPMH"/>
    <s v="SER_GRAL"/>
    <s v="P56570705"/>
    <s v="ENERGY CLOUD S.A.C"/>
    <n v="899.4"/>
    <n v="260.695652173913"/>
    <s v="PEN"/>
    <s v="false"/>
  </r>
  <r>
    <s v="6740"/>
    <s v="PE"/>
    <x v="2"/>
    <x v="41"/>
    <s v="PE Explotación TI"/>
    <s v="CPACHECO"/>
    <s v="14"/>
    <s v="1400009189"/>
    <s v="120"/>
    <x v="2678"/>
    <x v="2997"/>
    <x v="16"/>
    <s v="PRA_CPACHECO"/>
    <s v="ZPMH"/>
    <s v="SER_GRAL"/>
    <s v="P56570705"/>
    <s v="ENERGY CLOUD S.A.C"/>
    <n v="899.4"/>
    <n v="260.695652173913"/>
    <s v="PEN"/>
    <s v="false"/>
  </r>
  <r>
    <s v="3520"/>
    <s v="PE"/>
    <x v="1"/>
    <x v="17"/>
    <s v="PE Área Legal"/>
    <s v="GOLIVERI"/>
    <s v="12"/>
    <s v="1200146424"/>
    <s v="10"/>
    <x v="2679"/>
    <x v="1029"/>
    <x v="13"/>
    <s v="SGARIBAY"/>
    <s v="ZSRV"/>
    <s v=""/>
    <s v="P54744099"/>
    <s v="ESTUDIO JORGE AVENDANO ABOGADOS"/>
    <n v="260"/>
    <n v="260"/>
    <s v="USD"/>
    <s v="false"/>
  </r>
  <r>
    <s v="3540"/>
    <s v="PE"/>
    <x v="1"/>
    <x v="54"/>
    <s v="PE Área Personas"/>
    <s v="JCORONEL"/>
    <s v="12"/>
    <s v="1200145717"/>
    <s v="10"/>
    <x v="2680"/>
    <x v="2998"/>
    <x v="39"/>
    <s v="JCORONEL"/>
    <s v="ZSRV"/>
    <s v="SER_PERSO"/>
    <s v="P54904584"/>
    <s v="INTEGRAMEDICA PERU S.A.C"/>
    <n v="896"/>
    <n v="259.71014492753619"/>
    <s v="PEN"/>
    <s v="false"/>
  </r>
  <r>
    <s v="3520"/>
    <s v="PE"/>
    <x v="1"/>
    <x v="2"/>
    <s v="PE Ops Mall"/>
    <s v="GLUDENA"/>
    <s v="12"/>
    <s v="1200143970"/>
    <s v="10"/>
    <x v="2681"/>
    <x v="2999"/>
    <x v="27"/>
    <s v="GLUDENA"/>
    <s v="ZSRV"/>
    <s v=""/>
    <s v="P56607803"/>
    <s v="NATIONAL FACILITIES MANAGEMENT S.A."/>
    <n v="895"/>
    <n v="259.42028985507244"/>
    <s v="PEN"/>
    <s v="false"/>
  </r>
  <r>
    <s v="6500"/>
    <s v="PE"/>
    <x v="2"/>
    <x v="2"/>
    <s v="PE Ops Mall"/>
    <s v="AMARCHESINI"/>
    <s v="12"/>
    <s v="1200144869"/>
    <s v="10"/>
    <x v="2682"/>
    <x v="3000"/>
    <x v="42"/>
    <s v="EXT_ACHIHUAN"/>
    <s v="ZSRV"/>
    <s v="SER_GRAL"/>
    <s v="P49259204"/>
    <s v="AF CONCEPT S.A.C."/>
    <n v="895"/>
    <n v="259.42028985507244"/>
    <s v="PEN"/>
    <s v="false"/>
  </r>
  <r>
    <s v="2310"/>
    <s v="CL"/>
    <x v="0"/>
    <x v="7"/>
    <s v="CL Ops Mall"/>
    <s v="roquendo"/>
    <s v="12"/>
    <s v="1200144101"/>
    <s v="10"/>
    <x v="2683"/>
    <x v="3001"/>
    <x v="23"/>
    <s v="MMARTINEZG"/>
    <s v="ZSRV"/>
    <s v=""/>
    <s v="76468156"/>
    <s v="CASANOVA CONSTRUCCION Y SERVICIOS"/>
    <n v="240000"/>
    <n v="259.19885952501812"/>
    <s v="CLP"/>
    <s v="false"/>
  </r>
  <r>
    <s v="2310"/>
    <s v="CL"/>
    <x v="0"/>
    <x v="7"/>
    <s v="CL Ops Mall"/>
    <s v="roquendo"/>
    <s v="12"/>
    <s v="1200146334"/>
    <s v="10"/>
    <x v="2684"/>
    <x v="3002"/>
    <x v="35"/>
    <s v="EXT_CRODRIGU"/>
    <s v="ZSRV"/>
    <s v=""/>
    <s v="76229923"/>
    <s v="SERVICIOS DE COMUNICACIONES ASN LIM"/>
    <n v="240000"/>
    <n v="259.19885952501812"/>
    <s v="CLP"/>
    <s v="false"/>
  </r>
  <r>
    <s v="4300"/>
    <s v="CO"/>
    <x v="3"/>
    <x v="32"/>
    <s v="CO Mktg Mall"/>
    <s v="JVALDERRAMA"/>
    <m/>
    <s v="1200147567"/>
    <s v="10"/>
    <x v="2685"/>
    <x v="3003"/>
    <x v="28"/>
    <s v="JVALDERRAMA"/>
    <s v="ZSRV"/>
    <s v=""/>
    <s v="C108828389"/>
    <s v="JOHN MAURICIO PALACIO SOLANO"/>
    <n v="950000"/>
    <n v="258.29255029907557"/>
    <s v="COP"/>
    <s v="false"/>
  </r>
  <r>
    <s v="PHM"/>
    <s v="CO"/>
    <x v="3"/>
    <x v="33"/>
    <s v="CO Sgcia Personas"/>
    <s v="C Ibañez"/>
    <s v="12"/>
    <s v="1200146139"/>
    <s v="10"/>
    <x v="2686"/>
    <x v="3004"/>
    <x v="34"/>
    <s v="PRA_KCUBIDES"/>
    <s v="ZSRV"/>
    <s v=""/>
    <s v="C900193492"/>
    <s v="ERGO &amp; HEALTH SAS"/>
    <n v="949553"/>
    <n v="258.17101685698748"/>
    <s v="COP"/>
    <s v="false"/>
  </r>
  <r>
    <s v="3510"/>
    <s v="PE"/>
    <x v="1"/>
    <x v="2"/>
    <s v="PE Ops Mall"/>
    <s v="DDIAZ"/>
    <s v="12"/>
    <s v="1200144498"/>
    <s v="10"/>
    <x v="2687"/>
    <x v="3005"/>
    <x v="47"/>
    <s v="DDIAZ"/>
    <s v="ZSRV"/>
    <s v=""/>
    <s v="P56607803"/>
    <s v="NATIONAL FACILITIES MANAGEMENT S.A."/>
    <n v="887.5"/>
    <n v="257.24637681159419"/>
    <s v="PEN"/>
    <s v="false"/>
  </r>
  <r>
    <s v="DCO"/>
    <s v="CO"/>
    <x v="3"/>
    <x v="22"/>
    <s v="CO A.Finanzas"/>
    <s v="ABARRAGAN"/>
    <s v="12"/>
    <s v="1200145441"/>
    <s v="10"/>
    <x v="2688"/>
    <x v="3006"/>
    <x v="52"/>
    <s v="LBARRAGAN"/>
    <s v="ZSRV"/>
    <s v=""/>
    <s v="C900284209"/>
    <s v="PRODIASEO SAS"/>
    <n v="945540"/>
    <n v="257.07993474714516"/>
    <s v="COP"/>
    <s v="false"/>
  </r>
  <r>
    <s v="DCO"/>
    <s v="CO"/>
    <x v="3"/>
    <x v="22"/>
    <s v="CO A.Finanzas"/>
    <s v="ABARRAGAN"/>
    <s v="12"/>
    <s v="1200144006"/>
    <s v="10"/>
    <x v="2689"/>
    <x v="3007"/>
    <x v="8"/>
    <s v="LBARRAGAN"/>
    <s v="ZSRV"/>
    <s v=""/>
    <s v="C901004377"/>
    <s v="TRANSPORTES NISI SAS"/>
    <n v="945000"/>
    <n v="256.93311582381727"/>
    <s v="COP"/>
    <s v="false"/>
  </r>
  <r>
    <s v="3540"/>
    <s v="PE"/>
    <x v="1"/>
    <x v="5"/>
    <s v="PE Área Admin"/>
    <s v="GRAVINES"/>
    <s v="12"/>
    <s v="1200144480"/>
    <s v="20"/>
    <x v="447"/>
    <x v="3008"/>
    <x v="47"/>
    <s v="GRAVINES"/>
    <s v="ZSRV"/>
    <s v=""/>
    <s v="P51229363"/>
    <s v="CORPORACION MG SAC"/>
    <n v="885.46"/>
    <n v="256.65507246376814"/>
    <s v="PEN"/>
    <s v="false"/>
  </r>
  <r>
    <s v="2160"/>
    <s v="CL"/>
    <x v="0"/>
    <x v="13"/>
    <s v="CL Marketing Mall"/>
    <s v="JGORICHON"/>
    <s v="12"/>
    <s v="1200144524"/>
    <s v="10"/>
    <x v="2690"/>
    <x v="3009"/>
    <x v="16"/>
    <s v="JGORICHON"/>
    <s v="ZSRV"/>
    <s v=""/>
    <s v="76666197"/>
    <s v="LA AMPOLLETA PRODUCCION AUDIOVISUAL"/>
    <n v="236325"/>
    <n v="255.22987698854126"/>
    <s v="CLP"/>
    <s v="false"/>
  </r>
  <r>
    <s v="DCO"/>
    <s v="CO"/>
    <x v="3"/>
    <x v="22"/>
    <s v="CO A.Finanzas"/>
    <s v="ABARRAGAN"/>
    <s v="12"/>
    <s v="1200146762"/>
    <s v="10"/>
    <x v="1797"/>
    <x v="3010"/>
    <x v="51"/>
    <s v="LBARRAGAN"/>
    <s v="ZSRV"/>
    <s v=""/>
    <s v="C811025289"/>
    <s v="NOVAVENTA S.A.S"/>
    <n v="936600"/>
    <n v="254.64926590538337"/>
    <s v="COP"/>
    <s v="false"/>
  </r>
  <r>
    <s v="3540"/>
    <s v="PE"/>
    <x v="1"/>
    <x v="54"/>
    <s v="PE Área Personas"/>
    <s v="GRAVINES"/>
    <s v="12"/>
    <s v="1200144106"/>
    <s v="10"/>
    <x v="2691"/>
    <x v="3011"/>
    <x v="23"/>
    <s v="GRAVINES"/>
    <s v="ZSRV"/>
    <s v="SER_MKT"/>
    <s v="P34054975"/>
    <s v="CONQUISTADORES REAL SERVICE S.A"/>
    <n v="874.95"/>
    <n v="253.60869565217391"/>
    <s v="PEN"/>
    <s v="false"/>
  </r>
  <r>
    <s v="LAR"/>
    <s v="PE"/>
    <x v="1"/>
    <x v="8"/>
    <s v="PE Center Manager"/>
    <s v="FZAMALLOA"/>
    <s v="12"/>
    <s v="1200143764"/>
    <s v="10"/>
    <x v="2692"/>
    <x v="3012"/>
    <x v="14"/>
    <s v="EXT_BRODRIGU"/>
    <s v="ZSRV"/>
    <s v=""/>
    <s v="P60790228"/>
    <s v="JP ENERGY S.A.C"/>
    <n v="873.6"/>
    <n v="253.21739130434781"/>
    <s v="PEN"/>
    <s v="false"/>
  </r>
  <r>
    <s v="MIN"/>
    <s v="PE"/>
    <x v="1"/>
    <x v="2"/>
    <s v="PE Ops Mall"/>
    <s v="jrojas"/>
    <s v="12"/>
    <s v="1200146937"/>
    <s v="10"/>
    <x v="2693"/>
    <x v="3013"/>
    <x v="38"/>
    <s v="EXT_EDAVILA"/>
    <s v="ZSRV"/>
    <s v=""/>
    <s v="P20416564"/>
    <s v="SUSAN LEON PRODUCCIONES Y REPRESENT"/>
    <n v="873"/>
    <n v="253.04347826086956"/>
    <s v="PEN"/>
    <s v="false"/>
  </r>
  <r>
    <s v="6000"/>
    <s v="PE"/>
    <x v="2"/>
    <x v="2"/>
    <s v="PE Ops Mall"/>
    <s v="LRIOS"/>
    <s v="12"/>
    <s v="1200143837"/>
    <s v="10"/>
    <x v="2694"/>
    <x v="3014"/>
    <x v="59"/>
    <s v="EXT_KNOLASCO"/>
    <s v="ZSRV"/>
    <s v="SER_MANTO"/>
    <s v="P60593591"/>
    <s v="GREENTEK E.I.R.L"/>
    <n v="872"/>
    <n v="252.75362318840578"/>
    <s v="PEN"/>
    <s v="false"/>
  </r>
  <r>
    <s v="2400"/>
    <s v="CL"/>
    <x v="0"/>
    <x v="7"/>
    <s v="CL Ops Mall"/>
    <s v="RMESA"/>
    <s v="14"/>
    <s v="1400009336"/>
    <s v="10"/>
    <x v="2695"/>
    <x v="3015"/>
    <x v="51"/>
    <s v="EXT_JHERRERA"/>
    <s v="ZPMH"/>
    <s v=""/>
    <s v="76042014"/>
    <s v="WALMART CHILE SA"/>
    <n v="233668"/>
    <n v="252.3603296145497"/>
    <s v="CLP"/>
    <s v="false"/>
  </r>
  <r>
    <s v="2400"/>
    <s v="CL"/>
    <x v="0"/>
    <x v="7"/>
    <s v="CL Ops Mall"/>
    <s v="RMESA"/>
    <s v="14"/>
    <s v="1400009336"/>
    <s v="20"/>
    <x v="2695"/>
    <x v="3016"/>
    <x v="51"/>
    <s v="EXT_JHERRERA"/>
    <s v="ZPMH"/>
    <s v=""/>
    <s v="76042014"/>
    <s v="WALMART CHILE SA"/>
    <n v="233668"/>
    <n v="252.3603296145497"/>
    <s v="CLP"/>
    <s v="false"/>
  </r>
  <r>
    <s v="2400"/>
    <s v="CL"/>
    <x v="0"/>
    <x v="7"/>
    <s v="CL Ops Mall"/>
    <s v="RMESA"/>
    <s v="14"/>
    <s v="1400009336"/>
    <s v="30"/>
    <x v="2695"/>
    <x v="3017"/>
    <x v="51"/>
    <s v="EXT_JHERRERA"/>
    <s v="ZPMH"/>
    <s v=""/>
    <s v="76042014"/>
    <s v="WALMART CHILE SA"/>
    <n v="233668"/>
    <n v="252.3603296145497"/>
    <s v="CLP"/>
    <s v="false"/>
  </r>
  <r>
    <s v="2400"/>
    <s v="CL"/>
    <x v="0"/>
    <x v="7"/>
    <s v="CL Ops Mall"/>
    <s v="RMESA"/>
    <s v="14"/>
    <s v="1400009336"/>
    <s v="40"/>
    <x v="2695"/>
    <x v="3018"/>
    <x v="51"/>
    <s v="EXT_JHERRERA"/>
    <s v="ZPMH"/>
    <s v=""/>
    <s v="76042014"/>
    <s v="WALMART CHILE SA"/>
    <n v="233668"/>
    <n v="252.3603296145497"/>
    <s v="CLP"/>
    <s v="false"/>
  </r>
  <r>
    <s v="2400"/>
    <s v="CL"/>
    <x v="0"/>
    <x v="7"/>
    <s v="CL Ops Mall"/>
    <s v="RMESA"/>
    <s v="14"/>
    <s v="1400009336"/>
    <s v="50"/>
    <x v="2695"/>
    <x v="3019"/>
    <x v="51"/>
    <s v="EXT_JHERRERA"/>
    <s v="ZPMH"/>
    <s v=""/>
    <s v="76042014"/>
    <s v="WALMART CHILE SA"/>
    <n v="233668"/>
    <n v="252.3603296145497"/>
    <s v="CLP"/>
    <s v="false"/>
  </r>
  <r>
    <s v="2400"/>
    <s v="CL"/>
    <x v="0"/>
    <x v="7"/>
    <s v="CL Ops Mall"/>
    <s v="RMESA"/>
    <s v="14"/>
    <s v="1400009336"/>
    <s v="60"/>
    <x v="2695"/>
    <x v="3020"/>
    <x v="51"/>
    <s v="EXT_JHERRERA"/>
    <s v="ZPMH"/>
    <s v=""/>
    <s v="76042014"/>
    <s v="WALMART CHILE SA"/>
    <n v="233668"/>
    <n v="252.3603296145497"/>
    <s v="CLP"/>
    <s v="false"/>
  </r>
  <r>
    <s v="2400"/>
    <s v="CL"/>
    <x v="0"/>
    <x v="7"/>
    <s v="CL Ops Mall"/>
    <s v="RMESA"/>
    <s v="14"/>
    <s v="1400009336"/>
    <s v="70"/>
    <x v="2695"/>
    <x v="3021"/>
    <x v="51"/>
    <s v="EXT_JHERRERA"/>
    <s v="ZPMH"/>
    <s v=""/>
    <s v="76042014"/>
    <s v="WALMART CHILE SA"/>
    <n v="233668"/>
    <n v="252.3603296145497"/>
    <s v="CLP"/>
    <s v="false"/>
  </r>
  <r>
    <s v="2400"/>
    <s v="CL"/>
    <x v="0"/>
    <x v="7"/>
    <s v="CL Ops Mall"/>
    <s v="RMESA"/>
    <s v="14"/>
    <s v="1400009336"/>
    <s v="80"/>
    <x v="2695"/>
    <x v="3022"/>
    <x v="51"/>
    <s v="EXT_JHERRERA"/>
    <s v="ZPMH"/>
    <s v=""/>
    <s v="76042014"/>
    <s v="WALMART CHILE SA"/>
    <n v="233668"/>
    <n v="252.3603296145497"/>
    <s v="CLP"/>
    <s v="false"/>
  </r>
  <r>
    <s v="2400"/>
    <s v="CL"/>
    <x v="0"/>
    <x v="7"/>
    <s v="CL Ops Mall"/>
    <s v="RMESA"/>
    <s v="14"/>
    <s v="1400009336"/>
    <s v="90"/>
    <x v="2695"/>
    <x v="3023"/>
    <x v="51"/>
    <s v="EXT_JHERRERA"/>
    <s v="ZPMH"/>
    <s v=""/>
    <s v="76042014"/>
    <s v="WALMART CHILE SA"/>
    <n v="233668"/>
    <n v="252.3603296145497"/>
    <s v="CLP"/>
    <s v="false"/>
  </r>
  <r>
    <s v="2400"/>
    <s v="CL"/>
    <x v="0"/>
    <x v="7"/>
    <s v="CL Ops Mall"/>
    <s v="RMESA"/>
    <s v="14"/>
    <s v="1400009336"/>
    <s v="100"/>
    <x v="2695"/>
    <x v="3024"/>
    <x v="51"/>
    <s v="EXT_JHERRERA"/>
    <s v="ZPMH"/>
    <s v=""/>
    <s v="76042014"/>
    <s v="WALMART CHILE SA"/>
    <n v="233668"/>
    <n v="252.3603296145497"/>
    <s v="CLP"/>
    <s v="false"/>
  </r>
  <r>
    <s v="2400"/>
    <s v="CL"/>
    <x v="0"/>
    <x v="7"/>
    <s v="CL Ops Mall"/>
    <s v="RMESA"/>
    <s v="14"/>
    <s v="1400009336"/>
    <s v="110"/>
    <x v="2695"/>
    <x v="3025"/>
    <x v="51"/>
    <s v="EXT_JHERRERA"/>
    <s v="ZPMH"/>
    <s v=""/>
    <s v="76042014"/>
    <s v="WALMART CHILE SA"/>
    <n v="233668"/>
    <n v="252.3603296145497"/>
    <s v="CLP"/>
    <s v="false"/>
  </r>
  <r>
    <s v="2400"/>
    <s v="CL"/>
    <x v="0"/>
    <x v="7"/>
    <s v="CL Ops Mall"/>
    <s v="RMESA"/>
    <s v="14"/>
    <s v="1400009336"/>
    <s v="120"/>
    <x v="2695"/>
    <x v="3026"/>
    <x v="51"/>
    <s v="EXT_JHERRERA"/>
    <s v="ZPMH"/>
    <s v=""/>
    <s v="76042014"/>
    <s v="WALMART CHILE SA"/>
    <n v="233668"/>
    <n v="252.3603296145497"/>
    <s v="CLP"/>
    <s v="false"/>
  </r>
  <r>
    <s v="MQU"/>
    <s v="CL"/>
    <x v="0"/>
    <x v="7"/>
    <s v="CL Ops Mall"/>
    <s v="MBELLO"/>
    <m/>
    <s v="1200147527"/>
    <s v="10"/>
    <x v="2696"/>
    <x v="3027"/>
    <x v="28"/>
    <s v="EXT_MBELLO"/>
    <s v="ZSRV"/>
    <s v=""/>
    <s v="92734000"/>
    <s v="SCHARFSTEIN S.A."/>
    <n v="233525"/>
    <n v="252.20589029408271"/>
    <s v="CLP"/>
    <s v="false"/>
  </r>
  <r>
    <s v="6030"/>
    <s v="PE"/>
    <x v="2"/>
    <x v="2"/>
    <s v="PE Ops Mall"/>
    <s v="LHUAMAN"/>
    <s v="12"/>
    <s v="1200144437"/>
    <s v="10"/>
    <x v="2697"/>
    <x v="3028"/>
    <x v="19"/>
    <s v="LHUAMAN"/>
    <s v="ZSRV"/>
    <s v=""/>
    <s v="P56607803"/>
    <s v="NATIONAL FACILITIES MANAGEMENT S.A."/>
    <n v="870"/>
    <n v="252.17391304347825"/>
    <s v="PEN"/>
    <s v="false"/>
  </r>
  <r>
    <s v="PCA"/>
    <s v="CO"/>
    <x v="3"/>
    <x v="11"/>
    <s v="CO Ops Mall"/>
    <s v="DLOZADA"/>
    <s v="12"/>
    <s v="1200144020"/>
    <s v="10"/>
    <x v="2698"/>
    <x v="3029"/>
    <x v="8"/>
    <s v="RFC_CPI_SAP"/>
    <s v="ZSRV"/>
    <s v=""/>
    <s v="C900708729"/>
    <s v="ALMACEN ELECTRORUEDA S.A.S"/>
    <n v="924370"/>
    <n v="251.32408917890157"/>
    <s v="COP"/>
    <s v="false"/>
  </r>
  <r>
    <s v="MQU"/>
    <s v="CL"/>
    <x v="0"/>
    <x v="7"/>
    <s v="CL Ops Mall"/>
    <s v="MBELLO"/>
    <s v="12"/>
    <s v="1200143751"/>
    <s v="10"/>
    <x v="2699"/>
    <x v="3030"/>
    <x v="14"/>
    <s v="EXT_MBELLO"/>
    <s v="ZSRV"/>
    <s v=""/>
    <s v="96811990"/>
    <s v="LINKES CHILE S.A"/>
    <n v="231579"/>
    <n v="250.10421954143402"/>
    <s v="CLP"/>
    <s v="false"/>
  </r>
  <r>
    <s v="2400"/>
    <s v="CL"/>
    <x v="0"/>
    <x v="7"/>
    <s v="CL Ops Mall"/>
    <s v="RMESA"/>
    <s v="12"/>
    <s v="1200145525"/>
    <s v="10"/>
    <x v="2700"/>
    <x v="3031"/>
    <x v="1"/>
    <s v="PCAMPOS"/>
    <s v="ZSRV"/>
    <s v=""/>
    <s v="76694376"/>
    <s v="SERVICIOS INDUSTRIALES ELMEC LIMITA"/>
    <n v="231500"/>
    <n v="250.01889991684038"/>
    <s v="CLP"/>
    <s v="false"/>
  </r>
  <r>
    <s v="ACO"/>
    <s v="CL"/>
    <x v="0"/>
    <x v="16"/>
    <s v="CL Arq Mall"/>
    <s v="V RODRIGUEZ"/>
    <s v="13"/>
    <s v="1300008867"/>
    <s v="10"/>
    <x v="2701"/>
    <x v="3032"/>
    <x v="44"/>
    <s v="BILLESCA"/>
    <s v="ZSPC"/>
    <s v=""/>
    <s v="77699218"/>
    <s v="ECOESPACIO LIMITADA"/>
    <n v="6"/>
    <n v="250"/>
    <s v="UF"/>
    <s v="false"/>
  </r>
  <r>
    <s v="MQU"/>
    <s v="CL"/>
    <x v="0"/>
    <x v="16"/>
    <s v="CL Arq Mall"/>
    <s v="V RODRIGUEZ"/>
    <s v="13"/>
    <s v="1300008868"/>
    <s v="10"/>
    <x v="2702"/>
    <x v="3033"/>
    <x v="44"/>
    <s v="BILLESCA"/>
    <s v="ZSPC"/>
    <s v=""/>
    <s v="77699218"/>
    <s v="ECOESPACIO LIMITADA"/>
    <n v="6"/>
    <n v="250"/>
    <s v="UF"/>
    <s v="false"/>
  </r>
  <r>
    <s v="LAR"/>
    <s v="PE"/>
    <x v="1"/>
    <x v="8"/>
    <s v="PE Center Manager"/>
    <s v="FZAMALLOA"/>
    <s v="12"/>
    <s v="1200144581"/>
    <s v="10"/>
    <x v="2703"/>
    <x v="3034"/>
    <x v="16"/>
    <s v="EXT_BRODRIGU"/>
    <s v="ZSRV"/>
    <s v=""/>
    <s v="P55201854"/>
    <s v="PURA SONICA S.A.C"/>
    <n v="250"/>
    <n v="250"/>
    <s v="USD"/>
    <s v="false"/>
  </r>
  <r>
    <s v="LAR"/>
    <s v="PE"/>
    <x v="1"/>
    <x v="8"/>
    <s v="PE Center Manager"/>
    <s v="FZAMALLOA"/>
    <s v="12"/>
    <s v="1200145721"/>
    <s v="10"/>
    <x v="2704"/>
    <x v="3035"/>
    <x v="40"/>
    <s v="EXT_BRODRIGU"/>
    <s v="ZSRV"/>
    <s v=""/>
    <s v="P55201854"/>
    <s v="PURA SONICA S.A.C"/>
    <n v="250"/>
    <n v="250"/>
    <s v="USD"/>
    <s v="false"/>
  </r>
  <r>
    <s v="DCO"/>
    <s v="CO"/>
    <x v="3"/>
    <x v="33"/>
    <s v="CO Sgcia Personas"/>
    <s v="JVASQUEZ"/>
    <s v="12"/>
    <s v="1200145495"/>
    <s v="10"/>
    <x v="2705"/>
    <x v="3036"/>
    <x v="1"/>
    <s v="JVASQUEZ"/>
    <s v="ZSRV"/>
    <s v=""/>
    <s v="C830043920"/>
    <s v="JIC Y CIA S A S"/>
    <n v="919054"/>
    <n v="249.87873844480697"/>
    <s v="COP"/>
    <s v="false"/>
  </r>
  <r>
    <s v="MAM"/>
    <s v="CL"/>
    <x v="0"/>
    <x v="13"/>
    <s v="CL Marketing Mall"/>
    <s v="JNONES"/>
    <s v="12"/>
    <s v="1200144246"/>
    <s v="10"/>
    <x v="2706"/>
    <x v="3037"/>
    <x v="3"/>
    <s v="JNONES"/>
    <s v="ZSRV"/>
    <s v=""/>
    <s v="96771790"/>
    <s v="BBDO PUBLICIDAD SA"/>
    <n v="231000"/>
    <n v="249.47890229282993"/>
    <s v="CLP"/>
    <s v="false"/>
  </r>
  <r>
    <s v="1100"/>
    <s v="CL"/>
    <x v="0"/>
    <x v="7"/>
    <s v="CL Ops Mall"/>
    <s v="KCEA"/>
    <s v="12"/>
    <s v="1200145200"/>
    <s v="10"/>
    <x v="2707"/>
    <x v="3038"/>
    <x v="22"/>
    <s v="EXT_DMENESES"/>
    <s v="ZSRV"/>
    <s v=""/>
    <s v="76179272"/>
    <s v="ANDES FACILITY MANAGEMENT SPA"/>
    <n v="230000"/>
    <n v="248.39890704480902"/>
    <s v="CLP"/>
    <s v="false"/>
  </r>
  <r>
    <s v="AEB"/>
    <s v="CL"/>
    <x v="0"/>
    <x v="7"/>
    <s v="CL Ops Mall"/>
    <s v="MFREITEZ"/>
    <s v="12"/>
    <s v="1200146115"/>
    <s v="10"/>
    <x v="2708"/>
    <x v="3039"/>
    <x v="34"/>
    <s v="KVARAS"/>
    <s v="ZSRV"/>
    <s v=""/>
    <s v="77274068"/>
    <s v="CONSTRUCTORA PUELO SPA"/>
    <n v="229710"/>
    <n v="248.08570842288296"/>
    <s v="CLP"/>
    <s v="false"/>
  </r>
  <r>
    <s v="3520"/>
    <s v="PE"/>
    <x v="1"/>
    <x v="2"/>
    <s v="PE Ops Mall"/>
    <s v="GLUDENA"/>
    <s v="12"/>
    <s v="1200144058"/>
    <s v="10"/>
    <x v="2709"/>
    <x v="3040"/>
    <x v="8"/>
    <s v="GLUDENA"/>
    <s v="ZSRV"/>
    <s v=""/>
    <s v="P56607803"/>
    <s v="NATIONAL FACILITIES MANAGEMENT S.A."/>
    <n v="850"/>
    <n v="246.37681159420288"/>
    <s v="PEN"/>
    <s v="false"/>
  </r>
  <r>
    <s v="3450"/>
    <s v="PE"/>
    <x v="1"/>
    <x v="34"/>
    <s v="PE Marketing Mall"/>
    <s v="JPONCE"/>
    <s v="12"/>
    <s v="1200146154"/>
    <s v="10"/>
    <x v="2710"/>
    <x v="3041"/>
    <x v="34"/>
    <s v="EXT_ACHIHUAN"/>
    <s v="ZSRV"/>
    <s v="SER_MKT"/>
    <s v="P20416564"/>
    <s v="SUSAN LEON PRODUCCIONES Y REPRESENT"/>
    <n v="850"/>
    <n v="246.37681159420288"/>
    <s v="PEN"/>
    <s v="false"/>
  </r>
  <r>
    <s v="OUL"/>
    <s v="PE"/>
    <x v="1"/>
    <x v="38"/>
    <s v="PE Ops Out/Strips"/>
    <s v="mrodriguezc"/>
    <s v="12"/>
    <s v="1200147001"/>
    <s v="10"/>
    <x v="2711"/>
    <x v="3042"/>
    <x v="38"/>
    <s v="MRODRIGUEZC"/>
    <s v="ZSRV"/>
    <s v=""/>
    <s v="P52110530"/>
    <s v="COPEX DIGITAL S.A.C."/>
    <n v="850"/>
    <n v="246.37681159420288"/>
    <s v="PEN"/>
    <s v="false"/>
  </r>
  <r>
    <s v="OAS"/>
    <s v="CO"/>
    <x v="3"/>
    <x v="31"/>
    <s v="CO Ops Out/Strip"/>
    <s v="LCHARRY"/>
    <m/>
    <s v="1200147333"/>
    <s v="10"/>
    <x v="2712"/>
    <x v="3043"/>
    <x v="60"/>
    <s v="RFC_CPI_SAP"/>
    <s v="ZSRV"/>
    <s v=""/>
    <s v="C901024772"/>
    <s v="DM INGENIERIA INTEGRAL SAS NIT 9010"/>
    <n v="905000"/>
    <n v="246.05764002175096"/>
    <s v="COP"/>
    <s v="false"/>
  </r>
  <r>
    <s v="PAG"/>
    <s v="CO"/>
    <x v="3"/>
    <x v="11"/>
    <s v="CO Ops Mall"/>
    <s v="CHERRERA"/>
    <s v="12"/>
    <s v="1200143960"/>
    <s v="10"/>
    <x v="2275"/>
    <x v="2149"/>
    <x v="27"/>
    <s v="EXT_MSAMPER"/>
    <s v="ZSRV"/>
    <s v=""/>
    <s v="C901818338"/>
    <s v="KING MAX GORDOS S.A.S"/>
    <n v="904000"/>
    <n v="245.78575312669929"/>
    <s v="COP"/>
    <s v="false"/>
  </r>
  <r>
    <s v="1100"/>
    <s v="CL"/>
    <x v="0"/>
    <x v="7"/>
    <s v="CL Ops Mall"/>
    <s v="MANTONIETA"/>
    <s v="12"/>
    <s v="1200145300"/>
    <s v="10"/>
    <x v="2410"/>
    <x v="3044"/>
    <x v="36"/>
    <s v="EXT_CNARANJO"/>
    <s v="ZSRV"/>
    <s v=""/>
    <s v="76179272"/>
    <s v="ANDES FACILITY MANAGEMENT SPA"/>
    <n v="226800"/>
    <n v="244.94292225114211"/>
    <s v="CLP"/>
    <s v="false"/>
  </r>
  <r>
    <s v="1100"/>
    <s v="CL"/>
    <x v="0"/>
    <x v="7"/>
    <s v="CL Ops Mall"/>
    <s v="KCEA"/>
    <s v="12"/>
    <s v="1200145568"/>
    <s v="10"/>
    <x v="2713"/>
    <x v="3045"/>
    <x v="26"/>
    <s v="EXT_MURRA"/>
    <s v="ZSRV"/>
    <s v=""/>
    <s v="76179272"/>
    <s v="ANDES FACILITY MANAGEMENT SPA"/>
    <n v="226800"/>
    <n v="244.94292225114211"/>
    <s v="CLP"/>
    <s v="false"/>
  </r>
  <r>
    <s v="1100"/>
    <s v="CL"/>
    <x v="0"/>
    <x v="7"/>
    <s v="CL Ops Mall"/>
    <s v="KCEA"/>
    <s v="12"/>
    <s v="1200145592"/>
    <s v="10"/>
    <x v="2714"/>
    <x v="3046"/>
    <x v="26"/>
    <s v="EXT_MURRA"/>
    <s v="ZSRV"/>
    <s v=""/>
    <s v="76179272"/>
    <s v="ANDES FACILITY MANAGEMENT SPA"/>
    <n v="226800"/>
    <n v="244.94292225114211"/>
    <s v="CLP"/>
    <s v="false"/>
  </r>
  <r>
    <s v="1100"/>
    <s v="CL"/>
    <x v="0"/>
    <x v="50"/>
    <s v="CL Área Personas"/>
    <s v="GOCAMPO"/>
    <m/>
    <s v="1200147077"/>
    <s v="10"/>
    <x v="2715"/>
    <x v="3047"/>
    <x v="9"/>
    <s v="DQUINTANA"/>
    <s v="ZSRV"/>
    <s v=""/>
    <s v="14711372"/>
    <s v="ELENA RIVAS OTERO"/>
    <n v="5.85"/>
    <n v="243.74999999999997"/>
    <s v="UF"/>
    <s v="false"/>
  </r>
  <r>
    <s v="6400"/>
    <s v="PE"/>
    <x v="2"/>
    <x v="2"/>
    <s v="PE Ops Mall"/>
    <s v="PBRAVO"/>
    <s v="12"/>
    <s v="1200143811"/>
    <s v="10"/>
    <x v="2716"/>
    <x v="3048"/>
    <x v="48"/>
    <s v="PBRAVO"/>
    <s v="ZSRV"/>
    <s v=""/>
    <s v="P53719503"/>
    <s v="EFCO AMERICA S.A."/>
    <n v="840"/>
    <n v="243.47826086956522"/>
    <s v="PEN"/>
    <s v="false"/>
  </r>
  <r>
    <s v="6030"/>
    <s v="PE"/>
    <x v="2"/>
    <x v="2"/>
    <s v="PE Ops Mall"/>
    <s v="LHUAMAN"/>
    <s v="12"/>
    <s v="1200145148"/>
    <s v="10"/>
    <x v="2717"/>
    <x v="3049"/>
    <x v="24"/>
    <s v="LHUAMAN"/>
    <s v="ZSRV"/>
    <s v=""/>
    <s v="P53719503"/>
    <s v="EFCO AMERICA S.A."/>
    <n v="840"/>
    <n v="243.47826086956522"/>
    <s v="PEN"/>
    <s v="false"/>
  </r>
  <r>
    <s v="6400"/>
    <s v="PE"/>
    <x v="2"/>
    <x v="2"/>
    <s v="PE Ops Mall"/>
    <s v="PBRAVO"/>
    <s v="12"/>
    <s v="1200145390"/>
    <s v="10"/>
    <x v="2718"/>
    <x v="3050"/>
    <x v="21"/>
    <s v="PBRAVO"/>
    <s v="ZSRV"/>
    <s v=""/>
    <s v="P53719503"/>
    <s v="EFCO AMERICA S.A."/>
    <n v="840"/>
    <n v="243.47826086956522"/>
    <s v="PEN"/>
    <s v="false"/>
  </r>
  <r>
    <s v="6400"/>
    <s v="PE"/>
    <x v="2"/>
    <x v="2"/>
    <s v="PE Ops Mall"/>
    <s v="PBRAVO"/>
    <s v="12"/>
    <s v="1200146730"/>
    <s v="10"/>
    <x v="2719"/>
    <x v="3051"/>
    <x v="51"/>
    <s v="PBRAVO"/>
    <s v="ZSRV"/>
    <s v=""/>
    <s v="P53719503"/>
    <s v="EFCO AMERICA S.A."/>
    <n v="840"/>
    <n v="243.47826086956522"/>
    <s v="PEN"/>
    <s v="false"/>
  </r>
  <r>
    <s v="2160"/>
    <s v="CL"/>
    <x v="0"/>
    <x v="7"/>
    <s v="CL Ops Mall"/>
    <s v="RCORTES"/>
    <m/>
    <s v="1200147439"/>
    <s v="10"/>
    <x v="2720"/>
    <x v="3052"/>
    <x v="29"/>
    <s v="EXT_CVENEGAS"/>
    <s v="ZSRV"/>
    <s v=""/>
    <s v="96753590"/>
    <s v="SULO CHILE S.A"/>
    <n v="225000"/>
    <n v="242.99893080470449"/>
    <s v="CLP"/>
    <s v="false"/>
  </r>
  <r>
    <s v="MIN"/>
    <s v="PE"/>
    <x v="1"/>
    <x v="2"/>
    <s v="PE Ops Mall"/>
    <s v="CPISFIL"/>
    <s v="12"/>
    <s v="1200144406"/>
    <s v="10"/>
    <x v="2721"/>
    <x v="3053"/>
    <x v="19"/>
    <s v="EXT_EDAVILA"/>
    <s v="ZSRV"/>
    <s v=""/>
    <s v="P12663463"/>
    <s v="AUTOREL SRL"/>
    <n v="837"/>
    <n v="242.60869565217391"/>
    <s v="PEN"/>
    <s v="false"/>
  </r>
  <r>
    <s v="3450"/>
    <s v="PE"/>
    <x v="1"/>
    <x v="34"/>
    <s v="PE Marketing Mall"/>
    <s v="JPONCE"/>
    <s v="12"/>
    <s v="1200144843"/>
    <s v="10"/>
    <x v="2722"/>
    <x v="3054"/>
    <x v="4"/>
    <s v="EXT_ACHIHUAN"/>
    <s v="ZSRV"/>
    <s v="SER_MKT"/>
    <s v="P61187836"/>
    <s v="SINGULAR LATIN E.I.R.L"/>
    <n v="834.9"/>
    <n v="241.99999999999997"/>
    <s v="PEN"/>
    <s v="false"/>
  </r>
  <r>
    <s v="1100"/>
    <s v="CL"/>
    <x v="0"/>
    <x v="13"/>
    <s v="CL Marketing Mall"/>
    <s v="MGALLARDO"/>
    <s v="12"/>
    <s v="1200144835"/>
    <s v="10"/>
    <x v="2723"/>
    <x v="3055"/>
    <x v="4"/>
    <s v="MGALLARDOC"/>
    <s v="ZSRV"/>
    <s v=""/>
    <s v="76682308"/>
    <s v="AGENCIA DE MEDIOS SIBERIA LIMITADA"/>
    <n v="224000"/>
    <n v="241.91893555668355"/>
    <s v="CLP"/>
    <s v="false"/>
  </r>
  <r>
    <s v="3540"/>
    <s v="PE"/>
    <x v="1"/>
    <x v="5"/>
    <s v="PE Área Admin"/>
    <s v="GRAVINES"/>
    <s v="12"/>
    <s v="1200145788"/>
    <s v="10"/>
    <x v="2724"/>
    <x v="3056"/>
    <x v="39"/>
    <s v="GRAVINES"/>
    <s v="ZSRV"/>
    <s v=""/>
    <s v="P53732119"/>
    <s v="DIMERC PERU S.A.C"/>
    <n v="833.7"/>
    <n v="241.65217391304347"/>
    <s v="PEN"/>
    <s v="false"/>
  </r>
  <r>
    <s v="PHM"/>
    <s v="CO"/>
    <x v="3"/>
    <x v="11"/>
    <s v="CO Ops Mall"/>
    <s v="JDIAZ"/>
    <s v="12"/>
    <s v="1200146665"/>
    <s v="10"/>
    <x v="2725"/>
    <x v="3057"/>
    <x v="12"/>
    <s v="EXT_BOSORNO"/>
    <s v="ZSRV"/>
    <s v=""/>
    <s v="C811006789"/>
    <s v="JUAN D. HOYOS DISTRIBUCIONES S.A.S"/>
    <n v="886572"/>
    <n v="241.04730831973899"/>
    <s v="COP"/>
    <s v="false"/>
  </r>
  <r>
    <s v="2160"/>
    <s v="CL"/>
    <x v="0"/>
    <x v="7"/>
    <s v="CL Ops Mall"/>
    <s v="RCORTES"/>
    <s v="12"/>
    <s v="1200146593"/>
    <s v="10"/>
    <x v="2726"/>
    <x v="3058"/>
    <x v="2"/>
    <s v="EXT_CVENEGAS"/>
    <s v="ZSRV"/>
    <s v=""/>
    <s v="96811990"/>
    <s v="LINKES CHILE S.A"/>
    <n v="223032"/>
    <n v="240.87350015659933"/>
    <s v="CLP"/>
    <s v="false"/>
  </r>
  <r>
    <s v="3300"/>
    <s v="PE"/>
    <x v="1"/>
    <x v="2"/>
    <s v="PE Ops Mall"/>
    <s v="APRADA"/>
    <s v="12"/>
    <s v="1200145675"/>
    <s v="10"/>
    <x v="2727"/>
    <x v="3059"/>
    <x v="40"/>
    <s v="APRADA"/>
    <s v="ZSRV"/>
    <s v="SER_GRAL"/>
    <s v="P45502660"/>
    <s v="MULTIPROCESOS CONSULTORES &amp; EJECUTO"/>
    <n v="830.51"/>
    <n v="240.72753623188405"/>
    <s v="PEN"/>
    <s v="false"/>
  </r>
  <r>
    <s v="3540"/>
    <s v="PE"/>
    <x v="1"/>
    <x v="5"/>
    <s v="PE Área Admin"/>
    <s v="GRAVINES"/>
    <m/>
    <s v="1200147105"/>
    <s v="10"/>
    <x v="2728"/>
    <x v="3060"/>
    <x v="9"/>
    <s v="GRAVINES"/>
    <s v="ZSRV"/>
    <s v=""/>
    <s v="P61093700"/>
    <s v="SEBAYALA LOGISTICA S.A.C"/>
    <n v="830.5"/>
    <n v="240.72463768115941"/>
    <s v="PEN"/>
    <s v="false"/>
  </r>
  <r>
    <s v="MIN"/>
    <s v="PE"/>
    <x v="1"/>
    <x v="34"/>
    <s v="PE Marketing Mall"/>
    <s v="AATOCHE"/>
    <s v="12"/>
    <s v="1200146422"/>
    <s v="10"/>
    <x v="2729"/>
    <x v="3061"/>
    <x v="13"/>
    <s v="EXT_EDAVILA"/>
    <s v="ZSRV"/>
    <s v="SER_MKT"/>
    <s v="P20416564"/>
    <s v="SUSAN LEON PRODUCCIONES Y REPRESENT"/>
    <n v="830"/>
    <n v="240.57971014492753"/>
    <s v="PEN"/>
    <s v="false"/>
  </r>
  <r>
    <s v="MVS"/>
    <s v="PE"/>
    <x v="2"/>
    <x v="38"/>
    <s v="PE Ops Out/Strips"/>
    <s v="KORDAYA"/>
    <m/>
    <s v="1200147532"/>
    <s v="10"/>
    <x v="2639"/>
    <x v="3062"/>
    <x v="28"/>
    <s v="KORDAYA"/>
    <s v="ZSRV"/>
    <s v=""/>
    <s v="P60123269"/>
    <s v="JD COOL INGENIEROS E.I.R.L"/>
    <n v="830"/>
    <n v="240.57971014492753"/>
    <s v="PEN"/>
    <s v="false"/>
  </r>
  <r>
    <s v="4300"/>
    <s v="CO"/>
    <x v="3"/>
    <x v="12"/>
    <s v="CO Gcia Ing"/>
    <s v="JVASQUEZ"/>
    <s v="12"/>
    <s v="1200144042"/>
    <s v="10"/>
    <x v="2730"/>
    <x v="3063"/>
    <x v="8"/>
    <s v="JVASQUEZ"/>
    <s v="ZSRV"/>
    <s v=""/>
    <s v="C901498330"/>
    <s v="CONSTRUCCIÓN Y MANTENIMIENTO 7/24 S"/>
    <n v="884600"/>
    <n v="240.51114736269713"/>
    <s v="COP"/>
    <s v="false"/>
  </r>
  <r>
    <s v="1100"/>
    <s v="CL"/>
    <x v="0"/>
    <x v="13"/>
    <s v="CL Marketing Mall"/>
    <s v="MGALLARDO"/>
    <s v="12"/>
    <s v="1200144837"/>
    <s v="10"/>
    <x v="2731"/>
    <x v="3064"/>
    <x v="4"/>
    <s v="MGALLARDOC"/>
    <s v="ZSRV"/>
    <s v=""/>
    <s v="76682308"/>
    <s v="AGENCIA DE MEDIOS SIBERIA LIMITADA"/>
    <n v="222000"/>
    <n v="239.75894506064174"/>
    <s v="CLP"/>
    <s v="false"/>
  </r>
  <r>
    <s v="MOL"/>
    <s v="PE"/>
    <x v="1"/>
    <x v="2"/>
    <s v="PE Ops Mall"/>
    <s v="ameza"/>
    <s v="12"/>
    <s v="1200145633"/>
    <s v="10"/>
    <x v="2732"/>
    <x v="3065"/>
    <x v="65"/>
    <s v="AMEZAR"/>
    <s v="ZSRV"/>
    <s v=""/>
    <s v="P61083366"/>
    <s v="NEUTECH PERU S.A.C"/>
    <n v="820"/>
    <n v="237.68115942028984"/>
    <s v="PEN"/>
    <s v="false"/>
  </r>
  <r>
    <s v="MVS"/>
    <s v="PE"/>
    <x v="2"/>
    <x v="38"/>
    <s v="PE Ops Out/Strips"/>
    <s v="KORDAYA"/>
    <s v="12"/>
    <s v="1200146869"/>
    <s v="10"/>
    <x v="2733"/>
    <x v="3066"/>
    <x v="50"/>
    <s v="KORDAYA"/>
    <s v="ZSRV"/>
    <s v=""/>
    <s v="P60865842"/>
    <s v="EMERGENCY SURVIVAL S.A.C"/>
    <n v="820"/>
    <n v="237.68115942028984"/>
    <s v="PEN"/>
    <s v="false"/>
  </r>
  <r>
    <s v="6740"/>
    <s v="PE"/>
    <x v="2"/>
    <x v="38"/>
    <s v="PE Ops Out/Strips"/>
    <s v="KORDAYA"/>
    <s v="12"/>
    <s v="1200146870"/>
    <s v="10"/>
    <x v="2734"/>
    <x v="3066"/>
    <x v="50"/>
    <s v="KORDAYA"/>
    <s v="ZSRV"/>
    <s v=""/>
    <s v="P60865842"/>
    <s v="EMERGENCY SURVIVAL S.A.C"/>
    <n v="820"/>
    <n v="237.68115942028984"/>
    <s v="PEN"/>
    <s v="false"/>
  </r>
  <r>
    <s v="3520"/>
    <s v="PE"/>
    <x v="1"/>
    <x v="2"/>
    <s v="PE Ops Mall"/>
    <s v="GLUDENA"/>
    <m/>
    <s v="1200147111"/>
    <s v="10"/>
    <x v="2735"/>
    <x v="3067"/>
    <x v="9"/>
    <s v="GLUDENA"/>
    <s v="ZSRV"/>
    <s v=""/>
    <s v="P56607803"/>
    <s v="NATIONAL FACILITIES MANAGEMENT S.A."/>
    <n v="820"/>
    <n v="237.68115942028984"/>
    <s v="PEN"/>
    <s v="false"/>
  </r>
  <r>
    <s v="1100"/>
    <s v="CL"/>
    <x v="0"/>
    <x v="7"/>
    <s v="CL Ops Mall"/>
    <s v="FJELDRES"/>
    <m/>
    <s v="1200147408"/>
    <s v="10"/>
    <x v="2736"/>
    <x v="3068"/>
    <x v="37"/>
    <s v="EXT_MURRA"/>
    <s v="ZSRV"/>
    <s v=""/>
    <s v="76682308"/>
    <s v="AGENCIA DE MEDIOS SIBERIA LIMITADA"/>
    <n v="220000"/>
    <n v="237.59895456459992"/>
    <s v="CLP"/>
    <s v="false"/>
  </r>
  <r>
    <s v="MIN"/>
    <s v="PE"/>
    <x v="1"/>
    <x v="2"/>
    <s v="PE Ops Mall"/>
    <s v="cpisfil"/>
    <s v="12"/>
    <s v="1200144403"/>
    <s v="10"/>
    <x v="2737"/>
    <x v="3069"/>
    <x v="19"/>
    <s v="EXT_EDAVILA"/>
    <s v="ZSRV"/>
    <s v=""/>
    <s v="P12663463"/>
    <s v="AUTOREL SRL"/>
    <n v="819"/>
    <n v="237.39130434782606"/>
    <s v="PEN"/>
    <s v="false"/>
  </r>
  <r>
    <s v="1100"/>
    <s v="CL"/>
    <x v="0"/>
    <x v="7"/>
    <s v="CL Ops Mall"/>
    <s v="ASANCHEZ"/>
    <s v="12"/>
    <s v="1200144076"/>
    <s v="10"/>
    <x v="2738"/>
    <x v="3070"/>
    <x v="23"/>
    <s v="EXT_CNARANJO"/>
    <s v="ZSRV"/>
    <s v=""/>
    <s v="79894400"/>
    <s v="ARTICULOS DE SEGURIDAD WILUG LIMITA"/>
    <n v="219422"/>
    <n v="236.97471731124384"/>
    <s v="CLP"/>
    <s v="false"/>
  </r>
  <r>
    <s v="CUR"/>
    <s v="CL"/>
    <x v="0"/>
    <x v="13"/>
    <s v="CL Marketing Mall"/>
    <s v="F.MOZO"/>
    <s v="12"/>
    <s v="1200144639"/>
    <s v="10"/>
    <x v="2739"/>
    <x v="3071"/>
    <x v="15"/>
    <s v="MFILIPINI"/>
    <s v="ZSRV"/>
    <s v=""/>
    <s v="76587432"/>
    <s v="SERVICIOS DE DISENO Y MULTIMEDIA"/>
    <n v="217600"/>
    <n v="235.00696596934975"/>
    <s v="CLP"/>
    <s v="false"/>
  </r>
  <r>
    <s v="PCA"/>
    <s v="CO"/>
    <x v="3"/>
    <x v="11"/>
    <s v="CO Ops Mall"/>
    <s v="DLOZADA"/>
    <s v="12"/>
    <s v="1200146599"/>
    <s v="10"/>
    <x v="2740"/>
    <x v="3072"/>
    <x v="2"/>
    <s v="RFC_CPI_SAP"/>
    <s v="ZSRV"/>
    <s v=""/>
    <s v="C900669496"/>
    <s v="COMERCIALIZADORA DE INSUMOS"/>
    <n v="864000"/>
    <n v="234.91027732463294"/>
    <s v="COP"/>
    <s v="false"/>
  </r>
  <r>
    <s v="6740"/>
    <s v="PE"/>
    <x v="2"/>
    <x v="34"/>
    <s v="PE Marketing Mall"/>
    <s v="KORDAYA"/>
    <s v="12"/>
    <s v="1200146632"/>
    <s v="10"/>
    <x v="2741"/>
    <x v="3073"/>
    <x v="2"/>
    <s v="EXT_ACHIHUAN"/>
    <s v="ZSRV"/>
    <s v="SER_MKT"/>
    <s v="P60187122"/>
    <s v="IMAGETING E.I.R.L"/>
    <n v="810"/>
    <n v="234.78260869565216"/>
    <s v="PEN"/>
    <s v="false"/>
  </r>
  <r>
    <s v="6700"/>
    <s v="PE"/>
    <x v="2"/>
    <x v="2"/>
    <s v="PE Ops Mall"/>
    <s v="ZDIAZ"/>
    <m/>
    <s v="1200147246"/>
    <s v="10"/>
    <x v="2742"/>
    <x v="3074"/>
    <x v="25"/>
    <s v="ZDIAZ"/>
    <s v="ZSRV"/>
    <s v=""/>
    <s v="P45548262"/>
    <s v="VILLON LLONTOP ROSA CATALINA"/>
    <n v="810"/>
    <n v="234.78260869565216"/>
    <s v="PEN"/>
    <s v="false"/>
  </r>
  <r>
    <s v="6000"/>
    <s v="PE"/>
    <x v="2"/>
    <x v="8"/>
    <s v="PE Center Manager"/>
    <s v="ADERLI"/>
    <s v="12"/>
    <s v="1200146327"/>
    <s v="10"/>
    <x v="2743"/>
    <x v="3075"/>
    <x v="35"/>
    <s v="EXT_KNOLASCO"/>
    <s v="ZSRV"/>
    <s v="SER_MANTO"/>
    <s v="P55219583"/>
    <s v="SERVICIOS EVENTOS SPECIALES"/>
    <n v="809.95"/>
    <n v="234.768115942029"/>
    <s v="PEN"/>
    <s v="false"/>
  </r>
  <r>
    <s v="6000"/>
    <s v="PE"/>
    <x v="2"/>
    <x v="34"/>
    <s v="PE Marketing Mall"/>
    <s v="JLAGUNA"/>
    <s v="12"/>
    <s v="1200145335"/>
    <s v="10"/>
    <x v="2744"/>
    <x v="3076"/>
    <x v="21"/>
    <s v="EXT_KNOLASCO"/>
    <s v="ZSRV"/>
    <s v="SER_MKT"/>
    <s v="P60295873"/>
    <s v="LA FAMILIA GLOBAL S.A.C."/>
    <n v="233.7"/>
    <n v="233.7"/>
    <s v="USD"/>
    <s v="false"/>
  </r>
  <r>
    <s v="6000"/>
    <s v="PE"/>
    <x v="2"/>
    <x v="8"/>
    <s v="PE Center Manager"/>
    <s v="LRIOS"/>
    <s v="12"/>
    <s v="1200146029"/>
    <s v="10"/>
    <x v="2745"/>
    <x v="3077"/>
    <x v="20"/>
    <s v="EXT_BRODRIGU"/>
    <s v="ZSRV"/>
    <s v=""/>
    <s v="P56607803"/>
    <s v="NATIONAL FACILITIES MANAGEMENT S.A."/>
    <n v="805"/>
    <n v="233.33333333333331"/>
    <s v="PEN"/>
    <s v="false"/>
  </r>
  <r>
    <s v="MIN"/>
    <s v="PE"/>
    <x v="1"/>
    <x v="2"/>
    <s v="PE Ops Mall"/>
    <s v="cpisfil"/>
    <m/>
    <s v="1200147269"/>
    <s v="10"/>
    <x v="2746"/>
    <x v="3078"/>
    <x v="25"/>
    <s v="EXT_EDAVILA"/>
    <s v="ZSRV"/>
    <s v=""/>
    <s v="P50785009"/>
    <s v="GESTION DE SERVICIOS AMBIENTALES S."/>
    <n v="803"/>
    <n v="232.75362318840578"/>
    <s v="PEN"/>
    <s v="false"/>
  </r>
  <r>
    <s v="PAG"/>
    <s v="CO"/>
    <x v="3"/>
    <x v="11"/>
    <s v="CO Ops Mall"/>
    <s v="CHERRERA"/>
    <s v="12"/>
    <s v="1200146817"/>
    <s v="10"/>
    <x v="2747"/>
    <x v="3079"/>
    <x v="18"/>
    <s v="RFC_CPI_SAP"/>
    <s v="ZSRV"/>
    <s v=""/>
    <s v="C901288287"/>
    <s v="SKY VERTICAL SAS"/>
    <n v="855000"/>
    <n v="232.46329526916801"/>
    <s v="COP"/>
    <s v="false"/>
  </r>
  <r>
    <s v="1100"/>
    <s v="CL"/>
    <x v="0"/>
    <x v="50"/>
    <s v="CL Área Personas"/>
    <s v="G OCAMPO"/>
    <m/>
    <s v="1200147474"/>
    <s v="10"/>
    <x v="2748"/>
    <x v="3080"/>
    <x v="29"/>
    <s v="BILLESCA"/>
    <s v="ZSRV"/>
    <s v=""/>
    <s v="78216193"/>
    <s v="TRANSPORTES GREYHUND SPA"/>
    <n v="215000"/>
    <n v="232.19897832449539"/>
    <s v="CLP"/>
    <s v="false"/>
  </r>
  <r>
    <s v="MIN"/>
    <s v="PE"/>
    <x v="1"/>
    <x v="34"/>
    <s v="PE Marketing Mall"/>
    <s v="AATOCHE"/>
    <s v="12"/>
    <s v="1200143969"/>
    <s v="10"/>
    <x v="2749"/>
    <x v="3081"/>
    <x v="27"/>
    <s v="EXT_EDAVILA"/>
    <s v="ZSRV"/>
    <s v="SER_MKT"/>
    <s v="P56324984"/>
    <s v="CORPORACION PERU MEDICAL"/>
    <n v="800"/>
    <n v="231.88405797101447"/>
    <s v="PEN"/>
    <s v="false"/>
  </r>
  <r>
    <s v="3510"/>
    <s v="PE"/>
    <x v="1"/>
    <x v="2"/>
    <s v="PE Ops Mall"/>
    <s v="DDIAZ"/>
    <s v="12"/>
    <s v="1200144456"/>
    <s v="10"/>
    <x v="2750"/>
    <x v="3082"/>
    <x v="19"/>
    <s v="DDIAZ"/>
    <s v="ZSRV"/>
    <s v=""/>
    <s v="P49614128"/>
    <s v="BACKSTAGE &amp; MARKETING SRL"/>
    <n v="800"/>
    <n v="231.88405797101447"/>
    <s v="PEN"/>
    <s v="false"/>
  </r>
  <r>
    <s v="3520"/>
    <s v="PE"/>
    <x v="1"/>
    <x v="4"/>
    <s v="PE Sgcia Infra"/>
    <s v="JSOLORZANO"/>
    <s v="12"/>
    <s v="1200144669"/>
    <s v="10"/>
    <x v="2751"/>
    <x v="3083"/>
    <x v="15"/>
    <s v="EXT_ACHIHUAN"/>
    <s v="ZSRV"/>
    <s v="SER_GRAL"/>
    <s v="P50608522"/>
    <s v="HAMILTON STEEL SRL"/>
    <n v="800"/>
    <n v="231.88405797101447"/>
    <s v="PEN"/>
    <s v="false"/>
  </r>
  <r>
    <s v="MVS"/>
    <s v="PE"/>
    <x v="2"/>
    <x v="38"/>
    <s v="PE Ops Out/Strips"/>
    <s v="KORDAYA"/>
    <s v="12"/>
    <s v="1200144995"/>
    <s v="10"/>
    <x v="2114"/>
    <x v="3084"/>
    <x v="0"/>
    <s v="KORDAYA"/>
    <s v="ZSRV"/>
    <s v=""/>
    <s v="P56607803"/>
    <s v="NATIONAL FACILITIES MANAGEMENT S.A."/>
    <n v="800"/>
    <n v="231.88405797101447"/>
    <s v="PEN"/>
    <s v="false"/>
  </r>
  <r>
    <s v="MCH"/>
    <s v="PE"/>
    <x v="2"/>
    <x v="38"/>
    <s v="PE Ops Out/Strips"/>
    <s v="EREJAS"/>
    <s v="12"/>
    <s v="1200145085"/>
    <s v="10"/>
    <x v="2752"/>
    <x v="3085"/>
    <x v="24"/>
    <s v="EREJAS"/>
    <s v="ZSRV"/>
    <s v=""/>
    <s v="P56607803"/>
    <s v="NATIONAL FACILITIES MANAGEMENT S.A."/>
    <n v="800"/>
    <n v="231.88405797101447"/>
    <s v="PEN"/>
    <s v="false"/>
  </r>
  <r>
    <s v="3450"/>
    <s v="PE"/>
    <x v="1"/>
    <x v="38"/>
    <s v="PE Ops Out/Strips"/>
    <s v="mrodriguezc"/>
    <s v="12"/>
    <s v="1200145430"/>
    <s v="10"/>
    <x v="2753"/>
    <x v="3086"/>
    <x v="52"/>
    <s v="MRODRIGUEZC"/>
    <s v="ZSRV"/>
    <s v=""/>
    <s v="P60026937"/>
    <s v="GESINPRO S.A.C."/>
    <n v="800"/>
    <n v="231.88405797101447"/>
    <s v="PEN"/>
    <s v="false"/>
  </r>
  <r>
    <s v="3450"/>
    <s v="PE"/>
    <x v="1"/>
    <x v="34"/>
    <s v="PE Marketing Mall"/>
    <s v="JPONCE"/>
    <s v="12"/>
    <s v="1200146159"/>
    <s v="10"/>
    <x v="2754"/>
    <x v="3087"/>
    <x v="34"/>
    <s v="EXT_ACHIHUAN"/>
    <s v="ZSRV"/>
    <s v="SER_MKT"/>
    <s v="P20416564"/>
    <s v="SUSAN LEON PRODUCCIONES Y REPRESENT"/>
    <n v="800"/>
    <n v="231.88405797101447"/>
    <s v="PEN"/>
    <s v="false"/>
  </r>
  <r>
    <s v="6000"/>
    <s v="PE"/>
    <x v="2"/>
    <x v="2"/>
    <s v="PE Ops Mall"/>
    <s v="MPONCE"/>
    <s v="12"/>
    <s v="1200146787"/>
    <s v="10"/>
    <x v="2755"/>
    <x v="3088"/>
    <x v="18"/>
    <s v="EXT_KNOLASCO"/>
    <s v="ZSRV"/>
    <s v="SER_MANTO"/>
    <s v="P10013984"/>
    <s v="ASCENSORES SCHINDLER DEL PERU S.A"/>
    <n v="800"/>
    <n v="231.88405797101447"/>
    <s v="PEN"/>
    <s v="false"/>
  </r>
  <r>
    <s v="6000"/>
    <s v="PE"/>
    <x v="2"/>
    <x v="2"/>
    <s v="PE Ops Mall"/>
    <s v="MPONCE"/>
    <s v="12"/>
    <s v="1200146788"/>
    <s v="10"/>
    <x v="2756"/>
    <x v="3089"/>
    <x v="18"/>
    <s v="EXT_KNOLASCO"/>
    <s v="ZSRV"/>
    <s v="SER_MANTO"/>
    <s v="P10013984"/>
    <s v="ASCENSORES SCHINDLER DEL PERU S.A"/>
    <n v="800"/>
    <n v="231.88405797101447"/>
    <s v="PEN"/>
    <s v="false"/>
  </r>
  <r>
    <s v="LAR"/>
    <s v="PE"/>
    <x v="1"/>
    <x v="8"/>
    <s v="PE Center Manager"/>
    <s v="ameza"/>
    <s v="12"/>
    <s v="1200145219"/>
    <s v="10"/>
    <x v="2757"/>
    <x v="2733"/>
    <x v="53"/>
    <s v="AMEZAR"/>
    <s v="ZSRV"/>
    <s v="SER_VARIO"/>
    <s v="P55086648"/>
    <s v="4SECURE S.A.C"/>
    <n v="799.2"/>
    <n v="231.65217391304347"/>
    <s v="PEN"/>
    <s v="false"/>
  </r>
  <r>
    <s v="MOL"/>
    <s v="PE"/>
    <x v="1"/>
    <x v="2"/>
    <s v="PE Ops Mall"/>
    <s v="ameza"/>
    <s v="12"/>
    <s v="1200145232"/>
    <s v="10"/>
    <x v="2758"/>
    <x v="2733"/>
    <x v="53"/>
    <s v="AMEZAR"/>
    <s v="ZSRV"/>
    <s v="SER_VARIO"/>
    <s v="P55086648"/>
    <s v="4SECURE S.A.C"/>
    <n v="799.2"/>
    <n v="231.65217391304347"/>
    <s v="PEN"/>
    <s v="false"/>
  </r>
  <r>
    <s v="6150"/>
    <s v="PE"/>
    <x v="2"/>
    <x v="2"/>
    <s v="PE Ops Mall"/>
    <s v="ameza"/>
    <s v="12"/>
    <s v="1200145233"/>
    <s v="10"/>
    <x v="2759"/>
    <x v="2733"/>
    <x v="53"/>
    <s v="AMEZAR"/>
    <s v="ZSRV"/>
    <s v="SER_VARIO"/>
    <s v="P55086648"/>
    <s v="4SECURE S.A.C"/>
    <n v="799.2"/>
    <n v="231.65217391304347"/>
    <s v="PEN"/>
    <s v="false"/>
  </r>
  <r>
    <s v="PHM"/>
    <s v="CO"/>
    <x v="3"/>
    <x v="32"/>
    <s v="CO Mktg Mall"/>
    <s v="JPERDOMO"/>
    <s v="12"/>
    <s v="1200145446"/>
    <s v="10"/>
    <x v="2760"/>
    <x v="3090"/>
    <x v="52"/>
    <s v="NACOSTA"/>
    <s v="ZSRV"/>
    <s v="SER_MKT"/>
    <s v="C71339556"/>
    <s v="DIDIER USUGA Y LAS MEJORES"/>
    <n v="850000"/>
    <n v="231.10386079390975"/>
    <s v="COP"/>
    <s v="false"/>
  </r>
  <r>
    <s v="PHM"/>
    <s v="CO"/>
    <x v="3"/>
    <x v="32"/>
    <s v="CO Mktg Mall"/>
    <s v="JPERDOMO"/>
    <m/>
    <s v="1200147580"/>
    <s v="10"/>
    <x v="2761"/>
    <x v="3091"/>
    <x v="28"/>
    <s v="NACOSTA"/>
    <s v="ZSRV"/>
    <s v="SER_MKT"/>
    <s v="C71339556"/>
    <s v="DIDIER USUGA Y LAS MEJORES"/>
    <n v="850000"/>
    <n v="231.10386079390975"/>
    <s v="COP"/>
    <s v="false"/>
  </r>
  <r>
    <s v="CON"/>
    <s v="CL"/>
    <x v="0"/>
    <x v="13"/>
    <s v="CL Marketing Mall"/>
    <s v="F.MOZO"/>
    <s v="12"/>
    <s v="1200143625"/>
    <s v="10"/>
    <x v="2762"/>
    <x v="3092"/>
    <x v="55"/>
    <s v="MFILIPINI"/>
    <s v="ZSRV"/>
    <s v=""/>
    <s v="76666197"/>
    <s v="LA AMPOLLETA PRODUCCION AUDIOVISUAL"/>
    <n v="213900"/>
    <n v="231.01098355167238"/>
    <s v="CLP"/>
    <s v="false"/>
  </r>
  <r>
    <s v="3450"/>
    <s v="PE"/>
    <x v="1"/>
    <x v="34"/>
    <s v="PE Marketing Mall"/>
    <s v="AFALCON"/>
    <s v="12"/>
    <s v="1200143880"/>
    <s v="10"/>
    <x v="2763"/>
    <x v="3093"/>
    <x v="6"/>
    <s v="EXT_ACHIHUAN"/>
    <s v="ZSRV"/>
    <s v="SER_MKT"/>
    <s v="P45391868"/>
    <s v="IMAGEN ALTERNATIVA S.A.C."/>
    <n v="795"/>
    <n v="230.43478260869563"/>
    <s v="PEN"/>
    <s v="false"/>
  </r>
  <r>
    <s v="3450"/>
    <s v="PE"/>
    <x v="1"/>
    <x v="34"/>
    <s v="PE Marketing Mall"/>
    <s v="YPAREDES"/>
    <s v="12"/>
    <s v="1200146176"/>
    <s v="10"/>
    <x v="2764"/>
    <x v="3094"/>
    <x v="34"/>
    <s v="EXT_ACHIHUAN"/>
    <s v="ZSRV"/>
    <s v="SER_MKT"/>
    <s v="P45391868"/>
    <s v="IMAGEN ALTERNATIVA S.A.C."/>
    <n v="795"/>
    <n v="230.43478260869563"/>
    <s v="PEN"/>
    <s v="false"/>
  </r>
  <r>
    <s v="6030"/>
    <s v="PE"/>
    <x v="2"/>
    <x v="2"/>
    <s v="PE Ops Mall"/>
    <s v="LHUAMAN"/>
    <s v="12"/>
    <s v="1200145434"/>
    <s v="10"/>
    <x v="2765"/>
    <x v="3095"/>
    <x v="52"/>
    <s v="LHUAMAN"/>
    <s v="ZSRV"/>
    <s v=""/>
    <s v="P56607803"/>
    <s v="NATIONAL FACILITIES MANAGEMENT S.A."/>
    <n v="794.52"/>
    <n v="230.29565217391303"/>
    <s v="PEN"/>
    <s v="false"/>
  </r>
  <r>
    <s v="6030"/>
    <s v="PE"/>
    <x v="2"/>
    <x v="2"/>
    <s v="PE Ops Mall"/>
    <s v="LHUAMAN"/>
    <s v="12"/>
    <s v="1200145530"/>
    <s v="10"/>
    <x v="2766"/>
    <x v="3096"/>
    <x v="1"/>
    <s v="LHUAMAN"/>
    <s v="ZSRV"/>
    <s v=""/>
    <s v="P56607803"/>
    <s v="NATIONAL FACILITIES MANAGEMENT S.A."/>
    <n v="794.52"/>
    <n v="230.29565217391303"/>
    <s v="PEN"/>
    <s v="false"/>
  </r>
  <r>
    <s v="6030"/>
    <s v="PE"/>
    <x v="2"/>
    <x v="2"/>
    <s v="PE Ops Mall"/>
    <s v="LHUAMAN"/>
    <s v="12"/>
    <s v="1200145540"/>
    <s v="10"/>
    <x v="2767"/>
    <x v="3097"/>
    <x v="1"/>
    <s v="LHUAMAN"/>
    <s v="ZSRV"/>
    <s v=""/>
    <s v="P56607803"/>
    <s v="NATIONAL FACILITIES MANAGEMENT S.A."/>
    <n v="794.52"/>
    <n v="230.29565217391303"/>
    <s v="PEN"/>
    <s v="false"/>
  </r>
  <r>
    <s v="MQU"/>
    <s v="CL"/>
    <x v="0"/>
    <x v="13"/>
    <s v="CL Marketing Mall"/>
    <s v="F.MOZO"/>
    <s v="12"/>
    <s v="1200145732"/>
    <s v="10"/>
    <x v="2768"/>
    <x v="3098"/>
    <x v="39"/>
    <s v="MFILIPINI"/>
    <s v="ZSRV"/>
    <s v=""/>
    <s v="76593514"/>
    <s v="TEMPO PRODUCCIONES BY DS SPA"/>
    <n v="213000"/>
    <n v="230.03898782845357"/>
    <s v="CLP"/>
    <s v="false"/>
  </r>
  <r>
    <s v="MVS"/>
    <s v="PE"/>
    <x v="2"/>
    <x v="38"/>
    <s v="PE Ops Out/Strips"/>
    <s v="KORDAYA"/>
    <m/>
    <s v="1200147539"/>
    <s v="10"/>
    <x v="2769"/>
    <x v="3099"/>
    <x v="28"/>
    <s v="KORDAYA"/>
    <s v="ZSRV"/>
    <s v=""/>
    <s v="P56607803"/>
    <s v="NATIONAL FACILITIES MANAGEMENT S.A."/>
    <n v="791.14"/>
    <n v="229.31594202898549"/>
    <s v="PEN"/>
    <s v="false"/>
  </r>
  <r>
    <s v="6030"/>
    <s v="PE"/>
    <x v="2"/>
    <x v="2"/>
    <s v="PE Ops Mall"/>
    <s v="LHUAMAN"/>
    <s v="12"/>
    <s v="1200145161"/>
    <s v="10"/>
    <x v="2770"/>
    <x v="3100"/>
    <x v="24"/>
    <s v="LHUAMAN"/>
    <s v="ZSRV"/>
    <s v=""/>
    <s v="P53719503"/>
    <s v="EFCO AMERICA S.A."/>
    <n v="790.94"/>
    <n v="229.25797101449277"/>
    <s v="PEN"/>
    <s v="false"/>
  </r>
  <r>
    <s v="1100"/>
    <s v="CL"/>
    <x v="0"/>
    <x v="23"/>
    <s v="CL Proyectos 3"/>
    <s v="DGONZALEZ"/>
    <s v="12"/>
    <s v="1200145009"/>
    <s v="10"/>
    <x v="2771"/>
    <x v="3101"/>
    <x v="0"/>
    <s v="EXT_AYEPEZ"/>
    <s v="ZSRV"/>
    <s v=""/>
    <s v="76425235"/>
    <s v="REDES CONTRA INCENDIOS SPA"/>
    <n v="5.5"/>
    <n v="229.16666666666666"/>
    <s v="UF"/>
    <s v="false"/>
  </r>
  <r>
    <s v="2310"/>
    <s v="CL"/>
    <x v="0"/>
    <x v="62"/>
    <s v="CL Arq Out/Strip"/>
    <s v="V RODRIGUEZ"/>
    <s v="13"/>
    <s v="1300008875"/>
    <s v="10"/>
    <x v="2772"/>
    <x v="3102"/>
    <x v="44"/>
    <s v="BILLESCA"/>
    <s v="ZSPC"/>
    <s v=""/>
    <s v="77699218"/>
    <s v="ECOESPACIO LIMITADA"/>
    <n v="5.5"/>
    <n v="229.16666666666666"/>
    <s v="UF"/>
    <s v="false"/>
  </r>
  <r>
    <s v="6400"/>
    <s v="PE"/>
    <x v="2"/>
    <x v="2"/>
    <s v="PE Ops Mall"/>
    <s v="PBRAVO"/>
    <s v="12"/>
    <s v="1200144103"/>
    <s v="10"/>
    <x v="2773"/>
    <x v="3103"/>
    <x v="23"/>
    <s v="PBRAVO"/>
    <s v="ZSRV"/>
    <s v=""/>
    <s v="P56607803"/>
    <s v="NATIONAL FACILITIES MANAGEMENT S.A."/>
    <n v="788"/>
    <n v="228.40579710144925"/>
    <s v="PEN"/>
    <s v="false"/>
  </r>
  <r>
    <s v="3300"/>
    <s v="PE"/>
    <x v="1"/>
    <x v="28"/>
    <s v="Corp Impuestos"/>
    <s v="AROJAS"/>
    <m/>
    <s v="1200147340"/>
    <s v="10"/>
    <x v="2774"/>
    <x v="3104"/>
    <x v="57"/>
    <s v="PMUNOZ"/>
    <s v="ZSRV"/>
    <s v=""/>
    <s v="P54744099"/>
    <s v="ESTUDIO JORGE AVENDANO ABOGADOS"/>
    <n v="227.5"/>
    <n v="227.5"/>
    <s v="USD"/>
    <s v="false"/>
  </r>
  <r>
    <s v="1100"/>
    <s v="CL"/>
    <x v="0"/>
    <x v="19"/>
    <s v="Corp A. Personas"/>
    <s v="CGALLETTI"/>
    <s v="12"/>
    <s v="1200144139"/>
    <s v="10"/>
    <x v="2775"/>
    <x v="3105"/>
    <x v="46"/>
    <s v="DQUINTANA"/>
    <s v="ZSRV"/>
    <s v=""/>
    <s v="76553173"/>
    <s v="SERVICIOS DE BANQUETES BODAS Y"/>
    <n v="210000"/>
    <n v="226.79900208439085"/>
    <s v="CLP"/>
    <s v="false"/>
  </r>
  <r>
    <s v="PAG"/>
    <s v="CO"/>
    <x v="3"/>
    <x v="32"/>
    <s v="CO Mktg Mall"/>
    <s v="ATAPIAS"/>
    <s v="12"/>
    <s v="1200143941"/>
    <s v="10"/>
    <x v="2776"/>
    <x v="3106"/>
    <x v="27"/>
    <s v="EXT_MSAMPER"/>
    <s v="ZSRV"/>
    <s v=""/>
    <s v="C901445525"/>
    <s v="ELECTRICOS Y FERRETERIA MAYJAY S.A."/>
    <n v="834000"/>
    <n v="226.75367047308319"/>
    <s v="COP"/>
    <s v="false"/>
  </r>
  <r>
    <s v="OAS"/>
    <s v="CO"/>
    <x v="3"/>
    <x v="31"/>
    <s v="CO Ops Out/Strip"/>
    <s v="LCHARRY"/>
    <m/>
    <s v="1200147501"/>
    <s v="10"/>
    <x v="2777"/>
    <x v="3107"/>
    <x v="29"/>
    <s v="LCHARRY"/>
    <s v="ZSRV"/>
    <s v=""/>
    <s v="C900074348"/>
    <s v="SUMICORP LTDA"/>
    <n v="834000"/>
    <n v="226.75367047308319"/>
    <s v="COP"/>
    <s v="false"/>
  </r>
  <r>
    <s v="1100"/>
    <s v="CL"/>
    <x v="0"/>
    <x v="7"/>
    <s v="CL Ops Mall"/>
    <s v="FJELDRES"/>
    <s v="12"/>
    <s v="1200146296"/>
    <s v="10"/>
    <x v="2778"/>
    <x v="3108"/>
    <x v="35"/>
    <s v="EXT_CNARANJO"/>
    <s v="ZSRV"/>
    <s v=""/>
    <s v="76152409"/>
    <s v="INVERSIONES BRIAN PATRICK SMITH"/>
    <n v="209500"/>
    <n v="226.2590044603804"/>
    <s v="CLP"/>
    <s v="false"/>
  </r>
  <r>
    <s v="3520"/>
    <s v="PE"/>
    <x v="1"/>
    <x v="2"/>
    <s v="PE Ops Mall"/>
    <s v="GLUDENA"/>
    <s v="12"/>
    <s v="1200144629"/>
    <s v="10"/>
    <x v="2779"/>
    <x v="3109"/>
    <x v="15"/>
    <s v="GLUDENA"/>
    <s v="ZSRV"/>
    <s v=""/>
    <s v="P56607803"/>
    <s v="NATIONAL FACILITIES MANAGEMENT S.A."/>
    <n v="780"/>
    <n v="226.08695652173913"/>
    <s v="PEN"/>
    <s v="false"/>
  </r>
  <r>
    <s v="6000"/>
    <s v="PE"/>
    <x v="2"/>
    <x v="2"/>
    <s v="PE Ops Mall"/>
    <s v="KALVAN"/>
    <s v="12"/>
    <s v="1200146392"/>
    <s v="10"/>
    <x v="2780"/>
    <x v="3110"/>
    <x v="13"/>
    <s v="EXT_BRODRIGU"/>
    <s v="ZSRV"/>
    <s v=""/>
    <s v="P49259204"/>
    <s v="AF CONCEPT S.A.C."/>
    <n v="780"/>
    <n v="226.08695652173913"/>
    <s v="PEN"/>
    <s v="false"/>
  </r>
  <r>
    <s v="LAR"/>
    <s v="PE"/>
    <x v="1"/>
    <x v="8"/>
    <s v="PE Center Manager"/>
    <s v="FZAMALLOA"/>
    <m/>
    <s v="1200147154"/>
    <s v="10"/>
    <x v="2781"/>
    <x v="3111"/>
    <x v="9"/>
    <s v="EXT_KNOLASCO"/>
    <s v="ZSRV"/>
    <s v=""/>
    <s v="P56607803"/>
    <s v="NATIONAL FACILITIES MANAGEMENT S.A."/>
    <n v="780"/>
    <n v="226.08695652173913"/>
    <s v="PEN"/>
    <s v="false"/>
  </r>
  <r>
    <s v="3450"/>
    <s v="PE"/>
    <x v="1"/>
    <x v="34"/>
    <s v="PE Marketing Mall"/>
    <s v="JPONCE"/>
    <m/>
    <s v="1200147299"/>
    <s v="10"/>
    <x v="2782"/>
    <x v="3112"/>
    <x v="25"/>
    <s v="EXT_ACHIHUAN"/>
    <s v="ZSRV"/>
    <s v="SER_MKT"/>
    <s v="P20416564"/>
    <s v="SUSAN LEON PRODUCCIONES Y REPRESENT"/>
    <n v="780"/>
    <n v="226.08695652173913"/>
    <s v="PEN"/>
    <s v="false"/>
  </r>
  <r>
    <s v="ACH"/>
    <s v="CL"/>
    <x v="0"/>
    <x v="7"/>
    <s v="CL Ops Mall"/>
    <s v="DUTRERAS"/>
    <m/>
    <s v="1200147168"/>
    <s v="10"/>
    <x v="2783"/>
    <x v="3113"/>
    <x v="41"/>
    <s v="EXT_DUTRERAS"/>
    <s v="ZSRV"/>
    <s v=""/>
    <s v="96811990"/>
    <s v="LINKES CHILE S.A"/>
    <n v="209236"/>
    <n v="225.97388571490288"/>
    <s v="CLP"/>
    <s v="false"/>
  </r>
  <r>
    <s v="2400"/>
    <s v="CL"/>
    <x v="0"/>
    <x v="7"/>
    <s v="CL Ops Mall"/>
    <s v="RMESA"/>
    <s v="12"/>
    <s v="1200145681"/>
    <s v="10"/>
    <x v="2784"/>
    <x v="3114"/>
    <x v="40"/>
    <s v="EXT_JHERRERA"/>
    <s v="ZSRV"/>
    <s v=""/>
    <s v="76979393"/>
    <s v="RD SERVICIOS DE INGENIERIA SPA"/>
    <n v="5.4"/>
    <n v="225"/>
    <s v="UF"/>
    <s v="false"/>
  </r>
  <r>
    <s v="1100"/>
    <s v="CL"/>
    <x v="0"/>
    <x v="30"/>
    <s v="Corp Gcia Legal"/>
    <s v="DQUINTANA"/>
    <m/>
    <s v="1200147144"/>
    <s v="10"/>
    <x v="2785"/>
    <x v="3115"/>
    <x v="9"/>
    <s v="DQUINTANA"/>
    <s v="ZSRV"/>
    <s v=""/>
    <s v="84702300"/>
    <s v="BASH MUEBLES DE OFICINA LTDA"/>
    <n v="208170"/>
    <n v="224.82261078051258"/>
    <s v="CLP"/>
    <s v="false"/>
  </r>
  <r>
    <s v="6500"/>
    <s v="PE"/>
    <x v="2"/>
    <x v="14"/>
    <s v="Corp Gest Riesgo"/>
    <s v="CF"/>
    <s v="14"/>
    <s v="1400009284"/>
    <s v="10"/>
    <x v="2786"/>
    <x v="317"/>
    <x v="26"/>
    <s v="FPEREZ"/>
    <s v="ZPMH"/>
    <s v=""/>
    <s v="P39062500"/>
    <s v="CHUBB PERU S.A. COMPANIA DE SEGUROS"/>
    <n v="224.42"/>
    <n v="224.42"/>
    <s v="USD"/>
    <s v="false"/>
  </r>
  <r>
    <s v="BOG"/>
    <s v="CO"/>
    <x v="3"/>
    <x v="11"/>
    <s v="CO Ops Mall"/>
    <s v="CAROL CORTES"/>
    <s v="12"/>
    <s v="1200143686"/>
    <s v="10"/>
    <x v="2787"/>
    <x v="3116"/>
    <x v="49"/>
    <s v="EXT_APAREDES"/>
    <s v="ZSRV"/>
    <s v=""/>
    <s v="C900038616"/>
    <s v="CBRE COLOMBIA SAS"/>
    <n v="825000"/>
    <n v="224.30668841761826"/>
    <s v="COP"/>
    <s v="false"/>
  </r>
  <r>
    <s v="6400"/>
    <s v="PE"/>
    <x v="2"/>
    <x v="2"/>
    <s v="PE Ops Mall"/>
    <s v="PBRAVO"/>
    <s v="12"/>
    <s v="1200144017"/>
    <s v="10"/>
    <x v="2788"/>
    <x v="3117"/>
    <x v="8"/>
    <s v="PBRAVO"/>
    <s v="ZSRV"/>
    <s v=""/>
    <s v="P56607803"/>
    <s v="NATIONAL FACILITIES MANAGEMENT S.A."/>
    <n v="772"/>
    <n v="223.76811594202897"/>
    <s v="PEN"/>
    <s v="false"/>
  </r>
  <r>
    <s v="6740"/>
    <s v="PE"/>
    <x v="2"/>
    <x v="38"/>
    <s v="PE Ops Out/Strips"/>
    <s v="KORDAYA"/>
    <m/>
    <s v="1200147553"/>
    <s v="10"/>
    <x v="2789"/>
    <x v="3118"/>
    <x v="28"/>
    <s v="KORDAYA"/>
    <s v="ZSRV"/>
    <s v=""/>
    <s v="P60716910"/>
    <s v="M &amp; V RAMIREZ CONTRATISTAS"/>
    <n v="770"/>
    <n v="223.18840579710144"/>
    <s v="PEN"/>
    <s v="false"/>
  </r>
  <r>
    <s v="MQU"/>
    <s v="CL"/>
    <x v="0"/>
    <x v="7"/>
    <s v="CL Ops Mall"/>
    <s v="MBELLO"/>
    <s v="12"/>
    <s v="1200145865"/>
    <s v="10"/>
    <x v="2790"/>
    <x v="3119"/>
    <x v="31"/>
    <s v="EXT_MBELLO"/>
    <s v="ZSRV"/>
    <s v=""/>
    <s v="77350771"/>
    <s v="4EVER GROUP SPA"/>
    <n v="5.35"/>
    <n v="222.91666666666666"/>
    <s v="UF"/>
    <s v="false"/>
  </r>
  <r>
    <s v="LAR"/>
    <s v="PE"/>
    <x v="1"/>
    <x v="8"/>
    <s v="PE Center Manager"/>
    <s v="FZAMALLOA"/>
    <s v="12"/>
    <s v="1200143763"/>
    <s v="10"/>
    <x v="2791"/>
    <x v="3120"/>
    <x v="14"/>
    <s v="EXT_BRODRIGU"/>
    <s v="ZSRV"/>
    <s v=""/>
    <s v="P60410156"/>
    <s v="S &amp; M GIGANTICOLOR S.A.C"/>
    <n v="765"/>
    <n v="221.7391304347826"/>
    <s v="PEN"/>
    <s v="false"/>
  </r>
  <r>
    <s v="MAM"/>
    <s v="CL"/>
    <x v="0"/>
    <x v="7"/>
    <s v="CL Ops Mall"/>
    <s v="MRUPAYAN"/>
    <s v="12"/>
    <s v="1200145830"/>
    <s v="10"/>
    <x v="2792"/>
    <x v="3121"/>
    <x v="31"/>
    <s v="EXT_KGANA"/>
    <s v="ZSRV"/>
    <s v=""/>
    <s v="78724460"/>
    <s v="IMPORTADORA TRANSOCEANIC LIMITADA"/>
    <n v="5.32"/>
    <n v="221.66666666666669"/>
    <s v="UF"/>
    <s v="false"/>
  </r>
  <r>
    <s v="3450"/>
    <s v="PE"/>
    <x v="1"/>
    <x v="14"/>
    <s v="Corp Gest Riesgo"/>
    <s v="CF"/>
    <s v="14"/>
    <s v="1400009243"/>
    <s v="10"/>
    <x v="2793"/>
    <x v="317"/>
    <x v="36"/>
    <s v="FPEREZ"/>
    <s v="ZPMH"/>
    <s v=""/>
    <s v="P39062500"/>
    <s v="CHUBB PERU S.A. COMPANIA DE SEGUROS"/>
    <n v="221.25"/>
    <n v="221.25"/>
    <s v="USD"/>
    <s v="false"/>
  </r>
  <r>
    <s v="3510"/>
    <s v="PE"/>
    <x v="1"/>
    <x v="2"/>
    <s v="PE Ops Mall"/>
    <s v="RBECERRA"/>
    <s v="12"/>
    <s v="1200146365"/>
    <s v="10"/>
    <x v="2794"/>
    <x v="3122"/>
    <x v="35"/>
    <s v="RBECERRA"/>
    <s v="ZSRV"/>
    <s v=""/>
    <s v="P47186416"/>
    <s v="WILSON CAMACHO CERDAN"/>
    <n v="760.52"/>
    <n v="220.4405797101449"/>
    <s v="PEN"/>
    <s v="false"/>
  </r>
  <r>
    <s v="MAM"/>
    <s v="CL"/>
    <x v="0"/>
    <x v="13"/>
    <s v="CL Marketing Mall"/>
    <s v="CESTAY"/>
    <s v="12"/>
    <s v="1200143825"/>
    <s v="10"/>
    <x v="2795"/>
    <x v="3123"/>
    <x v="59"/>
    <s v="CESTAY"/>
    <s v="ZSRV"/>
    <s v=""/>
    <s v="76593514"/>
    <s v="TEMPO PRODUCCIONES BY DS SPA"/>
    <n v="203539"/>
    <n v="219.82115278692774"/>
    <s v="CLP"/>
    <s v="false"/>
  </r>
  <r>
    <s v="MCH"/>
    <s v="PE"/>
    <x v="2"/>
    <x v="38"/>
    <s v="PE Ops Out/Strips"/>
    <s v="EREJAS"/>
    <s v="12"/>
    <s v="1200145403"/>
    <s v="10"/>
    <x v="2796"/>
    <x v="3124"/>
    <x v="21"/>
    <s v="EREJAS"/>
    <s v="ZSRV"/>
    <s v=""/>
    <s v="P45391868"/>
    <s v="IMAGEN ALTERNATIVA S.A.C."/>
    <n v="756"/>
    <n v="219.13043478260869"/>
    <s v="PEN"/>
    <s v="false"/>
  </r>
  <r>
    <s v="DCO"/>
    <s v="CO"/>
    <x v="3"/>
    <x v="22"/>
    <s v="CO A.Finanzas"/>
    <s v="ABARRAGAN"/>
    <s v="12"/>
    <s v="1200146628"/>
    <s v="10"/>
    <x v="2797"/>
    <x v="3125"/>
    <x v="12"/>
    <s v="LBARRAGAN"/>
    <s v="ZSRV"/>
    <s v=""/>
    <s v="C900610585"/>
    <s v="EASY TAXI COLOMBIA S.A.S"/>
    <n v="805926"/>
    <n v="219.12071778140293"/>
    <s v="COP"/>
    <s v="false"/>
  </r>
  <r>
    <s v="6550"/>
    <s v="PE"/>
    <x v="2"/>
    <x v="2"/>
    <s v="PE Ops Mall"/>
    <s v="yzegarra"/>
    <s v="12"/>
    <s v="1200145084"/>
    <s v="20"/>
    <x v="2798"/>
    <x v="3126"/>
    <x v="24"/>
    <s v="YZEGARRA"/>
    <s v="ZSRV"/>
    <s v=""/>
    <s v="P53719503"/>
    <s v="EFCO AMERICA S.A."/>
    <n v="754.2"/>
    <n v="218.60869565217391"/>
    <s v="PEN"/>
    <s v="false"/>
  </r>
  <r>
    <s v="LAR"/>
    <s v="PE"/>
    <x v="1"/>
    <x v="8"/>
    <s v="PE Center Manager"/>
    <s v="FZAMALLOA"/>
    <s v="12"/>
    <s v="1200144566"/>
    <s v="10"/>
    <x v="2799"/>
    <x v="3127"/>
    <x v="16"/>
    <s v="EXT_BRODRIGU"/>
    <s v="ZSRV"/>
    <s v=""/>
    <s v="P60089483"/>
    <s v="GEMSA CORPORACIÓN S.A.C"/>
    <n v="752.5"/>
    <n v="218.1159420289855"/>
    <s v="PEN"/>
    <s v="false"/>
  </r>
  <r>
    <s v="PHM"/>
    <s v="CO"/>
    <x v="3"/>
    <x v="32"/>
    <s v="CO Mktg Mall"/>
    <s v="JPERDOMO"/>
    <s v="12"/>
    <s v="1200145341"/>
    <s v="10"/>
    <x v="2800"/>
    <x v="3128"/>
    <x v="21"/>
    <s v="NACOSTA"/>
    <s v="ZSRV"/>
    <s v="SER_MKT"/>
    <s v="C900873382"/>
    <s v="IMAGINARIO DISEÑO S. A. S"/>
    <n v="800000"/>
    <n v="217.5095160413268"/>
    <s v="COP"/>
    <s v="false"/>
  </r>
  <r>
    <s v="6400"/>
    <s v="PE"/>
    <x v="2"/>
    <x v="2"/>
    <s v="PE Ops Mall"/>
    <s v="PBRAVO"/>
    <s v="12"/>
    <s v="1200144240"/>
    <s v="10"/>
    <x v="2801"/>
    <x v="3129"/>
    <x v="11"/>
    <s v="PBRAVO"/>
    <s v="ZSRV"/>
    <s v=""/>
    <s v="P60359466"/>
    <s v="ELECTRIC STORE S.A.C."/>
    <n v="750"/>
    <n v="217.39130434782606"/>
    <s v="PEN"/>
    <s v="false"/>
  </r>
  <r>
    <s v="6740"/>
    <s v="PE"/>
    <x v="2"/>
    <x v="4"/>
    <s v="PE Sgcia Infra"/>
    <s v="MGRATELLY"/>
    <s v="12"/>
    <s v="1200144656"/>
    <s v="10"/>
    <x v="2802"/>
    <x v="3130"/>
    <x v="15"/>
    <s v="EXT_ACHIHUAN"/>
    <s v="ZSRV"/>
    <s v="SER_GRAL"/>
    <s v="P49259204"/>
    <s v="AF CONCEPT S.A.C."/>
    <n v="750"/>
    <n v="217.39130434782606"/>
    <s v="PEN"/>
    <s v="false"/>
  </r>
  <r>
    <s v="3450"/>
    <s v="PE"/>
    <x v="1"/>
    <x v="38"/>
    <s v="PE Ops Out/Strips"/>
    <s v="mrodriguezc"/>
    <s v="12"/>
    <s v="1200145431"/>
    <s v="10"/>
    <x v="2803"/>
    <x v="3131"/>
    <x v="52"/>
    <s v="MRODRIGUEZC"/>
    <s v="ZSRV"/>
    <s v=""/>
    <s v="P29040966"/>
    <s v="ECOLAB S.R.L"/>
    <n v="750"/>
    <n v="217.39130434782606"/>
    <s v="PEN"/>
    <s v="false"/>
  </r>
  <r>
    <s v="6030"/>
    <s v="PE"/>
    <x v="2"/>
    <x v="2"/>
    <s v="PE Ops Mall"/>
    <s v="LHUAMAN"/>
    <s v="12"/>
    <s v="1200147041"/>
    <s v="10"/>
    <x v="2804"/>
    <x v="3132"/>
    <x v="38"/>
    <s v="LHUAMAN"/>
    <s v="ZSRV"/>
    <s v=""/>
    <s v="P60359466"/>
    <s v="ELECTRIC STORE S.A.C."/>
    <n v="750"/>
    <n v="217.39130434782606"/>
    <s v="PEN"/>
    <s v="false"/>
  </r>
  <r>
    <s v="6000"/>
    <s v="PE"/>
    <x v="2"/>
    <x v="2"/>
    <s v="PE Ops Mall"/>
    <s v="MPONCE"/>
    <m/>
    <s v="1200147659"/>
    <s v="10"/>
    <x v="2805"/>
    <x v="3133"/>
    <x v="45"/>
    <s v="EXT_MCHAPA"/>
    <s v="ZSRV"/>
    <s v="SER_MANTO"/>
    <s v="P55247439"/>
    <s v="SR &amp; M ELECTRICOLD S.A.C"/>
    <n v="750"/>
    <n v="217.39130434782606"/>
    <s v="PEN"/>
    <s v="false"/>
  </r>
  <r>
    <s v="3300"/>
    <s v="PE"/>
    <x v="1"/>
    <x v="34"/>
    <s v="PE Marketing Mall"/>
    <s v="YPAREDES"/>
    <s v="12"/>
    <s v="1200146574"/>
    <s v="10"/>
    <x v="2806"/>
    <x v="3134"/>
    <x v="10"/>
    <s v="EXT_EDAVILA"/>
    <s v="ZSRV"/>
    <s v="SER_MKT"/>
    <s v="P45391868"/>
    <s v="IMAGEN ALTERNATIVA S.A.C."/>
    <n v="749"/>
    <n v="217.10144927536231"/>
    <s v="PEN"/>
    <s v="false"/>
  </r>
  <r>
    <s v="1100"/>
    <s v="CL"/>
    <x v="0"/>
    <x v="13"/>
    <s v="CL Marketing Mall"/>
    <s v="P.NORAMBUENA"/>
    <s v="12"/>
    <s v="1200144317"/>
    <s v="10"/>
    <x v="2807"/>
    <x v="3135"/>
    <x v="32"/>
    <s v="MFILIPINI"/>
    <s v="ZSRV"/>
    <s v=""/>
    <s v="76989941"/>
    <s v="ROCK FILMS SPA"/>
    <n v="200000"/>
    <n v="215.99904960418175"/>
    <s v="CLP"/>
    <s v="false"/>
  </r>
  <r>
    <s v="2200"/>
    <s v="CL"/>
    <x v="0"/>
    <x v="13"/>
    <s v="CL Marketing Mall"/>
    <s v="F MOZO"/>
    <s v="12"/>
    <s v="1200146616"/>
    <s v="10"/>
    <x v="2808"/>
    <x v="3136"/>
    <x v="2"/>
    <s v="BILLESCA"/>
    <s v="ZSRV"/>
    <s v=""/>
    <s v="76587432"/>
    <s v="SERVICIOS DE DISENO Y MULTIMEDIA"/>
    <n v="200000"/>
    <n v="215.99904960418175"/>
    <s v="CLP"/>
    <s v="false"/>
  </r>
  <r>
    <s v="1100"/>
    <s v="CL"/>
    <x v="0"/>
    <x v="13"/>
    <s v="CL Marketing Mall"/>
    <s v="g gonzalez"/>
    <m/>
    <s v="1200147149"/>
    <s v="10"/>
    <x v="2809"/>
    <x v="3137"/>
    <x v="41"/>
    <s v="BILLESCA"/>
    <s v="ZSRV"/>
    <s v=""/>
    <s v="76989941"/>
    <s v="ROCK FILMS SPA"/>
    <n v="200000"/>
    <n v="215.99904960418175"/>
    <s v="CLP"/>
    <s v="false"/>
  </r>
  <r>
    <s v="1100"/>
    <s v="CL"/>
    <x v="0"/>
    <x v="13"/>
    <s v="CL Marketing Mall"/>
    <s v="g gonzalez"/>
    <m/>
    <s v="1200147180"/>
    <s v="10"/>
    <x v="2810"/>
    <x v="3138"/>
    <x v="41"/>
    <s v="BILLESCA"/>
    <s v="ZSRV"/>
    <s v=""/>
    <s v="76989941"/>
    <s v="ROCK FILMS SPA"/>
    <n v="200000"/>
    <n v="215.99904960418175"/>
    <s v="CLP"/>
    <s v="false"/>
  </r>
  <r>
    <s v="6740"/>
    <s v="PE"/>
    <x v="2"/>
    <x v="14"/>
    <s v="Corp Gest Riesgo"/>
    <s v="CF"/>
    <s v="14"/>
    <s v="1400009283"/>
    <s v="10"/>
    <x v="2811"/>
    <x v="317"/>
    <x v="26"/>
    <s v="FPEREZ"/>
    <s v="ZPMH"/>
    <s v=""/>
    <s v="P39062500"/>
    <s v="CHUBB PERU S.A. COMPANIA DE SEGUROS"/>
    <n v="215.61"/>
    <n v="215.61"/>
    <s v="USD"/>
    <s v="false"/>
  </r>
  <r>
    <s v="AEB"/>
    <s v="CL"/>
    <x v="0"/>
    <x v="39"/>
    <s v="CL Explotación TI"/>
    <s v="CPAVEZ"/>
    <m/>
    <s v="1200147521"/>
    <s v="10"/>
    <x v="2812"/>
    <x v="3139"/>
    <x v="28"/>
    <s v="CPAVEZ"/>
    <s v="ZSRV"/>
    <s v="SER_GRAL"/>
    <s v="96806980"/>
    <s v="ENTEL PCS TELECOMUNICACIONES S.A."/>
    <n v="199412"/>
    <n v="215.36401239834547"/>
    <s v="CLP"/>
    <s v="false"/>
  </r>
  <r>
    <s v="6000"/>
    <s v="PE"/>
    <x v="2"/>
    <x v="34"/>
    <s v="PE Marketing Mall"/>
    <s v="AATOCHE"/>
    <s v="12"/>
    <s v="1200145448"/>
    <s v="10"/>
    <x v="2813"/>
    <x v="3140"/>
    <x v="52"/>
    <s v="EXT_KNOLASCO"/>
    <s v="ZSRV"/>
    <s v="SER_MKT"/>
    <s v="P20416564"/>
    <s v="SUSAN LEON PRODUCCIONES Y REPRESENT"/>
    <n v="740"/>
    <n v="214.49275362318841"/>
    <s v="PEN"/>
    <s v="false"/>
  </r>
  <r>
    <s v="3300"/>
    <s v="PE"/>
    <x v="1"/>
    <x v="17"/>
    <s v="PE Área Legal"/>
    <s v="GOLIVERI"/>
    <m/>
    <s v="1200147374"/>
    <s v="10"/>
    <x v="2814"/>
    <x v="3141"/>
    <x v="37"/>
    <s v="SGARIBAY"/>
    <s v="ZSRV"/>
    <s v=""/>
    <s v="P18214620"/>
    <s v="GONZALO GUSTAVO GONZALES GONZALES"/>
    <n v="737.29"/>
    <n v="213.70724637681158"/>
    <s v="PEN"/>
    <s v="false"/>
  </r>
  <r>
    <s v="MIN"/>
    <s v="PE"/>
    <x v="1"/>
    <x v="34"/>
    <s v="PE Marketing Mall"/>
    <s v="AATOCHE"/>
    <s v="12"/>
    <s v="1200146183"/>
    <s v="10"/>
    <x v="2815"/>
    <x v="3142"/>
    <x v="34"/>
    <s v="EXT_EDAVILA"/>
    <s v="ZSRV"/>
    <s v="SER_MKT"/>
    <s v="P09378629"/>
    <s v="ARIAS RIVAS FLOR ROSSANA"/>
    <n v="736"/>
    <n v="213.33333333333331"/>
    <s v="PEN"/>
    <s v="false"/>
  </r>
  <r>
    <s v="6550"/>
    <s v="PE"/>
    <x v="2"/>
    <x v="2"/>
    <s v="PE Ops Mall"/>
    <s v="yzegarra"/>
    <s v="12"/>
    <s v="1200144378"/>
    <s v="10"/>
    <x v="2816"/>
    <x v="3143"/>
    <x v="19"/>
    <s v="YZEGARRA"/>
    <s v="ZSRV"/>
    <s v=""/>
    <s v="P29040966"/>
    <s v="ECOLAB S.R.L"/>
    <n v="735"/>
    <n v="213.04347826086956"/>
    <s v="PEN"/>
    <s v="false"/>
  </r>
  <r>
    <s v="1100"/>
    <s v="CL"/>
    <x v="0"/>
    <x v="23"/>
    <s v="CL Proyectos 3"/>
    <s v="CGARCIA"/>
    <s v="12"/>
    <s v="1200146708"/>
    <s v="10"/>
    <x v="2817"/>
    <x v="3144"/>
    <x v="51"/>
    <s v="EXT_AYEPEZ"/>
    <s v="ZSRV"/>
    <s v=""/>
    <s v="78724460"/>
    <s v="IMPORTADORA TRANSOCEANIC LIMITADA"/>
    <n v="5.1100000000000003"/>
    <n v="212.91666666666669"/>
    <s v="UF"/>
    <s v="false"/>
  </r>
  <r>
    <s v="PCA"/>
    <s v="CO"/>
    <x v="3"/>
    <x v="11"/>
    <s v="CO Ops Mall"/>
    <s v="DLOZADA"/>
    <s v="12"/>
    <s v="1200144700"/>
    <s v="20"/>
    <x v="866"/>
    <x v="944"/>
    <x v="44"/>
    <s v="EXT_AFLOREZ"/>
    <s v="ZSRV"/>
    <s v=""/>
    <s v="C800125313"/>
    <s v="SUMMAR PROCESOS S.A.S"/>
    <n v="780430"/>
    <n v="212.18868950516585"/>
    <s v="COP"/>
    <s v="false"/>
  </r>
  <r>
    <s v="PCA"/>
    <s v="CO"/>
    <x v="3"/>
    <x v="11"/>
    <s v="CO Ops Mall"/>
    <s v="DLOZADA"/>
    <s v="12"/>
    <s v="1200143727"/>
    <s v="10"/>
    <x v="2818"/>
    <x v="3145"/>
    <x v="14"/>
    <s v="EXT_AFLOREZ"/>
    <s v="ZSRV"/>
    <s v=""/>
    <s v="C811044610"/>
    <s v="INGENIERIA HOSPITALARIA S.A.S"/>
    <n v="780000"/>
    <n v="212.07177814029365"/>
    <s v="COP"/>
    <s v="false"/>
  </r>
  <r>
    <s v="OAS"/>
    <s v="CO"/>
    <x v="3"/>
    <x v="31"/>
    <s v="CO Ops Out/Strip"/>
    <s v="LCHARRY"/>
    <s v="12"/>
    <s v="1200145921"/>
    <s v="10"/>
    <x v="2819"/>
    <x v="3146"/>
    <x v="31"/>
    <s v="EXT_MSAMPER"/>
    <s v="ZSRV"/>
    <s v=""/>
    <s v="C900197577"/>
    <s v="MARA IMPRESIÓN Y MARKETING SAS"/>
    <n v="778784"/>
    <n v="211.74116367591083"/>
    <s v="COP"/>
    <s v="false"/>
  </r>
  <r>
    <s v="MIN"/>
    <s v="PE"/>
    <x v="1"/>
    <x v="34"/>
    <s v="PE Marketing Mall"/>
    <s v="AATOCHE"/>
    <s v="12"/>
    <s v="1200144210"/>
    <s v="10"/>
    <x v="2820"/>
    <x v="3147"/>
    <x v="11"/>
    <s v="EXT_EDAVILA"/>
    <s v="ZSRV"/>
    <s v="SER_MKT"/>
    <s v="P602425674"/>
    <s v="CORPORACION COPIAS EXPRESS S.R.L."/>
    <n v="730"/>
    <n v="211.59420289855072"/>
    <s v="PEN"/>
    <s v="false"/>
  </r>
  <r>
    <s v="PCA"/>
    <s v="CO"/>
    <x v="3"/>
    <x v="11"/>
    <s v="CO Ops Mall"/>
    <s v="DLOZADA"/>
    <s v="12"/>
    <s v="1200146711"/>
    <s v="10"/>
    <x v="2821"/>
    <x v="3148"/>
    <x v="12"/>
    <s v="EXT_AFLOREZ"/>
    <s v="ZSRV"/>
    <s v=""/>
    <s v="C901592965"/>
    <s v="WM ENTRETENIMIENTO SAS"/>
    <n v="776250"/>
    <n v="211.05220228384991"/>
    <s v="COP"/>
    <s v="false"/>
  </r>
  <r>
    <s v="6030"/>
    <s v="PE"/>
    <x v="2"/>
    <x v="34"/>
    <s v="PE Marketing Mall"/>
    <s v="RCULQUI"/>
    <s v="12"/>
    <s v="1200144135"/>
    <s v="10"/>
    <x v="2822"/>
    <x v="3149"/>
    <x v="46"/>
    <s v="EXT_BRODRIGU"/>
    <s v="ZSRV"/>
    <s v=""/>
    <s v="P20416564"/>
    <s v="SUSAN LEON PRODUCCIONES Y REPRESENT"/>
    <n v="728"/>
    <n v="211.01449275362319"/>
    <s v="PEN"/>
    <s v="false"/>
  </r>
  <r>
    <s v="PAG"/>
    <s v="CO"/>
    <x v="3"/>
    <x v="47"/>
    <s v="CO Center Manager"/>
    <s v="AALCOCER"/>
    <s v="12"/>
    <s v="1200145120"/>
    <s v="20"/>
    <x v="2823"/>
    <x v="3150"/>
    <x v="24"/>
    <s v="EXT_VGONZALE"/>
    <s v="ZSRV"/>
    <s v=""/>
    <s v="C900074348"/>
    <s v="SUMICORP LTDA"/>
    <n v="774940"/>
    <n v="210.69603045133223"/>
    <s v="COP"/>
    <s v="false"/>
  </r>
  <r>
    <s v="MIN"/>
    <s v="PE"/>
    <x v="1"/>
    <x v="2"/>
    <s v="PE Ops Mall"/>
    <s v="CPISFIL"/>
    <s v="12"/>
    <s v="1200144404"/>
    <s v="10"/>
    <x v="2824"/>
    <x v="3151"/>
    <x v="19"/>
    <s v="EXT_EDAVILA"/>
    <s v="ZSRV"/>
    <s v=""/>
    <s v="P12663463"/>
    <s v="AUTOREL SRL"/>
    <n v="726"/>
    <n v="210.43478260869563"/>
    <s v="PEN"/>
    <s v="false"/>
  </r>
  <r>
    <s v="1100"/>
    <s v="CL"/>
    <x v="0"/>
    <x v="19"/>
    <s v="Corp A. Personas"/>
    <s v="DQUINTANA"/>
    <s v="14"/>
    <s v="1400009240"/>
    <s v="10"/>
    <x v="2337"/>
    <x v="2380"/>
    <x v="36"/>
    <s v="DQUINTANA"/>
    <s v="ZPMH"/>
    <s v=""/>
    <s v="20537755"/>
    <s v="Cristobal Ignacio"/>
    <n v="194690"/>
    <n v="210.26427483719073"/>
    <s v="CLP"/>
    <s v="false"/>
  </r>
  <r>
    <s v="3300"/>
    <s v="PE"/>
    <x v="1"/>
    <x v="2"/>
    <s v="PE Ops Mall"/>
    <s v="JMALAGA"/>
    <m/>
    <s v="1200147487"/>
    <s v="10"/>
    <x v="2825"/>
    <x v="3152"/>
    <x v="29"/>
    <s v="JMALAGA"/>
    <s v="ZSRV"/>
    <s v=""/>
    <s v="P60041926"/>
    <s v="PIATEC S.A.C"/>
    <n v="722.3"/>
    <n v="209.36231884057969"/>
    <s v="PEN"/>
    <s v="false"/>
  </r>
  <r>
    <s v="4300"/>
    <s v="CO"/>
    <x v="3"/>
    <x v="12"/>
    <s v="CO Gcia Ing"/>
    <s v="JVASQUEZ"/>
    <m/>
    <s v="1200147663"/>
    <s v="10"/>
    <x v="2826"/>
    <x v="3153"/>
    <x v="45"/>
    <s v="JVASQUEZ"/>
    <s v="ZSRV"/>
    <s v=""/>
    <s v="C900038616"/>
    <s v="CBRE COLOMBIA SAS"/>
    <n v="770000"/>
    <n v="209.35290918977705"/>
    <s v="COP"/>
    <s v="false"/>
  </r>
  <r>
    <s v="MIN"/>
    <s v="PE"/>
    <x v="1"/>
    <x v="34"/>
    <s v="PE Marketing Mall"/>
    <s v="AATOCHE"/>
    <s v="12"/>
    <s v="1200146460"/>
    <s v="10"/>
    <x v="2827"/>
    <x v="3154"/>
    <x v="43"/>
    <s v="AATOCHE"/>
    <s v="ZSRV"/>
    <s v=""/>
    <s v="P20416564"/>
    <s v="SUSAN LEON PRODUCCIONES Y REPRESENT"/>
    <n v="720"/>
    <n v="208.69565217391303"/>
    <s v="PEN"/>
    <s v="false"/>
  </r>
  <r>
    <s v="3540"/>
    <s v="PE"/>
    <x v="1"/>
    <x v="54"/>
    <s v="PE Área Personas"/>
    <s v="CZARATE"/>
    <s v="12"/>
    <s v="1200146490"/>
    <s v="10"/>
    <x v="2828"/>
    <x v="3155"/>
    <x v="43"/>
    <s v="CZARATE"/>
    <s v="ZSRV"/>
    <s v=""/>
    <s v="P06674761"/>
    <s v="GALLIANI ORTEGA JOSE ANTONIO"/>
    <n v="720"/>
    <n v="208.69565217391303"/>
    <s v="PEN"/>
    <s v="false"/>
  </r>
  <r>
    <s v="6740"/>
    <s v="PE"/>
    <x v="2"/>
    <x v="34"/>
    <s v="PE Marketing Mall"/>
    <s v="KORDAYA"/>
    <s v="12"/>
    <s v="1200146633"/>
    <s v="10"/>
    <x v="2829"/>
    <x v="3156"/>
    <x v="2"/>
    <s v="EXT_ACHIHUAN"/>
    <s v="ZSRV"/>
    <s v="SER_MKT"/>
    <s v="P20416564"/>
    <s v="SUSAN LEON PRODUCCIONES Y REPRESENT"/>
    <n v="720"/>
    <n v="208.69565217391303"/>
    <s v="PEN"/>
    <s v="false"/>
  </r>
  <r>
    <s v="PRT"/>
    <s v="CL"/>
    <x v="0"/>
    <x v="62"/>
    <s v="CL Arq Out/Strip"/>
    <s v="V RODRIGUEZ"/>
    <s v="13"/>
    <s v="1300008876"/>
    <s v="10"/>
    <x v="2830"/>
    <x v="3157"/>
    <x v="44"/>
    <s v="BILLESCA"/>
    <s v="ZSPC"/>
    <s v=""/>
    <s v="77699218"/>
    <s v="ECOESPACIO LIMITADA"/>
    <n v="5"/>
    <n v="208.33333333333334"/>
    <s v="UF"/>
    <s v="false"/>
  </r>
  <r>
    <s v="AEB"/>
    <s v="CL"/>
    <x v="0"/>
    <x v="16"/>
    <s v="CL Arq Mall"/>
    <s v="V RODRIGUEZ"/>
    <s v="13"/>
    <s v="1300008868"/>
    <s v="10"/>
    <x v="2831"/>
    <x v="3158"/>
    <x v="44"/>
    <s v="BILLESCA"/>
    <s v="ZSPC"/>
    <s v=""/>
    <s v="77699218"/>
    <s v="ECOESPACIO LIMITADA"/>
    <n v="5"/>
    <n v="208.33333333333334"/>
    <s v="UF"/>
    <s v="false"/>
  </r>
  <r>
    <s v="LAR"/>
    <s v="PE"/>
    <x v="1"/>
    <x v="8"/>
    <s v="PE Center Manager"/>
    <s v="Ameza"/>
    <s v="12"/>
    <s v="1200146085"/>
    <s v="10"/>
    <x v="2832"/>
    <x v="2945"/>
    <x v="63"/>
    <s v="AMEZAR"/>
    <s v="ZSRV"/>
    <s v="SER_VARIO"/>
    <s v="P55219583"/>
    <s v="SERVICIOS EVENTOS SPECIALES"/>
    <n v="718.2"/>
    <n v="208.17391304347825"/>
    <s v="PEN"/>
    <s v="false"/>
  </r>
  <r>
    <s v="PCA"/>
    <s v="CO"/>
    <x v="3"/>
    <x v="11"/>
    <s v="CO Ops Mall"/>
    <s v="DLOZADA"/>
    <s v="12"/>
    <s v="1200144463"/>
    <s v="10"/>
    <x v="2833"/>
    <x v="3159"/>
    <x v="47"/>
    <s v="RFC_CPI_SAP"/>
    <s v="ZSRV"/>
    <s v=""/>
    <s v="C901281802"/>
    <s v="SOLUCIONES LA VEGA SAS"/>
    <n v="760000"/>
    <n v="206.63404023926046"/>
    <s v="COP"/>
    <s v="false"/>
  </r>
  <r>
    <s v="PAG"/>
    <s v="CO"/>
    <x v="3"/>
    <x v="11"/>
    <s v="CO Ops Mall"/>
    <s v="CHERRERA"/>
    <m/>
    <s v="1200147137"/>
    <s v="10"/>
    <x v="2834"/>
    <x v="3160"/>
    <x v="9"/>
    <s v="RFC_CPI_SAP"/>
    <s v="ZSRV"/>
    <s v=""/>
    <s v="C900565617"/>
    <s v="TODOFER DISTRIBUCIONES S.A.S."/>
    <n v="758558"/>
    <n v="206.24197933659599"/>
    <s v="COP"/>
    <s v="false"/>
  </r>
  <r>
    <s v="PAG"/>
    <s v="CO"/>
    <x v="3"/>
    <x v="47"/>
    <s v="CO Center Manager"/>
    <s v="AALCOCER"/>
    <s v="12"/>
    <s v="1200145120"/>
    <s v="10"/>
    <x v="2823"/>
    <x v="3161"/>
    <x v="24"/>
    <s v="EXT_VGONZALE"/>
    <s v="ZSRV"/>
    <s v=""/>
    <s v="C900074348"/>
    <s v="SUMICORP LTDA"/>
    <n v="756000"/>
    <n v="205.54649265905383"/>
    <s v="COP"/>
    <s v="false"/>
  </r>
  <r>
    <s v="2400"/>
    <s v="CL"/>
    <x v="0"/>
    <x v="7"/>
    <s v="CL Ops Mall"/>
    <s v="RMESA"/>
    <s v="12"/>
    <s v="1200143745"/>
    <s v="10"/>
    <x v="2835"/>
    <x v="3162"/>
    <x v="14"/>
    <s v="RCABEZAS"/>
    <s v="ZSRV"/>
    <s v=""/>
    <s v="76694376"/>
    <s v="SERVICIOS INDUSTRIALES ELMEC LIMITA"/>
    <n v="190100"/>
    <n v="205.30709664877475"/>
    <s v="CLP"/>
    <s v="false"/>
  </r>
  <r>
    <s v="2400"/>
    <s v="CL"/>
    <x v="0"/>
    <x v="66"/>
    <s v="CL GciaMarketing"/>
    <s v="rmesa"/>
    <s v="12"/>
    <s v="1200144715"/>
    <s v="10"/>
    <x v="2836"/>
    <x v="3163"/>
    <x v="44"/>
    <s v="EXT_JHERRERA"/>
    <s v="ZSRV"/>
    <s v=""/>
    <s v="13271254"/>
    <s v="DANIEL BLANCO LANDERO"/>
    <n v="190000"/>
    <n v="205.19909712397268"/>
    <s v="CLP"/>
    <s v="false"/>
  </r>
  <r>
    <s v="1100"/>
    <s v="CL"/>
    <x v="0"/>
    <x v="7"/>
    <s v="CL Ops Mall"/>
    <s v="FJELDRES"/>
    <m/>
    <s v="1200147401"/>
    <s v="10"/>
    <x v="2837"/>
    <x v="3164"/>
    <x v="37"/>
    <s v="EXT_CNARANJO"/>
    <s v="ZSRV"/>
    <s v=""/>
    <s v="76593514"/>
    <s v="TEMPO PRODUCCIONES BY DS SPA"/>
    <n v="190000"/>
    <n v="205.19909712397268"/>
    <s v="CLP"/>
    <s v="false"/>
  </r>
  <r>
    <s v="1100"/>
    <s v="CL"/>
    <x v="0"/>
    <x v="19"/>
    <s v="Corp A. Personas"/>
    <s v="DQUINTA"/>
    <m/>
    <s v="1200147586"/>
    <s v="10"/>
    <x v="2838"/>
    <x v="3165"/>
    <x v="28"/>
    <s v="DQUINTANA"/>
    <s v="ZSRV"/>
    <s v=""/>
    <s v="76103844"/>
    <s v="EQUIARRIENDOS LIMITADA"/>
    <n v="190000"/>
    <n v="205.19909712397268"/>
    <s v="CLP"/>
    <s v="false"/>
  </r>
  <r>
    <s v="3450"/>
    <s v="PE"/>
    <x v="1"/>
    <x v="38"/>
    <s v="PE Ops Out/Strips"/>
    <s v="mrodriguezc"/>
    <s v="12"/>
    <s v="1200146241"/>
    <s v="10"/>
    <x v="2839"/>
    <x v="3166"/>
    <x v="30"/>
    <s v="MRODRIGUEZC"/>
    <s v="ZSRV"/>
    <s v=""/>
    <s v="P53719503"/>
    <s v="EFCO AMERICA S.A."/>
    <n v="707.05"/>
    <n v="204.94202898550722"/>
    <s v="PEN"/>
    <s v="false"/>
  </r>
  <r>
    <s v="MQU"/>
    <s v="CL"/>
    <x v="0"/>
    <x v="7"/>
    <s v="CL Ops Mall"/>
    <s v="MBELLO"/>
    <s v="12"/>
    <s v="1200143750"/>
    <s v="10"/>
    <x v="2840"/>
    <x v="3167"/>
    <x v="14"/>
    <s v="EXT_MBELLO"/>
    <s v="ZSRV"/>
    <s v=""/>
    <s v="96811990"/>
    <s v="LINKES CHILE S.A"/>
    <n v="189474"/>
    <n v="204.63101962351368"/>
    <s v="CLP"/>
    <s v="false"/>
  </r>
  <r>
    <s v="ACH"/>
    <s v="CL"/>
    <x v="0"/>
    <x v="13"/>
    <s v="CL Marketing Mall"/>
    <s v="F.MOZO"/>
    <s v="12"/>
    <s v="1200144314"/>
    <s v="10"/>
    <x v="2841"/>
    <x v="3168"/>
    <x v="32"/>
    <s v="MFILIPINI"/>
    <s v="ZSRV"/>
    <s v=""/>
    <s v="76963484"/>
    <s v="PS PRODUCCION GRAFICA-PUBLICIDAD SP"/>
    <n v="189406"/>
    <n v="204.55757994664825"/>
    <s v="CLP"/>
    <s v="false"/>
  </r>
  <r>
    <s v="DCO"/>
    <s v="CO"/>
    <x v="3"/>
    <x v="22"/>
    <s v="CO A.Finanzas"/>
    <s v="ABARRAGAN"/>
    <s v="12"/>
    <s v="1200145611"/>
    <s v="20"/>
    <x v="1615"/>
    <x v="3169"/>
    <x v="26"/>
    <s v="LBARRAGAN"/>
    <s v="ZSRV"/>
    <s v=""/>
    <s v="C811025289"/>
    <s v="NOVAVENTA S.A.S"/>
    <n v="752200"/>
    <n v="204.51332245785753"/>
    <s v="COP"/>
    <s v="false"/>
  </r>
  <r>
    <s v="1110"/>
    <s v="CL"/>
    <x v="0"/>
    <x v="45"/>
    <s v="CL Ops Out/Strip"/>
    <s v="MBELLO"/>
    <s v="12"/>
    <s v="1200146690"/>
    <s v="10"/>
    <x v="2842"/>
    <x v="3170"/>
    <x v="12"/>
    <s v="EXT_MBELLO"/>
    <s v="ZSRV"/>
    <s v=""/>
    <s v="76666197"/>
    <s v="LA AMPOLLETA PRODUCCION AUDIOVISUAL"/>
    <n v="188589"/>
    <n v="203.67522382901515"/>
    <s v="CLP"/>
    <s v="false"/>
  </r>
  <r>
    <s v="2400"/>
    <s v="CL"/>
    <x v="0"/>
    <x v="7"/>
    <s v="CL Ops Mall"/>
    <s v="rmesa"/>
    <s v="12"/>
    <s v="1200144952"/>
    <s v="10"/>
    <x v="2843"/>
    <x v="3171"/>
    <x v="5"/>
    <s v="EXT_CRODRIGU"/>
    <s v="ZSRV"/>
    <s v=""/>
    <s v="76015796"/>
    <s v="GRUPO AMÉRICA FACILITY S.A."/>
    <n v="187992"/>
    <n v="203.03046666594668"/>
    <s v="CLP"/>
    <s v="false"/>
  </r>
  <r>
    <s v="MQU"/>
    <s v="CL"/>
    <x v="0"/>
    <x v="7"/>
    <s v="CL Ops Mall"/>
    <s v="Ext_mloyola"/>
    <m/>
    <s v="1200147049"/>
    <s v="10"/>
    <x v="2844"/>
    <x v="3172"/>
    <x v="9"/>
    <s v="EXT_MLOYOLA"/>
    <s v="ZSRV"/>
    <s v=""/>
    <s v="65188179"/>
    <s v="FUNDACION REVALORA CHILE"/>
    <n v="187895"/>
    <n v="202.92570712688865"/>
    <s v="CLP"/>
    <s v="false"/>
  </r>
  <r>
    <s v="MQU"/>
    <s v="CL"/>
    <x v="0"/>
    <x v="7"/>
    <s v="CL Ops Mall"/>
    <s v="Ext_mloyola"/>
    <m/>
    <s v="1200147537"/>
    <s v="10"/>
    <x v="2845"/>
    <x v="3173"/>
    <x v="28"/>
    <s v="EXT_MLOYOLA"/>
    <s v="ZSRV"/>
    <s v=""/>
    <s v="65188179"/>
    <s v="FUNDACION REVALORA CHILE"/>
    <n v="187895"/>
    <n v="202.92570712688865"/>
    <s v="CLP"/>
    <s v="false"/>
  </r>
  <r>
    <s v="6740"/>
    <s v="PE"/>
    <x v="2"/>
    <x v="34"/>
    <s v="PE Marketing Mall"/>
    <s v="AFALCON"/>
    <s v="12"/>
    <s v="1200143876"/>
    <s v="10"/>
    <x v="2846"/>
    <x v="3174"/>
    <x v="6"/>
    <s v="EXT_ACHIHUAN"/>
    <s v="ZSRV"/>
    <s v="SER_MKT"/>
    <s v="P45391868"/>
    <s v="IMAGEN ALTERNATIVA S.A.C."/>
    <n v="700"/>
    <n v="202.89855072463766"/>
    <s v="PEN"/>
    <s v="false"/>
  </r>
  <r>
    <s v="6650"/>
    <s v="PE"/>
    <x v="2"/>
    <x v="2"/>
    <s v="PE Ops Mall"/>
    <s v="MCHACALIAZA"/>
    <s v="12"/>
    <s v="1200144497"/>
    <s v="10"/>
    <x v="2847"/>
    <x v="3175"/>
    <x v="47"/>
    <s v="MCHACALIAZA"/>
    <s v="ZSRV"/>
    <s v=""/>
    <s v="P53719503"/>
    <s v="EFCO AMERICA S.A."/>
    <n v="700"/>
    <n v="202.89855072463766"/>
    <s v="PEN"/>
    <s v="false"/>
  </r>
  <r>
    <s v="6650"/>
    <s v="PE"/>
    <x v="2"/>
    <x v="2"/>
    <s v="PE Ops Mall"/>
    <s v="MCHACALIAZA"/>
    <s v="12"/>
    <s v="1200144497"/>
    <s v="20"/>
    <x v="2847"/>
    <x v="3176"/>
    <x v="47"/>
    <s v="MCHACALIAZA"/>
    <s v="ZSRV"/>
    <s v=""/>
    <s v="P53719503"/>
    <s v="EFCO AMERICA S.A."/>
    <n v="700"/>
    <n v="202.89855072463766"/>
    <s v="PEN"/>
    <s v="false"/>
  </r>
  <r>
    <s v="6650"/>
    <s v="PE"/>
    <x v="2"/>
    <x v="2"/>
    <s v="PE Ops Mall"/>
    <s v="MCHACALIAZA"/>
    <s v="12"/>
    <s v="1200144497"/>
    <s v="30"/>
    <x v="2847"/>
    <x v="3177"/>
    <x v="47"/>
    <s v="MCHACALIAZA"/>
    <s v="ZSRV"/>
    <s v=""/>
    <s v="P53719503"/>
    <s v="EFCO AMERICA S.A."/>
    <n v="700"/>
    <n v="202.89855072463766"/>
    <s v="PEN"/>
    <s v="false"/>
  </r>
  <r>
    <s v="6650"/>
    <s v="PE"/>
    <x v="2"/>
    <x v="2"/>
    <s v="PE Ops Mall"/>
    <s v="MCHACALIAZA"/>
    <s v="12"/>
    <s v="1200144497"/>
    <s v="40"/>
    <x v="2847"/>
    <x v="3178"/>
    <x v="47"/>
    <s v="MCHACALIAZA"/>
    <s v="ZSRV"/>
    <s v=""/>
    <s v="P53719503"/>
    <s v="EFCO AMERICA S.A."/>
    <n v="700"/>
    <n v="202.89855072463766"/>
    <s v="PEN"/>
    <s v="false"/>
  </r>
  <r>
    <s v="6650"/>
    <s v="PE"/>
    <x v="2"/>
    <x v="2"/>
    <s v="PE Ops Mall"/>
    <s v="MCHACALIAZA"/>
    <s v="12"/>
    <s v="1200144497"/>
    <s v="50"/>
    <x v="2847"/>
    <x v="3179"/>
    <x v="47"/>
    <s v="MCHACALIAZA"/>
    <s v="ZSRV"/>
    <s v=""/>
    <s v="P53719503"/>
    <s v="EFCO AMERICA S.A."/>
    <n v="700"/>
    <n v="202.89855072463766"/>
    <s v="PEN"/>
    <s v="false"/>
  </r>
  <r>
    <s v="6650"/>
    <s v="PE"/>
    <x v="2"/>
    <x v="2"/>
    <s v="PE Ops Mall"/>
    <s v="MCHACALIAZA"/>
    <s v="12"/>
    <s v="1200144497"/>
    <s v="60"/>
    <x v="2847"/>
    <x v="3180"/>
    <x v="47"/>
    <s v="MCHACALIAZA"/>
    <s v="ZSRV"/>
    <s v=""/>
    <s v="P53719503"/>
    <s v="EFCO AMERICA S.A."/>
    <n v="700"/>
    <n v="202.89855072463766"/>
    <s v="PEN"/>
    <s v="false"/>
  </r>
  <r>
    <s v="6650"/>
    <s v="PE"/>
    <x v="2"/>
    <x v="2"/>
    <s v="PE Ops Mall"/>
    <s v="MCHACALIAZA"/>
    <s v="12"/>
    <s v="1200144497"/>
    <s v="70"/>
    <x v="2847"/>
    <x v="3181"/>
    <x v="47"/>
    <s v="MCHACALIAZA"/>
    <s v="ZSRV"/>
    <s v=""/>
    <s v="P53719503"/>
    <s v="EFCO AMERICA S.A."/>
    <n v="700"/>
    <n v="202.89855072463766"/>
    <s v="PEN"/>
    <s v="false"/>
  </r>
  <r>
    <s v="6650"/>
    <s v="PE"/>
    <x v="2"/>
    <x v="2"/>
    <s v="PE Ops Mall"/>
    <s v="MCHACALIAZA"/>
    <s v="12"/>
    <s v="1200144497"/>
    <s v="80"/>
    <x v="2847"/>
    <x v="3182"/>
    <x v="47"/>
    <s v="MCHACALIAZA"/>
    <s v="ZSRV"/>
    <s v=""/>
    <s v="P53719503"/>
    <s v="EFCO AMERICA S.A."/>
    <n v="700"/>
    <n v="202.89855072463766"/>
    <s v="PEN"/>
    <s v="false"/>
  </r>
  <r>
    <s v="6650"/>
    <s v="PE"/>
    <x v="2"/>
    <x v="2"/>
    <s v="PE Ops Mall"/>
    <s v="MCHACALIAZA"/>
    <s v="12"/>
    <s v="1200144497"/>
    <s v="90"/>
    <x v="2847"/>
    <x v="3183"/>
    <x v="47"/>
    <s v="MCHACALIAZA"/>
    <s v="ZSRV"/>
    <s v=""/>
    <s v="P53719503"/>
    <s v="EFCO AMERICA S.A."/>
    <n v="700"/>
    <n v="202.89855072463766"/>
    <s v="PEN"/>
    <s v="false"/>
  </r>
  <r>
    <s v="6650"/>
    <s v="PE"/>
    <x v="2"/>
    <x v="2"/>
    <s v="PE Ops Mall"/>
    <s v="MCHACALIAZA"/>
    <s v="12"/>
    <s v="1200144497"/>
    <s v="100"/>
    <x v="2847"/>
    <x v="3184"/>
    <x v="47"/>
    <s v="MCHACALIAZA"/>
    <s v="ZSRV"/>
    <s v=""/>
    <s v="P53719503"/>
    <s v="EFCO AMERICA S.A."/>
    <n v="700"/>
    <n v="202.89855072463766"/>
    <s v="PEN"/>
    <s v="false"/>
  </r>
  <r>
    <s v="6650"/>
    <s v="PE"/>
    <x v="2"/>
    <x v="2"/>
    <s v="PE Ops Mall"/>
    <s v="MCHACALIAZA"/>
    <s v="12"/>
    <s v="1200144497"/>
    <s v="110"/>
    <x v="2847"/>
    <x v="3185"/>
    <x v="47"/>
    <s v="MCHACALIAZA"/>
    <s v="ZSRV"/>
    <s v=""/>
    <s v="P53719503"/>
    <s v="EFCO AMERICA S.A."/>
    <n v="700"/>
    <n v="202.89855072463766"/>
    <s v="PEN"/>
    <s v="false"/>
  </r>
  <r>
    <s v="6650"/>
    <s v="PE"/>
    <x v="2"/>
    <x v="2"/>
    <s v="PE Ops Mall"/>
    <s v="MCHACALIAZA"/>
    <s v="12"/>
    <s v="1200144497"/>
    <s v="120"/>
    <x v="2847"/>
    <x v="3186"/>
    <x v="47"/>
    <s v="MCHACALIAZA"/>
    <s v="ZSRV"/>
    <s v=""/>
    <s v="P53719503"/>
    <s v="EFCO AMERICA S.A."/>
    <n v="700"/>
    <n v="202.89855072463766"/>
    <s v="PEN"/>
    <s v="false"/>
  </r>
  <r>
    <s v="6000"/>
    <s v="PE"/>
    <x v="2"/>
    <x v="34"/>
    <s v="PE Marketing Mall"/>
    <s v="AATOCHE"/>
    <s v="12"/>
    <s v="1200144731"/>
    <s v="10"/>
    <x v="2848"/>
    <x v="3187"/>
    <x v="44"/>
    <s v="EXT_KNOLASCO"/>
    <s v="ZSRV"/>
    <s v="SER_MKT"/>
    <s v="P55475164"/>
    <s v="INVERSIONES LURA S.A.C"/>
    <n v="700"/>
    <n v="202.89855072463766"/>
    <s v="PEN"/>
    <s v="false"/>
  </r>
  <r>
    <s v="3300"/>
    <s v="PE"/>
    <x v="1"/>
    <x v="2"/>
    <s v="PE Ops Mall"/>
    <s v="JMALAGA"/>
    <s v="12"/>
    <s v="1200146105"/>
    <s v="10"/>
    <x v="2849"/>
    <x v="3188"/>
    <x v="34"/>
    <s v="JMALAGA"/>
    <s v="ZSRV"/>
    <s v=""/>
    <s v="P61345984"/>
    <s v="GRUPO PERU MEDICAL SALUD S.A.C"/>
    <n v="700"/>
    <n v="202.89855072463766"/>
    <s v="PEN"/>
    <s v="false"/>
  </r>
  <r>
    <s v="6500"/>
    <s v="PE"/>
    <x v="2"/>
    <x v="4"/>
    <s v="PE Sgcia Infra"/>
    <s v="MGRATELLY"/>
    <s v="12"/>
    <s v="1200146549"/>
    <s v="10"/>
    <x v="2850"/>
    <x v="3189"/>
    <x v="10"/>
    <s v="EXT_ACHIHUAN"/>
    <s v="ZSRV"/>
    <s v="SER_GRAL"/>
    <s v="P49259204"/>
    <s v="AF CONCEPT S.A.C."/>
    <n v="700"/>
    <n v="202.89855072463766"/>
    <s v="PEN"/>
    <s v="false"/>
  </r>
  <r>
    <s v="3520"/>
    <s v="PE"/>
    <x v="1"/>
    <x v="2"/>
    <s v="PE Ops Mall"/>
    <s v="GLUDEÑA"/>
    <s v="12"/>
    <s v="1200146636"/>
    <s v="10"/>
    <x v="2851"/>
    <x v="3190"/>
    <x v="2"/>
    <s v="RFC_CPI_SAP"/>
    <s v="ZSRV"/>
    <s v=""/>
    <s v="P60142232"/>
    <s v="JHC MULTISERVICIOS E.I.R.L."/>
    <n v="700"/>
    <n v="202.89855072463766"/>
    <s v="PEN"/>
    <s v="false"/>
  </r>
  <r>
    <s v="BOG"/>
    <s v="CO"/>
    <x v="3"/>
    <x v="33"/>
    <s v="CO Sgcia Personas"/>
    <s v="JVASQUEZ"/>
    <s v="12"/>
    <s v="1200144041"/>
    <s v="10"/>
    <x v="2852"/>
    <x v="2335"/>
    <x v="8"/>
    <s v="JVASQUEZ"/>
    <s v="ZSRV"/>
    <s v=""/>
    <s v="C901342629"/>
    <s v="ANDRADE INGENIERIA Y DISENO SAS"/>
    <n v="745800"/>
    <n v="202.77324632952693"/>
    <s v="COP"/>
    <s v="false"/>
  </r>
  <r>
    <s v="6740"/>
    <s v="PE"/>
    <x v="2"/>
    <x v="38"/>
    <s v="PE Ops Out/Strips"/>
    <s v="KORDAYA"/>
    <s v="12"/>
    <s v="1200144598"/>
    <s v="10"/>
    <x v="2853"/>
    <x v="2310"/>
    <x v="16"/>
    <s v="KORDAYA"/>
    <s v="ZSRV"/>
    <s v=""/>
    <s v="P56607803"/>
    <s v="NATIONAL FACILITIES MANAGEMENT S.A."/>
    <n v="697.66"/>
    <n v="202.22028985507245"/>
    <s v="PEN"/>
    <s v="false"/>
  </r>
  <r>
    <s v="PAG"/>
    <s v="CO"/>
    <x v="3"/>
    <x v="11"/>
    <s v="CO Ops Mall"/>
    <s v="CHERRERA"/>
    <s v="12"/>
    <s v="1200144789"/>
    <s v="20"/>
    <x v="1176"/>
    <x v="3191"/>
    <x v="4"/>
    <s v="EXT_MSAMPER"/>
    <s v="ZSRV"/>
    <s v=""/>
    <s v="C900038616"/>
    <s v="CBRE COLOMBIA SAS"/>
    <n v="742000"/>
    <n v="201.74007612833063"/>
    <s v="COP"/>
    <s v="false"/>
  </r>
  <r>
    <s v="3510"/>
    <s v="PE"/>
    <x v="1"/>
    <x v="2"/>
    <s v="PE Ops Mall"/>
    <s v="ameza"/>
    <s v="12"/>
    <s v="1200145214"/>
    <s v="10"/>
    <x v="2854"/>
    <x v="2733"/>
    <x v="53"/>
    <s v="AMEZAR"/>
    <s v="ZSRV"/>
    <s v="SER_VARIO"/>
    <s v="P55086648"/>
    <s v="4SECURE S.A.C"/>
    <n v="695.94"/>
    <n v="201.7217391304348"/>
    <s v="PEN"/>
    <s v="false"/>
  </r>
  <r>
    <s v="3520"/>
    <s v="PE"/>
    <x v="1"/>
    <x v="2"/>
    <s v="PE Ops Mall"/>
    <s v="ameza"/>
    <s v="12"/>
    <s v="1200145216"/>
    <s v="10"/>
    <x v="2855"/>
    <x v="2733"/>
    <x v="53"/>
    <s v="AMEZAR"/>
    <s v="ZSRV"/>
    <s v="SER_VARIO"/>
    <s v="P55086648"/>
    <s v="4SECURE S.A.C"/>
    <n v="695.94"/>
    <n v="201.7217391304348"/>
    <s v="PEN"/>
    <s v="false"/>
  </r>
  <r>
    <s v="6030"/>
    <s v="PE"/>
    <x v="2"/>
    <x v="2"/>
    <s v="PE Ops Mall"/>
    <s v="ameza"/>
    <s v="12"/>
    <s v="1200145235"/>
    <s v="10"/>
    <x v="2856"/>
    <x v="2733"/>
    <x v="53"/>
    <s v="AMEZAR"/>
    <s v="ZSRV"/>
    <s v="SER_VARIO"/>
    <s v="P55086648"/>
    <s v="4SECURE S.A.C"/>
    <n v="695.94"/>
    <n v="201.7217391304348"/>
    <s v="PEN"/>
    <s v="false"/>
  </r>
  <r>
    <s v="3520"/>
    <s v="PE"/>
    <x v="1"/>
    <x v="2"/>
    <s v="PE Ops Mall"/>
    <s v="GLUDENA"/>
    <s v="12"/>
    <s v="1200144877"/>
    <s v="10"/>
    <x v="2857"/>
    <x v="3192"/>
    <x v="42"/>
    <s v="GLUDENA"/>
    <s v="ZSRV"/>
    <s v=""/>
    <s v="P56607803"/>
    <s v="NATIONAL FACILITIES MANAGEMENT S.A."/>
    <n v="692"/>
    <n v="200.57971014492753"/>
    <s v="PEN"/>
    <s v="false"/>
  </r>
  <r>
    <s v="LAR"/>
    <s v="PE"/>
    <x v="1"/>
    <x v="8"/>
    <s v="PE Center Manager"/>
    <s v="FZAMALLOA"/>
    <s v="12"/>
    <s v="1200143674"/>
    <s v="10"/>
    <x v="2858"/>
    <x v="3193"/>
    <x v="33"/>
    <s v="EXT_BRODRIGU"/>
    <s v="ZSRV"/>
    <s v=""/>
    <s v="P56607803"/>
    <s v="NATIONAL FACILITIES MANAGEMENT S.A."/>
    <n v="690"/>
    <n v="200"/>
    <s v="PEN"/>
    <s v="false"/>
  </r>
  <r>
    <s v="6550"/>
    <s v="PE"/>
    <x v="2"/>
    <x v="14"/>
    <s v="Corp Gest Riesgo"/>
    <s v="CF"/>
    <s v="14"/>
    <s v="1400009234"/>
    <s v="10"/>
    <x v="2859"/>
    <x v="317"/>
    <x v="36"/>
    <s v="FPEREZ"/>
    <s v="ZPMH"/>
    <s v=""/>
    <s v="P39062500"/>
    <s v="CHUBB PERU S.A. COMPANIA DE SEGUROS"/>
    <n v="199.73"/>
    <n v="199.73"/>
    <s v="USD"/>
    <s v="false"/>
  </r>
  <r>
    <s v="2400"/>
    <s v="CL"/>
    <x v="0"/>
    <x v="7"/>
    <s v="CL Ops Mall"/>
    <s v="RMESA"/>
    <s v="12"/>
    <s v="1200144933"/>
    <s v="10"/>
    <x v="2860"/>
    <x v="3194"/>
    <x v="5"/>
    <s v="PCAMPOS"/>
    <s v="ZSRV"/>
    <s v=""/>
    <s v="76904816"/>
    <s v="INTEC GROUP SPA"/>
    <n v="184600"/>
    <n v="199.36712278465976"/>
    <s v="CLP"/>
    <s v="false"/>
  </r>
  <r>
    <s v="AEB"/>
    <s v="CL"/>
    <x v="0"/>
    <x v="13"/>
    <s v="CL Marketing Mall"/>
    <s v="F MOZO"/>
    <m/>
    <s v="1200147148"/>
    <s v="10"/>
    <x v="2861"/>
    <x v="3195"/>
    <x v="41"/>
    <s v="BILLESCA"/>
    <s v="ZSRV"/>
    <s v=""/>
    <s v="76666197"/>
    <s v="LA AMPOLLETA PRODUCCION AUDIOVISUAL"/>
    <n v="184575"/>
    <n v="199.34012290345925"/>
    <s v="CLP"/>
    <s v="false"/>
  </r>
  <r>
    <s v="MCH"/>
    <s v="PE"/>
    <x v="2"/>
    <x v="38"/>
    <s v="PE Ops Out/Strips"/>
    <s v="EREJAS"/>
    <s v="12"/>
    <s v="1200145593"/>
    <s v="10"/>
    <x v="2862"/>
    <x v="3196"/>
    <x v="26"/>
    <s v="EREJAS"/>
    <s v="ZSRV"/>
    <s v=""/>
    <s v="P52110530"/>
    <s v="COPEX DIGITAL S.A.C."/>
    <n v="687"/>
    <n v="199.13043478260869"/>
    <s v="PEN"/>
    <s v="false"/>
  </r>
  <r>
    <s v="OUL"/>
    <s v="PE"/>
    <x v="1"/>
    <x v="38"/>
    <s v="PE Ops Out/Strips"/>
    <s v="mrodriguezc"/>
    <s v="12"/>
    <s v="1200145696"/>
    <s v="10"/>
    <x v="2863"/>
    <x v="3197"/>
    <x v="40"/>
    <s v="MRODRIGUEZC"/>
    <s v="ZSRV"/>
    <s v=""/>
    <s v="P52110530"/>
    <s v="COPEX DIGITAL S.A.C."/>
    <n v="687"/>
    <n v="199.13043478260869"/>
    <s v="PEN"/>
    <s v="false"/>
  </r>
  <r>
    <s v="DCO"/>
    <s v="CO"/>
    <x v="3"/>
    <x v="33"/>
    <s v="CO Sgcia Personas"/>
    <s v="JVASQUEZ"/>
    <s v="12"/>
    <s v="1200146853"/>
    <s v="10"/>
    <x v="2864"/>
    <x v="3198"/>
    <x v="50"/>
    <s v="JVASQUEZ"/>
    <s v="ZSRV"/>
    <s v=""/>
    <s v="C830112154"/>
    <s v="CONTROLES Y AUTOMATIZACION S A S"/>
    <n v="731850"/>
    <n v="198.98042414355629"/>
    <s v="COP"/>
    <s v="false"/>
  </r>
  <r>
    <s v="BOG"/>
    <s v="CO"/>
    <x v="3"/>
    <x v="33"/>
    <s v="CO Sgcia Personas"/>
    <s v="JVASQUEZ"/>
    <s v="12"/>
    <s v="1200143959"/>
    <s v="10"/>
    <x v="2865"/>
    <x v="2349"/>
    <x v="27"/>
    <s v="JVASQUEZ"/>
    <s v="ZSRV"/>
    <s v=""/>
    <s v="C830043920"/>
    <s v="JIC Y CIA S A S"/>
    <n v="729766"/>
    <n v="198.41381185426863"/>
    <s v="COP"/>
    <s v="false"/>
  </r>
  <r>
    <s v="6000"/>
    <s v="PE"/>
    <x v="2"/>
    <x v="2"/>
    <s v="PE Ops Mall"/>
    <s v="MPONCE"/>
    <s v="12"/>
    <s v="1200146534"/>
    <s v="10"/>
    <x v="2866"/>
    <x v="3199"/>
    <x v="10"/>
    <s v="EXT_KNOLASCO"/>
    <s v="ZSRV"/>
    <s v="SER_MANTO"/>
    <s v="P20416564"/>
    <s v="SUSAN LEON PRODUCCIONES Y REPRESENT"/>
    <n v="684"/>
    <n v="198.26086956521738"/>
    <s v="PEN"/>
    <s v="false"/>
  </r>
  <r>
    <s v="OAS"/>
    <s v="CO"/>
    <x v="3"/>
    <x v="58"/>
    <s v="CO Mktg Div"/>
    <s v="CGUTIERREZ"/>
    <s v="12"/>
    <s v="1200146563"/>
    <s v="10"/>
    <x v="2867"/>
    <x v="3200"/>
    <x v="10"/>
    <s v="EXT_CRAMOS"/>
    <s v="ZSRV"/>
    <s v="SER_MKT"/>
    <s v="C900177361"/>
    <s v="AGAZO DESIGN SAS"/>
    <n v="728000"/>
    <n v="197.9336595976074"/>
    <s v="COP"/>
    <s v="false"/>
  </r>
  <r>
    <s v="MAM"/>
    <s v="CL"/>
    <x v="0"/>
    <x v="7"/>
    <s v="CL Ops Mall"/>
    <s v="CMEDINA"/>
    <s v="12"/>
    <s v="1200144932"/>
    <s v="10"/>
    <x v="2868"/>
    <x v="3201"/>
    <x v="5"/>
    <s v="EXT_BBUSTOS"/>
    <s v="ZSRV"/>
    <s v="SER_GRAL"/>
    <s v="76666197"/>
    <s v="LA AMPOLLETA PRODUCCION AUDIOVISUAL"/>
    <n v="182633"/>
    <n v="197.24277213180264"/>
    <s v="CLP"/>
    <s v="false"/>
  </r>
  <r>
    <s v="4300"/>
    <s v="CO"/>
    <x v="3"/>
    <x v="11"/>
    <s v="CO Ops Mall"/>
    <s v="ARICO"/>
    <s v="12"/>
    <s v="1200145443"/>
    <s v="20"/>
    <x v="907"/>
    <x v="3202"/>
    <x v="1"/>
    <s v="EXT_JTRUJILL"/>
    <s v="ZSRV"/>
    <s v=""/>
    <s v="C800125313"/>
    <s v="SUMMAR PROCESOS S.A.S"/>
    <n v="725016"/>
    <n v="197.12234910277326"/>
    <s v="COP"/>
    <s v="false"/>
  </r>
  <r>
    <s v="BOG"/>
    <s v="CO"/>
    <x v="3"/>
    <x v="32"/>
    <s v="CO Mktg Mall"/>
    <s v="VESPINOSA"/>
    <m/>
    <s v="1200147265"/>
    <s v="10"/>
    <x v="2869"/>
    <x v="3203"/>
    <x v="25"/>
    <s v="AMONTES"/>
    <s v="ZSRV"/>
    <s v="SER_MKT"/>
    <s v="C901213703"/>
    <s v="SAFE PEOPLE SAS"/>
    <n v="725000"/>
    <n v="197.11799891245241"/>
    <s v="COP"/>
    <s v="false"/>
  </r>
  <r>
    <s v="6000"/>
    <s v="PE"/>
    <x v="2"/>
    <x v="2"/>
    <s v="PE Ops Mall"/>
    <s v="MPONCE"/>
    <s v="12"/>
    <s v="1200145378"/>
    <s v="10"/>
    <x v="2870"/>
    <x v="3204"/>
    <x v="21"/>
    <s v="EXT_KNOLASCO"/>
    <s v="ZSRV"/>
    <s v="SER_MANTO"/>
    <s v="P56280375"/>
    <s v="WATER TREATMENT S.A.C"/>
    <n v="680"/>
    <n v="197.10144927536231"/>
    <s v="PEN"/>
    <s v="false"/>
  </r>
  <r>
    <s v="3540"/>
    <s v="PE"/>
    <x v="1"/>
    <x v="54"/>
    <s v="PE Área Personas"/>
    <s v="JCORONEL"/>
    <m/>
    <s v="1200147185"/>
    <s v="10"/>
    <x v="2871"/>
    <x v="3205"/>
    <x v="41"/>
    <s v="JCORONEL"/>
    <s v="ZSRV"/>
    <s v="SER_PERSO"/>
    <s v="P61249369"/>
    <s v="INVERSIONES GENERALES L &amp; L S.A.C.S"/>
    <n v="680"/>
    <n v="197.10144927536231"/>
    <s v="PEN"/>
    <s v="false"/>
  </r>
  <r>
    <s v="3510"/>
    <s v="PE"/>
    <x v="1"/>
    <x v="2"/>
    <s v="PE Ops Mall"/>
    <s v="DDIAZ"/>
    <m/>
    <s v="1200147660"/>
    <s v="10"/>
    <x v="2872"/>
    <x v="3206"/>
    <x v="45"/>
    <s v="DDIAZ"/>
    <s v="ZSRV"/>
    <s v=""/>
    <s v="P52933471"/>
    <s v="EMPSER PERU E.I.R.L"/>
    <n v="678.5"/>
    <n v="196.66666666666666"/>
    <s v="PEN"/>
    <s v="false"/>
  </r>
  <r>
    <s v="3300"/>
    <s v="PE"/>
    <x v="1"/>
    <x v="34"/>
    <s v="PE Marketing Mall"/>
    <s v="YPAREDES"/>
    <s v="12"/>
    <s v="1200146508"/>
    <s v="10"/>
    <x v="2873"/>
    <x v="3207"/>
    <x v="43"/>
    <s v="EXT_EDAVILA"/>
    <s v="ZSRV"/>
    <s v="SER_MKT"/>
    <s v="P60187122"/>
    <s v="IMAGETING E.I.R.L"/>
    <n v="677.5"/>
    <n v="196.37681159420288"/>
    <s v="PEN"/>
    <s v="false"/>
  </r>
  <r>
    <s v="3510"/>
    <s v="PE"/>
    <x v="1"/>
    <x v="2"/>
    <s v="PE Ops Mall"/>
    <s v="DDIAZ"/>
    <s v="12"/>
    <s v="1200144874"/>
    <s v="10"/>
    <x v="2874"/>
    <x v="3208"/>
    <x v="42"/>
    <s v="DDIAZ"/>
    <s v="ZSRV"/>
    <s v=""/>
    <s v="P52933471"/>
    <s v="EMPSER PERU E.I.R.L"/>
    <n v="677.38"/>
    <n v="196.34202898550723"/>
    <s v="PEN"/>
    <s v="false"/>
  </r>
  <r>
    <s v="DCO"/>
    <s v="CO"/>
    <x v="3"/>
    <x v="22"/>
    <s v="CO A.Finanzas"/>
    <s v="ABARRAGAN"/>
    <s v="12"/>
    <s v="1200143833"/>
    <s v="10"/>
    <x v="2875"/>
    <x v="3209"/>
    <x v="59"/>
    <s v="LBARRAGAN"/>
    <s v="ZSRV"/>
    <s v=""/>
    <s v="C98500356"/>
    <s v="HERNAN DARIO CUARTAS ZAPATA"/>
    <n v="720000"/>
    <n v="195.75856443719414"/>
    <s v="COP"/>
    <s v="false"/>
  </r>
  <r>
    <s v="3450"/>
    <s v="PE"/>
    <x v="1"/>
    <x v="25"/>
    <s v="Corp Gcia Contabi"/>
    <s v="AROJAS"/>
    <s v="12"/>
    <s v="1200146254"/>
    <s v="10"/>
    <x v="2876"/>
    <x v="3210"/>
    <x v="30"/>
    <s v="PMUNOZ"/>
    <s v="ZSRV"/>
    <s v=""/>
    <s v="P54744099"/>
    <s v="ESTUDIO JORGE AVENDANO ABOGADOS"/>
    <n v="195"/>
    <n v="195"/>
    <s v="USD"/>
    <s v="false"/>
  </r>
  <r>
    <s v="BOG"/>
    <s v="CO"/>
    <x v="3"/>
    <x v="11"/>
    <s v="CO Ops Mall"/>
    <s v="CAROL CORTES"/>
    <s v="12"/>
    <s v="1200143708"/>
    <s v="10"/>
    <x v="2877"/>
    <x v="3211"/>
    <x v="49"/>
    <s v="EXT_APAREDES"/>
    <s v="ZSRV"/>
    <s v=""/>
    <s v="C900451171"/>
    <s v="FERREIMPO LTDA"/>
    <n v="717000"/>
    <n v="194.94290375203914"/>
    <s v="COP"/>
    <s v="false"/>
  </r>
  <r>
    <s v="BOG"/>
    <s v="CO"/>
    <x v="3"/>
    <x v="11"/>
    <s v="CO Ops Mall"/>
    <s v="CAROL.CORTES"/>
    <s v="12"/>
    <s v="1200144398"/>
    <s v="10"/>
    <x v="2878"/>
    <x v="3211"/>
    <x v="19"/>
    <s v="EXT_APAREDES"/>
    <s v="ZSRV"/>
    <s v=""/>
    <s v="C900451171"/>
    <s v="FERREIMPO LTDA"/>
    <n v="717000"/>
    <n v="194.94290375203914"/>
    <s v="COP"/>
    <s v="false"/>
  </r>
  <r>
    <s v="1100"/>
    <s v="CL"/>
    <x v="0"/>
    <x v="51"/>
    <s v="CL Serv al Cliente"/>
    <s v="JRODRIGUEZ"/>
    <s v="12"/>
    <s v="1200145718"/>
    <s v="10"/>
    <x v="2879"/>
    <x v="3212"/>
    <x v="39"/>
    <s v="JDRODRIGUEZ"/>
    <s v="ZSRV"/>
    <s v=""/>
    <s v="76813713"/>
    <s v="PRODUCCIONES PROMOTIVA SPA"/>
    <n v="180300"/>
    <n v="194.72314321816984"/>
    <s v="CLP"/>
    <s v="false"/>
  </r>
  <r>
    <s v="1100"/>
    <s v="CL"/>
    <x v="0"/>
    <x v="7"/>
    <s v="CL Ops Mall"/>
    <s v="AGOMEZ"/>
    <s v="12"/>
    <s v="1200145140"/>
    <s v="10"/>
    <x v="2880"/>
    <x v="3213"/>
    <x v="24"/>
    <s v="EXT_DMENESES"/>
    <s v="ZSRV"/>
    <s v=""/>
    <s v="76593514"/>
    <s v="TEMPO PRODUCCIONES BY DS SPA"/>
    <n v="180000"/>
    <n v="194.39914464376358"/>
    <s v="CLP"/>
    <s v="false"/>
  </r>
  <r>
    <s v="BOG"/>
    <s v="CO"/>
    <x v="3"/>
    <x v="47"/>
    <s v="CO Center Manager"/>
    <s v="ABARRAGAN"/>
    <s v="12"/>
    <s v="1200146855"/>
    <s v="10"/>
    <x v="2881"/>
    <x v="3214"/>
    <x v="50"/>
    <s v="LBARRAGAN"/>
    <s v="ZSRV"/>
    <s v=""/>
    <s v="C900284209"/>
    <s v="PRODIASEO SAS"/>
    <n v="713600"/>
    <n v="194.01848830886351"/>
    <s v="COP"/>
    <s v="false"/>
  </r>
  <r>
    <s v="DCO"/>
    <s v="CO"/>
    <x v="3"/>
    <x v="22"/>
    <s v="CO A.Finanzas"/>
    <s v="ABARRAGAN"/>
    <s v="12"/>
    <s v="1200144003"/>
    <s v="30"/>
    <x v="1947"/>
    <x v="3215"/>
    <x v="8"/>
    <s v="LBARRAGAN"/>
    <s v="ZSRV"/>
    <s v=""/>
    <s v="C811025289"/>
    <s v="NOVAVENTA S.A.S"/>
    <n v="710400"/>
    <n v="193.14845024469821"/>
    <s v="COP"/>
    <s v="false"/>
  </r>
  <r>
    <s v="2200"/>
    <s v="CL"/>
    <x v="0"/>
    <x v="13"/>
    <s v="CL Marketing Mall"/>
    <s v="F.MOZO"/>
    <s v="12"/>
    <s v="1200145700"/>
    <s v="10"/>
    <x v="2882"/>
    <x v="3216"/>
    <x v="40"/>
    <s v="MFILIPINI"/>
    <s v="ZSRV"/>
    <s v=""/>
    <s v="76587432"/>
    <s v="SERVICIOS DE DISENO Y MULTIMEDIA"/>
    <n v="178800"/>
    <n v="193.10315034613848"/>
    <s v="CLP"/>
    <s v="false"/>
  </r>
  <r>
    <s v="PCA"/>
    <s v="CO"/>
    <x v="3"/>
    <x v="11"/>
    <s v="CO Ops Mall"/>
    <s v="DLOZADA"/>
    <s v="12"/>
    <s v="1200144008"/>
    <s v="10"/>
    <x v="2883"/>
    <x v="3217"/>
    <x v="8"/>
    <s v="RFC_CPI_SAP"/>
    <s v="ZSRV"/>
    <s v=""/>
    <s v="C901281802"/>
    <s v="SOLUCIONES LA VEGA SAS"/>
    <n v="710000"/>
    <n v="193.03969548667754"/>
    <s v="COP"/>
    <s v="false"/>
  </r>
  <r>
    <s v="1110"/>
    <s v="CL"/>
    <x v="0"/>
    <x v="45"/>
    <s v="CL Ops Out/Strip"/>
    <s v="MBELLO"/>
    <s v="12"/>
    <s v="1200145428"/>
    <s v="10"/>
    <x v="2884"/>
    <x v="3218"/>
    <x v="52"/>
    <s v="EXT_MBELLO"/>
    <s v="ZSRV"/>
    <s v=""/>
    <s v="77350771"/>
    <s v="4EVER GROUP SPA"/>
    <n v="178569"/>
    <n v="192.85367144384566"/>
    <s v="CLP"/>
    <s v="false"/>
  </r>
  <r>
    <s v="3450"/>
    <s v="PE"/>
    <x v="1"/>
    <x v="38"/>
    <s v="PE Ops Out/Strips"/>
    <s v="EREJAS"/>
    <s v="12"/>
    <s v="1200144505"/>
    <s v="10"/>
    <x v="2885"/>
    <x v="3219"/>
    <x v="47"/>
    <s v="EREJAS"/>
    <s v="ZSRV"/>
    <s v=""/>
    <s v="P56607803"/>
    <s v="NATIONAL FACILITIES MANAGEMENT S.A."/>
    <n v="662.5"/>
    <n v="192.02898550724638"/>
    <s v="PEN"/>
    <s v="false"/>
  </r>
  <r>
    <s v="1110"/>
    <s v="CL"/>
    <x v="0"/>
    <x v="27"/>
    <s v="CL Center Manager"/>
    <s v="JVARGASS"/>
    <s v="12"/>
    <s v="1200144345"/>
    <s v="10"/>
    <x v="2886"/>
    <x v="3220"/>
    <x v="32"/>
    <s v="EXT_ACORREA"/>
    <s v="ZSRV"/>
    <s v=""/>
    <s v="96968660"/>
    <s v="AENORCHILE SPA"/>
    <n v="177769"/>
    <n v="191.98967524542894"/>
    <s v="CLP"/>
    <s v="false"/>
  </r>
  <r>
    <s v="2160"/>
    <s v="CL"/>
    <x v="0"/>
    <x v="14"/>
    <s v="Corp Gest Riesgo"/>
    <s v="cfuentes"/>
    <s v="14"/>
    <s v="1400009146"/>
    <s v="10"/>
    <x v="2887"/>
    <x v="1675"/>
    <x v="6"/>
    <s v="PMUNOZ"/>
    <s v="ZPMH"/>
    <s v=""/>
    <s v="99225000"/>
    <s v="CHUBB SEGUROS CHILE S.A."/>
    <n v="191.68"/>
    <n v="191.68"/>
    <s v="USD"/>
    <s v="false"/>
  </r>
  <r>
    <s v="2160"/>
    <s v="CL"/>
    <x v="0"/>
    <x v="7"/>
    <s v="CL Ops Mall"/>
    <s v="RCORTES"/>
    <s v="12"/>
    <s v="1200145768"/>
    <s v="10"/>
    <x v="2888"/>
    <x v="3221"/>
    <x v="39"/>
    <s v="EXT_CVENEGAS"/>
    <s v="ZSRV"/>
    <s v=""/>
    <s v="76906263"/>
    <s v="CERTIFICACION DE ASCENSORES IECAM"/>
    <n v="4.5999999999999996"/>
    <n v="191.66666666666666"/>
    <s v="UF"/>
    <s v="false"/>
  </r>
  <r>
    <s v="1100"/>
    <s v="CL"/>
    <x v="0"/>
    <x v="7"/>
    <s v="CL Ops Mall"/>
    <s v="LSANMARTIN"/>
    <s v="12"/>
    <s v="1200143741"/>
    <s v="10"/>
    <x v="2889"/>
    <x v="3222"/>
    <x v="14"/>
    <s v="EXT_CNARANJO"/>
    <s v="ZSRV"/>
    <s v=""/>
    <s v="76520271"/>
    <s v="CHILE SEGURIDAD SPA"/>
    <n v="176600"/>
    <n v="190.7271608004925"/>
    <s v="CLP"/>
    <s v="false"/>
  </r>
  <r>
    <s v="LMR"/>
    <s v="PE"/>
    <x v="1"/>
    <x v="17"/>
    <s v="PE Área Legal"/>
    <s v="GOLIVERI"/>
    <s v="12"/>
    <s v="1200143688"/>
    <s v="10"/>
    <x v="2890"/>
    <x v="3223"/>
    <x v="49"/>
    <s v="SGARIBAY"/>
    <s v="ZSRV"/>
    <s v=""/>
    <s v="P60139746"/>
    <s v="GIGANTOGRAFIAS EXPRESS S.A.C"/>
    <n v="656.78"/>
    <n v="190.3710144927536"/>
    <s v="PEN"/>
    <s v="false"/>
  </r>
  <r>
    <s v="DCO"/>
    <s v="CO"/>
    <x v="3"/>
    <x v="33"/>
    <s v="CO Sgcia Personas"/>
    <s v="T Duran"/>
    <s v="12"/>
    <s v="1200143950"/>
    <s v="10"/>
    <x v="2891"/>
    <x v="3224"/>
    <x v="27"/>
    <s v="PRA_KCUBIDES"/>
    <s v="ZSRV"/>
    <s v=""/>
    <s v="C52882349"/>
    <s v="LINA MARIA CORTES JARAMILLO"/>
    <n v="700000"/>
    <n v="190.32082653616095"/>
    <s v="COP"/>
    <s v="false"/>
  </r>
  <r>
    <s v="MAM"/>
    <s v="CL"/>
    <x v="0"/>
    <x v="7"/>
    <s v="CL Ops Mall"/>
    <s v="MRUPAYAN"/>
    <s v="12"/>
    <s v="1200146325"/>
    <s v="10"/>
    <x v="2892"/>
    <x v="3225"/>
    <x v="35"/>
    <s v="EXT_BBUSTOS"/>
    <s v="ZSRV"/>
    <s v="SER_GRAL"/>
    <s v="96726480"/>
    <s v="TK ELEVADORES CHILE S.A"/>
    <n v="175946"/>
    <n v="190.02084390828682"/>
    <s v="CLP"/>
    <s v="false"/>
  </r>
  <r>
    <s v="BOG"/>
    <s v="CO"/>
    <x v="3"/>
    <x v="44"/>
    <s v="CO Sgcia Legal"/>
    <s v="J MOGOLLON"/>
    <s v="13"/>
    <s v="1300008963"/>
    <s v="20"/>
    <x v="2893"/>
    <x v="916"/>
    <x v="50"/>
    <s v="EXT_DORTIZ"/>
    <s v="ZSPC"/>
    <s v=""/>
    <s v="C860047372"/>
    <s v="BRIGARD &amp; CASTRO S.A.S"/>
    <n v="698500"/>
    <n v="189.91299619358347"/>
    <s v="COP"/>
    <s v="false"/>
  </r>
  <r>
    <s v="6650"/>
    <s v="PE"/>
    <x v="2"/>
    <x v="2"/>
    <s v="PE Ops Mall"/>
    <s v="MCHACALIAZA"/>
    <s v="12"/>
    <s v="1200144434"/>
    <s v="10"/>
    <x v="2894"/>
    <x v="3226"/>
    <x v="19"/>
    <s v="MCHACALIAZA"/>
    <s v="ZSRV"/>
    <s v=""/>
    <s v="P60212322"/>
    <s v="G4S SECURE MONITORING AND RESPONSE"/>
    <n v="654.76"/>
    <n v="189.7855072463768"/>
    <s v="PEN"/>
    <s v="false"/>
  </r>
  <r>
    <s v="CUR"/>
    <s v="CL"/>
    <x v="0"/>
    <x v="7"/>
    <s v="CL Ops Mall"/>
    <s v="JLAZO"/>
    <m/>
    <s v="1200147418"/>
    <s v="10"/>
    <x v="2895"/>
    <x v="3227"/>
    <x v="29"/>
    <s v="JLAZO"/>
    <s v="ZSRV"/>
    <s v=""/>
    <s v="76179531"/>
    <s v="DEACHILE SPA"/>
    <n v="175500"/>
    <n v="189.53916602766949"/>
    <s v="CLP"/>
    <s v="false"/>
  </r>
  <r>
    <s v="ACO"/>
    <s v="CL"/>
    <x v="0"/>
    <x v="7"/>
    <s v="CL Ops Mall"/>
    <s v="FGONZALEZ"/>
    <s v="12"/>
    <s v="1200145858"/>
    <s v="10"/>
    <x v="2896"/>
    <x v="3228"/>
    <x v="31"/>
    <s v="FGONZALEZG"/>
    <s v="ZSRV"/>
    <s v=""/>
    <s v="80571500"/>
    <s v="ISS SERVICIOS GENERALES LIMITADA"/>
    <n v="174681"/>
    <n v="188.65464991954036"/>
    <s v="CLP"/>
    <s v="false"/>
  </r>
  <r>
    <s v="LAR"/>
    <s v="PE"/>
    <x v="1"/>
    <x v="8"/>
    <s v="PE Center Manager"/>
    <s v="FZAMALLOA"/>
    <m/>
    <s v="1200147390"/>
    <s v="10"/>
    <x v="2897"/>
    <x v="3229"/>
    <x v="37"/>
    <s v="EXT_KNOLASCO"/>
    <s v="ZSRV"/>
    <s v=""/>
    <s v="P60089483"/>
    <s v="GEMSA CORPORACIÓN S.A.C"/>
    <n v="650"/>
    <n v="188.40579710144925"/>
    <s v="PEN"/>
    <s v="false"/>
  </r>
  <r>
    <s v="3540"/>
    <s v="PE"/>
    <x v="1"/>
    <x v="5"/>
    <s v="PE Área Admin"/>
    <s v="GRAVINES"/>
    <s v="12"/>
    <s v="1200146568"/>
    <s v="10"/>
    <x v="2898"/>
    <x v="3230"/>
    <x v="10"/>
    <s v="GRAVINES"/>
    <s v="ZSRV"/>
    <s v=""/>
    <s v="P61093700"/>
    <s v="SEBAYALA LOGISTICA S.A.C"/>
    <n v="649"/>
    <n v="188.1159420289855"/>
    <s v="PEN"/>
    <s v="false"/>
  </r>
  <r>
    <s v="3450"/>
    <s v="PE"/>
    <x v="1"/>
    <x v="38"/>
    <s v="PE Ops Out/Strips"/>
    <s v="ameza"/>
    <m/>
    <s v="1200147160"/>
    <s v="10"/>
    <x v="2899"/>
    <x v="1401"/>
    <x v="41"/>
    <s v="AMEZAR"/>
    <s v="ZSRV"/>
    <s v="SER_VARIO"/>
    <s v="P60113015"/>
    <s v="GALAXY COMUNICACIONES S.A.C"/>
    <n v="188"/>
    <n v="188"/>
    <s v="USD"/>
    <s v="false"/>
  </r>
  <r>
    <s v="ACH"/>
    <s v="CL"/>
    <x v="0"/>
    <x v="7"/>
    <s v="CL Ops Mall"/>
    <s v="Ext_mloyola"/>
    <s v="12"/>
    <s v="1200143706"/>
    <s v="10"/>
    <x v="2900"/>
    <x v="3231"/>
    <x v="49"/>
    <s v="EXT_MLOYOLA"/>
    <s v="ZSRV"/>
    <s v=""/>
    <s v="77719946"/>
    <s v="MV SERVICIOS INTEGRALES SPA"/>
    <n v="173990"/>
    <n v="187.90837320315791"/>
    <s v="CLP"/>
    <s v="false"/>
  </r>
  <r>
    <s v="1100"/>
    <s v="CL"/>
    <x v="0"/>
    <x v="7"/>
    <s v="CL Ops Mall"/>
    <s v="ASANCHEZ"/>
    <s v="12"/>
    <s v="1200144272"/>
    <s v="10"/>
    <x v="2901"/>
    <x v="3232"/>
    <x v="3"/>
    <s v="EXT_MURRA"/>
    <s v="ZSRV"/>
    <s v=""/>
    <s v="76425235"/>
    <s v="REDES CONTRA INCENDIOS SPA"/>
    <n v="4.5"/>
    <n v="187.5"/>
    <s v="UF"/>
    <s v="false"/>
  </r>
  <r>
    <s v="MQU"/>
    <s v="CL"/>
    <x v="0"/>
    <x v="7"/>
    <s v="CL Ops Mall"/>
    <s v="MBELLO"/>
    <s v="12"/>
    <s v="1200144880"/>
    <s v="10"/>
    <x v="2902"/>
    <x v="3233"/>
    <x v="42"/>
    <s v="EXT_MBELLO"/>
    <s v="ZSRV"/>
    <s v=""/>
    <s v="77127582"/>
    <s v="CHILE SEÑALETICAS SPA"/>
    <n v="4.5"/>
    <n v="187.5"/>
    <s v="UF"/>
    <s v="false"/>
  </r>
  <r>
    <s v="2400"/>
    <s v="CL"/>
    <x v="0"/>
    <x v="7"/>
    <s v="CL Ops Mall"/>
    <s v="RMESA"/>
    <s v="12"/>
    <s v="1200146209"/>
    <s v="10"/>
    <x v="2903"/>
    <x v="3234"/>
    <x v="30"/>
    <s v="PCAMPOS"/>
    <s v="ZSRV"/>
    <s v=""/>
    <s v="76481522"/>
    <s v="EFMARCO CHILE SPA"/>
    <n v="4.5"/>
    <n v="187.5"/>
    <s v="UF"/>
    <s v="false"/>
  </r>
  <r>
    <s v="6500"/>
    <s v="PE"/>
    <x v="2"/>
    <x v="34"/>
    <s v="PE Marketing Mall"/>
    <s v="AFALCON"/>
    <s v="12"/>
    <s v="1200143885"/>
    <s v="10"/>
    <x v="2904"/>
    <x v="3235"/>
    <x v="6"/>
    <s v="EXT_ACHIHUAN"/>
    <s v="ZSRV"/>
    <s v="SER_MKT"/>
    <s v="P45391868"/>
    <s v="IMAGEN ALTERNATIVA S.A.C."/>
    <n v="640"/>
    <n v="185.50724637681159"/>
    <s v="PEN"/>
    <s v="false"/>
  </r>
  <r>
    <s v="6740"/>
    <s v="PE"/>
    <x v="2"/>
    <x v="34"/>
    <s v="PE Marketing Mall"/>
    <s v="AFALCON"/>
    <s v="12"/>
    <s v="1200143887"/>
    <s v="10"/>
    <x v="2905"/>
    <x v="3236"/>
    <x v="6"/>
    <s v="EXT_ACHIHUAN"/>
    <s v="ZSRV"/>
    <s v="SER_MKT"/>
    <s v="P45391868"/>
    <s v="IMAGEN ALTERNATIVA S.A.C."/>
    <n v="640"/>
    <n v="185.50724637681159"/>
    <s v="PEN"/>
    <s v="false"/>
  </r>
  <r>
    <s v="6650"/>
    <s v="PE"/>
    <x v="2"/>
    <x v="2"/>
    <s v="PE Ops Mall"/>
    <s v="MCHACALIAZA"/>
    <s v="12"/>
    <s v="1200144234"/>
    <s v="10"/>
    <x v="2906"/>
    <x v="2657"/>
    <x v="11"/>
    <s v="MCHACALIAZA"/>
    <s v="ZSRV"/>
    <s v=""/>
    <s v="P56607803"/>
    <s v="NATIONAL FACILITIES MANAGEMENT S.A."/>
    <n v="636"/>
    <n v="184.3478260869565"/>
    <s v="PEN"/>
    <s v="false"/>
  </r>
  <r>
    <s v="6650"/>
    <s v="PE"/>
    <x v="2"/>
    <x v="2"/>
    <s v="PE Ops Mall"/>
    <s v="MCHACALIAZA"/>
    <s v="12"/>
    <s v="1200144454"/>
    <s v="10"/>
    <x v="2907"/>
    <x v="2657"/>
    <x v="19"/>
    <s v="MCHACALIAZA"/>
    <s v="ZSRV"/>
    <s v=""/>
    <s v="P56607803"/>
    <s v="NATIONAL FACILITIES MANAGEMENT S.A."/>
    <n v="636"/>
    <n v="184.3478260869565"/>
    <s v="PEN"/>
    <s v="false"/>
  </r>
  <r>
    <s v="6000"/>
    <s v="PE"/>
    <x v="2"/>
    <x v="34"/>
    <s v="PE Marketing Mall"/>
    <s v="AATOCHE"/>
    <s v="12"/>
    <s v="1200144730"/>
    <s v="10"/>
    <x v="2908"/>
    <x v="3237"/>
    <x v="44"/>
    <s v="EXT_KNOLASCO"/>
    <s v="ZSRV"/>
    <s v="SER_MKT"/>
    <s v="P52110530"/>
    <s v="COPEX DIGITAL S.A.C."/>
    <n v="635"/>
    <n v="184.05797101449275"/>
    <s v="PEN"/>
    <s v="false"/>
  </r>
  <r>
    <s v="CUR"/>
    <s v="CL"/>
    <x v="0"/>
    <x v="7"/>
    <s v="CL Ops Mall"/>
    <s v="JLAZO"/>
    <s v="12"/>
    <s v="1200144332"/>
    <s v="10"/>
    <x v="2909"/>
    <x v="3238"/>
    <x v="32"/>
    <s v="JLAZO"/>
    <s v="ZSRV"/>
    <s v=""/>
    <s v="76503678"/>
    <s v="SOCIEDAD GOUGAIN Y ROJAS LTDA"/>
    <n v="170000"/>
    <n v="183.59919216355448"/>
    <s v="CLP"/>
    <s v="false"/>
  </r>
  <r>
    <s v="1100"/>
    <s v="CL"/>
    <x v="0"/>
    <x v="13"/>
    <s v="CL Marketing Mall"/>
    <s v="MGALLARDO"/>
    <m/>
    <s v="1200147656"/>
    <s v="10"/>
    <x v="2910"/>
    <x v="3239"/>
    <x v="45"/>
    <s v="MGALLARDOC"/>
    <s v="ZSRV"/>
    <s v=""/>
    <s v="76593514"/>
    <s v="TEMPO PRODUCCIONES BY DS SPA"/>
    <n v="170000"/>
    <n v="183.59919216355448"/>
    <s v="CLP"/>
    <s v="false"/>
  </r>
  <r>
    <s v="3520"/>
    <s v="PE"/>
    <x v="1"/>
    <x v="8"/>
    <s v="PE Center Manager"/>
    <s v="GLUDENA"/>
    <s v="12"/>
    <s v="1200144120"/>
    <s v="10"/>
    <x v="2911"/>
    <x v="3240"/>
    <x v="23"/>
    <s v="GLUDENA"/>
    <s v="ZSRV"/>
    <s v=""/>
    <s v="P60307606"/>
    <s v="SESEPOL PERU S.A.C."/>
    <n v="633.33000000000004"/>
    <n v="183.57391304347826"/>
    <s v="PEN"/>
    <s v="false"/>
  </r>
  <r>
    <s v="COQ"/>
    <s v="CL"/>
    <x v="0"/>
    <x v="7"/>
    <s v="CL Ops Mall"/>
    <s v="JCBARAHONA"/>
    <s v="12"/>
    <s v="1200146113"/>
    <s v="10"/>
    <x v="2912"/>
    <x v="3241"/>
    <x v="34"/>
    <s v="JCBARAHONA"/>
    <s v="ZSRV"/>
    <s v=""/>
    <s v="76904816"/>
    <s v="INTEC GROUP SPA"/>
    <n v="169870"/>
    <n v="183.45879278131179"/>
    <s v="CLP"/>
    <s v="false"/>
  </r>
  <r>
    <s v="MIN"/>
    <s v="PE"/>
    <x v="1"/>
    <x v="2"/>
    <s v="PE Ops Mall"/>
    <s v="CPISFIL"/>
    <s v="12"/>
    <s v="1200144266"/>
    <s v="10"/>
    <x v="2913"/>
    <x v="3242"/>
    <x v="3"/>
    <s v="EXT_EDAVILA"/>
    <s v="ZSRV"/>
    <s v=""/>
    <s v="P56591907"/>
    <s v="MHS FERRETERIA Y SERVICIOS"/>
    <n v="632.38"/>
    <n v="183.29855072463766"/>
    <s v="PEN"/>
    <s v="false"/>
  </r>
  <r>
    <s v="4300"/>
    <s v="CO"/>
    <x v="3"/>
    <x v="12"/>
    <s v="CO Gcia Ing"/>
    <s v="JVASQUEZ"/>
    <s v="12"/>
    <s v="1200144939"/>
    <s v="20"/>
    <x v="530"/>
    <x v="563"/>
    <x v="5"/>
    <s v="JVASQUEZ"/>
    <s v="ZSRV"/>
    <s v=""/>
    <s v="C901180692"/>
    <s v="NATURALBOX SAS"/>
    <n v="674000"/>
    <n v="183.25176726481783"/>
    <s v="COP"/>
    <s v="false"/>
  </r>
  <r>
    <s v="BOG"/>
    <s v="CO"/>
    <x v="3"/>
    <x v="32"/>
    <s v="CO Mktg Mall"/>
    <s v="VESPINOSA"/>
    <s v="12"/>
    <s v="1200144151"/>
    <s v="10"/>
    <x v="2914"/>
    <x v="3243"/>
    <x v="46"/>
    <s v="AMONTES"/>
    <s v="ZSRV"/>
    <s v="SER_MKT"/>
    <s v="C301164528"/>
    <s v="TREBLE AI INC"/>
    <n v="183"/>
    <n v="183"/>
    <s v="USD"/>
    <s v="false"/>
  </r>
  <r>
    <s v="BOG"/>
    <s v="CO"/>
    <x v="3"/>
    <x v="32"/>
    <s v="CO Mktg Mall"/>
    <s v="VESPINOSA"/>
    <s v="12"/>
    <s v="1200144151"/>
    <s v="20"/>
    <x v="2914"/>
    <x v="3244"/>
    <x v="46"/>
    <s v="AMONTES"/>
    <s v="ZSRV"/>
    <s v="SER_MKT"/>
    <s v="C301164528"/>
    <s v="TREBLE AI INC"/>
    <n v="183"/>
    <n v="183"/>
    <s v="USD"/>
    <s v="false"/>
  </r>
  <r>
    <s v="BOG"/>
    <s v="CO"/>
    <x v="3"/>
    <x v="32"/>
    <s v="CO Mktg Mall"/>
    <s v="VESPINOSA"/>
    <s v="12"/>
    <s v="1200144151"/>
    <s v="30"/>
    <x v="2914"/>
    <x v="3245"/>
    <x v="46"/>
    <s v="AMONTES"/>
    <s v="ZSRV"/>
    <s v="SER_MKT"/>
    <s v="C301164528"/>
    <s v="TREBLE AI INC"/>
    <n v="183"/>
    <n v="183"/>
    <s v="USD"/>
    <s v="false"/>
  </r>
  <r>
    <s v="4300"/>
    <s v="CO"/>
    <x v="3"/>
    <x v="47"/>
    <s v="CO Center Manager"/>
    <s v="jvalderrama"/>
    <s v="12"/>
    <s v="1200144283"/>
    <s v="10"/>
    <x v="2915"/>
    <x v="3246"/>
    <x v="3"/>
    <s v="AMONTES"/>
    <s v="ZSRV"/>
    <s v=""/>
    <s v="C301164528"/>
    <s v="TREBLE AI INC"/>
    <n v="183"/>
    <n v="183"/>
    <s v="USD"/>
    <s v="false"/>
  </r>
  <r>
    <s v="4300"/>
    <s v="CO"/>
    <x v="3"/>
    <x v="47"/>
    <s v="CO Center Manager"/>
    <s v="jvalderrama"/>
    <s v="12"/>
    <s v="1200144283"/>
    <s v="20"/>
    <x v="2915"/>
    <x v="3247"/>
    <x v="3"/>
    <s v="AMONTES"/>
    <s v="ZSRV"/>
    <s v=""/>
    <s v="C301164528"/>
    <s v="TREBLE AI INC"/>
    <n v="183"/>
    <n v="183"/>
    <s v="USD"/>
    <s v="false"/>
  </r>
  <r>
    <s v="4300"/>
    <s v="CO"/>
    <x v="3"/>
    <x v="47"/>
    <s v="CO Center Manager"/>
    <s v="jvalderrama"/>
    <s v="12"/>
    <s v="1200144283"/>
    <s v="30"/>
    <x v="2915"/>
    <x v="3248"/>
    <x v="3"/>
    <s v="AMONTES"/>
    <s v="ZSRV"/>
    <s v=""/>
    <s v="C301164528"/>
    <s v="TREBLE AI INC"/>
    <n v="183"/>
    <n v="183"/>
    <s v="USD"/>
    <s v="false"/>
  </r>
  <r>
    <s v="PCA"/>
    <s v="CO"/>
    <x v="3"/>
    <x v="32"/>
    <s v="CO Mktg Mall"/>
    <s v="PRODRIGUEZ"/>
    <s v="12"/>
    <s v="1200144282"/>
    <s v="10"/>
    <x v="2916"/>
    <x v="3249"/>
    <x v="3"/>
    <s v="AMONTES"/>
    <s v="ZSRV"/>
    <s v=""/>
    <s v="C301164528"/>
    <s v="TREBLE AI INC"/>
    <n v="183"/>
    <n v="183"/>
    <s v="USD"/>
    <s v="false"/>
  </r>
  <r>
    <s v="PCA"/>
    <s v="CO"/>
    <x v="3"/>
    <x v="32"/>
    <s v="CO Mktg Mall"/>
    <s v="PRODRIGUEZ"/>
    <s v="12"/>
    <s v="1200144282"/>
    <s v="20"/>
    <x v="2916"/>
    <x v="3250"/>
    <x v="3"/>
    <s v="AMONTES"/>
    <s v="ZSRV"/>
    <s v=""/>
    <s v="C301164528"/>
    <s v="TREBLE AI INC"/>
    <n v="183"/>
    <n v="183"/>
    <s v="USD"/>
    <s v="false"/>
  </r>
  <r>
    <s v="PCA"/>
    <s v="CO"/>
    <x v="3"/>
    <x v="32"/>
    <s v="CO Mktg Mall"/>
    <s v="PRODRIGUEZ"/>
    <s v="12"/>
    <s v="1200144282"/>
    <s v="30"/>
    <x v="2916"/>
    <x v="3251"/>
    <x v="3"/>
    <s v="AMONTES"/>
    <s v="ZSRV"/>
    <s v=""/>
    <s v="C301164528"/>
    <s v="TREBLE AI INC"/>
    <n v="183"/>
    <n v="183"/>
    <s v="USD"/>
    <s v="false"/>
  </r>
  <r>
    <s v="OUL"/>
    <s v="PE"/>
    <x v="1"/>
    <x v="34"/>
    <s v="PE Marketing Mall"/>
    <s v="YPAREDES"/>
    <s v="12"/>
    <s v="1200146904"/>
    <s v="10"/>
    <x v="2917"/>
    <x v="3252"/>
    <x v="50"/>
    <s v="EXT_ACHIHUAN"/>
    <s v="ZSRV"/>
    <s v="SER_MKT"/>
    <s v="P20416564"/>
    <s v="SUSAN LEON PRODUCCIONES Y REPRESENT"/>
    <n v="630"/>
    <n v="182.60869565217391"/>
    <s v="PEN"/>
    <s v="false"/>
  </r>
  <r>
    <s v="3450"/>
    <s v="PE"/>
    <x v="1"/>
    <x v="34"/>
    <s v="PE Marketing Mall"/>
    <s v="YPAREDES"/>
    <s v="12"/>
    <s v="1200146900"/>
    <s v="10"/>
    <x v="2918"/>
    <x v="3252"/>
    <x v="50"/>
    <s v="EXT_ACHIHUAN"/>
    <s v="ZSRV"/>
    <s v="SER_MKT"/>
    <s v="P20416564"/>
    <s v="SUSAN LEON PRODUCCIONES Y REPRESENT"/>
    <n v="630"/>
    <n v="182.60869565217391"/>
    <s v="PEN"/>
    <s v="false"/>
  </r>
  <r>
    <s v="2400"/>
    <s v="CL"/>
    <x v="0"/>
    <x v="7"/>
    <s v="CL Ops Mall"/>
    <s v="RMESA"/>
    <m/>
    <s v="1200147240"/>
    <s v="10"/>
    <x v="2919"/>
    <x v="3253"/>
    <x v="41"/>
    <s v="PCAMPOS"/>
    <s v="ZSRV"/>
    <s v=""/>
    <s v="76229923"/>
    <s v="SERVICIOS DE COMUNICACIONES ASN LIM"/>
    <n v="4.38"/>
    <n v="182.5"/>
    <s v="UF"/>
    <s v="false"/>
  </r>
  <r>
    <s v="ACH"/>
    <s v="CL"/>
    <x v="0"/>
    <x v="13"/>
    <s v="CL Marketing Mall"/>
    <s v="F.MOZO"/>
    <s v="12"/>
    <s v="1200144419"/>
    <s v="10"/>
    <x v="2920"/>
    <x v="3254"/>
    <x v="19"/>
    <s v="MFILIPINI"/>
    <s v="ZSRV"/>
    <s v=""/>
    <s v="76963484"/>
    <s v="PS PRODUCCION GRAFICA-PUBLICIDAD SP"/>
    <n v="168950"/>
    <n v="182.46519715313255"/>
    <s v="CLP"/>
    <s v="false"/>
  </r>
  <r>
    <s v="CUR"/>
    <s v="CL"/>
    <x v="0"/>
    <x v="7"/>
    <s v="CL Ops Mall"/>
    <s v="JLAZO"/>
    <s v="12"/>
    <s v="1200145323"/>
    <s v="10"/>
    <x v="2921"/>
    <x v="3255"/>
    <x v="21"/>
    <s v="JLAZO"/>
    <s v="ZSRV"/>
    <s v=""/>
    <s v="77503728"/>
    <s v="CONSTRUCCION Y SERVICIOS MAURICIO"/>
    <n v="168750"/>
    <n v="182.24919810352836"/>
    <s v="CLP"/>
    <s v="false"/>
  </r>
  <r>
    <s v="MIN"/>
    <s v="PE"/>
    <x v="1"/>
    <x v="2"/>
    <s v="PE Ops Mall"/>
    <s v="CPisfil"/>
    <s v="12"/>
    <s v="1200145498"/>
    <s v="10"/>
    <x v="2922"/>
    <x v="3256"/>
    <x v="1"/>
    <s v="EXT_EDAVILA"/>
    <s v="ZSRV"/>
    <s v=""/>
    <s v="P53839517"/>
    <s v="MR SISTEMAS ESPECIALES E.I.R.L."/>
    <n v="626.5"/>
    <n v="181.59420289855072"/>
    <s v="PEN"/>
    <s v="false"/>
  </r>
  <r>
    <s v="6740"/>
    <s v="PE"/>
    <x v="2"/>
    <x v="38"/>
    <s v="PE Ops Out/Strips"/>
    <s v="KORDAYA"/>
    <m/>
    <s v="1200147543"/>
    <s v="10"/>
    <x v="2923"/>
    <x v="3257"/>
    <x v="28"/>
    <s v="KORDAYA"/>
    <s v="ZSRV"/>
    <s v=""/>
    <s v="P56607803"/>
    <s v="NATIONAL FACILITIES MANAGEMENT S.A."/>
    <n v="625"/>
    <n v="181.15942028985506"/>
    <s v="PEN"/>
    <s v="false"/>
  </r>
  <r>
    <s v="PCA"/>
    <s v="CO"/>
    <x v="3"/>
    <x v="11"/>
    <s v="CO Ops Mall"/>
    <s v="DLOZADA"/>
    <s v="12"/>
    <s v="1200146234"/>
    <s v="10"/>
    <x v="2924"/>
    <x v="3258"/>
    <x v="30"/>
    <s v="RFC_CPI_SAP"/>
    <s v="ZSRV"/>
    <s v=""/>
    <s v="C900708729"/>
    <s v="ALMACEN ELECTRORUEDA S.A.S"/>
    <n v="665656"/>
    <n v="180.98314301250679"/>
    <s v="COP"/>
    <s v="false"/>
  </r>
  <r>
    <s v="BOG"/>
    <s v="CO"/>
    <x v="3"/>
    <x v="67"/>
    <s v="CO Exper Div"/>
    <s v="LHIGUERA"/>
    <s v="12"/>
    <s v="1200146173"/>
    <s v="10"/>
    <x v="2925"/>
    <x v="3259"/>
    <x v="34"/>
    <s v="AMONTES"/>
    <s v="ZSRV"/>
    <s v=""/>
    <s v="C800234331"/>
    <s v="GRAFIQ EDITORES S A S"/>
    <n v="663195"/>
    <n v="180.31402936378467"/>
    <s v="COP"/>
    <s v="false"/>
  </r>
  <r>
    <s v="6400"/>
    <s v="PE"/>
    <x v="2"/>
    <x v="2"/>
    <s v="PE Ops Mall"/>
    <s v="PBRAVO"/>
    <s v="12"/>
    <s v="1200144228"/>
    <s v="10"/>
    <x v="2926"/>
    <x v="3260"/>
    <x v="11"/>
    <s v="PBRAVO"/>
    <s v="ZSRV"/>
    <s v=""/>
    <s v="P56607803"/>
    <s v="NATIONAL FACILITIES MANAGEMENT S.A."/>
    <n v="620"/>
    <n v="179.71014492753622"/>
    <s v="PEN"/>
    <s v="false"/>
  </r>
  <r>
    <s v="CUR"/>
    <s v="CL"/>
    <x v="0"/>
    <x v="13"/>
    <s v="CL Marketing Mall"/>
    <s v="F.MOZO"/>
    <s v="12"/>
    <s v="1200145891"/>
    <s v="10"/>
    <x v="2927"/>
    <x v="3261"/>
    <x v="31"/>
    <s v="MFILIPINI"/>
    <s v="ZSRV"/>
    <s v=""/>
    <s v="76587432"/>
    <s v="SERVICIOS DE DISENO Y MULTIMEDIA"/>
    <n v="166200"/>
    <n v="179.49521022107504"/>
    <s v="CLP"/>
    <s v="false"/>
  </r>
  <r>
    <s v="6000"/>
    <s v="PE"/>
    <x v="2"/>
    <x v="34"/>
    <s v="PE Marketing Mall"/>
    <s v="JHURTADO"/>
    <s v="12"/>
    <s v="1200146394"/>
    <s v="10"/>
    <x v="2928"/>
    <x v="3262"/>
    <x v="13"/>
    <s v="EXT_KNOLASCO"/>
    <s v="ZSRV"/>
    <s v="SER_MKT"/>
    <s v="P60295873"/>
    <s v="LA FAMILIA GLOBAL S.A.C."/>
    <n v="617.42999999999995"/>
    <n v="178.96521739130432"/>
    <s v="PEN"/>
    <s v="false"/>
  </r>
  <r>
    <s v="MVS"/>
    <s v="PE"/>
    <x v="2"/>
    <x v="38"/>
    <s v="PE Ops Out/Strips"/>
    <s v="KORDAYA"/>
    <s v="12"/>
    <s v="1200145001"/>
    <s v="10"/>
    <x v="2929"/>
    <x v="3263"/>
    <x v="0"/>
    <s v="KORDAYA"/>
    <s v="ZSRV"/>
    <s v=""/>
    <s v="P20416564"/>
    <s v="SUSAN LEON PRODUCCIONES Y REPRESENT"/>
    <n v="616"/>
    <n v="178.55072463768116"/>
    <s v="PEN"/>
    <s v="false"/>
  </r>
  <r>
    <s v="ACH"/>
    <s v="CL"/>
    <x v="0"/>
    <x v="7"/>
    <s v="CL Ops Mall"/>
    <s v="DUTRERAS"/>
    <s v="12"/>
    <s v="1200146748"/>
    <s v="10"/>
    <x v="2930"/>
    <x v="3264"/>
    <x v="51"/>
    <s v="EXT_DUTRERAS"/>
    <s v="ZSRV"/>
    <s v=""/>
    <s v="76963484"/>
    <s v="PS PRODUCCION GRAFICA-PUBLICIDAD SP"/>
    <n v="165000"/>
    <n v="178.19921592344994"/>
    <s v="CLP"/>
    <s v="false"/>
  </r>
  <r>
    <s v="BOG"/>
    <s v="CO"/>
    <x v="3"/>
    <x v="32"/>
    <s v="CO Mktg Mall"/>
    <s v="VESPINOSA"/>
    <s v="12"/>
    <s v="1200145153"/>
    <s v="10"/>
    <x v="2931"/>
    <x v="3265"/>
    <x v="24"/>
    <s v="VESPINOSA"/>
    <s v="ZSRV"/>
    <s v=""/>
    <s v="C900699698"/>
    <s v="BOOKING &amp; EVENTOS SAS"/>
    <n v="655000"/>
    <n v="178.08591625883633"/>
    <s v="COP"/>
    <s v="false"/>
  </r>
  <r>
    <s v="MIN"/>
    <s v="PE"/>
    <x v="1"/>
    <x v="2"/>
    <s v="PE Ops Mall"/>
    <s v="cpisfil"/>
    <s v="12"/>
    <s v="1200144405"/>
    <s v="10"/>
    <x v="2932"/>
    <x v="3266"/>
    <x v="19"/>
    <s v="EXT_EDAVILA"/>
    <s v="ZSRV"/>
    <s v=""/>
    <s v="P12663463"/>
    <s v="AUTOREL SRL"/>
    <n v="612"/>
    <n v="177.39130434782606"/>
    <s v="PEN"/>
    <s v="false"/>
  </r>
  <r>
    <s v="3450"/>
    <s v="PE"/>
    <x v="1"/>
    <x v="34"/>
    <s v="PE Marketing Mall"/>
    <s v="AFALCON"/>
    <s v="12"/>
    <s v="1200143879"/>
    <s v="10"/>
    <x v="2933"/>
    <x v="3267"/>
    <x v="6"/>
    <s v="EXT_ACHIHUAN"/>
    <s v="ZSRV"/>
    <s v="SER_MKT"/>
    <s v="P20416564"/>
    <s v="SUSAN LEON PRODUCCIONES Y REPRESENT"/>
    <n v="610"/>
    <n v="176.81159420289853"/>
    <s v="PEN"/>
    <s v="false"/>
  </r>
  <r>
    <s v="3510"/>
    <s v="PE"/>
    <x v="1"/>
    <x v="2"/>
    <s v="PE Ops Mall"/>
    <s v="DDIAZ"/>
    <s v="12"/>
    <s v="1200144288"/>
    <s v="10"/>
    <x v="2934"/>
    <x v="3268"/>
    <x v="3"/>
    <s v="DDIAZ"/>
    <s v="ZSRV"/>
    <s v=""/>
    <s v="P52946727"/>
    <s v="EMPRESA CONSTRUCTORA REHABILITADORA"/>
    <n v="610"/>
    <n v="176.81159420289853"/>
    <s v="PEN"/>
    <s v="false"/>
  </r>
  <r>
    <s v="LAR"/>
    <s v="PE"/>
    <x v="1"/>
    <x v="8"/>
    <s v="PE Center Manager"/>
    <s v="FZAMALLOA"/>
    <s v="12"/>
    <s v="1200143767"/>
    <s v="10"/>
    <x v="2935"/>
    <x v="3269"/>
    <x v="14"/>
    <s v="EXT_BRODRIGU"/>
    <s v="ZSRV"/>
    <s v=""/>
    <s v="P60790228"/>
    <s v="JP ENERGY S.A.C"/>
    <n v="609"/>
    <n v="176.52173913043478"/>
    <s v="PEN"/>
    <s v="false"/>
  </r>
  <r>
    <s v="3510"/>
    <s v="PE"/>
    <x v="1"/>
    <x v="2"/>
    <s v="PE Ops Mall"/>
    <s v="DDIAZ"/>
    <s v="12"/>
    <s v="1200144478"/>
    <s v="10"/>
    <x v="2936"/>
    <x v="3270"/>
    <x v="47"/>
    <s v="DDIAZ"/>
    <s v="ZSRV"/>
    <s v=""/>
    <s v="P52946727"/>
    <s v="EMPRESA CONSTRUCTORA REHABILITADORA"/>
    <n v="607.55999999999995"/>
    <n v="176.10434782608692"/>
    <s v="PEN"/>
    <s v="false"/>
  </r>
  <r>
    <s v="LAR"/>
    <s v="PE"/>
    <x v="1"/>
    <x v="34"/>
    <s v="PE Marketing Mall"/>
    <s v="NBARRANZUELA"/>
    <m/>
    <s v="1200147571"/>
    <s v="10"/>
    <x v="2937"/>
    <x v="3271"/>
    <x v="28"/>
    <s v="EXT_ACHIHUAN"/>
    <s v="ZSRV"/>
    <s v="SER_MKT"/>
    <s v="P61187836"/>
    <s v="SINGULAR LATIN E.I.R.L"/>
    <n v="605"/>
    <n v="175.36231884057969"/>
    <s v="PEN"/>
    <s v="false"/>
  </r>
  <r>
    <s v="DCO"/>
    <s v="CO"/>
    <x v="3"/>
    <x v="33"/>
    <s v="CO Sgcia Personas"/>
    <s v="T Durán"/>
    <s v="12"/>
    <s v="1200144721"/>
    <s v="10"/>
    <x v="2938"/>
    <x v="3272"/>
    <x v="44"/>
    <s v="PRA_KCUBIDES"/>
    <s v="ZSRV"/>
    <s v=""/>
    <s v="C901554484"/>
    <s v="MIDORI VENTAS INSTITUCIONALES SAS"/>
    <n v="642000"/>
    <n v="174.55138662316477"/>
    <s v="COP"/>
    <s v="false"/>
  </r>
  <r>
    <s v="PCA"/>
    <s v="CO"/>
    <x v="3"/>
    <x v="11"/>
    <s v="CO Ops Mall"/>
    <s v="DLOZADA"/>
    <m/>
    <s v="1200147332"/>
    <s v="10"/>
    <x v="2939"/>
    <x v="3273"/>
    <x v="57"/>
    <s v="RFC_CPI_SAP"/>
    <s v="ZSRV"/>
    <s v=""/>
    <s v="C900708729"/>
    <s v="ALMACEN ELECTRORUEDA S.A.S"/>
    <n v="639687"/>
    <n v="173.92251223491027"/>
    <s v="COP"/>
    <s v="false"/>
  </r>
  <r>
    <s v="LAR"/>
    <s v="PE"/>
    <x v="1"/>
    <x v="8"/>
    <s v="PE Center Manager"/>
    <s v="FZAMALLOA"/>
    <s v="12"/>
    <s v="1200145834"/>
    <s v="10"/>
    <x v="2940"/>
    <x v="3274"/>
    <x v="31"/>
    <s v="EXT_BRODRIGU"/>
    <s v="ZSRV"/>
    <s v=""/>
    <s v="P55219583"/>
    <s v="SERVICIOS EVENTOS SPECIALES"/>
    <n v="600"/>
    <n v="173.91304347826087"/>
    <s v="PEN"/>
    <s v="false"/>
  </r>
  <r>
    <s v="MIN"/>
    <s v="PE"/>
    <x v="1"/>
    <x v="34"/>
    <s v="PE Marketing Mall"/>
    <s v="AATOCHE"/>
    <s v="12"/>
    <s v="1200146229"/>
    <s v="10"/>
    <x v="2941"/>
    <x v="3275"/>
    <x v="30"/>
    <s v="EXT_EDAVILA"/>
    <s v="ZSRV"/>
    <s v="SER_MKT"/>
    <s v="P54567758"/>
    <s v="CARICATOONS EVENTOS SAC"/>
    <n v="600"/>
    <n v="173.91304347826087"/>
    <s v="PEN"/>
    <s v="false"/>
  </r>
  <r>
    <s v="MCH"/>
    <s v="PE"/>
    <x v="2"/>
    <x v="38"/>
    <s v="PE Ops Out/Strips"/>
    <s v="EREJAS"/>
    <s v="12"/>
    <s v="1200146880"/>
    <s v="10"/>
    <x v="2942"/>
    <x v="3276"/>
    <x v="50"/>
    <s v="EREJAS"/>
    <s v="ZSRV"/>
    <s v=""/>
    <s v="P60123269"/>
    <s v="JD COOL INGENIEROS E.I.R.L"/>
    <n v="600"/>
    <n v="173.91304347826087"/>
    <s v="PEN"/>
    <s v="false"/>
  </r>
  <r>
    <s v="2400"/>
    <s v="CL"/>
    <x v="0"/>
    <x v="7"/>
    <s v="CL Ops Mall"/>
    <s v="RMESA"/>
    <s v="12"/>
    <s v="1200144814"/>
    <s v="10"/>
    <x v="2943"/>
    <x v="3277"/>
    <x v="4"/>
    <s v="PCAMPOS"/>
    <s v="ZSRV"/>
    <s v=""/>
    <s v="77147310"/>
    <s v="AGUASPARQUE PAISAJISMO LIMITADA"/>
    <n v="160000"/>
    <n v="172.79923968334541"/>
    <s v="CLP"/>
    <s v="false"/>
  </r>
  <r>
    <s v="PCA"/>
    <s v="CO"/>
    <x v="3"/>
    <x v="11"/>
    <s v="CO Ops Mall"/>
    <s v="DLOZADA"/>
    <s v="12"/>
    <s v="1200146284"/>
    <s v="10"/>
    <x v="2944"/>
    <x v="3278"/>
    <x v="30"/>
    <s v="RFC_CPI_SAP"/>
    <s v="ZSRV"/>
    <s v=""/>
    <s v="C901281802"/>
    <s v="SOLUCIONES LA VEGA SAS"/>
    <n v="635000"/>
    <n v="172.64817835780315"/>
    <s v="COP"/>
    <s v="false"/>
  </r>
  <r>
    <s v="1100"/>
    <s v="CL"/>
    <x v="0"/>
    <x v="13"/>
    <s v="CL Marketing Mall"/>
    <s v="IIBANEZ"/>
    <s v="12"/>
    <s v="1200145728"/>
    <s v="10"/>
    <x v="2945"/>
    <x v="3279"/>
    <x v="39"/>
    <s v="IIBANEZ"/>
    <s v="ZSRV"/>
    <s v=""/>
    <s v="76546541"/>
    <s v="LUPA BTL SPA"/>
    <n v="159434"/>
    <n v="172.18796237296556"/>
    <s v="CLP"/>
    <s v="false"/>
  </r>
  <r>
    <s v="DCO"/>
    <s v="CO"/>
    <x v="3"/>
    <x v="33"/>
    <s v="CO Sgcia Personas"/>
    <s v="JVASQUEZ"/>
    <s v="12"/>
    <s v="1200144793"/>
    <s v="10"/>
    <x v="2946"/>
    <x v="3280"/>
    <x v="4"/>
    <s v="JVASQUEZ"/>
    <s v="ZSRV"/>
    <s v=""/>
    <s v="C901311004"/>
    <s v="INGENIERIAS Y MONTAJES DC SAS"/>
    <n v="632551"/>
    <n v="171.98232735182165"/>
    <s v="COP"/>
    <s v="false"/>
  </r>
  <r>
    <s v="PAG"/>
    <s v="CO"/>
    <x v="3"/>
    <x v="11"/>
    <s v="CO Ops Mall"/>
    <s v="CHERRERA"/>
    <s v="12"/>
    <s v="1200146771"/>
    <s v="10"/>
    <x v="2947"/>
    <x v="3281"/>
    <x v="51"/>
    <s v="EXT_MSAMPER"/>
    <s v="ZSRV"/>
    <s v=""/>
    <s v="C900424507"/>
    <s v="ECOWINDOWS S.A.S"/>
    <n v="632000"/>
    <n v="171.83251767264818"/>
    <s v="COP"/>
    <s v="false"/>
  </r>
  <r>
    <s v="MOL"/>
    <s v="PE"/>
    <x v="1"/>
    <x v="2"/>
    <s v="PE Ops Mall"/>
    <s v="CLLAUCA"/>
    <s v="12"/>
    <s v="1200145961"/>
    <s v="10"/>
    <x v="2948"/>
    <x v="3282"/>
    <x v="17"/>
    <s v="PRA_CLLAUCA"/>
    <s v="ZSRV"/>
    <s v="SER_PUBLI"/>
    <s v="P09721301"/>
    <s v="SILVA SANTISTEBAN VILLALBA LUISA FE"/>
    <n v="592.29999999999995"/>
    <n v="171.68115942028984"/>
    <s v="PEN"/>
    <s v="false"/>
  </r>
  <r>
    <s v="1100"/>
    <s v="CL"/>
    <x v="0"/>
    <x v="13"/>
    <s v="CL Marketing Mall"/>
    <s v="MGALLARDO"/>
    <m/>
    <s v="1200147253"/>
    <s v="10"/>
    <x v="2949"/>
    <x v="3283"/>
    <x v="41"/>
    <s v="MGALLARDOC"/>
    <s v="ZSRV"/>
    <s v=""/>
    <s v="77290162"/>
    <s v="IDELUX SPA"/>
    <n v="157899"/>
    <n v="170.53016966725346"/>
    <s v="CLP"/>
    <s v="false"/>
  </r>
  <r>
    <s v="6650"/>
    <s v="PE"/>
    <x v="2"/>
    <x v="14"/>
    <s v="Corp Gest Riesgo"/>
    <s v="CF"/>
    <s v="14"/>
    <s v="1400009237"/>
    <s v="10"/>
    <x v="2950"/>
    <x v="317"/>
    <x v="36"/>
    <s v="FPEREZ"/>
    <s v="ZPMH"/>
    <s v=""/>
    <s v="P39062500"/>
    <s v="CHUBB PERU S.A. COMPANIA DE SEGUROS"/>
    <n v="170.52"/>
    <n v="170.52"/>
    <s v="USD"/>
    <s v="false"/>
  </r>
  <r>
    <s v="MIN"/>
    <s v="PE"/>
    <x v="1"/>
    <x v="2"/>
    <s v="PE Ops Mall"/>
    <s v="CPISFil"/>
    <s v="12"/>
    <s v="1200146152"/>
    <s v="10"/>
    <x v="2951"/>
    <x v="3284"/>
    <x v="34"/>
    <s v="EXT_EDAVILA"/>
    <s v="ZSRV"/>
    <s v=""/>
    <s v="P60307606"/>
    <s v="SESEPOL PERU S.A.C."/>
    <n v="586.4"/>
    <n v="169.9710144927536"/>
    <s v="PEN"/>
    <s v="false"/>
  </r>
  <r>
    <s v="1110"/>
    <s v="CL"/>
    <x v="0"/>
    <x v="45"/>
    <s v="CL Ops Out/Strip"/>
    <s v="MBELLO"/>
    <s v="12"/>
    <s v="1200145059"/>
    <s v="10"/>
    <x v="2952"/>
    <x v="3285"/>
    <x v="7"/>
    <s v="EXT_MBELLO"/>
    <s v="ZSRV"/>
    <s v=""/>
    <s v="96811990"/>
    <s v="LINKES CHILE S.A"/>
    <n v="156912"/>
    <n v="169.46421435745683"/>
    <s v="CLP"/>
    <s v="false"/>
  </r>
  <r>
    <s v="1110"/>
    <s v="CL"/>
    <x v="0"/>
    <x v="45"/>
    <s v="CL Ops Out/Strip"/>
    <s v="MBELLO"/>
    <s v="12"/>
    <s v="1200146433"/>
    <s v="10"/>
    <x v="2953"/>
    <x v="3286"/>
    <x v="13"/>
    <s v="EXT_MBELLO"/>
    <s v="ZSRV"/>
    <s v=""/>
    <s v="96811990"/>
    <s v="LINKES CHILE S.A"/>
    <n v="156889"/>
    <n v="169.43937446675235"/>
    <s v="CLP"/>
    <s v="false"/>
  </r>
  <r>
    <s v="MAM"/>
    <s v="CL"/>
    <x v="0"/>
    <x v="13"/>
    <s v="CL Marketing Mall"/>
    <s v="CESTAY"/>
    <s v="12"/>
    <s v="1200144854"/>
    <s v="10"/>
    <x v="2954"/>
    <x v="3287"/>
    <x v="42"/>
    <s v="CESTAY"/>
    <s v="ZSRV"/>
    <s v=""/>
    <s v="76666197"/>
    <s v="LA AMPOLLETA PRODUCCION AUDIOVISUAL"/>
    <n v="156400"/>
    <n v="168.91125679047013"/>
    <s v="CLP"/>
    <s v="false"/>
  </r>
  <r>
    <s v="ACH"/>
    <s v="CL"/>
    <x v="0"/>
    <x v="13"/>
    <s v="CL Marketing Mall"/>
    <s v="F.MOZO"/>
    <s v="12"/>
    <s v="1200143644"/>
    <s v="10"/>
    <x v="2955"/>
    <x v="3288"/>
    <x v="33"/>
    <s v="MFILIPINI"/>
    <s v="ZSRV"/>
    <s v=""/>
    <s v="76963484"/>
    <s v="PS PRODUCCION GRAFICA-PUBLICIDAD SP"/>
    <n v="156340"/>
    <n v="168.84645707558889"/>
    <s v="CLP"/>
    <s v="false"/>
  </r>
  <r>
    <s v="6400"/>
    <s v="PE"/>
    <x v="2"/>
    <x v="2"/>
    <s v="PE Ops Mall"/>
    <s v="PBRAVO"/>
    <s v="12"/>
    <s v="1200146719"/>
    <s v="10"/>
    <x v="2956"/>
    <x v="3289"/>
    <x v="51"/>
    <s v="PBRAVO"/>
    <s v="ZSRV"/>
    <s v=""/>
    <s v="P60359466"/>
    <s v="ELECTRIC STORE S.A.C."/>
    <n v="580"/>
    <n v="168.1159420289855"/>
    <s v="PEN"/>
    <s v="false"/>
  </r>
  <r>
    <s v="3450"/>
    <s v="PE"/>
    <x v="1"/>
    <x v="34"/>
    <s v="PE Marketing Mall"/>
    <s v="JPONCE"/>
    <m/>
    <s v="1200147298"/>
    <s v="10"/>
    <x v="2957"/>
    <x v="3290"/>
    <x v="25"/>
    <s v="EXT_ACHIHUAN"/>
    <s v="ZSRV"/>
    <s v="SER_MKT"/>
    <s v="P20416564"/>
    <s v="SUSAN LEON PRODUCCIONES Y REPRESENT"/>
    <n v="580"/>
    <n v="168.1159420289855"/>
    <s v="PEN"/>
    <s v="false"/>
  </r>
  <r>
    <s v="6740"/>
    <s v="PE"/>
    <x v="2"/>
    <x v="38"/>
    <s v="PE Ops Out/Strips"/>
    <s v="KORDAYA"/>
    <s v="12"/>
    <s v="1200145010"/>
    <s v="10"/>
    <x v="2958"/>
    <x v="3291"/>
    <x v="0"/>
    <s v="KORDAYA"/>
    <s v="ZSRV"/>
    <s v=""/>
    <s v="P60847096"/>
    <s v="BRINPER PERU S.A.C"/>
    <n v="576.54999999999995"/>
    <n v="167.11594202898547"/>
    <s v="PEN"/>
    <s v="false"/>
  </r>
  <r>
    <s v="2400"/>
    <s v="CL"/>
    <x v="0"/>
    <x v="7"/>
    <s v="CL Ops Mall"/>
    <s v="rmesa"/>
    <s v="12"/>
    <s v="1200144095"/>
    <s v="10"/>
    <x v="2959"/>
    <x v="3292"/>
    <x v="23"/>
    <s v="EXT_CRODRIGU"/>
    <s v="ZSRV"/>
    <s v=""/>
    <s v="76906263"/>
    <s v="CERTIFICACION DE ASCENSORES IECAM"/>
    <n v="4"/>
    <n v="166.66666666666666"/>
    <s v="UF"/>
    <s v="false"/>
  </r>
  <r>
    <s v="2400"/>
    <s v="CL"/>
    <x v="0"/>
    <x v="7"/>
    <s v="CL Ops Mall"/>
    <s v="RMESA"/>
    <s v="12"/>
    <s v="1200144094"/>
    <s v="10"/>
    <x v="2960"/>
    <x v="3293"/>
    <x v="23"/>
    <s v="EXT_CRODRIGU"/>
    <s v="ZSRV"/>
    <s v=""/>
    <s v="76906263"/>
    <s v="CERTIFICACION DE ASCENSORES IECAM"/>
    <n v="4"/>
    <n v="166.66666666666666"/>
    <s v="UF"/>
    <s v="false"/>
  </r>
  <r>
    <s v="AEB"/>
    <s v="CL"/>
    <x v="0"/>
    <x v="7"/>
    <s v="CL Ops Mall"/>
    <s v="MFREITEZ"/>
    <s v="12"/>
    <s v="1200146265"/>
    <s v="10"/>
    <x v="2961"/>
    <x v="3294"/>
    <x v="30"/>
    <s v="KVARAS"/>
    <s v="ZSRV"/>
    <s v=""/>
    <s v="77786877"/>
    <s v="DP PROYECTOS LIMITADA"/>
    <n v="4"/>
    <n v="166.66666666666666"/>
    <s v="UF"/>
    <s v="false"/>
  </r>
  <r>
    <s v="MCH"/>
    <s v="PE"/>
    <x v="2"/>
    <x v="38"/>
    <s v="PE Ops Out/Strips"/>
    <s v="EREJAS"/>
    <s v="12"/>
    <s v="1200144446"/>
    <s v="10"/>
    <x v="2962"/>
    <x v="3295"/>
    <x v="47"/>
    <s v="EREJAS"/>
    <s v="ZSRV"/>
    <s v=""/>
    <s v="P56607803"/>
    <s v="NATIONAL FACILITIES MANAGEMENT S.A."/>
    <n v="575"/>
    <n v="166.66666666666666"/>
    <s v="PEN"/>
    <s v="false"/>
  </r>
  <r>
    <s v="MIN"/>
    <s v="PE"/>
    <x v="1"/>
    <x v="34"/>
    <s v="PE Marketing Mall"/>
    <s v="AATOCHE"/>
    <s v="12"/>
    <s v="1200146228"/>
    <s v="10"/>
    <x v="2963"/>
    <x v="3296"/>
    <x v="30"/>
    <s v="EXT_EDAVILA"/>
    <s v="ZSRV"/>
    <s v="SER_MKT"/>
    <s v="P60410156"/>
    <s v="S &amp; M GIGANTICOLOR S.A.C"/>
    <n v="573.1"/>
    <n v="166.1159420289855"/>
    <s v="PEN"/>
    <s v="false"/>
  </r>
  <r>
    <s v="4300"/>
    <s v="CO"/>
    <x v="3"/>
    <x v="47"/>
    <s v="CO Center Manager"/>
    <s v="AJIMENEZ"/>
    <s v="12"/>
    <s v="1200145078"/>
    <s v="10"/>
    <x v="2964"/>
    <x v="3297"/>
    <x v="24"/>
    <s v="EXT_VCARMONA"/>
    <s v="ZSRV"/>
    <s v="SER_GRAL"/>
    <s v="C811025289"/>
    <s v="NOVAVENTA S.A.S"/>
    <n v="608725"/>
    <n v="165.50435019032082"/>
    <s v="COP"/>
    <s v="false"/>
  </r>
  <r>
    <s v="3450"/>
    <s v="PE"/>
    <x v="1"/>
    <x v="34"/>
    <s v="PE Marketing Mall"/>
    <s v="AFALCON"/>
    <s v="12"/>
    <s v="1200143878"/>
    <s v="10"/>
    <x v="2965"/>
    <x v="3298"/>
    <x v="6"/>
    <s v="EXT_ACHIHUAN"/>
    <s v="ZSRV"/>
    <s v="SER_MKT"/>
    <s v="P20416564"/>
    <s v="SUSAN LEON PRODUCCIONES Y REPRESENT"/>
    <n v="570"/>
    <n v="165.21739130434781"/>
    <s v="PEN"/>
    <s v="false"/>
  </r>
  <r>
    <s v="MOL"/>
    <s v="PE"/>
    <x v="1"/>
    <x v="2"/>
    <s v="PE Ops Mall"/>
    <s v="AMEZA"/>
    <s v="12"/>
    <s v="1200143793"/>
    <s v="10"/>
    <x v="2966"/>
    <x v="3299"/>
    <x v="48"/>
    <s v="EXT_BRODRIGU"/>
    <s v="ZSRV"/>
    <s v=""/>
    <s v="P51832647"/>
    <s v="COFEMICSA HNOS S.A.C"/>
    <n v="569.25"/>
    <n v="165"/>
    <s v="PEN"/>
    <s v="false"/>
  </r>
  <r>
    <s v="MOL"/>
    <s v="PE"/>
    <x v="1"/>
    <x v="2"/>
    <s v="PE Ops Mall"/>
    <s v="JZAPATA"/>
    <s v="12"/>
    <s v="1200145836"/>
    <s v="10"/>
    <x v="2967"/>
    <x v="3300"/>
    <x v="31"/>
    <s v="EXT_BRODRIGU"/>
    <s v="ZSRV"/>
    <s v=""/>
    <s v="P51832647"/>
    <s v="COFEMICSA HNOS S.A.C"/>
    <n v="569.25"/>
    <n v="165"/>
    <s v="PEN"/>
    <s v="false"/>
  </r>
  <r>
    <s v="4300"/>
    <s v="CO"/>
    <x v="3"/>
    <x v="32"/>
    <s v="CO Mktg Mall"/>
    <s v="JVALDERRAMA"/>
    <s v="12"/>
    <s v="1200145089"/>
    <s v="10"/>
    <x v="2968"/>
    <x v="3301"/>
    <x v="24"/>
    <s v="EXT_VCARMONA"/>
    <s v="ZSRV"/>
    <s v=""/>
    <s v="C816006677"/>
    <s v="SABER S.A.S"/>
    <n v="605850"/>
    <n v="164.72267536704732"/>
    <s v="COP"/>
    <s v="false"/>
  </r>
  <r>
    <s v="2400"/>
    <s v="CL"/>
    <x v="0"/>
    <x v="7"/>
    <s v="CL Ops Mall"/>
    <s v="RMESA"/>
    <s v="12"/>
    <s v="1200146712"/>
    <s v="10"/>
    <x v="2969"/>
    <x v="3302"/>
    <x v="12"/>
    <s v="PCAMPOS"/>
    <s v="ZSRV"/>
    <s v=""/>
    <s v="77692006"/>
    <s v="FISER SPA"/>
    <n v="152400"/>
    <n v="164.5912757983865"/>
    <s v="CLP"/>
    <s v="false"/>
  </r>
  <r>
    <s v="3450"/>
    <s v="PE"/>
    <x v="1"/>
    <x v="34"/>
    <s v="PE Marketing Mall"/>
    <s v="YPAREDES"/>
    <s v="12"/>
    <s v="1200146535"/>
    <s v="10"/>
    <x v="2970"/>
    <x v="3303"/>
    <x v="10"/>
    <s v="EXT_ACHIHUAN"/>
    <s v="ZSRV"/>
    <s v="SER_MKT"/>
    <s v="P45391868"/>
    <s v="IMAGEN ALTERNATIVA S.A.C."/>
    <n v="567"/>
    <n v="164.3478260869565"/>
    <s v="PEN"/>
    <s v="false"/>
  </r>
  <r>
    <s v="3450"/>
    <s v="PE"/>
    <x v="1"/>
    <x v="34"/>
    <s v="PE Marketing Mall"/>
    <s v="YPAREDES"/>
    <s v="12"/>
    <s v="1200146536"/>
    <s v="10"/>
    <x v="2971"/>
    <x v="3303"/>
    <x v="10"/>
    <s v="EXT_ACHIHUAN"/>
    <s v="ZSRV"/>
    <s v="SER_MKT"/>
    <s v="P45391868"/>
    <s v="IMAGEN ALTERNATIVA S.A.C."/>
    <n v="567"/>
    <n v="164.3478260869565"/>
    <s v="PEN"/>
    <s v="false"/>
  </r>
  <r>
    <s v="OUL"/>
    <s v="PE"/>
    <x v="1"/>
    <x v="34"/>
    <s v="PE Marketing Mall"/>
    <s v="YPAREDES"/>
    <m/>
    <s v="1200147361"/>
    <s v="10"/>
    <x v="2972"/>
    <x v="3303"/>
    <x v="37"/>
    <s v="EXT_ACHIHUAN"/>
    <s v="ZSRV"/>
    <s v="SER_MKT"/>
    <s v="P45391868"/>
    <s v="IMAGEN ALTERNATIVA S.A.C."/>
    <n v="567"/>
    <n v="164.3478260869565"/>
    <s v="PEN"/>
    <s v="false"/>
  </r>
  <r>
    <s v="CEM"/>
    <s v="CL"/>
    <x v="0"/>
    <x v="14"/>
    <s v="Corp Gest Riesgo"/>
    <s v="cfuentes"/>
    <s v="14"/>
    <s v="1400009110"/>
    <s v="10"/>
    <x v="2973"/>
    <x v="276"/>
    <x v="14"/>
    <s v="PMUNOZ"/>
    <s v="ZPMH"/>
    <s v=""/>
    <s v="99225000"/>
    <s v="CHUBB SEGUROS CHILE S.A."/>
    <n v="164.17"/>
    <n v="164.17"/>
    <s v="USD"/>
    <s v="false"/>
  </r>
  <r>
    <s v="BOG"/>
    <s v="CO"/>
    <x v="3"/>
    <x v="33"/>
    <s v="CO Sgcia Personas"/>
    <s v="JVASQUEZ"/>
    <s v="12"/>
    <s v="1200145600"/>
    <s v="10"/>
    <x v="2974"/>
    <x v="2625"/>
    <x v="26"/>
    <s v="JVASQUEZ"/>
    <s v="ZSRV"/>
    <s v=""/>
    <s v="C900218772"/>
    <s v="ROCA INGENIERIA DE CLIMATIZACION S"/>
    <n v="600480"/>
    <n v="163.2626427406199"/>
    <s v="COP"/>
    <s v="false"/>
  </r>
  <r>
    <s v="PAG"/>
    <s v="CO"/>
    <x v="3"/>
    <x v="32"/>
    <s v="CO Mktg Mall"/>
    <s v="ATAPIA"/>
    <m/>
    <s v="1200147281"/>
    <s v="10"/>
    <x v="2975"/>
    <x v="3304"/>
    <x v="25"/>
    <s v="AMONTES"/>
    <s v="ZSRV"/>
    <s v="SER_MKT"/>
    <s v="C901213703"/>
    <s v="SAFE PEOPLE SAS"/>
    <n v="600000"/>
    <n v="163.1321370309951"/>
    <s v="COP"/>
    <s v="false"/>
  </r>
  <r>
    <s v="6150"/>
    <s v="PE"/>
    <x v="2"/>
    <x v="14"/>
    <s v="Corp Gest Riesgo"/>
    <s v="CF"/>
    <s v="14"/>
    <s v="1400009254"/>
    <s v="10"/>
    <x v="2976"/>
    <x v="317"/>
    <x v="36"/>
    <s v="FPEREZ"/>
    <s v="ZPMH"/>
    <s v=""/>
    <s v="P39062500"/>
    <s v="CHUBB PERU S.A. COMPANIA DE SEGUROS"/>
    <n v="163.01"/>
    <n v="163.01"/>
    <s v="USD"/>
    <s v="false"/>
  </r>
  <r>
    <s v="3520"/>
    <s v="PE"/>
    <x v="1"/>
    <x v="2"/>
    <s v="PE Ops Mall"/>
    <s v="GLUDENA"/>
    <s v="12"/>
    <s v="1200144053"/>
    <s v="10"/>
    <x v="2977"/>
    <x v="3305"/>
    <x v="8"/>
    <s v="GLUDENA"/>
    <s v="ZSRV"/>
    <s v=""/>
    <s v="P60359466"/>
    <s v="ELECTRIC STORE S.A.C."/>
    <n v="560.5"/>
    <n v="162.46376811594203"/>
    <s v="PEN"/>
    <s v="false"/>
  </r>
  <r>
    <s v="3520"/>
    <s v="PE"/>
    <x v="1"/>
    <x v="2"/>
    <s v="PE Ops Mall"/>
    <s v="GLUDENA"/>
    <s v="12"/>
    <s v="1200143971"/>
    <s v="10"/>
    <x v="2978"/>
    <x v="3306"/>
    <x v="27"/>
    <s v="GLUDENA"/>
    <s v="ZSRV"/>
    <s v=""/>
    <s v="P56607803"/>
    <s v="NATIONAL FACILITIES MANAGEMENT S.A."/>
    <n v="560"/>
    <n v="162.31884057971013"/>
    <s v="PEN"/>
    <s v="false"/>
  </r>
  <r>
    <s v="6550"/>
    <s v="PE"/>
    <x v="2"/>
    <x v="2"/>
    <s v="PE Ops Mall"/>
    <s v="yzegarra"/>
    <s v="12"/>
    <s v="1200144422"/>
    <s v="10"/>
    <x v="2979"/>
    <x v="3307"/>
    <x v="19"/>
    <s v="YZEGARRA"/>
    <s v="ZSRV"/>
    <s v=""/>
    <s v="P53719503"/>
    <s v="EFCO AMERICA S.A."/>
    <n v="560"/>
    <n v="162.31884057971013"/>
    <s v="PEN"/>
    <s v="false"/>
  </r>
  <r>
    <s v="6740"/>
    <s v="PE"/>
    <x v="2"/>
    <x v="34"/>
    <s v="PE Marketing Mall"/>
    <s v="AFALCON"/>
    <s v="12"/>
    <s v="1200144529"/>
    <s v="10"/>
    <x v="2980"/>
    <x v="3308"/>
    <x v="16"/>
    <s v="EXT_ACHIHUAN"/>
    <s v="ZSRV"/>
    <s v="SER_MKT"/>
    <s v="P20416564"/>
    <s v="SUSAN LEON PRODUCCIONES Y REPRESENT"/>
    <n v="560"/>
    <n v="162.31884057971013"/>
    <s v="PEN"/>
    <s v="false"/>
  </r>
  <r>
    <s v="6550"/>
    <s v="PE"/>
    <x v="2"/>
    <x v="2"/>
    <s v="PE Ops Mall"/>
    <s v="yzegarra"/>
    <s v="12"/>
    <s v="1200145084"/>
    <s v="10"/>
    <x v="2798"/>
    <x v="3309"/>
    <x v="24"/>
    <s v="YZEGARRA"/>
    <s v="ZSRV"/>
    <s v=""/>
    <s v="P53719503"/>
    <s v="EFCO AMERICA S.A."/>
    <n v="560"/>
    <n v="162.31884057971013"/>
    <s v="PEN"/>
    <s v="false"/>
  </r>
  <r>
    <s v="3300"/>
    <s v="PE"/>
    <x v="1"/>
    <x v="2"/>
    <s v="PE Ops Mall"/>
    <s v="JMALAGA"/>
    <s v="12"/>
    <s v="1200145529"/>
    <s v="10"/>
    <x v="2981"/>
    <x v="3310"/>
    <x v="1"/>
    <s v="JMALAGA"/>
    <s v="ZSRV"/>
    <s v=""/>
    <s v="P53719503"/>
    <s v="EFCO AMERICA S.A."/>
    <n v="560"/>
    <n v="162.31884057971013"/>
    <s v="PEN"/>
    <s v="false"/>
  </r>
  <r>
    <s v="6500"/>
    <s v="PE"/>
    <x v="2"/>
    <x v="34"/>
    <s v="PE Marketing Mall"/>
    <s v="KORDAYA"/>
    <s v="12"/>
    <s v="1200146649"/>
    <s v="10"/>
    <x v="2982"/>
    <x v="3311"/>
    <x v="12"/>
    <s v="EXT_ACHIHUAN"/>
    <s v="ZSRV"/>
    <s v="SER_MKT"/>
    <s v="P60187122"/>
    <s v="IMAGETING E.I.R.L"/>
    <n v="560"/>
    <n v="162.31884057971013"/>
    <s v="PEN"/>
    <s v="false"/>
  </r>
  <r>
    <s v="6550"/>
    <s v="PE"/>
    <x v="2"/>
    <x v="2"/>
    <s v="PE Ops Mall"/>
    <s v="yzegarra"/>
    <m/>
    <s v="1200147081"/>
    <s v="10"/>
    <x v="2983"/>
    <x v="3312"/>
    <x v="9"/>
    <s v="YZEGARRA"/>
    <s v="ZSRV"/>
    <s v=""/>
    <s v="P53719503"/>
    <s v="EFCO AMERICA S.A."/>
    <n v="560"/>
    <n v="162.31884057971013"/>
    <s v="PEN"/>
    <s v="false"/>
  </r>
  <r>
    <s v="1100"/>
    <s v="CL"/>
    <x v="0"/>
    <x v="68"/>
    <s v="CL Gcia Centro Com"/>
    <s v="KGUERRA"/>
    <m/>
    <s v="1200147512"/>
    <s v="10"/>
    <x v="2984"/>
    <x v="3313"/>
    <x v="28"/>
    <s v="EXT_ACORREA"/>
    <s v="ZSRV"/>
    <s v=""/>
    <s v="96542490"/>
    <s v="TRECK S.A"/>
    <n v="150200"/>
    <n v="162.2152862527405"/>
    <s v="CLP"/>
    <s v="false"/>
  </r>
  <r>
    <s v="4300"/>
    <s v="CO"/>
    <x v="3"/>
    <x v="32"/>
    <s v="CO Mktg Mall"/>
    <s v="JVALDERRAMA"/>
    <s v="12"/>
    <s v="1200144143"/>
    <s v="10"/>
    <x v="2985"/>
    <x v="3314"/>
    <x v="46"/>
    <s v="AMONTES"/>
    <s v="ZSRV"/>
    <s v=""/>
    <s v="C830072071"/>
    <s v="SIGLO DATA SAS"/>
    <n v="595925"/>
    <n v="162.02419793365959"/>
    <s v="COP"/>
    <s v="false"/>
  </r>
  <r>
    <s v="4300"/>
    <s v="CO"/>
    <x v="3"/>
    <x v="32"/>
    <s v="CO Mktg Mall"/>
    <s v="JVALDERRAMA"/>
    <s v="12"/>
    <s v="1200144143"/>
    <s v="20"/>
    <x v="2985"/>
    <x v="3315"/>
    <x v="46"/>
    <s v="AMONTES"/>
    <s v="ZSRV"/>
    <s v=""/>
    <s v="C830072071"/>
    <s v="SIGLO DATA SAS"/>
    <n v="595925"/>
    <n v="162.02419793365959"/>
    <s v="COP"/>
    <s v="false"/>
  </r>
  <r>
    <s v="4300"/>
    <s v="CO"/>
    <x v="3"/>
    <x v="32"/>
    <s v="CO Mktg Mall"/>
    <s v="JVALDERRAMA"/>
    <s v="12"/>
    <s v="1200144143"/>
    <s v="30"/>
    <x v="2985"/>
    <x v="3316"/>
    <x v="46"/>
    <s v="AMONTES"/>
    <s v="ZSRV"/>
    <s v=""/>
    <s v="C830072071"/>
    <s v="SIGLO DATA SAS"/>
    <n v="595925"/>
    <n v="162.02419793365959"/>
    <s v="COP"/>
    <s v="false"/>
  </r>
  <r>
    <s v="4300"/>
    <s v="CO"/>
    <x v="3"/>
    <x v="32"/>
    <s v="CO Mktg Mall"/>
    <s v="JVALDERRAMA"/>
    <s v="12"/>
    <s v="1200144143"/>
    <s v="40"/>
    <x v="2985"/>
    <x v="3317"/>
    <x v="46"/>
    <s v="AMONTES"/>
    <s v="ZSRV"/>
    <s v=""/>
    <s v="C830072071"/>
    <s v="SIGLO DATA SAS"/>
    <n v="595925"/>
    <n v="162.02419793365959"/>
    <s v="COP"/>
    <s v="false"/>
  </r>
  <r>
    <s v="4300"/>
    <s v="CO"/>
    <x v="3"/>
    <x v="32"/>
    <s v="CO Mktg Mall"/>
    <s v="JVALDERRAMA"/>
    <s v="12"/>
    <s v="1200144143"/>
    <s v="50"/>
    <x v="2985"/>
    <x v="3318"/>
    <x v="46"/>
    <s v="AMONTES"/>
    <s v="ZSRV"/>
    <s v=""/>
    <s v="C830072071"/>
    <s v="SIGLO DATA SAS"/>
    <n v="595925"/>
    <n v="162.02419793365959"/>
    <s v="COP"/>
    <s v="false"/>
  </r>
  <r>
    <s v="4300"/>
    <s v="CO"/>
    <x v="3"/>
    <x v="32"/>
    <s v="CO Mktg Mall"/>
    <s v="JVALDERRAMA"/>
    <s v="12"/>
    <s v="1200144143"/>
    <s v="60"/>
    <x v="2985"/>
    <x v="3319"/>
    <x v="46"/>
    <s v="AMONTES"/>
    <s v="ZSRV"/>
    <s v=""/>
    <s v="C830072071"/>
    <s v="SIGLO DATA SAS"/>
    <n v="595925"/>
    <n v="162.02419793365959"/>
    <s v="COP"/>
    <s v="false"/>
  </r>
  <r>
    <s v="4300"/>
    <s v="CO"/>
    <x v="3"/>
    <x v="32"/>
    <s v="CO Mktg Mall"/>
    <s v="JVALDERRAMA"/>
    <s v="12"/>
    <s v="1200144143"/>
    <s v="70"/>
    <x v="2985"/>
    <x v="3320"/>
    <x v="46"/>
    <s v="AMONTES"/>
    <s v="ZSRV"/>
    <s v=""/>
    <s v="C830072071"/>
    <s v="SIGLO DATA SAS"/>
    <n v="595925"/>
    <n v="162.02419793365959"/>
    <s v="COP"/>
    <s v="false"/>
  </r>
  <r>
    <s v="4300"/>
    <s v="CO"/>
    <x v="3"/>
    <x v="32"/>
    <s v="CO Mktg Mall"/>
    <s v="JVALDERRAMA"/>
    <s v="12"/>
    <s v="1200144143"/>
    <s v="80"/>
    <x v="2985"/>
    <x v="3321"/>
    <x v="46"/>
    <s v="AMONTES"/>
    <s v="ZSRV"/>
    <s v=""/>
    <s v="C830072071"/>
    <s v="SIGLO DATA SAS"/>
    <n v="595925"/>
    <n v="162.02419793365959"/>
    <s v="COP"/>
    <s v="false"/>
  </r>
  <r>
    <s v="4300"/>
    <s v="CO"/>
    <x v="3"/>
    <x v="32"/>
    <s v="CO Mktg Mall"/>
    <s v="JVALDERRAMA"/>
    <s v="12"/>
    <s v="1200144143"/>
    <s v="90"/>
    <x v="2985"/>
    <x v="3322"/>
    <x v="46"/>
    <s v="AMONTES"/>
    <s v="ZSRV"/>
    <s v=""/>
    <s v="C830072071"/>
    <s v="SIGLO DATA SAS"/>
    <n v="595925"/>
    <n v="162.02419793365959"/>
    <s v="COP"/>
    <s v="false"/>
  </r>
  <r>
    <s v="4300"/>
    <s v="CO"/>
    <x v="3"/>
    <x v="32"/>
    <s v="CO Mktg Mall"/>
    <s v="JVALDERRAMA"/>
    <s v="12"/>
    <s v="1200144143"/>
    <s v="100"/>
    <x v="2985"/>
    <x v="3323"/>
    <x v="46"/>
    <s v="AMONTES"/>
    <s v="ZSRV"/>
    <s v=""/>
    <s v="C830072071"/>
    <s v="SIGLO DATA SAS"/>
    <n v="595925"/>
    <n v="162.02419793365959"/>
    <s v="COP"/>
    <s v="false"/>
  </r>
  <r>
    <s v="4300"/>
    <s v="CO"/>
    <x v="3"/>
    <x v="32"/>
    <s v="CO Mktg Mall"/>
    <s v="JVALDERRAMA"/>
    <s v="12"/>
    <s v="1200144143"/>
    <s v="110"/>
    <x v="2985"/>
    <x v="3324"/>
    <x v="46"/>
    <s v="AMONTES"/>
    <s v="ZSRV"/>
    <s v=""/>
    <s v="C830072071"/>
    <s v="SIGLO DATA SAS"/>
    <n v="595925"/>
    <n v="162.02419793365959"/>
    <s v="COP"/>
    <s v="false"/>
  </r>
  <r>
    <s v="4300"/>
    <s v="CO"/>
    <x v="3"/>
    <x v="32"/>
    <s v="CO Mktg Mall"/>
    <s v="JVALDERRAMA"/>
    <s v="12"/>
    <s v="1200144143"/>
    <s v="120"/>
    <x v="2985"/>
    <x v="3325"/>
    <x v="46"/>
    <s v="AMONTES"/>
    <s v="ZSRV"/>
    <s v=""/>
    <s v="C830072071"/>
    <s v="SIGLO DATA SAS"/>
    <n v="595925"/>
    <n v="162.02419793365959"/>
    <s v="COP"/>
    <s v="false"/>
  </r>
  <r>
    <s v="1100"/>
    <s v="CL"/>
    <x v="0"/>
    <x v="13"/>
    <s v="CL Marketing Mall"/>
    <s v="P.NORAMBUENA"/>
    <s v="12"/>
    <s v="1200144340"/>
    <s v="10"/>
    <x v="2986"/>
    <x v="3326"/>
    <x v="32"/>
    <s v="MFILIPINI"/>
    <s v="ZSRV"/>
    <s v=""/>
    <s v="77438642"/>
    <s v="PHILLIPS PRODUCCIONES AUDIOVISUALES"/>
    <n v="150000"/>
    <n v="161.9992872031363"/>
    <s v="CLP"/>
    <s v="false"/>
  </r>
  <r>
    <s v="2400"/>
    <s v="CL"/>
    <x v="0"/>
    <x v="7"/>
    <s v="CL Ops Mall"/>
    <s v="RMESA"/>
    <s v="12"/>
    <s v="1200144942"/>
    <s v="10"/>
    <x v="2987"/>
    <x v="3163"/>
    <x v="5"/>
    <s v="EXT_JHERRERA"/>
    <s v="ZSRV"/>
    <s v=""/>
    <s v="76694376"/>
    <s v="SERVICIOS INDUSTRIALES ELMEC LIMITA"/>
    <n v="150000"/>
    <n v="161.9992872031363"/>
    <s v="CLP"/>
    <s v="false"/>
  </r>
  <r>
    <s v="1100"/>
    <s v="CL"/>
    <x v="0"/>
    <x v="7"/>
    <s v="CL Ops Mall"/>
    <s v="MGALLARDO"/>
    <s v="12"/>
    <s v="1200145275"/>
    <s v="50"/>
    <x v="1188"/>
    <x v="3327"/>
    <x v="36"/>
    <s v="EXT_CNARANJO"/>
    <s v="ZSRV"/>
    <s v=""/>
    <s v="76593514"/>
    <s v="TEMPO PRODUCCIONES BY DS SPA"/>
    <n v="150000"/>
    <n v="161.9992872031363"/>
    <s v="CLP"/>
    <s v="false"/>
  </r>
  <r>
    <s v="ACO"/>
    <s v="CL"/>
    <x v="0"/>
    <x v="13"/>
    <s v="CL Marketing Mall"/>
    <s v="F.MOZO"/>
    <s v="12"/>
    <s v="1200146214"/>
    <s v="10"/>
    <x v="2988"/>
    <x v="3328"/>
    <x v="30"/>
    <s v="MFILIPINI"/>
    <s v="ZSRV"/>
    <s v=""/>
    <s v="96811990"/>
    <s v="LINKES CHILE S.A"/>
    <n v="150000"/>
    <n v="161.9992872031363"/>
    <s v="CLP"/>
    <s v="false"/>
  </r>
  <r>
    <s v="ACO"/>
    <s v="CL"/>
    <x v="0"/>
    <x v="13"/>
    <s v="CL Marketing Mall"/>
    <s v="F MOZO"/>
    <m/>
    <s v="1200147146"/>
    <s v="10"/>
    <x v="2989"/>
    <x v="3329"/>
    <x v="41"/>
    <s v="BILLESCA"/>
    <s v="ZSRV"/>
    <s v=""/>
    <s v="96811990"/>
    <s v="LINKES CHILE S.A"/>
    <n v="150000"/>
    <n v="161.9992872031363"/>
    <s v="CLP"/>
    <s v="false"/>
  </r>
  <r>
    <s v="1100"/>
    <s v="CL"/>
    <x v="0"/>
    <x v="13"/>
    <s v="CL Marketing Mall"/>
    <s v="P NORAMBUENA"/>
    <m/>
    <s v="1200147566"/>
    <s v="10"/>
    <x v="2990"/>
    <x v="3330"/>
    <x v="28"/>
    <s v="BILLESCA"/>
    <s v="ZSRV"/>
    <s v=""/>
    <s v="77438642"/>
    <s v="PHILLIPS PRODUCCIONES AUDIOVISUALES"/>
    <n v="150000"/>
    <n v="161.9992872031363"/>
    <s v="CLP"/>
    <s v="false"/>
  </r>
  <r>
    <s v="PCA"/>
    <s v="CO"/>
    <x v="3"/>
    <x v="11"/>
    <s v="CO Ops Mall"/>
    <s v="DLOZADA"/>
    <s v="12"/>
    <s v="1200144702"/>
    <s v="20"/>
    <x v="585"/>
    <x v="629"/>
    <x v="44"/>
    <s v="EXT_AFLOREZ"/>
    <s v="ZSRV"/>
    <s v=""/>
    <s v="C901281802"/>
    <s v="SOLUCIONES LA VEGA SAS"/>
    <n v="595000"/>
    <n v="161.7727025557368"/>
    <s v="COP"/>
    <s v="false"/>
  </r>
  <r>
    <s v="3540"/>
    <s v="PE"/>
    <x v="1"/>
    <x v="5"/>
    <s v="PE Área Admin"/>
    <s v="GRAVINES"/>
    <s v="12"/>
    <s v="1200146501"/>
    <s v="20"/>
    <x v="419"/>
    <x v="3331"/>
    <x v="43"/>
    <s v="GRAVINES"/>
    <s v="ZSRV"/>
    <s v=""/>
    <s v="P51229363"/>
    <s v="CORPORACION MG SAC"/>
    <n v="557.39"/>
    <n v="161.56231884057971"/>
    <s v="PEN"/>
    <s v="false"/>
  </r>
  <r>
    <s v="1100"/>
    <s v="CL"/>
    <x v="0"/>
    <x v="7"/>
    <s v="CL Ops Mall"/>
    <s v="agomez"/>
    <s v="12"/>
    <s v="1200145133"/>
    <s v="10"/>
    <x v="2991"/>
    <x v="3332"/>
    <x v="24"/>
    <s v="EXT_DMENESES"/>
    <s v="ZSRV"/>
    <s v=""/>
    <s v="76682308"/>
    <s v="AGENCIA DE MEDIOS SIBERIA LIMITADA"/>
    <n v="149000"/>
    <n v="160.9192919551154"/>
    <s v="CLP"/>
    <s v="false"/>
  </r>
  <r>
    <s v="3540"/>
    <s v="PE"/>
    <x v="1"/>
    <x v="26"/>
    <s v="PE Gcia Ops"/>
    <s v="ivalderrama"/>
    <s v="12"/>
    <s v="1200144278"/>
    <s v="10"/>
    <x v="2992"/>
    <x v="3333"/>
    <x v="3"/>
    <s v="IVALDERRAMA"/>
    <s v="ZSRV"/>
    <s v=""/>
    <s v="P60790228"/>
    <s v="JP ENERGY S.A.C"/>
    <n v="554.79999999999995"/>
    <n v="160.81159420289853"/>
    <s v="PEN"/>
    <s v="false"/>
  </r>
  <r>
    <s v="1100"/>
    <s v="CL"/>
    <x v="0"/>
    <x v="7"/>
    <s v="CL Ops Mall"/>
    <s v="KCEA"/>
    <s v="12"/>
    <s v="1200145565"/>
    <s v="10"/>
    <x v="2993"/>
    <x v="3334"/>
    <x v="26"/>
    <s v="EXT_MURRA"/>
    <s v="ZSRV"/>
    <s v=""/>
    <s v="76179272"/>
    <s v="ANDES FACILITY MANAGEMENT SPA"/>
    <n v="148841"/>
    <n v="160.74757271068009"/>
    <s v="CLP"/>
    <s v="false"/>
  </r>
  <r>
    <s v="PCA"/>
    <s v="CO"/>
    <x v="3"/>
    <x v="32"/>
    <s v="CO Mktg Mall"/>
    <s v="PRODRIGUEZ"/>
    <m/>
    <s v="1200147120"/>
    <s v="10"/>
    <x v="2994"/>
    <x v="3335"/>
    <x v="9"/>
    <s v="EXT_DMENDES"/>
    <s v="ZSRV"/>
    <s v=""/>
    <s v="C901281802"/>
    <s v="SOLUCIONES LA VEGA SAS"/>
    <n v="589600"/>
    <n v="160.30451332245786"/>
    <s v="COP"/>
    <s v="false"/>
  </r>
  <r>
    <s v="3510"/>
    <s v="PE"/>
    <x v="1"/>
    <x v="41"/>
    <s v="PE Explotación TI"/>
    <s v="CPAVEZ"/>
    <m/>
    <s v="1200147459"/>
    <s v="10"/>
    <x v="2995"/>
    <x v="3336"/>
    <x v="29"/>
    <s v="CPAVEZ"/>
    <s v="ZSRV"/>
    <s v="SER_GRAL"/>
    <s v="P10178274"/>
    <s v="TRANSFAR SUPPLIES COMPUTER S.A"/>
    <n v="160"/>
    <n v="160"/>
    <s v="USD"/>
    <s v="false"/>
  </r>
  <r>
    <s v="1100"/>
    <s v="CL"/>
    <x v="0"/>
    <x v="50"/>
    <s v="CL Área Personas"/>
    <s v="G OCAMPO"/>
    <s v="12"/>
    <s v="1200144543"/>
    <s v="10"/>
    <x v="2996"/>
    <x v="3337"/>
    <x v="16"/>
    <s v="BILLESCA"/>
    <s v="ZSRV"/>
    <s v=""/>
    <s v="76835217"/>
    <s v="GREYHUND CHILE SPA"/>
    <n v="148000"/>
    <n v="159.83929670709449"/>
    <s v="CLP"/>
    <s v="false"/>
  </r>
  <r>
    <s v="6030"/>
    <s v="PE"/>
    <x v="2"/>
    <x v="17"/>
    <s v="PE Área Legal"/>
    <s v="GOLIVERI"/>
    <s v="12"/>
    <s v="1200145803"/>
    <s v="20"/>
    <x v="2997"/>
    <x v="3338"/>
    <x v="39"/>
    <s v="SGARIBAY"/>
    <s v="ZSRV"/>
    <s v=""/>
    <s v="P18214620"/>
    <s v="GONZALO GUSTAVO GONZALES GONZALES"/>
    <n v="550.85"/>
    <n v="159.66666666666666"/>
    <s v="PEN"/>
    <s v="false"/>
  </r>
  <r>
    <s v="LAR"/>
    <s v="PE"/>
    <x v="1"/>
    <x v="8"/>
    <s v="PE Center Manager"/>
    <s v="FZAMALLOA"/>
    <m/>
    <s v="1200147230"/>
    <s v="10"/>
    <x v="2998"/>
    <x v="3339"/>
    <x v="41"/>
    <s v="EXT_KNOLASCO"/>
    <s v="ZSRV"/>
    <s v=""/>
    <s v="P56607803"/>
    <s v="NATIONAL FACILITIES MANAGEMENT S.A."/>
    <n v="550.33000000000004"/>
    <n v="159.51594202898551"/>
    <s v="PEN"/>
    <s v="false"/>
  </r>
  <r>
    <s v="3300"/>
    <s v="PE"/>
    <x v="1"/>
    <x v="34"/>
    <s v="PE Marketing Mall"/>
    <s v="YPAREDES"/>
    <s v="12"/>
    <s v="1200146573"/>
    <s v="10"/>
    <x v="2999"/>
    <x v="3340"/>
    <x v="10"/>
    <s v="EXT_EDAVILA"/>
    <s v="ZSRV"/>
    <s v="SER_MKT"/>
    <s v="P45391868"/>
    <s v="IMAGEN ALTERNATIVA S.A.C."/>
    <n v="550"/>
    <n v="159.42028985507247"/>
    <s v="PEN"/>
    <s v="false"/>
  </r>
  <r>
    <s v="MVS"/>
    <s v="PE"/>
    <x v="2"/>
    <x v="38"/>
    <s v="PE Ops Out/Strips"/>
    <s v="KORDAYA"/>
    <m/>
    <s v="1200147538"/>
    <s v="10"/>
    <x v="3000"/>
    <x v="3341"/>
    <x v="28"/>
    <s v="KORDAYA"/>
    <s v="ZSRV"/>
    <s v=""/>
    <s v="P60908500"/>
    <s v="STUDIO INTERIOR E.I.R.L."/>
    <n v="550"/>
    <n v="159.42028985507247"/>
    <s v="PEN"/>
    <s v="false"/>
  </r>
  <r>
    <s v="6030"/>
    <s v="PE"/>
    <x v="2"/>
    <x v="2"/>
    <s v="PE Ops Mall"/>
    <s v="LHUAMAN"/>
    <s v="12"/>
    <s v="1200146819"/>
    <s v="10"/>
    <x v="3001"/>
    <x v="3342"/>
    <x v="18"/>
    <s v="LHUAMAN"/>
    <s v="ZSRV"/>
    <s v=""/>
    <s v="P60434597"/>
    <s v="DINAMO CONTROL &amp; AUTOMATIZACION S.A"/>
    <n v="548.44000000000005"/>
    <n v="158.96811594202899"/>
    <s v="PEN"/>
    <s v="false"/>
  </r>
  <r>
    <s v="1110"/>
    <s v="CL"/>
    <x v="0"/>
    <x v="14"/>
    <s v="Corp Gest Riesgo"/>
    <s v="cfuentes"/>
    <s v="14"/>
    <s v="1400009147"/>
    <s v="10"/>
    <x v="3002"/>
    <x v="1675"/>
    <x v="6"/>
    <s v="PMUNOZ"/>
    <s v="ZPMH"/>
    <s v=""/>
    <s v="99225000"/>
    <s v="CHUBB SEGUROS CHILE S.A."/>
    <n v="157.88"/>
    <n v="157.88"/>
    <s v="USD"/>
    <s v="false"/>
  </r>
  <r>
    <s v="6700"/>
    <s v="PE"/>
    <x v="2"/>
    <x v="2"/>
    <s v="PE Ops Mall"/>
    <s v="ZDIAZ"/>
    <s v="12"/>
    <s v="1200145025"/>
    <s v="10"/>
    <x v="3003"/>
    <x v="3343"/>
    <x v="7"/>
    <s v="ZDIAZ"/>
    <s v="ZSRV"/>
    <s v=""/>
    <s v="P56607803"/>
    <s v="NATIONAL FACILITIES MANAGEMENT S.A."/>
    <n v="541.33000000000004"/>
    <n v="156.9072463768116"/>
    <s v="PEN"/>
    <s v="false"/>
  </r>
  <r>
    <s v="3540"/>
    <s v="PE"/>
    <x v="1"/>
    <x v="41"/>
    <s v="PE Explotación TI"/>
    <s v="CPAVEZ"/>
    <s v="12"/>
    <s v="1200144253"/>
    <s v="10"/>
    <x v="3004"/>
    <x v="3344"/>
    <x v="3"/>
    <s v="CPAVEZ"/>
    <s v="ZSRV"/>
    <s v="SER_GRAL"/>
    <s v="P10178274"/>
    <s v="TRANSFAR SUPPLIES COMPUTER S.A"/>
    <n v="540"/>
    <n v="156.52173913043478"/>
    <s v="PEN"/>
    <s v="false"/>
  </r>
  <r>
    <s v="3510"/>
    <s v="PE"/>
    <x v="1"/>
    <x v="2"/>
    <s v="PE Ops Mall"/>
    <s v="DDIAZ"/>
    <s v="12"/>
    <s v="1200145737"/>
    <s v="10"/>
    <x v="3005"/>
    <x v="3345"/>
    <x v="39"/>
    <s v="DDIAZ"/>
    <s v="ZSRV"/>
    <s v=""/>
    <s v="P53719503"/>
    <s v="EFCO AMERICA S.A."/>
    <n v="540"/>
    <n v="156.52173913043478"/>
    <s v="PEN"/>
    <s v="false"/>
  </r>
  <r>
    <s v="6700"/>
    <s v="PE"/>
    <x v="2"/>
    <x v="2"/>
    <s v="PE Ops Mall"/>
    <s v="ZDIAZ"/>
    <m/>
    <s v="1200147245"/>
    <s v="10"/>
    <x v="3006"/>
    <x v="3346"/>
    <x v="25"/>
    <s v="ZDIAZ"/>
    <s v="ZSRV"/>
    <s v=""/>
    <s v="P45548262"/>
    <s v="VILLON LLONTOP ROSA CATALINA"/>
    <n v="540"/>
    <n v="156.52173913043478"/>
    <s v="PEN"/>
    <s v="false"/>
  </r>
  <r>
    <s v="LAR"/>
    <s v="PE"/>
    <x v="1"/>
    <x v="8"/>
    <s v="PE Center Manager"/>
    <s v="FZAMALLOA"/>
    <m/>
    <s v="1200147646"/>
    <s v="10"/>
    <x v="3007"/>
    <x v="1477"/>
    <x v="45"/>
    <s v="EXT_KNOLASCO"/>
    <s v="ZSRV"/>
    <s v=""/>
    <s v="P56607803"/>
    <s v="NATIONAL FACILITIES MANAGEMENT S.A."/>
    <n v="538.96"/>
    <n v="156.22028985507248"/>
    <s v="PEN"/>
    <s v="false"/>
  </r>
  <r>
    <s v="PCA"/>
    <s v="CO"/>
    <x v="3"/>
    <x v="11"/>
    <s v="CO Ops Mall"/>
    <s v="DLOZADA"/>
    <m/>
    <s v="1200147252"/>
    <s v="10"/>
    <x v="3008"/>
    <x v="3347"/>
    <x v="41"/>
    <s v="RFC_CPI_SAP"/>
    <s v="ZSRV"/>
    <s v=""/>
    <s v="C900708729"/>
    <s v="ALMACEN ELECTRORUEDA S.A.S"/>
    <n v="572620"/>
    <n v="155.68787384448069"/>
    <s v="COP"/>
    <s v="false"/>
  </r>
  <r>
    <s v="1100"/>
    <s v="CL"/>
    <x v="0"/>
    <x v="7"/>
    <s v="CL Ops Mall"/>
    <s v="PSOTO"/>
    <s v="12"/>
    <s v="1200146562"/>
    <s v="10"/>
    <x v="3009"/>
    <x v="3348"/>
    <x v="10"/>
    <s v="EXT_CNARANJO"/>
    <s v="ZSRV"/>
    <s v=""/>
    <s v="76874420"/>
    <s v="LAVASECO Y LAVANDERIAS LTDA"/>
    <n v="142832"/>
    <n v="154.25788126532245"/>
    <s v="CLP"/>
    <s v="false"/>
  </r>
  <r>
    <s v="3300"/>
    <s v="PE"/>
    <x v="1"/>
    <x v="2"/>
    <s v="PE Ops Mall"/>
    <s v="JMALAGA"/>
    <s v="12"/>
    <s v="1200144388"/>
    <s v="10"/>
    <x v="3010"/>
    <x v="3349"/>
    <x v="32"/>
    <s v="JMALAGA"/>
    <s v="ZSRV"/>
    <s v=""/>
    <s v="P45502660"/>
    <s v="MULTIPROCESOS CONSULTORES &amp; EJECUTO"/>
    <n v="530.34"/>
    <n v="153.72173913043477"/>
    <s v="PEN"/>
    <s v="false"/>
  </r>
  <r>
    <s v="LAR"/>
    <s v="PE"/>
    <x v="1"/>
    <x v="8"/>
    <s v="PE Center Manager"/>
    <s v="FZAMALLOA"/>
    <s v="12"/>
    <s v="1200146474"/>
    <s v="10"/>
    <x v="3011"/>
    <x v="3350"/>
    <x v="43"/>
    <s v="EXT_BRODRIGU"/>
    <s v="ZSRV"/>
    <s v=""/>
    <s v="P20416564"/>
    <s v="SUSAN LEON PRODUCCIONES Y REPRESENT"/>
    <n v="528"/>
    <n v="153.04347826086956"/>
    <s v="PEN"/>
    <s v="false"/>
  </r>
  <r>
    <s v="3510"/>
    <s v="PE"/>
    <x v="1"/>
    <x v="2"/>
    <s v="PE Ops Mall"/>
    <s v="ameza"/>
    <s v="12"/>
    <s v="1200146081"/>
    <s v="10"/>
    <x v="3012"/>
    <x v="2945"/>
    <x v="63"/>
    <s v="AMEZAR"/>
    <s v="ZSRV"/>
    <s v="SER_VARIO"/>
    <s v="P55219583"/>
    <s v="SERVICIOS EVENTOS SPECIALES"/>
    <n v="526.67999999999995"/>
    <n v="152.66086956521738"/>
    <s v="PEN"/>
    <s v="false"/>
  </r>
  <r>
    <s v="3520"/>
    <s v="PE"/>
    <x v="1"/>
    <x v="2"/>
    <s v="PE Ops Mall"/>
    <s v="Ameza"/>
    <s v="12"/>
    <s v="1200146083"/>
    <s v="10"/>
    <x v="3013"/>
    <x v="2945"/>
    <x v="63"/>
    <s v="AMEZAR"/>
    <s v="ZSRV"/>
    <s v="SER_VARIO"/>
    <s v="P55219583"/>
    <s v="SERVICIOS EVENTOS SPECIALES"/>
    <n v="526.67999999999995"/>
    <n v="152.66086956521738"/>
    <s v="PEN"/>
    <s v="false"/>
  </r>
  <r>
    <s v="6030"/>
    <s v="PE"/>
    <x v="2"/>
    <x v="2"/>
    <s v="PE Ops Mall"/>
    <s v="Ameza"/>
    <s v="12"/>
    <s v="1200146091"/>
    <s v="10"/>
    <x v="3014"/>
    <x v="2945"/>
    <x v="63"/>
    <s v="AMEZAR"/>
    <s v="ZSRV"/>
    <s v="SER_VARIO"/>
    <s v="P55219583"/>
    <s v="SERVICIOS EVENTOS SPECIALES"/>
    <n v="526.67999999999995"/>
    <n v="152.66086956521738"/>
    <s v="PEN"/>
    <s v="false"/>
  </r>
  <r>
    <s v="6000"/>
    <s v="PE"/>
    <x v="2"/>
    <x v="2"/>
    <s v="PE Ops Mall"/>
    <s v="KNOLASCO"/>
    <s v="12"/>
    <s v="1200144710"/>
    <s v="10"/>
    <x v="3015"/>
    <x v="3351"/>
    <x v="44"/>
    <s v="EXT_KNOLASCO"/>
    <s v="ZSRV"/>
    <s v="SER_MANTO"/>
    <s v="P60139746"/>
    <s v="GIGANTOGRAFIAS EXPRESS S.A.C"/>
    <n v="526"/>
    <n v="152.46376811594203"/>
    <s v="PEN"/>
    <s v="false"/>
  </r>
  <r>
    <s v="PCA"/>
    <s v="CO"/>
    <x v="3"/>
    <x v="64"/>
    <s v="CO Explotación TI"/>
    <s v="CPAVEZ"/>
    <s v="12"/>
    <s v="1200146723"/>
    <s v="10"/>
    <x v="3016"/>
    <x v="3352"/>
    <x v="51"/>
    <s v="CPAVEZ"/>
    <s v="ZSRV"/>
    <s v="SER_GRAL"/>
    <s v="C830507707"/>
    <s v="PC QUICK SAS"/>
    <n v="560000"/>
    <n v="152.25666122892878"/>
    <s v="COP"/>
    <s v="false"/>
  </r>
  <r>
    <s v="PAG"/>
    <s v="CO"/>
    <x v="3"/>
    <x v="64"/>
    <s v="CO Explotación TI"/>
    <s v="CPAVEZ"/>
    <s v="12"/>
    <s v="1200146724"/>
    <s v="10"/>
    <x v="3017"/>
    <x v="3353"/>
    <x v="51"/>
    <s v="CPAVEZ"/>
    <s v="ZSRV"/>
    <s v="SER_GRAL"/>
    <s v="C830507707"/>
    <s v="PC QUICK SAS"/>
    <n v="560000"/>
    <n v="152.25666122892878"/>
    <s v="COP"/>
    <s v="false"/>
  </r>
  <r>
    <s v="4300"/>
    <s v="CO"/>
    <x v="3"/>
    <x v="64"/>
    <s v="CO Explotación TI"/>
    <s v="CPAVEZ"/>
    <s v="12"/>
    <s v="1200146725"/>
    <s v="10"/>
    <x v="3018"/>
    <x v="3354"/>
    <x v="51"/>
    <s v="CPAVEZ"/>
    <s v="ZSRV"/>
    <s v="SER_GRAL"/>
    <s v="C830507707"/>
    <s v="PC QUICK SAS"/>
    <n v="560000"/>
    <n v="152.25666122892878"/>
    <s v="COP"/>
    <s v="false"/>
  </r>
  <r>
    <s v="6700"/>
    <s v="PE"/>
    <x v="2"/>
    <x v="14"/>
    <s v="Corp Gest Riesgo"/>
    <s v="CF"/>
    <s v="14"/>
    <s v="1400009255"/>
    <s v="10"/>
    <x v="3019"/>
    <x v="317"/>
    <x v="36"/>
    <s v="FPEREZ"/>
    <s v="ZPMH"/>
    <s v=""/>
    <s v="P39062500"/>
    <s v="CHUBB PERU S.A. COMPANIA DE SEGUROS"/>
    <n v="151.88"/>
    <n v="151.88"/>
    <s v="USD"/>
    <s v="false"/>
  </r>
  <r>
    <s v="1100"/>
    <s v="CL"/>
    <x v="0"/>
    <x v="7"/>
    <s v="CL Ops Mall"/>
    <s v="AGOMEZ"/>
    <s v="12"/>
    <s v="1200145135"/>
    <s v="10"/>
    <x v="3020"/>
    <x v="3355"/>
    <x v="24"/>
    <s v="EXT_DMENESES"/>
    <s v="ZSRV"/>
    <s v=""/>
    <s v="76682308"/>
    <s v="AGENCIA DE MEDIOS SIBERIA LIMITADA"/>
    <n v="140000"/>
    <n v="151.19933472292723"/>
    <s v="CLP"/>
    <s v="false"/>
  </r>
  <r>
    <s v="2400"/>
    <s v="CL"/>
    <x v="0"/>
    <x v="7"/>
    <s v="CL Ops Mall"/>
    <s v="RMESA"/>
    <s v="12"/>
    <s v="1200146837"/>
    <s v="10"/>
    <x v="3021"/>
    <x v="3356"/>
    <x v="50"/>
    <s v="PCAMPOS"/>
    <s v="ZSRV"/>
    <s v=""/>
    <s v="76720778"/>
    <s v="SECURITEK SPA"/>
    <n v="140000"/>
    <n v="151.19933472292723"/>
    <s v="CLP"/>
    <s v="false"/>
  </r>
  <r>
    <s v="BOG"/>
    <s v="CO"/>
    <x v="3"/>
    <x v="32"/>
    <s v="CO Mktg Mall"/>
    <s v="VESPINOSA"/>
    <s v="12"/>
    <s v="1200145342"/>
    <s v="10"/>
    <x v="3022"/>
    <x v="3357"/>
    <x v="21"/>
    <s v="AMONTES"/>
    <s v="ZSRV"/>
    <s v="SER_MKT"/>
    <s v="C830108127"/>
    <s v="CREARE DISENO SAS"/>
    <n v="556000"/>
    <n v="151.16911364872215"/>
    <s v="COP"/>
    <s v="false"/>
  </r>
  <r>
    <s v="2400"/>
    <s v="CL"/>
    <x v="0"/>
    <x v="7"/>
    <s v="CL Ops Mall"/>
    <s v="RMESA"/>
    <m/>
    <s v="1200147456"/>
    <s v="10"/>
    <x v="3023"/>
    <x v="3358"/>
    <x v="29"/>
    <s v="PCAMPOS"/>
    <s v="ZSRV"/>
    <s v=""/>
    <s v="76229923"/>
    <s v="SERVICIOS DE COMUNICACIONES ASN LIM"/>
    <n v="3.61"/>
    <n v="150.41666666666666"/>
    <s v="UF"/>
    <s v="false"/>
  </r>
  <r>
    <s v="LAR"/>
    <s v="PE"/>
    <x v="1"/>
    <x v="8"/>
    <s v="PE Center Manager"/>
    <s v="FZAMALLOA"/>
    <s v="12"/>
    <s v="1200145989"/>
    <s v="10"/>
    <x v="3024"/>
    <x v="3359"/>
    <x v="17"/>
    <s v="EXT_BRODRIGU"/>
    <s v="ZSRV"/>
    <s v=""/>
    <s v="P61345984"/>
    <s v="GRUPO PERU MEDICAL SALUD S.A.C"/>
    <n v="516"/>
    <n v="149.56521739130434"/>
    <s v="PEN"/>
    <s v="false"/>
  </r>
  <r>
    <s v="4300"/>
    <s v="CO"/>
    <x v="3"/>
    <x v="32"/>
    <s v="CO Mktg Mall"/>
    <s v="JVALDERRAMA"/>
    <s v="12"/>
    <s v="1200146499"/>
    <s v="10"/>
    <x v="3025"/>
    <x v="3360"/>
    <x v="10"/>
    <s v="EXT_VCARMONA"/>
    <s v="ZSRV"/>
    <s v=""/>
    <s v="C10030688"/>
    <s v="JHOAN HARVEY GOMEZ ROBY"/>
    <n v="550000"/>
    <n v="149.53779227841218"/>
    <s v="COP"/>
    <s v="false"/>
  </r>
  <r>
    <s v="4300"/>
    <s v="CO"/>
    <x v="3"/>
    <x v="47"/>
    <s v="CO Center Manager"/>
    <s v="AJIMENEZ"/>
    <s v="12"/>
    <s v="1200146554"/>
    <s v="10"/>
    <x v="3026"/>
    <x v="3297"/>
    <x v="10"/>
    <s v="EXT_VCARMONA"/>
    <s v="ZSRV"/>
    <s v=""/>
    <s v="C811025289"/>
    <s v="NOVAVENTA S.A.S"/>
    <n v="549256"/>
    <n v="149.33550842849374"/>
    <s v="COP"/>
    <s v="false"/>
  </r>
  <r>
    <s v="PAG"/>
    <s v="CO"/>
    <x v="3"/>
    <x v="11"/>
    <s v="CO Ops Mall"/>
    <s v="CHERRERA"/>
    <s v="12"/>
    <s v="1200145130"/>
    <s v="10"/>
    <x v="3027"/>
    <x v="3361"/>
    <x v="24"/>
    <s v="EXT_MSAMPER"/>
    <s v="ZSRV"/>
    <s v=""/>
    <s v="C800125313"/>
    <s v="SUMMAR PROCESOS S.A.S"/>
    <n v="549149"/>
    <n v="149.30641653072323"/>
    <s v="COP"/>
    <s v="false"/>
  </r>
  <r>
    <s v="6030"/>
    <s v="PE"/>
    <x v="2"/>
    <x v="2"/>
    <s v="PE Ops Mall"/>
    <s v="LHUAMAN"/>
    <m/>
    <s v="1200147499"/>
    <s v="10"/>
    <x v="3028"/>
    <x v="3362"/>
    <x v="29"/>
    <s v="LHUAMAN"/>
    <s v="ZSRV"/>
    <s v=""/>
    <s v="P56607803"/>
    <s v="NATIONAL FACILITIES MANAGEMENT S.A."/>
    <n v="515"/>
    <n v="149.27536231884056"/>
    <s v="PEN"/>
    <s v="false"/>
  </r>
  <r>
    <s v="1100"/>
    <s v="CL"/>
    <x v="0"/>
    <x v="7"/>
    <s v="CL Ops Mall"/>
    <s v="MGALLARDO"/>
    <s v="12"/>
    <s v="1200145275"/>
    <s v="10"/>
    <x v="1188"/>
    <x v="3363"/>
    <x v="36"/>
    <s v="EXT_CNARANJO"/>
    <s v="ZSRV"/>
    <s v=""/>
    <s v="76593514"/>
    <s v="TEMPO PRODUCCIONES BY DS SPA"/>
    <n v="138000"/>
    <n v="149.03934422688542"/>
    <s v="CLP"/>
    <s v="false"/>
  </r>
  <r>
    <s v="PCA"/>
    <s v="CO"/>
    <x v="3"/>
    <x v="11"/>
    <s v="CO Ops Mall"/>
    <s v="DLOZADA"/>
    <s v="12"/>
    <s v="1200146496"/>
    <s v="10"/>
    <x v="3029"/>
    <x v="3364"/>
    <x v="54"/>
    <s v="EXT_AFLOREZ"/>
    <s v="ZSRV"/>
    <s v=""/>
    <s v="C901592965"/>
    <s v="WM ENTRETENIMIENTO SAS"/>
    <n v="546600"/>
    <n v="148.61337683523655"/>
    <s v="COP"/>
    <s v="false"/>
  </r>
  <r>
    <s v="1100"/>
    <s v="CL"/>
    <x v="0"/>
    <x v="69"/>
    <s v="Corp Gcia C. Gest"/>
    <s v="CVIVAR"/>
    <s v="12"/>
    <s v="1200144940"/>
    <s v="10"/>
    <x v="3030"/>
    <x v="3365"/>
    <x v="5"/>
    <s v="DQUINTANA"/>
    <s v="ZSRV"/>
    <s v="SER_GRAL"/>
    <s v="96539380"/>
    <s v="EDICIONES FINANCIERAS S.A"/>
    <n v="137000"/>
    <n v="147.95934897886451"/>
    <s v="CLP"/>
    <s v="false"/>
  </r>
  <r>
    <s v="ACH"/>
    <s v="CL"/>
    <x v="0"/>
    <x v="7"/>
    <s v="CL Ops Mall"/>
    <s v="DUTRERAS"/>
    <s v="12"/>
    <s v="1200146728"/>
    <s v="10"/>
    <x v="3031"/>
    <x v="3366"/>
    <x v="51"/>
    <s v="EXT_DUTRERAS"/>
    <s v="ZSRV"/>
    <s v=""/>
    <s v="96811990"/>
    <s v="LINKES CHILE S.A"/>
    <n v="136135"/>
    <n v="147.02515308932641"/>
    <s v="CLP"/>
    <s v="false"/>
  </r>
  <r>
    <s v="DCO"/>
    <s v="CO"/>
    <x v="3"/>
    <x v="33"/>
    <s v="CO Sgcia Personas"/>
    <s v="JVASQUEZ"/>
    <s v="12"/>
    <s v="1200146622"/>
    <s v="10"/>
    <x v="3032"/>
    <x v="3367"/>
    <x v="2"/>
    <s v="JVASQUEZ"/>
    <s v="ZSRV"/>
    <s v=""/>
    <s v="C901709864"/>
    <s v="HARGLOS INGENIERIA S.A.S"/>
    <n v="540540"/>
    <n v="146.9657422512235"/>
    <s v="COP"/>
    <s v="false"/>
  </r>
  <r>
    <s v="DCO"/>
    <s v="CO"/>
    <x v="3"/>
    <x v="33"/>
    <s v="CO Sgcia Personas"/>
    <s v="T Durán"/>
    <s v="12"/>
    <s v="1200146689"/>
    <s v="10"/>
    <x v="3033"/>
    <x v="3368"/>
    <x v="12"/>
    <s v="PRA_KCUBIDES"/>
    <s v="ZSRV"/>
    <s v=""/>
    <s v="C830117019"/>
    <s v="PILGRIM SECURITY LTDA"/>
    <n v="540200"/>
    <n v="146.87330070690592"/>
    <s v="COP"/>
    <s v="false"/>
  </r>
  <r>
    <s v="BOG"/>
    <s v="CO"/>
    <x v="3"/>
    <x v="33"/>
    <s v="CO Sgcia Personas"/>
    <s v="JVASQUEZ"/>
    <s v="12"/>
    <s v="1200146169"/>
    <s v="10"/>
    <x v="3034"/>
    <x v="2757"/>
    <x v="34"/>
    <s v="JVASQUEZ"/>
    <s v="ZSRV"/>
    <s v=""/>
    <s v="C900038616"/>
    <s v="CBRE COLOMBIA SAS"/>
    <n v="540060"/>
    <n v="146.8352365415987"/>
    <s v="COP"/>
    <s v="false"/>
  </r>
  <r>
    <s v="6030"/>
    <s v="PE"/>
    <x v="2"/>
    <x v="2"/>
    <s v="PE Ops Mall"/>
    <s v="LHUAMAN"/>
    <s v="12"/>
    <s v="1200147019"/>
    <s v="10"/>
    <x v="3035"/>
    <x v="3369"/>
    <x v="38"/>
    <s v="LHUAMAN"/>
    <s v="ZSRV"/>
    <s v=""/>
    <s v="P60359466"/>
    <s v="ELECTRIC STORE S.A.C."/>
    <n v="504"/>
    <n v="146.08695652173913"/>
    <s v="PEN"/>
    <s v="false"/>
  </r>
  <r>
    <s v="2400"/>
    <s v="CL"/>
    <x v="0"/>
    <x v="7"/>
    <s v="CL Ops Mall"/>
    <s v="RMESA"/>
    <s v="12"/>
    <s v="1200143872"/>
    <s v="10"/>
    <x v="3036"/>
    <x v="3370"/>
    <x v="6"/>
    <s v="PCAMPOS"/>
    <s v="ZSRV"/>
    <s v=""/>
    <s v="78605410"/>
    <s v="NETLAN COMUNICACIONES LIMITADA"/>
    <n v="3.5"/>
    <n v="145.83333333333334"/>
    <s v="UF"/>
    <s v="false"/>
  </r>
  <r>
    <s v="2400"/>
    <s v="CL"/>
    <x v="0"/>
    <x v="7"/>
    <s v="CL Ops Mall"/>
    <s v="RMESA"/>
    <s v="12"/>
    <s v="1200146360"/>
    <s v="10"/>
    <x v="3037"/>
    <x v="3371"/>
    <x v="35"/>
    <s v="PCAMPOS"/>
    <s v="ZSRV"/>
    <s v=""/>
    <s v="76481522"/>
    <s v="EFMARCO CHILE SPA"/>
    <n v="3.5"/>
    <n v="145.83333333333334"/>
    <s v="UF"/>
    <s v="false"/>
  </r>
  <r>
    <s v="1100"/>
    <s v="CL"/>
    <x v="0"/>
    <x v="7"/>
    <s v="CL Ops Mall"/>
    <s v="MGALLARDO"/>
    <s v="12"/>
    <s v="1200145275"/>
    <s v="30"/>
    <x v="1188"/>
    <x v="3372"/>
    <x v="36"/>
    <s v="EXT_CNARANJO"/>
    <s v="ZSRV"/>
    <s v=""/>
    <s v="76593514"/>
    <s v="TEMPO PRODUCCIONES BY DS SPA"/>
    <n v="135000"/>
    <n v="145.7993584828227"/>
    <s v="CLP"/>
    <s v="false"/>
  </r>
  <r>
    <s v="1110"/>
    <s v="CL"/>
    <x v="0"/>
    <x v="45"/>
    <s v="CL Ops Out/Strip"/>
    <s v="MBELLO"/>
    <s v="12"/>
    <s v="1200146688"/>
    <s v="10"/>
    <x v="3038"/>
    <x v="3373"/>
    <x v="12"/>
    <s v="EXT_MBELLO"/>
    <s v="ZSRV"/>
    <s v=""/>
    <s v="77350771"/>
    <s v="4EVER GROUP SPA"/>
    <n v="134817"/>
    <n v="145.60171935243486"/>
    <s v="CLP"/>
    <s v="false"/>
  </r>
  <r>
    <s v="PCA"/>
    <s v="CO"/>
    <x v="3"/>
    <x v="11"/>
    <s v="CO Ops Mall"/>
    <s v="DLOZADA"/>
    <s v="12"/>
    <s v="1200145673"/>
    <s v="10"/>
    <x v="3039"/>
    <x v="3374"/>
    <x v="40"/>
    <s v="EXT_AFLOREZ"/>
    <s v="ZSRV"/>
    <s v=""/>
    <s v="C900038616"/>
    <s v="CBRE COLOMBIA SAS"/>
    <n v="534600"/>
    <n v="145.35073409461663"/>
    <s v="COP"/>
    <s v="false"/>
  </r>
  <r>
    <s v="6740"/>
    <s v="PE"/>
    <x v="2"/>
    <x v="4"/>
    <s v="PE Sgcia Infra"/>
    <s v="MGRATELLY"/>
    <s v="12"/>
    <s v="1200144659"/>
    <s v="10"/>
    <x v="3040"/>
    <x v="3375"/>
    <x v="15"/>
    <s v="EXT_ACHIHUAN"/>
    <s v="ZSRV"/>
    <s v="SER_GRAL"/>
    <s v="P49259204"/>
    <s v="AF CONCEPT S.A.C."/>
    <n v="500"/>
    <n v="144.92753623188406"/>
    <s v="PEN"/>
    <s v="false"/>
  </r>
  <r>
    <s v="6500"/>
    <s v="PE"/>
    <x v="2"/>
    <x v="34"/>
    <s v="PE Marketing Mall"/>
    <s v="KORDAYA"/>
    <s v="12"/>
    <s v="1200145158"/>
    <s v="10"/>
    <x v="3041"/>
    <x v="3376"/>
    <x v="22"/>
    <s v="EXT_ACHIHUAN"/>
    <s v="ZSRV"/>
    <s v=""/>
    <s v="P20416564"/>
    <s v="SUSAN LEON PRODUCCIONES Y REPRESENT"/>
    <n v="500"/>
    <n v="144.92753623188406"/>
    <s v="PEN"/>
    <s v="false"/>
  </r>
  <r>
    <s v="6740"/>
    <s v="PE"/>
    <x v="2"/>
    <x v="34"/>
    <s v="PE Marketing Mall"/>
    <s v="KORDAYA"/>
    <s v="12"/>
    <s v="1200145180"/>
    <s v="10"/>
    <x v="3042"/>
    <x v="3376"/>
    <x v="22"/>
    <s v="EXT_ACHIHUAN"/>
    <s v="ZSRV"/>
    <s v=""/>
    <s v="P20416564"/>
    <s v="SUSAN LEON PRODUCCIONES Y REPRESENT"/>
    <n v="500"/>
    <n v="144.92753623188406"/>
    <s v="PEN"/>
    <s v="false"/>
  </r>
  <r>
    <s v="3540"/>
    <s v="PE"/>
    <x v="1"/>
    <x v="54"/>
    <s v="PE Área Personas"/>
    <s v="CZARATE"/>
    <s v="12"/>
    <s v="1200145305"/>
    <s v="10"/>
    <x v="3043"/>
    <x v="3377"/>
    <x v="36"/>
    <s v="CZARATE"/>
    <s v="ZSRV"/>
    <s v=""/>
    <s v="P60326729"/>
    <s v="TRISUR CONSULTING GROUP S.A.C"/>
    <n v="500"/>
    <n v="144.92753623188406"/>
    <s v="PEN"/>
    <s v="false"/>
  </r>
  <r>
    <s v="OUL"/>
    <s v="PE"/>
    <x v="1"/>
    <x v="38"/>
    <s v="PE Ops Out/Strips"/>
    <s v="mrodriguezc"/>
    <s v="12"/>
    <s v="1200146890"/>
    <s v="10"/>
    <x v="3044"/>
    <x v="3378"/>
    <x v="50"/>
    <s v="MRODRIGUEZC"/>
    <s v="ZSRV"/>
    <s v=""/>
    <s v="P48281567"/>
    <s v="ARTE CONSULTORES, EJECUTORES E.I.R."/>
    <n v="500"/>
    <n v="144.92753623188406"/>
    <s v="PEN"/>
    <s v="false"/>
  </r>
  <r>
    <s v="6550"/>
    <s v="PE"/>
    <x v="2"/>
    <x v="2"/>
    <s v="PE Ops Mall"/>
    <s v="yzegarra"/>
    <m/>
    <s v="1200147519"/>
    <s v="10"/>
    <x v="3045"/>
    <x v="3379"/>
    <x v="28"/>
    <s v="YZEGARRA"/>
    <s v="ZSRV"/>
    <s v=""/>
    <s v="P60359466"/>
    <s v="ELECTRIC STORE S.A.C."/>
    <n v="500"/>
    <n v="144.92753623188406"/>
    <s v="PEN"/>
    <s v="false"/>
  </r>
  <r>
    <s v="6500"/>
    <s v="PE"/>
    <x v="2"/>
    <x v="34"/>
    <s v="PE Marketing Mall"/>
    <s v="KORDAYA"/>
    <m/>
    <s v="1200147669"/>
    <s v="10"/>
    <x v="3046"/>
    <x v="3380"/>
    <x v="45"/>
    <s v="EXT_ACHIHUAN"/>
    <s v="ZSRV"/>
    <s v=""/>
    <s v="P20416564"/>
    <s v="SUSAN LEON PRODUCCIONES Y REPRESENT"/>
    <n v="500"/>
    <n v="144.92753623188406"/>
    <s v="PEN"/>
    <s v="false"/>
  </r>
  <r>
    <s v="3510"/>
    <s v="PE"/>
    <x v="1"/>
    <x v="2"/>
    <s v="PE Ops Mall"/>
    <s v="DDIAZ"/>
    <s v="12"/>
    <s v="1200146986"/>
    <s v="10"/>
    <x v="3047"/>
    <x v="3381"/>
    <x v="38"/>
    <s v="DDIAZ"/>
    <s v="ZSRV"/>
    <s v=""/>
    <s v="P47186416"/>
    <s v="WILSON CAMACHO CERDAN"/>
    <n v="496.8"/>
    <n v="144"/>
    <s v="PEN"/>
    <s v="false"/>
  </r>
  <r>
    <s v="1100"/>
    <s v="CL"/>
    <x v="0"/>
    <x v="23"/>
    <s v="CL Proyectos 3"/>
    <s v="ELLA"/>
    <s v="12"/>
    <s v="1200144239"/>
    <s v="10"/>
    <x v="3048"/>
    <x v="3382"/>
    <x v="3"/>
    <s v="EXT_AYEPEZ"/>
    <s v="ZSRV"/>
    <s v=""/>
    <s v="96691330"/>
    <s v="DICTUC S.A"/>
    <n v="3.4510000000000001"/>
    <n v="143.79166666666666"/>
    <s v="UF"/>
    <s v="false"/>
  </r>
  <r>
    <s v="6400"/>
    <s v="PE"/>
    <x v="2"/>
    <x v="2"/>
    <s v="PE Ops Mall"/>
    <s v="PBRAVO"/>
    <s v="12"/>
    <s v="1200145338"/>
    <s v="10"/>
    <x v="3049"/>
    <x v="3383"/>
    <x v="21"/>
    <s v="PBRAVO"/>
    <s v="ZSRV"/>
    <s v=""/>
    <s v="P56607803"/>
    <s v="NATIONAL FACILITIES MANAGEMENT S.A."/>
    <n v="496"/>
    <n v="143.76811594202897"/>
    <s v="PEN"/>
    <s v="false"/>
  </r>
  <r>
    <s v="3540"/>
    <s v="PE"/>
    <x v="1"/>
    <x v="5"/>
    <s v="PE Área Admin"/>
    <s v="GRAVINES"/>
    <s v="12"/>
    <s v="1200146566"/>
    <s v="10"/>
    <x v="3050"/>
    <x v="3384"/>
    <x v="10"/>
    <s v="GRAVINES"/>
    <s v="ZSRV"/>
    <s v=""/>
    <s v="P60139746"/>
    <s v="GIGANTOGRAFIAS EXPRESS S.A.C"/>
    <n v="495.93"/>
    <n v="143.74782608695651"/>
    <s v="PEN"/>
    <s v="false"/>
  </r>
  <r>
    <s v="MVS"/>
    <s v="PE"/>
    <x v="2"/>
    <x v="38"/>
    <s v="PE Ops Out/Strips"/>
    <s v="KORDAYA"/>
    <s v="12"/>
    <s v="1200145063"/>
    <s v="10"/>
    <x v="3051"/>
    <x v="3385"/>
    <x v="7"/>
    <s v="KORDAYA"/>
    <s v="ZSRV"/>
    <s v=""/>
    <s v="P56607803"/>
    <s v="NATIONAL FACILITIES MANAGEMENT S.A."/>
    <n v="495.5"/>
    <n v="143.62318840579709"/>
    <s v="PEN"/>
    <s v="false"/>
  </r>
  <r>
    <s v="OUL"/>
    <s v="PE"/>
    <x v="1"/>
    <x v="34"/>
    <s v="PE Marketing Mall"/>
    <s v="AFALCON"/>
    <s v="12"/>
    <s v="1200143881"/>
    <s v="10"/>
    <x v="3052"/>
    <x v="3386"/>
    <x v="6"/>
    <s v="EXT_ACHIHUAN"/>
    <s v="ZSRV"/>
    <s v="SER_MKT"/>
    <s v="P20416564"/>
    <s v="SUSAN LEON PRODUCCIONES Y REPRESENT"/>
    <n v="490"/>
    <n v="142.02898550724638"/>
    <s v="PEN"/>
    <s v="false"/>
  </r>
  <r>
    <s v="MQU"/>
    <s v="CL"/>
    <x v="0"/>
    <x v="7"/>
    <s v="CL Ops Mall"/>
    <s v="MBELLO"/>
    <s v="12"/>
    <s v="1200146223"/>
    <s v="10"/>
    <x v="3053"/>
    <x v="3387"/>
    <x v="30"/>
    <s v="EXT_MBELLO"/>
    <s v="ZSRV"/>
    <s v=""/>
    <s v="76813713"/>
    <s v="PRODUCCIONES PROMOTIVA SPA"/>
    <n v="131400"/>
    <n v="141.91137558994743"/>
    <s v="CLP"/>
    <s v="false"/>
  </r>
  <r>
    <s v="6740"/>
    <s v="PE"/>
    <x v="2"/>
    <x v="34"/>
    <s v="PE Marketing Mall"/>
    <s v="RCULQUI"/>
    <s v="12"/>
    <s v="1200144756"/>
    <s v="10"/>
    <x v="3054"/>
    <x v="3388"/>
    <x v="44"/>
    <s v="EXT_ACHIHUAN"/>
    <s v="ZSRV"/>
    <s v=""/>
    <s v="P20416564"/>
    <s v="SUSAN LEON PRODUCCIONES Y REPRESENT"/>
    <n v="488"/>
    <n v="141.44927536231884"/>
    <s v="PEN"/>
    <s v="false"/>
  </r>
  <r>
    <s v="6000"/>
    <s v="PE"/>
    <x v="2"/>
    <x v="34"/>
    <s v="PE Marketing Mall"/>
    <s v="AATOCHE"/>
    <s v="12"/>
    <s v="1200145807"/>
    <s v="10"/>
    <x v="3055"/>
    <x v="3389"/>
    <x v="31"/>
    <s v="EXT_KNOLASCO"/>
    <s v="ZSRV"/>
    <s v="SER_MKT"/>
    <s v="P20416564"/>
    <s v="SUSAN LEON PRODUCCIONES Y REPRESENT"/>
    <n v="488"/>
    <n v="141.44927536231884"/>
    <s v="PEN"/>
    <s v="false"/>
  </r>
  <r>
    <s v="MIN"/>
    <s v="PE"/>
    <x v="1"/>
    <x v="2"/>
    <s v="PE Ops Mall"/>
    <s v="cpisfil"/>
    <s v="12"/>
    <s v="1200144064"/>
    <s v="10"/>
    <x v="3056"/>
    <x v="3390"/>
    <x v="23"/>
    <s v="EXT_EDAVILA"/>
    <s v="ZSRV"/>
    <s v=""/>
    <s v="P56607803"/>
    <s v="NATIONAL FACILITIES MANAGEMENT S.A."/>
    <n v="487.69"/>
    <n v="141.35942028985505"/>
    <s v="PEN"/>
    <s v="false"/>
  </r>
  <r>
    <s v="MIN"/>
    <s v="PE"/>
    <x v="1"/>
    <x v="41"/>
    <s v="PE Explotación TI"/>
    <s v="MMUNOZ"/>
    <s v="14"/>
    <s v="1400009317"/>
    <s v="10"/>
    <x v="3057"/>
    <x v="3391"/>
    <x v="35"/>
    <s v="MMUNOZ"/>
    <s v="ZPMH"/>
    <s v="SER_GRAL"/>
    <s v="P38377337"/>
    <s v="SONDA DEL PERU S.A"/>
    <n v="141"/>
    <n v="141"/>
    <s v="USD"/>
    <s v="false"/>
  </r>
  <r>
    <s v="MIN"/>
    <s v="PE"/>
    <x v="1"/>
    <x v="41"/>
    <s v="PE Explotación TI"/>
    <s v="MMUNOZ"/>
    <s v="14"/>
    <s v="1400009317"/>
    <s v="20"/>
    <x v="3057"/>
    <x v="3392"/>
    <x v="35"/>
    <s v="MMUNOZ"/>
    <s v="ZPMH"/>
    <s v="SER_GRAL"/>
    <s v="P38377337"/>
    <s v="SONDA DEL PERU S.A"/>
    <n v="141"/>
    <n v="141"/>
    <s v="USD"/>
    <s v="false"/>
  </r>
  <r>
    <s v="MIN"/>
    <s v="PE"/>
    <x v="1"/>
    <x v="41"/>
    <s v="PE Explotación TI"/>
    <s v="MMUNOZ"/>
    <s v="14"/>
    <s v="1400009317"/>
    <s v="30"/>
    <x v="3057"/>
    <x v="3393"/>
    <x v="35"/>
    <s v="MMUNOZ"/>
    <s v="ZPMH"/>
    <s v="SER_GRAL"/>
    <s v="P38377337"/>
    <s v="SONDA DEL PERU S.A"/>
    <n v="141"/>
    <n v="141"/>
    <s v="USD"/>
    <s v="false"/>
  </r>
  <r>
    <s v="MIN"/>
    <s v="PE"/>
    <x v="1"/>
    <x v="41"/>
    <s v="PE Explotación TI"/>
    <s v="MMUNOZ"/>
    <s v="14"/>
    <s v="1400009317"/>
    <s v="40"/>
    <x v="3057"/>
    <x v="3394"/>
    <x v="35"/>
    <s v="MMUNOZ"/>
    <s v="ZPMH"/>
    <s v="SER_GRAL"/>
    <s v="P38377337"/>
    <s v="SONDA DEL PERU S.A"/>
    <n v="141"/>
    <n v="141"/>
    <s v="USD"/>
    <s v="false"/>
  </r>
  <r>
    <s v="MIN"/>
    <s v="PE"/>
    <x v="1"/>
    <x v="41"/>
    <s v="PE Explotación TI"/>
    <s v="MMUNOZ"/>
    <s v="14"/>
    <s v="1400009317"/>
    <s v="50"/>
    <x v="3057"/>
    <x v="3395"/>
    <x v="35"/>
    <s v="MMUNOZ"/>
    <s v="ZPMH"/>
    <s v="SER_GRAL"/>
    <s v="P38377337"/>
    <s v="SONDA DEL PERU S.A"/>
    <n v="141"/>
    <n v="141"/>
    <s v="USD"/>
    <s v="false"/>
  </r>
  <r>
    <s v="MIN"/>
    <s v="PE"/>
    <x v="1"/>
    <x v="41"/>
    <s v="PE Explotación TI"/>
    <s v="MMUNOZ"/>
    <s v="14"/>
    <s v="1400009317"/>
    <s v="60"/>
    <x v="3057"/>
    <x v="3396"/>
    <x v="35"/>
    <s v="MMUNOZ"/>
    <s v="ZPMH"/>
    <s v="SER_GRAL"/>
    <s v="P38377337"/>
    <s v="SONDA DEL PERU S.A"/>
    <n v="141"/>
    <n v="141"/>
    <s v="USD"/>
    <s v="false"/>
  </r>
  <r>
    <s v="MIN"/>
    <s v="PE"/>
    <x v="1"/>
    <x v="41"/>
    <s v="PE Explotación TI"/>
    <s v="MMUNOZ"/>
    <s v="14"/>
    <s v="1400009317"/>
    <s v="70"/>
    <x v="3057"/>
    <x v="3397"/>
    <x v="35"/>
    <s v="MMUNOZ"/>
    <s v="ZPMH"/>
    <s v="SER_GRAL"/>
    <s v="P38377337"/>
    <s v="SONDA DEL PERU S.A"/>
    <n v="141"/>
    <n v="141"/>
    <s v="USD"/>
    <s v="false"/>
  </r>
  <r>
    <s v="MIN"/>
    <s v="PE"/>
    <x v="1"/>
    <x v="41"/>
    <s v="PE Explotación TI"/>
    <s v="MMUNOZ"/>
    <s v="14"/>
    <s v="1400009317"/>
    <s v="80"/>
    <x v="3057"/>
    <x v="3398"/>
    <x v="35"/>
    <s v="MMUNOZ"/>
    <s v="ZPMH"/>
    <s v="SER_GRAL"/>
    <s v="P38377337"/>
    <s v="SONDA DEL PERU S.A"/>
    <n v="141"/>
    <n v="141"/>
    <s v="USD"/>
    <s v="false"/>
  </r>
  <r>
    <s v="MIN"/>
    <s v="PE"/>
    <x v="1"/>
    <x v="41"/>
    <s v="PE Explotación TI"/>
    <s v="MMUNOZ"/>
    <s v="14"/>
    <s v="1400009317"/>
    <s v="90"/>
    <x v="3057"/>
    <x v="3399"/>
    <x v="35"/>
    <s v="MMUNOZ"/>
    <s v="ZPMH"/>
    <s v="SER_GRAL"/>
    <s v="P38377337"/>
    <s v="SONDA DEL PERU S.A"/>
    <n v="141"/>
    <n v="141"/>
    <s v="USD"/>
    <s v="false"/>
  </r>
  <r>
    <s v="MIN"/>
    <s v="PE"/>
    <x v="1"/>
    <x v="41"/>
    <s v="PE Explotación TI"/>
    <s v="MMUNOZ"/>
    <s v="14"/>
    <s v="1400009317"/>
    <s v="100"/>
    <x v="3057"/>
    <x v="3400"/>
    <x v="35"/>
    <s v="MMUNOZ"/>
    <s v="ZPMH"/>
    <s v="SER_GRAL"/>
    <s v="P38377337"/>
    <s v="SONDA DEL PERU S.A"/>
    <n v="141"/>
    <n v="141"/>
    <s v="USD"/>
    <s v="false"/>
  </r>
  <r>
    <s v="MIN"/>
    <s v="PE"/>
    <x v="1"/>
    <x v="41"/>
    <s v="PE Explotación TI"/>
    <s v="MMUNOZ"/>
    <s v="14"/>
    <s v="1400009317"/>
    <s v="110"/>
    <x v="3057"/>
    <x v="3401"/>
    <x v="35"/>
    <s v="MMUNOZ"/>
    <s v="ZPMH"/>
    <s v="SER_GRAL"/>
    <s v="P38377337"/>
    <s v="SONDA DEL PERU S.A"/>
    <n v="141"/>
    <n v="141"/>
    <s v="USD"/>
    <s v="false"/>
  </r>
  <r>
    <s v="MIN"/>
    <s v="PE"/>
    <x v="1"/>
    <x v="41"/>
    <s v="PE Explotación TI"/>
    <s v="MMUNOZ"/>
    <s v="14"/>
    <s v="1400009317"/>
    <s v="120"/>
    <x v="3057"/>
    <x v="3402"/>
    <x v="35"/>
    <s v="MMUNOZ"/>
    <s v="ZPMH"/>
    <s v="SER_GRAL"/>
    <s v="P38377337"/>
    <s v="SONDA DEL PERU S.A"/>
    <n v="141"/>
    <n v="141"/>
    <s v="USD"/>
    <s v="false"/>
  </r>
  <r>
    <s v="PHM"/>
    <s v="CO"/>
    <x v="3"/>
    <x v="32"/>
    <s v="CO Mktg Mall"/>
    <s v="JPERDOMO"/>
    <s v="12"/>
    <s v="1200144141"/>
    <s v="10"/>
    <x v="3058"/>
    <x v="3403"/>
    <x v="46"/>
    <s v="AMONTES"/>
    <s v="ZSRV"/>
    <s v="SER_MKT"/>
    <s v="C830072071"/>
    <s v="SIGLO DATA SAS"/>
    <n v="516469"/>
    <n v="140.42115280043501"/>
    <s v="COP"/>
    <s v="false"/>
  </r>
  <r>
    <s v="PHM"/>
    <s v="CO"/>
    <x v="3"/>
    <x v="32"/>
    <s v="CO Mktg Mall"/>
    <s v="JPERDOMO"/>
    <s v="12"/>
    <s v="1200144141"/>
    <s v="20"/>
    <x v="3058"/>
    <x v="3404"/>
    <x v="46"/>
    <s v="AMONTES"/>
    <s v="ZSRV"/>
    <s v="SER_MKT"/>
    <s v="C830072071"/>
    <s v="SIGLO DATA SAS"/>
    <n v="516469"/>
    <n v="140.42115280043501"/>
    <s v="COP"/>
    <s v="false"/>
  </r>
  <r>
    <s v="PHM"/>
    <s v="CO"/>
    <x v="3"/>
    <x v="32"/>
    <s v="CO Mktg Mall"/>
    <s v="JPERDOMO"/>
    <s v="12"/>
    <s v="1200144141"/>
    <s v="30"/>
    <x v="3058"/>
    <x v="3405"/>
    <x v="46"/>
    <s v="AMONTES"/>
    <s v="ZSRV"/>
    <s v="SER_MKT"/>
    <s v="C830072071"/>
    <s v="SIGLO DATA SAS"/>
    <n v="516469"/>
    <n v="140.42115280043501"/>
    <s v="COP"/>
    <s v="false"/>
  </r>
  <r>
    <s v="PHM"/>
    <s v="CO"/>
    <x v="3"/>
    <x v="32"/>
    <s v="CO Mktg Mall"/>
    <s v="JPERDOMO"/>
    <s v="12"/>
    <s v="1200144141"/>
    <s v="40"/>
    <x v="3058"/>
    <x v="3406"/>
    <x v="46"/>
    <s v="AMONTES"/>
    <s v="ZSRV"/>
    <s v="SER_MKT"/>
    <s v="C830072071"/>
    <s v="SIGLO DATA SAS"/>
    <n v="516469"/>
    <n v="140.42115280043501"/>
    <s v="COP"/>
    <s v="false"/>
  </r>
  <r>
    <s v="PHM"/>
    <s v="CO"/>
    <x v="3"/>
    <x v="32"/>
    <s v="CO Mktg Mall"/>
    <s v="JPERDOMO"/>
    <s v="12"/>
    <s v="1200144141"/>
    <s v="50"/>
    <x v="3058"/>
    <x v="3407"/>
    <x v="46"/>
    <s v="AMONTES"/>
    <s v="ZSRV"/>
    <s v="SER_MKT"/>
    <s v="C830072071"/>
    <s v="SIGLO DATA SAS"/>
    <n v="516469"/>
    <n v="140.42115280043501"/>
    <s v="COP"/>
    <s v="false"/>
  </r>
  <r>
    <s v="PHM"/>
    <s v="CO"/>
    <x v="3"/>
    <x v="32"/>
    <s v="CO Mktg Mall"/>
    <s v="JPERDOMO"/>
    <s v="12"/>
    <s v="1200144141"/>
    <s v="60"/>
    <x v="3058"/>
    <x v="3408"/>
    <x v="46"/>
    <s v="AMONTES"/>
    <s v="ZSRV"/>
    <s v="SER_MKT"/>
    <s v="C830072071"/>
    <s v="SIGLO DATA SAS"/>
    <n v="516469"/>
    <n v="140.42115280043501"/>
    <s v="COP"/>
    <s v="false"/>
  </r>
  <r>
    <s v="PHM"/>
    <s v="CO"/>
    <x v="3"/>
    <x v="32"/>
    <s v="CO Mktg Mall"/>
    <s v="JPERDOMO"/>
    <s v="12"/>
    <s v="1200144141"/>
    <s v="70"/>
    <x v="3058"/>
    <x v="3409"/>
    <x v="46"/>
    <s v="AMONTES"/>
    <s v="ZSRV"/>
    <s v="SER_MKT"/>
    <s v="C830072071"/>
    <s v="SIGLO DATA SAS"/>
    <n v="516469"/>
    <n v="140.42115280043501"/>
    <s v="COP"/>
    <s v="false"/>
  </r>
  <r>
    <s v="PHM"/>
    <s v="CO"/>
    <x v="3"/>
    <x v="32"/>
    <s v="CO Mktg Mall"/>
    <s v="JPERDOMO"/>
    <s v="12"/>
    <s v="1200144141"/>
    <s v="80"/>
    <x v="3058"/>
    <x v="3410"/>
    <x v="46"/>
    <s v="AMONTES"/>
    <s v="ZSRV"/>
    <s v="SER_MKT"/>
    <s v="C830072071"/>
    <s v="SIGLO DATA SAS"/>
    <n v="516469"/>
    <n v="140.42115280043501"/>
    <s v="COP"/>
    <s v="false"/>
  </r>
  <r>
    <s v="PHM"/>
    <s v="CO"/>
    <x v="3"/>
    <x v="32"/>
    <s v="CO Mktg Mall"/>
    <s v="JPERDOMO"/>
    <s v="12"/>
    <s v="1200144141"/>
    <s v="90"/>
    <x v="3058"/>
    <x v="3411"/>
    <x v="46"/>
    <s v="AMONTES"/>
    <s v="ZSRV"/>
    <s v="SER_MKT"/>
    <s v="C830072071"/>
    <s v="SIGLO DATA SAS"/>
    <n v="516469"/>
    <n v="140.42115280043501"/>
    <s v="COP"/>
    <s v="false"/>
  </r>
  <r>
    <s v="PHM"/>
    <s v="CO"/>
    <x v="3"/>
    <x v="32"/>
    <s v="CO Mktg Mall"/>
    <s v="JPERDOMO"/>
    <s v="12"/>
    <s v="1200144141"/>
    <s v="100"/>
    <x v="3058"/>
    <x v="3412"/>
    <x v="46"/>
    <s v="AMONTES"/>
    <s v="ZSRV"/>
    <s v="SER_MKT"/>
    <s v="C830072071"/>
    <s v="SIGLO DATA SAS"/>
    <n v="516469"/>
    <n v="140.42115280043501"/>
    <s v="COP"/>
    <s v="false"/>
  </r>
  <r>
    <s v="PHM"/>
    <s v="CO"/>
    <x v="3"/>
    <x v="32"/>
    <s v="CO Mktg Mall"/>
    <s v="JPERDOMO"/>
    <s v="12"/>
    <s v="1200144141"/>
    <s v="110"/>
    <x v="3058"/>
    <x v="3413"/>
    <x v="46"/>
    <s v="AMONTES"/>
    <s v="ZSRV"/>
    <s v="SER_MKT"/>
    <s v="C830072071"/>
    <s v="SIGLO DATA SAS"/>
    <n v="516469"/>
    <n v="140.42115280043501"/>
    <s v="COP"/>
    <s v="false"/>
  </r>
  <r>
    <s v="PHM"/>
    <s v="CO"/>
    <x v="3"/>
    <x v="32"/>
    <s v="CO Mktg Mall"/>
    <s v="JPERDOMO"/>
    <s v="12"/>
    <s v="1200144141"/>
    <s v="120"/>
    <x v="3058"/>
    <x v="3414"/>
    <x v="46"/>
    <s v="AMONTES"/>
    <s v="ZSRV"/>
    <s v="SER_MKT"/>
    <s v="C830072071"/>
    <s v="SIGLO DATA SAS"/>
    <n v="516469"/>
    <n v="140.42115280043501"/>
    <s v="COP"/>
    <s v="false"/>
  </r>
  <r>
    <s v="COQ"/>
    <s v="CL"/>
    <x v="0"/>
    <x v="62"/>
    <s v="CL Arq Out/Strip"/>
    <s v="S UGARTE"/>
    <s v="14"/>
    <s v="1400009211"/>
    <s v="10"/>
    <x v="3059"/>
    <x v="3415"/>
    <x v="42"/>
    <s v="BILLESCA"/>
    <s v="ZPMH"/>
    <s v=""/>
    <s v="76088833"/>
    <s v="ASESORIAS E INVERSIONES FAUNDEZ LAT"/>
    <n v="3.34"/>
    <n v="139.16666666666666"/>
    <s v="UF"/>
    <s v="false"/>
  </r>
  <r>
    <s v="COQ"/>
    <s v="CL"/>
    <x v="0"/>
    <x v="62"/>
    <s v="CL Arq Out/Strip"/>
    <s v="S UGARTE"/>
    <s v="14"/>
    <s v="1400009211"/>
    <s v="20"/>
    <x v="3059"/>
    <x v="3416"/>
    <x v="42"/>
    <s v="BILLESCA"/>
    <s v="ZPMH"/>
    <s v=""/>
    <s v="76088833"/>
    <s v="ASESORIAS E INVERSIONES FAUNDEZ LAT"/>
    <n v="3.34"/>
    <n v="139.16666666666666"/>
    <s v="UF"/>
    <s v="false"/>
  </r>
  <r>
    <s v="COQ"/>
    <s v="CL"/>
    <x v="0"/>
    <x v="62"/>
    <s v="CL Arq Out/Strip"/>
    <s v="S UGARTE"/>
    <s v="14"/>
    <s v="1400009211"/>
    <s v="30"/>
    <x v="3059"/>
    <x v="3417"/>
    <x v="42"/>
    <s v="BILLESCA"/>
    <s v="ZPMH"/>
    <s v=""/>
    <s v="76088833"/>
    <s v="ASESORIAS E INVERSIONES FAUNDEZ LAT"/>
    <n v="3.34"/>
    <n v="139.16666666666666"/>
    <s v="UF"/>
    <s v="false"/>
  </r>
  <r>
    <s v="COQ"/>
    <s v="CL"/>
    <x v="0"/>
    <x v="62"/>
    <s v="CL Arq Out/Strip"/>
    <s v="S UGARTE"/>
    <s v="14"/>
    <s v="1400009211"/>
    <s v="40"/>
    <x v="3059"/>
    <x v="3418"/>
    <x v="42"/>
    <s v="BILLESCA"/>
    <s v="ZPMH"/>
    <s v=""/>
    <s v="76088833"/>
    <s v="ASESORIAS E INVERSIONES FAUNDEZ LAT"/>
    <n v="3.34"/>
    <n v="139.16666666666666"/>
    <s v="UF"/>
    <s v="false"/>
  </r>
  <r>
    <s v="COQ"/>
    <s v="CL"/>
    <x v="0"/>
    <x v="62"/>
    <s v="CL Arq Out/Strip"/>
    <s v="S UGARTE"/>
    <s v="14"/>
    <s v="1400009211"/>
    <s v="50"/>
    <x v="3059"/>
    <x v="3419"/>
    <x v="42"/>
    <s v="BILLESCA"/>
    <s v="ZPMH"/>
    <s v=""/>
    <s v="76088833"/>
    <s v="ASESORIAS E INVERSIONES FAUNDEZ LAT"/>
    <n v="3.34"/>
    <n v="139.16666666666666"/>
    <s v="UF"/>
    <s v="false"/>
  </r>
  <r>
    <s v="COQ"/>
    <s v="CL"/>
    <x v="0"/>
    <x v="62"/>
    <s v="CL Arq Out/Strip"/>
    <s v="S UGARTE"/>
    <s v="14"/>
    <s v="1400009211"/>
    <s v="60"/>
    <x v="3059"/>
    <x v="3420"/>
    <x v="42"/>
    <s v="BILLESCA"/>
    <s v="ZPMH"/>
    <s v=""/>
    <s v="76088833"/>
    <s v="ASESORIAS E INVERSIONES FAUNDEZ LAT"/>
    <n v="3.34"/>
    <n v="139.16666666666666"/>
    <s v="UF"/>
    <s v="false"/>
  </r>
  <r>
    <s v="COQ"/>
    <s v="CL"/>
    <x v="0"/>
    <x v="62"/>
    <s v="CL Arq Out/Strip"/>
    <s v="S UGARTE"/>
    <s v="14"/>
    <s v="1400009211"/>
    <s v="70"/>
    <x v="3059"/>
    <x v="3421"/>
    <x v="42"/>
    <s v="BILLESCA"/>
    <s v="ZPMH"/>
    <s v=""/>
    <s v="76088833"/>
    <s v="ASESORIAS E INVERSIONES FAUNDEZ LAT"/>
    <n v="3.34"/>
    <n v="139.16666666666666"/>
    <s v="UF"/>
    <s v="false"/>
  </r>
  <r>
    <s v="COQ"/>
    <s v="CL"/>
    <x v="0"/>
    <x v="62"/>
    <s v="CL Arq Out/Strip"/>
    <s v="S UGARTE"/>
    <s v="14"/>
    <s v="1400009211"/>
    <s v="80"/>
    <x v="3059"/>
    <x v="3422"/>
    <x v="42"/>
    <s v="BILLESCA"/>
    <s v="ZPMH"/>
    <s v=""/>
    <s v="76088833"/>
    <s v="ASESORIAS E INVERSIONES FAUNDEZ LAT"/>
    <n v="3.34"/>
    <n v="139.16666666666666"/>
    <s v="UF"/>
    <s v="false"/>
  </r>
  <r>
    <s v="COQ"/>
    <s v="CL"/>
    <x v="0"/>
    <x v="62"/>
    <s v="CL Arq Out/Strip"/>
    <s v="S UGARTE"/>
    <s v="14"/>
    <s v="1400009211"/>
    <s v="90"/>
    <x v="3059"/>
    <x v="3423"/>
    <x v="42"/>
    <s v="BILLESCA"/>
    <s v="ZPMH"/>
    <s v=""/>
    <s v="76088833"/>
    <s v="ASESORIAS E INVERSIONES FAUNDEZ LAT"/>
    <n v="3.34"/>
    <n v="139.16666666666666"/>
    <s v="UF"/>
    <s v="false"/>
  </r>
  <r>
    <s v="COQ"/>
    <s v="CL"/>
    <x v="0"/>
    <x v="62"/>
    <s v="CL Arq Out/Strip"/>
    <s v="S UGARTE"/>
    <s v="14"/>
    <s v="1400009211"/>
    <s v="100"/>
    <x v="3059"/>
    <x v="3424"/>
    <x v="42"/>
    <s v="BILLESCA"/>
    <s v="ZPMH"/>
    <s v=""/>
    <s v="76088833"/>
    <s v="ASESORIAS E INVERSIONES FAUNDEZ LAT"/>
    <n v="3.34"/>
    <n v="139.16666666666666"/>
    <s v="UF"/>
    <s v="false"/>
  </r>
  <r>
    <s v="COQ"/>
    <s v="CL"/>
    <x v="0"/>
    <x v="62"/>
    <s v="CL Arq Out/Strip"/>
    <s v="S UGARTE"/>
    <s v="14"/>
    <s v="1400009211"/>
    <s v="110"/>
    <x v="3059"/>
    <x v="3425"/>
    <x v="42"/>
    <s v="BILLESCA"/>
    <s v="ZPMH"/>
    <s v=""/>
    <s v="76088833"/>
    <s v="ASESORIAS E INVERSIONES FAUNDEZ LAT"/>
    <n v="3.34"/>
    <n v="139.16666666666666"/>
    <s v="UF"/>
    <s v="false"/>
  </r>
  <r>
    <s v="COQ"/>
    <s v="CL"/>
    <x v="0"/>
    <x v="62"/>
    <s v="CL Arq Out/Strip"/>
    <s v="S UGARTE"/>
    <s v="14"/>
    <s v="1400009211"/>
    <s v="120"/>
    <x v="3059"/>
    <x v="3426"/>
    <x v="42"/>
    <s v="BILLESCA"/>
    <s v="ZPMH"/>
    <s v=""/>
    <s v="76088833"/>
    <s v="ASESORIAS E INVERSIONES FAUNDEZ LAT"/>
    <n v="3.34"/>
    <n v="139.16666666666666"/>
    <s v="UF"/>
    <s v="false"/>
  </r>
  <r>
    <s v="3300"/>
    <s v="PE"/>
    <x v="1"/>
    <x v="8"/>
    <s v="PE Center Manager"/>
    <s v="Ameza"/>
    <s v="12"/>
    <s v="1200146084"/>
    <s v="10"/>
    <x v="3060"/>
    <x v="2945"/>
    <x v="63"/>
    <s v="AMEZAR"/>
    <s v="ZSRV"/>
    <s v="SER_VARIO"/>
    <s v="P55219583"/>
    <s v="SERVICIOS EVENTOS SPECIALES"/>
    <n v="478.8"/>
    <n v="138.78260869565216"/>
    <s v="PEN"/>
    <s v="false"/>
  </r>
  <r>
    <s v="MOL"/>
    <s v="PE"/>
    <x v="1"/>
    <x v="2"/>
    <s v="PE Ops Mall"/>
    <s v="Ameza"/>
    <s v="12"/>
    <s v="1200146088"/>
    <s v="10"/>
    <x v="3061"/>
    <x v="2945"/>
    <x v="63"/>
    <s v="AMEZAR"/>
    <s v="ZSRV"/>
    <s v="SER_VARIO"/>
    <s v="P55219583"/>
    <s v="SERVICIOS EVENTOS SPECIALES"/>
    <n v="478.8"/>
    <n v="138.78260869565216"/>
    <s v="PEN"/>
    <s v="false"/>
  </r>
  <r>
    <s v="PCA"/>
    <s v="CO"/>
    <x v="3"/>
    <x v="11"/>
    <s v="CO Ops Mall"/>
    <s v="DLOZADA"/>
    <m/>
    <s v="1200147285"/>
    <s v="10"/>
    <x v="3062"/>
    <x v="3427"/>
    <x v="25"/>
    <s v="RFC_CPI_SAP"/>
    <s v="ZSRV"/>
    <s v=""/>
    <s v="C901770204"/>
    <s v="HARTMANN S.A.S"/>
    <n v="510000"/>
    <n v="138.66231647634584"/>
    <s v="COP"/>
    <s v="false"/>
  </r>
  <r>
    <s v="1100"/>
    <s v="CL"/>
    <x v="0"/>
    <x v="69"/>
    <s v="Corp Gcia C. Gest"/>
    <s v="CVIVAR"/>
    <s v="12"/>
    <s v="1200144940"/>
    <s v="20"/>
    <x v="3030"/>
    <x v="3428"/>
    <x v="5"/>
    <s v="DQUINTANA"/>
    <s v="ZSRV"/>
    <s v="SER_GRAL"/>
    <s v="96539380"/>
    <s v="EDICIONES FINANCIERAS S.A"/>
    <n v="128240"/>
    <n v="138.49859060620133"/>
    <s v="CLP"/>
    <s v="false"/>
  </r>
  <r>
    <s v="3520"/>
    <s v="PE"/>
    <x v="1"/>
    <x v="2"/>
    <s v="PE Ops Mall"/>
    <s v="GLUDENA"/>
    <s v="12"/>
    <s v="1200145318"/>
    <s v="10"/>
    <x v="3063"/>
    <x v="3429"/>
    <x v="36"/>
    <s v="GLUDENA"/>
    <s v="ZSRV"/>
    <s v=""/>
    <s v="P53719503"/>
    <s v="EFCO AMERICA S.A."/>
    <n v="474.57"/>
    <n v="137.55652173913043"/>
    <s v="PEN"/>
    <s v="false"/>
  </r>
  <r>
    <s v="PCA"/>
    <s v="CO"/>
    <x v="3"/>
    <x v="11"/>
    <s v="CO Ops Mall"/>
    <s v="DLOZADA"/>
    <s v="12"/>
    <s v="1200146807"/>
    <s v="10"/>
    <x v="3064"/>
    <x v="3430"/>
    <x v="18"/>
    <s v="EXT_AFLOREZ"/>
    <s v="ZSRV"/>
    <s v=""/>
    <s v="C800125313"/>
    <s v="SUMMAR PROCESOS S.A.S"/>
    <n v="505866"/>
    <n v="137.53833605220228"/>
    <s v="COP"/>
    <s v="false"/>
  </r>
  <r>
    <s v="1100"/>
    <s v="CL"/>
    <x v="0"/>
    <x v="7"/>
    <s v="CL Ops Mall"/>
    <s v="KCEA"/>
    <s v="12"/>
    <s v="1200146909"/>
    <s v="10"/>
    <x v="3065"/>
    <x v="3431"/>
    <x v="50"/>
    <s v="EXT_CNARANJO"/>
    <s v="ZSRV"/>
    <s v=""/>
    <s v="96794440"/>
    <s v="HEAVENWARD ASCENSORES S.A"/>
    <n v="3.3"/>
    <n v="137.5"/>
    <s v="UF"/>
    <s v="false"/>
  </r>
  <r>
    <s v="MAM"/>
    <s v="CL"/>
    <x v="0"/>
    <x v="27"/>
    <s v="CL Center Manager"/>
    <s v="CMEDINA}"/>
    <s v="12"/>
    <s v="1200145066"/>
    <s v="10"/>
    <x v="3066"/>
    <x v="3432"/>
    <x v="24"/>
    <s v="EXT_KGANA"/>
    <s v="ZSRV"/>
    <s v=""/>
    <s v="76666197"/>
    <s v="LA AMPOLLETA PRODUCCION AUDIOVISUAL"/>
    <n v="126690"/>
    <n v="136.82459797176892"/>
    <s v="CLP"/>
    <s v="false"/>
  </r>
  <r>
    <s v="3540"/>
    <s v="PE"/>
    <x v="1"/>
    <x v="5"/>
    <s v="PE Área Admin"/>
    <s v="GRAVINES"/>
    <s v="12"/>
    <s v="1200145796"/>
    <s v="10"/>
    <x v="3067"/>
    <x v="3433"/>
    <x v="39"/>
    <s v="GRAVINES"/>
    <s v="ZSRV"/>
    <s v=""/>
    <s v="P53732119"/>
    <s v="DIMERC PERU S.A.C"/>
    <n v="470"/>
    <n v="136.231884057971"/>
    <s v="PEN"/>
    <s v="false"/>
  </r>
  <r>
    <s v="LMR"/>
    <s v="PE"/>
    <x v="1"/>
    <x v="14"/>
    <s v="Corp Gest Riesgo"/>
    <s v="CF"/>
    <s v="14"/>
    <s v="1400009252"/>
    <s v="10"/>
    <x v="3068"/>
    <x v="317"/>
    <x v="36"/>
    <s v="FPEREZ"/>
    <s v="ZPMH"/>
    <s v=""/>
    <s v="P39062500"/>
    <s v="CHUBB PERU S.A. COMPANIA DE SEGUROS"/>
    <n v="136.19999999999999"/>
    <n v="136.19999999999999"/>
    <s v="USD"/>
    <s v="false"/>
  </r>
  <r>
    <s v="PCA"/>
    <s v="CO"/>
    <x v="3"/>
    <x v="32"/>
    <s v="CO Mktg Mall"/>
    <s v="PRODRIGUEZ"/>
    <s v="12"/>
    <s v="1200144679"/>
    <s v="10"/>
    <x v="3069"/>
    <x v="3434"/>
    <x v="44"/>
    <s v="EXT_DMENDES"/>
    <s v="ZSRV"/>
    <s v=""/>
    <s v="C901281802"/>
    <s v="SOLUCIONES LA VEGA SAS"/>
    <n v="495000"/>
    <n v="134.58401305057097"/>
    <s v="COP"/>
    <s v="false"/>
  </r>
  <r>
    <s v="3300"/>
    <s v="PE"/>
    <x v="1"/>
    <x v="8"/>
    <s v="PE Center Manager"/>
    <s v="ameza"/>
    <s v="12"/>
    <s v="1200145218"/>
    <s v="10"/>
    <x v="3070"/>
    <x v="2733"/>
    <x v="53"/>
    <s v="AMEZAR"/>
    <s v="ZSRV"/>
    <s v="SER_VARIO"/>
    <s v="P55086648"/>
    <s v="4SECURE S.A.C"/>
    <n v="463.96"/>
    <n v="134.48115942028986"/>
    <s v="PEN"/>
    <s v="false"/>
  </r>
  <r>
    <s v="6550"/>
    <s v="PE"/>
    <x v="2"/>
    <x v="2"/>
    <s v="PE Ops Mall"/>
    <s v="ameza"/>
    <s v="12"/>
    <s v="1200145234"/>
    <s v="10"/>
    <x v="3071"/>
    <x v="2733"/>
    <x v="53"/>
    <s v="AMEZAR"/>
    <s v="ZSRV"/>
    <s v="SER_VARIO"/>
    <s v="P55086648"/>
    <s v="4SECURE S.A.C"/>
    <n v="463.96"/>
    <n v="134.48115942028986"/>
    <s v="PEN"/>
    <s v="false"/>
  </r>
  <r>
    <s v="6400"/>
    <s v="PE"/>
    <x v="2"/>
    <x v="2"/>
    <s v="PE Ops Mall"/>
    <s v="ameza"/>
    <s v="12"/>
    <s v="1200145236"/>
    <s v="10"/>
    <x v="3072"/>
    <x v="2733"/>
    <x v="53"/>
    <s v="AMEZAR"/>
    <s v="ZSRV"/>
    <s v="SER_VARIO"/>
    <s v="P55086648"/>
    <s v="4SECURE S.A.C"/>
    <n v="463.96"/>
    <n v="134.48115942028986"/>
    <s v="PEN"/>
    <s v="false"/>
  </r>
  <r>
    <s v="6500"/>
    <s v="PE"/>
    <x v="2"/>
    <x v="2"/>
    <s v="PE Ops Mall"/>
    <s v="ameza"/>
    <s v="12"/>
    <s v="1200145238"/>
    <s v="10"/>
    <x v="3073"/>
    <x v="2733"/>
    <x v="53"/>
    <s v="AMEZAR"/>
    <s v="ZSRV"/>
    <s v="SER_VARIO"/>
    <s v="P55086648"/>
    <s v="4SECURE S.A.C"/>
    <n v="463.96"/>
    <n v="134.48115942028986"/>
    <s v="PEN"/>
    <s v="false"/>
  </r>
  <r>
    <s v="6700"/>
    <s v="PE"/>
    <x v="2"/>
    <x v="2"/>
    <s v="PE Ops Mall"/>
    <s v="ameza"/>
    <s v="12"/>
    <s v="1200145239"/>
    <s v="10"/>
    <x v="3074"/>
    <x v="2733"/>
    <x v="53"/>
    <s v="AMEZAR"/>
    <s v="ZSRV"/>
    <s v="SER_VARIO"/>
    <s v="P55086648"/>
    <s v="4SECURE S.A.C"/>
    <n v="463.96"/>
    <n v="134.48115942028986"/>
    <s v="PEN"/>
    <s v="false"/>
  </r>
  <r>
    <s v="6650"/>
    <s v="PE"/>
    <x v="2"/>
    <x v="2"/>
    <s v="PE Ops Mall"/>
    <s v="ameza"/>
    <s v="12"/>
    <s v="1200145241"/>
    <s v="10"/>
    <x v="3075"/>
    <x v="2733"/>
    <x v="36"/>
    <s v="AMEZAR"/>
    <s v="ZSRV"/>
    <s v="SER_VARIO"/>
    <s v="P55086648"/>
    <s v="4SECURE S.A.C"/>
    <n v="463.96"/>
    <n v="134.48115942028986"/>
    <s v="PEN"/>
    <s v="false"/>
  </r>
  <r>
    <s v="OAS"/>
    <s v="CO"/>
    <x v="3"/>
    <x v="31"/>
    <s v="CO Ops Out/Strip"/>
    <s v="LCHARRY"/>
    <s v="12"/>
    <s v="1200145397"/>
    <s v="10"/>
    <x v="3076"/>
    <x v="3435"/>
    <x v="52"/>
    <s v="EXT_MSAMPER"/>
    <s v="ZSRV"/>
    <s v=""/>
    <s v="C800189093"/>
    <s v="CORPORACION PRODESARROLLO DEL NORTE"/>
    <n v="488290"/>
    <n v="132.75965198477434"/>
    <s v="COP"/>
    <s v="false"/>
  </r>
  <r>
    <s v="LAR"/>
    <s v="PE"/>
    <x v="1"/>
    <x v="8"/>
    <s v="PE Center Manager"/>
    <s v="FZAMALLOA"/>
    <s v="12"/>
    <s v="1200144207"/>
    <s v="10"/>
    <x v="3077"/>
    <x v="3436"/>
    <x v="11"/>
    <s v="EXT_BRODRIGU"/>
    <s v="ZSRV"/>
    <s v=""/>
    <s v="P60089483"/>
    <s v="GEMSA CORPORACIÓN S.A.C"/>
    <n v="456"/>
    <n v="132.17391304347825"/>
    <s v="PEN"/>
    <s v="false"/>
  </r>
  <r>
    <s v="LAR"/>
    <s v="PE"/>
    <x v="1"/>
    <x v="8"/>
    <s v="PE Center Manager"/>
    <s v="FZAMALLOA"/>
    <m/>
    <s v="1200147376"/>
    <s v="10"/>
    <x v="3078"/>
    <x v="3437"/>
    <x v="37"/>
    <s v="EXT_KNOLASCO"/>
    <s v="ZSRV"/>
    <s v=""/>
    <s v="P60089483"/>
    <s v="GEMSA CORPORACIÓN S.A.C"/>
    <n v="456"/>
    <n v="132.17391304347825"/>
    <s v="PEN"/>
    <s v="false"/>
  </r>
  <r>
    <s v="BOG"/>
    <s v="CO"/>
    <x v="3"/>
    <x v="44"/>
    <s v="CO Sgcia Legal"/>
    <s v="J MOGOLLON"/>
    <s v="13"/>
    <s v="1300008963"/>
    <s v="10"/>
    <x v="2893"/>
    <x v="1116"/>
    <x v="50"/>
    <s v="EXT_DORTIZ"/>
    <s v="ZSPC"/>
    <s v=""/>
    <s v="C860047372"/>
    <s v="BRIGARD &amp; CASTRO S.A.S"/>
    <n v="485000"/>
    <n v="131.86514410005438"/>
    <s v="COP"/>
    <s v="false"/>
  </r>
  <r>
    <s v="3520"/>
    <s v="PE"/>
    <x v="1"/>
    <x v="2"/>
    <s v="PE Ops Mall"/>
    <s v="GLUDENA"/>
    <s v="12"/>
    <s v="1200144380"/>
    <s v="10"/>
    <x v="3079"/>
    <x v="3438"/>
    <x v="32"/>
    <s v="GLUDENA"/>
    <s v="ZSRV"/>
    <s v=""/>
    <s v="P56607803"/>
    <s v="NATIONAL FACILITIES MANAGEMENT S.A."/>
    <n v="454"/>
    <n v="131.59420289855072"/>
    <s v="PEN"/>
    <s v="false"/>
  </r>
  <r>
    <s v="4150"/>
    <s v="CO"/>
    <x v="3"/>
    <x v="14"/>
    <s v="Corp Gest Riesgo"/>
    <s v="cfuentes"/>
    <s v="14"/>
    <s v="1400009129"/>
    <s v="10"/>
    <x v="3080"/>
    <x v="1675"/>
    <x v="48"/>
    <s v="PMUNOZ"/>
    <s v="ZPMH"/>
    <s v=""/>
    <s v="C860026518"/>
    <s v="CHUBB SEGUROS COLOMBIA S.A"/>
    <n v="131.51"/>
    <n v="131.51"/>
    <s v="USD"/>
    <s v="false"/>
  </r>
  <r>
    <s v="2200"/>
    <s v="CL"/>
    <x v="0"/>
    <x v="13"/>
    <s v="CL Marketing Mall"/>
    <s v="F.MOZO"/>
    <s v="12"/>
    <s v="1200144033"/>
    <s v="10"/>
    <x v="3081"/>
    <x v="3439"/>
    <x v="8"/>
    <s v="MFILIPINI"/>
    <s v="ZSRV"/>
    <s v=""/>
    <s v="76587432"/>
    <s v="SERVICIOS DE DISENO Y MULTIMEDIA"/>
    <n v="121600"/>
    <n v="131.32742215934252"/>
    <s v="CLP"/>
    <s v="false"/>
  </r>
  <r>
    <s v="AEB"/>
    <s v="CL"/>
    <x v="0"/>
    <x v="13"/>
    <s v="CL Marketing Mall"/>
    <s v="F MOZO"/>
    <m/>
    <s v="1200147522"/>
    <s v="10"/>
    <x v="3082"/>
    <x v="3440"/>
    <x v="28"/>
    <s v="BILLESCA"/>
    <s v="ZSRV"/>
    <s v=""/>
    <s v="76666197"/>
    <s v="LA AMPOLLETA PRODUCCION AUDIOVISUAL"/>
    <n v="121325"/>
    <n v="131.03042346613677"/>
    <s v="CLP"/>
    <s v="false"/>
  </r>
  <r>
    <s v="6000"/>
    <s v="PE"/>
    <x v="2"/>
    <x v="2"/>
    <s v="PE Ops Mall"/>
    <s v="MPONCE"/>
    <s v="12"/>
    <s v="1200145192"/>
    <s v="10"/>
    <x v="3083"/>
    <x v="3441"/>
    <x v="22"/>
    <s v="EXT_KNOLASCO"/>
    <s v="ZSRV"/>
    <s v="SER_MANTO"/>
    <s v="P60839151"/>
    <s v="ECOLOGIA SERVICIOS Y TRANSPORTE S.A"/>
    <n v="450"/>
    <n v="130.43478260869566"/>
    <s v="PEN"/>
    <s v="false"/>
  </r>
  <r>
    <s v="MIN"/>
    <s v="PE"/>
    <x v="1"/>
    <x v="34"/>
    <s v="PE Marketing Mall"/>
    <s v="AATOCHE"/>
    <s v="12"/>
    <s v="1200144861"/>
    <s v="10"/>
    <x v="3084"/>
    <x v="3442"/>
    <x v="4"/>
    <s v="AATOCHE"/>
    <s v="ZSRV"/>
    <s v=""/>
    <s v="P54567758"/>
    <s v="CARICATOONS EVENTOS SAC"/>
    <n v="448"/>
    <n v="129.8550724637681"/>
    <s v="PEN"/>
    <s v="false"/>
  </r>
  <r>
    <s v="DCO"/>
    <s v="CO"/>
    <x v="3"/>
    <x v="58"/>
    <s v="CO Mktg Div"/>
    <s v="CLONDONO"/>
    <s v="12"/>
    <s v="1200145990"/>
    <s v="10"/>
    <x v="3085"/>
    <x v="3443"/>
    <x v="17"/>
    <s v="AMONTES"/>
    <s v="ZSRV"/>
    <s v=""/>
    <s v="C830108127"/>
    <s v="CREARE DISENO SAS"/>
    <n v="477000"/>
    <n v="129.69004893964112"/>
    <s v="COP"/>
    <s v="false"/>
  </r>
  <r>
    <s v="PAG"/>
    <s v="CO"/>
    <x v="3"/>
    <x v="32"/>
    <s v="CO Mktg Mall"/>
    <s v="ATAPIA"/>
    <s v="12"/>
    <s v="1200144137"/>
    <s v="10"/>
    <x v="3086"/>
    <x v="3444"/>
    <x v="46"/>
    <s v="AMONTES"/>
    <s v="ZSRV"/>
    <s v="SER_MKT"/>
    <s v="C830072071"/>
    <s v="SIGLO DATA SAS"/>
    <n v="476740"/>
    <n v="129.61935834692767"/>
    <s v="COP"/>
    <s v="false"/>
  </r>
  <r>
    <s v="PAG"/>
    <s v="CO"/>
    <x v="3"/>
    <x v="32"/>
    <s v="CO Mktg Mall"/>
    <s v="ATAPIA"/>
    <s v="12"/>
    <s v="1200144137"/>
    <s v="20"/>
    <x v="3086"/>
    <x v="3445"/>
    <x v="46"/>
    <s v="AMONTES"/>
    <s v="ZSRV"/>
    <s v="SER_MKT"/>
    <s v="C830072071"/>
    <s v="SIGLO DATA SAS"/>
    <n v="476740"/>
    <n v="129.61935834692767"/>
    <s v="COP"/>
    <s v="false"/>
  </r>
  <r>
    <s v="PAG"/>
    <s v="CO"/>
    <x v="3"/>
    <x v="32"/>
    <s v="CO Mktg Mall"/>
    <s v="ATAPIA"/>
    <s v="12"/>
    <s v="1200144137"/>
    <s v="30"/>
    <x v="3086"/>
    <x v="3446"/>
    <x v="46"/>
    <s v="AMONTES"/>
    <s v="ZSRV"/>
    <s v="SER_MKT"/>
    <s v="C830072071"/>
    <s v="SIGLO DATA SAS"/>
    <n v="476740"/>
    <n v="129.61935834692767"/>
    <s v="COP"/>
    <s v="false"/>
  </r>
  <r>
    <s v="PAG"/>
    <s v="CO"/>
    <x v="3"/>
    <x v="32"/>
    <s v="CO Mktg Mall"/>
    <s v="ATAPIA"/>
    <s v="12"/>
    <s v="1200144137"/>
    <s v="40"/>
    <x v="3086"/>
    <x v="3447"/>
    <x v="46"/>
    <s v="AMONTES"/>
    <s v="ZSRV"/>
    <s v="SER_MKT"/>
    <s v="C830072071"/>
    <s v="SIGLO DATA SAS"/>
    <n v="476740"/>
    <n v="129.61935834692767"/>
    <s v="COP"/>
    <s v="false"/>
  </r>
  <r>
    <s v="PAG"/>
    <s v="CO"/>
    <x v="3"/>
    <x v="32"/>
    <s v="CO Mktg Mall"/>
    <s v="ATAPIA"/>
    <s v="12"/>
    <s v="1200144137"/>
    <s v="50"/>
    <x v="3086"/>
    <x v="3448"/>
    <x v="46"/>
    <s v="AMONTES"/>
    <s v="ZSRV"/>
    <s v="SER_MKT"/>
    <s v="C830072071"/>
    <s v="SIGLO DATA SAS"/>
    <n v="476740"/>
    <n v="129.61935834692767"/>
    <s v="COP"/>
    <s v="false"/>
  </r>
  <r>
    <s v="PAG"/>
    <s v="CO"/>
    <x v="3"/>
    <x v="32"/>
    <s v="CO Mktg Mall"/>
    <s v="ATAPIA"/>
    <s v="12"/>
    <s v="1200144137"/>
    <s v="60"/>
    <x v="3086"/>
    <x v="3449"/>
    <x v="46"/>
    <s v="AMONTES"/>
    <s v="ZSRV"/>
    <s v="SER_MKT"/>
    <s v="C830072071"/>
    <s v="SIGLO DATA SAS"/>
    <n v="476740"/>
    <n v="129.61935834692767"/>
    <s v="COP"/>
    <s v="false"/>
  </r>
  <r>
    <s v="PAG"/>
    <s v="CO"/>
    <x v="3"/>
    <x v="32"/>
    <s v="CO Mktg Mall"/>
    <s v="ATAPIA"/>
    <s v="12"/>
    <s v="1200144137"/>
    <s v="70"/>
    <x v="3086"/>
    <x v="3450"/>
    <x v="46"/>
    <s v="AMONTES"/>
    <s v="ZSRV"/>
    <s v="SER_MKT"/>
    <s v="C830072071"/>
    <s v="SIGLO DATA SAS"/>
    <n v="476740"/>
    <n v="129.61935834692767"/>
    <s v="COP"/>
    <s v="false"/>
  </r>
  <r>
    <s v="PAG"/>
    <s v="CO"/>
    <x v="3"/>
    <x v="32"/>
    <s v="CO Mktg Mall"/>
    <s v="ATAPIA"/>
    <s v="12"/>
    <s v="1200144137"/>
    <s v="80"/>
    <x v="3086"/>
    <x v="3451"/>
    <x v="46"/>
    <s v="AMONTES"/>
    <s v="ZSRV"/>
    <s v="SER_MKT"/>
    <s v="C830072071"/>
    <s v="SIGLO DATA SAS"/>
    <n v="476740"/>
    <n v="129.61935834692767"/>
    <s v="COP"/>
    <s v="false"/>
  </r>
  <r>
    <s v="PAG"/>
    <s v="CO"/>
    <x v="3"/>
    <x v="32"/>
    <s v="CO Mktg Mall"/>
    <s v="ATAPIA"/>
    <s v="12"/>
    <s v="1200144137"/>
    <s v="90"/>
    <x v="3086"/>
    <x v="3452"/>
    <x v="46"/>
    <s v="AMONTES"/>
    <s v="ZSRV"/>
    <s v="SER_MKT"/>
    <s v="C830072071"/>
    <s v="SIGLO DATA SAS"/>
    <n v="476740"/>
    <n v="129.61935834692767"/>
    <s v="COP"/>
    <s v="false"/>
  </r>
  <r>
    <s v="PAG"/>
    <s v="CO"/>
    <x v="3"/>
    <x v="32"/>
    <s v="CO Mktg Mall"/>
    <s v="ATAPIA"/>
    <s v="12"/>
    <s v="1200144137"/>
    <s v="100"/>
    <x v="3086"/>
    <x v="3453"/>
    <x v="46"/>
    <s v="AMONTES"/>
    <s v="ZSRV"/>
    <s v="SER_MKT"/>
    <s v="C830072071"/>
    <s v="SIGLO DATA SAS"/>
    <n v="476740"/>
    <n v="129.61935834692767"/>
    <s v="COP"/>
    <s v="false"/>
  </r>
  <r>
    <s v="PAG"/>
    <s v="CO"/>
    <x v="3"/>
    <x v="32"/>
    <s v="CO Mktg Mall"/>
    <s v="ATAPIA"/>
    <s v="12"/>
    <s v="1200144137"/>
    <s v="110"/>
    <x v="3086"/>
    <x v="3454"/>
    <x v="46"/>
    <s v="AMONTES"/>
    <s v="ZSRV"/>
    <s v="SER_MKT"/>
    <s v="C830072071"/>
    <s v="SIGLO DATA SAS"/>
    <n v="476740"/>
    <n v="129.61935834692767"/>
    <s v="COP"/>
    <s v="false"/>
  </r>
  <r>
    <s v="PAG"/>
    <s v="CO"/>
    <x v="3"/>
    <x v="32"/>
    <s v="CO Mktg Mall"/>
    <s v="ATAPIA"/>
    <s v="12"/>
    <s v="1200144137"/>
    <s v="120"/>
    <x v="3086"/>
    <x v="3455"/>
    <x v="46"/>
    <s v="AMONTES"/>
    <s v="ZSRV"/>
    <s v="SER_MKT"/>
    <s v="C830072071"/>
    <s v="SIGLO DATA SAS"/>
    <n v="476740"/>
    <n v="129.61935834692767"/>
    <s v="COP"/>
    <s v="false"/>
  </r>
  <r>
    <s v="2400"/>
    <s v="CL"/>
    <x v="0"/>
    <x v="7"/>
    <s v="CL Ops Mall"/>
    <s v="RMESA"/>
    <s v="12"/>
    <s v="1200144717"/>
    <s v="10"/>
    <x v="3087"/>
    <x v="3163"/>
    <x v="44"/>
    <s v="EXT_JHERRERA"/>
    <s v="ZSRV"/>
    <s v=""/>
    <s v="76694376"/>
    <s v="SERVICIOS INDUSTRIALES ELMEC LIMITA"/>
    <n v="120000"/>
    <n v="129.59942976250906"/>
    <s v="CLP"/>
    <s v="false"/>
  </r>
  <r>
    <s v="COQ"/>
    <s v="CL"/>
    <x v="0"/>
    <x v="7"/>
    <s v="CL Ops Mall"/>
    <s v="JCBARAHONA"/>
    <s v="12"/>
    <s v="1200146866"/>
    <s v="10"/>
    <x v="3088"/>
    <x v="3456"/>
    <x v="50"/>
    <s v="JCBARAHONA"/>
    <s v="ZSRV"/>
    <s v=""/>
    <s v="76182760"/>
    <s v="COMERCIAL LAZMETAL LIMITADA"/>
    <n v="120000"/>
    <n v="129.59942976250906"/>
    <s v="CLP"/>
    <s v="false"/>
  </r>
  <r>
    <s v="MAM"/>
    <s v="CL"/>
    <x v="0"/>
    <x v="13"/>
    <s v="CL Marketing Mall"/>
    <s v="JGORICHON"/>
    <m/>
    <s v="1200147194"/>
    <s v="10"/>
    <x v="3089"/>
    <x v="3457"/>
    <x v="41"/>
    <s v="JGORICHON"/>
    <s v="ZSRV"/>
    <s v=""/>
    <s v="77438642"/>
    <s v="PHILLIPS PRODUCCIONES AUDIOVISUALES"/>
    <n v="120000"/>
    <n v="129.59942976250906"/>
    <s v="CLP"/>
    <s v="false"/>
  </r>
  <r>
    <s v="3520"/>
    <s v="PE"/>
    <x v="1"/>
    <x v="2"/>
    <s v="PE Ops Mall"/>
    <s v="GLUDEÑA"/>
    <m/>
    <s v="1200147257"/>
    <s v="10"/>
    <x v="3090"/>
    <x v="3458"/>
    <x v="41"/>
    <s v="RFC_CPI_SAP"/>
    <s v="ZSRV"/>
    <s v=""/>
    <s v="P60434597"/>
    <s v="DINAMO CONTROL &amp; AUTOMATIZACION S.A"/>
    <n v="444.86"/>
    <n v="128.94492753623189"/>
    <s v="PEN"/>
    <s v="false"/>
  </r>
  <r>
    <s v="DCO"/>
    <s v="CO"/>
    <x v="3"/>
    <x v="22"/>
    <s v="CO A.Finanzas"/>
    <s v="ABARRAGAN"/>
    <s v="12"/>
    <s v="1200143725"/>
    <s v="10"/>
    <x v="3091"/>
    <x v="3459"/>
    <x v="14"/>
    <s v="LBARRAGAN"/>
    <s v="ZSRV"/>
    <s v=""/>
    <s v="C900387062"/>
    <s v="DISTRINORTE 93 S.A.S."/>
    <n v="473966"/>
    <n v="128.86514410005438"/>
    <s v="COP"/>
    <s v="false"/>
  </r>
  <r>
    <s v="6150"/>
    <s v="PE"/>
    <x v="2"/>
    <x v="2"/>
    <s v="PE Ops Mall"/>
    <s v="JGONZALES"/>
    <s v="12"/>
    <s v="1200144244"/>
    <s v="10"/>
    <x v="3092"/>
    <x v="3460"/>
    <x v="3"/>
    <s v="JGONZALES"/>
    <s v="ZSRV"/>
    <s v=""/>
    <s v="P56607803"/>
    <s v="NATIONAL FACILITIES MANAGEMENT S.A."/>
    <n v="440.3"/>
    <n v="127.62318840579709"/>
    <s v="PEN"/>
    <s v="false"/>
  </r>
  <r>
    <s v="6500"/>
    <s v="PE"/>
    <x v="2"/>
    <x v="2"/>
    <s v="PE Ops Mall"/>
    <s v="JGONZALES"/>
    <s v="12"/>
    <s v="1200144245"/>
    <s v="10"/>
    <x v="3093"/>
    <x v="3461"/>
    <x v="3"/>
    <s v="JGONZALES"/>
    <s v="ZSRV"/>
    <s v=""/>
    <s v="P56607803"/>
    <s v="NATIONAL FACILITIES MANAGEMENT S.A."/>
    <n v="440.3"/>
    <n v="127.62318840579709"/>
    <s v="PEN"/>
    <s v="false"/>
  </r>
  <r>
    <s v="OUL"/>
    <s v="PE"/>
    <x v="1"/>
    <x v="38"/>
    <s v="PE Ops Out/Strips"/>
    <s v="mrodriguezc"/>
    <s v="12"/>
    <s v="1200145521"/>
    <s v="10"/>
    <x v="3094"/>
    <x v="3462"/>
    <x v="1"/>
    <s v="MRODRIGUEZC"/>
    <s v="ZSRV"/>
    <s v=""/>
    <s v="P56607803"/>
    <s v="NATIONAL FACILITIES MANAGEMENT S.A."/>
    <n v="440.3"/>
    <n v="127.62318840579709"/>
    <s v="PEN"/>
    <s v="false"/>
  </r>
  <r>
    <s v="6700"/>
    <s v="PE"/>
    <x v="2"/>
    <x v="2"/>
    <s v="PE Ops Mall"/>
    <s v="ZDIAZ"/>
    <s v="12"/>
    <s v="1200146367"/>
    <s v="10"/>
    <x v="3095"/>
    <x v="3463"/>
    <x v="35"/>
    <s v="ZDIAZ"/>
    <s v="ZSRV"/>
    <s v=""/>
    <s v="P56607803"/>
    <s v="NATIONAL FACILITIES MANAGEMENT S.A."/>
    <n v="440.3"/>
    <n v="127.62318840579709"/>
    <s v="PEN"/>
    <s v="false"/>
  </r>
  <r>
    <s v="3520"/>
    <s v="PE"/>
    <x v="1"/>
    <x v="2"/>
    <s v="PE Ops Mall"/>
    <s v="GLUDENA"/>
    <s v="12"/>
    <s v="1200144509"/>
    <s v="10"/>
    <x v="3096"/>
    <x v="3464"/>
    <x v="64"/>
    <s v="GLUDENA"/>
    <s v="ZSRV"/>
    <s v=""/>
    <s v="P56607803"/>
    <s v="NATIONAL FACILITIES MANAGEMENT S.A."/>
    <n v="440"/>
    <n v="127.53623188405797"/>
    <s v="PEN"/>
    <s v="false"/>
  </r>
  <r>
    <s v="6400"/>
    <s v="PE"/>
    <x v="2"/>
    <x v="2"/>
    <s v="PE Ops Mall"/>
    <s v="PBRAVO"/>
    <s v="12"/>
    <s v="1200144520"/>
    <s v="10"/>
    <x v="3097"/>
    <x v="3465"/>
    <x v="64"/>
    <s v="PBRAVO"/>
    <s v="ZSRV"/>
    <s v=""/>
    <s v="P56607803"/>
    <s v="NATIONAL FACILITIES MANAGEMENT S.A."/>
    <n v="440"/>
    <n v="127.53623188405797"/>
    <s v="PEN"/>
    <s v="false"/>
  </r>
  <r>
    <s v="6000"/>
    <s v="PE"/>
    <x v="2"/>
    <x v="34"/>
    <s v="PE Marketing Mall"/>
    <s v="AATOCHE"/>
    <s v="12"/>
    <s v="1200145622"/>
    <s v="10"/>
    <x v="3098"/>
    <x v="3466"/>
    <x v="26"/>
    <s v="EXT_KNOLASCO"/>
    <s v="ZSRV"/>
    <s v="SER_MKT"/>
    <s v="P52110530"/>
    <s v="COPEX DIGITAL S.A.C."/>
    <n v="440"/>
    <n v="127.53623188405797"/>
    <s v="PEN"/>
    <s v="false"/>
  </r>
  <r>
    <s v="6400"/>
    <s v="PE"/>
    <x v="2"/>
    <x v="2"/>
    <s v="PE Ops Mall"/>
    <s v="PBRAVO"/>
    <s v="12"/>
    <s v="1200146075"/>
    <s v="10"/>
    <x v="3099"/>
    <x v="3467"/>
    <x v="63"/>
    <s v="PBRAVO"/>
    <s v="ZSRV"/>
    <s v=""/>
    <s v="P56607803"/>
    <s v="NATIONAL FACILITIES MANAGEMENT S.A."/>
    <n v="440"/>
    <n v="127.53623188405797"/>
    <s v="PEN"/>
    <s v="false"/>
  </r>
  <r>
    <s v="6150"/>
    <s v="PE"/>
    <x v="2"/>
    <x v="2"/>
    <s v="PE Ops Mall"/>
    <s v="JGONZALES"/>
    <s v="12"/>
    <s v="1200146298"/>
    <s v="10"/>
    <x v="3100"/>
    <x v="3468"/>
    <x v="35"/>
    <s v="JGONZALES"/>
    <s v="ZSRV"/>
    <s v=""/>
    <s v="P56607803"/>
    <s v="NATIONAL FACILITIES MANAGEMENT S.A."/>
    <n v="440"/>
    <n v="127.53623188405797"/>
    <s v="PEN"/>
    <s v="false"/>
  </r>
  <r>
    <s v="3300"/>
    <s v="PE"/>
    <x v="1"/>
    <x v="34"/>
    <s v="PE Marketing Mall"/>
    <s v="YPAREDES"/>
    <s v="12"/>
    <s v="1200146506"/>
    <s v="10"/>
    <x v="3101"/>
    <x v="3469"/>
    <x v="43"/>
    <s v="EXT_EDAVILA"/>
    <s v="ZSRV"/>
    <s v="SER_MKT"/>
    <s v="P20416564"/>
    <s v="SUSAN LEON PRODUCCIONES Y REPRESENT"/>
    <n v="440"/>
    <n v="127.53623188405797"/>
    <s v="PEN"/>
    <s v="false"/>
  </r>
  <r>
    <s v="LAR"/>
    <s v="PE"/>
    <x v="1"/>
    <x v="8"/>
    <s v="PE Center Manager"/>
    <s v="LCHANG"/>
    <s v="12"/>
    <s v="1200146803"/>
    <s v="10"/>
    <x v="3102"/>
    <x v="3470"/>
    <x v="18"/>
    <s v="EXT_KNOLASCO"/>
    <s v="ZSRV"/>
    <s v=""/>
    <s v="P20416564"/>
    <s v="SUSAN LEON PRODUCCIONES Y REPRESENT"/>
    <n v="440"/>
    <n v="127.53623188405797"/>
    <s v="PEN"/>
    <s v="false"/>
  </r>
  <r>
    <s v="MIN"/>
    <s v="PE"/>
    <x v="1"/>
    <x v="8"/>
    <s v="PE Center Manager"/>
    <s v="jbalcazar"/>
    <s v="12"/>
    <s v="1200144078"/>
    <s v="10"/>
    <x v="3103"/>
    <x v="3471"/>
    <x v="23"/>
    <s v="EXT_EDAVILA"/>
    <s v="ZSRV"/>
    <s v=""/>
    <s v="P60307606"/>
    <s v="SESEPOL PERU S.A.C."/>
    <n v="439.8"/>
    <n v="127.47826086956522"/>
    <s v="PEN"/>
    <s v="false"/>
  </r>
  <r>
    <s v="1100"/>
    <s v="CL"/>
    <x v="0"/>
    <x v="6"/>
    <s v="Corp Explo. TI"/>
    <s v="CPAVEZ"/>
    <s v="12"/>
    <s v="1200145812"/>
    <s v="10"/>
    <x v="3104"/>
    <x v="3472"/>
    <x v="31"/>
    <s v="CPAVEZ"/>
    <s v="ZSRV"/>
    <s v="SER_GRAL"/>
    <s v="96806980"/>
    <s v="ENTEL PCS TELECOMUNICACIONES S.A."/>
    <n v="117899"/>
    <n v="127.33035974641712"/>
    <s v="CLP"/>
    <s v="false"/>
  </r>
  <r>
    <s v="3450"/>
    <s v="PE"/>
    <x v="1"/>
    <x v="41"/>
    <s v="PE Explotación TI"/>
    <s v="CPACHECO"/>
    <s v="14"/>
    <s v="1400009171"/>
    <s v="10"/>
    <x v="3105"/>
    <x v="3473"/>
    <x v="3"/>
    <s v="PRA_CPACHECO"/>
    <s v="ZPMH"/>
    <s v="SER_GRAL"/>
    <s v="P56570705"/>
    <s v="ENERGY CLOUD S.A.C"/>
    <n v="434.4"/>
    <n v="125.91304347826086"/>
    <s v="PEN"/>
    <s v="false"/>
  </r>
  <r>
    <s v="3450"/>
    <s v="PE"/>
    <x v="1"/>
    <x v="41"/>
    <s v="PE Explotación TI"/>
    <s v="CPACHECO"/>
    <s v="14"/>
    <s v="1400009171"/>
    <s v="20"/>
    <x v="3105"/>
    <x v="3473"/>
    <x v="3"/>
    <s v="PRA_CPACHECO"/>
    <s v="ZPMH"/>
    <s v="SER_GRAL"/>
    <s v="P56570705"/>
    <s v="ENERGY CLOUD S.A.C"/>
    <n v="434.4"/>
    <n v="125.91304347826086"/>
    <s v="PEN"/>
    <s v="false"/>
  </r>
  <r>
    <s v="3450"/>
    <s v="PE"/>
    <x v="1"/>
    <x v="41"/>
    <s v="PE Explotación TI"/>
    <s v="CPACHECO"/>
    <s v="14"/>
    <s v="1400009171"/>
    <s v="30"/>
    <x v="3105"/>
    <x v="3473"/>
    <x v="3"/>
    <s v="PRA_CPACHECO"/>
    <s v="ZPMH"/>
    <s v="SER_GRAL"/>
    <s v="P56570705"/>
    <s v="ENERGY CLOUD S.A.C"/>
    <n v="434.4"/>
    <n v="125.91304347826086"/>
    <s v="PEN"/>
    <s v="false"/>
  </r>
  <r>
    <s v="3450"/>
    <s v="PE"/>
    <x v="1"/>
    <x v="41"/>
    <s v="PE Explotación TI"/>
    <s v="CPACHECO"/>
    <s v="14"/>
    <s v="1400009171"/>
    <s v="40"/>
    <x v="3105"/>
    <x v="3473"/>
    <x v="3"/>
    <s v="PRA_CPACHECO"/>
    <s v="ZPMH"/>
    <s v="SER_GRAL"/>
    <s v="P56570705"/>
    <s v="ENERGY CLOUD S.A.C"/>
    <n v="434.4"/>
    <n v="125.91304347826086"/>
    <s v="PEN"/>
    <s v="false"/>
  </r>
  <r>
    <s v="3450"/>
    <s v="PE"/>
    <x v="1"/>
    <x v="41"/>
    <s v="PE Explotación TI"/>
    <s v="CPACHECO"/>
    <s v="14"/>
    <s v="1400009171"/>
    <s v="50"/>
    <x v="3105"/>
    <x v="3473"/>
    <x v="3"/>
    <s v="PRA_CPACHECO"/>
    <s v="ZPMH"/>
    <s v="SER_GRAL"/>
    <s v="P56570705"/>
    <s v="ENERGY CLOUD S.A.C"/>
    <n v="434.4"/>
    <n v="125.91304347826086"/>
    <s v="PEN"/>
    <s v="false"/>
  </r>
  <r>
    <s v="3450"/>
    <s v="PE"/>
    <x v="1"/>
    <x v="41"/>
    <s v="PE Explotación TI"/>
    <s v="CPACHECO"/>
    <s v="14"/>
    <s v="1400009171"/>
    <s v="60"/>
    <x v="3105"/>
    <x v="3473"/>
    <x v="3"/>
    <s v="PRA_CPACHECO"/>
    <s v="ZPMH"/>
    <s v="SER_GRAL"/>
    <s v="P56570705"/>
    <s v="ENERGY CLOUD S.A.C"/>
    <n v="434.4"/>
    <n v="125.91304347826086"/>
    <s v="PEN"/>
    <s v="false"/>
  </r>
  <r>
    <s v="3450"/>
    <s v="PE"/>
    <x v="1"/>
    <x v="41"/>
    <s v="PE Explotación TI"/>
    <s v="CPACHECO"/>
    <s v="14"/>
    <s v="1400009171"/>
    <s v="70"/>
    <x v="3105"/>
    <x v="3473"/>
    <x v="3"/>
    <s v="PRA_CPACHECO"/>
    <s v="ZPMH"/>
    <s v="SER_GRAL"/>
    <s v="P56570705"/>
    <s v="ENERGY CLOUD S.A.C"/>
    <n v="434.4"/>
    <n v="125.91304347826086"/>
    <s v="PEN"/>
    <s v="false"/>
  </r>
  <r>
    <s v="3450"/>
    <s v="PE"/>
    <x v="1"/>
    <x v="41"/>
    <s v="PE Explotación TI"/>
    <s v="CPACHECO"/>
    <s v="14"/>
    <s v="1400009171"/>
    <s v="80"/>
    <x v="3105"/>
    <x v="3473"/>
    <x v="3"/>
    <s v="PRA_CPACHECO"/>
    <s v="ZPMH"/>
    <s v="SER_GRAL"/>
    <s v="P56570705"/>
    <s v="ENERGY CLOUD S.A.C"/>
    <n v="434.4"/>
    <n v="125.91304347826086"/>
    <s v="PEN"/>
    <s v="false"/>
  </r>
  <r>
    <s v="3450"/>
    <s v="PE"/>
    <x v="1"/>
    <x v="41"/>
    <s v="PE Explotación TI"/>
    <s v="CPACHECO"/>
    <s v="14"/>
    <s v="1400009171"/>
    <s v="90"/>
    <x v="3105"/>
    <x v="3473"/>
    <x v="3"/>
    <s v="PRA_CPACHECO"/>
    <s v="ZPMH"/>
    <s v="SER_GRAL"/>
    <s v="P56570705"/>
    <s v="ENERGY CLOUD S.A.C"/>
    <n v="434.4"/>
    <n v="125.91304347826086"/>
    <s v="PEN"/>
    <s v="false"/>
  </r>
  <r>
    <s v="3450"/>
    <s v="PE"/>
    <x v="1"/>
    <x v="41"/>
    <s v="PE Explotación TI"/>
    <s v="CPACHECO"/>
    <s v="14"/>
    <s v="1400009171"/>
    <s v="100"/>
    <x v="3105"/>
    <x v="3473"/>
    <x v="3"/>
    <s v="PRA_CPACHECO"/>
    <s v="ZPMH"/>
    <s v="SER_GRAL"/>
    <s v="P56570705"/>
    <s v="ENERGY CLOUD S.A.C"/>
    <n v="434.4"/>
    <n v="125.91304347826086"/>
    <s v="PEN"/>
    <s v="false"/>
  </r>
  <r>
    <s v="3450"/>
    <s v="PE"/>
    <x v="1"/>
    <x v="41"/>
    <s v="PE Explotación TI"/>
    <s v="CPACHECO"/>
    <s v="14"/>
    <s v="1400009171"/>
    <s v="110"/>
    <x v="3105"/>
    <x v="3473"/>
    <x v="3"/>
    <s v="PRA_CPACHECO"/>
    <s v="ZPMH"/>
    <s v="SER_GRAL"/>
    <s v="P56570705"/>
    <s v="ENERGY CLOUD S.A.C"/>
    <n v="434.4"/>
    <n v="125.91304347826086"/>
    <s v="PEN"/>
    <s v="false"/>
  </r>
  <r>
    <s v="3450"/>
    <s v="PE"/>
    <x v="1"/>
    <x v="41"/>
    <s v="PE Explotación TI"/>
    <s v="CPACHECO"/>
    <s v="14"/>
    <s v="1400009171"/>
    <s v="120"/>
    <x v="3105"/>
    <x v="3473"/>
    <x v="3"/>
    <s v="PRA_CPACHECO"/>
    <s v="ZPMH"/>
    <s v="SER_GRAL"/>
    <s v="P56570705"/>
    <s v="ENERGY CLOUD S.A.C"/>
    <n v="434.4"/>
    <n v="125.91304347826086"/>
    <s v="PEN"/>
    <s v="false"/>
  </r>
  <r>
    <s v="AEB"/>
    <s v="CL"/>
    <x v="0"/>
    <x v="7"/>
    <s v="CL Ops Mall"/>
    <s v="MFREITEZ"/>
    <s v="12"/>
    <s v="1200144220"/>
    <s v="10"/>
    <x v="3106"/>
    <x v="3474"/>
    <x v="11"/>
    <s v="KVARAS"/>
    <s v="ZSRV"/>
    <s v=""/>
    <s v="99549000"/>
    <s v="REMACO S.A"/>
    <n v="3"/>
    <n v="125"/>
    <s v="UF"/>
    <s v="false"/>
  </r>
  <r>
    <s v="MQU"/>
    <s v="CL"/>
    <x v="0"/>
    <x v="7"/>
    <s v="CL Ops Mall"/>
    <s v="MBELLO"/>
    <s v="12"/>
    <s v="1200144859"/>
    <s v="10"/>
    <x v="3107"/>
    <x v="3475"/>
    <x v="42"/>
    <s v="EXT_MBELLO"/>
    <s v="ZSRV"/>
    <s v=""/>
    <s v="77127582"/>
    <s v="CHILE SEÑALETICAS SPA"/>
    <n v="3"/>
    <n v="125"/>
    <s v="UF"/>
    <s v="false"/>
  </r>
  <r>
    <s v="CON"/>
    <s v="CL"/>
    <x v="0"/>
    <x v="16"/>
    <s v="CL Arq Mall"/>
    <s v="S UGARTE"/>
    <s v="13"/>
    <s v="1300008845"/>
    <s v="10"/>
    <x v="3108"/>
    <x v="3476"/>
    <x v="3"/>
    <s v="BILLESCA"/>
    <s v="ZSPC"/>
    <s v=""/>
    <s v="27111989"/>
    <s v="ANA GABRIELA RODRIGUEZ VELAZCO"/>
    <n v="3"/>
    <n v="125"/>
    <s v="UF"/>
    <s v="false"/>
  </r>
  <r>
    <s v="CON"/>
    <s v="CL"/>
    <x v="0"/>
    <x v="16"/>
    <s v="CL Arq Mall"/>
    <s v="V RODRIGUEZ"/>
    <s v="13"/>
    <s v="1300008869"/>
    <s v="10"/>
    <x v="3109"/>
    <x v="3477"/>
    <x v="44"/>
    <s v="BILLESCA"/>
    <s v="ZSPC"/>
    <s v=""/>
    <s v="77699218"/>
    <s v="ECOESPACIO LIMITADA"/>
    <n v="3"/>
    <n v="125"/>
    <s v="UF"/>
    <s v="false"/>
  </r>
  <r>
    <s v="COQ"/>
    <s v="CL"/>
    <x v="0"/>
    <x v="62"/>
    <s v="CL Arq Out/Strip"/>
    <s v="V RODRIGUEZ"/>
    <s v="13"/>
    <s v="1300008870"/>
    <s v="10"/>
    <x v="3110"/>
    <x v="3478"/>
    <x v="44"/>
    <s v="BILLESCA"/>
    <s v="ZSPC"/>
    <s v=""/>
    <s v="77699218"/>
    <s v="ECOESPACIO LIMITADA"/>
    <n v="3"/>
    <n v="125"/>
    <s v="UF"/>
    <s v="false"/>
  </r>
  <r>
    <s v="DCO"/>
    <s v="CO"/>
    <x v="3"/>
    <x v="22"/>
    <s v="CO A.Finanzas"/>
    <s v="ABARRAGAN"/>
    <s v="12"/>
    <s v="1200145040"/>
    <s v="10"/>
    <x v="3111"/>
    <x v="3479"/>
    <x v="7"/>
    <s v="LBARRAGAN"/>
    <s v="ZSRV"/>
    <s v=""/>
    <s v="C900610585"/>
    <s v="EASY TAXI COLOMBIA S.A.S"/>
    <n v="458650"/>
    <n v="124.70092441544318"/>
    <s v="COP"/>
    <s v="false"/>
  </r>
  <r>
    <s v="1100"/>
    <s v="CL"/>
    <x v="0"/>
    <x v="13"/>
    <s v="CL Marketing Mall"/>
    <s v="IIBANEZ"/>
    <s v="12"/>
    <s v="1200144912"/>
    <s v="10"/>
    <x v="3112"/>
    <x v="3480"/>
    <x v="5"/>
    <s v="IIBANEZ"/>
    <s v="ZSRV"/>
    <s v=""/>
    <s v="76593514"/>
    <s v="TEMPO PRODUCCIONES BY DS SPA"/>
    <n v="115000"/>
    <n v="124.19945352240451"/>
    <s v="CLP"/>
    <s v="false"/>
  </r>
  <r>
    <s v="BOG"/>
    <s v="CO"/>
    <x v="3"/>
    <x v="47"/>
    <s v="CO Center Manager"/>
    <s v="abarragan"/>
    <s v="12"/>
    <s v="1200145278"/>
    <s v="10"/>
    <x v="3113"/>
    <x v="3481"/>
    <x v="36"/>
    <s v="LBARRAGAN"/>
    <s v="ZSRV"/>
    <s v=""/>
    <s v="C900284209"/>
    <s v="PRODIASEO SAS"/>
    <n v="455580"/>
    <n v="123.86623164763458"/>
    <s v="COP"/>
    <s v="false"/>
  </r>
  <r>
    <s v="3510"/>
    <s v="PE"/>
    <x v="1"/>
    <x v="2"/>
    <s v="PE Ops Mall"/>
    <s v="DDIAZ"/>
    <s v="12"/>
    <s v="1200144325"/>
    <s v="10"/>
    <x v="3114"/>
    <x v="3482"/>
    <x v="32"/>
    <s v="DDIAZ"/>
    <s v="ZSRV"/>
    <s v=""/>
    <s v="P52933471"/>
    <s v="EMPSER PERU E.I.R.L"/>
    <n v="426.38"/>
    <n v="123.58840579710144"/>
    <s v="PEN"/>
    <s v="false"/>
  </r>
  <r>
    <s v="3510"/>
    <s v="PE"/>
    <x v="1"/>
    <x v="2"/>
    <s v="PE Ops Mall"/>
    <s v="DDIAZ"/>
    <s v="12"/>
    <s v="1200145072"/>
    <s v="10"/>
    <x v="3115"/>
    <x v="3483"/>
    <x v="7"/>
    <s v="DDIAZ"/>
    <s v="ZSRV"/>
    <s v=""/>
    <s v="P52933471"/>
    <s v="EMPSER PERU E.I.R.L"/>
    <n v="425.5"/>
    <n v="123.33333333333333"/>
    <s v="PEN"/>
    <s v="false"/>
  </r>
  <r>
    <s v="MIN"/>
    <s v="PE"/>
    <x v="1"/>
    <x v="41"/>
    <s v="PE Explotación TI"/>
    <s v="MMUNOZ"/>
    <s v="14"/>
    <s v="1400009312"/>
    <s v="10"/>
    <x v="3116"/>
    <x v="3484"/>
    <x v="30"/>
    <s v="MMUNOZ"/>
    <s v="ZPMH"/>
    <s v="SER_GRAL"/>
    <s v="P38377337"/>
    <s v="SONDA DEL PERU S.A"/>
    <n v="123"/>
    <n v="123"/>
    <s v="USD"/>
    <s v="false"/>
  </r>
  <r>
    <s v="MIN"/>
    <s v="PE"/>
    <x v="1"/>
    <x v="41"/>
    <s v="PE Explotación TI"/>
    <s v="MMUNOZ"/>
    <s v="14"/>
    <s v="1400009312"/>
    <s v="20"/>
    <x v="3116"/>
    <x v="3485"/>
    <x v="30"/>
    <s v="MMUNOZ"/>
    <s v="ZPMH"/>
    <s v="SER_GRAL"/>
    <s v="P38377337"/>
    <s v="SONDA DEL PERU S.A"/>
    <n v="123"/>
    <n v="123"/>
    <s v="USD"/>
    <s v="false"/>
  </r>
  <r>
    <s v="MIN"/>
    <s v="PE"/>
    <x v="1"/>
    <x v="41"/>
    <s v="PE Explotación TI"/>
    <s v="MMUNOZ"/>
    <s v="14"/>
    <s v="1400009312"/>
    <s v="30"/>
    <x v="3116"/>
    <x v="3486"/>
    <x v="30"/>
    <s v="MMUNOZ"/>
    <s v="ZPMH"/>
    <s v="SER_GRAL"/>
    <s v="P38377337"/>
    <s v="SONDA DEL PERU S.A"/>
    <n v="123"/>
    <n v="123"/>
    <s v="USD"/>
    <s v="false"/>
  </r>
  <r>
    <s v="MIN"/>
    <s v="PE"/>
    <x v="1"/>
    <x v="41"/>
    <s v="PE Explotación TI"/>
    <s v="MMUNOZ"/>
    <s v="14"/>
    <s v="1400009312"/>
    <s v="40"/>
    <x v="3116"/>
    <x v="3487"/>
    <x v="30"/>
    <s v="MMUNOZ"/>
    <s v="ZPMH"/>
    <s v="SER_GRAL"/>
    <s v="P38377337"/>
    <s v="SONDA DEL PERU S.A"/>
    <n v="123"/>
    <n v="123"/>
    <s v="USD"/>
    <s v="false"/>
  </r>
  <r>
    <s v="MIN"/>
    <s v="PE"/>
    <x v="1"/>
    <x v="41"/>
    <s v="PE Explotación TI"/>
    <s v="MMUNOZ"/>
    <s v="14"/>
    <s v="1400009312"/>
    <s v="50"/>
    <x v="3116"/>
    <x v="3488"/>
    <x v="30"/>
    <s v="MMUNOZ"/>
    <s v="ZPMH"/>
    <s v="SER_GRAL"/>
    <s v="P38377337"/>
    <s v="SONDA DEL PERU S.A"/>
    <n v="123"/>
    <n v="123"/>
    <s v="USD"/>
    <s v="false"/>
  </r>
  <r>
    <s v="MIN"/>
    <s v="PE"/>
    <x v="1"/>
    <x v="41"/>
    <s v="PE Explotación TI"/>
    <s v="MMUNOZ"/>
    <s v="14"/>
    <s v="1400009312"/>
    <s v="60"/>
    <x v="3116"/>
    <x v="3489"/>
    <x v="30"/>
    <s v="MMUNOZ"/>
    <s v="ZPMH"/>
    <s v="SER_GRAL"/>
    <s v="P38377337"/>
    <s v="SONDA DEL PERU S.A"/>
    <n v="123"/>
    <n v="123"/>
    <s v="USD"/>
    <s v="false"/>
  </r>
  <r>
    <s v="MIN"/>
    <s v="PE"/>
    <x v="1"/>
    <x v="41"/>
    <s v="PE Explotación TI"/>
    <s v="MMUNOZ"/>
    <s v="14"/>
    <s v="1400009312"/>
    <s v="70"/>
    <x v="3116"/>
    <x v="3490"/>
    <x v="30"/>
    <s v="MMUNOZ"/>
    <s v="ZPMH"/>
    <s v="SER_GRAL"/>
    <s v="P38377337"/>
    <s v="SONDA DEL PERU S.A"/>
    <n v="123"/>
    <n v="123"/>
    <s v="USD"/>
    <s v="false"/>
  </r>
  <r>
    <s v="MIN"/>
    <s v="PE"/>
    <x v="1"/>
    <x v="41"/>
    <s v="PE Explotación TI"/>
    <s v="MMUNOZ"/>
    <s v="14"/>
    <s v="1400009312"/>
    <s v="80"/>
    <x v="3116"/>
    <x v="3491"/>
    <x v="30"/>
    <s v="MMUNOZ"/>
    <s v="ZPMH"/>
    <s v="SER_GRAL"/>
    <s v="P38377337"/>
    <s v="SONDA DEL PERU S.A"/>
    <n v="123"/>
    <n v="123"/>
    <s v="USD"/>
    <s v="false"/>
  </r>
  <r>
    <s v="MIN"/>
    <s v="PE"/>
    <x v="1"/>
    <x v="41"/>
    <s v="PE Explotación TI"/>
    <s v="MMUNOZ"/>
    <s v="14"/>
    <s v="1400009312"/>
    <s v="90"/>
    <x v="3116"/>
    <x v="3492"/>
    <x v="30"/>
    <s v="MMUNOZ"/>
    <s v="ZPMH"/>
    <s v="SER_GRAL"/>
    <s v="P38377337"/>
    <s v="SONDA DEL PERU S.A"/>
    <n v="123"/>
    <n v="123"/>
    <s v="USD"/>
    <s v="false"/>
  </r>
  <r>
    <s v="MIN"/>
    <s v="PE"/>
    <x v="1"/>
    <x v="41"/>
    <s v="PE Explotación TI"/>
    <s v="MMUNOZ"/>
    <s v="14"/>
    <s v="1400009312"/>
    <s v="100"/>
    <x v="3116"/>
    <x v="3493"/>
    <x v="30"/>
    <s v="MMUNOZ"/>
    <s v="ZPMH"/>
    <s v="SER_GRAL"/>
    <s v="P38377337"/>
    <s v="SONDA DEL PERU S.A"/>
    <n v="123"/>
    <n v="123"/>
    <s v="USD"/>
    <s v="false"/>
  </r>
  <r>
    <s v="MIN"/>
    <s v="PE"/>
    <x v="1"/>
    <x v="41"/>
    <s v="PE Explotación TI"/>
    <s v="MMUNOZ"/>
    <s v="14"/>
    <s v="1400009312"/>
    <s v="110"/>
    <x v="3116"/>
    <x v="3494"/>
    <x v="30"/>
    <s v="MMUNOZ"/>
    <s v="ZPMH"/>
    <s v="SER_GRAL"/>
    <s v="P38377337"/>
    <s v="SONDA DEL PERU S.A"/>
    <n v="123"/>
    <n v="123"/>
    <s v="USD"/>
    <s v="false"/>
  </r>
  <r>
    <s v="MIN"/>
    <s v="PE"/>
    <x v="1"/>
    <x v="41"/>
    <s v="PE Explotación TI"/>
    <s v="MMUNOZ"/>
    <s v="14"/>
    <s v="1400009312"/>
    <s v="120"/>
    <x v="3116"/>
    <x v="3495"/>
    <x v="30"/>
    <s v="MMUNOZ"/>
    <s v="ZPMH"/>
    <s v="SER_GRAL"/>
    <s v="P38377337"/>
    <s v="SONDA DEL PERU S.A"/>
    <n v="123"/>
    <n v="123"/>
    <s v="USD"/>
    <s v="false"/>
  </r>
  <r>
    <s v="3300"/>
    <s v="PE"/>
    <x v="1"/>
    <x v="17"/>
    <s v="PE Área Legal"/>
    <s v="GOLIVERI"/>
    <m/>
    <s v="1200147378"/>
    <s v="10"/>
    <x v="3117"/>
    <x v="3496"/>
    <x v="37"/>
    <s v="SGARIBAY"/>
    <s v="ZSRV"/>
    <s v=""/>
    <s v="P18214620"/>
    <s v="GONZALO GUSTAVO GONZALES GONZALES"/>
    <n v="423.73"/>
    <n v="122.82028985507246"/>
    <s v="PEN"/>
    <s v="false"/>
  </r>
  <r>
    <s v="PCA"/>
    <s v="CO"/>
    <x v="3"/>
    <x v="11"/>
    <s v="CO Ops Mall"/>
    <s v="DLOZADA"/>
    <s v="12"/>
    <s v="1200144723"/>
    <s v="10"/>
    <x v="3118"/>
    <x v="3497"/>
    <x v="44"/>
    <s v="EXT_AFLOREZ"/>
    <s v="ZSRV"/>
    <s v=""/>
    <s v="C900446926"/>
    <s v="VISUAL PUBLICITY S.A.S"/>
    <n v="450000"/>
    <n v="122.34910277324633"/>
    <s v="COP"/>
    <s v="false"/>
  </r>
  <r>
    <s v="6400"/>
    <s v="PE"/>
    <x v="2"/>
    <x v="2"/>
    <s v="PE Ops Mall"/>
    <s v="PBRAVO"/>
    <s v="12"/>
    <s v="1200144521"/>
    <s v="10"/>
    <x v="3119"/>
    <x v="3498"/>
    <x v="64"/>
    <s v="PBRAVO"/>
    <s v="ZSRV"/>
    <s v=""/>
    <s v="P56607803"/>
    <s v="NATIONAL FACILITIES MANAGEMENT S.A."/>
    <n v="420"/>
    <n v="121.73913043478261"/>
    <s v="PEN"/>
    <s v="false"/>
  </r>
  <r>
    <s v="6740"/>
    <s v="PE"/>
    <x v="2"/>
    <x v="4"/>
    <s v="PE Sgcia Infra"/>
    <s v="MGRATELLY"/>
    <s v="12"/>
    <s v="1200146547"/>
    <s v="10"/>
    <x v="3120"/>
    <x v="3499"/>
    <x v="10"/>
    <s v="EXT_ACHIHUAN"/>
    <s v="ZSRV"/>
    <s v="SER_GRAL"/>
    <s v="P49259204"/>
    <s v="AF CONCEPT S.A.C."/>
    <n v="420"/>
    <n v="121.73913043478261"/>
    <s v="PEN"/>
    <s v="false"/>
  </r>
  <r>
    <s v="3510"/>
    <s v="PE"/>
    <x v="1"/>
    <x v="2"/>
    <s v="PE Ops Mall"/>
    <s v="DDIAZ"/>
    <s v="12"/>
    <s v="1200146995"/>
    <s v="10"/>
    <x v="3121"/>
    <x v="3500"/>
    <x v="38"/>
    <s v="DDIAZ"/>
    <s v="ZSRV"/>
    <s v=""/>
    <s v="P47186416"/>
    <s v="WILSON CAMACHO CERDAN"/>
    <n v="420"/>
    <n v="121.73913043478261"/>
    <s v="PEN"/>
    <s v="false"/>
  </r>
  <r>
    <s v="2400"/>
    <s v="CL"/>
    <x v="0"/>
    <x v="7"/>
    <s v="CL Ops Mall"/>
    <s v="rmesa"/>
    <m/>
    <s v="1200147172"/>
    <s v="10"/>
    <x v="3122"/>
    <x v="3501"/>
    <x v="41"/>
    <s v="EXT_CRODRIGU"/>
    <s v="ZSRV"/>
    <s v=""/>
    <s v="77020931"/>
    <s v="CONSTRUCCIONES Y SERVICIOS GENERALE"/>
    <n v="110000"/>
    <n v="118.79947728229996"/>
    <s v="CLP"/>
    <s v="false"/>
  </r>
  <r>
    <s v="6030"/>
    <s v="PE"/>
    <x v="2"/>
    <x v="2"/>
    <s v="PE Ops Mall"/>
    <s v="LHUAMAN"/>
    <s v="12"/>
    <s v="1200145536"/>
    <s v="10"/>
    <x v="3123"/>
    <x v="3502"/>
    <x v="1"/>
    <s v="LHUAMAN"/>
    <s v="ZSRV"/>
    <s v=""/>
    <s v="P56607803"/>
    <s v="NATIONAL FACILITIES MANAGEMENT S.A."/>
    <n v="407.14"/>
    <n v="118.01159420289854"/>
    <s v="PEN"/>
    <s v="false"/>
  </r>
  <r>
    <s v="1100"/>
    <s v="CL"/>
    <x v="0"/>
    <x v="7"/>
    <s v="CL Ops Mall"/>
    <s v="KCEA"/>
    <s v="12"/>
    <s v="1200146651"/>
    <s v="10"/>
    <x v="3124"/>
    <x v="3503"/>
    <x v="12"/>
    <s v="EXT_CNARANJO"/>
    <s v="ZSRV"/>
    <s v=""/>
    <s v="76593514"/>
    <s v="TEMPO PRODUCCIONES BY DS SPA"/>
    <n v="109250"/>
    <n v="117.98948084628428"/>
    <s v="CLP"/>
    <s v="false"/>
  </r>
  <r>
    <s v="6700"/>
    <s v="PE"/>
    <x v="2"/>
    <x v="2"/>
    <s v="PE Ops Mall"/>
    <s v="ZDIAZ"/>
    <s v="12"/>
    <s v="1200143655"/>
    <s v="10"/>
    <x v="3125"/>
    <x v="3504"/>
    <x v="33"/>
    <s v="ZDIAZ"/>
    <s v="ZSRV"/>
    <s v=""/>
    <s v="P11820140"/>
    <s v="RIVERA DIESEL SA"/>
    <n v="116.76"/>
    <n v="116.76"/>
    <s v="USD"/>
    <s v="false"/>
  </r>
  <r>
    <s v="LAR"/>
    <s v="PE"/>
    <x v="1"/>
    <x v="8"/>
    <s v="PE Center Manager"/>
    <s v="FZAMALLOA"/>
    <s v="12"/>
    <s v="1200144671"/>
    <s v="10"/>
    <x v="3126"/>
    <x v="3505"/>
    <x v="15"/>
    <s v="EXT_BRODRIGU"/>
    <s v="ZSRV"/>
    <s v=""/>
    <s v="P42465666"/>
    <s v="EDIFICACIONES DEL SUR S.A.C."/>
    <n v="402.75"/>
    <n v="116.73913043478261"/>
    <s v="PEN"/>
    <s v="false"/>
  </r>
  <r>
    <s v="2400"/>
    <s v="CL"/>
    <x v="0"/>
    <x v="7"/>
    <s v="CL Ops Mall"/>
    <s v="rmesa"/>
    <s v="12"/>
    <s v="1200143651"/>
    <s v="10"/>
    <x v="3127"/>
    <x v="3506"/>
    <x v="33"/>
    <s v="EXT_CRODRIGU"/>
    <s v="ZSRV"/>
    <s v=""/>
    <s v="93565000"/>
    <s v="ASCENSORES SCHINDLER CHILE S.A"/>
    <n v="107853"/>
    <n v="116.48072748479908"/>
    <s v="CLP"/>
    <s v="false"/>
  </r>
  <r>
    <s v="3520"/>
    <s v="PE"/>
    <x v="1"/>
    <x v="2"/>
    <s v="PE Ops Mall"/>
    <s v="GLUDENA"/>
    <s v="12"/>
    <s v="1200144576"/>
    <s v="10"/>
    <x v="3128"/>
    <x v="3507"/>
    <x v="16"/>
    <s v="GLUDENA"/>
    <s v="ZSRV"/>
    <s v=""/>
    <s v="P56324984"/>
    <s v="CORPORACION PERU MEDICAL"/>
    <n v="400"/>
    <n v="115.94202898550724"/>
    <s v="PEN"/>
    <s v="false"/>
  </r>
  <r>
    <s v="6700"/>
    <s v="PE"/>
    <x v="2"/>
    <x v="2"/>
    <s v="PE Ops Mall"/>
    <s v="ZDIAZ"/>
    <s v="12"/>
    <s v="1200145092"/>
    <s v="10"/>
    <x v="3129"/>
    <x v="3508"/>
    <x v="24"/>
    <s v="ZDIAZ"/>
    <s v="ZSRV"/>
    <s v=""/>
    <s v="P56607803"/>
    <s v="NATIONAL FACILITIES MANAGEMENT S.A."/>
    <n v="400"/>
    <n v="115.94202898550724"/>
    <s v="PEN"/>
    <s v="false"/>
  </r>
  <r>
    <s v="6000"/>
    <s v="PE"/>
    <x v="2"/>
    <x v="34"/>
    <s v="PE Marketing Mall"/>
    <s v="AATOCHE"/>
    <s v="12"/>
    <s v="1200146403"/>
    <s v="10"/>
    <x v="3130"/>
    <x v="3509"/>
    <x v="13"/>
    <s v="EXT_KNOLASCO"/>
    <s v="ZSRV"/>
    <s v="SER_MKT"/>
    <s v="P55475164"/>
    <s v="INVERSIONES LURA S.A.C"/>
    <n v="400"/>
    <n v="115.94202898550724"/>
    <s v="PEN"/>
    <s v="false"/>
  </r>
  <r>
    <s v="3450"/>
    <s v="PE"/>
    <x v="1"/>
    <x v="38"/>
    <s v="PE Ops Out/Strips"/>
    <s v="ameza"/>
    <s v="12"/>
    <s v="1200145215"/>
    <s v="10"/>
    <x v="3131"/>
    <x v="2733"/>
    <x v="53"/>
    <s v="AMEZAR"/>
    <s v="ZSRV"/>
    <s v="SER_VARIO"/>
    <s v="P55086648"/>
    <s v="4SECURE S.A.C"/>
    <n v="399.6"/>
    <n v="115.82608695652173"/>
    <s v="PEN"/>
    <s v="false"/>
  </r>
  <r>
    <s v="OUL"/>
    <s v="PE"/>
    <x v="1"/>
    <x v="38"/>
    <s v="PE Ops Out/Strips"/>
    <s v="ameza"/>
    <s v="12"/>
    <s v="1200145230"/>
    <s v="10"/>
    <x v="3132"/>
    <x v="2733"/>
    <x v="53"/>
    <s v="AMEZAR"/>
    <s v="ZSRV"/>
    <s v="SER_VARIO"/>
    <s v="P55086648"/>
    <s v="4SECURE S.A.C"/>
    <n v="399.6"/>
    <n v="115.82608695652173"/>
    <s v="PEN"/>
    <s v="false"/>
  </r>
  <r>
    <s v="MCH"/>
    <s v="PE"/>
    <x v="2"/>
    <x v="38"/>
    <s v="PE Ops Out/Strips"/>
    <s v="ameza"/>
    <s v="12"/>
    <s v="1200145237"/>
    <s v="10"/>
    <x v="3133"/>
    <x v="2733"/>
    <x v="53"/>
    <s v="AMEZAR"/>
    <s v="ZSRV"/>
    <s v="SER_VARIO"/>
    <s v="P55086648"/>
    <s v="4SECURE S.A.C"/>
    <n v="399.6"/>
    <n v="115.82608695652173"/>
    <s v="PEN"/>
    <s v="false"/>
  </r>
  <r>
    <s v="MVS"/>
    <s v="PE"/>
    <x v="2"/>
    <x v="38"/>
    <s v="PE Ops Out/Strips"/>
    <s v="ameza"/>
    <s v="12"/>
    <s v="1200145242"/>
    <s v="10"/>
    <x v="3134"/>
    <x v="2733"/>
    <x v="36"/>
    <s v="AMEZAR"/>
    <s v="ZSRV"/>
    <s v="SER_VARIO"/>
    <s v="P55086648"/>
    <s v="4SECURE S.A.C"/>
    <n v="399.6"/>
    <n v="115.82608695652173"/>
    <s v="PEN"/>
    <s v="false"/>
  </r>
  <r>
    <s v="6740"/>
    <s v="PE"/>
    <x v="2"/>
    <x v="38"/>
    <s v="PE Ops Out/Strips"/>
    <s v="ameza"/>
    <s v="12"/>
    <s v="1200145243"/>
    <s v="10"/>
    <x v="3135"/>
    <x v="2733"/>
    <x v="36"/>
    <s v="AMEZAR"/>
    <s v="ZSRV"/>
    <s v="SER_VARIO"/>
    <s v="P55086648"/>
    <s v="4SECURE S.A.C"/>
    <n v="399.6"/>
    <n v="115.82608695652173"/>
    <s v="PEN"/>
    <s v="false"/>
  </r>
  <r>
    <s v="3510"/>
    <s v="PE"/>
    <x v="1"/>
    <x v="2"/>
    <s v="PE Ops Mall"/>
    <s v="DDIAZ"/>
    <s v="12"/>
    <s v="1200146963"/>
    <s v="10"/>
    <x v="3136"/>
    <x v="3510"/>
    <x v="38"/>
    <s v="DDIAZ"/>
    <s v="ZSRV"/>
    <s v=""/>
    <s v="P52933471"/>
    <s v="EMPSER PERU E.I.R.L"/>
    <n v="397.88"/>
    <n v="115.32753623188405"/>
    <s v="PEN"/>
    <s v="false"/>
  </r>
  <r>
    <s v="OAS"/>
    <s v="CO"/>
    <x v="3"/>
    <x v="31"/>
    <s v="CO Ops Out/Strip"/>
    <s v="lcharry"/>
    <m/>
    <s v="1200147344"/>
    <s v="20"/>
    <x v="728"/>
    <x v="780"/>
    <x v="60"/>
    <s v="LCHARRY"/>
    <s v="ZSRV"/>
    <s v=""/>
    <s v="C901024772"/>
    <s v="DM INGENIERIA INTEGRAL SAS NIT 9010"/>
    <n v="421736"/>
    <n v="114.66449157150625"/>
    <s v="COP"/>
    <s v="false"/>
  </r>
  <r>
    <s v="BOG"/>
    <s v="CO"/>
    <x v="3"/>
    <x v="32"/>
    <s v="CO Mktg Mall"/>
    <s v="VESPINOSA"/>
    <s v="12"/>
    <s v="1200146804"/>
    <s v="10"/>
    <x v="3137"/>
    <x v="3511"/>
    <x v="18"/>
    <s v="AMONTES"/>
    <s v="ZSRV"/>
    <s v="SER_MKT"/>
    <s v="C800234331"/>
    <s v="GRAFIQ EDITORES S A S"/>
    <n v="421200"/>
    <n v="114.51876019575856"/>
    <s v="COP"/>
    <s v="false"/>
  </r>
  <r>
    <s v="6650"/>
    <s v="PE"/>
    <x v="2"/>
    <x v="2"/>
    <s v="PE Ops Mall"/>
    <s v="MCHACALIAZA"/>
    <s v="12"/>
    <s v="1200144231"/>
    <s v="10"/>
    <x v="3138"/>
    <x v="3512"/>
    <x v="11"/>
    <s v="MCHACALIAZA"/>
    <s v="ZSRV"/>
    <s v=""/>
    <s v="P56607803"/>
    <s v="NATIONAL FACILITIES MANAGEMENT S.A."/>
    <n v="395"/>
    <n v="114.49275362318841"/>
    <s v="PEN"/>
    <s v="false"/>
  </r>
  <r>
    <s v="6740"/>
    <s v="PE"/>
    <x v="2"/>
    <x v="38"/>
    <s v="PE Ops Out/Strips"/>
    <s v="KORDAYA"/>
    <s v="12"/>
    <s v="1200144599"/>
    <s v="10"/>
    <x v="3139"/>
    <x v="2977"/>
    <x v="16"/>
    <s v="KORDAYA"/>
    <s v="ZSRV"/>
    <s v=""/>
    <s v="P60434597"/>
    <s v="DINAMO CONTROL &amp; AUTOMATIZACION S.A"/>
    <n v="394"/>
    <n v="114.20289855072463"/>
    <s v="PEN"/>
    <s v="false"/>
  </r>
  <r>
    <s v="6700"/>
    <s v="PE"/>
    <x v="2"/>
    <x v="2"/>
    <s v="PE Ops Mall"/>
    <s v="ZDIAZ"/>
    <s v="12"/>
    <s v="1200144988"/>
    <s v="10"/>
    <x v="3140"/>
    <x v="3513"/>
    <x v="7"/>
    <s v="ZDIAZ"/>
    <s v="ZSRV"/>
    <s v=""/>
    <s v="P56607803"/>
    <s v="NATIONAL FACILITIES MANAGEMENT S.A."/>
    <n v="393.75"/>
    <n v="114.13043478260869"/>
    <s v="PEN"/>
    <s v="false"/>
  </r>
  <r>
    <s v="1100"/>
    <s v="CL"/>
    <x v="0"/>
    <x v="51"/>
    <s v="CL Serv al Cliente"/>
    <s v="JRODRIGUEZ"/>
    <s v="12"/>
    <s v="1200145719"/>
    <s v="10"/>
    <x v="3141"/>
    <x v="1846"/>
    <x v="39"/>
    <s v="JDRODRIGUEZ"/>
    <s v="ZSRV"/>
    <s v=""/>
    <s v="76813713"/>
    <s v="PRODUCCIONES PROMOTIVA SPA"/>
    <n v="105010"/>
    <n v="113.41030099467562"/>
    <s v="CLP"/>
    <s v="false"/>
  </r>
  <r>
    <s v="AEB"/>
    <s v="CL"/>
    <x v="0"/>
    <x v="7"/>
    <s v="CL Ops Mall"/>
    <s v="MFREITEZ"/>
    <s v="12"/>
    <s v="1200144361"/>
    <s v="10"/>
    <x v="3142"/>
    <x v="3514"/>
    <x v="32"/>
    <s v="KVARAS"/>
    <s v="ZSRV"/>
    <s v=""/>
    <s v="70285100"/>
    <s v="MUTUAL DE SEGURIDAD CAMARA CHILENA"/>
    <n v="105000"/>
    <n v="113.39950104219542"/>
    <s v="CLP"/>
    <s v="false"/>
  </r>
  <r>
    <s v="MQU"/>
    <s v="CL"/>
    <x v="0"/>
    <x v="14"/>
    <s v="Corp Gest Riesgo"/>
    <s v="cfuentes"/>
    <s v="14"/>
    <s v="1400009095"/>
    <s v="10"/>
    <x v="3143"/>
    <x v="1675"/>
    <x v="59"/>
    <s v="PMUNOZ"/>
    <s v="ZPMH"/>
    <s v=""/>
    <s v="99225000"/>
    <s v="CHUBB SEGUROS CHILE S.A."/>
    <n v="113.03"/>
    <n v="113.03"/>
    <s v="USD"/>
    <s v="false"/>
  </r>
  <r>
    <s v="4300"/>
    <s v="CO"/>
    <x v="3"/>
    <x v="11"/>
    <s v="CO Ops Mall"/>
    <s v="ARICO"/>
    <s v="12"/>
    <s v="1200145956"/>
    <s v="10"/>
    <x v="3144"/>
    <x v="3515"/>
    <x v="17"/>
    <s v="EXT_JTRUJILL"/>
    <s v="ZSRV"/>
    <s v=""/>
    <s v="C900662046"/>
    <s v="DISTRIBUCIONES MVM S.A.S"/>
    <n v="414541"/>
    <n v="112.70826536160958"/>
    <s v="COP"/>
    <s v="false"/>
  </r>
  <r>
    <s v="3510"/>
    <s v="PE"/>
    <x v="1"/>
    <x v="2"/>
    <s v="PE Ops Mall"/>
    <s v="DDIAZ"/>
    <s v="12"/>
    <s v="1200144502"/>
    <s v="10"/>
    <x v="3145"/>
    <x v="3516"/>
    <x v="47"/>
    <s v="DDIAZ"/>
    <s v="ZSRV"/>
    <s v=""/>
    <s v="P60330629"/>
    <s v="GOLDSER SERVICIOS GENERALES S.R.L"/>
    <n v="388.41"/>
    <n v="112.58260869565217"/>
    <s v="PEN"/>
    <s v="false"/>
  </r>
  <r>
    <s v="PAG"/>
    <s v="CO"/>
    <x v="3"/>
    <x v="11"/>
    <s v="CO Ops Mall"/>
    <s v="CHERRERA"/>
    <s v="12"/>
    <s v="1200145176"/>
    <s v="10"/>
    <x v="3146"/>
    <x v="3517"/>
    <x v="22"/>
    <s v="RFC_CPI_SAP"/>
    <s v="ZSRV"/>
    <s v=""/>
    <s v="C900565617"/>
    <s v="TODOFER DISTRIBUCIONES S.A.S."/>
    <n v="412133"/>
    <n v="112.05356171832517"/>
    <s v="COP"/>
    <s v="false"/>
  </r>
  <r>
    <s v="3510"/>
    <s v="PE"/>
    <x v="1"/>
    <x v="2"/>
    <s v="PE Ops Mall"/>
    <s v="DDIAZ"/>
    <s v="12"/>
    <s v="1200145922"/>
    <s v="10"/>
    <x v="3147"/>
    <x v="3518"/>
    <x v="31"/>
    <s v="DDIAZ"/>
    <s v="ZSRV"/>
    <s v=""/>
    <s v="P49614128"/>
    <s v="BACKSTAGE &amp; MARKETING SRL"/>
    <n v="385"/>
    <n v="111.59420289855072"/>
    <s v="PEN"/>
    <s v="false"/>
  </r>
  <r>
    <s v="4300"/>
    <s v="CO"/>
    <x v="3"/>
    <x v="11"/>
    <s v="CO Ops Mall"/>
    <s v="AZAMUDIO"/>
    <s v="12"/>
    <s v="1200143728"/>
    <s v="10"/>
    <x v="3148"/>
    <x v="3519"/>
    <x v="14"/>
    <s v="EXT_JTRUJILL"/>
    <s v="ZSRV"/>
    <s v=""/>
    <s v="C901449555"/>
    <s v="SERVICIOS Y CONSULTORIA BIOMEDICA S"/>
    <n v="410285"/>
    <n v="111.55111473626971"/>
    <s v="COP"/>
    <s v="false"/>
  </r>
  <r>
    <s v="4300"/>
    <s v="CO"/>
    <x v="3"/>
    <x v="11"/>
    <s v="CO Ops Mall"/>
    <s v="ARICO"/>
    <s v="12"/>
    <s v="1200145049"/>
    <s v="20"/>
    <x v="2100"/>
    <x v="3520"/>
    <x v="7"/>
    <s v="EXT_JTRUJILL"/>
    <s v="ZSRV"/>
    <s v=""/>
    <s v="C900038616"/>
    <s v="CBRE COLOMBIA SAS"/>
    <n v="410200"/>
    <n v="111.52800435019032"/>
    <s v="COP"/>
    <s v="false"/>
  </r>
  <r>
    <s v="6400"/>
    <s v="PE"/>
    <x v="2"/>
    <x v="2"/>
    <s v="PE Ops Mall"/>
    <s v="Ameza"/>
    <s v="12"/>
    <s v="1200146092"/>
    <s v="10"/>
    <x v="3149"/>
    <x v="2945"/>
    <x v="63"/>
    <s v="AMEZAR"/>
    <s v="ZSRV"/>
    <s v="SER_VARIO"/>
    <s v="P55219583"/>
    <s v="SERVICIOS EVENTOS SPECIALES"/>
    <n v="383.04"/>
    <n v="111.02608695652174"/>
    <s v="PEN"/>
    <s v="false"/>
  </r>
  <r>
    <s v="MVS"/>
    <s v="PE"/>
    <x v="2"/>
    <x v="38"/>
    <s v="PE Ops Out/Strips"/>
    <s v="Ameza"/>
    <s v="12"/>
    <s v="1200146098"/>
    <s v="10"/>
    <x v="3150"/>
    <x v="2945"/>
    <x v="63"/>
    <s v="AMEZAR"/>
    <s v="ZSRV"/>
    <s v="SER_VARIO"/>
    <s v="P55219583"/>
    <s v="SERVICIOS EVENTOS SPECIALES"/>
    <n v="383.04"/>
    <n v="111.02608695652174"/>
    <s v="PEN"/>
    <s v="false"/>
  </r>
  <r>
    <s v="6550"/>
    <s v="PE"/>
    <x v="2"/>
    <x v="2"/>
    <s v="PE Ops Mall"/>
    <s v="yzegarra"/>
    <s v="12"/>
    <s v="1200144422"/>
    <s v="20"/>
    <x v="2979"/>
    <x v="3521"/>
    <x v="19"/>
    <s v="YZEGARRA"/>
    <s v="ZSRV"/>
    <s v=""/>
    <s v="P53719503"/>
    <s v="EFCO AMERICA S.A."/>
    <n v="382.56"/>
    <n v="110.88695652173912"/>
    <s v="PEN"/>
    <s v="false"/>
  </r>
  <r>
    <s v="6000"/>
    <s v="PE"/>
    <x v="2"/>
    <x v="2"/>
    <s v="PE Ops Mall"/>
    <s v="MPONCE"/>
    <s v="12"/>
    <s v="1200145111"/>
    <s v="10"/>
    <x v="3151"/>
    <x v="3522"/>
    <x v="24"/>
    <s v="EXT_KNOLASCO"/>
    <s v="ZSRV"/>
    <s v="SER_MANTO"/>
    <s v="P54945787"/>
    <s v="ELEO ARQUITECTURA Y CONSTRUCCION S."/>
    <n v="381.6"/>
    <n v="110.60869565217391"/>
    <s v="PEN"/>
    <s v="false"/>
  </r>
  <r>
    <s v="6700"/>
    <s v="PE"/>
    <x v="2"/>
    <x v="2"/>
    <s v="PE Ops Mall"/>
    <s v="ZDIAZ"/>
    <s v="12"/>
    <s v="1200144387"/>
    <s v="10"/>
    <x v="3152"/>
    <x v="3523"/>
    <x v="32"/>
    <s v="ZDIAZ"/>
    <s v="ZSRV"/>
    <s v=""/>
    <s v="P47186416"/>
    <s v="WILSON CAMACHO CERDAN"/>
    <n v="380"/>
    <n v="110.14492753623188"/>
    <s v="PEN"/>
    <s v="false"/>
  </r>
  <r>
    <s v="3450"/>
    <s v="PE"/>
    <x v="1"/>
    <x v="34"/>
    <s v="PE Marketing Mall"/>
    <s v="YPAREDES"/>
    <s v="12"/>
    <s v="1200146190"/>
    <s v="10"/>
    <x v="3153"/>
    <x v="3524"/>
    <x v="34"/>
    <s v="EXT_ACHIHUAN"/>
    <s v="ZSRV"/>
    <s v="SER_MKT"/>
    <s v="P20416564"/>
    <s v="SUSAN LEON PRODUCCIONES Y REPRESENT"/>
    <n v="380"/>
    <n v="110.14492753623188"/>
    <s v="PEN"/>
    <s v="false"/>
  </r>
  <r>
    <s v="OUL"/>
    <s v="PE"/>
    <x v="1"/>
    <x v="34"/>
    <s v="PE Marketing Mall"/>
    <s v="YPAREDES"/>
    <s v="12"/>
    <s v="1200146906"/>
    <s v="10"/>
    <x v="3154"/>
    <x v="3525"/>
    <x v="50"/>
    <s v="EXT_ACHIHUAN"/>
    <s v="ZSRV"/>
    <s v="SER_MKT"/>
    <s v="P20416564"/>
    <s v="SUSAN LEON PRODUCCIONES Y REPRESENT"/>
    <n v="380"/>
    <n v="110.14492753623188"/>
    <s v="PEN"/>
    <s v="false"/>
  </r>
  <r>
    <s v="1110"/>
    <s v="CL"/>
    <x v="0"/>
    <x v="45"/>
    <s v="CL Ops Out/Strip"/>
    <s v="MBELLO"/>
    <s v="12"/>
    <s v="1200144190"/>
    <s v="10"/>
    <x v="3155"/>
    <x v="3526"/>
    <x v="11"/>
    <s v="EXT_MBELLO"/>
    <s v="ZSRV"/>
    <s v=""/>
    <s v="77692006"/>
    <s v="FISER SPA"/>
    <n v="101600"/>
    <n v="109.72751719892433"/>
    <s v="CLP"/>
    <s v="false"/>
  </r>
  <r>
    <s v="1100"/>
    <s v="CL"/>
    <x v="0"/>
    <x v="6"/>
    <s v="Corp Explo. TI"/>
    <s v="CPAVEZ"/>
    <m/>
    <s v="1200147419"/>
    <s v="10"/>
    <x v="3156"/>
    <x v="3527"/>
    <x v="29"/>
    <s v="CPAVEZ"/>
    <s v="ZSRV"/>
    <s v="SER_GRAL"/>
    <s v="96806980"/>
    <s v="ENTEL PCS TELECOMUNICACIONES S.A."/>
    <n v="100670"/>
    <n v="108.72312161826488"/>
    <s v="CLP"/>
    <s v="false"/>
  </r>
  <r>
    <s v="PCA"/>
    <s v="CO"/>
    <x v="3"/>
    <x v="32"/>
    <s v="CO Mktg Mall"/>
    <s v="PRODRIGUEZ"/>
    <s v="12"/>
    <s v="1200144131"/>
    <s v="10"/>
    <x v="3157"/>
    <x v="3528"/>
    <x v="46"/>
    <s v="AMONTES"/>
    <s v="ZSRV"/>
    <s v=""/>
    <s v="C830072071"/>
    <s v="SIGLO DATA SAS"/>
    <n v="397283"/>
    <n v="108.01604132680805"/>
    <s v="COP"/>
    <s v="false"/>
  </r>
  <r>
    <s v="PCA"/>
    <s v="CO"/>
    <x v="3"/>
    <x v="32"/>
    <s v="CO Mktg Mall"/>
    <s v="PRODRIGUEZ"/>
    <s v="12"/>
    <s v="1200144131"/>
    <s v="20"/>
    <x v="3157"/>
    <x v="3529"/>
    <x v="46"/>
    <s v="AMONTES"/>
    <s v="ZSRV"/>
    <s v=""/>
    <s v="C830072071"/>
    <s v="SIGLO DATA SAS"/>
    <n v="397283"/>
    <n v="108.01604132680805"/>
    <s v="COP"/>
    <s v="false"/>
  </r>
  <r>
    <s v="PCA"/>
    <s v="CO"/>
    <x v="3"/>
    <x v="32"/>
    <s v="CO Mktg Mall"/>
    <s v="PRODRIGUEZ"/>
    <s v="12"/>
    <s v="1200144131"/>
    <s v="30"/>
    <x v="3157"/>
    <x v="3530"/>
    <x v="46"/>
    <s v="AMONTES"/>
    <s v="ZSRV"/>
    <s v=""/>
    <s v="C830072071"/>
    <s v="SIGLO DATA SAS"/>
    <n v="397283"/>
    <n v="108.01604132680805"/>
    <s v="COP"/>
    <s v="false"/>
  </r>
  <r>
    <s v="PCA"/>
    <s v="CO"/>
    <x v="3"/>
    <x v="32"/>
    <s v="CO Mktg Mall"/>
    <s v="PRODRIGUEZ"/>
    <s v="12"/>
    <s v="1200144131"/>
    <s v="40"/>
    <x v="3157"/>
    <x v="3531"/>
    <x v="46"/>
    <s v="AMONTES"/>
    <s v="ZSRV"/>
    <s v=""/>
    <s v="C830072071"/>
    <s v="SIGLO DATA SAS"/>
    <n v="397283"/>
    <n v="108.01604132680805"/>
    <s v="COP"/>
    <s v="false"/>
  </r>
  <r>
    <s v="PCA"/>
    <s v="CO"/>
    <x v="3"/>
    <x v="32"/>
    <s v="CO Mktg Mall"/>
    <s v="PRODRIGUEZ"/>
    <s v="12"/>
    <s v="1200144131"/>
    <s v="50"/>
    <x v="3157"/>
    <x v="3532"/>
    <x v="46"/>
    <s v="AMONTES"/>
    <s v="ZSRV"/>
    <s v=""/>
    <s v="C830072071"/>
    <s v="SIGLO DATA SAS"/>
    <n v="397283"/>
    <n v="108.01604132680805"/>
    <s v="COP"/>
    <s v="false"/>
  </r>
  <r>
    <s v="PCA"/>
    <s v="CO"/>
    <x v="3"/>
    <x v="32"/>
    <s v="CO Mktg Mall"/>
    <s v="PRODRIGUEZ"/>
    <s v="12"/>
    <s v="1200144131"/>
    <s v="60"/>
    <x v="3157"/>
    <x v="3533"/>
    <x v="46"/>
    <s v="AMONTES"/>
    <s v="ZSRV"/>
    <s v=""/>
    <s v="C830072071"/>
    <s v="SIGLO DATA SAS"/>
    <n v="397283"/>
    <n v="108.01604132680805"/>
    <s v="COP"/>
    <s v="false"/>
  </r>
  <r>
    <s v="PCA"/>
    <s v="CO"/>
    <x v="3"/>
    <x v="32"/>
    <s v="CO Mktg Mall"/>
    <s v="PRODRIGUEZ"/>
    <s v="12"/>
    <s v="1200144131"/>
    <s v="70"/>
    <x v="3157"/>
    <x v="3534"/>
    <x v="46"/>
    <s v="AMONTES"/>
    <s v="ZSRV"/>
    <s v=""/>
    <s v="C830072071"/>
    <s v="SIGLO DATA SAS"/>
    <n v="397283"/>
    <n v="108.01604132680805"/>
    <s v="COP"/>
    <s v="false"/>
  </r>
  <r>
    <s v="PCA"/>
    <s v="CO"/>
    <x v="3"/>
    <x v="32"/>
    <s v="CO Mktg Mall"/>
    <s v="PRODRIGUEZ"/>
    <s v="12"/>
    <s v="1200144131"/>
    <s v="80"/>
    <x v="3157"/>
    <x v="3535"/>
    <x v="46"/>
    <s v="AMONTES"/>
    <s v="ZSRV"/>
    <s v=""/>
    <s v="C830072071"/>
    <s v="SIGLO DATA SAS"/>
    <n v="397283"/>
    <n v="108.01604132680805"/>
    <s v="COP"/>
    <s v="false"/>
  </r>
  <r>
    <s v="PCA"/>
    <s v="CO"/>
    <x v="3"/>
    <x v="32"/>
    <s v="CO Mktg Mall"/>
    <s v="PRODRIGUEZ"/>
    <s v="12"/>
    <s v="1200144131"/>
    <s v="90"/>
    <x v="3157"/>
    <x v="3536"/>
    <x v="46"/>
    <s v="AMONTES"/>
    <s v="ZSRV"/>
    <s v=""/>
    <s v="C830072071"/>
    <s v="SIGLO DATA SAS"/>
    <n v="397283"/>
    <n v="108.01604132680805"/>
    <s v="COP"/>
    <s v="false"/>
  </r>
  <r>
    <s v="PCA"/>
    <s v="CO"/>
    <x v="3"/>
    <x v="32"/>
    <s v="CO Mktg Mall"/>
    <s v="PRODRIGUEZ"/>
    <s v="12"/>
    <s v="1200144131"/>
    <s v="100"/>
    <x v="3157"/>
    <x v="3537"/>
    <x v="46"/>
    <s v="AMONTES"/>
    <s v="ZSRV"/>
    <s v=""/>
    <s v="C830072071"/>
    <s v="SIGLO DATA SAS"/>
    <n v="397283"/>
    <n v="108.01604132680805"/>
    <s v="COP"/>
    <s v="false"/>
  </r>
  <r>
    <s v="PCA"/>
    <s v="CO"/>
    <x v="3"/>
    <x v="32"/>
    <s v="CO Mktg Mall"/>
    <s v="PRODRIGUEZ"/>
    <s v="12"/>
    <s v="1200144131"/>
    <s v="110"/>
    <x v="3157"/>
    <x v="3538"/>
    <x v="46"/>
    <s v="AMONTES"/>
    <s v="ZSRV"/>
    <s v=""/>
    <s v="C830072071"/>
    <s v="SIGLO DATA SAS"/>
    <n v="397283"/>
    <n v="108.01604132680805"/>
    <s v="COP"/>
    <s v="false"/>
  </r>
  <r>
    <s v="PCA"/>
    <s v="CO"/>
    <x v="3"/>
    <x v="32"/>
    <s v="CO Mktg Mall"/>
    <s v="PRODRIGUEZ"/>
    <s v="12"/>
    <s v="1200144131"/>
    <s v="120"/>
    <x v="3157"/>
    <x v="3539"/>
    <x v="46"/>
    <s v="AMONTES"/>
    <s v="ZSRV"/>
    <s v=""/>
    <s v="C830072071"/>
    <s v="SIGLO DATA SAS"/>
    <n v="397283"/>
    <n v="108.01604132680805"/>
    <s v="COP"/>
    <s v="false"/>
  </r>
  <r>
    <s v="BOG"/>
    <s v="CO"/>
    <x v="3"/>
    <x v="33"/>
    <s v="CO Sgcia Personas"/>
    <s v="JVASQUEZ"/>
    <s v="12"/>
    <s v="1200145497"/>
    <s v="10"/>
    <x v="3158"/>
    <x v="3036"/>
    <x v="1"/>
    <s v="JVASQUEZ"/>
    <s v="ZSRV"/>
    <s v=""/>
    <s v="C830043920"/>
    <s v="JIC Y CIA S A S"/>
    <n v="393880"/>
    <n v="107.09081022294725"/>
    <s v="COP"/>
    <s v="false"/>
  </r>
  <r>
    <s v="PRT"/>
    <s v="CL"/>
    <x v="0"/>
    <x v="6"/>
    <s v="Corp Explo. TI"/>
    <s v="JROBERTSON"/>
    <s v="14"/>
    <s v="1400009154"/>
    <s v="10"/>
    <x v="3159"/>
    <x v="3540"/>
    <x v="46"/>
    <s v="JROBERTSON"/>
    <s v="ZPMH"/>
    <s v="SER_GRAL"/>
    <s v="78605410"/>
    <s v="NETLAN COMUNICACIONES LIMITADA"/>
    <n v="2.5499999999999998"/>
    <n v="106.24999999999999"/>
    <s v="UF"/>
    <s v="false"/>
  </r>
  <r>
    <s v="PRT"/>
    <s v="CL"/>
    <x v="0"/>
    <x v="6"/>
    <s v="Corp Explo. TI"/>
    <s v="JROBERTSON"/>
    <s v="14"/>
    <s v="1400009154"/>
    <s v="20"/>
    <x v="3159"/>
    <x v="3540"/>
    <x v="46"/>
    <s v="JROBERTSON"/>
    <s v="ZPMH"/>
    <s v="SER_GRAL"/>
    <s v="78605410"/>
    <s v="NETLAN COMUNICACIONES LIMITADA"/>
    <n v="2.5499999999999998"/>
    <n v="106.24999999999999"/>
    <s v="UF"/>
    <s v="false"/>
  </r>
  <r>
    <s v="PRT"/>
    <s v="CL"/>
    <x v="0"/>
    <x v="6"/>
    <s v="Corp Explo. TI"/>
    <s v="JROBERTSON"/>
    <s v="14"/>
    <s v="1400009154"/>
    <s v="30"/>
    <x v="3159"/>
    <x v="3540"/>
    <x v="46"/>
    <s v="JROBERTSON"/>
    <s v="ZPMH"/>
    <s v="SER_GRAL"/>
    <s v="78605410"/>
    <s v="NETLAN COMUNICACIONES LIMITADA"/>
    <n v="2.5499999999999998"/>
    <n v="106.24999999999999"/>
    <s v="UF"/>
    <s v="false"/>
  </r>
  <r>
    <s v="PRT"/>
    <s v="CL"/>
    <x v="0"/>
    <x v="6"/>
    <s v="Corp Explo. TI"/>
    <s v="JROBERTSON"/>
    <s v="14"/>
    <s v="1400009154"/>
    <s v="40"/>
    <x v="3159"/>
    <x v="3540"/>
    <x v="46"/>
    <s v="JROBERTSON"/>
    <s v="ZPMH"/>
    <s v="SER_GRAL"/>
    <s v="78605410"/>
    <s v="NETLAN COMUNICACIONES LIMITADA"/>
    <n v="2.5499999999999998"/>
    <n v="106.24999999999999"/>
    <s v="UF"/>
    <s v="false"/>
  </r>
  <r>
    <s v="PRT"/>
    <s v="CL"/>
    <x v="0"/>
    <x v="6"/>
    <s v="Corp Explo. TI"/>
    <s v="JROBERTSON"/>
    <s v="14"/>
    <s v="1400009154"/>
    <s v="50"/>
    <x v="3159"/>
    <x v="3540"/>
    <x v="46"/>
    <s v="JROBERTSON"/>
    <s v="ZPMH"/>
    <s v="SER_GRAL"/>
    <s v="78605410"/>
    <s v="NETLAN COMUNICACIONES LIMITADA"/>
    <n v="2.5499999999999998"/>
    <n v="106.24999999999999"/>
    <s v="UF"/>
    <s v="false"/>
  </r>
  <r>
    <s v="PRT"/>
    <s v="CL"/>
    <x v="0"/>
    <x v="6"/>
    <s v="Corp Explo. TI"/>
    <s v="JROBERTSON"/>
    <s v="14"/>
    <s v="1400009154"/>
    <s v="60"/>
    <x v="3159"/>
    <x v="3540"/>
    <x v="46"/>
    <s v="JROBERTSON"/>
    <s v="ZPMH"/>
    <s v="SER_GRAL"/>
    <s v="78605410"/>
    <s v="NETLAN COMUNICACIONES LIMITADA"/>
    <n v="2.5499999999999998"/>
    <n v="106.24999999999999"/>
    <s v="UF"/>
    <s v="false"/>
  </r>
  <r>
    <s v="PRT"/>
    <s v="CL"/>
    <x v="0"/>
    <x v="6"/>
    <s v="Corp Explo. TI"/>
    <s v="JROBERTSON"/>
    <s v="14"/>
    <s v="1400009154"/>
    <s v="70"/>
    <x v="3159"/>
    <x v="3540"/>
    <x v="46"/>
    <s v="JROBERTSON"/>
    <s v="ZPMH"/>
    <s v="SER_GRAL"/>
    <s v="78605410"/>
    <s v="NETLAN COMUNICACIONES LIMITADA"/>
    <n v="2.5499999999999998"/>
    <n v="106.24999999999999"/>
    <s v="UF"/>
    <s v="false"/>
  </r>
  <r>
    <s v="PRT"/>
    <s v="CL"/>
    <x v="0"/>
    <x v="6"/>
    <s v="Corp Explo. TI"/>
    <s v="JROBERTSON"/>
    <s v="14"/>
    <s v="1400009154"/>
    <s v="80"/>
    <x v="3159"/>
    <x v="3540"/>
    <x v="46"/>
    <s v="JROBERTSON"/>
    <s v="ZPMH"/>
    <s v="SER_GRAL"/>
    <s v="78605410"/>
    <s v="NETLAN COMUNICACIONES LIMITADA"/>
    <n v="2.5499999999999998"/>
    <n v="106.24999999999999"/>
    <s v="UF"/>
    <s v="false"/>
  </r>
  <r>
    <s v="PRT"/>
    <s v="CL"/>
    <x v="0"/>
    <x v="6"/>
    <s v="Corp Explo. TI"/>
    <s v="JROBERTSON"/>
    <s v="14"/>
    <s v="1400009154"/>
    <s v="90"/>
    <x v="3159"/>
    <x v="3540"/>
    <x v="46"/>
    <s v="JROBERTSON"/>
    <s v="ZPMH"/>
    <s v="SER_GRAL"/>
    <s v="78605410"/>
    <s v="NETLAN COMUNICACIONES LIMITADA"/>
    <n v="2.5499999999999998"/>
    <n v="106.24999999999999"/>
    <s v="UF"/>
    <s v="false"/>
  </r>
  <r>
    <s v="PRT"/>
    <s v="CL"/>
    <x v="0"/>
    <x v="6"/>
    <s v="Corp Explo. TI"/>
    <s v="JROBERTSON"/>
    <s v="14"/>
    <s v="1400009154"/>
    <s v="100"/>
    <x v="3159"/>
    <x v="3540"/>
    <x v="46"/>
    <s v="JROBERTSON"/>
    <s v="ZPMH"/>
    <s v="SER_GRAL"/>
    <s v="78605410"/>
    <s v="NETLAN COMUNICACIONES LIMITADA"/>
    <n v="2.5499999999999998"/>
    <n v="106.24999999999999"/>
    <s v="UF"/>
    <s v="false"/>
  </r>
  <r>
    <s v="PRT"/>
    <s v="CL"/>
    <x v="0"/>
    <x v="6"/>
    <s v="Corp Explo. TI"/>
    <s v="JROBERTSON"/>
    <s v="14"/>
    <s v="1400009154"/>
    <s v="110"/>
    <x v="3159"/>
    <x v="3540"/>
    <x v="46"/>
    <s v="JROBERTSON"/>
    <s v="ZPMH"/>
    <s v="SER_GRAL"/>
    <s v="78605410"/>
    <s v="NETLAN COMUNICACIONES LIMITADA"/>
    <n v="2.5499999999999998"/>
    <n v="106.24999999999999"/>
    <s v="UF"/>
    <s v="false"/>
  </r>
  <r>
    <s v="PRT"/>
    <s v="CL"/>
    <x v="0"/>
    <x v="6"/>
    <s v="Corp Explo. TI"/>
    <s v="JROBERTSON"/>
    <s v="14"/>
    <s v="1400009154"/>
    <s v="120"/>
    <x v="3159"/>
    <x v="3540"/>
    <x v="46"/>
    <s v="JROBERTSON"/>
    <s v="ZPMH"/>
    <s v="SER_GRAL"/>
    <s v="78605410"/>
    <s v="NETLAN COMUNICACIONES LIMITADA"/>
    <n v="2.5499999999999998"/>
    <n v="106.24999999999999"/>
    <s v="UF"/>
    <s v="false"/>
  </r>
  <r>
    <s v="3510"/>
    <s v="PE"/>
    <x v="1"/>
    <x v="2"/>
    <s v="PE Ops Mall"/>
    <s v="DDIAZ"/>
    <s v="12"/>
    <s v="1200146830"/>
    <s v="10"/>
    <x v="3160"/>
    <x v="3541"/>
    <x v="18"/>
    <s v="DDIAZ"/>
    <s v="ZSRV"/>
    <s v=""/>
    <s v="P60330629"/>
    <s v="GOLDSER SERVICIOS GENERALES S.R.L"/>
    <n v="365.96"/>
    <n v="106.07536231884056"/>
    <s v="PEN"/>
    <s v="false"/>
  </r>
  <r>
    <s v="AEB"/>
    <s v="CL"/>
    <x v="0"/>
    <x v="7"/>
    <s v="CL Ops Mall"/>
    <s v="MFREITEZ"/>
    <m/>
    <s v="1200147305"/>
    <s v="10"/>
    <x v="3161"/>
    <x v="3542"/>
    <x v="25"/>
    <s v="KVARAS"/>
    <s v="ZSRV"/>
    <s v=""/>
    <s v="96542490"/>
    <s v="TRECK S.A"/>
    <n v="97840"/>
    <n v="105.66673506636572"/>
    <s v="CLP"/>
    <s v="false"/>
  </r>
  <r>
    <s v="ACH"/>
    <s v="CL"/>
    <x v="0"/>
    <x v="14"/>
    <s v="Corp Gest Riesgo"/>
    <s v="cfuentes"/>
    <s v="14"/>
    <s v="1400009096"/>
    <s v="10"/>
    <x v="3162"/>
    <x v="1675"/>
    <x v="59"/>
    <s v="PMUNOZ"/>
    <s v="ZPMH"/>
    <s v=""/>
    <s v="99225000"/>
    <s v="CHUBB SEGUROS CHILE S.A."/>
    <n v="105.63"/>
    <n v="105.63"/>
    <s v="USD"/>
    <s v="false"/>
  </r>
  <r>
    <s v="MCH"/>
    <s v="PE"/>
    <x v="2"/>
    <x v="38"/>
    <s v="PE Ops Out/Strips"/>
    <s v="EREJAS"/>
    <s v="12"/>
    <s v="1200146416"/>
    <s v="10"/>
    <x v="3163"/>
    <x v="3196"/>
    <x v="13"/>
    <s v="EREJAS"/>
    <s v="ZSRV"/>
    <s v=""/>
    <s v="P45391868"/>
    <s v="IMAGEN ALTERNATIVA S.A.C."/>
    <n v="362.5"/>
    <n v="105.07246376811594"/>
    <s v="PEN"/>
    <s v="false"/>
  </r>
  <r>
    <s v="DCO"/>
    <s v="CO"/>
    <x v="3"/>
    <x v="33"/>
    <s v="CO Sgcia Personas"/>
    <s v="JVASQUEZ"/>
    <s v="12"/>
    <s v="1200145705"/>
    <s v="10"/>
    <x v="3164"/>
    <x v="3543"/>
    <x v="40"/>
    <s v="JVASQUEZ"/>
    <s v="ZSRV"/>
    <s v=""/>
    <s v="C901389509"/>
    <s v="GRUPO SERVICIOS Y SOLUCIONES MODULA"/>
    <n v="385000"/>
    <n v="104.67645459488853"/>
    <s v="COP"/>
    <s v="false"/>
  </r>
  <r>
    <s v="3510"/>
    <s v="PE"/>
    <x v="1"/>
    <x v="2"/>
    <s v="PE Ops Mall"/>
    <s v="DDIAZ"/>
    <s v="12"/>
    <s v="1200145924"/>
    <s v="10"/>
    <x v="3165"/>
    <x v="3544"/>
    <x v="31"/>
    <s v="DDIAZ"/>
    <s v="ZSRV"/>
    <s v=""/>
    <s v="P49614128"/>
    <s v="BACKSTAGE &amp; MARKETING SRL"/>
    <n v="360"/>
    <n v="104.34782608695652"/>
    <s v="PEN"/>
    <s v="false"/>
  </r>
  <r>
    <s v="6400"/>
    <s v="PE"/>
    <x v="2"/>
    <x v="34"/>
    <s v="PE Marketing Mall"/>
    <s v="PBRAVO"/>
    <s v="12"/>
    <s v="1200146761"/>
    <s v="10"/>
    <x v="3166"/>
    <x v="3545"/>
    <x v="51"/>
    <s v="EXT_EDAVILA"/>
    <s v="ZSRV"/>
    <s v="SER_MKT"/>
    <s v="P20416564"/>
    <s v="SUSAN LEON PRODUCCIONES Y REPRESENT"/>
    <n v="360"/>
    <n v="104.34782608695652"/>
    <s v="PEN"/>
    <s v="false"/>
  </r>
  <r>
    <s v="3540"/>
    <s v="PE"/>
    <x v="1"/>
    <x v="26"/>
    <s v="PE Gcia Ops"/>
    <s v="LCHIPAYO"/>
    <m/>
    <s v="1200147420"/>
    <s v="10"/>
    <x v="3167"/>
    <x v="3546"/>
    <x v="37"/>
    <s v="ARRIVERA"/>
    <s v="ZSRV"/>
    <s v="SER_GRAL"/>
    <s v="P06674761"/>
    <s v="GALLIANI ORTEGA JOSE ANTONIO"/>
    <n v="360"/>
    <n v="104.34782608695652"/>
    <s v="PEN"/>
    <s v="false"/>
  </r>
  <r>
    <s v="1100"/>
    <s v="CL"/>
    <x v="0"/>
    <x v="39"/>
    <s v="CL Explotación TI"/>
    <s v="CPAVEZ"/>
    <m/>
    <s v="1200147063"/>
    <s v="10"/>
    <x v="3168"/>
    <x v="3547"/>
    <x v="9"/>
    <s v="CPAVEZ"/>
    <s v="ZSRV"/>
    <s v="SER_GRAL"/>
    <s v="96806980"/>
    <s v="ENTEL PCS TELECOMUNICACIONES S.A."/>
    <n v="96070"/>
    <n v="103.7551434773687"/>
    <s v="CLP"/>
    <s v="false"/>
  </r>
  <r>
    <s v="PHM"/>
    <s v="CO"/>
    <x v="3"/>
    <x v="32"/>
    <s v="CO Mktg Mall"/>
    <s v="JPERDOMO"/>
    <s v="12"/>
    <s v="1200146491"/>
    <s v="10"/>
    <x v="3169"/>
    <x v="3548"/>
    <x v="43"/>
    <s v="AMONTES"/>
    <s v="ZSRV"/>
    <s v="SER_MKT"/>
    <s v="C43109691"/>
    <s v="CATALINA ANDREA ACEVEDO RESTREPO"/>
    <n v="380000"/>
    <n v="103.31702011963023"/>
    <s v="COP"/>
    <s v="false"/>
  </r>
  <r>
    <s v="MCH"/>
    <s v="PE"/>
    <x v="2"/>
    <x v="38"/>
    <s v="PE Ops Out/Strips"/>
    <s v="EREJAS"/>
    <s v="12"/>
    <s v="1200144908"/>
    <s v="10"/>
    <x v="3170"/>
    <x v="3549"/>
    <x v="5"/>
    <s v="EREJAS"/>
    <s v="ZSRV"/>
    <s v=""/>
    <s v="P60123269"/>
    <s v="JD COOL INGENIEROS E.I.R.L"/>
    <n v="355"/>
    <n v="102.89855072463767"/>
    <s v="PEN"/>
    <s v="false"/>
  </r>
  <r>
    <s v="BOG"/>
    <s v="CO"/>
    <x v="3"/>
    <x v="32"/>
    <s v="CO Mktg Mall"/>
    <s v="VESPINOSA"/>
    <s v="12"/>
    <s v="1200144117"/>
    <s v="10"/>
    <x v="3171"/>
    <x v="3550"/>
    <x v="46"/>
    <s v="AMONTES"/>
    <s v="ZSRV"/>
    <s v="SER_MKT"/>
    <s v="C800234331"/>
    <s v="GRAFIQ EDITORES S A S"/>
    <n v="376800"/>
    <n v="102.44698205546493"/>
    <s v="COP"/>
    <s v="false"/>
  </r>
  <r>
    <s v="6400"/>
    <s v="PE"/>
    <x v="2"/>
    <x v="34"/>
    <s v="PE Marketing Mall"/>
    <s v="PBRAVO"/>
    <s v="12"/>
    <s v="1200145442"/>
    <s v="10"/>
    <x v="3172"/>
    <x v="3551"/>
    <x v="52"/>
    <s v="EXT_EDAVILA"/>
    <s v="ZSRV"/>
    <s v="SER_MKT"/>
    <s v="P53508634"/>
    <s v="INVERSIONES QUISPE &amp; GUTIERREZ S.A."/>
    <n v="352"/>
    <n v="102.02898550724638"/>
    <s v="PEN"/>
    <s v="false"/>
  </r>
  <r>
    <s v="6500"/>
    <s v="PE"/>
    <x v="2"/>
    <x v="4"/>
    <s v="PE Sgcia Infra"/>
    <s v="MGRATELLY"/>
    <s v="12"/>
    <s v="1200144662"/>
    <s v="10"/>
    <x v="3173"/>
    <x v="3552"/>
    <x v="15"/>
    <s v="EXT_ACHIHUAN"/>
    <s v="ZSRV"/>
    <s v="SER_GRAL"/>
    <s v="P49259204"/>
    <s v="AF CONCEPT S.A.C."/>
    <n v="350"/>
    <n v="101.44927536231883"/>
    <s v="PEN"/>
    <s v="false"/>
  </r>
  <r>
    <s v="6400"/>
    <s v="PE"/>
    <x v="2"/>
    <x v="34"/>
    <s v="PE Marketing Mall"/>
    <s v="PBRAVO"/>
    <s v="12"/>
    <s v="1200145444"/>
    <s v="10"/>
    <x v="3174"/>
    <x v="3553"/>
    <x v="52"/>
    <s v="EXT_EDAVILA"/>
    <s v="ZSRV"/>
    <s v="SER_MKT"/>
    <s v="P53508634"/>
    <s v="INVERSIONES QUISPE &amp; GUTIERREZ S.A."/>
    <n v="350"/>
    <n v="101.44927536231883"/>
    <s v="PEN"/>
    <s v="false"/>
  </r>
  <r>
    <s v="6000"/>
    <s v="PE"/>
    <x v="2"/>
    <x v="34"/>
    <s v="PE Marketing Mall"/>
    <s v="AATOCHE"/>
    <s v="12"/>
    <s v="1200146462"/>
    <s v="10"/>
    <x v="3175"/>
    <x v="3554"/>
    <x v="43"/>
    <s v="EXT_KNOLASCO"/>
    <s v="ZSRV"/>
    <s v="SER_MKT"/>
    <s v="P55475164"/>
    <s v="INVERSIONES LURA S.A.C"/>
    <n v="350"/>
    <n v="101.44927536231883"/>
    <s v="PEN"/>
    <s v="false"/>
  </r>
  <r>
    <s v="6400"/>
    <s v="PE"/>
    <x v="2"/>
    <x v="34"/>
    <s v="PE Marketing Mall"/>
    <s v="PBRAVO"/>
    <s v="12"/>
    <s v="1200146760"/>
    <s v="10"/>
    <x v="3176"/>
    <x v="3555"/>
    <x v="51"/>
    <s v="EXT_EDAVILA"/>
    <s v="ZSRV"/>
    <s v="SER_MKT"/>
    <s v="P53508634"/>
    <s v="INVERSIONES QUISPE &amp; GUTIERREZ S.A."/>
    <n v="350"/>
    <n v="101.44927536231883"/>
    <s v="PEN"/>
    <s v="false"/>
  </r>
  <r>
    <s v="6700"/>
    <s v="PE"/>
    <x v="2"/>
    <x v="2"/>
    <s v="PE Ops Mall"/>
    <s v="ZDIAZ"/>
    <s v="12"/>
    <s v="1200145306"/>
    <s v="10"/>
    <x v="3177"/>
    <x v="3556"/>
    <x v="21"/>
    <s v="ZDIAZ"/>
    <s v="ZSRV"/>
    <s v=""/>
    <s v="P56607803"/>
    <s v="NATIONAL FACILITIES MANAGEMENT S.A."/>
    <n v="343.75"/>
    <n v="99.637681159420282"/>
    <s v="PEN"/>
    <s v="false"/>
  </r>
  <r>
    <s v="PCA"/>
    <s v="CO"/>
    <x v="3"/>
    <x v="11"/>
    <s v="CO Ops Mall"/>
    <s v="DLOZADA"/>
    <m/>
    <s v="1200147267"/>
    <s v="10"/>
    <x v="3178"/>
    <x v="3557"/>
    <x v="25"/>
    <s v="EXT_AFLOREZ"/>
    <s v="ZSRV"/>
    <s v=""/>
    <s v="C900669496"/>
    <s v="COMERCIALIZADORA DE INSUMOS"/>
    <n v="365000"/>
    <n v="99.238716693855352"/>
    <s v="COP"/>
    <s v="false"/>
  </r>
  <r>
    <s v="6740"/>
    <s v="PE"/>
    <x v="2"/>
    <x v="38"/>
    <s v="PE Ops Out/Strips"/>
    <s v="KORDAYA"/>
    <s v="12"/>
    <s v="1200144600"/>
    <s v="10"/>
    <x v="2322"/>
    <x v="2708"/>
    <x v="16"/>
    <s v="KORDAYA"/>
    <s v="ZSRV"/>
    <s v=""/>
    <s v="P60839151"/>
    <s v="ECOLOGIA SERVICIOS Y TRANSPORTE S.A"/>
    <n v="342"/>
    <n v="99.130434782608688"/>
    <s v="PEN"/>
    <s v="false"/>
  </r>
  <r>
    <s v="MVS"/>
    <s v="PE"/>
    <x v="2"/>
    <x v="38"/>
    <s v="PE Ops Out/Strips"/>
    <s v="KORDAYA"/>
    <s v="12"/>
    <s v="1200144997"/>
    <s v="10"/>
    <x v="2323"/>
    <x v="2708"/>
    <x v="0"/>
    <s v="KORDAYA"/>
    <s v="ZSRV"/>
    <s v=""/>
    <s v="P60839151"/>
    <s v="ECOLOGIA SERVICIOS Y TRANSPORTE S.A"/>
    <n v="342"/>
    <n v="99.130434782608688"/>
    <s v="PEN"/>
    <s v="false"/>
  </r>
  <r>
    <s v="PCA"/>
    <s v="CO"/>
    <x v="3"/>
    <x v="11"/>
    <s v="CO Ops Mall"/>
    <s v="DLOZADA"/>
    <s v="12"/>
    <s v="1200145154"/>
    <s v="10"/>
    <x v="3179"/>
    <x v="3558"/>
    <x v="24"/>
    <s v="EXT_AFLOREZ"/>
    <s v="ZSRV"/>
    <s v=""/>
    <s v="C800125313"/>
    <s v="SUMMAR PROCESOS S.A.S"/>
    <n v="364561"/>
    <n v="99.119358346927683"/>
    <s v="COP"/>
    <s v="false"/>
  </r>
  <r>
    <s v="ACO"/>
    <s v="CL"/>
    <x v="0"/>
    <x v="7"/>
    <s v="CL Ops Mall"/>
    <s v="FGONZALEZG"/>
    <s v="12"/>
    <s v="1200145328"/>
    <s v="10"/>
    <x v="3180"/>
    <x v="3559"/>
    <x v="21"/>
    <s v="FGONZALEZG"/>
    <s v="ZSRV"/>
    <s v=""/>
    <s v="80571500"/>
    <s v="ISS SERVICIOS GENERALES LIMITADA"/>
    <n v="91319"/>
    <n v="98.624086054021362"/>
    <s v="CLP"/>
    <s v="false"/>
  </r>
  <r>
    <s v="MIN"/>
    <s v="PE"/>
    <x v="1"/>
    <x v="34"/>
    <s v="PE Marketing Mall"/>
    <s v="AATOCHE"/>
    <s v="12"/>
    <s v="1200144022"/>
    <s v="10"/>
    <x v="3181"/>
    <x v="3560"/>
    <x v="8"/>
    <s v="EXT_EDAVILA"/>
    <s v="ZSRV"/>
    <s v="SER_MKT"/>
    <s v="P602425674"/>
    <s v="CORPORACION COPIAS EXPRESS S.R.L."/>
    <n v="340"/>
    <n v="98.550724637681157"/>
    <s v="PEN"/>
    <s v="false"/>
  </r>
  <r>
    <s v="OAS"/>
    <s v="CO"/>
    <x v="3"/>
    <x v="58"/>
    <s v="CO Mktg Div"/>
    <s v="CGUTIERREZ"/>
    <s v="12"/>
    <s v="1200144154"/>
    <s v="60"/>
    <x v="3182"/>
    <x v="3561"/>
    <x v="46"/>
    <s v="EXT_CRAMOS"/>
    <s v="ZSRV"/>
    <s v="SER_MKT"/>
    <s v="C860047239"/>
    <s v="MUSICAR S.A.S"/>
    <n v="362384"/>
    <n v="98.527460576400216"/>
    <s v="COP"/>
    <s v="false"/>
  </r>
  <r>
    <s v="OAS"/>
    <s v="CO"/>
    <x v="3"/>
    <x v="58"/>
    <s v="CO Mktg Div"/>
    <s v="CGUTIERREZ"/>
    <s v="12"/>
    <s v="1200144154"/>
    <s v="70"/>
    <x v="3182"/>
    <x v="3562"/>
    <x v="46"/>
    <s v="EXT_CRAMOS"/>
    <s v="ZSRV"/>
    <s v="SER_MKT"/>
    <s v="C860047239"/>
    <s v="MUSICAR S.A.S"/>
    <n v="362384"/>
    <n v="98.527460576400216"/>
    <s v="COP"/>
    <s v="false"/>
  </r>
  <r>
    <s v="OAS"/>
    <s v="CO"/>
    <x v="3"/>
    <x v="58"/>
    <s v="CO Mktg Div"/>
    <s v="CGUTIERREZ"/>
    <s v="12"/>
    <s v="1200144154"/>
    <s v="80"/>
    <x v="3182"/>
    <x v="3563"/>
    <x v="46"/>
    <s v="EXT_CRAMOS"/>
    <s v="ZSRV"/>
    <s v="SER_MKT"/>
    <s v="C860047239"/>
    <s v="MUSICAR S.A.S"/>
    <n v="362384"/>
    <n v="98.527460576400216"/>
    <s v="COP"/>
    <s v="false"/>
  </r>
  <r>
    <s v="OAS"/>
    <s v="CO"/>
    <x v="3"/>
    <x v="58"/>
    <s v="CO Mktg Div"/>
    <s v="CGUTIERREZ"/>
    <s v="12"/>
    <s v="1200144154"/>
    <s v="90"/>
    <x v="3182"/>
    <x v="3564"/>
    <x v="46"/>
    <s v="EXT_CRAMOS"/>
    <s v="ZSRV"/>
    <s v="SER_MKT"/>
    <s v="C860047239"/>
    <s v="MUSICAR S.A.S"/>
    <n v="362384"/>
    <n v="98.527460576400216"/>
    <s v="COP"/>
    <s v="false"/>
  </r>
  <r>
    <s v="OAS"/>
    <s v="CO"/>
    <x v="3"/>
    <x v="58"/>
    <s v="CO Mktg Div"/>
    <s v="CGUTIERREZ"/>
    <s v="12"/>
    <s v="1200144154"/>
    <s v="100"/>
    <x v="3182"/>
    <x v="3565"/>
    <x v="46"/>
    <s v="EXT_CRAMOS"/>
    <s v="ZSRV"/>
    <s v="SER_MKT"/>
    <s v="C860047239"/>
    <s v="MUSICAR S.A.S"/>
    <n v="362384"/>
    <n v="98.527460576400216"/>
    <s v="COP"/>
    <s v="false"/>
  </r>
  <r>
    <s v="OAS"/>
    <s v="CO"/>
    <x v="3"/>
    <x v="58"/>
    <s v="CO Mktg Div"/>
    <s v="CGUTIERREZ"/>
    <s v="12"/>
    <s v="1200144154"/>
    <s v="110"/>
    <x v="3182"/>
    <x v="3566"/>
    <x v="46"/>
    <s v="EXT_CRAMOS"/>
    <s v="ZSRV"/>
    <s v="SER_MKT"/>
    <s v="C860047239"/>
    <s v="MUSICAR S.A.S"/>
    <n v="362384"/>
    <n v="98.527460576400216"/>
    <s v="COP"/>
    <s v="false"/>
  </r>
  <r>
    <s v="OAS"/>
    <s v="CO"/>
    <x v="3"/>
    <x v="58"/>
    <s v="CO Mktg Div"/>
    <s v="CGUTIERREZ"/>
    <s v="12"/>
    <s v="1200144154"/>
    <s v="120"/>
    <x v="3182"/>
    <x v="3567"/>
    <x v="46"/>
    <s v="EXT_CRAMOS"/>
    <s v="ZSRV"/>
    <s v="SER_MKT"/>
    <s v="C860047239"/>
    <s v="MUSICAR S.A.S"/>
    <n v="362384"/>
    <n v="98.527460576400216"/>
    <s v="COP"/>
    <s v="false"/>
  </r>
  <r>
    <s v="4150"/>
    <s v="CO"/>
    <x v="3"/>
    <x v="48"/>
    <s v="CO Gcia Inmob"/>
    <s v="LCAMARGO"/>
    <s v="12"/>
    <s v="1200144294"/>
    <s v="30"/>
    <x v="1359"/>
    <x v="3568"/>
    <x v="3"/>
    <s v="LCAMARGO"/>
    <s v="ZSRV"/>
    <s v=""/>
    <s v="C900171033"/>
    <s v="JARCO SOCIEDAD POR ACCIONES SIMPLIF"/>
    <n v="362050"/>
    <n v="98.436650353452961"/>
    <s v="COP"/>
    <s v="false"/>
  </r>
  <r>
    <s v="3520"/>
    <s v="PE"/>
    <x v="1"/>
    <x v="17"/>
    <s v="PE Área Legal"/>
    <s v="GOLIVERI"/>
    <s v="12"/>
    <s v="1200145785"/>
    <s v="10"/>
    <x v="3183"/>
    <x v="3569"/>
    <x v="39"/>
    <s v="SGARIBAY"/>
    <s v="ZSRV"/>
    <s v=""/>
    <s v="P18214620"/>
    <s v="GONZALO GUSTAVO GONZALES GONZALES"/>
    <n v="338.98"/>
    <n v="98.255072463768116"/>
    <s v="PEN"/>
    <s v="false"/>
  </r>
  <r>
    <s v="PCA"/>
    <s v="CO"/>
    <x v="3"/>
    <x v="11"/>
    <s v="CO Ops Mall"/>
    <s v="DLOZADA"/>
    <s v="12"/>
    <s v="1200146343"/>
    <s v="10"/>
    <x v="3184"/>
    <x v="3570"/>
    <x v="35"/>
    <s v="RFC_CPI_SAP"/>
    <s v="ZSRV"/>
    <s v=""/>
    <s v="C804008044"/>
    <s v="ANS COMUNICACIONES S.A.S"/>
    <n v="360000"/>
    <n v="97.879282218597069"/>
    <s v="COP"/>
    <s v="false"/>
  </r>
  <r>
    <s v="MAM"/>
    <s v="CL"/>
    <x v="0"/>
    <x v="13"/>
    <s v="CL Marketing Mall"/>
    <s v="CESTAY"/>
    <s v="12"/>
    <s v="1200144852"/>
    <s v="10"/>
    <x v="3185"/>
    <x v="3571"/>
    <x v="42"/>
    <s v="CESTAY"/>
    <s v="ZSRV"/>
    <s v=""/>
    <s v="76593514"/>
    <s v="TEMPO PRODUCCIONES BY DS SPA"/>
    <n v="90000"/>
    <n v="97.199572321881789"/>
    <s v="CLP"/>
    <s v="false"/>
  </r>
  <r>
    <s v="1100"/>
    <s v="CL"/>
    <x v="0"/>
    <x v="7"/>
    <s v="CL Ops Mall"/>
    <s v="AGOMEZ"/>
    <s v="12"/>
    <s v="1200146586"/>
    <s v="20"/>
    <x v="2524"/>
    <x v="3572"/>
    <x v="2"/>
    <s v="EXT_DMENESES"/>
    <s v="ZSRV"/>
    <s v=""/>
    <s v="76593514"/>
    <s v="TEMPO PRODUCCIONES BY DS SPA"/>
    <n v="90000"/>
    <n v="97.199572321881789"/>
    <s v="CLP"/>
    <s v="false"/>
  </r>
  <r>
    <s v="6650"/>
    <s v="PE"/>
    <x v="2"/>
    <x v="2"/>
    <s v="PE Ops Mall"/>
    <s v="Ameza"/>
    <s v="12"/>
    <s v="1200146097"/>
    <s v="10"/>
    <x v="3186"/>
    <x v="2945"/>
    <x v="63"/>
    <s v="AMEZAR"/>
    <s v="ZSRV"/>
    <s v="SER_VARIO"/>
    <s v="P55219583"/>
    <s v="SERVICIOS EVENTOS SPECIALES"/>
    <n v="335.16"/>
    <n v="97.147826086956528"/>
    <s v="PEN"/>
    <s v="false"/>
  </r>
  <r>
    <s v="6030"/>
    <s v="PE"/>
    <x v="2"/>
    <x v="34"/>
    <s v="PE Marketing Mall"/>
    <s v="JHURTADO"/>
    <m/>
    <s v="1200147121"/>
    <s v="10"/>
    <x v="3187"/>
    <x v="3262"/>
    <x v="9"/>
    <s v="EXT_KNOLASCO"/>
    <s v="ZSRV"/>
    <s v="SER_MKT"/>
    <s v="P49614128"/>
    <s v="BACKSTAGE &amp; MARKETING SRL"/>
    <n v="335"/>
    <n v="97.101449275362313"/>
    <s v="PEN"/>
    <s v="false"/>
  </r>
  <r>
    <s v="DCO"/>
    <s v="CO"/>
    <x v="3"/>
    <x v="22"/>
    <s v="CO A.Finanzas"/>
    <s v="ABARRAGAN"/>
    <s v="12"/>
    <s v="1200144216"/>
    <s v="10"/>
    <x v="3188"/>
    <x v="3573"/>
    <x v="11"/>
    <s v="LBARRAGAN"/>
    <s v="ZSRV"/>
    <s v=""/>
    <s v="C900278155"/>
    <s v="HIDROSPOT SAS"/>
    <n v="356045"/>
    <n v="96.803969548667752"/>
    <s v="COP"/>
    <s v="false"/>
  </r>
  <r>
    <s v="DCO"/>
    <s v="CO"/>
    <x v="3"/>
    <x v="22"/>
    <s v="CO A.Finanzas"/>
    <s v="ABARRAGAN"/>
    <s v="12"/>
    <s v="1200145462"/>
    <s v="10"/>
    <x v="3189"/>
    <x v="3574"/>
    <x v="52"/>
    <s v="LBARRAGAN"/>
    <s v="ZSRV"/>
    <s v=""/>
    <s v="C900278155"/>
    <s v="HIDROSPOT SAS"/>
    <n v="356045"/>
    <n v="96.803969548667752"/>
    <s v="COP"/>
    <s v="false"/>
  </r>
  <r>
    <s v="DCO"/>
    <s v="CO"/>
    <x v="3"/>
    <x v="22"/>
    <s v="CO A.Finanzas"/>
    <s v="ABARRAGAN"/>
    <s v="12"/>
    <s v="1200146629"/>
    <s v="10"/>
    <x v="3190"/>
    <x v="3575"/>
    <x v="12"/>
    <s v="LBARRAGAN"/>
    <s v="ZSRV"/>
    <s v=""/>
    <s v="C900278155"/>
    <s v="HIDROSPOT SAS"/>
    <n v="356045"/>
    <n v="96.803969548667752"/>
    <s v="COP"/>
    <s v="false"/>
  </r>
  <r>
    <s v="OAS"/>
    <s v="CO"/>
    <x v="3"/>
    <x v="58"/>
    <s v="CO Mktg Div"/>
    <s v="CGUTIERREZ"/>
    <s v="12"/>
    <s v="1200144154"/>
    <s v="10"/>
    <x v="3182"/>
    <x v="3576"/>
    <x v="46"/>
    <s v="EXT_CRAMOS"/>
    <s v="ZSRV"/>
    <s v="SER_MKT"/>
    <s v="C860047239"/>
    <s v="MUSICAR S.A.S"/>
    <n v="355409"/>
    <n v="96.631049483414898"/>
    <s v="COP"/>
    <s v="false"/>
  </r>
  <r>
    <s v="OAS"/>
    <s v="CO"/>
    <x v="3"/>
    <x v="58"/>
    <s v="CO Mktg Div"/>
    <s v="CGUTIERREZ"/>
    <s v="12"/>
    <s v="1200144154"/>
    <s v="20"/>
    <x v="3182"/>
    <x v="3577"/>
    <x v="46"/>
    <s v="EXT_CRAMOS"/>
    <s v="ZSRV"/>
    <s v="SER_MKT"/>
    <s v="C860047239"/>
    <s v="MUSICAR S.A.S"/>
    <n v="355409"/>
    <n v="96.631049483414898"/>
    <s v="COP"/>
    <s v="false"/>
  </r>
  <r>
    <s v="OAS"/>
    <s v="CO"/>
    <x v="3"/>
    <x v="58"/>
    <s v="CO Mktg Div"/>
    <s v="CGUTIERREZ"/>
    <s v="12"/>
    <s v="1200144154"/>
    <s v="30"/>
    <x v="3182"/>
    <x v="3578"/>
    <x v="46"/>
    <s v="EXT_CRAMOS"/>
    <s v="ZSRV"/>
    <s v="SER_MKT"/>
    <s v="C860047239"/>
    <s v="MUSICAR S.A.S"/>
    <n v="355409"/>
    <n v="96.631049483414898"/>
    <s v="COP"/>
    <s v="false"/>
  </r>
  <r>
    <s v="OAS"/>
    <s v="CO"/>
    <x v="3"/>
    <x v="58"/>
    <s v="CO Mktg Div"/>
    <s v="CGUTIERREZ"/>
    <s v="12"/>
    <s v="1200144154"/>
    <s v="40"/>
    <x v="3182"/>
    <x v="3579"/>
    <x v="46"/>
    <s v="EXT_CRAMOS"/>
    <s v="ZSRV"/>
    <s v="SER_MKT"/>
    <s v="C860047239"/>
    <s v="MUSICAR S.A.S"/>
    <n v="355409"/>
    <n v="96.631049483414898"/>
    <s v="COP"/>
    <s v="false"/>
  </r>
  <r>
    <s v="OAS"/>
    <s v="CO"/>
    <x v="3"/>
    <x v="58"/>
    <s v="CO Mktg Div"/>
    <s v="CGUTIERREZ"/>
    <s v="12"/>
    <s v="1200144154"/>
    <s v="50"/>
    <x v="3182"/>
    <x v="3580"/>
    <x v="46"/>
    <s v="EXT_CRAMOS"/>
    <s v="ZSRV"/>
    <s v="SER_MKT"/>
    <s v="C860047239"/>
    <s v="MUSICAR S.A.S"/>
    <n v="355409"/>
    <n v="96.631049483414898"/>
    <s v="COP"/>
    <s v="false"/>
  </r>
  <r>
    <s v="MCH"/>
    <s v="PE"/>
    <x v="2"/>
    <x v="38"/>
    <s v="PE Ops Out/Strips"/>
    <s v="EREJAS"/>
    <s v="12"/>
    <s v="1200146669"/>
    <s v="10"/>
    <x v="3191"/>
    <x v="3581"/>
    <x v="12"/>
    <s v="EREJAS"/>
    <s v="ZSRV"/>
    <s v=""/>
    <s v="P45391868"/>
    <s v="IMAGEN ALTERNATIVA S.A.C."/>
    <n v="331"/>
    <n v="95.942028985507235"/>
    <s v="PEN"/>
    <s v="false"/>
  </r>
  <r>
    <s v="BOG"/>
    <s v="CO"/>
    <x v="3"/>
    <x v="11"/>
    <s v="CO Ops Mall"/>
    <s v="CAROL CORTES"/>
    <s v="12"/>
    <s v="1200143822"/>
    <s v="10"/>
    <x v="3192"/>
    <x v="3582"/>
    <x v="59"/>
    <s v="EXT_APAREDES"/>
    <s v="ZSRV"/>
    <s v=""/>
    <s v="C900038616"/>
    <s v="CBRE COLOMBIA SAS"/>
    <n v="346500"/>
    <n v="94.208809135399676"/>
    <s v="COP"/>
    <s v="false"/>
  </r>
  <r>
    <s v="MIN"/>
    <s v="PE"/>
    <x v="1"/>
    <x v="34"/>
    <s v="PE Marketing Mall"/>
    <s v="AATOCHE"/>
    <s v="12"/>
    <s v="1200144860"/>
    <s v="10"/>
    <x v="3193"/>
    <x v="3583"/>
    <x v="4"/>
    <s v="AATOCHE"/>
    <s v="ZSRV"/>
    <s v=""/>
    <s v="P53875769"/>
    <s v="DACA PUBLICIDAD SAC"/>
    <n v="325"/>
    <n v="94.202898550724626"/>
    <s v="PEN"/>
    <s v="false"/>
  </r>
  <r>
    <s v="3450"/>
    <s v="PE"/>
    <x v="1"/>
    <x v="38"/>
    <s v="PE Ops Out/Strips"/>
    <s v="ameza"/>
    <m/>
    <s v="1200147159"/>
    <s v="10"/>
    <x v="3194"/>
    <x v="1401"/>
    <x v="41"/>
    <s v="AMEZAR"/>
    <s v="ZSRV"/>
    <s v="SER_VARIO"/>
    <s v="P60113015"/>
    <s v="GALAXY COMUNICACIONES S.A.C"/>
    <n v="94"/>
    <n v="94"/>
    <s v="USD"/>
    <s v="false"/>
  </r>
  <r>
    <s v="3540"/>
    <s v="PE"/>
    <x v="1"/>
    <x v="54"/>
    <s v="PE Área Personas"/>
    <s v="GRAVINES"/>
    <s v="12"/>
    <s v="1200144106"/>
    <s v="20"/>
    <x v="2691"/>
    <x v="3584"/>
    <x v="23"/>
    <s v="GRAVINES"/>
    <s v="ZSRV"/>
    <s v="SER_MKT"/>
    <s v="P34054975"/>
    <s v="CONQUISTADORES REAL SERVICE S.A"/>
    <n v="323.61"/>
    <n v="93.8"/>
    <s v="PEN"/>
    <s v="false"/>
  </r>
  <r>
    <s v="3510"/>
    <s v="PE"/>
    <x v="1"/>
    <x v="2"/>
    <s v="PE Ops Mall"/>
    <s v="DDIAZ"/>
    <s v="12"/>
    <s v="1200146956"/>
    <s v="10"/>
    <x v="3195"/>
    <x v="3585"/>
    <x v="38"/>
    <s v="DDIAZ"/>
    <s v="ZSRV"/>
    <s v=""/>
    <s v="P52933471"/>
    <s v="EMPSER PERU E.I.R.L"/>
    <n v="323.5"/>
    <n v="93.768115942028984"/>
    <s v="PEN"/>
    <s v="false"/>
  </r>
  <r>
    <s v="6000"/>
    <s v="PE"/>
    <x v="2"/>
    <x v="2"/>
    <s v="PE Ops Mall"/>
    <s v="MPONCE"/>
    <s v="12"/>
    <s v="1200143668"/>
    <s v="10"/>
    <x v="1669"/>
    <x v="1808"/>
    <x v="33"/>
    <s v="EXT_KNOLASCO"/>
    <s v="ZSRV"/>
    <s v="SER_MANTO"/>
    <s v="P60150707"/>
    <s v="TECNISTORE E.I.R.L"/>
    <n v="93.64"/>
    <n v="93.64"/>
    <s v="USD"/>
    <s v="false"/>
  </r>
  <r>
    <s v="2400"/>
    <s v="CL"/>
    <x v="0"/>
    <x v="7"/>
    <s v="CL Ops Mall"/>
    <s v="RMESA"/>
    <s v="12"/>
    <s v="1200145863"/>
    <s v="10"/>
    <x v="3196"/>
    <x v="3586"/>
    <x v="31"/>
    <s v="EXT_JHERRERA"/>
    <s v="ZSRV"/>
    <s v=""/>
    <s v="77862952"/>
    <s v="RECIPAZ CAMILA ANDREA PAZ LOBOS EIR"/>
    <n v="86300"/>
    <n v="93.203589904204421"/>
    <s v="CLP"/>
    <s v="false"/>
  </r>
  <r>
    <s v="2160"/>
    <s v="CL"/>
    <x v="0"/>
    <x v="13"/>
    <s v="CL Marketing Mall"/>
    <s v="JGORICHON"/>
    <s v="12"/>
    <s v="1200145435"/>
    <s v="10"/>
    <x v="3197"/>
    <x v="3587"/>
    <x v="52"/>
    <s v="JGORICHON"/>
    <s v="ZSRV"/>
    <s v=""/>
    <s v="76666197"/>
    <s v="LA AMPOLLETA PRODUCCION AUDIOVISUAL"/>
    <n v="86250"/>
    <n v="93.149590141803387"/>
    <s v="CLP"/>
    <s v="false"/>
  </r>
  <r>
    <s v="4300"/>
    <s v="CO"/>
    <x v="3"/>
    <x v="12"/>
    <s v="CO Gcia Ing"/>
    <s v="JVASQUEZ"/>
    <s v="12"/>
    <s v="1200146727"/>
    <s v="10"/>
    <x v="3198"/>
    <x v="3588"/>
    <x v="51"/>
    <s v="JVASQUEZ"/>
    <s v="ZSRV"/>
    <s v=""/>
    <s v="C901498330"/>
    <s v="CONSTRUCCIÓN Y MANTENIMIENTO 7/24 S"/>
    <n v="342000"/>
    <n v="92.985318107667212"/>
    <s v="COP"/>
    <s v="false"/>
  </r>
  <r>
    <s v="MIN"/>
    <s v="PE"/>
    <x v="1"/>
    <x v="34"/>
    <s v="PE Marketing Mall"/>
    <s v="AATOCHE"/>
    <s v="12"/>
    <s v="1200144160"/>
    <s v="10"/>
    <x v="3199"/>
    <x v="3589"/>
    <x v="46"/>
    <s v="EXT_EDAVILA"/>
    <s v="ZSRV"/>
    <s v="SER_MKT"/>
    <s v="P60410156"/>
    <s v="S &amp; M GIGANTICOLOR S.A.C"/>
    <n v="320"/>
    <n v="92.753623188405797"/>
    <s v="PEN"/>
    <s v="false"/>
  </r>
  <r>
    <s v="3540"/>
    <s v="PE"/>
    <x v="1"/>
    <x v="26"/>
    <s v="PE Gcia Ops"/>
    <s v="IVALDERRAMA"/>
    <s v="12"/>
    <s v="1200144834"/>
    <s v="10"/>
    <x v="3200"/>
    <x v="3590"/>
    <x v="4"/>
    <s v="IVALDERRAMA"/>
    <s v="ZSRV"/>
    <s v=""/>
    <s v="P60790228"/>
    <s v="JP ENERGY S.A.C"/>
    <n v="320"/>
    <n v="92.753623188405797"/>
    <s v="PEN"/>
    <s v="false"/>
  </r>
  <r>
    <s v="3450"/>
    <s v="PE"/>
    <x v="1"/>
    <x v="34"/>
    <s v="PE Marketing Mall"/>
    <s v="YPAREDES"/>
    <s v="12"/>
    <s v="1200146533"/>
    <s v="10"/>
    <x v="3201"/>
    <x v="3591"/>
    <x v="10"/>
    <s v="EXT_ACHIHUAN"/>
    <s v="ZSRV"/>
    <s v="SER_MKT"/>
    <s v="P60187122"/>
    <s v="IMAGETING E.I.R.L"/>
    <n v="320"/>
    <n v="92.753623188405797"/>
    <s v="PEN"/>
    <s v="false"/>
  </r>
  <r>
    <s v="OUL"/>
    <s v="PE"/>
    <x v="1"/>
    <x v="34"/>
    <s v="PE Marketing Mall"/>
    <s v="YPAREDES"/>
    <s v="12"/>
    <s v="1200146537"/>
    <s v="10"/>
    <x v="3202"/>
    <x v="3591"/>
    <x v="10"/>
    <s v="EXT_ACHIHUAN"/>
    <s v="ZSRV"/>
    <s v="SER_MKT"/>
    <s v="P60187122"/>
    <s v="IMAGETING E.I.R.L"/>
    <n v="320"/>
    <n v="92.753623188405797"/>
    <s v="PEN"/>
    <s v="false"/>
  </r>
  <r>
    <s v="6500"/>
    <s v="PE"/>
    <x v="2"/>
    <x v="34"/>
    <s v="PE Marketing Mall"/>
    <s v="KORDAYA"/>
    <m/>
    <s v="1200147667"/>
    <s v="10"/>
    <x v="3203"/>
    <x v="3592"/>
    <x v="45"/>
    <s v="EXT_ACHIHUAN"/>
    <s v="ZSRV"/>
    <s v=""/>
    <s v="P20416564"/>
    <s v="SUSAN LEON PRODUCCIONES Y REPRESENT"/>
    <n v="320"/>
    <n v="92.753623188405797"/>
    <s v="PEN"/>
    <s v="false"/>
  </r>
  <r>
    <s v="PCA"/>
    <s v="CO"/>
    <x v="3"/>
    <x v="11"/>
    <s v="CO Ops Mall"/>
    <s v="DLOZADA"/>
    <s v="12"/>
    <s v="1200146425"/>
    <s v="10"/>
    <x v="3204"/>
    <x v="3593"/>
    <x v="13"/>
    <s v="EXT_AFLOREZ"/>
    <s v="ZSRV"/>
    <s v=""/>
    <s v="C900669496"/>
    <s v="COMERCIALIZADORA DE INSUMOS"/>
    <n v="341000"/>
    <n v="92.713431212615546"/>
    <s v="COP"/>
    <s v="false"/>
  </r>
  <r>
    <s v="6150"/>
    <s v="PE"/>
    <x v="2"/>
    <x v="2"/>
    <s v="PE Ops Mall"/>
    <s v="JGONZALES"/>
    <s v="12"/>
    <s v="1200144757"/>
    <s v="10"/>
    <x v="3205"/>
    <x v="3594"/>
    <x v="44"/>
    <s v="JGONZALES"/>
    <s v="ZSRV"/>
    <s v=""/>
    <s v="P56607803"/>
    <s v="NATIONAL FACILITIES MANAGEMENT S.A."/>
    <n v="319.05"/>
    <n v="92.478260869565219"/>
    <s v="PEN"/>
    <s v="false"/>
  </r>
  <r>
    <s v="ACH"/>
    <s v="CL"/>
    <x v="0"/>
    <x v="7"/>
    <s v="CL Ops Mall"/>
    <s v="Ext_mloyola"/>
    <s v="12"/>
    <s v="1200143702"/>
    <s v="10"/>
    <x v="3206"/>
    <x v="3595"/>
    <x v="49"/>
    <s v="EXT_MLOYOLA"/>
    <s v="ZSRV"/>
    <s v=""/>
    <s v="96811990"/>
    <s v="LINKES CHILE S.A"/>
    <n v="85528"/>
    <n v="92.36983357273229"/>
    <s v="CLP"/>
    <s v="false"/>
  </r>
  <r>
    <s v="OUL"/>
    <s v="PE"/>
    <x v="1"/>
    <x v="38"/>
    <s v="PE Ops Out/Strips"/>
    <s v="mrodriguezc"/>
    <s v="12"/>
    <s v="1200147000"/>
    <s v="10"/>
    <x v="3207"/>
    <x v="3596"/>
    <x v="38"/>
    <s v="MRODRIGUEZC"/>
    <s v="ZSRV"/>
    <s v=""/>
    <s v="P60790228"/>
    <s v="JP ENERGY S.A.C"/>
    <n v="317.8"/>
    <n v="92.115942028985501"/>
    <s v="PEN"/>
    <s v="false"/>
  </r>
  <r>
    <s v="2400"/>
    <s v="CL"/>
    <x v="0"/>
    <x v="7"/>
    <s v="CL Ops Mall"/>
    <s v="rmesa"/>
    <m/>
    <s v="1200147171"/>
    <s v="10"/>
    <x v="3208"/>
    <x v="3597"/>
    <x v="41"/>
    <s v="EXT_CRODRIGU"/>
    <s v="ZSRV"/>
    <s v=""/>
    <s v="77020931"/>
    <s v="CONSTRUCCIONES Y SERVICIOS GENERALE"/>
    <n v="85000"/>
    <n v="91.799596081777239"/>
    <s v="CLP"/>
    <s v="false"/>
  </r>
  <r>
    <s v="MVS"/>
    <s v="PE"/>
    <x v="2"/>
    <x v="38"/>
    <s v="PE Ops Out/Strips"/>
    <s v="KORDAYA"/>
    <m/>
    <s v="1200147541"/>
    <s v="10"/>
    <x v="3209"/>
    <x v="3598"/>
    <x v="28"/>
    <s v="KORDAYA"/>
    <s v="ZSRV"/>
    <s v=""/>
    <s v="P60865842"/>
    <s v="EMERGENCY SURVIVAL S.A.C"/>
    <n v="315.5"/>
    <n v="91.449275362318829"/>
    <s v="PEN"/>
    <s v="false"/>
  </r>
  <r>
    <s v="3520"/>
    <s v="PE"/>
    <x v="1"/>
    <x v="2"/>
    <s v="PE Ops Mall"/>
    <s v="GLUDENA"/>
    <m/>
    <s v="1200147131"/>
    <s v="10"/>
    <x v="3210"/>
    <x v="3599"/>
    <x v="9"/>
    <s v="GLUDENA"/>
    <s v="ZSRV"/>
    <s v=""/>
    <s v="P56607803"/>
    <s v="NATIONAL FACILITIES MANAGEMENT S.A."/>
    <n v="315"/>
    <n v="91.304347826086953"/>
    <s v="PEN"/>
    <s v="false"/>
  </r>
  <r>
    <s v="1100"/>
    <s v="CL"/>
    <x v="0"/>
    <x v="6"/>
    <s v="Corp Explo. TI"/>
    <s v="CPAVEZ"/>
    <s v="12"/>
    <s v="1200145029"/>
    <s v="10"/>
    <x v="3211"/>
    <x v="3600"/>
    <x v="7"/>
    <s v="CPAVEZ"/>
    <s v="ZSRV"/>
    <s v="SER_GRAL"/>
    <s v="96806980"/>
    <s v="ENTEL PCS TELECOMUNICACIONES S.A."/>
    <n v="84286"/>
    <n v="91.028479474690315"/>
    <s v="CLP"/>
    <s v="false"/>
  </r>
  <r>
    <s v="1100"/>
    <s v="CL"/>
    <x v="0"/>
    <x v="6"/>
    <s v="Corp Explo. TI"/>
    <s v="CPAVEZ"/>
    <m/>
    <s v="1200147457"/>
    <s v="10"/>
    <x v="3212"/>
    <x v="3601"/>
    <x v="29"/>
    <s v="CPAVEZ"/>
    <s v="ZSRV"/>
    <s v="SER_GRAL"/>
    <s v="76773092"/>
    <s v="ECLOUDNOVA SPA"/>
    <n v="91"/>
    <n v="91"/>
    <s v="USD"/>
    <s v="false"/>
  </r>
  <r>
    <s v="3540"/>
    <s v="PE"/>
    <x v="1"/>
    <x v="17"/>
    <s v="PE Área Legal"/>
    <s v="GOLIVERI"/>
    <s v="12"/>
    <s v="1200146991"/>
    <s v="10"/>
    <x v="3213"/>
    <x v="3602"/>
    <x v="38"/>
    <s v="SGARIBAY"/>
    <s v="ZSRV"/>
    <s v=""/>
    <s v="P09670155"/>
    <s v="ZAMBRANO RODRIGUEZ LUCIO"/>
    <n v="313.56"/>
    <n v="90.886956521739123"/>
    <s v="PEN"/>
    <s v="false"/>
  </r>
  <r>
    <s v="1100"/>
    <s v="CL"/>
    <x v="0"/>
    <x v="7"/>
    <s v="CL Ops Mall"/>
    <s v="Ext_mloyola"/>
    <s v="12"/>
    <s v="1200145418"/>
    <s v="10"/>
    <x v="3214"/>
    <x v="3603"/>
    <x v="52"/>
    <s v="EXT_MLOYOLA"/>
    <s v="ZSRV"/>
    <s v=""/>
    <s v="77862952"/>
    <s v="RECIPAZ CAMILA ANDREA PAZ LOBOS EIR"/>
    <n v="83400"/>
    <n v="90.071603684943796"/>
    <s v="CLP"/>
    <s v="false"/>
  </r>
  <r>
    <s v="1100"/>
    <s v="CL"/>
    <x v="0"/>
    <x v="7"/>
    <s v="CL Ops Mall"/>
    <s v="Ext_mloyola"/>
    <s v="12"/>
    <s v="1200145458"/>
    <s v="10"/>
    <x v="3215"/>
    <x v="3604"/>
    <x v="1"/>
    <s v="EXT_MLOYOLA"/>
    <s v="ZSRV"/>
    <s v=""/>
    <s v="77862952"/>
    <s v="RECIPAZ CAMILA ANDREA PAZ LOBOS EIR"/>
    <n v="83400"/>
    <n v="90.071603684943796"/>
    <s v="CLP"/>
    <s v="false"/>
  </r>
  <r>
    <s v="PCA"/>
    <s v="CO"/>
    <x v="3"/>
    <x v="32"/>
    <s v="CO Mktg Mall"/>
    <s v="PRODRIGUEZ"/>
    <s v="12"/>
    <s v="1200144741"/>
    <s v="10"/>
    <x v="3216"/>
    <x v="3605"/>
    <x v="44"/>
    <s v="EXT_DMENDES"/>
    <s v="ZSRV"/>
    <s v=""/>
    <s v="C901281802"/>
    <s v="SOLUCIONES LA VEGA SAS"/>
    <n v="330000"/>
    <n v="89.722675367047302"/>
    <s v="COP"/>
    <s v="false"/>
  </r>
  <r>
    <s v="OAS"/>
    <s v="CO"/>
    <x v="3"/>
    <x v="31"/>
    <s v="CO Ops Out/Strip"/>
    <s v="LCHARRY"/>
    <m/>
    <s v="1200147501"/>
    <s v="20"/>
    <x v="2777"/>
    <x v="3107"/>
    <x v="29"/>
    <s v="LCHARRY"/>
    <s v="ZSRV"/>
    <s v=""/>
    <s v="C900074348"/>
    <s v="SUMICORP LTDA"/>
    <n v="329200"/>
    <n v="89.505165851005984"/>
    <s v="COP"/>
    <s v="false"/>
  </r>
  <r>
    <s v="PCA"/>
    <s v="CO"/>
    <x v="3"/>
    <x v="11"/>
    <s v="CO Ops Mall"/>
    <s v="DLOZADA"/>
    <s v="12"/>
    <s v="1200144703"/>
    <s v="20"/>
    <x v="614"/>
    <x v="655"/>
    <x v="44"/>
    <s v="EXT_AFLOREZ"/>
    <s v="ZSRV"/>
    <s v=""/>
    <s v="C901357286"/>
    <s v="MARLOWE S.A.S"/>
    <n v="325800"/>
    <n v="88.580750407830337"/>
    <s v="COP"/>
    <s v="false"/>
  </r>
  <r>
    <s v="2400"/>
    <s v="CL"/>
    <x v="0"/>
    <x v="62"/>
    <s v="CL Arq Out/Strip"/>
    <s v="S UGARTE"/>
    <s v="14"/>
    <s v="1400009213"/>
    <s v="10"/>
    <x v="3217"/>
    <x v="3606"/>
    <x v="42"/>
    <s v="BILLESCA"/>
    <s v="ZPMH"/>
    <s v=""/>
    <s v="76088833"/>
    <s v="ASESORIAS E INVERSIONES FAUNDEZ LAT"/>
    <n v="2.1240000000000001"/>
    <n v="88.5"/>
    <s v="UF"/>
    <s v="false"/>
  </r>
  <r>
    <s v="DCO"/>
    <s v="CO"/>
    <x v="3"/>
    <x v="22"/>
    <s v="CO A.Finanzas"/>
    <s v="ABARRAGAN"/>
    <s v="12"/>
    <s v="1200143723"/>
    <s v="10"/>
    <x v="3218"/>
    <x v="3607"/>
    <x v="14"/>
    <s v="LBARRAGAN"/>
    <s v="ZSRV"/>
    <s v=""/>
    <s v="C900610585"/>
    <s v="EASY TAXI COLOMBIA S.A.S"/>
    <n v="324552"/>
    <n v="88.241435562805876"/>
    <s v="COP"/>
    <s v="false"/>
  </r>
  <r>
    <s v="MVS"/>
    <s v="PE"/>
    <x v="2"/>
    <x v="38"/>
    <s v="PE Ops Out/Strips"/>
    <s v="KORDAYA"/>
    <s v="12"/>
    <s v="1200145917"/>
    <s v="10"/>
    <x v="2430"/>
    <x v="2708"/>
    <x v="31"/>
    <s v="KORDAYA"/>
    <s v="ZSRV"/>
    <s v=""/>
    <s v="P60839151"/>
    <s v="ECOLOGIA SERVICIOS Y TRANSPORTE S.A"/>
    <n v="304"/>
    <n v="88.115942028985501"/>
    <s v="PEN"/>
    <s v="false"/>
  </r>
  <r>
    <s v="6740"/>
    <s v="PE"/>
    <x v="2"/>
    <x v="38"/>
    <s v="PE Ops Out/Strips"/>
    <s v="KORDAYA"/>
    <s v="12"/>
    <s v="1200145935"/>
    <s v="10"/>
    <x v="2431"/>
    <x v="2708"/>
    <x v="31"/>
    <s v="KORDAYA"/>
    <s v="ZSRV"/>
    <s v=""/>
    <s v="P60839151"/>
    <s v="ECOLOGIA SERVICIOS Y TRANSPORTE S.A"/>
    <n v="304"/>
    <n v="88.115942028985501"/>
    <s v="PEN"/>
    <s v="false"/>
  </r>
  <r>
    <s v="3540"/>
    <s v="PE"/>
    <x v="1"/>
    <x v="26"/>
    <s v="PE Gcia Ops"/>
    <s v="IVALDERRAMA"/>
    <s v="12"/>
    <s v="1200146631"/>
    <s v="10"/>
    <x v="3219"/>
    <x v="3608"/>
    <x v="2"/>
    <s v="GRAVINES"/>
    <s v="ZSRV"/>
    <s v="SER_GRAL"/>
    <s v="P10178274"/>
    <s v="TRANSFAR SUPPLIES COMPUTER S.A"/>
    <n v="88"/>
    <n v="88"/>
    <s v="USD"/>
    <s v="false"/>
  </r>
  <r>
    <s v="6400"/>
    <s v="PE"/>
    <x v="2"/>
    <x v="14"/>
    <s v="Corp Gest Riesgo"/>
    <s v="CF"/>
    <s v="14"/>
    <s v="1400009258"/>
    <s v="10"/>
    <x v="3220"/>
    <x v="317"/>
    <x v="36"/>
    <s v="FPEREZ"/>
    <s v="ZPMH"/>
    <s v=""/>
    <s v="P39062500"/>
    <s v="CHUBB PERU S.A. COMPANIA DE SEGUROS"/>
    <n v="87.8"/>
    <n v="87.8"/>
    <s v="USD"/>
    <s v="false"/>
  </r>
  <r>
    <s v="4300"/>
    <s v="CO"/>
    <x v="3"/>
    <x v="47"/>
    <s v="CO Center Manager"/>
    <s v="AJIMENEZ"/>
    <s v="12"/>
    <s v="1200143609"/>
    <s v="10"/>
    <x v="3221"/>
    <x v="3609"/>
    <x v="55"/>
    <s v="EXT_VCARMONA"/>
    <s v="ZSRV"/>
    <s v="SER_GRAL"/>
    <s v="C811025289"/>
    <s v="NOVAVENTA S.A.S"/>
    <n v="322350"/>
    <n v="87.642740619902128"/>
    <s v="COP"/>
    <s v="false"/>
  </r>
  <r>
    <s v="4300"/>
    <s v="CO"/>
    <x v="3"/>
    <x v="47"/>
    <s v="CO Center Manager"/>
    <s v="AJIMENEZ"/>
    <s v="12"/>
    <s v="1200145095"/>
    <s v="10"/>
    <x v="3222"/>
    <x v="3610"/>
    <x v="24"/>
    <s v="EXT_VCARMONA"/>
    <s v="ZSRV"/>
    <s v="SER_GRAL"/>
    <s v="C890900608"/>
    <s v="ALMACENES  EXITO SA"/>
    <n v="320193"/>
    <n v="87.056280587275694"/>
    <s v="COP"/>
    <s v="false"/>
  </r>
  <r>
    <s v="MVS"/>
    <s v="PE"/>
    <x v="2"/>
    <x v="38"/>
    <s v="PE Ops Out/Strips"/>
    <s v="KORDAYA"/>
    <s v="12"/>
    <s v="1200144758"/>
    <s v="10"/>
    <x v="3223"/>
    <x v="3611"/>
    <x v="44"/>
    <s v="KORDAYA"/>
    <s v="ZSRV"/>
    <s v=""/>
    <s v="P61345984"/>
    <s v="GRUPO PERU MEDICAL SALUD S.A.C"/>
    <n v="300"/>
    <n v="86.956521739130437"/>
    <s v="PEN"/>
    <s v="false"/>
  </r>
  <r>
    <s v="6500"/>
    <s v="PE"/>
    <x v="2"/>
    <x v="34"/>
    <s v="PE Marketing Mall"/>
    <s v="RCULQUI"/>
    <s v="12"/>
    <s v="1200144980"/>
    <s v="10"/>
    <x v="3224"/>
    <x v="3612"/>
    <x v="0"/>
    <s v="EXT_BRODRIGU"/>
    <s v="ZSRV"/>
    <s v=""/>
    <s v="P20416564"/>
    <s v="SUSAN LEON PRODUCCIONES Y REPRESENT"/>
    <n v="300"/>
    <n v="86.956521739130437"/>
    <s v="PEN"/>
    <s v="false"/>
  </r>
  <r>
    <s v="LAR"/>
    <s v="PE"/>
    <x v="1"/>
    <x v="8"/>
    <s v="PE Center Manager"/>
    <s v="FZAMALLOA"/>
    <s v="12"/>
    <s v="1200145901"/>
    <s v="10"/>
    <x v="3225"/>
    <x v="3613"/>
    <x v="31"/>
    <s v="EXT_BRODRIGU"/>
    <s v="ZSRV"/>
    <s v=""/>
    <s v="P55219583"/>
    <s v="SERVICIOS EVENTOS SPECIALES"/>
    <n v="300"/>
    <n v="86.956521739130437"/>
    <s v="PEN"/>
    <s v="false"/>
  </r>
  <r>
    <s v="3450"/>
    <s v="PE"/>
    <x v="1"/>
    <x v="38"/>
    <s v="PE Ops Out/Strips"/>
    <s v="ameza"/>
    <s v="12"/>
    <s v="1200145244"/>
    <s v="10"/>
    <x v="3226"/>
    <x v="2733"/>
    <x v="36"/>
    <s v="AMEZAR"/>
    <s v="ZSRV"/>
    <s v="SER_VARIO"/>
    <s v="P55086648"/>
    <s v="4SECURE S.A.C"/>
    <n v="299.7"/>
    <n v="86.869565217391298"/>
    <s v="PEN"/>
    <s v="false"/>
  </r>
  <r>
    <s v="3450"/>
    <s v="PE"/>
    <x v="1"/>
    <x v="38"/>
    <s v="PE Ops Out/Strips"/>
    <s v="ameza"/>
    <s v="12"/>
    <s v="1200145245"/>
    <s v="10"/>
    <x v="3227"/>
    <x v="2733"/>
    <x v="36"/>
    <s v="AMEZAR"/>
    <s v="ZSRV"/>
    <s v="SER_VARIO"/>
    <s v="P55086648"/>
    <s v="4SECURE S.A.C"/>
    <n v="299.7"/>
    <n v="86.869565217391298"/>
    <s v="PEN"/>
    <s v="false"/>
  </r>
  <r>
    <s v="6400"/>
    <s v="PE"/>
    <x v="2"/>
    <x v="2"/>
    <s v="PE Ops Mall"/>
    <s v="PBRAVO"/>
    <s v="12"/>
    <s v="1200144018"/>
    <s v="10"/>
    <x v="3228"/>
    <x v="3614"/>
    <x v="8"/>
    <s v="PBRAVO"/>
    <s v="ZSRV"/>
    <s v=""/>
    <s v="P56607803"/>
    <s v="NATIONAL FACILITIES MANAGEMENT S.A."/>
    <n v="297"/>
    <n v="86.086956521739125"/>
    <s v="PEN"/>
    <s v="false"/>
  </r>
  <r>
    <s v="DCO"/>
    <s v="CO"/>
    <x v="3"/>
    <x v="22"/>
    <s v="CO A.Finanzas"/>
    <s v="ABARRAGAN"/>
    <s v="12"/>
    <s v="1200145087"/>
    <s v="10"/>
    <x v="3229"/>
    <x v="3615"/>
    <x v="24"/>
    <s v="LBARRAGAN"/>
    <s v="ZSRV"/>
    <s v=""/>
    <s v="C900387062"/>
    <s v="DISTRINORTE 93 S.A.S."/>
    <n v="316067"/>
    <n v="85.934475258292551"/>
    <s v="COP"/>
    <s v="false"/>
  </r>
  <r>
    <s v="2400"/>
    <s v="CL"/>
    <x v="0"/>
    <x v="14"/>
    <s v="Corp Gest Riesgo"/>
    <s v="CFUENTES"/>
    <s v="14"/>
    <s v="1400009099"/>
    <s v="10"/>
    <x v="3230"/>
    <x v="1675"/>
    <x v="59"/>
    <s v="PMUNOZ"/>
    <s v="ZPMH"/>
    <s v=""/>
    <s v="99225000"/>
    <s v="CHUBB SEGUROS CHILE S.A."/>
    <n v="85.87"/>
    <n v="85.87"/>
    <s v="USD"/>
    <s v="false"/>
  </r>
  <r>
    <s v="BOG"/>
    <s v="CO"/>
    <x v="3"/>
    <x v="33"/>
    <s v="CO Sgcia Personas"/>
    <s v="JVASQUEZ"/>
    <s v="12"/>
    <s v="1200146854"/>
    <s v="10"/>
    <x v="3231"/>
    <x v="3198"/>
    <x v="50"/>
    <s v="JVASQUEZ"/>
    <s v="ZSRV"/>
    <s v=""/>
    <s v="C830112154"/>
    <s v="CONTROLES Y AUTOMATIZACION S A S"/>
    <n v="313650"/>
    <n v="85.277324632952698"/>
    <s v="COP"/>
    <s v="false"/>
  </r>
  <r>
    <s v="PHM"/>
    <s v="CO"/>
    <x v="3"/>
    <x v="47"/>
    <s v="CO Center Manager"/>
    <s v="SESCOBAR"/>
    <s v="12"/>
    <s v="1200145186"/>
    <s v="10"/>
    <x v="3232"/>
    <x v="3616"/>
    <x v="22"/>
    <s v="SESCOBAR"/>
    <s v="ZSRV"/>
    <s v=""/>
    <s v="C901446733"/>
    <s v="EL PUNTO CADENA S.A.S"/>
    <n v="310212"/>
    <n v="84.342577487765084"/>
    <s v="COP"/>
    <s v="false"/>
  </r>
  <r>
    <s v="6000"/>
    <s v="PE"/>
    <x v="2"/>
    <x v="34"/>
    <s v="PE Marketing Mall"/>
    <s v="AATOCHE"/>
    <s v="12"/>
    <s v="1200144716"/>
    <s v="10"/>
    <x v="3233"/>
    <x v="3617"/>
    <x v="44"/>
    <s v="EXT_KNOLASCO"/>
    <s v="ZSRV"/>
    <s v="SER_MKT"/>
    <s v="P52110530"/>
    <s v="COPEX DIGITAL S.A.C."/>
    <n v="290"/>
    <n v="84.05797101449275"/>
    <s v="PEN"/>
    <s v="false"/>
  </r>
  <r>
    <s v="MOL"/>
    <s v="PE"/>
    <x v="1"/>
    <x v="2"/>
    <s v="PE Ops Mall"/>
    <s v="JZAPATA"/>
    <m/>
    <s v="1200147292"/>
    <s v="10"/>
    <x v="3234"/>
    <x v="3618"/>
    <x v="25"/>
    <s v="EXT_KNOLASCO"/>
    <s v="ZSRV"/>
    <s v=""/>
    <s v="P56607803"/>
    <s v="NATIONAL FACILITIES MANAGEMENT S.A."/>
    <n v="290"/>
    <n v="84.05797101449275"/>
    <s v="PEN"/>
    <s v="false"/>
  </r>
  <r>
    <s v="PAG"/>
    <s v="CO"/>
    <x v="3"/>
    <x v="11"/>
    <s v="CO Ops Mall"/>
    <s v="CHERRERA"/>
    <s v="12"/>
    <s v="1200146815"/>
    <s v="10"/>
    <x v="3235"/>
    <x v="3619"/>
    <x v="18"/>
    <s v="RFC_CPI_SAP"/>
    <s v="ZSRV"/>
    <s v=""/>
    <s v="C901445525"/>
    <s v="ELECTRICOS Y FERRETERIA MAYJAY S.A."/>
    <n v="308400"/>
    <n v="83.849918433931478"/>
    <s v="COP"/>
    <s v="false"/>
  </r>
  <r>
    <s v="2400"/>
    <s v="CL"/>
    <x v="0"/>
    <x v="7"/>
    <s v="CL Ops Mall"/>
    <s v="RMESA"/>
    <s v="12"/>
    <s v="1200145290"/>
    <s v="10"/>
    <x v="3236"/>
    <x v="3620"/>
    <x v="36"/>
    <s v="RCABEZAS"/>
    <s v="ZSRV"/>
    <s v=""/>
    <s v="76229923"/>
    <s v="SERVICIOS DE COMUNICACIONES ASN LIM"/>
    <n v="2"/>
    <n v="83.333333333333329"/>
    <s v="UF"/>
    <s v="false"/>
  </r>
  <r>
    <s v="COQ"/>
    <s v="CL"/>
    <x v="0"/>
    <x v="62"/>
    <s v="CL Arq Out/Strip"/>
    <s v="S UGARTE"/>
    <s v="13"/>
    <s v="1300008846"/>
    <s v="10"/>
    <x v="3237"/>
    <x v="3621"/>
    <x v="3"/>
    <s v="BILLESCA"/>
    <s v="ZSPC"/>
    <s v=""/>
    <s v="27111989"/>
    <s v="ANA GABRIELA RODRIGUEZ VELAZCO"/>
    <n v="2"/>
    <n v="83.333333333333329"/>
    <s v="UF"/>
    <s v="false"/>
  </r>
  <r>
    <s v="CUR"/>
    <s v="CL"/>
    <x v="0"/>
    <x v="62"/>
    <s v="CL Arq Out/Strip"/>
    <s v="S UGARTE"/>
    <s v="13"/>
    <s v="1300008846"/>
    <s v="10"/>
    <x v="3238"/>
    <x v="3622"/>
    <x v="3"/>
    <s v="BILLESCA"/>
    <s v="ZSPC"/>
    <s v=""/>
    <s v="27111989"/>
    <s v="ANA GABRIELA RODRIGUEZ VELAZCO"/>
    <n v="2"/>
    <n v="83.333333333333329"/>
    <s v="UF"/>
    <s v="false"/>
  </r>
  <r>
    <s v="2401"/>
    <s v="CL"/>
    <x v="0"/>
    <x v="62"/>
    <s v="CL Arq Out/Strip"/>
    <s v="S UGARTE"/>
    <s v="13"/>
    <s v="1300008847"/>
    <s v="10"/>
    <x v="3239"/>
    <x v="3623"/>
    <x v="3"/>
    <s v="BILLESCA"/>
    <s v="ZSPC"/>
    <s v=""/>
    <s v="27111989"/>
    <s v="ANA GABRIELA RODRIGUEZ VELAZCO"/>
    <n v="2"/>
    <n v="83.333333333333329"/>
    <s v="UF"/>
    <s v="false"/>
  </r>
  <r>
    <s v="CEM"/>
    <s v="CL"/>
    <x v="0"/>
    <x v="62"/>
    <s v="CL Arq Out/Strip"/>
    <s v="S UGARTE"/>
    <s v="13"/>
    <s v="1300008865"/>
    <s v="10"/>
    <x v="3240"/>
    <x v="3624"/>
    <x v="44"/>
    <s v="BILLESCA"/>
    <s v="ZSPC"/>
    <s v=""/>
    <s v="27111989"/>
    <s v="ANA GABRIELA RODRIGUEZ VELAZCO"/>
    <n v="2"/>
    <n v="83.333333333333329"/>
    <s v="UF"/>
    <s v="false"/>
  </r>
  <r>
    <s v="CUR"/>
    <s v="CL"/>
    <x v="0"/>
    <x v="62"/>
    <s v="CL Arq Out/Strip"/>
    <s v="V RODRIGUEZ"/>
    <s v="13"/>
    <s v="1300008870"/>
    <s v="10"/>
    <x v="3241"/>
    <x v="3625"/>
    <x v="44"/>
    <s v="BILLESCA"/>
    <s v="ZSPC"/>
    <s v=""/>
    <s v="77699218"/>
    <s v="ECOESPACIO LIMITADA"/>
    <n v="2"/>
    <n v="83.333333333333329"/>
    <s v="UF"/>
    <s v="false"/>
  </r>
  <r>
    <s v="OUL"/>
    <s v="PE"/>
    <x v="1"/>
    <x v="38"/>
    <s v="PE Ops Out/Strips"/>
    <s v="Ameza"/>
    <s v="12"/>
    <s v="1200146086"/>
    <s v="10"/>
    <x v="3242"/>
    <x v="2945"/>
    <x v="63"/>
    <s v="AMEZAR"/>
    <s v="ZSRV"/>
    <s v="SER_VARIO"/>
    <s v="P55219583"/>
    <s v="SERVICIOS EVENTOS SPECIALES"/>
    <n v="287.27999999999997"/>
    <n v="83.269565217391289"/>
    <s v="PEN"/>
    <s v="false"/>
  </r>
  <r>
    <s v="6550"/>
    <s v="PE"/>
    <x v="2"/>
    <x v="2"/>
    <s v="PE Ops Mall"/>
    <s v="Ameza"/>
    <s v="12"/>
    <s v="1200146090"/>
    <s v="10"/>
    <x v="3243"/>
    <x v="2945"/>
    <x v="63"/>
    <s v="AMEZAR"/>
    <s v="ZSRV"/>
    <s v="SER_VARIO"/>
    <s v="P55219583"/>
    <s v="SERVICIOS EVENTOS SPECIALES"/>
    <n v="287.27999999999997"/>
    <n v="83.269565217391289"/>
    <s v="PEN"/>
    <s v="false"/>
  </r>
  <r>
    <s v="6500"/>
    <s v="PE"/>
    <x v="2"/>
    <x v="2"/>
    <s v="PE Ops Mall"/>
    <s v="Ameza"/>
    <s v="12"/>
    <s v="1200146094"/>
    <s v="10"/>
    <x v="3244"/>
    <x v="2945"/>
    <x v="63"/>
    <s v="AMEZAR"/>
    <s v="ZSRV"/>
    <s v="SER_VARIO"/>
    <s v="P55219583"/>
    <s v="SERVICIOS EVENTOS SPECIALES"/>
    <n v="287.27999999999997"/>
    <n v="83.269565217391289"/>
    <s v="PEN"/>
    <s v="false"/>
  </r>
  <r>
    <s v="6740"/>
    <s v="PE"/>
    <x v="2"/>
    <x v="38"/>
    <s v="PE Ops Out/Strips"/>
    <s v="Ameza"/>
    <s v="12"/>
    <s v="1200146099"/>
    <s v="10"/>
    <x v="3245"/>
    <x v="2945"/>
    <x v="63"/>
    <s v="AMEZAR"/>
    <s v="ZSRV"/>
    <s v="SER_VARIO"/>
    <s v="P55219583"/>
    <s v="SERVICIOS EVENTOS SPECIALES"/>
    <n v="287.27999999999997"/>
    <n v="83.269565217391289"/>
    <s v="PEN"/>
    <s v="false"/>
  </r>
  <r>
    <s v="DCO"/>
    <s v="CO"/>
    <x v="3"/>
    <x v="33"/>
    <s v="CO Sgcia Personas"/>
    <s v="A Tovar"/>
    <s v="12"/>
    <s v="1200145358"/>
    <s v="10"/>
    <x v="3246"/>
    <x v="3626"/>
    <x v="21"/>
    <s v="PRA_KCUBIDES"/>
    <s v="ZSRV"/>
    <s v=""/>
    <s v="C800234331"/>
    <s v="GRAFIQ EDITORES S A S"/>
    <n v="305300"/>
    <n v="83.007069059271345"/>
    <s v="COP"/>
    <s v="false"/>
  </r>
  <r>
    <s v="3540"/>
    <s v="PE"/>
    <x v="1"/>
    <x v="5"/>
    <s v="PE Área Admin"/>
    <s v="GRAVINES"/>
    <s v="12"/>
    <s v="1200144481"/>
    <s v="20"/>
    <x v="405"/>
    <x v="3627"/>
    <x v="47"/>
    <s v="GRAVINES"/>
    <s v="ZSRV"/>
    <s v=""/>
    <s v="P51229363"/>
    <s v="CORPORACION MG SAC"/>
    <n v="285.64"/>
    <n v="82.794202898550722"/>
    <s v="PEN"/>
    <s v="false"/>
  </r>
  <r>
    <s v="PAG"/>
    <s v="CO"/>
    <x v="3"/>
    <x v="11"/>
    <s v="CO Ops Mall"/>
    <s v="CHERRERA"/>
    <s v="12"/>
    <s v="1200144790"/>
    <s v="10"/>
    <x v="3247"/>
    <x v="3628"/>
    <x v="4"/>
    <s v="RFC_CPI_SAP"/>
    <s v="ZSRV"/>
    <s v=""/>
    <s v="C900038616"/>
    <s v="CBRE COLOMBIA SAS"/>
    <n v="302614"/>
    <n v="82.276780859162585"/>
    <s v="COP"/>
    <s v="false"/>
  </r>
  <r>
    <s v="DCO"/>
    <s v="CO"/>
    <x v="3"/>
    <x v="33"/>
    <s v="CO Sgcia Personas"/>
    <s v="A Tovar"/>
    <s v="12"/>
    <s v="1200144002"/>
    <s v="10"/>
    <x v="3248"/>
    <x v="3629"/>
    <x v="8"/>
    <s v="PRA_KCUBIDES"/>
    <s v="ZSRV"/>
    <s v=""/>
    <s v="C800234331"/>
    <s v="GRAFIQ EDITORES S A S"/>
    <n v="302416"/>
    <n v="82.222947253942365"/>
    <s v="COP"/>
    <s v="false"/>
  </r>
  <r>
    <s v="PCA"/>
    <s v="CO"/>
    <x v="3"/>
    <x v="11"/>
    <s v="CO Ops Mall"/>
    <s v="DLOZADA"/>
    <s v="12"/>
    <s v="1200145773"/>
    <s v="10"/>
    <x v="3249"/>
    <x v="3630"/>
    <x v="39"/>
    <s v="RFC_CPI_SAP"/>
    <s v="ZSRV"/>
    <s v=""/>
    <s v="C890204680"/>
    <s v="REPRESENTACIONES ESPECIALES LTDA"/>
    <n v="300000"/>
    <n v="81.566068515497548"/>
    <s v="COP"/>
    <s v="false"/>
  </r>
  <r>
    <s v="1100"/>
    <s v="CL"/>
    <x v="0"/>
    <x v="39"/>
    <s v="CL Explotación TI"/>
    <s v="CPAVEZ"/>
    <s v="12"/>
    <s v="1200144102"/>
    <s v="10"/>
    <x v="3250"/>
    <x v="3631"/>
    <x v="23"/>
    <s v="CPAVEZ"/>
    <s v="ZSRV"/>
    <s v="SER_GRAL"/>
    <s v="96806980"/>
    <s v="ENTEL PCS TELECOMUNICACIONES S.A."/>
    <n v="75501"/>
    <n v="81.540721220826626"/>
    <s v="CLP"/>
    <s v="false"/>
  </r>
  <r>
    <s v="BOG"/>
    <s v="CO"/>
    <x v="3"/>
    <x v="11"/>
    <s v="CO Ops Mall"/>
    <s v="CAROL CORTES"/>
    <s v="12"/>
    <s v="1200146354"/>
    <s v="20"/>
    <x v="903"/>
    <x v="3632"/>
    <x v="35"/>
    <s v="EXT_APAREDES"/>
    <s v="ZSRV"/>
    <s v=""/>
    <s v="C900633169"/>
    <s v="CONSTRUCTORA EVN S.A.S"/>
    <n v="299810"/>
    <n v="81.514410005437739"/>
    <s v="COP"/>
    <s v="false"/>
  </r>
  <r>
    <s v="3540"/>
    <s v="PE"/>
    <x v="1"/>
    <x v="54"/>
    <s v="PE Área Personas"/>
    <s v="CZARATE"/>
    <s v="12"/>
    <s v="1200144785"/>
    <s v="10"/>
    <x v="3251"/>
    <x v="3633"/>
    <x v="4"/>
    <s v="CZARATE"/>
    <s v="ZSRV"/>
    <s v=""/>
    <s v="P06674761"/>
    <s v="GALLIANI ORTEGA JOSE ANTONIO"/>
    <n v="280.60000000000002"/>
    <n v="81.333333333333343"/>
    <s v="PEN"/>
    <s v="false"/>
  </r>
  <r>
    <s v="6400"/>
    <s v="PE"/>
    <x v="2"/>
    <x v="2"/>
    <s v="PE Ops Mall"/>
    <s v="PBRAVO"/>
    <s v="12"/>
    <s v="1200144561"/>
    <s v="10"/>
    <x v="3252"/>
    <x v="3634"/>
    <x v="16"/>
    <s v="PBRAVO"/>
    <s v="ZSRV"/>
    <s v=""/>
    <s v="P56607803"/>
    <s v="NATIONAL FACILITIES MANAGEMENT S.A."/>
    <n v="280"/>
    <n v="81.159420289855063"/>
    <s v="PEN"/>
    <s v="false"/>
  </r>
  <r>
    <s v="6000"/>
    <s v="PE"/>
    <x v="2"/>
    <x v="34"/>
    <s v="PE Marketing Mall"/>
    <s v="AATOCHE"/>
    <s v="12"/>
    <s v="1200145477"/>
    <s v="10"/>
    <x v="3253"/>
    <x v="3635"/>
    <x v="1"/>
    <s v="EXT_KNOLASCO"/>
    <s v="ZSRV"/>
    <s v="SER_MKT"/>
    <s v="P20416564"/>
    <s v="SUSAN LEON PRODUCCIONES Y REPRESENT"/>
    <n v="280"/>
    <n v="81.159420289855063"/>
    <s v="PEN"/>
    <s v="false"/>
  </r>
  <r>
    <s v="6400"/>
    <s v="PE"/>
    <x v="2"/>
    <x v="2"/>
    <s v="PE Ops Mall"/>
    <s v="PBRAVO"/>
    <s v="12"/>
    <s v="1200146074"/>
    <s v="10"/>
    <x v="3254"/>
    <x v="3636"/>
    <x v="63"/>
    <s v="PBRAVO"/>
    <s v="ZSRV"/>
    <s v=""/>
    <s v="P53719503"/>
    <s v="EFCO AMERICA S.A."/>
    <n v="280"/>
    <n v="81.159420289855063"/>
    <s v="PEN"/>
    <s v="false"/>
  </r>
  <r>
    <s v="6400"/>
    <s v="PE"/>
    <x v="2"/>
    <x v="2"/>
    <s v="PE Ops Mall"/>
    <s v="PBRAVO"/>
    <m/>
    <s v="1200147152"/>
    <s v="10"/>
    <x v="3255"/>
    <x v="3634"/>
    <x v="9"/>
    <s v="PBRAVO"/>
    <s v="ZSRV"/>
    <s v=""/>
    <s v="P53719503"/>
    <s v="EFCO AMERICA S.A."/>
    <n v="280"/>
    <n v="81.159420289855063"/>
    <s v="PEN"/>
    <s v="false"/>
  </r>
  <r>
    <s v="1100"/>
    <s v="CL"/>
    <x v="0"/>
    <x v="7"/>
    <s v="CL Ops Mall"/>
    <s v="MGALLARDO"/>
    <s v="12"/>
    <s v="1200145823"/>
    <s v="10"/>
    <x v="3256"/>
    <x v="3637"/>
    <x v="31"/>
    <s v="EXT_CNARANJO"/>
    <s v="ZSRV"/>
    <s v=""/>
    <s v="76682308"/>
    <s v="AGENCIA DE MEDIOS SIBERIA LIMITADA"/>
    <n v="73900"/>
    <n v="79.811648828745163"/>
    <s v="CLP"/>
    <s v="false"/>
  </r>
  <r>
    <s v="4300"/>
    <s v="CO"/>
    <x v="3"/>
    <x v="32"/>
    <s v="CO Mktg Mall"/>
    <s v="JVALDERRAMA"/>
    <s v="12"/>
    <s v="1200146249"/>
    <s v="10"/>
    <x v="3257"/>
    <x v="3638"/>
    <x v="35"/>
    <s v="EXT_VCARMONA"/>
    <s v="ZSRV"/>
    <s v=""/>
    <s v="C900922288"/>
    <s v="LITOGER S.A.S"/>
    <n v="293220"/>
    <n v="79.722675367047302"/>
    <s v="COP"/>
    <s v="false"/>
  </r>
  <r>
    <s v="BOG"/>
    <s v="CO"/>
    <x v="3"/>
    <x v="12"/>
    <s v="CO Gcia Ing"/>
    <s v="JVASQUEZ"/>
    <s v="12"/>
    <s v="1200144414"/>
    <s v="20"/>
    <x v="780"/>
    <x v="829"/>
    <x v="19"/>
    <s v="JVASQUEZ"/>
    <s v="ZSRV"/>
    <s v=""/>
    <s v="C830513245"/>
    <s v="PINTUSEL SAS"/>
    <n v="290279"/>
    <n v="78.923056008700385"/>
    <s v="COP"/>
    <s v="false"/>
  </r>
  <r>
    <s v="BOG"/>
    <s v="CO"/>
    <x v="3"/>
    <x v="12"/>
    <s v="CO Gcia Ing"/>
    <s v="JVASQUEZ"/>
    <m/>
    <s v="1200147280"/>
    <s v="20"/>
    <x v="781"/>
    <x v="830"/>
    <x v="25"/>
    <s v="JVASQUEZ"/>
    <s v="ZSRV"/>
    <s v=""/>
    <s v="C830513245"/>
    <s v="PINTUSEL SAS"/>
    <n v="290279"/>
    <n v="78.923056008700385"/>
    <s v="COP"/>
    <s v="false"/>
  </r>
  <r>
    <s v="2400"/>
    <s v="CL"/>
    <x v="0"/>
    <x v="7"/>
    <s v="CL Ops Mall"/>
    <s v="rmesa"/>
    <m/>
    <s v="1200147170"/>
    <s v="10"/>
    <x v="3258"/>
    <x v="3639"/>
    <x v="41"/>
    <s v="EXT_CRODRIGU"/>
    <s v="ZSRV"/>
    <s v=""/>
    <s v="77020931"/>
    <s v="CONSTRUCCIONES Y SERVICIOS GENERALE"/>
    <n v="73000"/>
    <n v="78.839653105526338"/>
    <s v="CLP"/>
    <s v="false"/>
  </r>
  <r>
    <s v="LMR"/>
    <s v="PE"/>
    <x v="1"/>
    <x v="17"/>
    <s v="PE Área Legal"/>
    <s v="GOLIVERI"/>
    <m/>
    <s v="1200147591"/>
    <s v="10"/>
    <x v="3259"/>
    <x v="3640"/>
    <x v="28"/>
    <s v="SGARIBAY"/>
    <s v="ZSRV"/>
    <s v=""/>
    <s v="P18214620"/>
    <s v="GONZALO GUSTAVO GONZALES GONZALES"/>
    <n v="271.19"/>
    <n v="78.605797101449269"/>
    <s v="PEN"/>
    <s v="false"/>
  </r>
  <r>
    <s v="LAR"/>
    <s v="PE"/>
    <x v="1"/>
    <x v="8"/>
    <s v="PE Center Manager"/>
    <s v="FZAMALLOA"/>
    <s v="12"/>
    <s v="1200146000"/>
    <s v="10"/>
    <x v="3260"/>
    <x v="3641"/>
    <x v="17"/>
    <s v="EXT_BRODRIGU"/>
    <s v="ZSRV"/>
    <s v=""/>
    <s v="P61345984"/>
    <s v="GRUPO PERU MEDICAL SALUD S.A.C"/>
    <n v="270"/>
    <n v="78.260869565217391"/>
    <s v="PEN"/>
    <s v="false"/>
  </r>
  <r>
    <s v="PAG"/>
    <s v="CO"/>
    <x v="3"/>
    <x v="11"/>
    <s v="CO Ops Mall"/>
    <s v="CHERRERA"/>
    <s v="12"/>
    <s v="1200145856"/>
    <s v="10"/>
    <x v="3261"/>
    <x v="3642"/>
    <x v="31"/>
    <s v="RFC_CPI_SAP"/>
    <s v="ZSRV"/>
    <s v=""/>
    <s v="C901445525"/>
    <s v="ELECTRICOS Y FERRETERIA MAYJAY S.A."/>
    <n v="287400"/>
    <n v="78.140293637846653"/>
    <s v="COP"/>
    <s v="false"/>
  </r>
  <r>
    <s v="LAR"/>
    <s v="PE"/>
    <x v="1"/>
    <x v="8"/>
    <s v="PE Center Manager"/>
    <s v="FZAMALLOA"/>
    <s v="12"/>
    <s v="1200144583"/>
    <s v="10"/>
    <x v="3262"/>
    <x v="3643"/>
    <x v="16"/>
    <s v="EXT_BRODRIGU"/>
    <s v="ZSRV"/>
    <s v=""/>
    <s v="P60139746"/>
    <s v="GIGANTOGRAFIAS EXPRESS S.A.C"/>
    <n v="265.25"/>
    <n v="76.884057971014485"/>
    <s v="PEN"/>
    <s v="false"/>
  </r>
  <r>
    <s v="TTN"/>
    <s v="CO"/>
    <x v="3"/>
    <x v="22"/>
    <s v="CO A.Finanzas"/>
    <s v="IPULIDO"/>
    <s v="12"/>
    <s v="1200144891"/>
    <s v="10"/>
    <x v="3263"/>
    <x v="3644"/>
    <x v="42"/>
    <s v="MMALAGON"/>
    <s v="ZSRV"/>
    <s v=""/>
    <s v="C900360744"/>
    <s v="INTERIA CARTERA EMPRESARIAL SAS"/>
    <n v="280000"/>
    <n v="76.128330614464389"/>
    <s v="COP"/>
    <s v="false"/>
  </r>
  <r>
    <s v="MOL"/>
    <s v="PE"/>
    <x v="1"/>
    <x v="2"/>
    <s v="PE Ops Mall"/>
    <s v="JZAPATA"/>
    <m/>
    <s v="1200147454"/>
    <s v="10"/>
    <x v="3264"/>
    <x v="3645"/>
    <x v="29"/>
    <s v="EXT_KNOLASCO"/>
    <s v="ZSRV"/>
    <s v=""/>
    <s v="P60150707"/>
    <s v="TECNISTORE E.I.R.L"/>
    <n v="76.06"/>
    <n v="76.06"/>
    <s v="USD"/>
    <s v="false"/>
  </r>
  <r>
    <s v="1100"/>
    <s v="CL"/>
    <x v="0"/>
    <x v="7"/>
    <s v="CL Ops Mall"/>
    <s v="FJELDRES"/>
    <s v="12"/>
    <s v="1200144883"/>
    <s v="10"/>
    <x v="3265"/>
    <x v="3646"/>
    <x v="42"/>
    <s v="EXT_MURRA"/>
    <s v="ZSRV"/>
    <s v=""/>
    <s v="76179272"/>
    <s v="ANDES FACILITY MANAGEMENT SPA"/>
    <n v="70189"/>
    <n v="75.803786463339563"/>
    <s v="CLP"/>
    <s v="false"/>
  </r>
  <r>
    <s v="PCA"/>
    <s v="CO"/>
    <x v="3"/>
    <x v="47"/>
    <s v="CO Center Manager"/>
    <s v="MROSILLO"/>
    <s v="12"/>
    <s v="1200144817"/>
    <s v="10"/>
    <x v="3266"/>
    <x v="3647"/>
    <x v="4"/>
    <s v="EXT_CSIERRA"/>
    <s v="ZSRV"/>
    <s v=""/>
    <s v="C37841886"/>
    <s v="INGRITH GUISELLE SANCHEZ ROMANO"/>
    <n v="277000"/>
    <n v="75.312669929309408"/>
    <s v="COP"/>
    <s v="false"/>
  </r>
  <r>
    <s v="3450"/>
    <s v="PE"/>
    <x v="1"/>
    <x v="38"/>
    <s v="PE Ops Out/Strips"/>
    <s v="EREJAS"/>
    <s v="12"/>
    <s v="1200146892"/>
    <s v="10"/>
    <x v="3267"/>
    <x v="3648"/>
    <x v="50"/>
    <s v="EREJAS"/>
    <s v="ZSRV"/>
    <s v=""/>
    <s v="P56607803"/>
    <s v="NATIONAL FACILITIES MANAGEMENT S.A."/>
    <n v="258.56"/>
    <n v="74.944927536231887"/>
    <s v="PEN"/>
    <s v="false"/>
  </r>
  <r>
    <s v="MIN"/>
    <s v="PE"/>
    <x v="1"/>
    <x v="17"/>
    <s v="PE Área Legal"/>
    <s v="GOLIVERI"/>
    <s v="12"/>
    <s v="1200145485"/>
    <s v="10"/>
    <x v="3268"/>
    <x v="1686"/>
    <x v="1"/>
    <s v="SGARIBAY"/>
    <s v="ZSRV"/>
    <s v=""/>
    <s v="P09670155"/>
    <s v="ZAMBRANO RODRIGUEZ LUCIO"/>
    <n v="258.47000000000003"/>
    <n v="74.91884057971015"/>
    <s v="PEN"/>
    <s v="false"/>
  </r>
  <r>
    <s v="MQU"/>
    <s v="CL"/>
    <x v="0"/>
    <x v="7"/>
    <s v="CL Ops Mall"/>
    <s v="MBELLO"/>
    <s v="12"/>
    <s v="1200146743"/>
    <s v="10"/>
    <x v="3269"/>
    <x v="3649"/>
    <x v="51"/>
    <s v="EXT_MBELLO"/>
    <s v="ZSRV"/>
    <s v=""/>
    <s v="76813713"/>
    <s v="PRODUCCIONES PROMOTIVA SPA"/>
    <n v="68900"/>
    <n v="74.411672588640613"/>
    <s v="CLP"/>
    <s v="false"/>
  </r>
  <r>
    <s v="4300"/>
    <s v="CO"/>
    <x v="3"/>
    <x v="47"/>
    <s v="CO Center Manager"/>
    <s v="AJIMENEZ"/>
    <s v="12"/>
    <s v="1200145061"/>
    <s v="10"/>
    <x v="3270"/>
    <x v="3650"/>
    <x v="7"/>
    <s v="EXT_VCARMONA"/>
    <s v="ZSRV"/>
    <s v="SER_GRAL"/>
    <s v="C816006677"/>
    <s v="SABER S.A.S"/>
    <n v="272890"/>
    <n v="74.195214790647086"/>
    <s v="COP"/>
    <s v="false"/>
  </r>
  <r>
    <s v="DCO"/>
    <s v="CO"/>
    <x v="3"/>
    <x v="22"/>
    <s v="CO A.Finanzas"/>
    <s v="ABARRAGAN"/>
    <s v="12"/>
    <s v="1200146613"/>
    <s v="10"/>
    <x v="3271"/>
    <x v="3651"/>
    <x v="2"/>
    <s v="LBARRAGAN"/>
    <s v="ZSRV"/>
    <s v=""/>
    <s v="C900387062"/>
    <s v="DISTRINORTE 93 S.A.S."/>
    <n v="272269"/>
    <n v="74.026373028820018"/>
    <s v="COP"/>
    <s v="false"/>
  </r>
  <r>
    <s v="BOG"/>
    <s v="CO"/>
    <x v="3"/>
    <x v="33"/>
    <s v="CO Sgcia Personas"/>
    <s v="JVASQUEZ"/>
    <s v="12"/>
    <s v="1200144794"/>
    <s v="10"/>
    <x v="3272"/>
    <x v="3280"/>
    <x v="4"/>
    <s v="JVASQUEZ"/>
    <s v="ZSRV"/>
    <s v=""/>
    <s v="C901311004"/>
    <s v="INGENIERIAS Y MONTAJES DC SAS"/>
    <n v="271093"/>
    <n v="73.706634040239265"/>
    <s v="COP"/>
    <s v="false"/>
  </r>
  <r>
    <s v="6550"/>
    <s v="PE"/>
    <x v="2"/>
    <x v="17"/>
    <s v="PE Área Legal"/>
    <s v="GOLIVERI"/>
    <s v="12"/>
    <s v="1200145456"/>
    <s v="10"/>
    <x v="3273"/>
    <x v="1686"/>
    <x v="52"/>
    <s v="SGARIBAY"/>
    <s v="ZSRV"/>
    <s v=""/>
    <s v="P09670155"/>
    <s v="ZAMBRANO RODRIGUEZ LUCIO"/>
    <n v="254.24"/>
    <n v="73.692753623188409"/>
    <s v="PEN"/>
    <s v="false"/>
  </r>
  <r>
    <s v="6740"/>
    <s v="PE"/>
    <x v="2"/>
    <x v="17"/>
    <s v="PE Área Legal"/>
    <s v="GOLIVERI"/>
    <s v="12"/>
    <s v="1200145484"/>
    <s v="10"/>
    <x v="3274"/>
    <x v="1686"/>
    <x v="1"/>
    <s v="SGARIBAY"/>
    <s v="ZSRV"/>
    <s v=""/>
    <s v="P09670155"/>
    <s v="ZAMBRANO RODRIGUEZ LUCIO"/>
    <n v="254.24"/>
    <n v="73.692753623188409"/>
    <s v="PEN"/>
    <s v="false"/>
  </r>
  <r>
    <s v="3510"/>
    <s v="PE"/>
    <x v="1"/>
    <x v="17"/>
    <s v="PE Área Legal"/>
    <s v="GOLIVERI"/>
    <s v="12"/>
    <s v="1200145486"/>
    <s v="10"/>
    <x v="3275"/>
    <x v="1686"/>
    <x v="1"/>
    <s v="SGARIBAY"/>
    <s v="ZSRV"/>
    <s v=""/>
    <s v="P09670155"/>
    <s v="ZAMBRANO RODRIGUEZ LUCIO"/>
    <n v="254.24"/>
    <n v="73.692753623188409"/>
    <s v="PEN"/>
    <s v="false"/>
  </r>
  <r>
    <s v="PHM"/>
    <s v="CO"/>
    <x v="3"/>
    <x v="33"/>
    <s v="CO Sgcia Personas"/>
    <s v="A Tovar"/>
    <s v="12"/>
    <s v="1200144424"/>
    <s v="10"/>
    <x v="3276"/>
    <x v="3652"/>
    <x v="19"/>
    <s v="PRA_KCUBIDES"/>
    <s v="ZSRV"/>
    <s v=""/>
    <s v="C830117019"/>
    <s v="PILGRIM SECURITY LTDA"/>
    <n v="270100"/>
    <n v="73.436650353452961"/>
    <s v="COP"/>
    <s v="false"/>
  </r>
  <r>
    <s v="BOG"/>
    <s v="CO"/>
    <x v="3"/>
    <x v="33"/>
    <s v="CO Sgcia Personas"/>
    <s v="A Tovar"/>
    <s v="12"/>
    <s v="1200144816"/>
    <s v="10"/>
    <x v="3277"/>
    <x v="3653"/>
    <x v="4"/>
    <s v="PRA_KCUBIDES"/>
    <s v="ZSRV"/>
    <s v=""/>
    <s v="C830117019"/>
    <s v="PILGRIM SECURITY LTDA"/>
    <n v="270100"/>
    <n v="73.436650353452961"/>
    <s v="COP"/>
    <s v="false"/>
  </r>
  <r>
    <s v="4300"/>
    <s v="CO"/>
    <x v="3"/>
    <x v="12"/>
    <s v="CO Gcia Ing"/>
    <s v="JVASQUEZ"/>
    <s v="12"/>
    <s v="1200143927"/>
    <s v="10"/>
    <x v="3278"/>
    <x v="3654"/>
    <x v="27"/>
    <s v="JVASQUEZ"/>
    <s v="ZSRV"/>
    <s v=""/>
    <s v="C901498330"/>
    <s v="CONSTRUCCIÓN Y MANTENIMIENTO 7/24 S"/>
    <n v="270000"/>
    <n v="73.409461663947795"/>
    <s v="COP"/>
    <s v="false"/>
  </r>
  <r>
    <s v="DCO"/>
    <s v="CO"/>
    <x v="3"/>
    <x v="22"/>
    <s v="CO A.Finanzas"/>
    <s v="ABARRAGAN"/>
    <s v="12"/>
    <s v="1200146613"/>
    <s v="20"/>
    <x v="3271"/>
    <x v="3655"/>
    <x v="2"/>
    <s v="LBARRAGAN"/>
    <s v="ZSRV"/>
    <s v=""/>
    <s v="C900387062"/>
    <s v="DISTRINORTE 93 S.A.S."/>
    <n v="268000"/>
    <n v="72.865687873844479"/>
    <s v="COP"/>
    <s v="false"/>
  </r>
  <r>
    <s v="AEB"/>
    <s v="CL"/>
    <x v="0"/>
    <x v="13"/>
    <s v="CL Marketing Mall"/>
    <s v="F.MOZO"/>
    <s v="12"/>
    <s v="1200144279"/>
    <s v="10"/>
    <x v="3279"/>
    <x v="3656"/>
    <x v="3"/>
    <s v="MFILIPINI"/>
    <s v="ZSRV"/>
    <s v=""/>
    <s v="76315447"/>
    <s v="MARIA JOSE GOMEZ MORALES PRODUCCION"/>
    <n v="67275"/>
    <n v="72.656680310606632"/>
    <s v="CLP"/>
    <s v="false"/>
  </r>
  <r>
    <s v="1100"/>
    <s v="CL"/>
    <x v="0"/>
    <x v="50"/>
    <s v="CL Área Personas"/>
    <s v="KLUNA"/>
    <s v="12"/>
    <s v="1200144967"/>
    <s v="10"/>
    <x v="3280"/>
    <x v="3657"/>
    <x v="0"/>
    <s v="KLUNA"/>
    <s v="ZSRV"/>
    <s v=""/>
    <s v="76144463"/>
    <s v="COMERCIALIZADORA GOLDEN VENDING LTD"/>
    <n v="67227"/>
    <n v="72.604840538701637"/>
    <s v="CLP"/>
    <s v="false"/>
  </r>
  <r>
    <s v="MCH"/>
    <s v="PE"/>
    <x v="2"/>
    <x v="38"/>
    <s v="PE Ops Out/Strips"/>
    <s v="EREJAS"/>
    <s v="12"/>
    <s v="1200145104"/>
    <s v="10"/>
    <x v="3281"/>
    <x v="3658"/>
    <x v="24"/>
    <s v="EREJAS"/>
    <s v="ZSRV"/>
    <s v=""/>
    <s v="P56607803"/>
    <s v="NATIONAL FACILITIES MANAGEMENT S.A."/>
    <n v="248.83"/>
    <n v="72.124637681159413"/>
    <s v="PEN"/>
    <s v="false"/>
  </r>
  <r>
    <s v="COQ"/>
    <s v="CL"/>
    <x v="0"/>
    <x v="62"/>
    <s v="CL Arq Out/Strip"/>
    <s v="P RAMIREZ"/>
    <s v="12"/>
    <s v="1200144214"/>
    <s v="10"/>
    <x v="3282"/>
    <x v="3659"/>
    <x v="11"/>
    <s v="BILLESCA"/>
    <s v="ZSRV"/>
    <s v=""/>
    <s v="13459098"/>
    <s v="JUAN PATRICIO"/>
    <n v="1.726"/>
    <n v="71.916666666666657"/>
    <s v="UF"/>
    <s v="false"/>
  </r>
  <r>
    <s v="COQ"/>
    <s v="CL"/>
    <x v="0"/>
    <x v="62"/>
    <s v="CL Arq Out/Strip"/>
    <s v="P RAMIREZ"/>
    <s v="12"/>
    <s v="1200144214"/>
    <s v="20"/>
    <x v="3282"/>
    <x v="3660"/>
    <x v="11"/>
    <s v="BILLESCA"/>
    <s v="ZSRV"/>
    <s v=""/>
    <s v="13459098"/>
    <s v="JUAN PATRICIO"/>
    <n v="1.726"/>
    <n v="71.916666666666657"/>
    <s v="UF"/>
    <s v="false"/>
  </r>
  <r>
    <s v="COQ"/>
    <s v="CL"/>
    <x v="0"/>
    <x v="62"/>
    <s v="CL Arq Out/Strip"/>
    <s v="P RAMIREZ"/>
    <s v="12"/>
    <s v="1200144214"/>
    <s v="30"/>
    <x v="3282"/>
    <x v="3661"/>
    <x v="11"/>
    <s v="BILLESCA"/>
    <s v="ZSRV"/>
    <s v=""/>
    <s v="13459098"/>
    <s v="JUAN PATRICIO"/>
    <n v="1.726"/>
    <n v="71.916666666666657"/>
    <s v="UF"/>
    <s v="false"/>
  </r>
  <r>
    <s v="COQ"/>
    <s v="CL"/>
    <x v="0"/>
    <x v="62"/>
    <s v="CL Arq Out/Strip"/>
    <s v="P RAMIREZ"/>
    <s v="12"/>
    <s v="1200144214"/>
    <s v="40"/>
    <x v="3282"/>
    <x v="3662"/>
    <x v="11"/>
    <s v="BILLESCA"/>
    <s v="ZSRV"/>
    <s v=""/>
    <s v="13459098"/>
    <s v="JUAN PATRICIO"/>
    <n v="1.726"/>
    <n v="71.916666666666657"/>
    <s v="UF"/>
    <s v="false"/>
  </r>
  <r>
    <s v="COQ"/>
    <s v="CL"/>
    <x v="0"/>
    <x v="62"/>
    <s v="CL Arq Out/Strip"/>
    <s v="P RAMIREZ"/>
    <s v="12"/>
    <s v="1200144214"/>
    <s v="50"/>
    <x v="3282"/>
    <x v="3663"/>
    <x v="11"/>
    <s v="BILLESCA"/>
    <s v="ZSRV"/>
    <s v=""/>
    <s v="13459098"/>
    <s v="JUAN PATRICIO"/>
    <n v="1.726"/>
    <n v="71.916666666666657"/>
    <s v="UF"/>
    <s v="false"/>
  </r>
  <r>
    <s v="COQ"/>
    <s v="CL"/>
    <x v="0"/>
    <x v="62"/>
    <s v="CL Arq Out/Strip"/>
    <s v="P RAMIREZ"/>
    <s v="12"/>
    <s v="1200144214"/>
    <s v="60"/>
    <x v="3282"/>
    <x v="3664"/>
    <x v="11"/>
    <s v="BILLESCA"/>
    <s v="ZSRV"/>
    <s v=""/>
    <s v="13459098"/>
    <s v="JUAN PATRICIO"/>
    <n v="1.726"/>
    <n v="71.916666666666657"/>
    <s v="UF"/>
    <s v="false"/>
  </r>
  <r>
    <s v="COQ"/>
    <s v="CL"/>
    <x v="0"/>
    <x v="62"/>
    <s v="CL Arq Out/Strip"/>
    <s v="P RAMIREZ"/>
    <s v="12"/>
    <s v="1200144214"/>
    <s v="70"/>
    <x v="3282"/>
    <x v="3665"/>
    <x v="11"/>
    <s v="BILLESCA"/>
    <s v="ZSRV"/>
    <s v=""/>
    <s v="13459098"/>
    <s v="JUAN PATRICIO"/>
    <n v="1.726"/>
    <n v="71.916666666666657"/>
    <s v="UF"/>
    <s v="false"/>
  </r>
  <r>
    <s v="COQ"/>
    <s v="CL"/>
    <x v="0"/>
    <x v="62"/>
    <s v="CL Arq Out/Strip"/>
    <s v="P RAMIREZ"/>
    <s v="12"/>
    <s v="1200144214"/>
    <s v="80"/>
    <x v="3282"/>
    <x v="3666"/>
    <x v="11"/>
    <s v="BILLESCA"/>
    <s v="ZSRV"/>
    <s v=""/>
    <s v="13459098"/>
    <s v="JUAN PATRICIO"/>
    <n v="1.726"/>
    <n v="71.916666666666657"/>
    <s v="UF"/>
    <s v="false"/>
  </r>
  <r>
    <s v="COQ"/>
    <s v="CL"/>
    <x v="0"/>
    <x v="62"/>
    <s v="CL Arq Out/Strip"/>
    <s v="P RAMIREZ"/>
    <s v="12"/>
    <s v="1200144214"/>
    <s v="90"/>
    <x v="3282"/>
    <x v="3667"/>
    <x v="11"/>
    <s v="BILLESCA"/>
    <s v="ZSRV"/>
    <s v=""/>
    <s v="13459098"/>
    <s v="JUAN PATRICIO"/>
    <n v="1.726"/>
    <n v="71.916666666666657"/>
    <s v="UF"/>
    <s v="false"/>
  </r>
  <r>
    <s v="COQ"/>
    <s v="CL"/>
    <x v="0"/>
    <x v="62"/>
    <s v="CL Arq Out/Strip"/>
    <s v="P RAMIREZ"/>
    <s v="12"/>
    <s v="1200144214"/>
    <s v="100"/>
    <x v="3282"/>
    <x v="3668"/>
    <x v="11"/>
    <s v="BILLESCA"/>
    <s v="ZSRV"/>
    <s v=""/>
    <s v="13459098"/>
    <s v="JUAN PATRICIO"/>
    <n v="1.726"/>
    <n v="71.916666666666657"/>
    <s v="UF"/>
    <s v="false"/>
  </r>
  <r>
    <s v="COQ"/>
    <s v="CL"/>
    <x v="0"/>
    <x v="62"/>
    <s v="CL Arq Out/Strip"/>
    <s v="P RAMIREZ"/>
    <s v="12"/>
    <s v="1200144214"/>
    <s v="110"/>
    <x v="3282"/>
    <x v="3669"/>
    <x v="11"/>
    <s v="BILLESCA"/>
    <s v="ZSRV"/>
    <s v=""/>
    <s v="13459098"/>
    <s v="JUAN PATRICIO"/>
    <n v="1.726"/>
    <n v="71.916666666666657"/>
    <s v="UF"/>
    <s v="false"/>
  </r>
  <r>
    <s v="COQ"/>
    <s v="CL"/>
    <x v="0"/>
    <x v="62"/>
    <s v="CL Arq Out/Strip"/>
    <s v="P RAMIREZ"/>
    <s v="12"/>
    <s v="1200144214"/>
    <s v="120"/>
    <x v="3282"/>
    <x v="3670"/>
    <x v="11"/>
    <s v="BILLESCA"/>
    <s v="ZSRV"/>
    <s v=""/>
    <s v="13459098"/>
    <s v="JUAN PATRICIO"/>
    <n v="1.726"/>
    <n v="71.916666666666657"/>
    <s v="UF"/>
    <s v="false"/>
  </r>
  <r>
    <s v="CUR"/>
    <s v="CL"/>
    <x v="0"/>
    <x v="62"/>
    <s v="CL Arq Out/Strip"/>
    <s v="P RAMIREZ"/>
    <s v="12"/>
    <s v="1200144203"/>
    <s v="10"/>
    <x v="3283"/>
    <x v="3671"/>
    <x v="11"/>
    <s v="BILLESCA"/>
    <s v="ZSRV"/>
    <s v=""/>
    <s v="13459098"/>
    <s v="JUAN PATRICIO"/>
    <n v="1.726"/>
    <n v="71.916666666666657"/>
    <s v="UF"/>
    <s v="false"/>
  </r>
  <r>
    <s v="CUR"/>
    <s v="CL"/>
    <x v="0"/>
    <x v="62"/>
    <s v="CL Arq Out/Strip"/>
    <s v="P RAMIREZ"/>
    <s v="12"/>
    <s v="1200144203"/>
    <s v="20"/>
    <x v="3283"/>
    <x v="3672"/>
    <x v="11"/>
    <s v="BILLESCA"/>
    <s v="ZSRV"/>
    <s v=""/>
    <s v="13459098"/>
    <s v="JUAN PATRICIO"/>
    <n v="1.726"/>
    <n v="71.916666666666657"/>
    <s v="UF"/>
    <s v="false"/>
  </r>
  <r>
    <s v="CUR"/>
    <s v="CL"/>
    <x v="0"/>
    <x v="62"/>
    <s v="CL Arq Out/Strip"/>
    <s v="P RAMIREZ"/>
    <s v="12"/>
    <s v="1200144203"/>
    <s v="30"/>
    <x v="3283"/>
    <x v="3673"/>
    <x v="11"/>
    <s v="BILLESCA"/>
    <s v="ZSRV"/>
    <s v=""/>
    <s v="13459098"/>
    <s v="JUAN PATRICIO"/>
    <n v="1.726"/>
    <n v="71.916666666666657"/>
    <s v="UF"/>
    <s v="false"/>
  </r>
  <r>
    <s v="CUR"/>
    <s v="CL"/>
    <x v="0"/>
    <x v="62"/>
    <s v="CL Arq Out/Strip"/>
    <s v="P RAMIREZ"/>
    <s v="12"/>
    <s v="1200144203"/>
    <s v="40"/>
    <x v="3283"/>
    <x v="3674"/>
    <x v="11"/>
    <s v="BILLESCA"/>
    <s v="ZSRV"/>
    <s v=""/>
    <s v="13459098"/>
    <s v="JUAN PATRICIO"/>
    <n v="1.726"/>
    <n v="71.916666666666657"/>
    <s v="UF"/>
    <s v="false"/>
  </r>
  <r>
    <s v="CUR"/>
    <s v="CL"/>
    <x v="0"/>
    <x v="62"/>
    <s v="CL Arq Out/Strip"/>
    <s v="P RAMIREZ"/>
    <s v="12"/>
    <s v="1200144203"/>
    <s v="50"/>
    <x v="3283"/>
    <x v="3675"/>
    <x v="11"/>
    <s v="BILLESCA"/>
    <s v="ZSRV"/>
    <s v=""/>
    <s v="13459098"/>
    <s v="JUAN PATRICIO"/>
    <n v="1.726"/>
    <n v="71.916666666666657"/>
    <s v="UF"/>
    <s v="false"/>
  </r>
  <r>
    <s v="CUR"/>
    <s v="CL"/>
    <x v="0"/>
    <x v="62"/>
    <s v="CL Arq Out/Strip"/>
    <s v="P RAMIREZ"/>
    <s v="12"/>
    <s v="1200144203"/>
    <s v="60"/>
    <x v="3283"/>
    <x v="3676"/>
    <x v="11"/>
    <s v="BILLESCA"/>
    <s v="ZSRV"/>
    <s v=""/>
    <s v="13459098"/>
    <s v="JUAN PATRICIO"/>
    <n v="1.726"/>
    <n v="71.916666666666657"/>
    <s v="UF"/>
    <s v="false"/>
  </r>
  <r>
    <s v="CUR"/>
    <s v="CL"/>
    <x v="0"/>
    <x v="62"/>
    <s v="CL Arq Out/Strip"/>
    <s v="P RAMIREZ"/>
    <s v="12"/>
    <s v="1200144203"/>
    <s v="70"/>
    <x v="3283"/>
    <x v="3677"/>
    <x v="11"/>
    <s v="BILLESCA"/>
    <s v="ZSRV"/>
    <s v=""/>
    <s v="13459098"/>
    <s v="JUAN PATRICIO"/>
    <n v="1.726"/>
    <n v="71.916666666666657"/>
    <s v="UF"/>
    <s v="false"/>
  </r>
  <r>
    <s v="CUR"/>
    <s v="CL"/>
    <x v="0"/>
    <x v="62"/>
    <s v="CL Arq Out/Strip"/>
    <s v="P RAMIREZ"/>
    <s v="12"/>
    <s v="1200144203"/>
    <s v="80"/>
    <x v="3283"/>
    <x v="3678"/>
    <x v="11"/>
    <s v="BILLESCA"/>
    <s v="ZSRV"/>
    <s v=""/>
    <s v="13459098"/>
    <s v="JUAN PATRICIO"/>
    <n v="1.726"/>
    <n v="71.916666666666657"/>
    <s v="UF"/>
    <s v="false"/>
  </r>
  <r>
    <s v="CUR"/>
    <s v="CL"/>
    <x v="0"/>
    <x v="62"/>
    <s v="CL Arq Out/Strip"/>
    <s v="P RAMIREZ"/>
    <s v="12"/>
    <s v="1200144203"/>
    <s v="90"/>
    <x v="3283"/>
    <x v="3679"/>
    <x v="11"/>
    <s v="BILLESCA"/>
    <s v="ZSRV"/>
    <s v=""/>
    <s v="13459098"/>
    <s v="JUAN PATRICIO"/>
    <n v="1.726"/>
    <n v="71.916666666666657"/>
    <s v="UF"/>
    <s v="false"/>
  </r>
  <r>
    <s v="CUR"/>
    <s v="CL"/>
    <x v="0"/>
    <x v="62"/>
    <s v="CL Arq Out/Strip"/>
    <s v="P RAMIREZ"/>
    <s v="12"/>
    <s v="1200144203"/>
    <s v="100"/>
    <x v="3283"/>
    <x v="3680"/>
    <x v="11"/>
    <s v="BILLESCA"/>
    <s v="ZSRV"/>
    <s v=""/>
    <s v="13459098"/>
    <s v="JUAN PATRICIO"/>
    <n v="1.726"/>
    <n v="71.916666666666657"/>
    <s v="UF"/>
    <s v="false"/>
  </r>
  <r>
    <s v="CUR"/>
    <s v="CL"/>
    <x v="0"/>
    <x v="62"/>
    <s v="CL Arq Out/Strip"/>
    <s v="P RAMIREZ"/>
    <s v="12"/>
    <s v="1200144203"/>
    <s v="110"/>
    <x v="3283"/>
    <x v="3681"/>
    <x v="11"/>
    <s v="BILLESCA"/>
    <s v="ZSRV"/>
    <s v=""/>
    <s v="13459098"/>
    <s v="JUAN PATRICIO"/>
    <n v="1.726"/>
    <n v="71.916666666666657"/>
    <s v="UF"/>
    <s v="false"/>
  </r>
  <r>
    <s v="CUR"/>
    <s v="CL"/>
    <x v="0"/>
    <x v="62"/>
    <s v="CL Arq Out/Strip"/>
    <s v="P RAMIREZ"/>
    <s v="12"/>
    <s v="1200144203"/>
    <s v="120"/>
    <x v="3283"/>
    <x v="3682"/>
    <x v="11"/>
    <s v="BILLESCA"/>
    <s v="ZSRV"/>
    <s v=""/>
    <s v="13459098"/>
    <s v="JUAN PATRICIO"/>
    <n v="1.726"/>
    <n v="71.916666666666657"/>
    <s v="UF"/>
    <s v="false"/>
  </r>
  <r>
    <s v="MCH"/>
    <s v="PE"/>
    <x v="2"/>
    <x v="38"/>
    <s v="PE Ops Out/Strips"/>
    <s v="EREJAS"/>
    <m/>
    <s v="1200147565"/>
    <s v="10"/>
    <x v="3284"/>
    <x v="3683"/>
    <x v="28"/>
    <s v="EREJAS"/>
    <s v="ZSRV"/>
    <s v=""/>
    <s v="P56607803"/>
    <s v="NATIONAL FACILITIES MANAGEMENT S.A."/>
    <n v="247.13"/>
    <n v="71.631884057971007"/>
    <s v="PEN"/>
    <s v="false"/>
  </r>
  <r>
    <s v="LAR"/>
    <s v="PE"/>
    <x v="1"/>
    <x v="8"/>
    <s v="PE Center Manager"/>
    <s v="FZAMALLOA"/>
    <s v="12"/>
    <s v="1200143718"/>
    <s v="10"/>
    <x v="3285"/>
    <x v="3684"/>
    <x v="49"/>
    <s v="EXT_BRODRIGU"/>
    <s v="ZSRV"/>
    <s v=""/>
    <s v="P56607803"/>
    <s v="NATIONAL FACILITIES MANAGEMENT S.A."/>
    <n v="246.1"/>
    <n v="71.333333333333329"/>
    <s v="PEN"/>
    <s v="false"/>
  </r>
  <r>
    <s v="MIN"/>
    <s v="PE"/>
    <x v="1"/>
    <x v="2"/>
    <s v="PE Ops Mall"/>
    <s v="cpisfil"/>
    <s v="12"/>
    <s v="1200146153"/>
    <s v="10"/>
    <x v="3286"/>
    <x v="3685"/>
    <x v="34"/>
    <s v="EXT_EDAVILA"/>
    <s v="ZSRV"/>
    <s v=""/>
    <s v="P53719503"/>
    <s v="EFCO AMERICA S.A."/>
    <n v="245.67"/>
    <n v="71.208695652173901"/>
    <s v="PEN"/>
    <s v="false"/>
  </r>
  <r>
    <s v="PCA"/>
    <s v="CO"/>
    <x v="3"/>
    <x v="11"/>
    <s v="CO Ops Mall"/>
    <s v="DLOZADA"/>
    <s v="12"/>
    <s v="1200143994"/>
    <s v="10"/>
    <x v="3287"/>
    <x v="3686"/>
    <x v="8"/>
    <s v="RFC_CPI_SAP"/>
    <s v="ZSRV"/>
    <s v=""/>
    <s v="C901770204"/>
    <s v="HARTMANN S.A.S"/>
    <n v="260000"/>
    <n v="70.690592713431215"/>
    <s v="COP"/>
    <s v="false"/>
  </r>
  <r>
    <s v="4300"/>
    <s v="CO"/>
    <x v="3"/>
    <x v="47"/>
    <s v="CO Center Manager"/>
    <s v="AJIMENEZ"/>
    <s v="12"/>
    <s v="1200143673"/>
    <s v="10"/>
    <x v="3288"/>
    <x v="3687"/>
    <x v="33"/>
    <s v="EXT_VCARMONA"/>
    <s v="ZSRV"/>
    <s v="SER_GRAL"/>
    <s v="C816006677"/>
    <s v="SABER S.A.S"/>
    <n v="257750"/>
    <n v="70.078847199564976"/>
    <s v="COP"/>
    <s v="false"/>
  </r>
  <r>
    <s v="6400"/>
    <s v="PE"/>
    <x v="2"/>
    <x v="2"/>
    <s v="PE Ops Mall"/>
    <s v="PBRAVO"/>
    <s v="12"/>
    <s v="1200145399"/>
    <s v="10"/>
    <x v="3289"/>
    <x v="3688"/>
    <x v="52"/>
    <s v="PBRAVO"/>
    <s v="ZSRV"/>
    <s v=""/>
    <s v="P60865842"/>
    <s v="EMERGENCY SURVIVAL S.A.C"/>
    <n v="241.4"/>
    <n v="69.971014492753625"/>
    <s v="PEN"/>
    <s v="false"/>
  </r>
  <r>
    <s v="2200"/>
    <s v="CL"/>
    <x v="0"/>
    <x v="16"/>
    <s v="CL Arq Mall"/>
    <s v="P RAMIREZ"/>
    <s v="12"/>
    <s v="1200144114"/>
    <s v="10"/>
    <x v="3290"/>
    <x v="3689"/>
    <x v="23"/>
    <s v="BILLESCA"/>
    <s v="ZSRV"/>
    <s v=""/>
    <s v="13459098"/>
    <s v="JUAN PATRICIO"/>
    <n v="1.6739999999999999"/>
    <n v="69.75"/>
    <s v="UF"/>
    <s v="false"/>
  </r>
  <r>
    <s v="2200"/>
    <s v="CL"/>
    <x v="0"/>
    <x v="16"/>
    <s v="CL Arq Mall"/>
    <s v="P RAMIREZ"/>
    <s v="12"/>
    <s v="1200144114"/>
    <s v="20"/>
    <x v="3290"/>
    <x v="3690"/>
    <x v="23"/>
    <s v="BILLESCA"/>
    <s v="ZSRV"/>
    <s v=""/>
    <s v="13459098"/>
    <s v="JUAN PATRICIO"/>
    <n v="1.6739999999999999"/>
    <n v="69.75"/>
    <s v="UF"/>
    <s v="false"/>
  </r>
  <r>
    <s v="2200"/>
    <s v="CL"/>
    <x v="0"/>
    <x v="16"/>
    <s v="CL Arq Mall"/>
    <s v="P RAMIREZ"/>
    <s v="12"/>
    <s v="1200144114"/>
    <s v="30"/>
    <x v="3290"/>
    <x v="3691"/>
    <x v="23"/>
    <s v="BILLESCA"/>
    <s v="ZSRV"/>
    <s v=""/>
    <s v="13459098"/>
    <s v="JUAN PATRICIO"/>
    <n v="1.6739999999999999"/>
    <n v="69.75"/>
    <s v="UF"/>
    <s v="false"/>
  </r>
  <r>
    <s v="2200"/>
    <s v="CL"/>
    <x v="0"/>
    <x v="16"/>
    <s v="CL Arq Mall"/>
    <s v="P RAMIREZ"/>
    <s v="12"/>
    <s v="1200144114"/>
    <s v="40"/>
    <x v="3290"/>
    <x v="3692"/>
    <x v="23"/>
    <s v="BILLESCA"/>
    <s v="ZSRV"/>
    <s v=""/>
    <s v="13459098"/>
    <s v="JUAN PATRICIO"/>
    <n v="1.6739999999999999"/>
    <n v="69.75"/>
    <s v="UF"/>
    <s v="false"/>
  </r>
  <r>
    <s v="2200"/>
    <s v="CL"/>
    <x v="0"/>
    <x v="16"/>
    <s v="CL Arq Mall"/>
    <s v="P RAMIREZ"/>
    <s v="12"/>
    <s v="1200144114"/>
    <s v="50"/>
    <x v="3290"/>
    <x v="3693"/>
    <x v="23"/>
    <s v="BILLESCA"/>
    <s v="ZSRV"/>
    <s v=""/>
    <s v="13459098"/>
    <s v="JUAN PATRICIO"/>
    <n v="1.6739999999999999"/>
    <n v="69.75"/>
    <s v="UF"/>
    <s v="false"/>
  </r>
  <r>
    <s v="2200"/>
    <s v="CL"/>
    <x v="0"/>
    <x v="16"/>
    <s v="CL Arq Mall"/>
    <s v="P RAMIREZ"/>
    <s v="12"/>
    <s v="1200144114"/>
    <s v="60"/>
    <x v="3290"/>
    <x v="3694"/>
    <x v="23"/>
    <s v="BILLESCA"/>
    <s v="ZSRV"/>
    <s v=""/>
    <s v="13459098"/>
    <s v="JUAN PATRICIO"/>
    <n v="1.6739999999999999"/>
    <n v="69.75"/>
    <s v="UF"/>
    <s v="false"/>
  </r>
  <r>
    <s v="2200"/>
    <s v="CL"/>
    <x v="0"/>
    <x v="16"/>
    <s v="CL Arq Mall"/>
    <s v="P RAMIREZ"/>
    <s v="12"/>
    <s v="1200144114"/>
    <s v="70"/>
    <x v="3290"/>
    <x v="3695"/>
    <x v="23"/>
    <s v="BILLESCA"/>
    <s v="ZSRV"/>
    <s v=""/>
    <s v="13459098"/>
    <s v="JUAN PATRICIO"/>
    <n v="1.6739999999999999"/>
    <n v="69.75"/>
    <s v="UF"/>
    <s v="false"/>
  </r>
  <r>
    <s v="2200"/>
    <s v="CL"/>
    <x v="0"/>
    <x v="16"/>
    <s v="CL Arq Mall"/>
    <s v="P RAMIREZ"/>
    <s v="12"/>
    <s v="1200144114"/>
    <s v="80"/>
    <x v="3290"/>
    <x v="3696"/>
    <x v="23"/>
    <s v="BILLESCA"/>
    <s v="ZSRV"/>
    <s v=""/>
    <s v="13459098"/>
    <s v="JUAN PATRICIO"/>
    <n v="1.6739999999999999"/>
    <n v="69.75"/>
    <s v="UF"/>
    <s v="false"/>
  </r>
  <r>
    <s v="2200"/>
    <s v="CL"/>
    <x v="0"/>
    <x v="16"/>
    <s v="CL Arq Mall"/>
    <s v="P RAMIREZ"/>
    <s v="12"/>
    <s v="1200144114"/>
    <s v="90"/>
    <x v="3290"/>
    <x v="3697"/>
    <x v="23"/>
    <s v="BILLESCA"/>
    <s v="ZSRV"/>
    <s v=""/>
    <s v="13459098"/>
    <s v="JUAN PATRICIO"/>
    <n v="1.6739999999999999"/>
    <n v="69.75"/>
    <s v="UF"/>
    <s v="false"/>
  </r>
  <r>
    <s v="2200"/>
    <s v="CL"/>
    <x v="0"/>
    <x v="16"/>
    <s v="CL Arq Mall"/>
    <s v="P RAMIREZ"/>
    <s v="12"/>
    <s v="1200144114"/>
    <s v="100"/>
    <x v="3290"/>
    <x v="3698"/>
    <x v="23"/>
    <s v="BILLESCA"/>
    <s v="ZSRV"/>
    <s v=""/>
    <s v="13459098"/>
    <s v="JUAN PATRICIO"/>
    <n v="1.6739999999999999"/>
    <n v="69.75"/>
    <s v="UF"/>
    <s v="false"/>
  </r>
  <r>
    <s v="2200"/>
    <s v="CL"/>
    <x v="0"/>
    <x v="16"/>
    <s v="CL Arq Mall"/>
    <s v="P RAMIREZ"/>
    <s v="12"/>
    <s v="1200144114"/>
    <s v="110"/>
    <x v="3290"/>
    <x v="3699"/>
    <x v="23"/>
    <s v="BILLESCA"/>
    <s v="ZSRV"/>
    <s v=""/>
    <s v="13459098"/>
    <s v="JUAN PATRICIO"/>
    <n v="1.6739999999999999"/>
    <n v="69.75"/>
    <s v="UF"/>
    <s v="false"/>
  </r>
  <r>
    <s v="2200"/>
    <s v="CL"/>
    <x v="0"/>
    <x v="16"/>
    <s v="CL Arq Mall"/>
    <s v="P RAMIREZ"/>
    <s v="12"/>
    <s v="1200144114"/>
    <s v="120"/>
    <x v="3290"/>
    <x v="3700"/>
    <x v="23"/>
    <s v="BILLESCA"/>
    <s v="ZSRV"/>
    <s v=""/>
    <s v="13459098"/>
    <s v="JUAN PATRICIO"/>
    <n v="1.6739999999999999"/>
    <n v="69.75"/>
    <s v="UF"/>
    <s v="false"/>
  </r>
  <r>
    <s v="AEB"/>
    <s v="CL"/>
    <x v="0"/>
    <x v="16"/>
    <s v="CL Arq Mall"/>
    <s v="P RAMIREZ"/>
    <s v="12"/>
    <s v="1200144166"/>
    <s v="10"/>
    <x v="3291"/>
    <x v="3701"/>
    <x v="11"/>
    <s v="BILLESCA"/>
    <s v="ZSRV"/>
    <s v=""/>
    <s v="13459098"/>
    <s v="JUAN PATRICIO"/>
    <n v="1.6739999999999999"/>
    <n v="69.75"/>
    <s v="UF"/>
    <s v="false"/>
  </r>
  <r>
    <s v="AEB"/>
    <s v="CL"/>
    <x v="0"/>
    <x v="16"/>
    <s v="CL Arq Mall"/>
    <s v="P RAMIREZ"/>
    <s v="12"/>
    <s v="1200144166"/>
    <s v="20"/>
    <x v="3291"/>
    <x v="3702"/>
    <x v="11"/>
    <s v="BILLESCA"/>
    <s v="ZSRV"/>
    <s v=""/>
    <s v="13459098"/>
    <s v="JUAN PATRICIO"/>
    <n v="1.6739999999999999"/>
    <n v="69.75"/>
    <s v="UF"/>
    <s v="false"/>
  </r>
  <r>
    <s v="AEB"/>
    <s v="CL"/>
    <x v="0"/>
    <x v="16"/>
    <s v="CL Arq Mall"/>
    <s v="P RAMIREZ"/>
    <s v="12"/>
    <s v="1200144166"/>
    <s v="30"/>
    <x v="3291"/>
    <x v="3703"/>
    <x v="11"/>
    <s v="BILLESCA"/>
    <s v="ZSRV"/>
    <s v=""/>
    <s v="13459098"/>
    <s v="JUAN PATRICIO"/>
    <n v="1.6739999999999999"/>
    <n v="69.75"/>
    <s v="UF"/>
    <s v="false"/>
  </r>
  <r>
    <s v="AEB"/>
    <s v="CL"/>
    <x v="0"/>
    <x v="16"/>
    <s v="CL Arq Mall"/>
    <s v="P RAMIREZ"/>
    <s v="12"/>
    <s v="1200144166"/>
    <s v="40"/>
    <x v="3291"/>
    <x v="3704"/>
    <x v="11"/>
    <s v="BILLESCA"/>
    <s v="ZSRV"/>
    <s v=""/>
    <s v="13459098"/>
    <s v="JUAN PATRICIO"/>
    <n v="1.6739999999999999"/>
    <n v="69.75"/>
    <s v="UF"/>
    <s v="false"/>
  </r>
  <r>
    <s v="AEB"/>
    <s v="CL"/>
    <x v="0"/>
    <x v="16"/>
    <s v="CL Arq Mall"/>
    <s v="P RAMIREZ"/>
    <s v="12"/>
    <s v="1200144166"/>
    <s v="50"/>
    <x v="3291"/>
    <x v="3705"/>
    <x v="11"/>
    <s v="BILLESCA"/>
    <s v="ZSRV"/>
    <s v=""/>
    <s v="13459098"/>
    <s v="JUAN PATRICIO"/>
    <n v="1.6739999999999999"/>
    <n v="69.75"/>
    <s v="UF"/>
    <s v="false"/>
  </r>
  <r>
    <s v="AEB"/>
    <s v="CL"/>
    <x v="0"/>
    <x v="16"/>
    <s v="CL Arq Mall"/>
    <s v="P RAMIREZ"/>
    <s v="12"/>
    <s v="1200144166"/>
    <s v="60"/>
    <x v="3291"/>
    <x v="3706"/>
    <x v="11"/>
    <s v="BILLESCA"/>
    <s v="ZSRV"/>
    <s v=""/>
    <s v="13459098"/>
    <s v="JUAN PATRICIO"/>
    <n v="1.6739999999999999"/>
    <n v="69.75"/>
    <s v="UF"/>
    <s v="false"/>
  </r>
  <r>
    <s v="AEB"/>
    <s v="CL"/>
    <x v="0"/>
    <x v="16"/>
    <s v="CL Arq Mall"/>
    <s v="P RAMIREZ"/>
    <s v="12"/>
    <s v="1200144166"/>
    <s v="70"/>
    <x v="3291"/>
    <x v="3707"/>
    <x v="11"/>
    <s v="BILLESCA"/>
    <s v="ZSRV"/>
    <s v=""/>
    <s v="13459098"/>
    <s v="JUAN PATRICIO"/>
    <n v="1.6739999999999999"/>
    <n v="69.75"/>
    <s v="UF"/>
    <s v="false"/>
  </r>
  <r>
    <s v="AEB"/>
    <s v="CL"/>
    <x v="0"/>
    <x v="16"/>
    <s v="CL Arq Mall"/>
    <s v="P RAMIREZ"/>
    <s v="12"/>
    <s v="1200144166"/>
    <s v="80"/>
    <x v="3291"/>
    <x v="3708"/>
    <x v="11"/>
    <s v="BILLESCA"/>
    <s v="ZSRV"/>
    <s v=""/>
    <s v="13459098"/>
    <s v="JUAN PATRICIO"/>
    <n v="1.6739999999999999"/>
    <n v="69.75"/>
    <s v="UF"/>
    <s v="false"/>
  </r>
  <r>
    <s v="AEB"/>
    <s v="CL"/>
    <x v="0"/>
    <x v="16"/>
    <s v="CL Arq Mall"/>
    <s v="P RAMIREZ"/>
    <s v="12"/>
    <s v="1200144166"/>
    <s v="90"/>
    <x v="3291"/>
    <x v="3709"/>
    <x v="11"/>
    <s v="BILLESCA"/>
    <s v="ZSRV"/>
    <s v=""/>
    <s v="13459098"/>
    <s v="JUAN PATRICIO"/>
    <n v="1.6739999999999999"/>
    <n v="69.75"/>
    <s v="UF"/>
    <s v="false"/>
  </r>
  <r>
    <s v="AEB"/>
    <s v="CL"/>
    <x v="0"/>
    <x v="16"/>
    <s v="CL Arq Mall"/>
    <s v="P RAMIREZ"/>
    <s v="12"/>
    <s v="1200144166"/>
    <s v="100"/>
    <x v="3291"/>
    <x v="3710"/>
    <x v="11"/>
    <s v="BILLESCA"/>
    <s v="ZSRV"/>
    <s v=""/>
    <s v="13459098"/>
    <s v="JUAN PATRICIO"/>
    <n v="1.6739999999999999"/>
    <n v="69.75"/>
    <s v="UF"/>
    <s v="false"/>
  </r>
  <r>
    <s v="AEB"/>
    <s v="CL"/>
    <x v="0"/>
    <x v="16"/>
    <s v="CL Arq Mall"/>
    <s v="P RAMIREZ"/>
    <s v="12"/>
    <s v="1200144166"/>
    <s v="110"/>
    <x v="3291"/>
    <x v="3711"/>
    <x v="11"/>
    <s v="BILLESCA"/>
    <s v="ZSRV"/>
    <s v=""/>
    <s v="13459098"/>
    <s v="JUAN PATRICIO"/>
    <n v="1.6739999999999999"/>
    <n v="69.75"/>
    <s v="UF"/>
    <s v="false"/>
  </r>
  <r>
    <s v="AEB"/>
    <s v="CL"/>
    <x v="0"/>
    <x v="16"/>
    <s v="CL Arq Mall"/>
    <s v="P RAMIREZ"/>
    <s v="12"/>
    <s v="1200144166"/>
    <s v="120"/>
    <x v="3291"/>
    <x v="3712"/>
    <x v="11"/>
    <s v="BILLESCA"/>
    <s v="ZSRV"/>
    <s v=""/>
    <s v="13459098"/>
    <s v="JUAN PATRICIO"/>
    <n v="1.6739999999999999"/>
    <n v="69.75"/>
    <s v="UF"/>
    <s v="false"/>
  </r>
  <r>
    <s v="ACO"/>
    <s v="CL"/>
    <x v="0"/>
    <x v="16"/>
    <s v="CL Arq Mall"/>
    <s v="P RAMIREZ"/>
    <s v="12"/>
    <s v="1200144167"/>
    <s v="10"/>
    <x v="3292"/>
    <x v="3713"/>
    <x v="11"/>
    <s v="BILLESCA"/>
    <s v="ZSRV"/>
    <s v=""/>
    <s v="13459098"/>
    <s v="JUAN PATRICIO"/>
    <n v="1.6739999999999999"/>
    <n v="69.75"/>
    <s v="UF"/>
    <s v="false"/>
  </r>
  <r>
    <s v="ACO"/>
    <s v="CL"/>
    <x v="0"/>
    <x v="16"/>
    <s v="CL Arq Mall"/>
    <s v="P RAMIREZ"/>
    <s v="12"/>
    <s v="1200144167"/>
    <s v="20"/>
    <x v="3292"/>
    <x v="3714"/>
    <x v="11"/>
    <s v="BILLESCA"/>
    <s v="ZSRV"/>
    <s v=""/>
    <s v="13459098"/>
    <s v="JUAN PATRICIO"/>
    <n v="1.6739999999999999"/>
    <n v="69.75"/>
    <s v="UF"/>
    <s v="false"/>
  </r>
  <r>
    <s v="ACO"/>
    <s v="CL"/>
    <x v="0"/>
    <x v="16"/>
    <s v="CL Arq Mall"/>
    <s v="P RAMIREZ"/>
    <s v="12"/>
    <s v="1200144167"/>
    <s v="30"/>
    <x v="3292"/>
    <x v="3715"/>
    <x v="11"/>
    <s v="BILLESCA"/>
    <s v="ZSRV"/>
    <s v=""/>
    <s v="13459098"/>
    <s v="JUAN PATRICIO"/>
    <n v="1.6739999999999999"/>
    <n v="69.75"/>
    <s v="UF"/>
    <s v="false"/>
  </r>
  <r>
    <s v="ACO"/>
    <s v="CL"/>
    <x v="0"/>
    <x v="16"/>
    <s v="CL Arq Mall"/>
    <s v="P RAMIREZ"/>
    <s v="12"/>
    <s v="1200144167"/>
    <s v="40"/>
    <x v="3292"/>
    <x v="3716"/>
    <x v="11"/>
    <s v="BILLESCA"/>
    <s v="ZSRV"/>
    <s v=""/>
    <s v="13459098"/>
    <s v="JUAN PATRICIO"/>
    <n v="1.6739999999999999"/>
    <n v="69.75"/>
    <s v="UF"/>
    <s v="false"/>
  </r>
  <r>
    <s v="ACO"/>
    <s v="CL"/>
    <x v="0"/>
    <x v="16"/>
    <s v="CL Arq Mall"/>
    <s v="P RAMIREZ"/>
    <s v="12"/>
    <s v="1200144167"/>
    <s v="50"/>
    <x v="3292"/>
    <x v="3717"/>
    <x v="11"/>
    <s v="BILLESCA"/>
    <s v="ZSRV"/>
    <s v=""/>
    <s v="13459098"/>
    <s v="JUAN PATRICIO"/>
    <n v="1.6739999999999999"/>
    <n v="69.75"/>
    <s v="UF"/>
    <s v="false"/>
  </r>
  <r>
    <s v="ACO"/>
    <s v="CL"/>
    <x v="0"/>
    <x v="16"/>
    <s v="CL Arq Mall"/>
    <s v="P RAMIREZ"/>
    <s v="12"/>
    <s v="1200144167"/>
    <s v="60"/>
    <x v="3292"/>
    <x v="3718"/>
    <x v="11"/>
    <s v="BILLESCA"/>
    <s v="ZSRV"/>
    <s v=""/>
    <s v="13459098"/>
    <s v="JUAN PATRICIO"/>
    <n v="1.6739999999999999"/>
    <n v="69.75"/>
    <s v="UF"/>
    <s v="false"/>
  </r>
  <r>
    <s v="ACO"/>
    <s v="CL"/>
    <x v="0"/>
    <x v="16"/>
    <s v="CL Arq Mall"/>
    <s v="P RAMIREZ"/>
    <s v="12"/>
    <s v="1200144167"/>
    <s v="70"/>
    <x v="3292"/>
    <x v="3719"/>
    <x v="11"/>
    <s v="BILLESCA"/>
    <s v="ZSRV"/>
    <s v=""/>
    <s v="13459098"/>
    <s v="JUAN PATRICIO"/>
    <n v="1.6739999999999999"/>
    <n v="69.75"/>
    <s v="UF"/>
    <s v="false"/>
  </r>
  <r>
    <s v="ACO"/>
    <s v="CL"/>
    <x v="0"/>
    <x v="16"/>
    <s v="CL Arq Mall"/>
    <s v="P RAMIREZ"/>
    <s v="12"/>
    <s v="1200144167"/>
    <s v="80"/>
    <x v="3292"/>
    <x v="3720"/>
    <x v="11"/>
    <s v="BILLESCA"/>
    <s v="ZSRV"/>
    <s v=""/>
    <s v="13459098"/>
    <s v="JUAN PATRICIO"/>
    <n v="1.6739999999999999"/>
    <n v="69.75"/>
    <s v="UF"/>
    <s v="false"/>
  </r>
  <r>
    <s v="ACO"/>
    <s v="CL"/>
    <x v="0"/>
    <x v="16"/>
    <s v="CL Arq Mall"/>
    <s v="P RAMIREZ"/>
    <s v="12"/>
    <s v="1200144167"/>
    <s v="90"/>
    <x v="3292"/>
    <x v="3721"/>
    <x v="11"/>
    <s v="BILLESCA"/>
    <s v="ZSRV"/>
    <s v=""/>
    <s v="13459098"/>
    <s v="JUAN PATRICIO"/>
    <n v="1.6739999999999999"/>
    <n v="69.75"/>
    <s v="UF"/>
    <s v="false"/>
  </r>
  <r>
    <s v="ACO"/>
    <s v="CL"/>
    <x v="0"/>
    <x v="16"/>
    <s v="CL Arq Mall"/>
    <s v="P RAMIREZ"/>
    <s v="12"/>
    <s v="1200144167"/>
    <s v="100"/>
    <x v="3292"/>
    <x v="3722"/>
    <x v="11"/>
    <s v="BILLESCA"/>
    <s v="ZSRV"/>
    <s v=""/>
    <s v="13459098"/>
    <s v="JUAN PATRICIO"/>
    <n v="1.6739999999999999"/>
    <n v="69.75"/>
    <s v="UF"/>
    <s v="false"/>
  </r>
  <r>
    <s v="ACO"/>
    <s v="CL"/>
    <x v="0"/>
    <x v="16"/>
    <s v="CL Arq Mall"/>
    <s v="P RAMIREZ"/>
    <s v="12"/>
    <s v="1200144167"/>
    <s v="110"/>
    <x v="3292"/>
    <x v="3723"/>
    <x v="11"/>
    <s v="BILLESCA"/>
    <s v="ZSRV"/>
    <s v=""/>
    <s v="13459098"/>
    <s v="JUAN PATRICIO"/>
    <n v="1.6739999999999999"/>
    <n v="69.75"/>
    <s v="UF"/>
    <s v="false"/>
  </r>
  <r>
    <s v="ACO"/>
    <s v="CL"/>
    <x v="0"/>
    <x v="16"/>
    <s v="CL Arq Mall"/>
    <s v="P RAMIREZ"/>
    <s v="12"/>
    <s v="1200144167"/>
    <s v="120"/>
    <x v="3292"/>
    <x v="3724"/>
    <x v="11"/>
    <s v="BILLESCA"/>
    <s v="ZSRV"/>
    <s v=""/>
    <s v="13459098"/>
    <s v="JUAN PATRICIO"/>
    <n v="1.6739999999999999"/>
    <n v="69.75"/>
    <s v="UF"/>
    <s v="false"/>
  </r>
  <r>
    <s v="2310"/>
    <s v="CL"/>
    <x v="0"/>
    <x v="62"/>
    <s v="CL Arq Out/Strip"/>
    <s v="P RAMIREZ"/>
    <s v="12"/>
    <s v="1200144169"/>
    <s v="10"/>
    <x v="3293"/>
    <x v="3725"/>
    <x v="11"/>
    <s v="BILLESCA"/>
    <s v="ZSRV"/>
    <s v=""/>
    <s v="13459098"/>
    <s v="JUAN PATRICIO"/>
    <n v="1.6739999999999999"/>
    <n v="69.75"/>
    <s v="UF"/>
    <s v="false"/>
  </r>
  <r>
    <s v="2310"/>
    <s v="CL"/>
    <x v="0"/>
    <x v="62"/>
    <s v="CL Arq Out/Strip"/>
    <s v="P RAMIREZ"/>
    <s v="12"/>
    <s v="1200144169"/>
    <s v="20"/>
    <x v="3293"/>
    <x v="3726"/>
    <x v="11"/>
    <s v="BILLESCA"/>
    <s v="ZSRV"/>
    <s v=""/>
    <s v="13459098"/>
    <s v="JUAN PATRICIO"/>
    <n v="1.6739999999999999"/>
    <n v="69.75"/>
    <s v="UF"/>
    <s v="false"/>
  </r>
  <r>
    <s v="2310"/>
    <s v="CL"/>
    <x v="0"/>
    <x v="62"/>
    <s v="CL Arq Out/Strip"/>
    <s v="P RAMIREZ"/>
    <s v="12"/>
    <s v="1200144169"/>
    <s v="30"/>
    <x v="3293"/>
    <x v="3727"/>
    <x v="11"/>
    <s v="BILLESCA"/>
    <s v="ZSRV"/>
    <s v=""/>
    <s v="13459098"/>
    <s v="JUAN PATRICIO"/>
    <n v="1.6739999999999999"/>
    <n v="69.75"/>
    <s v="UF"/>
    <s v="false"/>
  </r>
  <r>
    <s v="2310"/>
    <s v="CL"/>
    <x v="0"/>
    <x v="62"/>
    <s v="CL Arq Out/Strip"/>
    <s v="P RAMIREZ"/>
    <s v="12"/>
    <s v="1200144169"/>
    <s v="40"/>
    <x v="3293"/>
    <x v="3728"/>
    <x v="11"/>
    <s v="BILLESCA"/>
    <s v="ZSRV"/>
    <s v=""/>
    <s v="13459098"/>
    <s v="JUAN PATRICIO"/>
    <n v="1.6739999999999999"/>
    <n v="69.75"/>
    <s v="UF"/>
    <s v="false"/>
  </r>
  <r>
    <s v="2310"/>
    <s v="CL"/>
    <x v="0"/>
    <x v="62"/>
    <s v="CL Arq Out/Strip"/>
    <s v="P RAMIREZ"/>
    <s v="12"/>
    <s v="1200144169"/>
    <s v="50"/>
    <x v="3293"/>
    <x v="3729"/>
    <x v="11"/>
    <s v="BILLESCA"/>
    <s v="ZSRV"/>
    <s v=""/>
    <s v="13459098"/>
    <s v="JUAN PATRICIO"/>
    <n v="1.6739999999999999"/>
    <n v="69.75"/>
    <s v="UF"/>
    <s v="false"/>
  </r>
  <r>
    <s v="2310"/>
    <s v="CL"/>
    <x v="0"/>
    <x v="62"/>
    <s v="CL Arq Out/Strip"/>
    <s v="P RAMIREZ"/>
    <s v="12"/>
    <s v="1200144169"/>
    <s v="60"/>
    <x v="3293"/>
    <x v="3730"/>
    <x v="11"/>
    <s v="BILLESCA"/>
    <s v="ZSRV"/>
    <s v=""/>
    <s v="13459098"/>
    <s v="JUAN PATRICIO"/>
    <n v="1.6739999999999999"/>
    <n v="69.75"/>
    <s v="UF"/>
    <s v="false"/>
  </r>
  <r>
    <s v="2310"/>
    <s v="CL"/>
    <x v="0"/>
    <x v="62"/>
    <s v="CL Arq Out/Strip"/>
    <s v="P RAMIREZ"/>
    <s v="12"/>
    <s v="1200144169"/>
    <s v="70"/>
    <x v="3293"/>
    <x v="3731"/>
    <x v="11"/>
    <s v="BILLESCA"/>
    <s v="ZSRV"/>
    <s v=""/>
    <s v="13459098"/>
    <s v="JUAN PATRICIO"/>
    <n v="1.6739999999999999"/>
    <n v="69.75"/>
    <s v="UF"/>
    <s v="false"/>
  </r>
  <r>
    <s v="2310"/>
    <s v="CL"/>
    <x v="0"/>
    <x v="62"/>
    <s v="CL Arq Out/Strip"/>
    <s v="P RAMIREZ"/>
    <s v="12"/>
    <s v="1200144169"/>
    <s v="80"/>
    <x v="3293"/>
    <x v="3732"/>
    <x v="11"/>
    <s v="BILLESCA"/>
    <s v="ZSRV"/>
    <s v=""/>
    <s v="13459098"/>
    <s v="JUAN PATRICIO"/>
    <n v="1.6739999999999999"/>
    <n v="69.75"/>
    <s v="UF"/>
    <s v="false"/>
  </r>
  <r>
    <s v="2310"/>
    <s v="CL"/>
    <x v="0"/>
    <x v="62"/>
    <s v="CL Arq Out/Strip"/>
    <s v="P RAMIREZ"/>
    <s v="12"/>
    <s v="1200144169"/>
    <s v="90"/>
    <x v="3293"/>
    <x v="3733"/>
    <x v="11"/>
    <s v="BILLESCA"/>
    <s v="ZSRV"/>
    <s v=""/>
    <s v="13459098"/>
    <s v="JUAN PATRICIO"/>
    <n v="1.6739999999999999"/>
    <n v="69.75"/>
    <s v="UF"/>
    <s v="false"/>
  </r>
  <r>
    <s v="2310"/>
    <s v="CL"/>
    <x v="0"/>
    <x v="62"/>
    <s v="CL Arq Out/Strip"/>
    <s v="P RAMIREZ"/>
    <s v="12"/>
    <s v="1200144169"/>
    <s v="100"/>
    <x v="3293"/>
    <x v="3734"/>
    <x v="11"/>
    <s v="BILLESCA"/>
    <s v="ZSRV"/>
    <s v=""/>
    <s v="13459098"/>
    <s v="JUAN PATRICIO"/>
    <n v="1.6739999999999999"/>
    <n v="69.75"/>
    <s v="UF"/>
    <s v="false"/>
  </r>
  <r>
    <s v="2310"/>
    <s v="CL"/>
    <x v="0"/>
    <x v="62"/>
    <s v="CL Arq Out/Strip"/>
    <s v="P RAMIREZ"/>
    <s v="12"/>
    <s v="1200144169"/>
    <s v="110"/>
    <x v="3293"/>
    <x v="3735"/>
    <x v="11"/>
    <s v="BILLESCA"/>
    <s v="ZSRV"/>
    <s v=""/>
    <s v="13459098"/>
    <s v="JUAN PATRICIO"/>
    <n v="1.6739999999999999"/>
    <n v="69.75"/>
    <s v="UF"/>
    <s v="false"/>
  </r>
  <r>
    <s v="2310"/>
    <s v="CL"/>
    <x v="0"/>
    <x v="62"/>
    <s v="CL Arq Out/Strip"/>
    <s v="P RAMIREZ"/>
    <s v="12"/>
    <s v="1200144169"/>
    <s v="120"/>
    <x v="3293"/>
    <x v="3736"/>
    <x v="11"/>
    <s v="BILLESCA"/>
    <s v="ZSRV"/>
    <s v=""/>
    <s v="13459098"/>
    <s v="JUAN PATRICIO"/>
    <n v="1.6739999999999999"/>
    <n v="69.75"/>
    <s v="UF"/>
    <s v="false"/>
  </r>
  <r>
    <s v="PRT"/>
    <s v="CL"/>
    <x v="0"/>
    <x v="62"/>
    <s v="CL Arq Out/Strip"/>
    <s v="P RAMIREZ"/>
    <s v="12"/>
    <s v="1200144200"/>
    <s v="10"/>
    <x v="3294"/>
    <x v="3737"/>
    <x v="11"/>
    <s v="BILLESCA"/>
    <s v="ZSRV"/>
    <s v=""/>
    <s v="13459098"/>
    <s v="JUAN PATRICIO"/>
    <n v="1.6739999999999999"/>
    <n v="69.75"/>
    <s v="UF"/>
    <s v="false"/>
  </r>
  <r>
    <s v="PRT"/>
    <s v="CL"/>
    <x v="0"/>
    <x v="62"/>
    <s v="CL Arq Out/Strip"/>
    <s v="P RAMIREZ"/>
    <s v="12"/>
    <s v="1200144200"/>
    <s v="20"/>
    <x v="3294"/>
    <x v="3738"/>
    <x v="11"/>
    <s v="BILLESCA"/>
    <s v="ZSRV"/>
    <s v=""/>
    <s v="13459098"/>
    <s v="JUAN PATRICIO"/>
    <n v="1.6739999999999999"/>
    <n v="69.75"/>
    <s v="UF"/>
    <s v="false"/>
  </r>
  <r>
    <s v="PRT"/>
    <s v="CL"/>
    <x v="0"/>
    <x v="62"/>
    <s v="CL Arq Out/Strip"/>
    <s v="P RAMIREZ"/>
    <s v="12"/>
    <s v="1200144200"/>
    <s v="30"/>
    <x v="3294"/>
    <x v="3739"/>
    <x v="11"/>
    <s v="BILLESCA"/>
    <s v="ZSRV"/>
    <s v=""/>
    <s v="13459098"/>
    <s v="JUAN PATRICIO"/>
    <n v="1.6739999999999999"/>
    <n v="69.75"/>
    <s v="UF"/>
    <s v="false"/>
  </r>
  <r>
    <s v="PRT"/>
    <s v="CL"/>
    <x v="0"/>
    <x v="62"/>
    <s v="CL Arq Out/Strip"/>
    <s v="P RAMIREZ"/>
    <s v="12"/>
    <s v="1200144200"/>
    <s v="40"/>
    <x v="3294"/>
    <x v="3740"/>
    <x v="11"/>
    <s v="BILLESCA"/>
    <s v="ZSRV"/>
    <s v=""/>
    <s v="13459098"/>
    <s v="JUAN PATRICIO"/>
    <n v="1.6739999999999999"/>
    <n v="69.75"/>
    <s v="UF"/>
    <s v="false"/>
  </r>
  <r>
    <s v="PRT"/>
    <s v="CL"/>
    <x v="0"/>
    <x v="62"/>
    <s v="CL Arq Out/Strip"/>
    <s v="P RAMIREZ"/>
    <s v="12"/>
    <s v="1200144200"/>
    <s v="50"/>
    <x v="3294"/>
    <x v="3741"/>
    <x v="11"/>
    <s v="BILLESCA"/>
    <s v="ZSRV"/>
    <s v=""/>
    <s v="13459098"/>
    <s v="JUAN PATRICIO"/>
    <n v="1.6739999999999999"/>
    <n v="69.75"/>
    <s v="UF"/>
    <s v="false"/>
  </r>
  <r>
    <s v="PRT"/>
    <s v="CL"/>
    <x v="0"/>
    <x v="62"/>
    <s v="CL Arq Out/Strip"/>
    <s v="P RAMIREZ"/>
    <s v="12"/>
    <s v="1200144200"/>
    <s v="60"/>
    <x v="3294"/>
    <x v="3742"/>
    <x v="11"/>
    <s v="BILLESCA"/>
    <s v="ZSRV"/>
    <s v=""/>
    <s v="13459098"/>
    <s v="JUAN PATRICIO"/>
    <n v="1.6739999999999999"/>
    <n v="69.75"/>
    <s v="UF"/>
    <s v="false"/>
  </r>
  <r>
    <s v="PRT"/>
    <s v="CL"/>
    <x v="0"/>
    <x v="62"/>
    <s v="CL Arq Out/Strip"/>
    <s v="P RAMIREZ"/>
    <s v="12"/>
    <s v="1200144200"/>
    <s v="70"/>
    <x v="3294"/>
    <x v="3743"/>
    <x v="11"/>
    <s v="BILLESCA"/>
    <s v="ZSRV"/>
    <s v=""/>
    <s v="13459098"/>
    <s v="JUAN PATRICIO"/>
    <n v="1.6739999999999999"/>
    <n v="69.75"/>
    <s v="UF"/>
    <s v="false"/>
  </r>
  <r>
    <s v="PRT"/>
    <s v="CL"/>
    <x v="0"/>
    <x v="62"/>
    <s v="CL Arq Out/Strip"/>
    <s v="P RAMIREZ"/>
    <s v="12"/>
    <s v="1200144200"/>
    <s v="80"/>
    <x v="3294"/>
    <x v="3744"/>
    <x v="11"/>
    <s v="BILLESCA"/>
    <s v="ZSRV"/>
    <s v=""/>
    <s v="13459098"/>
    <s v="JUAN PATRICIO"/>
    <n v="1.6739999999999999"/>
    <n v="69.75"/>
    <s v="UF"/>
    <s v="false"/>
  </r>
  <r>
    <s v="PRT"/>
    <s v="CL"/>
    <x v="0"/>
    <x v="62"/>
    <s v="CL Arq Out/Strip"/>
    <s v="P RAMIREZ"/>
    <s v="12"/>
    <s v="1200144200"/>
    <s v="90"/>
    <x v="3294"/>
    <x v="3745"/>
    <x v="11"/>
    <s v="BILLESCA"/>
    <s v="ZSRV"/>
    <s v=""/>
    <s v="13459098"/>
    <s v="JUAN PATRICIO"/>
    <n v="1.6739999999999999"/>
    <n v="69.75"/>
    <s v="UF"/>
    <s v="false"/>
  </r>
  <r>
    <s v="PRT"/>
    <s v="CL"/>
    <x v="0"/>
    <x v="62"/>
    <s v="CL Arq Out/Strip"/>
    <s v="P RAMIREZ"/>
    <s v="12"/>
    <s v="1200144200"/>
    <s v="100"/>
    <x v="3294"/>
    <x v="3746"/>
    <x v="11"/>
    <s v="BILLESCA"/>
    <s v="ZSRV"/>
    <s v=""/>
    <s v="13459098"/>
    <s v="JUAN PATRICIO"/>
    <n v="1.6739999999999999"/>
    <n v="69.75"/>
    <s v="UF"/>
    <s v="false"/>
  </r>
  <r>
    <s v="PRT"/>
    <s v="CL"/>
    <x v="0"/>
    <x v="62"/>
    <s v="CL Arq Out/Strip"/>
    <s v="P RAMIREZ"/>
    <s v="12"/>
    <s v="1200144200"/>
    <s v="110"/>
    <x v="3294"/>
    <x v="3747"/>
    <x v="11"/>
    <s v="BILLESCA"/>
    <s v="ZSRV"/>
    <s v=""/>
    <s v="13459098"/>
    <s v="JUAN PATRICIO"/>
    <n v="1.6739999999999999"/>
    <n v="69.75"/>
    <s v="UF"/>
    <s v="false"/>
  </r>
  <r>
    <s v="PRT"/>
    <s v="CL"/>
    <x v="0"/>
    <x v="62"/>
    <s v="CL Arq Out/Strip"/>
    <s v="P RAMIREZ"/>
    <s v="12"/>
    <s v="1200144200"/>
    <s v="120"/>
    <x v="3294"/>
    <x v="3748"/>
    <x v="11"/>
    <s v="BILLESCA"/>
    <s v="ZSRV"/>
    <s v=""/>
    <s v="13459098"/>
    <s v="JUAN PATRICIO"/>
    <n v="1.6739999999999999"/>
    <n v="69.75"/>
    <s v="UF"/>
    <s v="false"/>
  </r>
  <r>
    <s v="LAR"/>
    <s v="PE"/>
    <x v="1"/>
    <x v="8"/>
    <s v="PE Center Manager"/>
    <s v="FZAMALLOA"/>
    <s v="12"/>
    <s v="1200146358"/>
    <s v="10"/>
    <x v="3295"/>
    <x v="3749"/>
    <x v="35"/>
    <s v="EXT_BRODRIGU"/>
    <s v="ZSRV"/>
    <s v=""/>
    <s v="P52110530"/>
    <s v="COPEX DIGITAL S.A.C."/>
    <n v="240"/>
    <n v="69.565217391304344"/>
    <s v="PEN"/>
    <s v="false"/>
  </r>
  <r>
    <s v="3450"/>
    <s v="PE"/>
    <x v="1"/>
    <x v="38"/>
    <s v="PE Ops Out/Strips"/>
    <s v="Ameza"/>
    <s v="12"/>
    <s v="1200146082"/>
    <s v="10"/>
    <x v="3296"/>
    <x v="2945"/>
    <x v="63"/>
    <s v="AMEZAR"/>
    <s v="ZSRV"/>
    <s v="SER_VARIO"/>
    <s v="P55219583"/>
    <s v="SERVICIOS EVENTOS SPECIALES"/>
    <n v="239.4"/>
    <n v="69.391304347826079"/>
    <s v="PEN"/>
    <s v="false"/>
  </r>
  <r>
    <s v="MCH"/>
    <s v="PE"/>
    <x v="2"/>
    <x v="38"/>
    <s v="PE Ops Out/Strips"/>
    <s v="Ameza"/>
    <s v="12"/>
    <s v="1200146093"/>
    <s v="10"/>
    <x v="3297"/>
    <x v="2945"/>
    <x v="63"/>
    <s v="AMEZAR"/>
    <s v="ZSRV"/>
    <s v="SER_VARIO"/>
    <s v="P55219583"/>
    <s v="SERVICIOS EVENTOS SPECIALES"/>
    <n v="239.4"/>
    <n v="69.391304347826079"/>
    <s v="PEN"/>
    <s v="false"/>
  </r>
  <r>
    <s v="6700"/>
    <s v="PE"/>
    <x v="2"/>
    <x v="2"/>
    <s v="PE Ops Mall"/>
    <s v="Ameza"/>
    <s v="12"/>
    <s v="1200146095"/>
    <s v="10"/>
    <x v="3298"/>
    <x v="2945"/>
    <x v="63"/>
    <s v="AMEZAR"/>
    <s v="ZSRV"/>
    <s v="SER_VARIO"/>
    <s v="P55219583"/>
    <s v="SERVICIOS EVENTOS SPECIALES"/>
    <n v="239.4"/>
    <n v="69.391304347826079"/>
    <s v="PEN"/>
    <s v="false"/>
  </r>
  <r>
    <s v="6150"/>
    <s v="PE"/>
    <x v="2"/>
    <x v="2"/>
    <s v="PE Ops Mall"/>
    <s v="Ameza"/>
    <s v="12"/>
    <s v="1200146089"/>
    <s v="10"/>
    <x v="3299"/>
    <x v="2945"/>
    <x v="63"/>
    <s v="AMEZAR"/>
    <s v="ZSRV"/>
    <s v="SER_VARIO"/>
    <s v="P55219583"/>
    <s v="SERVICIOS EVENTOS SPECIALES"/>
    <n v="239.4"/>
    <n v="69.391304347826079"/>
    <s v="PEN"/>
    <s v="false"/>
  </r>
  <r>
    <s v="6740"/>
    <s v="PE"/>
    <x v="2"/>
    <x v="26"/>
    <s v="PE Gcia Ops"/>
    <s v="IVALDERRAMA"/>
    <m/>
    <s v="1200147670"/>
    <s v="10"/>
    <x v="3300"/>
    <x v="3750"/>
    <x v="45"/>
    <s v="EXT_KNOLASCO"/>
    <s v="ZSRV"/>
    <s v=""/>
    <s v="P60854048"/>
    <s v="TIME JOBS SERVICES S.A.C"/>
    <n v="239.13"/>
    <n v="69.313043478260866"/>
    <s v="PEN"/>
    <s v="false"/>
  </r>
  <r>
    <s v="MQU"/>
    <s v="CL"/>
    <x v="0"/>
    <x v="16"/>
    <s v="CL Arq Mall"/>
    <s v="P RAMIREZ"/>
    <s v="12"/>
    <s v="1200144113"/>
    <s v="10"/>
    <x v="3301"/>
    <x v="3751"/>
    <x v="23"/>
    <s v="BILLESCA"/>
    <s v="ZSRV"/>
    <s v=""/>
    <s v="13459098"/>
    <s v="JUAN PATRICIO"/>
    <n v="1.6479999999999999"/>
    <n v="68.666666666666657"/>
    <s v="UF"/>
    <s v="false"/>
  </r>
  <r>
    <s v="MQU"/>
    <s v="CL"/>
    <x v="0"/>
    <x v="16"/>
    <s v="CL Arq Mall"/>
    <s v="P RAMIREZ"/>
    <s v="12"/>
    <s v="1200144113"/>
    <s v="20"/>
    <x v="3301"/>
    <x v="3752"/>
    <x v="23"/>
    <s v="BILLESCA"/>
    <s v="ZSRV"/>
    <s v=""/>
    <s v="13459098"/>
    <s v="JUAN PATRICIO"/>
    <n v="1.6479999999999999"/>
    <n v="68.666666666666657"/>
    <s v="UF"/>
    <s v="false"/>
  </r>
  <r>
    <s v="MQU"/>
    <s v="CL"/>
    <x v="0"/>
    <x v="16"/>
    <s v="CL Arq Mall"/>
    <s v="P RAMIREZ"/>
    <s v="12"/>
    <s v="1200144113"/>
    <s v="30"/>
    <x v="3301"/>
    <x v="3753"/>
    <x v="23"/>
    <s v="BILLESCA"/>
    <s v="ZSRV"/>
    <s v=""/>
    <s v="13459098"/>
    <s v="JUAN PATRICIO"/>
    <n v="1.6479999999999999"/>
    <n v="68.666666666666657"/>
    <s v="UF"/>
    <s v="false"/>
  </r>
  <r>
    <s v="MQU"/>
    <s v="CL"/>
    <x v="0"/>
    <x v="16"/>
    <s v="CL Arq Mall"/>
    <s v="P RAMIREZ"/>
    <s v="12"/>
    <s v="1200144113"/>
    <s v="40"/>
    <x v="3301"/>
    <x v="3754"/>
    <x v="23"/>
    <s v="BILLESCA"/>
    <s v="ZSRV"/>
    <s v=""/>
    <s v="13459098"/>
    <s v="JUAN PATRICIO"/>
    <n v="1.6479999999999999"/>
    <n v="68.666666666666657"/>
    <s v="UF"/>
    <s v="false"/>
  </r>
  <r>
    <s v="MQU"/>
    <s v="CL"/>
    <x v="0"/>
    <x v="16"/>
    <s v="CL Arq Mall"/>
    <s v="P RAMIREZ"/>
    <s v="12"/>
    <s v="1200144113"/>
    <s v="50"/>
    <x v="3301"/>
    <x v="3755"/>
    <x v="23"/>
    <s v="BILLESCA"/>
    <s v="ZSRV"/>
    <s v=""/>
    <s v="13459098"/>
    <s v="JUAN PATRICIO"/>
    <n v="1.6479999999999999"/>
    <n v="68.666666666666657"/>
    <s v="UF"/>
    <s v="false"/>
  </r>
  <r>
    <s v="MQU"/>
    <s v="CL"/>
    <x v="0"/>
    <x v="16"/>
    <s v="CL Arq Mall"/>
    <s v="P RAMIREZ"/>
    <s v="12"/>
    <s v="1200144113"/>
    <s v="60"/>
    <x v="3301"/>
    <x v="3756"/>
    <x v="23"/>
    <s v="BILLESCA"/>
    <s v="ZSRV"/>
    <s v=""/>
    <s v="13459098"/>
    <s v="JUAN PATRICIO"/>
    <n v="1.6479999999999999"/>
    <n v="68.666666666666657"/>
    <s v="UF"/>
    <s v="false"/>
  </r>
  <r>
    <s v="MQU"/>
    <s v="CL"/>
    <x v="0"/>
    <x v="16"/>
    <s v="CL Arq Mall"/>
    <s v="P RAMIREZ"/>
    <s v="12"/>
    <s v="1200144113"/>
    <s v="70"/>
    <x v="3301"/>
    <x v="3757"/>
    <x v="23"/>
    <s v="BILLESCA"/>
    <s v="ZSRV"/>
    <s v=""/>
    <s v="13459098"/>
    <s v="JUAN PATRICIO"/>
    <n v="1.6479999999999999"/>
    <n v="68.666666666666657"/>
    <s v="UF"/>
    <s v="false"/>
  </r>
  <r>
    <s v="MQU"/>
    <s v="CL"/>
    <x v="0"/>
    <x v="16"/>
    <s v="CL Arq Mall"/>
    <s v="P RAMIREZ"/>
    <s v="12"/>
    <s v="1200144113"/>
    <s v="80"/>
    <x v="3301"/>
    <x v="3758"/>
    <x v="23"/>
    <s v="BILLESCA"/>
    <s v="ZSRV"/>
    <s v=""/>
    <s v="13459098"/>
    <s v="JUAN PATRICIO"/>
    <n v="1.6479999999999999"/>
    <n v="68.666666666666657"/>
    <s v="UF"/>
    <s v="false"/>
  </r>
  <r>
    <s v="MQU"/>
    <s v="CL"/>
    <x v="0"/>
    <x v="16"/>
    <s v="CL Arq Mall"/>
    <s v="P RAMIREZ"/>
    <s v="12"/>
    <s v="1200144113"/>
    <s v="90"/>
    <x v="3301"/>
    <x v="3759"/>
    <x v="23"/>
    <s v="BILLESCA"/>
    <s v="ZSRV"/>
    <s v=""/>
    <s v="13459098"/>
    <s v="JUAN PATRICIO"/>
    <n v="1.6479999999999999"/>
    <n v="68.666666666666657"/>
    <s v="UF"/>
    <s v="false"/>
  </r>
  <r>
    <s v="MQU"/>
    <s v="CL"/>
    <x v="0"/>
    <x v="16"/>
    <s v="CL Arq Mall"/>
    <s v="P RAMIREZ"/>
    <s v="12"/>
    <s v="1200144113"/>
    <s v="100"/>
    <x v="3301"/>
    <x v="3760"/>
    <x v="23"/>
    <s v="BILLESCA"/>
    <s v="ZSRV"/>
    <s v=""/>
    <s v="13459098"/>
    <s v="JUAN PATRICIO"/>
    <n v="1.6479999999999999"/>
    <n v="68.666666666666657"/>
    <s v="UF"/>
    <s v="false"/>
  </r>
  <r>
    <s v="MQU"/>
    <s v="CL"/>
    <x v="0"/>
    <x v="16"/>
    <s v="CL Arq Mall"/>
    <s v="P RAMIREZ"/>
    <s v="12"/>
    <s v="1200144113"/>
    <s v="110"/>
    <x v="3301"/>
    <x v="3761"/>
    <x v="23"/>
    <s v="BILLESCA"/>
    <s v="ZSRV"/>
    <s v=""/>
    <s v="13459098"/>
    <s v="JUAN PATRICIO"/>
    <n v="1.6479999999999999"/>
    <n v="68.666666666666657"/>
    <s v="UF"/>
    <s v="false"/>
  </r>
  <r>
    <s v="MQU"/>
    <s v="CL"/>
    <x v="0"/>
    <x v="16"/>
    <s v="CL Arq Mall"/>
    <s v="P RAMIREZ"/>
    <s v="12"/>
    <s v="1200144113"/>
    <s v="120"/>
    <x v="3301"/>
    <x v="3762"/>
    <x v="23"/>
    <s v="BILLESCA"/>
    <s v="ZSRV"/>
    <s v=""/>
    <s v="13459098"/>
    <s v="JUAN PATRICIO"/>
    <n v="1.6479999999999999"/>
    <n v="68.666666666666657"/>
    <s v="UF"/>
    <s v="false"/>
  </r>
  <r>
    <s v="PCA"/>
    <s v="CO"/>
    <x v="3"/>
    <x v="11"/>
    <s v="CO Ops Mall"/>
    <s v="DLOZADA"/>
    <s v="12"/>
    <s v="1200146117"/>
    <s v="10"/>
    <x v="3302"/>
    <x v="3763"/>
    <x v="34"/>
    <s v="EXT_AFLOREZ"/>
    <s v="ZSRV"/>
    <s v=""/>
    <s v="C900708729"/>
    <s v="ALMACEN ELECTRORUEDA S.A.S"/>
    <n v="252100"/>
    <n v="68.542686242523104"/>
    <s v="COP"/>
    <s v="false"/>
  </r>
  <r>
    <s v="3450"/>
    <s v="PE"/>
    <x v="1"/>
    <x v="38"/>
    <s v="PE Ops Out/Strips"/>
    <s v="JROJAS"/>
    <s v="12"/>
    <s v="1200145623"/>
    <s v="10"/>
    <x v="3303"/>
    <x v="3764"/>
    <x v="26"/>
    <s v="JROJAS"/>
    <s v="ZSRV"/>
    <s v=""/>
    <s v="P52110530"/>
    <s v="COPEX DIGITAL S.A.C."/>
    <n v="235"/>
    <n v="68.115942028985501"/>
    <s v="PEN"/>
    <s v="false"/>
  </r>
  <r>
    <s v="4300"/>
    <s v="CO"/>
    <x v="3"/>
    <x v="32"/>
    <s v="CO Mktg Mall"/>
    <s v="jvalderrama"/>
    <s v="12"/>
    <s v="1200143691"/>
    <s v="10"/>
    <x v="3304"/>
    <x v="3765"/>
    <x v="49"/>
    <s v="EXT_JTRUJILL"/>
    <s v="ZSRV"/>
    <s v=""/>
    <s v="C891408031"/>
    <s v="CRUZ ROJA SECCIONAL RISARALDA"/>
    <n v="250000"/>
    <n v="67.971723762914621"/>
    <s v="COP"/>
    <s v="false"/>
  </r>
  <r>
    <s v="PCA"/>
    <s v="CO"/>
    <x v="3"/>
    <x v="32"/>
    <s v="CO Mktg Mall"/>
    <s v="PRODRIGUEZ"/>
    <s v="12"/>
    <s v="1200143756"/>
    <s v="10"/>
    <x v="3305"/>
    <x v="3766"/>
    <x v="14"/>
    <s v="EXT_DMENDES"/>
    <s v="ZSRV"/>
    <s v=""/>
    <s v="C900446926"/>
    <s v="VISUAL PUBLICITY S.A.S"/>
    <n v="250000"/>
    <n v="67.971723762914621"/>
    <s v="COP"/>
    <s v="false"/>
  </r>
  <r>
    <s v="BOG"/>
    <s v="CO"/>
    <x v="3"/>
    <x v="33"/>
    <s v="CO Sgcia Personas"/>
    <s v="C Ibañez"/>
    <s v="12"/>
    <s v="1200146203"/>
    <s v="10"/>
    <x v="3306"/>
    <x v="3767"/>
    <x v="30"/>
    <s v="PRA_KCUBIDES"/>
    <s v="ZSRV"/>
    <s v=""/>
    <s v="C830515294"/>
    <s v="GODOY CORDOBA ABOGADOS S.A.S"/>
    <n v="250000"/>
    <n v="67.971723762914621"/>
    <s v="COP"/>
    <s v="false"/>
  </r>
  <r>
    <s v="3450"/>
    <s v="PE"/>
    <x v="1"/>
    <x v="17"/>
    <s v="PE Área Legal"/>
    <s v="GOLIVERI"/>
    <s v="12"/>
    <s v="1200145487"/>
    <s v="10"/>
    <x v="3307"/>
    <x v="1686"/>
    <x v="1"/>
    <s v="SGARIBAY"/>
    <s v="ZSRV"/>
    <s v=""/>
    <s v="P09670155"/>
    <s v="ZAMBRANO RODRIGUEZ LUCIO"/>
    <n v="233.05"/>
    <n v="67.550724637681157"/>
    <s v="PEN"/>
    <s v="false"/>
  </r>
  <r>
    <s v="PRT"/>
    <s v="CL"/>
    <x v="0"/>
    <x v="62"/>
    <s v="CL Arq Out/Strip"/>
    <s v="S UGARTE"/>
    <s v="14"/>
    <s v="1400009220"/>
    <s v="10"/>
    <x v="3308"/>
    <x v="3768"/>
    <x v="5"/>
    <s v="BILLESCA"/>
    <s v="ZPMH"/>
    <s v=""/>
    <s v="76088833"/>
    <s v="ASESORIAS E INVERSIONES FAUNDEZ LAT"/>
    <n v="1.62"/>
    <n v="67.5"/>
    <s v="UF"/>
    <s v="false"/>
  </r>
  <r>
    <s v="PRT"/>
    <s v="CL"/>
    <x v="0"/>
    <x v="62"/>
    <s v="CL Arq Out/Strip"/>
    <s v="S UGARTE"/>
    <s v="14"/>
    <s v="1400009220"/>
    <s v="20"/>
    <x v="3308"/>
    <x v="3769"/>
    <x v="5"/>
    <s v="BILLESCA"/>
    <s v="ZPMH"/>
    <s v=""/>
    <s v="76088833"/>
    <s v="ASESORIAS E INVERSIONES FAUNDEZ LAT"/>
    <n v="1.62"/>
    <n v="67.5"/>
    <s v="UF"/>
    <s v="false"/>
  </r>
  <r>
    <s v="PRT"/>
    <s v="CL"/>
    <x v="0"/>
    <x v="62"/>
    <s v="CL Arq Out/Strip"/>
    <s v="S UGARTE"/>
    <s v="14"/>
    <s v="1400009220"/>
    <s v="30"/>
    <x v="3308"/>
    <x v="3770"/>
    <x v="5"/>
    <s v="BILLESCA"/>
    <s v="ZPMH"/>
    <s v=""/>
    <s v="76088833"/>
    <s v="ASESORIAS E INVERSIONES FAUNDEZ LAT"/>
    <n v="1.62"/>
    <n v="67.5"/>
    <s v="UF"/>
    <s v="false"/>
  </r>
  <r>
    <s v="PRT"/>
    <s v="CL"/>
    <x v="0"/>
    <x v="62"/>
    <s v="CL Arq Out/Strip"/>
    <s v="S UGARTE"/>
    <s v="14"/>
    <s v="1400009220"/>
    <s v="40"/>
    <x v="3308"/>
    <x v="3771"/>
    <x v="5"/>
    <s v="BILLESCA"/>
    <s v="ZPMH"/>
    <s v=""/>
    <s v="76088833"/>
    <s v="ASESORIAS E INVERSIONES FAUNDEZ LAT"/>
    <n v="1.62"/>
    <n v="67.5"/>
    <s v="UF"/>
    <s v="false"/>
  </r>
  <r>
    <s v="PRT"/>
    <s v="CL"/>
    <x v="0"/>
    <x v="62"/>
    <s v="CL Arq Out/Strip"/>
    <s v="S UGARTE"/>
    <s v="14"/>
    <s v="1400009220"/>
    <s v="50"/>
    <x v="3308"/>
    <x v="3772"/>
    <x v="5"/>
    <s v="BILLESCA"/>
    <s v="ZPMH"/>
    <s v=""/>
    <s v="76088833"/>
    <s v="ASESORIAS E INVERSIONES FAUNDEZ LAT"/>
    <n v="1.62"/>
    <n v="67.5"/>
    <s v="UF"/>
    <s v="false"/>
  </r>
  <r>
    <s v="PRT"/>
    <s v="CL"/>
    <x v="0"/>
    <x v="62"/>
    <s v="CL Arq Out/Strip"/>
    <s v="S UGARTE"/>
    <s v="14"/>
    <s v="1400009220"/>
    <s v="60"/>
    <x v="3308"/>
    <x v="3773"/>
    <x v="5"/>
    <s v="BILLESCA"/>
    <s v="ZPMH"/>
    <s v=""/>
    <s v="76088833"/>
    <s v="ASESORIAS E INVERSIONES FAUNDEZ LAT"/>
    <n v="1.62"/>
    <n v="67.5"/>
    <s v="UF"/>
    <s v="false"/>
  </r>
  <r>
    <s v="PRT"/>
    <s v="CL"/>
    <x v="0"/>
    <x v="62"/>
    <s v="CL Arq Out/Strip"/>
    <s v="S UGARTE"/>
    <s v="14"/>
    <s v="1400009220"/>
    <s v="70"/>
    <x v="3308"/>
    <x v="3774"/>
    <x v="5"/>
    <s v="BILLESCA"/>
    <s v="ZPMH"/>
    <s v=""/>
    <s v="76088833"/>
    <s v="ASESORIAS E INVERSIONES FAUNDEZ LAT"/>
    <n v="1.62"/>
    <n v="67.5"/>
    <s v="UF"/>
    <s v="false"/>
  </r>
  <r>
    <s v="PRT"/>
    <s v="CL"/>
    <x v="0"/>
    <x v="62"/>
    <s v="CL Arq Out/Strip"/>
    <s v="S UGARTE"/>
    <s v="14"/>
    <s v="1400009220"/>
    <s v="80"/>
    <x v="3308"/>
    <x v="3775"/>
    <x v="5"/>
    <s v="BILLESCA"/>
    <s v="ZPMH"/>
    <s v=""/>
    <s v="76088833"/>
    <s v="ASESORIAS E INVERSIONES FAUNDEZ LAT"/>
    <n v="1.62"/>
    <n v="67.5"/>
    <s v="UF"/>
    <s v="false"/>
  </r>
  <r>
    <s v="PRT"/>
    <s v="CL"/>
    <x v="0"/>
    <x v="62"/>
    <s v="CL Arq Out/Strip"/>
    <s v="S UGARTE"/>
    <s v="14"/>
    <s v="1400009220"/>
    <s v="90"/>
    <x v="3308"/>
    <x v="3776"/>
    <x v="5"/>
    <s v="BILLESCA"/>
    <s v="ZPMH"/>
    <s v=""/>
    <s v="76088833"/>
    <s v="ASESORIAS E INVERSIONES FAUNDEZ LAT"/>
    <n v="1.62"/>
    <n v="67.5"/>
    <s v="UF"/>
    <s v="false"/>
  </r>
  <r>
    <s v="PRT"/>
    <s v="CL"/>
    <x v="0"/>
    <x v="62"/>
    <s v="CL Arq Out/Strip"/>
    <s v="S UGARTE"/>
    <s v="14"/>
    <s v="1400009220"/>
    <s v="100"/>
    <x v="3308"/>
    <x v="3777"/>
    <x v="5"/>
    <s v="BILLESCA"/>
    <s v="ZPMH"/>
    <s v=""/>
    <s v="76088833"/>
    <s v="ASESORIAS E INVERSIONES FAUNDEZ LAT"/>
    <n v="1.62"/>
    <n v="67.5"/>
    <s v="UF"/>
    <s v="false"/>
  </r>
  <r>
    <s v="PRT"/>
    <s v="CL"/>
    <x v="0"/>
    <x v="62"/>
    <s v="CL Arq Out/Strip"/>
    <s v="S UGARTE"/>
    <s v="14"/>
    <s v="1400009220"/>
    <s v="110"/>
    <x v="3308"/>
    <x v="3778"/>
    <x v="5"/>
    <s v="BILLESCA"/>
    <s v="ZPMH"/>
    <s v=""/>
    <s v="76088833"/>
    <s v="ASESORIAS E INVERSIONES FAUNDEZ LAT"/>
    <n v="1.62"/>
    <n v="67.5"/>
    <s v="UF"/>
    <s v="false"/>
  </r>
  <r>
    <s v="PRT"/>
    <s v="CL"/>
    <x v="0"/>
    <x v="62"/>
    <s v="CL Arq Out/Strip"/>
    <s v="S UGARTE"/>
    <s v="14"/>
    <s v="1400009220"/>
    <s v="120"/>
    <x v="3308"/>
    <x v="3779"/>
    <x v="5"/>
    <s v="BILLESCA"/>
    <s v="ZPMH"/>
    <s v=""/>
    <s v="76088833"/>
    <s v="ASESORIAS E INVERSIONES FAUNDEZ LAT"/>
    <n v="1.62"/>
    <n v="67.5"/>
    <s v="UF"/>
    <s v="false"/>
  </r>
  <r>
    <s v="2310"/>
    <s v="CL"/>
    <x v="0"/>
    <x v="62"/>
    <s v="CL Arq Out/Strip"/>
    <s v="S UGARTE"/>
    <s v="14"/>
    <s v="1400009219"/>
    <s v="10"/>
    <x v="3309"/>
    <x v="3780"/>
    <x v="5"/>
    <s v="BILLESCA"/>
    <s v="ZPMH"/>
    <s v=""/>
    <s v="76088833"/>
    <s v="ASESORIAS E INVERSIONES FAUNDEZ LAT"/>
    <n v="1.62"/>
    <n v="67.5"/>
    <s v="UF"/>
    <s v="false"/>
  </r>
  <r>
    <s v="2310"/>
    <s v="CL"/>
    <x v="0"/>
    <x v="62"/>
    <s v="CL Arq Out/Strip"/>
    <s v="S UGARTE"/>
    <s v="14"/>
    <s v="1400009219"/>
    <s v="20"/>
    <x v="3309"/>
    <x v="3781"/>
    <x v="5"/>
    <s v="BILLESCA"/>
    <s v="ZPMH"/>
    <s v=""/>
    <s v="76088833"/>
    <s v="ASESORIAS E INVERSIONES FAUNDEZ LAT"/>
    <n v="1.62"/>
    <n v="67.5"/>
    <s v="UF"/>
    <s v="false"/>
  </r>
  <r>
    <s v="2310"/>
    <s v="CL"/>
    <x v="0"/>
    <x v="62"/>
    <s v="CL Arq Out/Strip"/>
    <s v="S UGARTE"/>
    <s v="14"/>
    <s v="1400009219"/>
    <s v="30"/>
    <x v="3309"/>
    <x v="3782"/>
    <x v="5"/>
    <s v="BILLESCA"/>
    <s v="ZPMH"/>
    <s v=""/>
    <s v="76088833"/>
    <s v="ASESORIAS E INVERSIONES FAUNDEZ LAT"/>
    <n v="1.62"/>
    <n v="67.5"/>
    <s v="UF"/>
    <s v="false"/>
  </r>
  <r>
    <s v="2310"/>
    <s v="CL"/>
    <x v="0"/>
    <x v="62"/>
    <s v="CL Arq Out/Strip"/>
    <s v="S UGARTE"/>
    <s v="14"/>
    <s v="1400009219"/>
    <s v="40"/>
    <x v="3309"/>
    <x v="3783"/>
    <x v="5"/>
    <s v="BILLESCA"/>
    <s v="ZPMH"/>
    <s v=""/>
    <s v="76088833"/>
    <s v="ASESORIAS E INVERSIONES FAUNDEZ LAT"/>
    <n v="1.62"/>
    <n v="67.5"/>
    <s v="UF"/>
    <s v="false"/>
  </r>
  <r>
    <s v="2310"/>
    <s v="CL"/>
    <x v="0"/>
    <x v="62"/>
    <s v="CL Arq Out/Strip"/>
    <s v="S UGARTE"/>
    <s v="14"/>
    <s v="1400009219"/>
    <s v="50"/>
    <x v="3309"/>
    <x v="3784"/>
    <x v="5"/>
    <s v="BILLESCA"/>
    <s v="ZPMH"/>
    <s v=""/>
    <s v="76088833"/>
    <s v="ASESORIAS E INVERSIONES FAUNDEZ LAT"/>
    <n v="1.62"/>
    <n v="67.5"/>
    <s v="UF"/>
    <s v="false"/>
  </r>
  <r>
    <s v="2310"/>
    <s v="CL"/>
    <x v="0"/>
    <x v="62"/>
    <s v="CL Arq Out/Strip"/>
    <s v="S UGARTE"/>
    <s v="14"/>
    <s v="1400009219"/>
    <s v="60"/>
    <x v="3309"/>
    <x v="3785"/>
    <x v="5"/>
    <s v="BILLESCA"/>
    <s v="ZPMH"/>
    <s v=""/>
    <s v="76088833"/>
    <s v="ASESORIAS E INVERSIONES FAUNDEZ LAT"/>
    <n v="1.62"/>
    <n v="67.5"/>
    <s v="UF"/>
    <s v="false"/>
  </r>
  <r>
    <s v="2310"/>
    <s v="CL"/>
    <x v="0"/>
    <x v="62"/>
    <s v="CL Arq Out/Strip"/>
    <s v="S UGARTE"/>
    <s v="14"/>
    <s v="1400009219"/>
    <s v="70"/>
    <x v="3309"/>
    <x v="3786"/>
    <x v="5"/>
    <s v="BILLESCA"/>
    <s v="ZPMH"/>
    <s v=""/>
    <s v="76088833"/>
    <s v="ASESORIAS E INVERSIONES FAUNDEZ LAT"/>
    <n v="1.62"/>
    <n v="67.5"/>
    <s v="UF"/>
    <s v="false"/>
  </r>
  <r>
    <s v="2310"/>
    <s v="CL"/>
    <x v="0"/>
    <x v="62"/>
    <s v="CL Arq Out/Strip"/>
    <s v="S UGARTE"/>
    <s v="14"/>
    <s v="1400009219"/>
    <s v="80"/>
    <x v="3309"/>
    <x v="3787"/>
    <x v="5"/>
    <s v="BILLESCA"/>
    <s v="ZPMH"/>
    <s v=""/>
    <s v="76088833"/>
    <s v="ASESORIAS E INVERSIONES FAUNDEZ LAT"/>
    <n v="1.62"/>
    <n v="67.5"/>
    <s v="UF"/>
    <s v="false"/>
  </r>
  <r>
    <s v="2310"/>
    <s v="CL"/>
    <x v="0"/>
    <x v="62"/>
    <s v="CL Arq Out/Strip"/>
    <s v="S UGARTE"/>
    <s v="14"/>
    <s v="1400009219"/>
    <s v="90"/>
    <x v="3309"/>
    <x v="3788"/>
    <x v="5"/>
    <s v="BILLESCA"/>
    <s v="ZPMH"/>
    <s v=""/>
    <s v="76088833"/>
    <s v="ASESORIAS E INVERSIONES FAUNDEZ LAT"/>
    <n v="1.62"/>
    <n v="67.5"/>
    <s v="UF"/>
    <s v="false"/>
  </r>
  <r>
    <s v="2310"/>
    <s v="CL"/>
    <x v="0"/>
    <x v="62"/>
    <s v="CL Arq Out/Strip"/>
    <s v="S UGARTE"/>
    <s v="14"/>
    <s v="1400009219"/>
    <s v="100"/>
    <x v="3309"/>
    <x v="3789"/>
    <x v="5"/>
    <s v="BILLESCA"/>
    <s v="ZPMH"/>
    <s v=""/>
    <s v="76088833"/>
    <s v="ASESORIAS E INVERSIONES FAUNDEZ LAT"/>
    <n v="1.62"/>
    <n v="67.5"/>
    <s v="UF"/>
    <s v="false"/>
  </r>
  <r>
    <s v="2310"/>
    <s v="CL"/>
    <x v="0"/>
    <x v="62"/>
    <s v="CL Arq Out/Strip"/>
    <s v="S UGARTE"/>
    <s v="14"/>
    <s v="1400009219"/>
    <s v="110"/>
    <x v="3309"/>
    <x v="3790"/>
    <x v="5"/>
    <s v="BILLESCA"/>
    <s v="ZPMH"/>
    <s v=""/>
    <s v="76088833"/>
    <s v="ASESORIAS E INVERSIONES FAUNDEZ LAT"/>
    <n v="1.62"/>
    <n v="67.5"/>
    <s v="UF"/>
    <s v="false"/>
  </r>
  <r>
    <s v="2310"/>
    <s v="CL"/>
    <x v="0"/>
    <x v="62"/>
    <s v="CL Arq Out/Strip"/>
    <s v="S UGARTE"/>
    <s v="14"/>
    <s v="1400009219"/>
    <s v="120"/>
    <x v="3309"/>
    <x v="3791"/>
    <x v="5"/>
    <s v="BILLESCA"/>
    <s v="ZPMH"/>
    <s v=""/>
    <s v="76088833"/>
    <s v="ASESORIAS E INVERSIONES FAUNDEZ LAT"/>
    <n v="1.62"/>
    <n v="67.5"/>
    <s v="UF"/>
    <s v="false"/>
  </r>
  <r>
    <s v="2200"/>
    <s v="CL"/>
    <x v="0"/>
    <x v="62"/>
    <s v="CL Arq Out/Strip"/>
    <s v="S UGARTE"/>
    <s v="14"/>
    <s v="1400009215"/>
    <s v="10"/>
    <x v="3310"/>
    <x v="3792"/>
    <x v="5"/>
    <s v="BILLESCA"/>
    <s v="ZPMH"/>
    <s v=""/>
    <s v="76088833"/>
    <s v="ASESORIAS E INVERSIONES FAUNDEZ LAT"/>
    <n v="1.62"/>
    <n v="67.5"/>
    <s v="UF"/>
    <s v="false"/>
  </r>
  <r>
    <s v="2200"/>
    <s v="CL"/>
    <x v="0"/>
    <x v="62"/>
    <s v="CL Arq Out/Strip"/>
    <s v="S UGARTE"/>
    <s v="14"/>
    <s v="1400009215"/>
    <s v="20"/>
    <x v="3310"/>
    <x v="3793"/>
    <x v="5"/>
    <s v="BILLESCA"/>
    <s v="ZPMH"/>
    <s v=""/>
    <s v="76088833"/>
    <s v="ASESORIAS E INVERSIONES FAUNDEZ LAT"/>
    <n v="1.62"/>
    <n v="67.5"/>
    <s v="UF"/>
    <s v="false"/>
  </r>
  <r>
    <s v="2200"/>
    <s v="CL"/>
    <x v="0"/>
    <x v="62"/>
    <s v="CL Arq Out/Strip"/>
    <s v="S UGARTE"/>
    <s v="14"/>
    <s v="1400009215"/>
    <s v="30"/>
    <x v="3310"/>
    <x v="3794"/>
    <x v="5"/>
    <s v="BILLESCA"/>
    <s v="ZPMH"/>
    <s v=""/>
    <s v="76088833"/>
    <s v="ASESORIAS E INVERSIONES FAUNDEZ LAT"/>
    <n v="1.62"/>
    <n v="67.5"/>
    <s v="UF"/>
    <s v="false"/>
  </r>
  <r>
    <s v="2200"/>
    <s v="CL"/>
    <x v="0"/>
    <x v="62"/>
    <s v="CL Arq Out/Strip"/>
    <s v="S UGARTE"/>
    <s v="14"/>
    <s v="1400009215"/>
    <s v="40"/>
    <x v="3310"/>
    <x v="3795"/>
    <x v="5"/>
    <s v="BILLESCA"/>
    <s v="ZPMH"/>
    <s v=""/>
    <s v="76088833"/>
    <s v="ASESORIAS E INVERSIONES FAUNDEZ LAT"/>
    <n v="1.62"/>
    <n v="67.5"/>
    <s v="UF"/>
    <s v="false"/>
  </r>
  <r>
    <s v="2200"/>
    <s v="CL"/>
    <x v="0"/>
    <x v="62"/>
    <s v="CL Arq Out/Strip"/>
    <s v="S UGARTE"/>
    <s v="14"/>
    <s v="1400009215"/>
    <s v="50"/>
    <x v="3310"/>
    <x v="3796"/>
    <x v="5"/>
    <s v="BILLESCA"/>
    <s v="ZPMH"/>
    <s v=""/>
    <s v="76088833"/>
    <s v="ASESORIAS E INVERSIONES FAUNDEZ LAT"/>
    <n v="1.62"/>
    <n v="67.5"/>
    <s v="UF"/>
    <s v="false"/>
  </r>
  <r>
    <s v="2200"/>
    <s v="CL"/>
    <x v="0"/>
    <x v="62"/>
    <s v="CL Arq Out/Strip"/>
    <s v="S UGARTE"/>
    <s v="14"/>
    <s v="1400009215"/>
    <s v="60"/>
    <x v="3310"/>
    <x v="3797"/>
    <x v="5"/>
    <s v="BILLESCA"/>
    <s v="ZPMH"/>
    <s v=""/>
    <s v="76088833"/>
    <s v="ASESORIAS E INVERSIONES FAUNDEZ LAT"/>
    <n v="1.62"/>
    <n v="67.5"/>
    <s v="UF"/>
    <s v="false"/>
  </r>
  <r>
    <s v="2200"/>
    <s v="CL"/>
    <x v="0"/>
    <x v="62"/>
    <s v="CL Arq Out/Strip"/>
    <s v="S UGARTE"/>
    <s v="14"/>
    <s v="1400009215"/>
    <s v="70"/>
    <x v="3310"/>
    <x v="3798"/>
    <x v="5"/>
    <s v="BILLESCA"/>
    <s v="ZPMH"/>
    <s v=""/>
    <s v="76088833"/>
    <s v="ASESORIAS E INVERSIONES FAUNDEZ LAT"/>
    <n v="1.62"/>
    <n v="67.5"/>
    <s v="UF"/>
    <s v="false"/>
  </r>
  <r>
    <s v="2200"/>
    <s v="CL"/>
    <x v="0"/>
    <x v="62"/>
    <s v="CL Arq Out/Strip"/>
    <s v="S UGARTE"/>
    <s v="14"/>
    <s v="1400009215"/>
    <s v="80"/>
    <x v="3310"/>
    <x v="3799"/>
    <x v="5"/>
    <s v="BILLESCA"/>
    <s v="ZPMH"/>
    <s v=""/>
    <s v="76088833"/>
    <s v="ASESORIAS E INVERSIONES FAUNDEZ LAT"/>
    <n v="1.62"/>
    <n v="67.5"/>
    <s v="UF"/>
    <s v="false"/>
  </r>
  <r>
    <s v="2200"/>
    <s v="CL"/>
    <x v="0"/>
    <x v="62"/>
    <s v="CL Arq Out/Strip"/>
    <s v="S UGARTE"/>
    <s v="14"/>
    <s v="1400009215"/>
    <s v="90"/>
    <x v="3310"/>
    <x v="3800"/>
    <x v="5"/>
    <s v="BILLESCA"/>
    <s v="ZPMH"/>
    <s v=""/>
    <s v="76088833"/>
    <s v="ASESORIAS E INVERSIONES FAUNDEZ LAT"/>
    <n v="1.62"/>
    <n v="67.5"/>
    <s v="UF"/>
    <s v="false"/>
  </r>
  <r>
    <s v="2200"/>
    <s v="CL"/>
    <x v="0"/>
    <x v="62"/>
    <s v="CL Arq Out/Strip"/>
    <s v="S UGARTE"/>
    <s v="14"/>
    <s v="1400009215"/>
    <s v="100"/>
    <x v="3310"/>
    <x v="3801"/>
    <x v="5"/>
    <s v="BILLESCA"/>
    <s v="ZPMH"/>
    <s v=""/>
    <s v="76088833"/>
    <s v="ASESORIAS E INVERSIONES FAUNDEZ LAT"/>
    <n v="1.62"/>
    <n v="67.5"/>
    <s v="UF"/>
    <s v="false"/>
  </r>
  <r>
    <s v="2200"/>
    <s v="CL"/>
    <x v="0"/>
    <x v="62"/>
    <s v="CL Arq Out/Strip"/>
    <s v="S UGARTE"/>
    <s v="14"/>
    <s v="1400009215"/>
    <s v="110"/>
    <x v="3310"/>
    <x v="3802"/>
    <x v="5"/>
    <s v="BILLESCA"/>
    <s v="ZPMH"/>
    <s v=""/>
    <s v="76088833"/>
    <s v="ASESORIAS E INVERSIONES FAUNDEZ LAT"/>
    <n v="1.62"/>
    <n v="67.5"/>
    <s v="UF"/>
    <s v="false"/>
  </r>
  <r>
    <s v="2200"/>
    <s v="CL"/>
    <x v="0"/>
    <x v="62"/>
    <s v="CL Arq Out/Strip"/>
    <s v="S UGARTE"/>
    <s v="14"/>
    <s v="1400009215"/>
    <s v="120"/>
    <x v="3310"/>
    <x v="3803"/>
    <x v="5"/>
    <s v="BILLESCA"/>
    <s v="ZPMH"/>
    <s v=""/>
    <s v="76088833"/>
    <s v="ASESORIAS E INVERSIONES FAUNDEZ LAT"/>
    <n v="1.62"/>
    <n v="67.5"/>
    <s v="UF"/>
    <s v="false"/>
  </r>
  <r>
    <s v="ACO"/>
    <s v="CL"/>
    <x v="0"/>
    <x v="16"/>
    <s v="CL Arq Mall"/>
    <s v="S UGARTE"/>
    <s v="14"/>
    <s v="1400009198"/>
    <s v="10"/>
    <x v="3311"/>
    <x v="3804"/>
    <x v="42"/>
    <s v="BILLESCA"/>
    <s v="ZPMH"/>
    <s v=""/>
    <s v="76088833"/>
    <s v="ASESORIAS E INVERSIONES FAUNDEZ LAT"/>
    <n v="1.62"/>
    <n v="67.5"/>
    <s v="UF"/>
    <s v="false"/>
  </r>
  <r>
    <s v="ACO"/>
    <s v="CL"/>
    <x v="0"/>
    <x v="16"/>
    <s v="CL Arq Mall"/>
    <s v="S UGARTE"/>
    <s v="14"/>
    <s v="1400009198"/>
    <s v="20"/>
    <x v="3311"/>
    <x v="3805"/>
    <x v="42"/>
    <s v="BILLESCA"/>
    <s v="ZPMH"/>
    <s v=""/>
    <s v="76088833"/>
    <s v="ASESORIAS E INVERSIONES FAUNDEZ LAT"/>
    <n v="1.62"/>
    <n v="67.5"/>
    <s v="UF"/>
    <s v="false"/>
  </r>
  <r>
    <s v="ACO"/>
    <s v="CL"/>
    <x v="0"/>
    <x v="16"/>
    <s v="CL Arq Mall"/>
    <s v="S UGARTE"/>
    <s v="14"/>
    <s v="1400009198"/>
    <s v="30"/>
    <x v="3311"/>
    <x v="3806"/>
    <x v="42"/>
    <s v="BILLESCA"/>
    <s v="ZPMH"/>
    <s v=""/>
    <s v="76088833"/>
    <s v="ASESORIAS E INVERSIONES FAUNDEZ LAT"/>
    <n v="1.62"/>
    <n v="67.5"/>
    <s v="UF"/>
    <s v="false"/>
  </r>
  <r>
    <s v="ACO"/>
    <s v="CL"/>
    <x v="0"/>
    <x v="16"/>
    <s v="CL Arq Mall"/>
    <s v="S UGARTE"/>
    <s v="14"/>
    <s v="1400009198"/>
    <s v="40"/>
    <x v="3311"/>
    <x v="3807"/>
    <x v="42"/>
    <s v="BILLESCA"/>
    <s v="ZPMH"/>
    <s v=""/>
    <s v="76088833"/>
    <s v="ASESORIAS E INVERSIONES FAUNDEZ LAT"/>
    <n v="1.62"/>
    <n v="67.5"/>
    <s v="UF"/>
    <s v="false"/>
  </r>
  <r>
    <s v="ACO"/>
    <s v="CL"/>
    <x v="0"/>
    <x v="16"/>
    <s v="CL Arq Mall"/>
    <s v="S UGARTE"/>
    <s v="14"/>
    <s v="1400009198"/>
    <s v="50"/>
    <x v="3311"/>
    <x v="3808"/>
    <x v="42"/>
    <s v="BILLESCA"/>
    <s v="ZPMH"/>
    <s v=""/>
    <s v="76088833"/>
    <s v="ASESORIAS E INVERSIONES FAUNDEZ LAT"/>
    <n v="1.62"/>
    <n v="67.5"/>
    <s v="UF"/>
    <s v="false"/>
  </r>
  <r>
    <s v="ACO"/>
    <s v="CL"/>
    <x v="0"/>
    <x v="16"/>
    <s v="CL Arq Mall"/>
    <s v="S UGARTE"/>
    <s v="14"/>
    <s v="1400009198"/>
    <s v="60"/>
    <x v="3311"/>
    <x v="3809"/>
    <x v="42"/>
    <s v="BILLESCA"/>
    <s v="ZPMH"/>
    <s v=""/>
    <s v="76088833"/>
    <s v="ASESORIAS E INVERSIONES FAUNDEZ LAT"/>
    <n v="1.62"/>
    <n v="67.5"/>
    <s v="UF"/>
    <s v="false"/>
  </r>
  <r>
    <s v="ACO"/>
    <s v="CL"/>
    <x v="0"/>
    <x v="16"/>
    <s v="CL Arq Mall"/>
    <s v="S UGARTE"/>
    <s v="14"/>
    <s v="1400009198"/>
    <s v="70"/>
    <x v="3311"/>
    <x v="3810"/>
    <x v="42"/>
    <s v="BILLESCA"/>
    <s v="ZPMH"/>
    <s v=""/>
    <s v="76088833"/>
    <s v="ASESORIAS E INVERSIONES FAUNDEZ LAT"/>
    <n v="1.62"/>
    <n v="67.5"/>
    <s v="UF"/>
    <s v="false"/>
  </r>
  <r>
    <s v="ACO"/>
    <s v="CL"/>
    <x v="0"/>
    <x v="16"/>
    <s v="CL Arq Mall"/>
    <s v="S UGARTE"/>
    <s v="14"/>
    <s v="1400009198"/>
    <s v="80"/>
    <x v="3311"/>
    <x v="3811"/>
    <x v="42"/>
    <s v="BILLESCA"/>
    <s v="ZPMH"/>
    <s v=""/>
    <s v="76088833"/>
    <s v="ASESORIAS E INVERSIONES FAUNDEZ LAT"/>
    <n v="1.62"/>
    <n v="67.5"/>
    <s v="UF"/>
    <s v="false"/>
  </r>
  <r>
    <s v="ACO"/>
    <s v="CL"/>
    <x v="0"/>
    <x v="16"/>
    <s v="CL Arq Mall"/>
    <s v="S UGARTE"/>
    <s v="14"/>
    <s v="1400009198"/>
    <s v="90"/>
    <x v="3311"/>
    <x v="3812"/>
    <x v="42"/>
    <s v="BILLESCA"/>
    <s v="ZPMH"/>
    <s v=""/>
    <s v="76088833"/>
    <s v="ASESORIAS E INVERSIONES FAUNDEZ LAT"/>
    <n v="1.62"/>
    <n v="67.5"/>
    <s v="UF"/>
    <s v="false"/>
  </r>
  <r>
    <s v="ACO"/>
    <s v="CL"/>
    <x v="0"/>
    <x v="16"/>
    <s v="CL Arq Mall"/>
    <s v="S UGARTE"/>
    <s v="14"/>
    <s v="1400009198"/>
    <s v="100"/>
    <x v="3311"/>
    <x v="3813"/>
    <x v="42"/>
    <s v="BILLESCA"/>
    <s v="ZPMH"/>
    <s v=""/>
    <s v="76088833"/>
    <s v="ASESORIAS E INVERSIONES FAUNDEZ LAT"/>
    <n v="1.62"/>
    <n v="67.5"/>
    <s v="UF"/>
    <s v="false"/>
  </r>
  <r>
    <s v="ACO"/>
    <s v="CL"/>
    <x v="0"/>
    <x v="16"/>
    <s v="CL Arq Mall"/>
    <s v="S UGARTE"/>
    <s v="14"/>
    <s v="1400009198"/>
    <s v="110"/>
    <x v="3311"/>
    <x v="3814"/>
    <x v="42"/>
    <s v="BILLESCA"/>
    <s v="ZPMH"/>
    <s v=""/>
    <s v="76088833"/>
    <s v="ASESORIAS E INVERSIONES FAUNDEZ LAT"/>
    <n v="1.62"/>
    <n v="67.5"/>
    <s v="UF"/>
    <s v="false"/>
  </r>
  <r>
    <s v="ACO"/>
    <s v="CL"/>
    <x v="0"/>
    <x v="16"/>
    <s v="CL Arq Mall"/>
    <s v="S UGARTE"/>
    <s v="14"/>
    <s v="1400009198"/>
    <s v="120"/>
    <x v="3311"/>
    <x v="3815"/>
    <x v="42"/>
    <s v="BILLESCA"/>
    <s v="ZPMH"/>
    <s v=""/>
    <s v="76088833"/>
    <s v="ASESORIAS E INVERSIONES FAUNDEZ LAT"/>
    <n v="1.62"/>
    <n v="67.5"/>
    <s v="UF"/>
    <s v="false"/>
  </r>
  <r>
    <s v="AEB"/>
    <s v="CL"/>
    <x v="0"/>
    <x v="16"/>
    <s v="CL Arq Mall"/>
    <s v="S UGARTE"/>
    <s v="14"/>
    <s v="1400009199"/>
    <s v="10"/>
    <x v="3312"/>
    <x v="3816"/>
    <x v="42"/>
    <s v="BILLESCA"/>
    <s v="ZPMH"/>
    <s v=""/>
    <s v="76088833"/>
    <s v="ASESORIAS E INVERSIONES FAUNDEZ LAT"/>
    <n v="1.62"/>
    <n v="67.5"/>
    <s v="UF"/>
    <s v="false"/>
  </r>
  <r>
    <s v="AEB"/>
    <s v="CL"/>
    <x v="0"/>
    <x v="16"/>
    <s v="CL Arq Mall"/>
    <s v="S UGARTE"/>
    <s v="14"/>
    <s v="1400009199"/>
    <s v="20"/>
    <x v="3312"/>
    <x v="3817"/>
    <x v="42"/>
    <s v="BILLESCA"/>
    <s v="ZPMH"/>
    <s v=""/>
    <s v="76088833"/>
    <s v="ASESORIAS E INVERSIONES FAUNDEZ LAT"/>
    <n v="1.62"/>
    <n v="67.5"/>
    <s v="UF"/>
    <s v="false"/>
  </r>
  <r>
    <s v="AEB"/>
    <s v="CL"/>
    <x v="0"/>
    <x v="16"/>
    <s v="CL Arq Mall"/>
    <s v="S UGARTE"/>
    <s v="14"/>
    <s v="1400009199"/>
    <s v="30"/>
    <x v="3312"/>
    <x v="3818"/>
    <x v="42"/>
    <s v="BILLESCA"/>
    <s v="ZPMH"/>
    <s v=""/>
    <s v="76088833"/>
    <s v="ASESORIAS E INVERSIONES FAUNDEZ LAT"/>
    <n v="1.62"/>
    <n v="67.5"/>
    <s v="UF"/>
    <s v="false"/>
  </r>
  <r>
    <s v="AEB"/>
    <s v="CL"/>
    <x v="0"/>
    <x v="16"/>
    <s v="CL Arq Mall"/>
    <s v="S UGARTE"/>
    <s v="14"/>
    <s v="1400009199"/>
    <s v="40"/>
    <x v="3312"/>
    <x v="3819"/>
    <x v="42"/>
    <s v="BILLESCA"/>
    <s v="ZPMH"/>
    <s v=""/>
    <s v="76088833"/>
    <s v="ASESORIAS E INVERSIONES FAUNDEZ LAT"/>
    <n v="1.62"/>
    <n v="67.5"/>
    <s v="UF"/>
    <s v="false"/>
  </r>
  <r>
    <s v="AEB"/>
    <s v="CL"/>
    <x v="0"/>
    <x v="16"/>
    <s v="CL Arq Mall"/>
    <s v="S UGARTE"/>
    <s v="14"/>
    <s v="1400009199"/>
    <s v="50"/>
    <x v="3312"/>
    <x v="3820"/>
    <x v="42"/>
    <s v="BILLESCA"/>
    <s v="ZPMH"/>
    <s v=""/>
    <s v="76088833"/>
    <s v="ASESORIAS E INVERSIONES FAUNDEZ LAT"/>
    <n v="1.62"/>
    <n v="67.5"/>
    <s v="UF"/>
    <s v="false"/>
  </r>
  <r>
    <s v="AEB"/>
    <s v="CL"/>
    <x v="0"/>
    <x v="16"/>
    <s v="CL Arq Mall"/>
    <s v="S UGARTE"/>
    <s v="14"/>
    <s v="1400009199"/>
    <s v="60"/>
    <x v="3312"/>
    <x v="3821"/>
    <x v="42"/>
    <s v="BILLESCA"/>
    <s v="ZPMH"/>
    <s v=""/>
    <s v="76088833"/>
    <s v="ASESORIAS E INVERSIONES FAUNDEZ LAT"/>
    <n v="1.62"/>
    <n v="67.5"/>
    <s v="UF"/>
    <s v="false"/>
  </r>
  <r>
    <s v="AEB"/>
    <s v="CL"/>
    <x v="0"/>
    <x v="16"/>
    <s v="CL Arq Mall"/>
    <s v="S UGARTE"/>
    <s v="14"/>
    <s v="1400009199"/>
    <s v="70"/>
    <x v="3312"/>
    <x v="3822"/>
    <x v="42"/>
    <s v="BILLESCA"/>
    <s v="ZPMH"/>
    <s v=""/>
    <s v="76088833"/>
    <s v="ASESORIAS E INVERSIONES FAUNDEZ LAT"/>
    <n v="1.62"/>
    <n v="67.5"/>
    <s v="UF"/>
    <s v="false"/>
  </r>
  <r>
    <s v="AEB"/>
    <s v="CL"/>
    <x v="0"/>
    <x v="16"/>
    <s v="CL Arq Mall"/>
    <s v="S UGARTE"/>
    <s v="14"/>
    <s v="1400009199"/>
    <s v="80"/>
    <x v="3312"/>
    <x v="3823"/>
    <x v="42"/>
    <s v="BILLESCA"/>
    <s v="ZPMH"/>
    <s v=""/>
    <s v="76088833"/>
    <s v="ASESORIAS E INVERSIONES FAUNDEZ LAT"/>
    <n v="1.62"/>
    <n v="67.5"/>
    <s v="UF"/>
    <s v="false"/>
  </r>
  <r>
    <s v="AEB"/>
    <s v="CL"/>
    <x v="0"/>
    <x v="16"/>
    <s v="CL Arq Mall"/>
    <s v="S UGARTE"/>
    <s v="14"/>
    <s v="1400009199"/>
    <s v="90"/>
    <x v="3312"/>
    <x v="3824"/>
    <x v="42"/>
    <s v="BILLESCA"/>
    <s v="ZPMH"/>
    <s v=""/>
    <s v="76088833"/>
    <s v="ASESORIAS E INVERSIONES FAUNDEZ LAT"/>
    <n v="1.62"/>
    <n v="67.5"/>
    <s v="UF"/>
    <s v="false"/>
  </r>
  <r>
    <s v="AEB"/>
    <s v="CL"/>
    <x v="0"/>
    <x v="16"/>
    <s v="CL Arq Mall"/>
    <s v="S UGARTE"/>
    <s v="14"/>
    <s v="1400009199"/>
    <s v="100"/>
    <x v="3312"/>
    <x v="3825"/>
    <x v="42"/>
    <s v="BILLESCA"/>
    <s v="ZPMH"/>
    <s v=""/>
    <s v="76088833"/>
    <s v="ASESORIAS E INVERSIONES FAUNDEZ LAT"/>
    <n v="1.62"/>
    <n v="67.5"/>
    <s v="UF"/>
    <s v="false"/>
  </r>
  <r>
    <s v="AEB"/>
    <s v="CL"/>
    <x v="0"/>
    <x v="16"/>
    <s v="CL Arq Mall"/>
    <s v="S UGARTE"/>
    <s v="14"/>
    <s v="1400009199"/>
    <s v="110"/>
    <x v="3312"/>
    <x v="3826"/>
    <x v="42"/>
    <s v="BILLESCA"/>
    <s v="ZPMH"/>
    <s v=""/>
    <s v="76088833"/>
    <s v="ASESORIAS E INVERSIONES FAUNDEZ LAT"/>
    <n v="1.62"/>
    <n v="67.5"/>
    <s v="UF"/>
    <s v="false"/>
  </r>
  <r>
    <s v="AEB"/>
    <s v="CL"/>
    <x v="0"/>
    <x v="16"/>
    <s v="CL Arq Mall"/>
    <s v="S UGARTE"/>
    <s v="14"/>
    <s v="1400009199"/>
    <s v="120"/>
    <x v="3312"/>
    <x v="3827"/>
    <x v="42"/>
    <s v="BILLESCA"/>
    <s v="ZPMH"/>
    <s v=""/>
    <s v="76088833"/>
    <s v="ASESORIAS E INVERSIONES FAUNDEZ LAT"/>
    <n v="1.62"/>
    <n v="67.5"/>
    <s v="UF"/>
    <s v="false"/>
  </r>
  <r>
    <s v="4300"/>
    <s v="CO"/>
    <x v="3"/>
    <x v="47"/>
    <s v="CO Center Manager"/>
    <s v="AJIMENEZ"/>
    <s v="12"/>
    <s v="1200143608"/>
    <s v="10"/>
    <x v="3313"/>
    <x v="3828"/>
    <x v="55"/>
    <s v="EXT_VCARMONA"/>
    <s v="ZSRV"/>
    <s v="SER_GRAL"/>
    <s v="C890900608"/>
    <s v="ALMACENES  EXITO SA"/>
    <n v="245050"/>
    <n v="66.625883632408915"/>
    <s v="COP"/>
    <s v="false"/>
  </r>
  <r>
    <s v="ACO"/>
    <s v="CL"/>
    <x v="0"/>
    <x v="13"/>
    <s v="CL Marketing Mall"/>
    <s v="F.MOZO"/>
    <s v="12"/>
    <s v="1200143652"/>
    <s v="10"/>
    <x v="3314"/>
    <x v="3829"/>
    <x v="33"/>
    <s v="MFILIPINI"/>
    <s v="ZSRV"/>
    <s v=""/>
    <s v="20427827"/>
    <s v="VALENTINA LECAROS CRUZ"/>
    <n v="61600"/>
    <n v="66.527707278087973"/>
    <s v="CLP"/>
    <s v="false"/>
  </r>
  <r>
    <s v="ACO"/>
    <s v="CL"/>
    <x v="0"/>
    <x v="13"/>
    <s v="CL Marketing Mall"/>
    <s v="F MOZO"/>
    <m/>
    <s v="1200147145"/>
    <s v="10"/>
    <x v="3315"/>
    <x v="3830"/>
    <x v="41"/>
    <s v="BILLESCA"/>
    <s v="ZSRV"/>
    <s v=""/>
    <s v="20427827"/>
    <s v="VALENTINA LECAROS CRUZ"/>
    <n v="61600"/>
    <n v="66.527707278087973"/>
    <s v="CLP"/>
    <s v="false"/>
  </r>
  <r>
    <s v="MQU"/>
    <s v="CL"/>
    <x v="0"/>
    <x v="16"/>
    <s v="CL Arq Mall"/>
    <s v="S UGARTE"/>
    <s v="14"/>
    <s v="1400009216"/>
    <s v="10"/>
    <x v="3316"/>
    <x v="3831"/>
    <x v="5"/>
    <s v="BILLESCA"/>
    <s v="ZPMH"/>
    <s v=""/>
    <s v="76088833"/>
    <s v="ASESORIAS E INVERSIONES FAUNDEZ LAT"/>
    <n v="1.595"/>
    <n v="66.458333333333329"/>
    <s v="UF"/>
    <s v="false"/>
  </r>
  <r>
    <s v="MQU"/>
    <s v="CL"/>
    <x v="0"/>
    <x v="16"/>
    <s v="CL Arq Mall"/>
    <s v="S UGARTE"/>
    <s v="14"/>
    <s v="1400009216"/>
    <s v="20"/>
    <x v="3316"/>
    <x v="3832"/>
    <x v="5"/>
    <s v="BILLESCA"/>
    <s v="ZPMH"/>
    <s v=""/>
    <s v="76088833"/>
    <s v="ASESORIAS E INVERSIONES FAUNDEZ LAT"/>
    <n v="1.595"/>
    <n v="66.458333333333329"/>
    <s v="UF"/>
    <s v="false"/>
  </r>
  <r>
    <s v="MQU"/>
    <s v="CL"/>
    <x v="0"/>
    <x v="16"/>
    <s v="CL Arq Mall"/>
    <s v="S UGARTE"/>
    <s v="14"/>
    <s v="1400009216"/>
    <s v="30"/>
    <x v="3316"/>
    <x v="3833"/>
    <x v="5"/>
    <s v="BILLESCA"/>
    <s v="ZPMH"/>
    <s v=""/>
    <s v="76088833"/>
    <s v="ASESORIAS E INVERSIONES FAUNDEZ LAT"/>
    <n v="1.595"/>
    <n v="66.458333333333329"/>
    <s v="UF"/>
    <s v="false"/>
  </r>
  <r>
    <s v="MQU"/>
    <s v="CL"/>
    <x v="0"/>
    <x v="16"/>
    <s v="CL Arq Mall"/>
    <s v="S UGARTE"/>
    <s v="14"/>
    <s v="1400009216"/>
    <s v="40"/>
    <x v="3316"/>
    <x v="3834"/>
    <x v="5"/>
    <s v="BILLESCA"/>
    <s v="ZPMH"/>
    <s v=""/>
    <s v="76088833"/>
    <s v="ASESORIAS E INVERSIONES FAUNDEZ LAT"/>
    <n v="1.595"/>
    <n v="66.458333333333329"/>
    <s v="UF"/>
    <s v="false"/>
  </r>
  <r>
    <s v="MQU"/>
    <s v="CL"/>
    <x v="0"/>
    <x v="16"/>
    <s v="CL Arq Mall"/>
    <s v="S UGARTE"/>
    <s v="14"/>
    <s v="1400009216"/>
    <s v="50"/>
    <x v="3316"/>
    <x v="3835"/>
    <x v="5"/>
    <s v="BILLESCA"/>
    <s v="ZPMH"/>
    <s v=""/>
    <s v="76088833"/>
    <s v="ASESORIAS E INVERSIONES FAUNDEZ LAT"/>
    <n v="1.595"/>
    <n v="66.458333333333329"/>
    <s v="UF"/>
    <s v="false"/>
  </r>
  <r>
    <s v="MQU"/>
    <s v="CL"/>
    <x v="0"/>
    <x v="16"/>
    <s v="CL Arq Mall"/>
    <s v="S UGARTE"/>
    <s v="14"/>
    <s v="1400009216"/>
    <s v="60"/>
    <x v="3316"/>
    <x v="3836"/>
    <x v="5"/>
    <s v="BILLESCA"/>
    <s v="ZPMH"/>
    <s v=""/>
    <s v="76088833"/>
    <s v="ASESORIAS E INVERSIONES FAUNDEZ LAT"/>
    <n v="1.595"/>
    <n v="66.458333333333329"/>
    <s v="UF"/>
    <s v="false"/>
  </r>
  <r>
    <s v="MQU"/>
    <s v="CL"/>
    <x v="0"/>
    <x v="16"/>
    <s v="CL Arq Mall"/>
    <s v="S UGARTE"/>
    <s v="14"/>
    <s v="1400009216"/>
    <s v="70"/>
    <x v="3316"/>
    <x v="3837"/>
    <x v="5"/>
    <s v="BILLESCA"/>
    <s v="ZPMH"/>
    <s v=""/>
    <s v="76088833"/>
    <s v="ASESORIAS E INVERSIONES FAUNDEZ LAT"/>
    <n v="1.595"/>
    <n v="66.458333333333329"/>
    <s v="UF"/>
    <s v="false"/>
  </r>
  <r>
    <s v="MQU"/>
    <s v="CL"/>
    <x v="0"/>
    <x v="16"/>
    <s v="CL Arq Mall"/>
    <s v="S UGARTE"/>
    <s v="14"/>
    <s v="1400009216"/>
    <s v="80"/>
    <x v="3316"/>
    <x v="3838"/>
    <x v="5"/>
    <s v="BILLESCA"/>
    <s v="ZPMH"/>
    <s v=""/>
    <s v="76088833"/>
    <s v="ASESORIAS E INVERSIONES FAUNDEZ LAT"/>
    <n v="1.595"/>
    <n v="66.458333333333329"/>
    <s v="UF"/>
    <s v="false"/>
  </r>
  <r>
    <s v="MQU"/>
    <s v="CL"/>
    <x v="0"/>
    <x v="16"/>
    <s v="CL Arq Mall"/>
    <s v="S UGARTE"/>
    <s v="14"/>
    <s v="1400009216"/>
    <s v="90"/>
    <x v="3316"/>
    <x v="3839"/>
    <x v="5"/>
    <s v="BILLESCA"/>
    <s v="ZPMH"/>
    <s v=""/>
    <s v="76088833"/>
    <s v="ASESORIAS E INVERSIONES FAUNDEZ LAT"/>
    <n v="1.595"/>
    <n v="66.458333333333329"/>
    <s v="UF"/>
    <s v="false"/>
  </r>
  <r>
    <s v="MQU"/>
    <s v="CL"/>
    <x v="0"/>
    <x v="16"/>
    <s v="CL Arq Mall"/>
    <s v="S UGARTE"/>
    <s v="14"/>
    <s v="1400009216"/>
    <s v="100"/>
    <x v="3316"/>
    <x v="3840"/>
    <x v="5"/>
    <s v="BILLESCA"/>
    <s v="ZPMH"/>
    <s v=""/>
    <s v="76088833"/>
    <s v="ASESORIAS E INVERSIONES FAUNDEZ LAT"/>
    <n v="1.595"/>
    <n v="66.458333333333329"/>
    <s v="UF"/>
    <s v="false"/>
  </r>
  <r>
    <s v="MQU"/>
    <s v="CL"/>
    <x v="0"/>
    <x v="16"/>
    <s v="CL Arq Mall"/>
    <s v="S UGARTE"/>
    <s v="14"/>
    <s v="1400009216"/>
    <s v="110"/>
    <x v="3316"/>
    <x v="3841"/>
    <x v="5"/>
    <s v="BILLESCA"/>
    <s v="ZPMH"/>
    <s v=""/>
    <s v="76088833"/>
    <s v="ASESORIAS E INVERSIONES FAUNDEZ LAT"/>
    <n v="1.595"/>
    <n v="66.458333333333329"/>
    <s v="UF"/>
    <s v="false"/>
  </r>
  <r>
    <s v="MQU"/>
    <s v="CL"/>
    <x v="0"/>
    <x v="16"/>
    <s v="CL Arq Mall"/>
    <s v="S UGARTE"/>
    <s v="14"/>
    <s v="1400009216"/>
    <s v="120"/>
    <x v="3316"/>
    <x v="3842"/>
    <x v="5"/>
    <s v="BILLESCA"/>
    <s v="ZPMH"/>
    <s v=""/>
    <s v="76088833"/>
    <s v="ASESORIAS E INVERSIONES FAUNDEZ LAT"/>
    <n v="1.595"/>
    <n v="66.458333333333329"/>
    <s v="UF"/>
    <s v="false"/>
  </r>
  <r>
    <s v="PAG"/>
    <s v="CO"/>
    <x v="3"/>
    <x v="11"/>
    <s v="CO Ops Mall"/>
    <s v="CHERRERA"/>
    <s v="12"/>
    <s v="1200146813"/>
    <s v="10"/>
    <x v="3317"/>
    <x v="3843"/>
    <x v="18"/>
    <s v="RFC_CPI_SAP"/>
    <s v="ZSRV"/>
    <s v=""/>
    <s v="C901445525"/>
    <s v="ELECTRICOS Y FERRETERIA MAYJAY S.A."/>
    <n v="242500"/>
    <n v="65.93257205002719"/>
    <s v="COP"/>
    <s v="false"/>
  </r>
  <r>
    <s v="4300"/>
    <s v="CO"/>
    <x v="3"/>
    <x v="47"/>
    <s v="CO Center Manager"/>
    <s v="AJIMENEZ"/>
    <s v="12"/>
    <s v="1200146620"/>
    <s v="10"/>
    <x v="3318"/>
    <x v="3844"/>
    <x v="2"/>
    <s v="EXT_VCARMONA"/>
    <s v="ZSRV"/>
    <s v="SER_GRAL"/>
    <s v="C890900608"/>
    <s v="ALMACENES  EXITO SA"/>
    <n v="241365"/>
    <n v="65.623980424143554"/>
    <s v="COP"/>
    <s v="false"/>
  </r>
  <r>
    <s v="1100"/>
    <s v="CL"/>
    <x v="0"/>
    <x v="13"/>
    <s v="CL Marketing Mall"/>
    <s v="P.NORAMBUENA"/>
    <s v="12"/>
    <s v="1200144523"/>
    <s v="10"/>
    <x v="3319"/>
    <x v="3845"/>
    <x v="16"/>
    <s v="MFILIPINI"/>
    <s v="ZSRV"/>
    <s v=""/>
    <s v="76989941"/>
    <s v="ROCK FILMS SPA"/>
    <n v="60000"/>
    <n v="64.79971488125453"/>
    <s v="CLP"/>
    <s v="false"/>
  </r>
  <r>
    <s v="3510"/>
    <s v="PE"/>
    <x v="1"/>
    <x v="2"/>
    <s v="PE Ops Mall"/>
    <s v="DDIAZ"/>
    <s v="12"/>
    <s v="1200144324"/>
    <s v="10"/>
    <x v="3320"/>
    <x v="3846"/>
    <x v="32"/>
    <s v="DDIAZ"/>
    <s v="ZSRV"/>
    <s v=""/>
    <s v="P52933471"/>
    <s v="EMPSER PERU E.I.R.L"/>
    <n v="223.45"/>
    <n v="64.768115942028984"/>
    <s v="PEN"/>
    <s v="false"/>
  </r>
  <r>
    <s v="3450"/>
    <s v="PE"/>
    <x v="1"/>
    <x v="38"/>
    <s v="PE Ops Out/Strips"/>
    <s v="EREJAS"/>
    <s v="12"/>
    <s v="1200144571"/>
    <s v="10"/>
    <x v="3321"/>
    <x v="3847"/>
    <x v="16"/>
    <s v="EREJAS"/>
    <s v="ZSRV"/>
    <s v=""/>
    <s v="P56607803"/>
    <s v="NATIONAL FACILITIES MANAGEMENT S.A."/>
    <n v="220.15"/>
    <n v="63.811594202898547"/>
    <s v="PEN"/>
    <s v="false"/>
  </r>
  <r>
    <s v="MCH"/>
    <s v="PE"/>
    <x v="2"/>
    <x v="38"/>
    <s v="PE Ops Out/Strips"/>
    <s v="EREJAS"/>
    <s v="12"/>
    <s v="1200144570"/>
    <s v="10"/>
    <x v="3322"/>
    <x v="3848"/>
    <x v="16"/>
    <s v="EREJAS"/>
    <s v="ZSRV"/>
    <s v=""/>
    <s v="P56607803"/>
    <s v="NATIONAL FACILITIES MANAGEMENT S.A."/>
    <n v="220.15"/>
    <n v="63.811594202898547"/>
    <s v="PEN"/>
    <s v="false"/>
  </r>
  <r>
    <s v="3450"/>
    <s v="PE"/>
    <x v="1"/>
    <x v="38"/>
    <s v="PE Ops Out/Strips"/>
    <s v="JROJAS"/>
    <s v="12"/>
    <s v="1200144888"/>
    <s v="10"/>
    <x v="3323"/>
    <x v="3849"/>
    <x v="42"/>
    <s v="JROJAS"/>
    <s v="ZSRV"/>
    <s v=""/>
    <s v="P56607803"/>
    <s v="NATIONAL FACILITIES MANAGEMENT S.A."/>
    <n v="220.15"/>
    <n v="63.811594202898547"/>
    <s v="PEN"/>
    <s v="false"/>
  </r>
  <r>
    <s v="6550"/>
    <s v="PE"/>
    <x v="2"/>
    <x v="2"/>
    <s v="PE Ops Mall"/>
    <s v="yzegarra"/>
    <m/>
    <s v="1200147175"/>
    <s v="10"/>
    <x v="3324"/>
    <x v="3850"/>
    <x v="41"/>
    <s v="YZEGARRA"/>
    <s v="ZSRV"/>
    <s v=""/>
    <s v="P56607803"/>
    <s v="NATIONAL FACILITIES MANAGEMENT S.A."/>
    <n v="220.15"/>
    <n v="63.811594202898547"/>
    <s v="PEN"/>
    <s v="false"/>
  </r>
  <r>
    <s v="1100"/>
    <s v="CL"/>
    <x v="0"/>
    <x v="6"/>
    <s v="Corp Explo. TI"/>
    <s v="CPÁVEZ"/>
    <s v="12"/>
    <s v="1200145813"/>
    <s v="10"/>
    <x v="3325"/>
    <x v="3851"/>
    <x v="31"/>
    <s v="CPAVEZ"/>
    <s v="ZSRV"/>
    <s v="SER_GRAL"/>
    <s v="96806980"/>
    <s v="ENTEL PCS TELECOMUNICACIONES S.A."/>
    <n v="59076"/>
    <n v="63.801799272083208"/>
    <s v="CLP"/>
    <s v="false"/>
  </r>
  <r>
    <s v="6650"/>
    <s v="PE"/>
    <x v="2"/>
    <x v="2"/>
    <s v="PE Ops Mall"/>
    <s v="MCHACALIAZA"/>
    <s v="12"/>
    <s v="1200144229"/>
    <s v="10"/>
    <x v="3326"/>
    <x v="3852"/>
    <x v="11"/>
    <s v="MCHACALIAZA"/>
    <s v="ZSRV"/>
    <s v=""/>
    <s v="P56607803"/>
    <s v="NATIONAL FACILITIES MANAGEMENT S.A."/>
    <n v="220"/>
    <n v="63.768115942028984"/>
    <s v="PEN"/>
    <s v="false"/>
  </r>
  <r>
    <s v="MOL"/>
    <s v="PE"/>
    <x v="1"/>
    <x v="2"/>
    <s v="PE Ops Mall"/>
    <s v="JZAPATA"/>
    <s v="12"/>
    <s v="1200145855"/>
    <s v="10"/>
    <x v="3327"/>
    <x v="3853"/>
    <x v="31"/>
    <s v="EXT_BRODRIGU"/>
    <s v="ZSRV"/>
    <s v=""/>
    <s v="P07147417"/>
    <s v="AUGUSTO JAIME QUIROZ VEGA"/>
    <n v="220"/>
    <n v="63.768115942028984"/>
    <s v="PEN"/>
    <s v="false"/>
  </r>
  <r>
    <s v="6000"/>
    <s v="PE"/>
    <x v="2"/>
    <x v="2"/>
    <s v="PE Ops Mall"/>
    <s v="MPONCE"/>
    <s v="12"/>
    <s v="1200146796"/>
    <s v="10"/>
    <x v="3328"/>
    <x v="3204"/>
    <x v="18"/>
    <s v="EXT_KNOLASCO"/>
    <s v="ZSRV"/>
    <s v="SER_MANTO"/>
    <s v="P56280375"/>
    <s v="WATER TREATMENT S.A.C"/>
    <n v="220"/>
    <n v="63.768115942028984"/>
    <s v="PEN"/>
    <s v="false"/>
  </r>
  <r>
    <s v="6740"/>
    <s v="PE"/>
    <x v="2"/>
    <x v="38"/>
    <s v="PE Ops Out/Strips"/>
    <s v="IVALDERRAMA"/>
    <s v="12"/>
    <s v="1200144052"/>
    <s v="10"/>
    <x v="3329"/>
    <x v="3854"/>
    <x v="8"/>
    <s v="EXT_BRODRIGU"/>
    <s v="ZSRV"/>
    <s v=""/>
    <s v="P60790228"/>
    <s v="JP ENERGY S.A.C"/>
    <n v="219"/>
    <n v="63.478260869565212"/>
    <s v="PEN"/>
    <s v="false"/>
  </r>
  <r>
    <s v="6740"/>
    <s v="PE"/>
    <x v="2"/>
    <x v="38"/>
    <s v="PE Ops Out/Strips"/>
    <s v="KORDAYA"/>
    <s v="12"/>
    <s v="1200145012"/>
    <s v="10"/>
    <x v="3330"/>
    <x v="3855"/>
    <x v="0"/>
    <s v="KORDAYA"/>
    <s v="ZSRV"/>
    <s v=""/>
    <s v="P60865842"/>
    <s v="EMERGENCY SURVIVAL S.A.C"/>
    <n v="219"/>
    <n v="63.478260869565212"/>
    <s v="PEN"/>
    <s v="false"/>
  </r>
  <r>
    <s v="DCO"/>
    <s v="CO"/>
    <x v="3"/>
    <x v="33"/>
    <s v="CO Sgcia Personas"/>
    <s v="JVASQUEZ"/>
    <s v="12"/>
    <s v="1200144299"/>
    <s v="10"/>
    <x v="3331"/>
    <x v="3856"/>
    <x v="3"/>
    <s v="JVASQUEZ"/>
    <s v="ZSRV"/>
    <s v=""/>
    <s v="C901407347"/>
    <s v="GARDEN BOX COL SAS"/>
    <n v="233100"/>
    <n v="63.376835236541602"/>
    <s v="COP"/>
    <s v="false"/>
  </r>
  <r>
    <s v="OAS"/>
    <s v="CO"/>
    <x v="3"/>
    <x v="31"/>
    <s v="CO Ops Out/Strip"/>
    <s v="LCHARRY"/>
    <m/>
    <s v="1200147346"/>
    <s v="20"/>
    <x v="1039"/>
    <x v="1110"/>
    <x v="60"/>
    <s v="LCHARRY"/>
    <s v="ZSRV"/>
    <s v=""/>
    <s v="C901024772"/>
    <s v="DM INGENIERIA INTEGRAL SAS NIT 9010"/>
    <n v="232656"/>
    <n v="63.256117455138664"/>
    <s v="COP"/>
    <s v="false"/>
  </r>
  <r>
    <s v="BOG"/>
    <s v="CO"/>
    <x v="3"/>
    <x v="33"/>
    <s v="CO Sgcia Personas"/>
    <s v="JVASQUEZ"/>
    <s v="12"/>
    <s v="1200146623"/>
    <s v="10"/>
    <x v="3332"/>
    <x v="3367"/>
    <x v="2"/>
    <s v="JVASQUEZ"/>
    <s v="ZSRV"/>
    <s v=""/>
    <s v="C901709864"/>
    <s v="HARGLOS INGENIERIA S.A.S"/>
    <n v="231660"/>
    <n v="62.985318107667212"/>
    <s v="COP"/>
    <s v="false"/>
  </r>
  <r>
    <s v="BOG"/>
    <s v="CO"/>
    <x v="3"/>
    <x v="12"/>
    <s v="CO Gcia Ing"/>
    <s v="JVASQUEZ"/>
    <s v="12"/>
    <s v="1200144613"/>
    <s v="20"/>
    <x v="912"/>
    <x v="985"/>
    <x v="15"/>
    <s v="JVASQUEZ"/>
    <s v="ZSRV"/>
    <s v=""/>
    <s v="C901564641"/>
    <s v="PRIXMANT SAS"/>
    <n v="231628"/>
    <n v="62.976617727025555"/>
    <s v="COP"/>
    <s v="false"/>
  </r>
  <r>
    <s v="PCA"/>
    <s v="CO"/>
    <x v="3"/>
    <x v="11"/>
    <s v="CO Ops Mall"/>
    <s v="DLOZADA"/>
    <s v="12"/>
    <s v="1200144350"/>
    <s v="10"/>
    <x v="3333"/>
    <x v="3857"/>
    <x v="32"/>
    <s v="EXT_AFLOREZ"/>
    <s v="ZSRV"/>
    <s v=""/>
    <s v="C901770204"/>
    <s v="HARTMANN S.A.S"/>
    <n v="230000"/>
    <n v="62.533985861881455"/>
    <s v="COP"/>
    <s v="false"/>
  </r>
  <r>
    <s v="2400"/>
    <s v="CL"/>
    <x v="0"/>
    <x v="7"/>
    <s v="CL Ops Mall"/>
    <s v="RMESA"/>
    <m/>
    <s v="1200147480"/>
    <s v="10"/>
    <x v="3334"/>
    <x v="3371"/>
    <x v="29"/>
    <s v="PCAMPOS"/>
    <s v="ZSRV"/>
    <s v=""/>
    <s v="76481522"/>
    <s v="EFMARCO CHILE SPA"/>
    <n v="1.5"/>
    <n v="62.5"/>
    <s v="UF"/>
    <s v="false"/>
  </r>
  <r>
    <s v="BOG"/>
    <s v="CO"/>
    <x v="3"/>
    <x v="32"/>
    <s v="CO Mktg Mall"/>
    <s v="VESPINOSA"/>
    <m/>
    <s v="1200147229"/>
    <s v="20"/>
    <x v="1096"/>
    <x v="1181"/>
    <x v="41"/>
    <s v="AMONTES"/>
    <s v="ZSRV"/>
    <s v="SER_MKT"/>
    <s v="C830141093"/>
    <s v="PROXIMITY COLOMBIA S.A.S"/>
    <n v="228000"/>
    <n v="61.990212071778139"/>
    <s v="COP"/>
    <s v="false"/>
  </r>
  <r>
    <s v="1100"/>
    <s v="CL"/>
    <x v="0"/>
    <x v="7"/>
    <s v="CL Ops Mall"/>
    <s v="MGALLARDO"/>
    <s v="12"/>
    <s v="1200145275"/>
    <s v="40"/>
    <x v="1188"/>
    <x v="3858"/>
    <x v="36"/>
    <s v="EXT_CNARANJO"/>
    <s v="ZSRV"/>
    <s v=""/>
    <s v="76593514"/>
    <s v="TEMPO PRODUCCIONES BY DS SPA"/>
    <n v="57000"/>
    <n v="61.559729137191802"/>
    <s v="CLP"/>
    <s v="false"/>
  </r>
  <r>
    <s v="ACO"/>
    <s v="CL"/>
    <x v="0"/>
    <x v="14"/>
    <s v="Corp Gest Riesgo"/>
    <s v="cfuentes"/>
    <s v="14"/>
    <s v="1400009098"/>
    <s v="10"/>
    <x v="3335"/>
    <x v="1675"/>
    <x v="59"/>
    <s v="PMUNOZ"/>
    <s v="ZPMH"/>
    <s v=""/>
    <s v="99225000"/>
    <s v="CHUBB SEGUROS CHILE S.A."/>
    <n v="60.22"/>
    <n v="60.22"/>
    <s v="USD"/>
    <s v="false"/>
  </r>
  <r>
    <s v="6700"/>
    <s v="PE"/>
    <x v="2"/>
    <x v="2"/>
    <s v="PE Ops Mall"/>
    <s v="ZDIAZ"/>
    <s v="12"/>
    <s v="1200144957"/>
    <s v="10"/>
    <x v="3336"/>
    <x v="3859"/>
    <x v="0"/>
    <s v="ZDIAZ"/>
    <s v="ZSRV"/>
    <s v=""/>
    <s v="P56607803"/>
    <s v="NATIONAL FACILITIES MANAGEMENT S.A."/>
    <n v="206.25"/>
    <n v="59.782608695652172"/>
    <s v="PEN"/>
    <s v="false"/>
  </r>
  <r>
    <s v="PAG"/>
    <s v="CO"/>
    <x v="3"/>
    <x v="11"/>
    <s v="CO Ops Mall"/>
    <s v="CHERRERA"/>
    <m/>
    <s v="1200147136"/>
    <s v="10"/>
    <x v="3337"/>
    <x v="3860"/>
    <x v="9"/>
    <s v="RFC_CPI_SAP"/>
    <s v="ZSRV"/>
    <s v=""/>
    <s v="C900565617"/>
    <s v="TODOFER DISTRIBUCIONES S.A.S."/>
    <n v="219375"/>
    <n v="59.645187601957588"/>
    <s v="COP"/>
    <s v="false"/>
  </r>
  <r>
    <s v="DCO"/>
    <s v="CO"/>
    <x v="3"/>
    <x v="33"/>
    <s v="CO Sgcia Personas"/>
    <s v="C Ibañez"/>
    <s v="12"/>
    <s v="1200146204"/>
    <s v="10"/>
    <x v="3338"/>
    <x v="3861"/>
    <x v="30"/>
    <s v="PRA_KCUBIDES"/>
    <s v="ZSRV"/>
    <s v=""/>
    <s v="C800234331"/>
    <s v="GRAFIQ EDITORES S A S"/>
    <n v="218456"/>
    <n v="59.395323545405112"/>
    <s v="COP"/>
    <s v="false"/>
  </r>
  <r>
    <s v="4300"/>
    <s v="CO"/>
    <x v="3"/>
    <x v="11"/>
    <s v="CO Ops Mall"/>
    <s v="ARICO"/>
    <s v="12"/>
    <s v="1200146371"/>
    <s v="20"/>
    <x v="2106"/>
    <x v="2292"/>
    <x v="13"/>
    <s v="EXT_JTRUJILL"/>
    <s v="ZSRV"/>
    <s v=""/>
    <s v="C891408031"/>
    <s v="CRUZ ROJA SECCIONAL RISARALDA"/>
    <n v="217954"/>
    <n v="59.258836324089181"/>
    <s v="COP"/>
    <s v="false"/>
  </r>
  <r>
    <s v="2200"/>
    <s v="CL"/>
    <x v="0"/>
    <x v="14"/>
    <s v="Corp Gest Riesgo"/>
    <s v="cfuentes"/>
    <s v="14"/>
    <s v="1400009140"/>
    <s v="10"/>
    <x v="3339"/>
    <x v="1675"/>
    <x v="59"/>
    <s v="PMUNOZ"/>
    <s v="ZPMH"/>
    <s v=""/>
    <s v="99225000"/>
    <s v="CHUBB SEGUROS CHILE S.A."/>
    <n v="58.89"/>
    <n v="58.89"/>
    <s v="USD"/>
    <s v="false"/>
  </r>
  <r>
    <s v="MQU"/>
    <s v="CL"/>
    <x v="0"/>
    <x v="27"/>
    <s v="CL Center Manager"/>
    <s v="JVARGASS"/>
    <s v="12"/>
    <s v="1200143663"/>
    <s v="10"/>
    <x v="3340"/>
    <x v="3862"/>
    <x v="33"/>
    <s v="EXT_ACORREA"/>
    <s v="ZSRV"/>
    <s v=""/>
    <s v="96968660"/>
    <s v="AENORCHILE SPA"/>
    <n v="53935"/>
    <n v="58.249543702007713"/>
    <s v="CLP"/>
    <s v="false"/>
  </r>
  <r>
    <s v="PJM"/>
    <s v="PE"/>
    <x v="1"/>
    <x v="2"/>
    <s v="PE Ops Mall"/>
    <s v="ameza"/>
    <s v="12"/>
    <s v="1200145217"/>
    <s v="10"/>
    <x v="3341"/>
    <x v="2733"/>
    <x v="53"/>
    <s v="AMEZAR"/>
    <s v="ZSRV"/>
    <s v="SER_VARIO"/>
    <s v="P55086648"/>
    <s v="4SECURE S.A.C"/>
    <n v="199.8"/>
    <n v="57.913043478260867"/>
    <s v="PEN"/>
    <s v="false"/>
  </r>
  <r>
    <s v="3450"/>
    <s v="PE"/>
    <x v="1"/>
    <x v="38"/>
    <s v="PE Ops Out/Strips"/>
    <s v="ameza"/>
    <s v="12"/>
    <s v="1200145246"/>
    <s v="10"/>
    <x v="3342"/>
    <x v="2733"/>
    <x v="36"/>
    <s v="AMEZAR"/>
    <s v="ZSRV"/>
    <s v="SER_VARIO"/>
    <s v="P55086648"/>
    <s v="4SECURE S.A.C"/>
    <n v="199.8"/>
    <n v="57.913043478260867"/>
    <s v="PEN"/>
    <s v="false"/>
  </r>
  <r>
    <s v="DCO"/>
    <s v="CO"/>
    <x v="3"/>
    <x v="22"/>
    <s v="CO A.Finanzas"/>
    <s v="ABARRAGAN"/>
    <s v="12"/>
    <s v="1200146762"/>
    <s v="20"/>
    <x v="1797"/>
    <x v="3863"/>
    <x v="51"/>
    <s v="LBARRAGAN"/>
    <s v="ZSRV"/>
    <s v=""/>
    <s v="C811025289"/>
    <s v="NOVAVENTA S.A.S"/>
    <n v="212478"/>
    <n v="57.769983686786297"/>
    <s v="COP"/>
    <s v="false"/>
  </r>
  <r>
    <s v="BOG"/>
    <s v="CO"/>
    <x v="3"/>
    <x v="11"/>
    <s v="CO Ops Mall"/>
    <s v="CARO CORTES"/>
    <s v="12"/>
    <s v="1200145301"/>
    <s v="10"/>
    <x v="3343"/>
    <x v="3864"/>
    <x v="36"/>
    <s v="EXT_APAREDES"/>
    <s v="ZSRV"/>
    <s v=""/>
    <s v="C900284209"/>
    <s v="PRODIASEO SAS"/>
    <n v="211901"/>
    <n v="57.613104948341487"/>
    <s v="COP"/>
    <s v="false"/>
  </r>
  <r>
    <s v="DCO"/>
    <s v="CO"/>
    <x v="3"/>
    <x v="22"/>
    <s v="CO A.Finanzas"/>
    <s v="ABARRAGAN"/>
    <s v="12"/>
    <s v="1200145611"/>
    <s v="30"/>
    <x v="1615"/>
    <x v="3865"/>
    <x v="26"/>
    <s v="LBARRAGAN"/>
    <s v="ZSRV"/>
    <s v=""/>
    <s v="C811025289"/>
    <s v="NOVAVENTA S.A.S"/>
    <n v="210864"/>
    <n v="57.331158238172918"/>
    <s v="COP"/>
    <s v="false"/>
  </r>
  <r>
    <s v="6700"/>
    <s v="PE"/>
    <x v="2"/>
    <x v="2"/>
    <s v="PE Ops Mall"/>
    <s v="ZDIAZ"/>
    <s v="12"/>
    <s v="1200145478"/>
    <s v="10"/>
    <x v="3344"/>
    <x v="3866"/>
    <x v="1"/>
    <s v="ZDIAZ"/>
    <s v="ZSRV"/>
    <s v=""/>
    <s v="P53719503"/>
    <s v="EFCO AMERICA S.A."/>
    <n v="197.74"/>
    <n v="57.315942028985503"/>
    <s v="PEN"/>
    <s v="false"/>
  </r>
  <r>
    <s v="DCO"/>
    <s v="CO"/>
    <x v="3"/>
    <x v="22"/>
    <s v="CO A.Finanzas"/>
    <s v="ABARRAGAN"/>
    <s v="12"/>
    <s v="1200145087"/>
    <s v="20"/>
    <x v="3229"/>
    <x v="3867"/>
    <x v="24"/>
    <s v="LBARRAGAN"/>
    <s v="ZSRV"/>
    <s v=""/>
    <s v="C900387062"/>
    <s v="DISTRINORTE 93 S.A.S."/>
    <n v="210126"/>
    <n v="57.130505709624799"/>
    <s v="COP"/>
    <s v="false"/>
  </r>
  <r>
    <s v="4300"/>
    <s v="CO"/>
    <x v="3"/>
    <x v="33"/>
    <s v="CO Sgcia Personas"/>
    <s v="T Duran"/>
    <s v="12"/>
    <s v="1200146388"/>
    <s v="10"/>
    <x v="3345"/>
    <x v="3868"/>
    <x v="13"/>
    <s v="PRA_KCUBIDES"/>
    <s v="ZSRV"/>
    <s v=""/>
    <s v="C891400669"/>
    <s v="CAMARA DE COMERCIO DE PEREIRA"/>
    <n v="210000"/>
    <n v="57.096247960848288"/>
    <s v="COP"/>
    <s v="false"/>
  </r>
  <r>
    <s v="3510"/>
    <s v="PE"/>
    <x v="1"/>
    <x v="2"/>
    <s v="PE Ops Mall"/>
    <s v="DDIAZ"/>
    <s v="12"/>
    <s v="1200144477"/>
    <s v="10"/>
    <x v="3346"/>
    <x v="3869"/>
    <x v="47"/>
    <s v="DDIAZ"/>
    <s v="ZSRV"/>
    <s v=""/>
    <s v="P52946727"/>
    <s v="EMPRESA CONSTRUCTORA REHABILITADORA"/>
    <n v="195.2"/>
    <n v="56.579710144927532"/>
    <s v="PEN"/>
    <s v="false"/>
  </r>
  <r>
    <s v="MIN"/>
    <s v="PE"/>
    <x v="1"/>
    <x v="34"/>
    <s v="PE Marketing Mall"/>
    <s v="AATOCHE"/>
    <s v="12"/>
    <s v="1200144649"/>
    <s v="10"/>
    <x v="3347"/>
    <x v="2368"/>
    <x v="15"/>
    <s v="EXT_EDAVILA"/>
    <s v="ZSRV"/>
    <s v="SER_MKT"/>
    <s v="P20416564"/>
    <s v="SUSAN LEON PRODUCCIONES Y REPRESENT"/>
    <n v="195"/>
    <n v="56.521739130434781"/>
    <s v="PEN"/>
    <s v="false"/>
  </r>
  <r>
    <s v="6000"/>
    <s v="PE"/>
    <x v="2"/>
    <x v="34"/>
    <s v="PE Marketing Mall"/>
    <s v="AATOCHE"/>
    <s v="12"/>
    <s v="1200144833"/>
    <s v="10"/>
    <x v="3348"/>
    <x v="3870"/>
    <x v="4"/>
    <s v="EXT_KNOLASCO"/>
    <s v="ZSRV"/>
    <s v="SER_MKT"/>
    <s v="P53875769"/>
    <s v="DACA PUBLICIDAD SAC"/>
    <n v="193"/>
    <n v="55.942028985507243"/>
    <s v="PEN"/>
    <s v="false"/>
  </r>
  <r>
    <s v="3540"/>
    <s v="PE"/>
    <x v="1"/>
    <x v="54"/>
    <s v="PE Área Personas"/>
    <s v="GRAVINES"/>
    <s v="12"/>
    <s v="1200145255"/>
    <s v="10"/>
    <x v="3349"/>
    <x v="3871"/>
    <x v="36"/>
    <s v="GRAVINES"/>
    <s v="ZSRV"/>
    <s v="SER_GRAL"/>
    <s v="P60584205"/>
    <s v="GEOVICTORIA PERU S.A.C"/>
    <n v="192"/>
    <n v="55.652173913043477"/>
    <s v="PEN"/>
    <s v="false"/>
  </r>
  <r>
    <s v="PCA"/>
    <s v="CO"/>
    <x v="3"/>
    <x v="11"/>
    <s v="CO Ops Mall"/>
    <s v="DLOZADA"/>
    <s v="12"/>
    <s v="1200145741"/>
    <s v="20"/>
    <x v="829"/>
    <x v="884"/>
    <x v="39"/>
    <s v="EXT_AFLOREZ"/>
    <s v="ZSRV"/>
    <s v=""/>
    <s v="C901357286"/>
    <s v="MARLOWE S.A.S"/>
    <n v="204600"/>
    <n v="55.628058727569332"/>
    <s v="COP"/>
    <s v="false"/>
  </r>
  <r>
    <s v="3450"/>
    <s v="PE"/>
    <x v="1"/>
    <x v="38"/>
    <s v="PE Ops Out/Strips"/>
    <s v="Ameza"/>
    <s v="12"/>
    <s v="1200146102"/>
    <s v="10"/>
    <x v="3350"/>
    <x v="2945"/>
    <x v="63"/>
    <s v="AMEZAR"/>
    <s v="ZSRV"/>
    <s v="SER_VARIO"/>
    <s v="P55219583"/>
    <s v="SERVICIOS EVENTOS SPECIALES"/>
    <n v="191.52"/>
    <n v="55.513043478260869"/>
    <s v="PEN"/>
    <s v="false"/>
  </r>
  <r>
    <s v="BOG"/>
    <s v="CO"/>
    <x v="3"/>
    <x v="47"/>
    <s v="CO Center Manager"/>
    <s v="ABARRAGAN"/>
    <s v="12"/>
    <s v="1200145278"/>
    <s v="20"/>
    <x v="3113"/>
    <x v="3872"/>
    <x v="36"/>
    <s v="LBARRAGAN"/>
    <s v="ZSRV"/>
    <s v=""/>
    <s v="C900284209"/>
    <s v="PRODIASEO SAS"/>
    <n v="204000"/>
    <n v="55.464926590538333"/>
    <s v="COP"/>
    <s v="false"/>
  </r>
  <r>
    <s v="BOG"/>
    <s v="CO"/>
    <x v="3"/>
    <x v="47"/>
    <s v="CO Center Manager"/>
    <s v="ABARRAGAN"/>
    <s v="12"/>
    <s v="1200146855"/>
    <s v="20"/>
    <x v="2881"/>
    <x v="3873"/>
    <x v="50"/>
    <s v="LBARRAGAN"/>
    <s v="ZSRV"/>
    <s v=""/>
    <s v="C900284209"/>
    <s v="PRODIASEO SAS"/>
    <n v="204000"/>
    <n v="55.464926590538333"/>
    <s v="COP"/>
    <s v="false"/>
  </r>
  <r>
    <s v="OAS"/>
    <s v="CO"/>
    <x v="3"/>
    <x v="58"/>
    <s v="CO Mktg Div"/>
    <s v="CGUTIERREZ"/>
    <s v="12"/>
    <s v="1200144134"/>
    <s v="10"/>
    <x v="3351"/>
    <x v="3874"/>
    <x v="46"/>
    <s v="AMONTES"/>
    <s v="ZSRV"/>
    <s v=""/>
    <s v="C830072071"/>
    <s v="SIGLO DATA SAS"/>
    <n v="198642"/>
    <n v="54.00815660685155"/>
    <s v="COP"/>
    <s v="false"/>
  </r>
  <r>
    <s v="OAS"/>
    <s v="CO"/>
    <x v="3"/>
    <x v="58"/>
    <s v="CO Mktg Div"/>
    <s v="CGUTIERREZ"/>
    <s v="12"/>
    <s v="1200144134"/>
    <s v="20"/>
    <x v="3351"/>
    <x v="3875"/>
    <x v="46"/>
    <s v="AMONTES"/>
    <s v="ZSRV"/>
    <s v=""/>
    <s v="C830072071"/>
    <s v="SIGLO DATA SAS"/>
    <n v="198642"/>
    <n v="54.00815660685155"/>
    <s v="COP"/>
    <s v="false"/>
  </r>
  <r>
    <s v="OAS"/>
    <s v="CO"/>
    <x v="3"/>
    <x v="58"/>
    <s v="CO Mktg Div"/>
    <s v="CGUTIERREZ"/>
    <s v="12"/>
    <s v="1200144134"/>
    <s v="30"/>
    <x v="3351"/>
    <x v="3876"/>
    <x v="46"/>
    <s v="AMONTES"/>
    <s v="ZSRV"/>
    <s v=""/>
    <s v="C830072071"/>
    <s v="SIGLO DATA SAS"/>
    <n v="198642"/>
    <n v="54.00815660685155"/>
    <s v="COP"/>
    <s v="false"/>
  </r>
  <r>
    <s v="OAS"/>
    <s v="CO"/>
    <x v="3"/>
    <x v="58"/>
    <s v="CO Mktg Div"/>
    <s v="CGUTIERREZ"/>
    <s v="12"/>
    <s v="1200144134"/>
    <s v="40"/>
    <x v="3351"/>
    <x v="3877"/>
    <x v="46"/>
    <s v="AMONTES"/>
    <s v="ZSRV"/>
    <s v=""/>
    <s v="C830072071"/>
    <s v="SIGLO DATA SAS"/>
    <n v="198642"/>
    <n v="54.00815660685155"/>
    <s v="COP"/>
    <s v="false"/>
  </r>
  <r>
    <s v="OAS"/>
    <s v="CO"/>
    <x v="3"/>
    <x v="58"/>
    <s v="CO Mktg Div"/>
    <s v="CGUTIERREZ"/>
    <s v="12"/>
    <s v="1200144134"/>
    <s v="50"/>
    <x v="3351"/>
    <x v="3878"/>
    <x v="46"/>
    <s v="AMONTES"/>
    <s v="ZSRV"/>
    <s v=""/>
    <s v="C830072071"/>
    <s v="SIGLO DATA SAS"/>
    <n v="198642"/>
    <n v="54.00815660685155"/>
    <s v="COP"/>
    <s v="false"/>
  </r>
  <r>
    <s v="OAS"/>
    <s v="CO"/>
    <x v="3"/>
    <x v="58"/>
    <s v="CO Mktg Div"/>
    <s v="CGUTIERREZ"/>
    <s v="12"/>
    <s v="1200144134"/>
    <s v="60"/>
    <x v="3351"/>
    <x v="3879"/>
    <x v="46"/>
    <s v="AMONTES"/>
    <s v="ZSRV"/>
    <s v=""/>
    <s v="C830072071"/>
    <s v="SIGLO DATA SAS"/>
    <n v="198642"/>
    <n v="54.00815660685155"/>
    <s v="COP"/>
    <s v="false"/>
  </r>
  <r>
    <s v="OAS"/>
    <s v="CO"/>
    <x v="3"/>
    <x v="58"/>
    <s v="CO Mktg Div"/>
    <s v="CGUTIERREZ"/>
    <s v="12"/>
    <s v="1200144134"/>
    <s v="70"/>
    <x v="3351"/>
    <x v="3880"/>
    <x v="46"/>
    <s v="AMONTES"/>
    <s v="ZSRV"/>
    <s v=""/>
    <s v="C830072071"/>
    <s v="SIGLO DATA SAS"/>
    <n v="198642"/>
    <n v="54.00815660685155"/>
    <s v="COP"/>
    <s v="false"/>
  </r>
  <r>
    <s v="OAS"/>
    <s v="CO"/>
    <x v="3"/>
    <x v="58"/>
    <s v="CO Mktg Div"/>
    <s v="CGUTIERREZ"/>
    <s v="12"/>
    <s v="1200144134"/>
    <s v="80"/>
    <x v="3351"/>
    <x v="3881"/>
    <x v="46"/>
    <s v="AMONTES"/>
    <s v="ZSRV"/>
    <s v=""/>
    <s v="C830072071"/>
    <s v="SIGLO DATA SAS"/>
    <n v="198642"/>
    <n v="54.00815660685155"/>
    <s v="COP"/>
    <s v="false"/>
  </r>
  <r>
    <s v="OAS"/>
    <s v="CO"/>
    <x v="3"/>
    <x v="58"/>
    <s v="CO Mktg Div"/>
    <s v="CGUTIERREZ"/>
    <s v="12"/>
    <s v="1200144134"/>
    <s v="90"/>
    <x v="3351"/>
    <x v="3882"/>
    <x v="46"/>
    <s v="AMONTES"/>
    <s v="ZSRV"/>
    <s v=""/>
    <s v="C830072071"/>
    <s v="SIGLO DATA SAS"/>
    <n v="198642"/>
    <n v="54.00815660685155"/>
    <s v="COP"/>
    <s v="false"/>
  </r>
  <r>
    <s v="OAS"/>
    <s v="CO"/>
    <x v="3"/>
    <x v="58"/>
    <s v="CO Mktg Div"/>
    <s v="CGUTIERREZ"/>
    <s v="12"/>
    <s v="1200144134"/>
    <s v="100"/>
    <x v="3351"/>
    <x v="3883"/>
    <x v="46"/>
    <s v="AMONTES"/>
    <s v="ZSRV"/>
    <s v=""/>
    <s v="C830072071"/>
    <s v="SIGLO DATA SAS"/>
    <n v="198642"/>
    <n v="54.00815660685155"/>
    <s v="COP"/>
    <s v="false"/>
  </r>
  <r>
    <s v="OAS"/>
    <s v="CO"/>
    <x v="3"/>
    <x v="58"/>
    <s v="CO Mktg Div"/>
    <s v="CGUTIERREZ"/>
    <s v="12"/>
    <s v="1200144134"/>
    <s v="110"/>
    <x v="3351"/>
    <x v="3884"/>
    <x v="46"/>
    <s v="AMONTES"/>
    <s v="ZSRV"/>
    <s v=""/>
    <s v="C830072071"/>
    <s v="SIGLO DATA SAS"/>
    <n v="198642"/>
    <n v="54.00815660685155"/>
    <s v="COP"/>
    <s v="false"/>
  </r>
  <r>
    <s v="OAS"/>
    <s v="CO"/>
    <x v="3"/>
    <x v="58"/>
    <s v="CO Mktg Div"/>
    <s v="CGUTIERREZ"/>
    <s v="12"/>
    <s v="1200144134"/>
    <s v="120"/>
    <x v="3351"/>
    <x v="3885"/>
    <x v="46"/>
    <s v="AMONTES"/>
    <s v="ZSRV"/>
    <s v=""/>
    <s v="C830072071"/>
    <s v="SIGLO DATA SAS"/>
    <n v="198642"/>
    <n v="54.00815660685155"/>
    <s v="COP"/>
    <s v="false"/>
  </r>
  <r>
    <s v="1100"/>
    <s v="CL"/>
    <x v="0"/>
    <x v="13"/>
    <s v="CL Marketing Mall"/>
    <s v="MGALLARDO"/>
    <m/>
    <s v="1200147377"/>
    <s v="10"/>
    <x v="3352"/>
    <x v="3886"/>
    <x v="37"/>
    <s v="MGALLARDOC"/>
    <s v="ZSRV"/>
    <s v=""/>
    <s v="76593514"/>
    <s v="TEMPO PRODUCCIONES BY DS SPA"/>
    <n v="50000"/>
    <n v="53.999762401045437"/>
    <s v="CLP"/>
    <s v="false"/>
  </r>
  <r>
    <s v="PHM"/>
    <s v="CO"/>
    <x v="3"/>
    <x v="11"/>
    <s v="CO Ops Mall"/>
    <s v="JDIAZ"/>
    <s v="12"/>
    <s v="1200145777"/>
    <s v="20"/>
    <x v="1983"/>
    <x v="3887"/>
    <x v="39"/>
    <s v="EXT_BOSORNO"/>
    <s v="ZSRV"/>
    <s v=""/>
    <s v="C901449555"/>
    <s v="SERVICIOS Y CONSULTORIA BIOMEDICA S"/>
    <n v="198000"/>
    <n v="53.833605220228385"/>
    <s v="COP"/>
    <s v="false"/>
  </r>
  <r>
    <s v="PCA"/>
    <s v="CO"/>
    <x v="3"/>
    <x v="47"/>
    <s v="CO Center Manager"/>
    <s v="MROSILLO"/>
    <s v="12"/>
    <s v="1200146682"/>
    <s v="10"/>
    <x v="3353"/>
    <x v="3888"/>
    <x v="12"/>
    <s v="EXT_CSIERRA"/>
    <s v="ZSRV"/>
    <s v=""/>
    <s v="C37841886"/>
    <s v="INGRITH GUISELLE SANCHEZ ROMANO"/>
    <n v="193000"/>
    <n v="52.474170744970095"/>
    <s v="COP"/>
    <s v="false"/>
  </r>
  <r>
    <s v="MIN"/>
    <s v="PE"/>
    <x v="1"/>
    <x v="34"/>
    <s v="PE Marketing Mall"/>
    <s v="Aatoche"/>
    <s v="12"/>
    <s v="1200143939"/>
    <s v="10"/>
    <x v="3354"/>
    <x v="3889"/>
    <x v="27"/>
    <s v="EXT_EDAVILA"/>
    <s v="ZSRV"/>
    <s v="SER_MKT"/>
    <s v="P53875769"/>
    <s v="DACA PUBLICIDAD SAC"/>
    <n v="180"/>
    <n v="52.173913043478258"/>
    <s v="PEN"/>
    <s v="false"/>
  </r>
  <r>
    <s v="6740"/>
    <s v="PE"/>
    <x v="2"/>
    <x v="4"/>
    <s v="PE Sgcia Infra"/>
    <s v="MGRATELLY"/>
    <s v="12"/>
    <s v="1200144365"/>
    <s v="10"/>
    <x v="3355"/>
    <x v="3890"/>
    <x v="32"/>
    <s v="EXT_ACHIHUAN"/>
    <s v="ZSRV"/>
    <s v=""/>
    <s v="P56570705"/>
    <s v="ENERGY CLOUD S.A.C"/>
    <n v="180"/>
    <n v="52.173913043478258"/>
    <s v="PEN"/>
    <s v="false"/>
  </r>
  <r>
    <s v="LAR"/>
    <s v="PE"/>
    <x v="1"/>
    <x v="8"/>
    <s v="PE Center Manager"/>
    <s v="FZAMALLOA"/>
    <s v="12"/>
    <s v="1200145044"/>
    <s v="10"/>
    <x v="3356"/>
    <x v="3891"/>
    <x v="7"/>
    <s v="EXT_BRODRIGU"/>
    <s v="ZSRV"/>
    <s v=""/>
    <s v="P60139746"/>
    <s v="GIGANTOGRAFIAS EXPRESS S.A.C"/>
    <n v="179.75"/>
    <n v="52.101449275362313"/>
    <s v="PEN"/>
    <s v="false"/>
  </r>
  <r>
    <s v="6700"/>
    <s v="PE"/>
    <x v="2"/>
    <x v="2"/>
    <s v="PE Ops Mall"/>
    <s v="ZDIAZ"/>
    <s v="12"/>
    <s v="1200145937"/>
    <s v="10"/>
    <x v="3357"/>
    <x v="3892"/>
    <x v="17"/>
    <s v="ZDIAZ"/>
    <s v="ZSRV"/>
    <s v=""/>
    <s v="P60865842"/>
    <s v="EMERGENCY SURVIVAL S.A.C"/>
    <n v="179.5"/>
    <n v="52.028985507246375"/>
    <s v="PEN"/>
    <s v="false"/>
  </r>
  <r>
    <s v="3510"/>
    <s v="PE"/>
    <x v="1"/>
    <x v="2"/>
    <s v="PE Ops Mall"/>
    <s v="DDIAZ"/>
    <s v="12"/>
    <s v="1200143911"/>
    <s v="10"/>
    <x v="3358"/>
    <x v="3893"/>
    <x v="6"/>
    <s v="DDIAZ"/>
    <s v="ZSRV"/>
    <s v=""/>
    <s v="P52933471"/>
    <s v="EMPSER PERU E.I.R.L"/>
    <n v="178.6"/>
    <n v="51.768115942028984"/>
    <s v="PEN"/>
    <s v="false"/>
  </r>
  <r>
    <s v="6000"/>
    <s v="PE"/>
    <x v="2"/>
    <x v="2"/>
    <s v="PE Ops Mall"/>
    <s v="ADERLI"/>
    <s v="12"/>
    <s v="1200144592"/>
    <s v="10"/>
    <x v="3359"/>
    <x v="3894"/>
    <x v="16"/>
    <s v="EXT_KNOLASCO"/>
    <s v="ZSRV"/>
    <s v="SER_MANTO"/>
    <s v="P55296316"/>
    <s v="SECURITECH ENTERPRISES S.A.C."/>
    <n v="50"/>
    <n v="50"/>
    <s v="USD"/>
    <s v="false"/>
  </r>
  <r>
    <s v="2400"/>
    <s v="CL"/>
    <x v="0"/>
    <x v="7"/>
    <s v="CL Ops Mall"/>
    <s v="RMESA"/>
    <m/>
    <s v="1200147166"/>
    <s v="10"/>
    <x v="3360"/>
    <x v="3895"/>
    <x v="41"/>
    <s v="EXT_JHERRERA"/>
    <s v="ZSRV"/>
    <s v=""/>
    <s v="77862952"/>
    <s v="RECIPAZ CAMILA ANDREA PAZ LOBOS EIR"/>
    <n v="46125"/>
    <n v="49.814780814964415"/>
    <s v="CLP"/>
    <s v="false"/>
  </r>
  <r>
    <s v="6500"/>
    <s v="PE"/>
    <x v="2"/>
    <x v="17"/>
    <s v="PE Área Legal"/>
    <s v="GOLIVERI"/>
    <s v="12"/>
    <s v="1200145488"/>
    <s v="10"/>
    <x v="3361"/>
    <x v="1686"/>
    <x v="1"/>
    <s v="SGARIBAY"/>
    <s v="ZSRV"/>
    <s v=""/>
    <s v="P09670155"/>
    <s v="ZAMBRANO RODRIGUEZ LUCIO"/>
    <n v="169.49"/>
    <n v="49.127536231884058"/>
    <s v="PEN"/>
    <s v="false"/>
  </r>
  <r>
    <s v="3520"/>
    <s v="PE"/>
    <x v="1"/>
    <x v="17"/>
    <s v="PE Área Legal"/>
    <s v="GOLIVERI"/>
    <s v="12"/>
    <s v="1200145489"/>
    <s v="10"/>
    <x v="3362"/>
    <x v="1686"/>
    <x v="1"/>
    <s v="SGARIBAY"/>
    <s v="ZSRV"/>
    <s v=""/>
    <s v="P09670155"/>
    <s v="ZAMBRANO RODRIGUEZ LUCIO"/>
    <n v="169.49"/>
    <n v="49.127536231884058"/>
    <s v="PEN"/>
    <s v="false"/>
  </r>
  <r>
    <s v="6030"/>
    <s v="PE"/>
    <x v="2"/>
    <x v="17"/>
    <s v="PE Área Legal"/>
    <s v="GOLIVERI"/>
    <s v="12"/>
    <s v="1200145490"/>
    <s v="10"/>
    <x v="3363"/>
    <x v="1686"/>
    <x v="1"/>
    <s v="SGARIBAY"/>
    <s v="ZSRV"/>
    <s v=""/>
    <s v="P09670155"/>
    <s v="ZAMBRANO RODRIGUEZ LUCIO"/>
    <n v="169.49"/>
    <n v="49.127536231884058"/>
    <s v="PEN"/>
    <s v="false"/>
  </r>
  <r>
    <s v="6550"/>
    <s v="PE"/>
    <x v="2"/>
    <x v="17"/>
    <s v="PE Área Legal"/>
    <s v="GOLIVERI"/>
    <s v="12"/>
    <s v="1200145786"/>
    <s v="10"/>
    <x v="3364"/>
    <x v="3569"/>
    <x v="39"/>
    <s v="SGARIBAY"/>
    <s v="ZSRV"/>
    <s v=""/>
    <s v="P18214620"/>
    <s v="GONZALO GUSTAVO GONZALES GONZALES"/>
    <n v="169.49"/>
    <n v="49.127536231884058"/>
    <s v="PEN"/>
    <s v="false"/>
  </r>
  <r>
    <s v="MIN"/>
    <s v="PE"/>
    <x v="1"/>
    <x v="17"/>
    <s v="PE Área Legal"/>
    <s v="GOLIVERI"/>
    <s v="12"/>
    <s v="1200145787"/>
    <s v="10"/>
    <x v="3365"/>
    <x v="3569"/>
    <x v="39"/>
    <s v="SGARIBAY"/>
    <s v="ZSRV"/>
    <s v=""/>
    <s v="P18214620"/>
    <s v="GONZALO GUSTAVO GONZALES GONZALES"/>
    <n v="169.49"/>
    <n v="49.127536231884058"/>
    <s v="PEN"/>
    <s v="false"/>
  </r>
  <r>
    <s v="6650"/>
    <s v="PE"/>
    <x v="2"/>
    <x v="17"/>
    <s v="PE Área Legal"/>
    <s v="GOLIVERI"/>
    <s v="12"/>
    <s v="1200145789"/>
    <s v="10"/>
    <x v="3366"/>
    <x v="3569"/>
    <x v="39"/>
    <s v="SGARIBAY"/>
    <s v="ZSRV"/>
    <s v=""/>
    <s v="P18214620"/>
    <s v="GONZALO GUSTAVO GONZALES GONZALES"/>
    <n v="169.49"/>
    <n v="49.127536231884058"/>
    <s v="PEN"/>
    <s v="false"/>
  </r>
  <r>
    <s v="6000"/>
    <s v="PE"/>
    <x v="2"/>
    <x v="17"/>
    <s v="PE Área Legal"/>
    <s v="GOLIVERI"/>
    <s v="12"/>
    <s v="1200145800"/>
    <s v="10"/>
    <x v="3367"/>
    <x v="3569"/>
    <x v="39"/>
    <s v="SGARIBAY"/>
    <s v="ZSRV"/>
    <s v=""/>
    <s v="P18214620"/>
    <s v="GONZALO GUSTAVO GONZALES GONZALES"/>
    <n v="169.49"/>
    <n v="49.127536231884058"/>
    <s v="PEN"/>
    <s v="false"/>
  </r>
  <r>
    <s v="3300"/>
    <s v="PE"/>
    <x v="1"/>
    <x v="17"/>
    <s v="PE Área Legal"/>
    <s v="GOLIVERI"/>
    <s v="12"/>
    <s v="1200145801"/>
    <s v="10"/>
    <x v="3368"/>
    <x v="3569"/>
    <x v="39"/>
    <s v="SGARIBAY"/>
    <s v="ZSRV"/>
    <s v=""/>
    <s v="P18214620"/>
    <s v="GONZALO GUSTAVO GONZALES GONZALES"/>
    <n v="169.49"/>
    <n v="49.127536231884058"/>
    <s v="PEN"/>
    <s v="false"/>
  </r>
  <r>
    <s v="3450"/>
    <s v="PE"/>
    <x v="1"/>
    <x v="17"/>
    <s v="PE Área Legal"/>
    <s v="GOLIVERI"/>
    <s v="12"/>
    <s v="1200145802"/>
    <s v="10"/>
    <x v="3369"/>
    <x v="3569"/>
    <x v="39"/>
    <s v="SGARIBAY"/>
    <s v="ZSRV"/>
    <s v=""/>
    <s v="P18214620"/>
    <s v="GONZALO GUSTAVO GONZALES GONZALES"/>
    <n v="169.49"/>
    <n v="49.127536231884058"/>
    <s v="PEN"/>
    <s v="false"/>
  </r>
  <r>
    <s v="6030"/>
    <s v="PE"/>
    <x v="2"/>
    <x v="17"/>
    <s v="PE Área Legal"/>
    <s v="GOLIVERI"/>
    <s v="12"/>
    <s v="1200145803"/>
    <s v="10"/>
    <x v="2997"/>
    <x v="3569"/>
    <x v="39"/>
    <s v="SGARIBAY"/>
    <s v="ZSRV"/>
    <s v=""/>
    <s v="P18214620"/>
    <s v="GONZALO GUSTAVO GONZALES GONZALES"/>
    <n v="169.49"/>
    <n v="49.127536231884058"/>
    <s v="PEN"/>
    <s v="false"/>
  </r>
  <r>
    <s v="3100"/>
    <s v="PE"/>
    <x v="1"/>
    <x v="17"/>
    <s v="PE Área Legal"/>
    <s v="GOLIVERI"/>
    <s v="12"/>
    <s v="1200145864"/>
    <s v="10"/>
    <x v="3370"/>
    <x v="3569"/>
    <x v="31"/>
    <s v="SGARIBAY"/>
    <s v="ZSRV"/>
    <s v=""/>
    <s v="P18214620"/>
    <s v="GONZALO GUSTAVO GONZALES GONZALES"/>
    <n v="169.49"/>
    <n v="49.127536231884058"/>
    <s v="PEN"/>
    <s v="false"/>
  </r>
  <r>
    <s v="3530"/>
    <s v="PE"/>
    <x v="1"/>
    <x v="17"/>
    <s v="PE Área Legal"/>
    <s v="GOLIVERI"/>
    <s v="12"/>
    <s v="1200145861"/>
    <s v="10"/>
    <x v="3371"/>
    <x v="3569"/>
    <x v="31"/>
    <s v="SGARIBAY"/>
    <s v="ZSRV"/>
    <s v=""/>
    <s v="P18214620"/>
    <s v="GONZALO GUSTAVO GONZALES GONZALES"/>
    <n v="169.49"/>
    <n v="49.127536231884058"/>
    <s v="PEN"/>
    <s v="false"/>
  </r>
  <r>
    <s v="6700"/>
    <s v="PE"/>
    <x v="2"/>
    <x v="17"/>
    <s v="PE Área Legal"/>
    <s v="GOLIVERI"/>
    <s v="12"/>
    <s v="1200145819"/>
    <s v="10"/>
    <x v="3372"/>
    <x v="3569"/>
    <x v="31"/>
    <s v="SGARIBAY"/>
    <s v="ZSRV"/>
    <s v=""/>
    <s v="P18214620"/>
    <s v="GONZALO GUSTAVO GONZALES GONZALES"/>
    <n v="169.49"/>
    <n v="49.127536231884058"/>
    <s v="PEN"/>
    <s v="false"/>
  </r>
  <r>
    <s v="6740"/>
    <s v="PE"/>
    <x v="2"/>
    <x v="17"/>
    <s v="PE Área Legal"/>
    <s v="GOLIVERI"/>
    <s v="12"/>
    <s v="1200145841"/>
    <s v="10"/>
    <x v="759"/>
    <x v="3569"/>
    <x v="31"/>
    <s v="SGARIBAY"/>
    <s v="ZSRV"/>
    <s v=""/>
    <s v="P18214620"/>
    <s v="GONZALO GUSTAVO GONZALES GONZALES"/>
    <n v="169.49"/>
    <n v="49.127536231884058"/>
    <s v="PEN"/>
    <s v="false"/>
  </r>
  <r>
    <s v="6150"/>
    <s v="PE"/>
    <x v="2"/>
    <x v="17"/>
    <s v="PE Área Legal"/>
    <s v="GOLIVERI"/>
    <s v="12"/>
    <s v="1200145842"/>
    <s v="10"/>
    <x v="932"/>
    <x v="3569"/>
    <x v="31"/>
    <s v="SGARIBAY"/>
    <s v="ZSRV"/>
    <s v=""/>
    <s v="P18214620"/>
    <s v="GONZALO GUSTAVO GONZALES GONZALES"/>
    <n v="169.49"/>
    <n v="49.127536231884058"/>
    <s v="PEN"/>
    <s v="false"/>
  </r>
  <r>
    <s v="6500"/>
    <s v="PE"/>
    <x v="2"/>
    <x v="17"/>
    <s v="PE Área Legal"/>
    <s v="GOLIVERI"/>
    <s v="12"/>
    <s v="1200145843"/>
    <s v="10"/>
    <x v="729"/>
    <x v="3569"/>
    <x v="31"/>
    <s v="SGARIBAY"/>
    <s v="ZSRV"/>
    <s v=""/>
    <s v="P18214620"/>
    <s v="GONZALO GUSTAVO GONZALES GONZALES"/>
    <n v="169.49"/>
    <n v="49.127536231884058"/>
    <s v="PEN"/>
    <s v="false"/>
  </r>
  <r>
    <s v="6400"/>
    <s v="PE"/>
    <x v="2"/>
    <x v="17"/>
    <s v="PE Área Legal"/>
    <s v="GOLIVERI"/>
    <s v="12"/>
    <s v="1200145844"/>
    <s v="10"/>
    <x v="760"/>
    <x v="3569"/>
    <x v="31"/>
    <s v="SGARIBAY"/>
    <s v="ZSRV"/>
    <s v=""/>
    <s v="P18214620"/>
    <s v="GONZALO GUSTAVO GONZALES GONZALES"/>
    <n v="169.49"/>
    <n v="49.127536231884058"/>
    <s v="PEN"/>
    <s v="false"/>
  </r>
  <r>
    <s v="3540"/>
    <s v="PE"/>
    <x v="1"/>
    <x v="17"/>
    <s v="PE Área Legal"/>
    <s v="GOLIVERI"/>
    <s v="12"/>
    <s v="1200145848"/>
    <s v="10"/>
    <x v="391"/>
    <x v="3569"/>
    <x v="31"/>
    <s v="SGARIBAY"/>
    <s v="ZSRV"/>
    <s v=""/>
    <s v="P18214620"/>
    <s v="GONZALO GUSTAVO GONZALES GONZALES"/>
    <n v="169.49"/>
    <n v="49.127536231884058"/>
    <s v="PEN"/>
    <s v="false"/>
  </r>
  <r>
    <s v="MIN"/>
    <s v="PE"/>
    <x v="1"/>
    <x v="34"/>
    <s v="PE Marketing Mall"/>
    <s v="AATOCHE"/>
    <s v="12"/>
    <s v="1200144685"/>
    <s v="10"/>
    <x v="3373"/>
    <x v="3896"/>
    <x v="15"/>
    <s v="EXT_EDAVILA"/>
    <s v="ZSRV"/>
    <s v="SER_MKT"/>
    <s v="P602425674"/>
    <s v="CORPORACION COPIAS EXPRESS S.R.L."/>
    <n v="165"/>
    <n v="47.826086956521735"/>
    <s v="PEN"/>
    <s v="false"/>
  </r>
  <r>
    <s v="LAR"/>
    <s v="PE"/>
    <x v="1"/>
    <x v="8"/>
    <s v="PE Center Manager"/>
    <s v="FZAMALLOA"/>
    <s v="12"/>
    <s v="1200146621"/>
    <s v="10"/>
    <x v="3374"/>
    <x v="3897"/>
    <x v="2"/>
    <s v="EXT_BRODRIGU"/>
    <s v="ZSRV"/>
    <s v=""/>
    <s v="P20416564"/>
    <s v="SUSAN LEON PRODUCCIONES Y REPRESENT"/>
    <n v="165"/>
    <n v="47.826086956521735"/>
    <s v="PEN"/>
    <s v="false"/>
  </r>
  <r>
    <s v="MIN"/>
    <s v="PE"/>
    <x v="1"/>
    <x v="34"/>
    <s v="PE Marketing Mall"/>
    <s v="AATOCHE"/>
    <s v="12"/>
    <s v="1200145491"/>
    <s v="10"/>
    <x v="3375"/>
    <x v="3898"/>
    <x v="1"/>
    <s v="EXT_EDAVILA"/>
    <s v="ZSRV"/>
    <s v="SER_MKT"/>
    <s v="P09378629"/>
    <s v="ARIAS RIVAS FLOR ROSSANA"/>
    <n v="163.30000000000001"/>
    <n v="47.333333333333336"/>
    <s v="PEN"/>
    <s v="false"/>
  </r>
  <r>
    <s v="3510"/>
    <s v="PE"/>
    <x v="1"/>
    <x v="2"/>
    <s v="PE Ops Mall"/>
    <s v="DDIAZ"/>
    <m/>
    <s v="1200147192"/>
    <s v="10"/>
    <x v="3376"/>
    <x v="3899"/>
    <x v="41"/>
    <s v="DDIAZ"/>
    <s v="ZSRV"/>
    <s v=""/>
    <s v="P47186416"/>
    <s v="WILSON CAMACHO CERDAN"/>
    <n v="162.80000000000001"/>
    <n v="47.188405797101453"/>
    <s v="PEN"/>
    <s v="false"/>
  </r>
  <r>
    <s v="MVS"/>
    <s v="PE"/>
    <x v="2"/>
    <x v="38"/>
    <s v="PE Ops Out/Strips"/>
    <s v="ameza"/>
    <m/>
    <s v="1200147158"/>
    <s v="10"/>
    <x v="3377"/>
    <x v="1401"/>
    <x v="41"/>
    <s v="AMEZAR"/>
    <s v="ZSRV"/>
    <s v="SER_VARIO"/>
    <s v="P60113015"/>
    <s v="GALAXY COMUNICACIONES S.A.C"/>
    <n v="47"/>
    <n v="47"/>
    <s v="USD"/>
    <s v="false"/>
  </r>
  <r>
    <s v="6400"/>
    <s v="PE"/>
    <x v="2"/>
    <x v="2"/>
    <s v="PE Ops Mall"/>
    <s v="ameza"/>
    <m/>
    <s v="1200147161"/>
    <s v="10"/>
    <x v="3378"/>
    <x v="1401"/>
    <x v="41"/>
    <s v="AMEZAR"/>
    <s v="ZSRV"/>
    <s v="SER_VARIO"/>
    <s v="P60113015"/>
    <s v="GALAXY COMUNICACIONES S.A.C"/>
    <n v="47"/>
    <n v="47"/>
    <s v="USD"/>
    <s v="false"/>
  </r>
  <r>
    <s v="6650"/>
    <s v="PE"/>
    <x v="2"/>
    <x v="2"/>
    <s v="PE Ops Mall"/>
    <s v="ameza"/>
    <m/>
    <s v="1200147162"/>
    <s v="10"/>
    <x v="3379"/>
    <x v="1401"/>
    <x v="41"/>
    <s v="AMEZAR"/>
    <s v="ZSRV"/>
    <s v="SER_VARIO"/>
    <s v="P60113015"/>
    <s v="GALAXY COMUNICACIONES S.A.C"/>
    <n v="47"/>
    <n v="47"/>
    <s v="USD"/>
    <s v="false"/>
  </r>
  <r>
    <s v="BOG"/>
    <s v="CO"/>
    <x v="3"/>
    <x v="11"/>
    <s v="CO Ops Mall"/>
    <s v="CAROL CORTES"/>
    <s v="12"/>
    <s v="1200144476"/>
    <s v="10"/>
    <x v="1061"/>
    <x v="3900"/>
    <x v="47"/>
    <s v="EXT_APAREDES"/>
    <s v="ZSRV"/>
    <s v=""/>
    <s v="C901342629"/>
    <s v="ANDRADE INGENIERIA Y DISENO SAS"/>
    <n v="172000"/>
    <n v="46.764545948885264"/>
    <s v="COP"/>
    <s v="false"/>
  </r>
  <r>
    <s v="4300"/>
    <s v="CO"/>
    <x v="3"/>
    <x v="47"/>
    <s v="CO Center Manager"/>
    <s v="AJIMENEZ"/>
    <s v="12"/>
    <s v="1200146671"/>
    <s v="10"/>
    <x v="3380"/>
    <x v="3901"/>
    <x v="12"/>
    <s v="EXT_VCARMONA"/>
    <s v="ZSRV"/>
    <s v="SER_GRAL"/>
    <s v="C816006677"/>
    <s v="SABER S.A.S"/>
    <n v="170950"/>
    <n v="46.479064709081022"/>
    <s v="COP"/>
    <s v="false"/>
  </r>
  <r>
    <s v="6000"/>
    <s v="PE"/>
    <x v="2"/>
    <x v="34"/>
    <s v="PE Marketing Mall"/>
    <s v="AATOCHE"/>
    <s v="12"/>
    <s v="1200145626"/>
    <s v="10"/>
    <x v="3381"/>
    <x v="3902"/>
    <x v="26"/>
    <s v="EXT_KNOLASCO"/>
    <s v="ZSRV"/>
    <s v="SER_MKT"/>
    <s v="P52110530"/>
    <s v="COPEX DIGITAL S.A.C."/>
    <n v="160"/>
    <n v="46.376811594202898"/>
    <s v="PEN"/>
    <s v="false"/>
  </r>
  <r>
    <s v="LAR"/>
    <s v="PE"/>
    <x v="1"/>
    <x v="34"/>
    <s v="PE Marketing Mall"/>
    <s v="NBARRANZUELA"/>
    <s v="12"/>
    <s v="1200144527"/>
    <s v="10"/>
    <x v="3382"/>
    <x v="3903"/>
    <x v="16"/>
    <s v="EXT_ACHIHUAN"/>
    <s v="ZSRV"/>
    <s v="SER_MKT"/>
    <s v="P61187836"/>
    <s v="SINGULAR LATIN E.I.R.L"/>
    <n v="159.5"/>
    <n v="46.231884057971016"/>
    <s v="PEN"/>
    <s v="false"/>
  </r>
  <r>
    <s v="PAG"/>
    <s v="CO"/>
    <x v="3"/>
    <x v="11"/>
    <s v="CO Ops Mall"/>
    <s v="CHERRERA"/>
    <s v="12"/>
    <s v="1200145172"/>
    <s v="10"/>
    <x v="3383"/>
    <x v="3904"/>
    <x v="22"/>
    <s v="RFC_CPI_SAP"/>
    <s v="ZSRV"/>
    <s v=""/>
    <s v="C901445525"/>
    <s v="ELECTRICOS Y FERRETERIA MAYJAY S.A."/>
    <n v="168000"/>
    <n v="45.676998368678632"/>
    <s v="COP"/>
    <s v="false"/>
  </r>
  <r>
    <s v="MAM"/>
    <s v="CL"/>
    <x v="0"/>
    <x v="14"/>
    <s v="Corp Gest Riesgo"/>
    <s v="cfuentes"/>
    <s v="14"/>
    <s v="1400009077"/>
    <s v="10"/>
    <x v="3384"/>
    <x v="3905"/>
    <x v="14"/>
    <s v="PMUNOZ"/>
    <s v="ZPMH"/>
    <s v=""/>
    <s v="99225000"/>
    <s v="CHUBB SEGUROS CHILE S.A."/>
    <n v="45.66"/>
    <n v="45.66"/>
    <s v="USD"/>
    <s v="false"/>
  </r>
  <r>
    <s v="6740"/>
    <s v="PE"/>
    <x v="2"/>
    <x v="38"/>
    <s v="PE Ops Out/Strips"/>
    <s v="KORDAYA"/>
    <m/>
    <s v="1200147397"/>
    <s v="10"/>
    <x v="3385"/>
    <x v="3906"/>
    <x v="37"/>
    <s v="KORDAYA"/>
    <s v="ZSRV"/>
    <s v=""/>
    <s v="P60908500"/>
    <s v="STUDIO INTERIOR E.I.R.L."/>
    <n v="157.5"/>
    <n v="45.652173913043477"/>
    <s v="PEN"/>
    <s v="false"/>
  </r>
  <r>
    <s v="6000"/>
    <s v="PE"/>
    <x v="2"/>
    <x v="14"/>
    <s v="Corp Gest Riesgo"/>
    <s v="cfuentes"/>
    <s v="14"/>
    <s v="1400009127"/>
    <s v="10"/>
    <x v="3386"/>
    <x v="1675"/>
    <x v="48"/>
    <s v="PMUNOZ"/>
    <s v="ZPMH"/>
    <s v=""/>
    <s v="P39062500"/>
    <s v="CHUBB PERU S.A. COMPANIA DE SEGUROS"/>
    <n v="45.62"/>
    <n v="45.62"/>
    <s v="USD"/>
    <s v="false"/>
  </r>
  <r>
    <s v="BOG"/>
    <s v="CO"/>
    <x v="3"/>
    <x v="44"/>
    <s v="CO Sgcia Legal"/>
    <s v="C RUIZ"/>
    <s v="12"/>
    <s v="1200145730"/>
    <s v="10"/>
    <x v="3387"/>
    <x v="3907"/>
    <x v="39"/>
    <s v="EXT_DORTIZ"/>
    <s v="ZSRV"/>
    <s v=""/>
    <s v="C800240450"/>
    <s v="PHILIPPI, PRIETOCARRIZOSA ,FERRERO"/>
    <n v="166373"/>
    <n v="45.234638390429581"/>
    <s v="COP"/>
    <s v="false"/>
  </r>
  <r>
    <s v="BOG"/>
    <s v="CO"/>
    <x v="3"/>
    <x v="33"/>
    <s v="CO Sgcia Personas"/>
    <s v="JVASQUEZ"/>
    <s v="12"/>
    <s v="1200145708"/>
    <s v="10"/>
    <x v="3388"/>
    <x v="3543"/>
    <x v="40"/>
    <s v="JVASQUEZ"/>
    <s v="ZSRV"/>
    <s v=""/>
    <s v="C901389509"/>
    <s v="GRUPO SERVICIOS Y SOLUCIONES MODULA"/>
    <n v="165000"/>
    <n v="44.861337683523651"/>
    <s v="COP"/>
    <s v="false"/>
  </r>
  <r>
    <s v="3540"/>
    <s v="PE"/>
    <x v="1"/>
    <x v="54"/>
    <s v="PE Área Personas"/>
    <s v="GRAVINES"/>
    <s v="12"/>
    <s v="1200146619"/>
    <s v="10"/>
    <x v="3389"/>
    <x v="3908"/>
    <x v="2"/>
    <s v="GRAVINES"/>
    <s v="ZSRV"/>
    <s v=""/>
    <s v="P61173608"/>
    <s v="SERVICIOS TOP PRO HUNT S.A.C"/>
    <n v="154"/>
    <n v="44.637681159420289"/>
    <s v="PEN"/>
    <s v="false"/>
  </r>
  <r>
    <s v="DCO"/>
    <s v="CO"/>
    <x v="3"/>
    <x v="22"/>
    <s v="CO A.Finanzas"/>
    <s v="ABARRAGAN"/>
    <s v="12"/>
    <s v="1200143725"/>
    <s v="20"/>
    <x v="3091"/>
    <x v="3909"/>
    <x v="14"/>
    <s v="LBARRAGAN"/>
    <s v="ZSRV"/>
    <s v=""/>
    <s v="C900387062"/>
    <s v="DISTRINORTE 93 S.A.S."/>
    <n v="162792"/>
    <n v="44.261011419249591"/>
    <s v="COP"/>
    <s v="false"/>
  </r>
  <r>
    <s v="OAS"/>
    <s v="CO"/>
    <x v="3"/>
    <x v="31"/>
    <s v="CO Ops Out/Strip"/>
    <s v="LCHARRY"/>
    <m/>
    <s v="1200147345"/>
    <s v="20"/>
    <x v="1249"/>
    <x v="1355"/>
    <x v="60"/>
    <s v="LCHARRY"/>
    <s v="ZSRV"/>
    <s v=""/>
    <s v="C901024772"/>
    <s v="DM INGENIERIA INTEGRAL SAS NIT 9010"/>
    <n v="162605"/>
    <n v="44.210168569874931"/>
    <s v="COP"/>
    <s v="false"/>
  </r>
  <r>
    <s v="3540"/>
    <s v="PE"/>
    <x v="1"/>
    <x v="26"/>
    <s v="PE Gcia Ops"/>
    <s v="ivalderrama"/>
    <s v="12"/>
    <s v="1200144310"/>
    <s v="10"/>
    <x v="3390"/>
    <x v="3910"/>
    <x v="3"/>
    <s v="IVALDERRAMA"/>
    <s v="ZSRV"/>
    <s v=""/>
    <s v="P53875769"/>
    <s v="DACA PUBLICIDAD SAC"/>
    <n v="152"/>
    <n v="44.05797101449275"/>
    <s v="PEN"/>
    <s v="false"/>
  </r>
  <r>
    <s v="6700"/>
    <s v="PE"/>
    <x v="2"/>
    <x v="2"/>
    <s v="PE Ops Mall"/>
    <s v="ZDIAZ"/>
    <s v="12"/>
    <s v="1200145457"/>
    <s v="10"/>
    <x v="3391"/>
    <x v="3911"/>
    <x v="52"/>
    <s v="ZDIAZ"/>
    <s v="ZSRV"/>
    <s v=""/>
    <s v="P48065236"/>
    <s v="ESTACION DE SERVICIOS MAX PETROLL"/>
    <n v="150.9"/>
    <n v="43.739130434782609"/>
    <s v="PEN"/>
    <s v="false"/>
  </r>
  <r>
    <s v="PCA"/>
    <s v="CO"/>
    <x v="3"/>
    <x v="11"/>
    <s v="CO Ops Mall"/>
    <s v="DLOZADA"/>
    <m/>
    <s v="1200147138"/>
    <s v="20"/>
    <x v="1264"/>
    <x v="1370"/>
    <x v="9"/>
    <s v="EXT_AFLOREZ"/>
    <s v="ZSRV"/>
    <s v=""/>
    <s v="C901339265"/>
    <s v="D.N.O DISENOS E INGENIERIA S.A.S"/>
    <n v="160740"/>
    <n v="43.703099510603586"/>
    <s v="COP"/>
    <s v="false"/>
  </r>
  <r>
    <s v="6030"/>
    <s v="PE"/>
    <x v="2"/>
    <x v="2"/>
    <s v="PE Ops Mall"/>
    <s v="LHUAMAN"/>
    <s v="12"/>
    <s v="1200144372"/>
    <s v="10"/>
    <x v="3392"/>
    <x v="3912"/>
    <x v="32"/>
    <s v="LHUAMAN"/>
    <s v="ZSRV"/>
    <s v=""/>
    <s v="P53754813"/>
    <s v="EQUIPOS Y SISTEMAS DE PARKING S.R.L"/>
    <n v="150"/>
    <n v="43.478260869565219"/>
    <s v="PEN"/>
    <s v="false"/>
  </r>
  <r>
    <s v="LAR"/>
    <s v="PE"/>
    <x v="1"/>
    <x v="8"/>
    <s v="PE Center Manager"/>
    <s v="FZAMALLOA"/>
    <s v="12"/>
    <s v="1200145311"/>
    <s v="10"/>
    <x v="3393"/>
    <x v="3913"/>
    <x v="36"/>
    <s v="EXT_BRODRIGU"/>
    <s v="ZSRV"/>
    <s v=""/>
    <s v="P61345984"/>
    <s v="GRUPO PERU MEDICAL SALUD S.A.C"/>
    <n v="150"/>
    <n v="43.478260869565219"/>
    <s v="PEN"/>
    <s v="false"/>
  </r>
  <r>
    <s v="MAM"/>
    <s v="CL"/>
    <x v="0"/>
    <x v="13"/>
    <s v="CL Marketing Mall"/>
    <s v="JGORICHON"/>
    <s v="12"/>
    <s v="1200145438"/>
    <s v="10"/>
    <x v="3394"/>
    <x v="3914"/>
    <x v="52"/>
    <s v="JGORICHON"/>
    <s v="ZSRV"/>
    <s v=""/>
    <s v="76666197"/>
    <s v="LA AMPOLLETA PRODUCCION AUDIOVISUAL"/>
    <n v="40250"/>
    <n v="43.469808732841578"/>
    <s v="CLP"/>
    <s v="false"/>
  </r>
  <r>
    <s v="MAM"/>
    <s v="CL"/>
    <x v="0"/>
    <x v="13"/>
    <s v="CL Marketing Mall"/>
    <s v="JGORICHON"/>
    <s v="12"/>
    <s v="1200146775"/>
    <s v="10"/>
    <x v="3395"/>
    <x v="3915"/>
    <x v="18"/>
    <s v="JGORICHON"/>
    <s v="ZSRV"/>
    <s v=""/>
    <s v="76666197"/>
    <s v="LA AMPOLLETA PRODUCCION AUDIOVISUAL"/>
    <n v="40250"/>
    <n v="43.469808732841578"/>
    <s v="CLP"/>
    <s v="false"/>
  </r>
  <r>
    <s v="6550"/>
    <s v="PE"/>
    <x v="2"/>
    <x v="2"/>
    <s v="PE Ops Mall"/>
    <s v="yzegarra"/>
    <s v="12"/>
    <s v="1200144400"/>
    <s v="10"/>
    <x v="3396"/>
    <x v="3916"/>
    <x v="19"/>
    <s v="YZEGARRA"/>
    <s v="ZSRV"/>
    <s v=""/>
    <s v="P56607803"/>
    <s v="NATIONAL FACILITIES MANAGEMENT S.A."/>
    <n v="148"/>
    <n v="42.89855072463768"/>
    <s v="PEN"/>
    <s v="false"/>
  </r>
  <r>
    <s v="MIN"/>
    <s v="PE"/>
    <x v="1"/>
    <x v="2"/>
    <s v="PE Ops Mall"/>
    <s v="CPISFIL"/>
    <s v="12"/>
    <s v="1200144268"/>
    <s v="10"/>
    <x v="3397"/>
    <x v="3917"/>
    <x v="3"/>
    <s v="EXT_EDAVILA"/>
    <s v="ZSRV"/>
    <s v=""/>
    <s v="P53719503"/>
    <s v="EFCO AMERICA S.A."/>
    <n v="147.87"/>
    <n v="42.860869565217392"/>
    <s v="PEN"/>
    <s v="false"/>
  </r>
  <r>
    <s v="PAG"/>
    <s v="CO"/>
    <x v="3"/>
    <x v="11"/>
    <s v="CO Ops Mall"/>
    <s v="CHERRERA"/>
    <s v="12"/>
    <s v="1200146812"/>
    <s v="10"/>
    <x v="3398"/>
    <x v="3642"/>
    <x v="18"/>
    <s v="RFC_CPI_SAP"/>
    <s v="ZSRV"/>
    <s v=""/>
    <s v="C901445525"/>
    <s v="ELECTRICOS Y FERRETERIA MAYJAY S.A."/>
    <n v="156000"/>
    <n v="42.414355628058729"/>
    <s v="COP"/>
    <s v="false"/>
  </r>
  <r>
    <s v="MIN"/>
    <s v="PE"/>
    <x v="1"/>
    <x v="34"/>
    <s v="PE Marketing Mall"/>
    <s v="AATOCHE"/>
    <s v="12"/>
    <s v="1200145493"/>
    <s v="10"/>
    <x v="3399"/>
    <x v="3918"/>
    <x v="1"/>
    <s v="EXT_EDAVILA"/>
    <s v="ZSRV"/>
    <s v="SER_MKT"/>
    <s v="P60410156"/>
    <s v="S &amp; M GIGANTICOLOR S.A.C"/>
    <n v="146"/>
    <n v="42.318840579710141"/>
    <s v="PEN"/>
    <s v="false"/>
  </r>
  <r>
    <s v="AEB"/>
    <s v="CL"/>
    <x v="0"/>
    <x v="13"/>
    <s v="CL Marketing Mall"/>
    <s v="F.MOZO"/>
    <s v="12"/>
    <s v="1200143929"/>
    <s v="10"/>
    <x v="3400"/>
    <x v="3919"/>
    <x v="27"/>
    <s v="MFILIPINI"/>
    <s v="ZSRV"/>
    <s v=""/>
    <s v="76315447"/>
    <s v="MARIA JOSE GOMEZ MORALES PRODUCCION"/>
    <n v="39089"/>
    <n v="42.215934249889301"/>
    <s v="CLP"/>
    <s v="false"/>
  </r>
  <r>
    <s v="4300"/>
    <s v="CO"/>
    <x v="3"/>
    <x v="11"/>
    <s v="CO Ops Mall"/>
    <s v="ARICO"/>
    <s v="12"/>
    <s v="1200146856"/>
    <s v="20"/>
    <x v="2249"/>
    <x v="3920"/>
    <x v="50"/>
    <s v="EXT_JTRUJILL"/>
    <s v="ZSRV"/>
    <s v=""/>
    <s v="C900038616"/>
    <s v="CBRE COLOMBIA SAS"/>
    <n v="154490"/>
    <n v="42.003806416530722"/>
    <s v="COP"/>
    <s v="false"/>
  </r>
  <r>
    <s v="MIN"/>
    <s v="PE"/>
    <x v="1"/>
    <x v="34"/>
    <s v="PE Marketing Mall"/>
    <s v="AATOCHE"/>
    <s v="12"/>
    <s v="1200143981"/>
    <s v="10"/>
    <x v="3401"/>
    <x v="3921"/>
    <x v="27"/>
    <s v="EXT_EDAVILA"/>
    <s v="ZSRV"/>
    <s v="SER_MKT"/>
    <s v="P602425674"/>
    <s v="CORPORACION COPIAS EXPRESS S.R.L."/>
    <n v="140"/>
    <n v="40.579710144927532"/>
    <s v="PEN"/>
    <s v="false"/>
  </r>
  <r>
    <s v="DCO"/>
    <s v="CO"/>
    <x v="3"/>
    <x v="22"/>
    <s v="CO A.Finanzas"/>
    <s v="ABARRAGAN"/>
    <s v="12"/>
    <s v="1200144003"/>
    <s v="20"/>
    <x v="1947"/>
    <x v="3922"/>
    <x v="8"/>
    <s v="LBARRAGAN"/>
    <s v="ZSRV"/>
    <s v=""/>
    <s v="C811025289"/>
    <s v="NOVAVENTA S.A.S"/>
    <n v="148089"/>
    <n v="40.263458401305058"/>
    <s v="COP"/>
    <s v="false"/>
  </r>
  <r>
    <s v="DCO"/>
    <s v="CO"/>
    <x v="3"/>
    <x v="33"/>
    <s v="CO Sgcia Personas"/>
    <s v="C Ibañez"/>
    <s v="12"/>
    <s v="1200145468"/>
    <s v="10"/>
    <x v="3402"/>
    <x v="3923"/>
    <x v="1"/>
    <s v="PRA_KCUBIDES"/>
    <s v="ZSRV"/>
    <s v=""/>
    <s v="C901522119"/>
    <s v="COMERCIALIZADORA MORAM S.A.S"/>
    <n v="145650"/>
    <n v="39.600326264274059"/>
    <s v="COP"/>
    <s v="false"/>
  </r>
  <r>
    <s v="DCO"/>
    <s v="CO"/>
    <x v="3"/>
    <x v="33"/>
    <s v="CO Sgcia Personas"/>
    <s v="T Durán"/>
    <s v="12"/>
    <s v="1200146654"/>
    <s v="10"/>
    <x v="3403"/>
    <x v="3924"/>
    <x v="12"/>
    <s v="PRA_KCUBIDES"/>
    <s v="ZSRV"/>
    <s v=""/>
    <s v="C800234331"/>
    <s v="GRAFIQ EDITORES S A S"/>
    <n v="145458"/>
    <n v="39.548123980424144"/>
    <s v="COP"/>
    <s v="false"/>
  </r>
  <r>
    <s v="MIN"/>
    <s v="PE"/>
    <x v="1"/>
    <x v="17"/>
    <s v="PE Área Legal"/>
    <s v="GOLIVERI"/>
    <s v="12"/>
    <s v="1200143658"/>
    <s v="10"/>
    <x v="3404"/>
    <x v="3925"/>
    <x v="49"/>
    <s v="SGARIBAY"/>
    <s v="ZSRV"/>
    <s v=""/>
    <s v="P09670155"/>
    <s v="ZAMBRANO RODRIGUEZ LUCIO"/>
    <n v="135.59"/>
    <n v="39.301449275362316"/>
    <s v="PEN"/>
    <s v="false"/>
  </r>
  <r>
    <s v="3510"/>
    <s v="PE"/>
    <x v="1"/>
    <x v="2"/>
    <s v="PE Ops Mall"/>
    <s v="DDIAZ"/>
    <s v="12"/>
    <s v="1200146951"/>
    <s v="10"/>
    <x v="3405"/>
    <x v="3926"/>
    <x v="38"/>
    <s v="DDIAZ"/>
    <s v="ZSRV"/>
    <s v=""/>
    <s v="P49614128"/>
    <s v="BACKSTAGE &amp; MARKETING SRL"/>
    <n v="135"/>
    <n v="39.130434782608695"/>
    <s v="PEN"/>
    <s v="false"/>
  </r>
  <r>
    <s v="1100"/>
    <s v="CL"/>
    <x v="0"/>
    <x v="7"/>
    <s v="CL Ops Mall"/>
    <s v="CMELLA"/>
    <s v="12"/>
    <s v="1200143910"/>
    <s v="10"/>
    <x v="2648"/>
    <x v="3927"/>
    <x v="6"/>
    <s v="EXT_CNARANJO"/>
    <s v="ZSRV"/>
    <s v=""/>
    <s v="76720778"/>
    <s v="SECURITEK SPA"/>
    <n v="35634"/>
    <n v="38.484550667977061"/>
    <s v="CLP"/>
    <s v="false"/>
  </r>
  <r>
    <s v="PCA"/>
    <s v="CO"/>
    <x v="3"/>
    <x v="11"/>
    <s v="CO Ops Mall"/>
    <s v="DLOZADA"/>
    <s v="12"/>
    <s v="1200144468"/>
    <s v="10"/>
    <x v="3406"/>
    <x v="3928"/>
    <x v="47"/>
    <s v="RFC_CPI_SAP"/>
    <s v="ZSRV"/>
    <s v=""/>
    <s v="C900708729"/>
    <s v="ALMACEN ELECTRORUEDA S.A.S"/>
    <n v="141177"/>
    <n v="38.384176182707996"/>
    <s v="COP"/>
    <s v="false"/>
  </r>
  <r>
    <s v="2310"/>
    <s v="CL"/>
    <x v="0"/>
    <x v="14"/>
    <s v="Corp Gest Riesgo"/>
    <s v="cfuentes"/>
    <s v="14"/>
    <s v="1400009144"/>
    <s v="10"/>
    <x v="3407"/>
    <x v="1675"/>
    <x v="6"/>
    <s v="PMUNOZ"/>
    <s v="ZPMH"/>
    <s v=""/>
    <s v="99225000"/>
    <s v="CHUBB SEGUROS CHILE S.A."/>
    <n v="37.799999999999997"/>
    <n v="37.799999999999997"/>
    <s v="USD"/>
    <s v="false"/>
  </r>
  <r>
    <s v="3450"/>
    <s v="PE"/>
    <x v="1"/>
    <x v="38"/>
    <s v="PE Ops Out/Strips"/>
    <s v="EREJAS"/>
    <s v="12"/>
    <s v="1200145595"/>
    <s v="10"/>
    <x v="3408"/>
    <x v="3929"/>
    <x v="26"/>
    <s v="EREJAS"/>
    <s v="ZSRV"/>
    <s v=""/>
    <s v="P52110530"/>
    <s v="COPEX DIGITAL S.A.C."/>
    <n v="130"/>
    <n v="37.681159420289852"/>
    <s v="PEN"/>
    <s v="false"/>
  </r>
  <r>
    <s v="MAM"/>
    <s v="CL"/>
    <x v="0"/>
    <x v="13"/>
    <s v="CL Marketing Mall"/>
    <s v="CESTAY"/>
    <s v="12"/>
    <s v="1200146973"/>
    <s v="10"/>
    <x v="3409"/>
    <x v="3930"/>
    <x v="38"/>
    <s v="CESTAY"/>
    <s v="ZSRV"/>
    <s v=""/>
    <s v="76593514"/>
    <s v="TEMPO PRODUCCIONES BY DS SPA"/>
    <n v="34500"/>
    <n v="37.259836056721355"/>
    <s v="CLP"/>
    <s v="false"/>
  </r>
  <r>
    <s v="OAS"/>
    <s v="CO"/>
    <x v="3"/>
    <x v="31"/>
    <s v="CO Ops Out/Strip"/>
    <s v="LCHARRY"/>
    <s v="12"/>
    <s v="1200145121"/>
    <s v="20"/>
    <x v="1509"/>
    <x v="3931"/>
    <x v="24"/>
    <s v="LCHARRY"/>
    <s v="ZSRV"/>
    <s v=""/>
    <s v="C900633169"/>
    <s v="CONSTRUCTORA EVN S.A.S"/>
    <n v="135545"/>
    <n v="36.852909189777051"/>
    <s v="COP"/>
    <s v="false"/>
  </r>
  <r>
    <s v="3510"/>
    <s v="PE"/>
    <x v="1"/>
    <x v="17"/>
    <s v="PE Área Legal"/>
    <s v="GOLIVERI"/>
    <m/>
    <s v="1200147254"/>
    <s v="10"/>
    <x v="3410"/>
    <x v="3569"/>
    <x v="41"/>
    <s v="SGARIBAY"/>
    <s v="ZSRV"/>
    <s v=""/>
    <s v="P18214620"/>
    <s v="GONZALO GUSTAVO GONZALES GONZALES"/>
    <n v="127.12"/>
    <n v="36.846376811594205"/>
    <s v="PEN"/>
    <s v="false"/>
  </r>
  <r>
    <s v="LMR"/>
    <s v="PE"/>
    <x v="1"/>
    <x v="17"/>
    <s v="PE Área Legal"/>
    <s v="GOLIVERI"/>
    <m/>
    <s v="1200147251"/>
    <s v="10"/>
    <x v="3411"/>
    <x v="3569"/>
    <x v="41"/>
    <s v="SGARIBAY"/>
    <s v="ZSRV"/>
    <s v=""/>
    <s v="P18214620"/>
    <s v="GONZALO GUSTAVO GONZALES GONZALES"/>
    <n v="127.12"/>
    <n v="36.846376811594205"/>
    <s v="PEN"/>
    <s v="false"/>
  </r>
  <r>
    <s v="4150"/>
    <s v="CO"/>
    <x v="3"/>
    <x v="48"/>
    <s v="CO Gcia Inmob"/>
    <s v="LCAMARGO"/>
    <s v="12"/>
    <s v="1200144294"/>
    <s v="20"/>
    <x v="1359"/>
    <x v="3932"/>
    <x v="3"/>
    <s v="LCAMARGO"/>
    <s v="ZSRV"/>
    <s v=""/>
    <s v="C900171033"/>
    <s v="JARCO SOCIEDAD POR ACCIONES SIMPLIF"/>
    <n v="131653"/>
    <n v="35.794725394235996"/>
    <s v="COP"/>
    <s v="false"/>
  </r>
  <r>
    <s v="LAR"/>
    <s v="PE"/>
    <x v="1"/>
    <x v="8"/>
    <s v="PE Center Manager"/>
    <s v="FZAMALLOA"/>
    <s v="12"/>
    <s v="1200144014"/>
    <s v="10"/>
    <x v="3412"/>
    <x v="3933"/>
    <x v="8"/>
    <s v="EXT_BRODRIGU"/>
    <s v="ZSRV"/>
    <s v=""/>
    <s v="P19368165"/>
    <s v="BONAVISTA S.A.C"/>
    <n v="35"/>
    <n v="35"/>
    <s v="USD"/>
    <s v="false"/>
  </r>
  <r>
    <s v="LAR"/>
    <s v="PE"/>
    <x v="1"/>
    <x v="8"/>
    <s v="PE Center Manager"/>
    <s v="FZAMALLOA"/>
    <s v="12"/>
    <s v="1200144014"/>
    <s v="20"/>
    <x v="3412"/>
    <x v="3934"/>
    <x v="8"/>
    <s v="EXT_BRODRIGU"/>
    <s v="ZSRV"/>
    <s v=""/>
    <s v="P19368165"/>
    <s v="BONAVISTA S.A.C"/>
    <n v="35"/>
    <n v="35"/>
    <s v="USD"/>
    <s v="false"/>
  </r>
  <r>
    <s v="LAR"/>
    <s v="PE"/>
    <x v="1"/>
    <x v="8"/>
    <s v="PE Center Manager"/>
    <s v="FZAMALLOA"/>
    <s v="12"/>
    <s v="1200144014"/>
    <s v="30"/>
    <x v="3412"/>
    <x v="3935"/>
    <x v="8"/>
    <s v="EXT_BRODRIGU"/>
    <s v="ZSRV"/>
    <s v=""/>
    <s v="P19368165"/>
    <s v="BONAVISTA S.A.C"/>
    <n v="35"/>
    <n v="35"/>
    <s v="USD"/>
    <s v="false"/>
  </r>
  <r>
    <s v="LAR"/>
    <s v="PE"/>
    <x v="1"/>
    <x v="8"/>
    <s v="PE Center Manager"/>
    <s v="FZAMALLOA"/>
    <s v="12"/>
    <s v="1200144014"/>
    <s v="40"/>
    <x v="3412"/>
    <x v="3936"/>
    <x v="8"/>
    <s v="EXT_BRODRIGU"/>
    <s v="ZSRV"/>
    <s v=""/>
    <s v="P19368165"/>
    <s v="BONAVISTA S.A.C"/>
    <n v="35"/>
    <n v="35"/>
    <s v="USD"/>
    <s v="false"/>
  </r>
  <r>
    <s v="LAR"/>
    <s v="PE"/>
    <x v="1"/>
    <x v="8"/>
    <s v="PE Center Manager"/>
    <s v="FZAMALLOA"/>
    <s v="12"/>
    <s v="1200144014"/>
    <s v="50"/>
    <x v="3412"/>
    <x v="3937"/>
    <x v="8"/>
    <s v="EXT_BRODRIGU"/>
    <s v="ZSRV"/>
    <s v=""/>
    <s v="P19368165"/>
    <s v="BONAVISTA S.A.C"/>
    <n v="35"/>
    <n v="35"/>
    <s v="USD"/>
    <s v="false"/>
  </r>
  <r>
    <s v="LAR"/>
    <s v="PE"/>
    <x v="1"/>
    <x v="8"/>
    <s v="PE Center Manager"/>
    <s v="FZAMALLOA"/>
    <s v="12"/>
    <s v="1200144014"/>
    <s v="60"/>
    <x v="3412"/>
    <x v="3938"/>
    <x v="8"/>
    <s v="EXT_BRODRIGU"/>
    <s v="ZSRV"/>
    <s v=""/>
    <s v="P19368165"/>
    <s v="BONAVISTA S.A.C"/>
    <n v="35"/>
    <n v="35"/>
    <s v="USD"/>
    <s v="false"/>
  </r>
  <r>
    <s v="LAR"/>
    <s v="PE"/>
    <x v="1"/>
    <x v="8"/>
    <s v="PE Center Manager"/>
    <s v="FZAMALLOA"/>
    <s v="12"/>
    <s v="1200144014"/>
    <s v="70"/>
    <x v="3412"/>
    <x v="3939"/>
    <x v="8"/>
    <s v="EXT_BRODRIGU"/>
    <s v="ZSRV"/>
    <s v=""/>
    <s v="P19368165"/>
    <s v="BONAVISTA S.A.C"/>
    <n v="35"/>
    <n v="35"/>
    <s v="USD"/>
    <s v="false"/>
  </r>
  <r>
    <s v="LAR"/>
    <s v="PE"/>
    <x v="1"/>
    <x v="8"/>
    <s v="PE Center Manager"/>
    <s v="FZAMALLOA"/>
    <s v="12"/>
    <s v="1200144014"/>
    <s v="80"/>
    <x v="3412"/>
    <x v="3940"/>
    <x v="8"/>
    <s v="EXT_BRODRIGU"/>
    <s v="ZSRV"/>
    <s v=""/>
    <s v="P19368165"/>
    <s v="BONAVISTA S.A.C"/>
    <n v="35"/>
    <n v="35"/>
    <s v="USD"/>
    <s v="false"/>
  </r>
  <r>
    <s v="LAR"/>
    <s v="PE"/>
    <x v="1"/>
    <x v="8"/>
    <s v="PE Center Manager"/>
    <s v="FZAMALLOA"/>
    <s v="12"/>
    <s v="1200144014"/>
    <s v="90"/>
    <x v="3412"/>
    <x v="3941"/>
    <x v="8"/>
    <s v="EXT_BRODRIGU"/>
    <s v="ZSRV"/>
    <s v=""/>
    <s v="P19368165"/>
    <s v="BONAVISTA S.A.C"/>
    <n v="35"/>
    <n v="35"/>
    <s v="USD"/>
    <s v="false"/>
  </r>
  <r>
    <s v="LAR"/>
    <s v="PE"/>
    <x v="1"/>
    <x v="8"/>
    <s v="PE Center Manager"/>
    <s v="FZAMALLOA"/>
    <s v="12"/>
    <s v="1200144014"/>
    <s v="100"/>
    <x v="3412"/>
    <x v="3942"/>
    <x v="8"/>
    <s v="EXT_BRODRIGU"/>
    <s v="ZSRV"/>
    <s v=""/>
    <s v="P19368165"/>
    <s v="BONAVISTA S.A.C"/>
    <n v="35"/>
    <n v="35"/>
    <s v="USD"/>
    <s v="false"/>
  </r>
  <r>
    <s v="LAR"/>
    <s v="PE"/>
    <x v="1"/>
    <x v="8"/>
    <s v="PE Center Manager"/>
    <s v="FZAMALLOA"/>
    <s v="12"/>
    <s v="1200144014"/>
    <s v="110"/>
    <x v="3412"/>
    <x v="3943"/>
    <x v="8"/>
    <s v="EXT_BRODRIGU"/>
    <s v="ZSRV"/>
    <s v=""/>
    <s v="P19368165"/>
    <s v="BONAVISTA S.A.C"/>
    <n v="35"/>
    <n v="35"/>
    <s v="USD"/>
    <s v="false"/>
  </r>
  <r>
    <s v="LAR"/>
    <s v="PE"/>
    <x v="1"/>
    <x v="8"/>
    <s v="PE Center Manager"/>
    <s v="FZAMALLOA"/>
    <s v="12"/>
    <s v="1200144014"/>
    <s v="120"/>
    <x v="3412"/>
    <x v="3944"/>
    <x v="8"/>
    <s v="EXT_BRODRIGU"/>
    <s v="ZSRV"/>
    <s v=""/>
    <s v="P19368165"/>
    <s v="BONAVISTA S.A.C"/>
    <n v="35"/>
    <n v="35"/>
    <s v="USD"/>
    <s v="false"/>
  </r>
  <r>
    <s v="MIN"/>
    <s v="PE"/>
    <x v="1"/>
    <x v="34"/>
    <s v="PE Marketing Mall"/>
    <s v="AATOCHE"/>
    <s v="12"/>
    <s v="1200146484"/>
    <s v="10"/>
    <x v="3413"/>
    <x v="3945"/>
    <x v="43"/>
    <s v="EXT_EDAVILA"/>
    <s v="ZSRV"/>
    <s v="SER_MKT"/>
    <s v="P20416564"/>
    <s v="SUSAN LEON PRODUCCIONES Y REPRESENT"/>
    <n v="120"/>
    <n v="34.782608695652172"/>
    <s v="PEN"/>
    <s v="false"/>
  </r>
  <r>
    <s v="LAR"/>
    <s v="PE"/>
    <x v="1"/>
    <x v="8"/>
    <s v="PE Center Manager"/>
    <s v="KCASTRO"/>
    <s v="12"/>
    <s v="1200146868"/>
    <s v="10"/>
    <x v="3414"/>
    <x v="3946"/>
    <x v="50"/>
    <s v="EXT_KNOLASCO"/>
    <s v="ZSRV"/>
    <s v=""/>
    <s v="P60193943"/>
    <s v="VALEXTIN EQUIPOS CONTRA INCENDIOS"/>
    <n v="118.81"/>
    <n v="34.437681159420286"/>
    <s v="PEN"/>
    <s v="false"/>
  </r>
  <r>
    <s v="PHM"/>
    <s v="CO"/>
    <x v="3"/>
    <x v="11"/>
    <s v="CO Ops Mall"/>
    <s v="JDIAZ"/>
    <s v="12"/>
    <s v="1200145777"/>
    <s v="30"/>
    <x v="1983"/>
    <x v="3947"/>
    <x v="39"/>
    <s v="EXT_BOSORNO"/>
    <s v="ZSRV"/>
    <s v=""/>
    <s v="C901449555"/>
    <s v="SERVICIOS Y CONSULTORIA BIOMEDICA S"/>
    <n v="125527"/>
    <n v="34.129146275149537"/>
    <s v="COP"/>
    <s v="false"/>
  </r>
  <r>
    <s v="2160"/>
    <s v="CL"/>
    <x v="0"/>
    <x v="7"/>
    <s v="CL Ops Mall"/>
    <s v="Ext_mloyola"/>
    <s v="12"/>
    <s v="1200145417"/>
    <s v="10"/>
    <x v="3415"/>
    <x v="3948"/>
    <x v="52"/>
    <s v="EXT_MLOYOLA"/>
    <s v="ZSRV"/>
    <s v=""/>
    <s v="77862952"/>
    <s v="RECIPAZ CAMILA ANDREA PAZ LOBOS EIR"/>
    <n v="30750"/>
    <n v="33.209853876642946"/>
    <s v="CLP"/>
    <s v="false"/>
  </r>
  <r>
    <s v="OAS"/>
    <s v="CO"/>
    <x v="3"/>
    <x v="31"/>
    <s v="CO Ops Out/Strip"/>
    <s v="LCHARRY"/>
    <s v="12"/>
    <s v="1200145013"/>
    <s v="20"/>
    <x v="1304"/>
    <x v="1404"/>
    <x v="0"/>
    <s v="LCHARRY"/>
    <s v="ZSRV"/>
    <s v=""/>
    <s v="C901342629"/>
    <s v="ANDRADE INGENIERIA Y DISENO SAS"/>
    <n v="122000"/>
    <n v="33.170201196302337"/>
    <s v="COP"/>
    <s v="false"/>
  </r>
  <r>
    <s v="MVS"/>
    <s v="PE"/>
    <x v="2"/>
    <x v="38"/>
    <s v="PE Ops Out/Strips"/>
    <s v="KORDAYA"/>
    <m/>
    <s v="1200147554"/>
    <s v="10"/>
    <x v="3416"/>
    <x v="3906"/>
    <x v="28"/>
    <s v="KORDAYA"/>
    <s v="ZSRV"/>
    <s v=""/>
    <s v="P60908500"/>
    <s v="STUDIO INTERIOR E.I.R.L."/>
    <n v="112.5"/>
    <n v="32.608695652173914"/>
    <s v="PEN"/>
    <s v="false"/>
  </r>
  <r>
    <s v="OUL"/>
    <s v="PE"/>
    <x v="1"/>
    <x v="34"/>
    <s v="PE Marketing Mall"/>
    <s v="YPAREDES"/>
    <s v="12"/>
    <s v="1200146905"/>
    <s v="10"/>
    <x v="3417"/>
    <x v="3949"/>
    <x v="50"/>
    <s v="EXT_ACHIHUAN"/>
    <s v="ZSRV"/>
    <s v="SER_MKT"/>
    <s v="P20416564"/>
    <s v="SUSAN LEON PRODUCCIONES Y REPRESENT"/>
    <n v="112"/>
    <n v="32.463768115942024"/>
    <s v="PEN"/>
    <s v="false"/>
  </r>
  <r>
    <s v="3300"/>
    <s v="PE"/>
    <x v="1"/>
    <x v="14"/>
    <s v="Corp Gest Riesgo"/>
    <s v="cfuentes"/>
    <s v="14"/>
    <s v="1400009115"/>
    <s v="10"/>
    <x v="3418"/>
    <x v="1675"/>
    <x v="48"/>
    <s v="PMUNOZ"/>
    <s v="ZPMH"/>
    <s v=""/>
    <s v="P39062500"/>
    <s v="CHUBB PERU S.A. COMPANIA DE SEGUROS"/>
    <n v="32.049999999999997"/>
    <n v="32.049999999999997"/>
    <s v="USD"/>
    <s v="false"/>
  </r>
  <r>
    <s v="3300"/>
    <s v="PE"/>
    <x v="1"/>
    <x v="17"/>
    <s v="PE Área Legal"/>
    <s v="GOLIVERI"/>
    <s v="12"/>
    <s v="1200143659"/>
    <s v="10"/>
    <x v="3419"/>
    <x v="3925"/>
    <x v="49"/>
    <s v="SGARIBAY"/>
    <s v="ZSRV"/>
    <s v=""/>
    <s v="P09670155"/>
    <s v="ZAMBRANO RODRIGUEZ LUCIO"/>
    <n v="110.17"/>
    <n v="31.933333333333334"/>
    <s v="PEN"/>
    <s v="false"/>
  </r>
  <r>
    <s v="6740"/>
    <s v="PE"/>
    <x v="2"/>
    <x v="26"/>
    <s v="PE Gcia Ops"/>
    <s v="IVALDERRAMA"/>
    <m/>
    <s v="1200147673"/>
    <s v="10"/>
    <x v="3420"/>
    <x v="3950"/>
    <x v="45"/>
    <s v="EXT_KNOLASCO"/>
    <s v="ZSRV"/>
    <s v=""/>
    <s v="P60854048"/>
    <s v="TIME JOBS SERVICES S.A.C"/>
    <n v="109.94"/>
    <n v="31.866666666666664"/>
    <s v="PEN"/>
    <s v="false"/>
  </r>
  <r>
    <s v="BOG"/>
    <s v="CO"/>
    <x v="3"/>
    <x v="11"/>
    <s v="CO Ops Mall"/>
    <s v="JVASQUEZ"/>
    <s v="12"/>
    <s v="1200146018"/>
    <s v="20"/>
    <x v="1657"/>
    <x v="1785"/>
    <x v="20"/>
    <s v="JVASQUEZ"/>
    <s v="ZSRV"/>
    <s v=""/>
    <s v="C901709864"/>
    <s v="HARGLOS INGENIERIA S.A.S"/>
    <n v="112500"/>
    <n v="30.587275693311582"/>
    <s v="COP"/>
    <s v="false"/>
  </r>
  <r>
    <s v="PHM"/>
    <s v="CO"/>
    <x v="3"/>
    <x v="47"/>
    <s v="CO Center Manager"/>
    <s v="SESCOBAR"/>
    <s v="12"/>
    <s v="1200145195"/>
    <s v="10"/>
    <x v="3421"/>
    <x v="3951"/>
    <x v="22"/>
    <s v="SESCOBAR"/>
    <s v="ZSRV"/>
    <s v=""/>
    <s v="C901446733"/>
    <s v="EL PUNTO CADENA S.A.S"/>
    <n v="112296"/>
    <n v="30.531810766721044"/>
    <s v="COP"/>
    <s v="false"/>
  </r>
  <r>
    <s v="CEM"/>
    <s v="CL"/>
    <x v="0"/>
    <x v="62"/>
    <s v="CL Arq Out/Strip"/>
    <s v="P RAMIREZ"/>
    <s v="12"/>
    <s v="1200144644"/>
    <s v="10"/>
    <x v="3422"/>
    <x v="3952"/>
    <x v="15"/>
    <s v="BILLESCA"/>
    <s v="ZSRV"/>
    <s v=""/>
    <s v="13459098"/>
    <s v="JUAN PATRICIO"/>
    <n v="0.73099999999999998"/>
    <n v="30.458333333333332"/>
    <s v="UF"/>
    <s v="false"/>
  </r>
  <r>
    <s v="CEM"/>
    <s v="CL"/>
    <x v="0"/>
    <x v="62"/>
    <s v="CL Arq Out/Strip"/>
    <s v="P RAMIREZ"/>
    <s v="12"/>
    <s v="1200144644"/>
    <s v="20"/>
    <x v="3422"/>
    <x v="3953"/>
    <x v="15"/>
    <s v="BILLESCA"/>
    <s v="ZSRV"/>
    <s v=""/>
    <s v="13459098"/>
    <s v="JUAN PATRICIO"/>
    <n v="0.73099999999999998"/>
    <n v="30.458333333333332"/>
    <s v="UF"/>
    <s v="false"/>
  </r>
  <r>
    <s v="CEM"/>
    <s v="CL"/>
    <x v="0"/>
    <x v="62"/>
    <s v="CL Arq Out/Strip"/>
    <s v="P RAMIREZ"/>
    <s v="12"/>
    <s v="1200144644"/>
    <s v="30"/>
    <x v="3422"/>
    <x v="3954"/>
    <x v="15"/>
    <s v="BILLESCA"/>
    <s v="ZSRV"/>
    <s v=""/>
    <s v="13459098"/>
    <s v="JUAN PATRICIO"/>
    <n v="0.73099999999999998"/>
    <n v="30.458333333333332"/>
    <s v="UF"/>
    <s v="false"/>
  </r>
  <r>
    <s v="CEM"/>
    <s v="CL"/>
    <x v="0"/>
    <x v="62"/>
    <s v="CL Arq Out/Strip"/>
    <s v="P RAMIREZ"/>
    <s v="12"/>
    <s v="1200144644"/>
    <s v="40"/>
    <x v="3422"/>
    <x v="3955"/>
    <x v="15"/>
    <s v="BILLESCA"/>
    <s v="ZSRV"/>
    <s v=""/>
    <s v="13459098"/>
    <s v="JUAN PATRICIO"/>
    <n v="0.73099999999999998"/>
    <n v="30.458333333333332"/>
    <s v="UF"/>
    <s v="false"/>
  </r>
  <r>
    <s v="CEM"/>
    <s v="CL"/>
    <x v="0"/>
    <x v="62"/>
    <s v="CL Arq Out/Strip"/>
    <s v="P RAMIREZ"/>
    <s v="12"/>
    <s v="1200144644"/>
    <s v="50"/>
    <x v="3422"/>
    <x v="3956"/>
    <x v="15"/>
    <s v="BILLESCA"/>
    <s v="ZSRV"/>
    <s v=""/>
    <s v="13459098"/>
    <s v="JUAN PATRICIO"/>
    <n v="0.73099999999999998"/>
    <n v="30.458333333333332"/>
    <s v="UF"/>
    <s v="false"/>
  </r>
  <r>
    <s v="CEM"/>
    <s v="CL"/>
    <x v="0"/>
    <x v="62"/>
    <s v="CL Arq Out/Strip"/>
    <s v="P RAMIREZ"/>
    <s v="12"/>
    <s v="1200144644"/>
    <s v="60"/>
    <x v="3422"/>
    <x v="3957"/>
    <x v="15"/>
    <s v="BILLESCA"/>
    <s v="ZSRV"/>
    <s v=""/>
    <s v="13459098"/>
    <s v="JUAN PATRICIO"/>
    <n v="0.73099999999999998"/>
    <n v="30.458333333333332"/>
    <s v="UF"/>
    <s v="false"/>
  </r>
  <r>
    <s v="CEM"/>
    <s v="CL"/>
    <x v="0"/>
    <x v="62"/>
    <s v="CL Arq Out/Strip"/>
    <s v="P RAMIREZ"/>
    <s v="12"/>
    <s v="1200144644"/>
    <s v="70"/>
    <x v="3422"/>
    <x v="3958"/>
    <x v="15"/>
    <s v="BILLESCA"/>
    <s v="ZSRV"/>
    <s v=""/>
    <s v="13459098"/>
    <s v="JUAN PATRICIO"/>
    <n v="0.73099999999999998"/>
    <n v="30.458333333333332"/>
    <s v="UF"/>
    <s v="false"/>
  </r>
  <r>
    <s v="CEM"/>
    <s v="CL"/>
    <x v="0"/>
    <x v="62"/>
    <s v="CL Arq Out/Strip"/>
    <s v="P RAMIREZ"/>
    <s v="12"/>
    <s v="1200144644"/>
    <s v="80"/>
    <x v="3422"/>
    <x v="3959"/>
    <x v="15"/>
    <s v="BILLESCA"/>
    <s v="ZSRV"/>
    <s v=""/>
    <s v="13459098"/>
    <s v="JUAN PATRICIO"/>
    <n v="0.73099999999999998"/>
    <n v="30.458333333333332"/>
    <s v="UF"/>
    <s v="false"/>
  </r>
  <r>
    <s v="CEM"/>
    <s v="CL"/>
    <x v="0"/>
    <x v="62"/>
    <s v="CL Arq Out/Strip"/>
    <s v="P RAMIREZ"/>
    <s v="12"/>
    <s v="1200144644"/>
    <s v="90"/>
    <x v="3422"/>
    <x v="3960"/>
    <x v="15"/>
    <s v="BILLESCA"/>
    <s v="ZSRV"/>
    <s v=""/>
    <s v="13459098"/>
    <s v="JUAN PATRICIO"/>
    <n v="0.73099999999999998"/>
    <n v="30.458333333333332"/>
    <s v="UF"/>
    <s v="false"/>
  </r>
  <r>
    <s v="CEM"/>
    <s v="CL"/>
    <x v="0"/>
    <x v="62"/>
    <s v="CL Arq Out/Strip"/>
    <s v="P RAMIREZ"/>
    <s v="12"/>
    <s v="1200144644"/>
    <s v="100"/>
    <x v="3422"/>
    <x v="3961"/>
    <x v="15"/>
    <s v="BILLESCA"/>
    <s v="ZSRV"/>
    <s v=""/>
    <s v="13459098"/>
    <s v="JUAN PATRICIO"/>
    <n v="0.73099999999999998"/>
    <n v="30.458333333333332"/>
    <s v="UF"/>
    <s v="false"/>
  </r>
  <r>
    <s v="CEM"/>
    <s v="CL"/>
    <x v="0"/>
    <x v="62"/>
    <s v="CL Arq Out/Strip"/>
    <s v="P RAMIREZ"/>
    <s v="12"/>
    <s v="1200144644"/>
    <s v="110"/>
    <x v="3422"/>
    <x v="3962"/>
    <x v="15"/>
    <s v="BILLESCA"/>
    <s v="ZSRV"/>
    <s v=""/>
    <s v="13459098"/>
    <s v="JUAN PATRICIO"/>
    <n v="0.73099999999999998"/>
    <n v="30.458333333333332"/>
    <s v="UF"/>
    <s v="false"/>
  </r>
  <r>
    <s v="CEM"/>
    <s v="CL"/>
    <x v="0"/>
    <x v="62"/>
    <s v="CL Arq Out/Strip"/>
    <s v="P RAMIREZ"/>
    <s v="12"/>
    <s v="1200144644"/>
    <s v="120"/>
    <x v="3422"/>
    <x v="3963"/>
    <x v="15"/>
    <s v="BILLESCA"/>
    <s v="ZSRV"/>
    <s v=""/>
    <s v="13459098"/>
    <s v="JUAN PATRICIO"/>
    <n v="0.73099999999999998"/>
    <n v="30.458333333333332"/>
    <s v="UF"/>
    <s v="false"/>
  </r>
  <r>
    <s v="3450"/>
    <s v="PE"/>
    <x v="1"/>
    <x v="38"/>
    <s v="PE Ops Out/Strips"/>
    <s v="Ameza"/>
    <s v="12"/>
    <s v="1200146100"/>
    <s v="10"/>
    <x v="3423"/>
    <x v="2945"/>
    <x v="63"/>
    <s v="AMEZAR"/>
    <s v="ZSRV"/>
    <s v="SER_VARIO"/>
    <s v="P55219583"/>
    <s v="SERVICIOS EVENTOS SPECIALES"/>
    <n v="95.76"/>
    <n v="27.756521739130434"/>
    <s v="PEN"/>
    <s v="false"/>
  </r>
  <r>
    <s v="3450"/>
    <s v="PE"/>
    <x v="1"/>
    <x v="38"/>
    <s v="PE Ops Out/Strips"/>
    <s v="Ameza"/>
    <s v="12"/>
    <s v="1200146101"/>
    <s v="10"/>
    <x v="3424"/>
    <x v="2945"/>
    <x v="63"/>
    <s v="AMEZAR"/>
    <s v="ZSRV"/>
    <s v="SER_VARIO"/>
    <s v="P55219583"/>
    <s v="SERVICIOS EVENTOS SPECIALES"/>
    <n v="95.76"/>
    <n v="27.756521739130434"/>
    <s v="PEN"/>
    <s v="false"/>
  </r>
  <r>
    <s v="BOG"/>
    <s v="CO"/>
    <x v="3"/>
    <x v="33"/>
    <s v="CO Sgcia Personas"/>
    <s v="JVASQUEZ"/>
    <s v="12"/>
    <s v="1200144300"/>
    <s v="10"/>
    <x v="3425"/>
    <x v="3856"/>
    <x v="3"/>
    <s v="JVASQUEZ"/>
    <s v="ZSRV"/>
    <s v=""/>
    <s v="C901407347"/>
    <s v="GARDEN BOX COL SAS"/>
    <n v="99900"/>
    <n v="27.161500815660684"/>
    <s v="COP"/>
    <s v="false"/>
  </r>
  <r>
    <s v="1100"/>
    <s v="CL"/>
    <x v="0"/>
    <x v="7"/>
    <s v="CL Ops Mall"/>
    <s v="agomez"/>
    <s v="12"/>
    <s v="1200146586"/>
    <s v="30"/>
    <x v="2524"/>
    <x v="3964"/>
    <x v="2"/>
    <s v="EXT_DMENESES"/>
    <s v="ZSRV"/>
    <s v=""/>
    <s v="76593514"/>
    <s v="TEMPO PRODUCCIONES BY DS SPA"/>
    <n v="25000"/>
    <n v="26.999881200522719"/>
    <s v="CLP"/>
    <s v="false"/>
  </r>
  <r>
    <s v="DCO"/>
    <s v="CO"/>
    <x v="3"/>
    <x v="33"/>
    <s v="CO Sgcia Personas"/>
    <s v="JVASQUEZ"/>
    <s v="12"/>
    <s v="1200143948"/>
    <s v="20"/>
    <x v="1843"/>
    <x v="1975"/>
    <x v="27"/>
    <s v="JVASQUEZ"/>
    <s v="ZSRV"/>
    <s v=""/>
    <s v="C901709864"/>
    <s v="HARGLOS INGENIERIA S.A.S"/>
    <n v="97353"/>
    <n v="26.469004893964112"/>
    <s v="COP"/>
    <s v="false"/>
  </r>
  <r>
    <s v="DCO"/>
    <s v="CO"/>
    <x v="3"/>
    <x v="22"/>
    <s v="CO A.Finanzas"/>
    <s v="ABARRAGAN"/>
    <s v="12"/>
    <s v="1200146628"/>
    <s v="20"/>
    <x v="2797"/>
    <x v="3965"/>
    <x v="12"/>
    <s v="LBARRAGAN"/>
    <s v="ZSRV"/>
    <s v=""/>
    <s v="C900610585"/>
    <s v="EASY TAXI COLOMBIA S.A.S"/>
    <n v="96711"/>
    <n v="26.294453507340947"/>
    <s v="COP"/>
    <s v="false"/>
  </r>
  <r>
    <s v="1100"/>
    <s v="CL"/>
    <x v="0"/>
    <x v="39"/>
    <s v="CL Explotación TI"/>
    <s v="CPAVEZ"/>
    <s v="12"/>
    <s v="1200146694"/>
    <s v="10"/>
    <x v="3426"/>
    <x v="3966"/>
    <x v="12"/>
    <s v="CPAVEZ"/>
    <s v="ZSRV"/>
    <s v="SER_GRAL"/>
    <s v="96806980"/>
    <s v="ENTEL PCS TELECOMUNICACIONES S.A."/>
    <n v="22407"/>
    <n v="24.199453522404504"/>
    <s v="CLP"/>
    <s v="false"/>
  </r>
  <r>
    <s v="PHM"/>
    <s v="CO"/>
    <x v="3"/>
    <x v="47"/>
    <s v="CO Center Manager"/>
    <s v="SESCOBAR"/>
    <s v="12"/>
    <s v="1200145195"/>
    <s v="30"/>
    <x v="3421"/>
    <x v="3951"/>
    <x v="22"/>
    <s v="SESCOBAR"/>
    <s v="ZSRV"/>
    <s v=""/>
    <s v="C901446733"/>
    <s v="EL PUNTO CADENA S.A.S"/>
    <n v="88042"/>
    <n v="23.937466014138117"/>
    <s v="COP"/>
    <s v="false"/>
  </r>
  <r>
    <s v="4300"/>
    <s v="CO"/>
    <x v="3"/>
    <x v="47"/>
    <s v="CO Center Manager"/>
    <s v="AJIMENEZ"/>
    <s v="12"/>
    <s v="1200146620"/>
    <s v="30"/>
    <x v="3318"/>
    <x v="3844"/>
    <x v="2"/>
    <s v="EXT_VCARMONA"/>
    <s v="ZSRV"/>
    <s v="SER_GRAL"/>
    <s v="C890900608"/>
    <s v="ALMACENES  EXITO SA"/>
    <n v="83955"/>
    <n v="22.826264274061991"/>
    <s v="COP"/>
    <s v="false"/>
  </r>
  <r>
    <s v="MQU"/>
    <s v="CL"/>
    <x v="0"/>
    <x v="13"/>
    <s v="CL Marketing Mall"/>
    <s v="F,MOZO"/>
    <s v="12"/>
    <s v="1200143926"/>
    <s v="10"/>
    <x v="3427"/>
    <x v="3919"/>
    <x v="27"/>
    <s v="MFILIPINI"/>
    <s v="ZSRV"/>
    <s v=""/>
    <s v="76315447"/>
    <s v="MARIA JOSE GOMEZ MORALES PRODUCCION"/>
    <n v="20493"/>
    <n v="22.132342617692483"/>
    <s v="CLP"/>
    <s v="false"/>
  </r>
  <r>
    <s v="6030"/>
    <s v="PE"/>
    <x v="2"/>
    <x v="2"/>
    <s v="PE Ops Mall"/>
    <s v="LHUAMAN"/>
    <s v="12"/>
    <s v="1200146926"/>
    <s v="10"/>
    <x v="3428"/>
    <x v="3967"/>
    <x v="50"/>
    <s v="LHUAMAN"/>
    <s v="ZSRV"/>
    <s v=""/>
    <s v="P60338169"/>
    <s v="INVERSIONES URBANISTICAS OPERADORA"/>
    <n v="73"/>
    <n v="21.159420289855071"/>
    <s v="PEN"/>
    <s v="false"/>
  </r>
  <r>
    <s v="3300"/>
    <s v="PE"/>
    <x v="1"/>
    <x v="34"/>
    <s v="PE Marketing Mall"/>
    <s v="YPAREDES"/>
    <s v="12"/>
    <s v="1200146538"/>
    <s v="10"/>
    <x v="3429"/>
    <x v="3968"/>
    <x v="10"/>
    <s v="EXT_EDAVILA"/>
    <s v="ZSRV"/>
    <s v="SER_MKT"/>
    <s v="P45391868"/>
    <s v="IMAGEN ALTERNATIVA S.A.C."/>
    <n v="70"/>
    <n v="20.289855072463766"/>
    <s v="PEN"/>
    <s v="false"/>
  </r>
  <r>
    <s v="3510"/>
    <s v="PE"/>
    <x v="1"/>
    <x v="2"/>
    <s v="PE Ops Mall"/>
    <s v="DDIAZ"/>
    <s v="12"/>
    <s v="1200146960"/>
    <s v="10"/>
    <x v="3430"/>
    <x v="3969"/>
    <x v="38"/>
    <s v="DDIAZ"/>
    <s v="ZSRV"/>
    <s v=""/>
    <s v="P52933471"/>
    <s v="EMPSER PERU E.I.R.L"/>
    <n v="65.040000000000006"/>
    <n v="18.85217391304348"/>
    <s v="PEN"/>
    <s v="false"/>
  </r>
  <r>
    <s v="4300"/>
    <s v="CO"/>
    <x v="3"/>
    <x v="47"/>
    <s v="CO Center Manager"/>
    <s v="AJIMENEZ"/>
    <s v="12"/>
    <s v="1200143608"/>
    <s v="20"/>
    <x v="3313"/>
    <x v="3828"/>
    <x v="55"/>
    <s v="EXT_VCARMONA"/>
    <s v="ZSRV"/>
    <s v="SER_GRAL"/>
    <s v="C890900608"/>
    <s v="ALMACENES  EXITO SA"/>
    <n v="67640"/>
    <n v="18.390429581294182"/>
    <s v="COP"/>
    <s v="false"/>
  </r>
  <r>
    <s v="BOG"/>
    <s v="CO"/>
    <x v="3"/>
    <x v="11"/>
    <s v="CO Ops Mall"/>
    <s v="JVASQUEZ"/>
    <m/>
    <s v="1200147477"/>
    <s v="20"/>
    <x v="2237"/>
    <x v="2464"/>
    <x v="29"/>
    <s v="JVASQUEZ"/>
    <s v="ZSRV"/>
    <s v=""/>
    <s v="C901709864"/>
    <s v="HARGLOS INGENIERIA S.A.S"/>
    <n v="66600"/>
    <n v="18.107667210440457"/>
    <s v="COP"/>
    <s v="false"/>
  </r>
  <r>
    <s v="BOG"/>
    <s v="CO"/>
    <x v="3"/>
    <x v="47"/>
    <s v="CO Center Manager"/>
    <s v="ABARRAGAN"/>
    <s v="12"/>
    <s v="1200146855"/>
    <s v="30"/>
    <x v="2881"/>
    <x v="3970"/>
    <x v="50"/>
    <s v="LBARRAGAN"/>
    <s v="ZSRV"/>
    <s v=""/>
    <s v="C900284209"/>
    <s v="PRODIASEO SAS"/>
    <n v="66000"/>
    <n v="17.944535073409462"/>
    <s v="COP"/>
    <s v="false"/>
  </r>
  <r>
    <s v="DCO"/>
    <s v="CO"/>
    <x v="3"/>
    <x v="22"/>
    <s v="CO A.Finanzas"/>
    <s v="ABARRAGAN"/>
    <s v="12"/>
    <s v="1200145040"/>
    <s v="20"/>
    <x v="3111"/>
    <x v="3965"/>
    <x v="7"/>
    <s v="LBARRAGAN"/>
    <s v="ZSRV"/>
    <s v=""/>
    <s v="C900610585"/>
    <s v="EASY TAXI COLOMBIA S.A.S"/>
    <n v="65495"/>
    <n v="17.807232191408374"/>
    <s v="COP"/>
    <s v="false"/>
  </r>
  <r>
    <s v="DCO"/>
    <s v="CO"/>
    <x v="3"/>
    <x v="33"/>
    <s v="CO Sgcia Personas"/>
    <s v="JVASQUEZ"/>
    <s v="12"/>
    <s v="1200144040"/>
    <s v="20"/>
    <x v="2129"/>
    <x v="2335"/>
    <x v="8"/>
    <s v="JVASQUEZ"/>
    <s v="ZSRV"/>
    <s v=""/>
    <s v="C901342629"/>
    <s v="ANDRADE INGENIERIA Y DISENO SAS"/>
    <n v="61600"/>
    <n v="16.748232735182164"/>
    <s v="COP"/>
    <s v="false"/>
  </r>
  <r>
    <s v="2160"/>
    <s v="CL"/>
    <x v="0"/>
    <x v="7"/>
    <s v="CL Ops Mall"/>
    <s v="Ext_mloyola"/>
    <s v="12"/>
    <s v="1200145459"/>
    <s v="10"/>
    <x v="3431"/>
    <x v="3971"/>
    <x v="1"/>
    <s v="EXT_MLOYOLA"/>
    <s v="ZSRV"/>
    <s v=""/>
    <s v="77862952"/>
    <s v="RECIPAZ CAMILA ANDREA PAZ LOBOS EIR"/>
    <n v="15375"/>
    <n v="16.604926938321473"/>
    <s v="CLP"/>
    <s v="false"/>
  </r>
  <r>
    <s v="PAF"/>
    <s v="CO"/>
    <x v="3"/>
    <x v="47"/>
    <s v="CO Center Manager"/>
    <s v="PCRISTANCHO"/>
    <s v="12"/>
    <s v="1200146832"/>
    <s v="20"/>
    <x v="2452"/>
    <x v="3972"/>
    <x v="18"/>
    <s v="EXT_BOSORNO"/>
    <s v="ZSRV"/>
    <s v=""/>
    <s v="C901351938"/>
    <s v="ELEMENTAL CONSTRUCCION Y ARQUITECTU"/>
    <n v="57387"/>
    <n v="15.602773246329527"/>
    <s v="COP"/>
    <s v="false"/>
  </r>
  <r>
    <s v="DCO"/>
    <s v="CO"/>
    <x v="3"/>
    <x v="33"/>
    <s v="CO Sgcia Personas"/>
    <s v="JVASQUEZ"/>
    <s v="12"/>
    <s v="1200145495"/>
    <s v="20"/>
    <x v="2705"/>
    <x v="3036"/>
    <x v="1"/>
    <s v="JVASQUEZ"/>
    <s v="ZSRV"/>
    <s v=""/>
    <s v="C830043920"/>
    <s v="JIC Y CIA S A S"/>
    <n v="56933"/>
    <n v="15.479336595976074"/>
    <s v="COP"/>
    <s v="false"/>
  </r>
  <r>
    <s v="4300"/>
    <s v="CO"/>
    <x v="3"/>
    <x v="47"/>
    <s v="CO Center Manager"/>
    <s v="AJIMENEZ"/>
    <s v="12"/>
    <s v="1200145095"/>
    <s v="20"/>
    <x v="3222"/>
    <x v="3610"/>
    <x v="24"/>
    <s v="EXT_VCARMONA"/>
    <s v="ZSRV"/>
    <s v="SER_GRAL"/>
    <s v="C890900608"/>
    <s v="ALMACENES  EXITO SA"/>
    <n v="56900"/>
    <n v="15.47036432843937"/>
    <s v="COP"/>
    <s v="false"/>
  </r>
  <r>
    <s v="PCA"/>
    <s v="CO"/>
    <x v="3"/>
    <x v="11"/>
    <s v="CO Ops Mall"/>
    <s v="DLOZADA"/>
    <s v="12"/>
    <s v="1200146807"/>
    <s v="20"/>
    <x v="3064"/>
    <x v="3973"/>
    <x v="18"/>
    <s v="EXT_AFLOREZ"/>
    <s v="ZSRV"/>
    <s v=""/>
    <s v="C800125313"/>
    <s v="SUMMAR PROCESOS S.A.S"/>
    <n v="56207"/>
    <n v="15.281946710168571"/>
    <s v="COP"/>
    <s v="false"/>
  </r>
  <r>
    <s v="3510"/>
    <s v="PE"/>
    <x v="1"/>
    <x v="25"/>
    <s v="Corp Gcia Contabi"/>
    <s v="AROJAS"/>
    <s v="12"/>
    <s v="1200146256"/>
    <s v="10"/>
    <x v="3432"/>
    <x v="3974"/>
    <x v="30"/>
    <s v="PMUNOZ"/>
    <s v="ZSRV"/>
    <s v=""/>
    <s v="P54744099"/>
    <s v="ESTUDIO JORGE AVENDANO ABOGADOS"/>
    <n v="14.44"/>
    <n v="14.44"/>
    <s v="USD"/>
    <s v="false"/>
  </r>
  <r>
    <s v="3520"/>
    <s v="PE"/>
    <x v="1"/>
    <x v="25"/>
    <s v="Corp Gcia Contabi"/>
    <s v="AROJAS"/>
    <s v="12"/>
    <s v="1200146255"/>
    <s v="10"/>
    <x v="3433"/>
    <x v="3210"/>
    <x v="30"/>
    <s v="PMUNOZ"/>
    <s v="ZSRV"/>
    <s v=""/>
    <s v="P54744099"/>
    <s v="ESTUDIO JORGE AVENDANO ABOGADOS"/>
    <n v="14.44"/>
    <n v="14.44"/>
    <s v="USD"/>
    <s v="false"/>
  </r>
  <r>
    <s v="3300"/>
    <s v="PE"/>
    <x v="1"/>
    <x v="25"/>
    <s v="Corp Gcia Contabi"/>
    <s v="AROJAS"/>
    <s v="12"/>
    <s v="1200146252"/>
    <s v="10"/>
    <x v="3434"/>
    <x v="3974"/>
    <x v="30"/>
    <s v="PMUNOZ"/>
    <s v="ZSRV"/>
    <s v=""/>
    <s v="P54744099"/>
    <s v="ESTUDIO JORGE AVENDANO ABOGADOS"/>
    <n v="14.44"/>
    <n v="14.44"/>
    <s v="USD"/>
    <s v="false"/>
  </r>
  <r>
    <s v="6000"/>
    <s v="PE"/>
    <x v="2"/>
    <x v="34"/>
    <s v="PE Marketing Mall"/>
    <s v="AATOCHE"/>
    <s v="12"/>
    <s v="1200144275"/>
    <s v="10"/>
    <x v="3435"/>
    <x v="3975"/>
    <x v="3"/>
    <s v="EXT_KNOLASCO"/>
    <s v="ZSRV"/>
    <s v="SER_MKT"/>
    <s v="P53875769"/>
    <s v="DACA PUBLICIDAD SAC"/>
    <n v="49"/>
    <n v="14.202898550724637"/>
    <s v="PEN"/>
    <s v="false"/>
  </r>
  <r>
    <s v="6000"/>
    <s v="PE"/>
    <x v="2"/>
    <x v="34"/>
    <s v="PE Marketing Mall"/>
    <s v="AATOCHE"/>
    <s v="12"/>
    <s v="1200146118"/>
    <s v="10"/>
    <x v="3436"/>
    <x v="3976"/>
    <x v="34"/>
    <s v="EXT_BRODRIGU"/>
    <s v="ZSRV"/>
    <s v=""/>
    <s v="P53875769"/>
    <s v="DACA PUBLICIDAD SAC"/>
    <n v="49"/>
    <n v="14.202898550724637"/>
    <s v="PEN"/>
    <s v="false"/>
  </r>
  <r>
    <s v="6150"/>
    <s v="PE"/>
    <x v="2"/>
    <x v="2"/>
    <s v="PE Ops Mall"/>
    <s v="Ameza"/>
    <s v="12"/>
    <s v="1200146089"/>
    <s v="10"/>
    <x v="3437"/>
    <x v="2945"/>
    <x v="63"/>
    <s v="AMEZAR"/>
    <s v="ZSRV"/>
    <s v="SER_VARIO"/>
    <s v="P55219583"/>
    <s v="SERVICIOS EVENTOS SPECIALES"/>
    <n v="47.88"/>
    <n v="13.878260869565217"/>
    <s v="PEN"/>
    <s v="false"/>
  </r>
  <r>
    <s v="6700"/>
    <s v="PE"/>
    <x v="2"/>
    <x v="2"/>
    <s v="PE Ops Mall"/>
    <s v="ZDIAZ"/>
    <s v="12"/>
    <s v="1200146024"/>
    <s v="10"/>
    <x v="3438"/>
    <x v="3977"/>
    <x v="20"/>
    <s v="ZDIAZ"/>
    <s v="ZSRV"/>
    <s v=""/>
    <s v="P56607803"/>
    <s v="NATIONAL FACILITIES MANAGEMENT S.A."/>
    <n v="46.67"/>
    <n v="13.527536231884058"/>
    <s v="PEN"/>
    <s v="false"/>
  </r>
  <r>
    <s v="1100"/>
    <s v="CL"/>
    <x v="0"/>
    <x v="13"/>
    <s v="CL Marketing Mall"/>
    <s v="MGALLARDO"/>
    <m/>
    <s v="1200147386"/>
    <s v="10"/>
    <x v="3439"/>
    <x v="3978"/>
    <x v="37"/>
    <s v="MGALLARDOC"/>
    <s v="ZSRV"/>
    <s v=""/>
    <s v="76593514"/>
    <s v="TEMPO PRODUCCIONES BY DS SPA"/>
    <n v="12500"/>
    <n v="13.499940600261359"/>
    <s v="CLP"/>
    <s v="false"/>
  </r>
  <r>
    <s v="OAS"/>
    <s v="CO"/>
    <x v="3"/>
    <x v="31"/>
    <s v="CO Ops Out/Strip"/>
    <s v="LCHARRY"/>
    <m/>
    <s v="1200147347"/>
    <s v="20"/>
    <x v="2575"/>
    <x v="2900"/>
    <x v="60"/>
    <s v="LCHARRY"/>
    <s v="ZSRV"/>
    <s v=""/>
    <s v="C901024772"/>
    <s v="DM INGENIERIA INTEGRAL SAS NIT 9010"/>
    <n v="49500"/>
    <n v="13.458401305057096"/>
    <s v="COP"/>
    <s v="false"/>
  </r>
  <r>
    <s v="3520"/>
    <s v="PE"/>
    <x v="1"/>
    <x v="14"/>
    <s v="Corp Gest Riesgo"/>
    <s v="cfuentes"/>
    <s v="14"/>
    <s v="1400009119"/>
    <s v="10"/>
    <x v="3440"/>
    <x v="1675"/>
    <x v="48"/>
    <s v="PMUNOZ"/>
    <s v="ZPMH"/>
    <s v=""/>
    <s v="P39062500"/>
    <s v="CHUBB PERU S.A. COMPANIA DE SEGUROS"/>
    <n v="13.12"/>
    <n v="13.12"/>
    <s v="USD"/>
    <s v="false"/>
  </r>
  <r>
    <s v="PAG"/>
    <s v="CO"/>
    <x v="3"/>
    <x v="47"/>
    <s v="CO Center Manager"/>
    <s v="AALCOCER"/>
    <s v="12"/>
    <s v="1200145120"/>
    <s v="30"/>
    <x v="2823"/>
    <x v="3979"/>
    <x v="24"/>
    <s v="EXT_VGONZALE"/>
    <s v="ZSRV"/>
    <s v=""/>
    <s v="C900074348"/>
    <s v="SUMICORP LTDA"/>
    <n v="47400"/>
    <n v="12.887438825448614"/>
    <s v="COP"/>
    <s v="false"/>
  </r>
  <r>
    <s v="4300"/>
    <s v="CO"/>
    <x v="3"/>
    <x v="47"/>
    <s v="CO Center Manager"/>
    <s v="AJIMENEZ"/>
    <s v="12"/>
    <s v="1200146671"/>
    <s v="20"/>
    <x v="3380"/>
    <x v="3901"/>
    <x v="12"/>
    <s v="EXT_VCARMONA"/>
    <s v="ZSRV"/>
    <s v="SER_GRAL"/>
    <s v="C816006677"/>
    <s v="SABER S.A.S"/>
    <n v="44600"/>
    <n v="12.126155519303969"/>
    <s v="COP"/>
    <s v="false"/>
  </r>
  <r>
    <s v="BOG"/>
    <s v="CO"/>
    <x v="3"/>
    <x v="47"/>
    <s v="CO Center Manager"/>
    <s v="ABARRAGAN"/>
    <s v="12"/>
    <s v="1200145278"/>
    <s v="30"/>
    <x v="3113"/>
    <x v="3980"/>
    <x v="36"/>
    <s v="LBARRAGAN"/>
    <s v="ZSRV"/>
    <s v=""/>
    <s v="C900284209"/>
    <s v="PRODIASEO SAS"/>
    <n v="44000"/>
    <n v="11.963023382272974"/>
    <s v="COP"/>
    <s v="false"/>
  </r>
  <r>
    <s v="PRT"/>
    <s v="CL"/>
    <x v="0"/>
    <x v="14"/>
    <s v="Corp Gest Riesgo"/>
    <s v="cfuentes"/>
    <s v="14"/>
    <s v="1400009142"/>
    <s v="10"/>
    <x v="3441"/>
    <x v="1675"/>
    <x v="59"/>
    <s v="PMUNOZ"/>
    <s v="ZPMH"/>
    <s v=""/>
    <s v="99225000"/>
    <s v="CHUBB SEGUROS CHILE S.A."/>
    <n v="11.4"/>
    <n v="11.4"/>
    <s v="USD"/>
    <s v="false"/>
  </r>
  <r>
    <s v="BOG"/>
    <s v="CO"/>
    <x v="3"/>
    <x v="33"/>
    <s v="CO Sgcia Personas"/>
    <s v="JVASQUEZ"/>
    <s v="12"/>
    <s v="1200143949"/>
    <s v="20"/>
    <x v="2655"/>
    <x v="1975"/>
    <x v="27"/>
    <s v="JVASQUEZ"/>
    <s v="ZSRV"/>
    <s v=""/>
    <s v="C901709864"/>
    <s v="HARGLOS INGENIERIA S.A.S"/>
    <n v="41723"/>
    <n v="11.343936922240347"/>
    <s v="COP"/>
    <s v="false"/>
  </r>
  <r>
    <s v="DCO"/>
    <s v="CO"/>
    <x v="3"/>
    <x v="22"/>
    <s v="CO A.Finanzas"/>
    <s v="abarragan"/>
    <s v="12"/>
    <s v="1200143723"/>
    <s v="20"/>
    <x v="3218"/>
    <x v="3965"/>
    <x v="14"/>
    <s v="LBARRAGAN"/>
    <s v="ZSRV"/>
    <s v=""/>
    <s v="C900610585"/>
    <s v="EASY TAXI COLOMBIA S.A.S"/>
    <n v="38946"/>
    <n v="10.588907014681892"/>
    <s v="COP"/>
    <s v="false"/>
  </r>
  <r>
    <s v="BOG"/>
    <s v="CO"/>
    <x v="3"/>
    <x v="11"/>
    <s v="CO Ops Mall"/>
    <s v="CARO CORTES"/>
    <s v="12"/>
    <s v="1200145301"/>
    <s v="20"/>
    <x v="3343"/>
    <x v="3981"/>
    <x v="36"/>
    <s v="EXT_APAREDES"/>
    <s v="ZSRV"/>
    <s v=""/>
    <s v="C900284209"/>
    <s v="PRODIASEO SAS"/>
    <n v="33000"/>
    <n v="8.9722675367047309"/>
    <s v="COP"/>
    <s v="false"/>
  </r>
  <r>
    <s v="OUL"/>
    <s v="PE"/>
    <x v="1"/>
    <x v="34"/>
    <s v="PE Marketing Mall"/>
    <s v="YPAREDES"/>
    <s v="12"/>
    <s v="1200146903"/>
    <s v="10"/>
    <x v="3442"/>
    <x v="3982"/>
    <x v="50"/>
    <s v="EXT_ACHIHUAN"/>
    <s v="ZSRV"/>
    <s v="SER_MKT"/>
    <s v="P20416564"/>
    <s v="SUSAN LEON PRODUCCIONES Y REPRESENT"/>
    <n v="30"/>
    <n v="8.695652173913043"/>
    <s v="PEN"/>
    <s v="false"/>
  </r>
  <r>
    <s v="3510"/>
    <s v="PE"/>
    <x v="1"/>
    <x v="14"/>
    <s v="Corp Gest Riesgo"/>
    <s v="cfuentes"/>
    <s v="14"/>
    <s v="1400009117"/>
    <s v="10"/>
    <x v="3443"/>
    <x v="1675"/>
    <x v="48"/>
    <s v="PMUNOZ"/>
    <s v="ZPMH"/>
    <s v=""/>
    <s v="P39062500"/>
    <s v="CHUBB PERU S.A. COMPANIA DE SEGUROS"/>
    <n v="7.64"/>
    <n v="7.64"/>
    <s v="USD"/>
    <s v="false"/>
  </r>
  <r>
    <s v="3540"/>
    <s v="PE"/>
    <x v="1"/>
    <x v="54"/>
    <s v="PE Área Personas"/>
    <s v="GRAVINES"/>
    <s v="12"/>
    <s v="1200146413"/>
    <s v="20"/>
    <x v="2338"/>
    <x v="3983"/>
    <x v="13"/>
    <s v="GRAVINES"/>
    <s v="ZSRV"/>
    <s v="SER_MKT"/>
    <s v="P34054975"/>
    <s v="CONQUISTADORES REAL SERVICE S.A"/>
    <n v="25"/>
    <n v="7.2463768115942022"/>
    <s v="PEN"/>
    <s v="false"/>
  </r>
  <r>
    <s v="BOG"/>
    <s v="CO"/>
    <x v="3"/>
    <x v="33"/>
    <s v="CO Sgcia Personas"/>
    <s v="JVASQUEZ"/>
    <s v="12"/>
    <s v="1200144041"/>
    <s v="20"/>
    <x v="2852"/>
    <x v="2335"/>
    <x v="8"/>
    <s v="JVASQUEZ"/>
    <s v="ZSRV"/>
    <s v=""/>
    <s v="C901342629"/>
    <s v="ANDRADE INGENIERIA Y DISENO SAS"/>
    <n v="26400"/>
    <n v="7.1778140293637849"/>
    <s v="COP"/>
    <s v="false"/>
  </r>
  <r>
    <s v="6030"/>
    <s v="PE"/>
    <x v="2"/>
    <x v="14"/>
    <s v="Corp Gest Riesgo"/>
    <s v="cfuentes"/>
    <s v="14"/>
    <s v="1400009128"/>
    <s v="10"/>
    <x v="3444"/>
    <x v="1675"/>
    <x v="48"/>
    <s v="PMUNOZ"/>
    <s v="ZPMH"/>
    <s v=""/>
    <s v="P39062500"/>
    <s v="CHUBB PERU S.A. COMPANIA DE SEGUROS"/>
    <n v="7.14"/>
    <n v="7.14"/>
    <s v="USD"/>
    <s v="false"/>
  </r>
  <r>
    <s v="3450"/>
    <s v="PE"/>
    <x v="1"/>
    <x v="14"/>
    <s v="Corp Gest Riesgo"/>
    <s v="cfuentes"/>
    <s v="14"/>
    <s v="1400009116"/>
    <s v="10"/>
    <x v="3445"/>
    <x v="1675"/>
    <x v="48"/>
    <s v="PMUNOZ"/>
    <s v="ZPMH"/>
    <s v=""/>
    <s v="P39062500"/>
    <s v="CHUBB PERU S.A. COMPANIA DE SEGUROS"/>
    <n v="7.07"/>
    <n v="7.07"/>
    <s v="USD"/>
    <s v="false"/>
  </r>
  <r>
    <s v="BOG"/>
    <s v="CO"/>
    <x v="3"/>
    <x v="33"/>
    <s v="CO Sgcia Personas"/>
    <s v="JVASQUEZ"/>
    <s v="12"/>
    <s v="1200145497"/>
    <s v="20"/>
    <x v="3158"/>
    <x v="3036"/>
    <x v="1"/>
    <s v="JVASQUEZ"/>
    <s v="ZSRV"/>
    <s v=""/>
    <s v="C830043920"/>
    <s v="JIC Y CIA S A S"/>
    <n v="24400"/>
    <n v="6.634040239260468"/>
    <s v="COP"/>
    <s v="false"/>
  </r>
  <r>
    <s v="DCO"/>
    <s v="CO"/>
    <x v="3"/>
    <x v="33"/>
    <s v="CO Sgcia Personas"/>
    <s v="JVASQUEZ"/>
    <s v="12"/>
    <s v="1200146622"/>
    <s v="20"/>
    <x v="3032"/>
    <x v="3367"/>
    <x v="2"/>
    <s v="JVASQUEZ"/>
    <s v="ZSRV"/>
    <s v=""/>
    <s v="C901709864"/>
    <s v="HARGLOS INGENIERIA S.A.S"/>
    <n v="23100"/>
    <n v="6.2805872756933114"/>
    <s v="COP"/>
    <s v="false"/>
  </r>
  <r>
    <s v="4300"/>
    <s v="CO"/>
    <x v="3"/>
    <x v="47"/>
    <s v="CO Center Manager"/>
    <s v="AJIMENEZ"/>
    <s v="12"/>
    <s v="1200146620"/>
    <s v="20"/>
    <x v="3318"/>
    <x v="3844"/>
    <x v="2"/>
    <s v="EXT_VCARMONA"/>
    <s v="ZSRV"/>
    <s v="SER_GRAL"/>
    <s v="C890900608"/>
    <s v="ALMACENES  EXITO SA"/>
    <n v="21914"/>
    <n v="5.958129418162045"/>
    <s v="COP"/>
    <s v="false"/>
  </r>
  <r>
    <s v="6500"/>
    <s v="PE"/>
    <x v="2"/>
    <x v="14"/>
    <s v="Corp Gest Riesgo"/>
    <s v="cfuentes"/>
    <s v="14"/>
    <s v="1400009125"/>
    <s v="10"/>
    <x v="3446"/>
    <x v="1675"/>
    <x v="48"/>
    <s v="PMUNOZ"/>
    <s v="ZPMH"/>
    <s v=""/>
    <s v="P39062500"/>
    <s v="CHUBB PERU S.A. COMPANIA DE SEGUROS"/>
    <n v="5.15"/>
    <n v="5.15"/>
    <s v="USD"/>
    <s v="false"/>
  </r>
  <r>
    <s v="PHM"/>
    <s v="CO"/>
    <x v="3"/>
    <x v="47"/>
    <s v="CO Center Manager"/>
    <s v="SESCOBAR"/>
    <s v="12"/>
    <s v="1200145186"/>
    <s v="20"/>
    <x v="3232"/>
    <x v="3616"/>
    <x v="22"/>
    <s v="SESCOBAR"/>
    <s v="ZSRV"/>
    <s v=""/>
    <s v="C901446733"/>
    <s v="EL PUNTO CADENA S.A.S"/>
    <n v="18866"/>
    <n v="5.1294181620445896"/>
    <s v="COP"/>
    <s v="false"/>
  </r>
  <r>
    <s v="6740"/>
    <s v="PE"/>
    <x v="2"/>
    <x v="14"/>
    <s v="Corp Gest Riesgo"/>
    <s v="cfuentes"/>
    <s v="14"/>
    <s v="1400009123"/>
    <s v="10"/>
    <x v="3447"/>
    <x v="1675"/>
    <x v="48"/>
    <s v="PMUNOZ"/>
    <s v="ZPMH"/>
    <s v=""/>
    <s v="P39062500"/>
    <s v="CHUBB PERU S.A. COMPANIA DE SEGUROS"/>
    <n v="5.0199999999999996"/>
    <n v="5.0199999999999996"/>
    <s v="USD"/>
    <s v="false"/>
  </r>
  <r>
    <s v="DCO"/>
    <s v="CO"/>
    <x v="3"/>
    <x v="22"/>
    <s v="CO A.Finanzas"/>
    <s v="ABARRAGAN"/>
    <s v="12"/>
    <s v="1200145441"/>
    <s v="20"/>
    <x v="2688"/>
    <x v="3984"/>
    <x v="52"/>
    <s v="LBARRAGAN"/>
    <s v="ZSRV"/>
    <s v=""/>
    <s v="C900284209"/>
    <s v="PRODIASEO SAS"/>
    <n v="17500"/>
    <n v="4.7580206634040243"/>
    <s v="COP"/>
    <s v="false"/>
  </r>
  <r>
    <s v="DCO"/>
    <s v="CO"/>
    <x v="3"/>
    <x v="22"/>
    <s v="CO A.Finanzas"/>
    <s v="ABARRAGAN"/>
    <s v="12"/>
    <s v="1200146859"/>
    <s v="20"/>
    <x v="2662"/>
    <x v="3985"/>
    <x v="50"/>
    <s v="LBARRAGAN"/>
    <s v="ZSRV"/>
    <s v=""/>
    <s v="C900284209"/>
    <s v="PRODIASEO SAS"/>
    <n v="17500"/>
    <n v="4.7580206634040243"/>
    <s v="COP"/>
    <s v="false"/>
  </r>
  <r>
    <s v="DCO"/>
    <s v="CO"/>
    <x v="3"/>
    <x v="33"/>
    <s v="CO Sgcia Personas"/>
    <s v="C Ibañez"/>
    <s v="12"/>
    <s v="1200145468"/>
    <s v="20"/>
    <x v="3402"/>
    <x v="3986"/>
    <x v="1"/>
    <s v="PRA_KCUBIDES"/>
    <s v="ZSRV"/>
    <s v=""/>
    <s v="C901522119"/>
    <s v="COMERCIALIZADORA MORAM S.A.S"/>
    <n v="16500"/>
    <n v="4.4861337683523654"/>
    <s v="COP"/>
    <s v="false"/>
  </r>
  <r>
    <s v="DCO"/>
    <s v="CO"/>
    <x v="3"/>
    <x v="33"/>
    <s v="CO Sgcia Personas"/>
    <s v="JVASQUEZ"/>
    <s v="12"/>
    <s v="1200145705"/>
    <s v="20"/>
    <x v="3164"/>
    <x v="3543"/>
    <x v="40"/>
    <s v="JVASQUEZ"/>
    <s v="ZSRV"/>
    <s v=""/>
    <s v="C901389509"/>
    <s v="GRUPO SERVICIOS Y SOLUCIONES MODULA"/>
    <n v="14000"/>
    <n v="3.8064165307232192"/>
    <s v="COP"/>
    <s v="false"/>
  </r>
  <r>
    <s v="CEM"/>
    <s v="CL"/>
    <x v="0"/>
    <x v="14"/>
    <s v="Corp Gest Riesgo"/>
    <s v="cfuentes"/>
    <s v="14"/>
    <s v="1400009143"/>
    <s v="10"/>
    <x v="3448"/>
    <x v="1675"/>
    <x v="6"/>
    <s v="PMUNOZ"/>
    <s v="ZPMH"/>
    <s v=""/>
    <s v="99225000"/>
    <s v="CHUBB SEGUROS CHILE S.A."/>
    <n v="3.8"/>
    <n v="3.8"/>
    <s v="USD"/>
    <s v="false"/>
  </r>
  <r>
    <s v="6550"/>
    <s v="PE"/>
    <x v="2"/>
    <x v="14"/>
    <s v="Corp Gest Riesgo"/>
    <s v="cfuentes"/>
    <s v="14"/>
    <s v="1400009122"/>
    <s v="10"/>
    <x v="3449"/>
    <x v="1675"/>
    <x v="48"/>
    <s v="PMUNOZ"/>
    <s v="ZPMH"/>
    <s v=""/>
    <s v="P39062500"/>
    <s v="CHUBB PERU S.A. COMPANIA DE SEGUROS"/>
    <n v="3.31"/>
    <n v="3.31"/>
    <s v="USD"/>
    <s v="false"/>
  </r>
  <r>
    <s v="6650"/>
    <s v="PE"/>
    <x v="2"/>
    <x v="14"/>
    <s v="Corp Gest Riesgo"/>
    <s v="cfuentes"/>
    <s v="14"/>
    <s v="1400009124"/>
    <s v="10"/>
    <x v="3450"/>
    <x v="1675"/>
    <x v="48"/>
    <s v="PMUNOZ"/>
    <s v="ZPMH"/>
    <s v=""/>
    <s v="P39062500"/>
    <s v="CHUBB PERU S.A. COMPANIA DE SEGUROS"/>
    <n v="3.1"/>
    <n v="3.1"/>
    <s v="USD"/>
    <s v="false"/>
  </r>
  <r>
    <s v="BOG"/>
    <s v="CO"/>
    <x v="3"/>
    <x v="33"/>
    <s v="CO Sgcia Personas"/>
    <s v="JVASQUEZ"/>
    <s v="12"/>
    <s v="1200146623"/>
    <s v="20"/>
    <x v="3332"/>
    <x v="3367"/>
    <x v="2"/>
    <s v="JVASQUEZ"/>
    <s v="ZSRV"/>
    <s v=""/>
    <s v="C901709864"/>
    <s v="HARGLOS INGENIERIA S.A.S"/>
    <n v="9900"/>
    <n v="2.6916802610114194"/>
    <s v="COP"/>
    <s v="false"/>
  </r>
  <r>
    <s v="PHM"/>
    <s v="CO"/>
    <x v="3"/>
    <x v="47"/>
    <s v="CO Center Manager"/>
    <s v="SESCOBAR"/>
    <s v="12"/>
    <s v="1200145195"/>
    <s v="20"/>
    <x v="3421"/>
    <x v="3951"/>
    <x v="22"/>
    <s v="SESCOBAR"/>
    <s v="ZSRV"/>
    <s v=""/>
    <s v="C901446733"/>
    <s v="EL PUNTO CADENA S.A.S"/>
    <n v="9773"/>
    <n v="2.6571506253398587"/>
    <s v="COP"/>
    <s v="false"/>
  </r>
  <r>
    <s v="6700"/>
    <s v="PE"/>
    <x v="2"/>
    <x v="14"/>
    <s v="Corp Gest Riesgo"/>
    <s v="cfuentes"/>
    <s v="14"/>
    <s v="1400009121"/>
    <s v="10"/>
    <x v="3451"/>
    <x v="1675"/>
    <x v="48"/>
    <s v="PMUNOZ"/>
    <s v="ZPMH"/>
    <s v=""/>
    <s v="P39062500"/>
    <s v="CHUBB PERU S.A. COMPANIA DE SEGUROS"/>
    <n v="2.31"/>
    <n v="2.31"/>
    <s v="USD"/>
    <s v="false"/>
  </r>
  <r>
    <s v="6150"/>
    <s v="PE"/>
    <x v="2"/>
    <x v="14"/>
    <s v="Corp Gest Riesgo"/>
    <s v="cfuentes"/>
    <s v="14"/>
    <s v="1400009120"/>
    <s v="10"/>
    <x v="3452"/>
    <x v="1675"/>
    <x v="48"/>
    <s v="PMUNOZ"/>
    <s v="ZPMH"/>
    <s v=""/>
    <s v="P39062500"/>
    <s v="CHUBB PERU S.A. COMPANIA DE SEGUROS"/>
    <n v="2.14"/>
    <n v="2.14"/>
    <s v="USD"/>
    <s v="false"/>
  </r>
  <r>
    <s v="6400"/>
    <s v="PE"/>
    <x v="2"/>
    <x v="14"/>
    <s v="Corp Gest Riesgo"/>
    <s v="cfuentes"/>
    <s v="14"/>
    <s v="1400009126"/>
    <s v="10"/>
    <x v="3453"/>
    <x v="1675"/>
    <x v="48"/>
    <s v="PMUNOZ"/>
    <s v="ZPMH"/>
    <s v=""/>
    <s v="P39062500"/>
    <s v="CHUBB PERU S.A. COMPANIA DE SEGUROS"/>
    <n v="1.76"/>
    <n v="1.76"/>
    <s v="USD"/>
    <s v="false"/>
  </r>
  <r>
    <s v="BOG"/>
    <s v="CO"/>
    <x v="3"/>
    <x v="33"/>
    <s v="CO Sgcia Personas"/>
    <s v="JVASQUEZ"/>
    <s v="12"/>
    <s v="1200145708"/>
    <s v="20"/>
    <x v="3388"/>
    <x v="3543"/>
    <x v="40"/>
    <s v="JVASQUEZ"/>
    <s v="ZSRV"/>
    <s v=""/>
    <s v="C901389509"/>
    <s v="GRUPO SERVICIOS Y SOLUCIONES MODULA"/>
    <n v="6000"/>
    <n v="1.6313213703099512"/>
    <s v="COP"/>
    <s v="false"/>
  </r>
  <r>
    <s v="3450"/>
    <s v="PE"/>
    <x v="1"/>
    <x v="14"/>
    <s v="Corp Gest Riesgo"/>
    <s v="cfuentes"/>
    <s v="14"/>
    <s v="1400009118"/>
    <s v="10"/>
    <x v="3454"/>
    <x v="1675"/>
    <x v="48"/>
    <s v="PMUNOZ"/>
    <s v="ZPMH"/>
    <s v=""/>
    <s v="P39062500"/>
    <s v="CHUBB PERU S.A. COMPANIA DE SEGUROS"/>
    <n v="0.03"/>
    <n v="0.03"/>
    <s v="USD"/>
    <s v="false"/>
  </r>
  <r>
    <m/>
    <m/>
    <x v="4"/>
    <x v="70"/>
    <m/>
    <m/>
    <m/>
    <m/>
    <m/>
    <x v="3455"/>
    <x v="3987"/>
    <x v="68"/>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6">
  <r>
    <s v="BIN"/>
    <s v="CL"/>
    <x v="0"/>
    <n v="634"/>
    <s v="CL Proyectos 5"/>
    <s v="RSOUPER"/>
    <x v="0"/>
    <s v="1300008890"/>
    <s v="10"/>
    <x v="0"/>
    <s v="Construcción Outlet Buin"/>
    <d v="2026-02-03T00:00:00"/>
    <s v="EXT_AYEPEZ"/>
    <s v="ZSPC"/>
    <s v=""/>
    <s v="96869030"/>
    <s v="CONSTRUCTORA CUEVAS Y PURCELL S.A."/>
    <n v="325400"/>
    <n v="13558333.333333334"/>
    <s v="UF"/>
    <s v="false"/>
  </r>
  <r>
    <s v="AEB"/>
    <s v="CL"/>
    <x v="0"/>
    <n v="634"/>
    <s v="CL Proyectos 5"/>
    <s v="RSOUPER"/>
    <x v="0"/>
    <s v="1300008897"/>
    <s v="10"/>
    <x v="1"/>
    <s v="Reconversión Adidas"/>
    <d v="2026-02-12T00:00:00"/>
    <s v="EXT_AYEPEZ"/>
    <s v="ZSPC"/>
    <s v=""/>
    <s v="77058836"/>
    <s v="LUNA NESVARA CONSTRUCTORA SPA"/>
    <n v="10231"/>
    <n v="426291.66666666669"/>
    <s v="UF"/>
    <s v="false"/>
  </r>
  <r>
    <s v="1100"/>
    <s v="CL"/>
    <x v="0"/>
    <n v="911"/>
    <s v="Corp A. Finanzas"/>
    <s v="atoloza"/>
    <x v="1"/>
    <s v="1400009325"/>
    <s v="10"/>
    <x v="2"/>
    <s v="Comisiones pendientes – Roles RTB y Banc"/>
    <d v="2026-03-03T00:00:00"/>
    <s v="PMUNOZ"/>
    <s v="ZPMH"/>
    <s v=""/>
    <s v="97036000"/>
    <s v="BANCO SANTANDER CHILE"/>
    <n v="363745833"/>
    <n v="392843.77112740703"/>
    <s v="CLP"/>
    <s v="false"/>
  </r>
  <r>
    <s v="MIN"/>
    <s v="PE"/>
    <x v="1"/>
    <n v="802"/>
    <s v="PE Ops Mall"/>
    <s v="cpisfil"/>
    <x v="0"/>
    <s v="1300008836"/>
    <s v="10"/>
    <x v="3"/>
    <s v="SRV ADMINIST. DE ESTACI _2026"/>
    <d v="2026-01-20T00:00:00"/>
    <s v="EXT_EDAVILA"/>
    <s v="ZSPC"/>
    <s v=""/>
    <s v="P60338169"/>
    <s v="INVERSIONES URBANISTICAS OPERADORA"/>
    <n v="1112964"/>
    <n v="322598.26086956519"/>
    <s v="PEN"/>
    <s v="false"/>
  </r>
  <r>
    <s v="1100"/>
    <s v="CL"/>
    <x v="0"/>
    <n v="635"/>
    <s v="CL Proyectos 6"/>
    <s v="CGARCI"/>
    <x v="2"/>
    <s v="1200144791"/>
    <s v="10"/>
    <x v="4"/>
    <s v="HITO 3 etapa 2B"/>
    <d v="2026-01-29T00:00:00"/>
    <s v="EXT_AYEPEZ"/>
    <s v="ZSRV"/>
    <s v=""/>
    <s v="76451328"/>
    <s v="MESA ARQUITECTURA LIMITADA"/>
    <n v="6513.2"/>
    <n v="271383.33333333331"/>
    <s v="UF"/>
    <s v="false"/>
  </r>
  <r>
    <s v="6000"/>
    <s v="PE"/>
    <x v="2"/>
    <n v="816"/>
    <s v="PE Sgcia Infra"/>
    <s v="MMURGUIA"/>
    <x v="0"/>
    <s v="1300008879"/>
    <s v="10"/>
    <x v="5"/>
    <s v="Mesas, sillas y tachos de basura - Distr"/>
    <d v="2026-02-02T00:00:00"/>
    <s v="EXT_ACHIHUAN"/>
    <s v="ZSPC"/>
    <s v=""/>
    <s v="P51281489"/>
    <s v="G. SEMPERTEGUI PROYECTOS GENERAL"/>
    <n v="556010.93999999994"/>
    <n v="161162.59130434779"/>
    <s v="PEN"/>
    <s v="false"/>
  </r>
  <r>
    <s v="6000"/>
    <s v="PE"/>
    <x v="2"/>
    <n v="811"/>
    <s v="PE Área Admin"/>
    <s v="JRODRIGUEZS"/>
    <x v="2"/>
    <s v="1200143922"/>
    <s v="10"/>
    <x v="6"/>
    <s v="Lucro Cesante por perdida de venta gener"/>
    <d v="2026-01-12T00:00:00"/>
    <s v="GRAVINES"/>
    <s v="ZSRV"/>
    <s v="SER_GRAL"/>
    <s v="P33756437"/>
    <s v="TIENDAS POR DEPARTAMENTO RIPLEY S.A"/>
    <n v="531274"/>
    <n v="153992.46376811594"/>
    <s v="PEN"/>
    <s v="false"/>
  </r>
  <r>
    <s v="6000"/>
    <s v="PE"/>
    <x v="2"/>
    <n v="816"/>
    <s v="PE Sgcia Infra"/>
    <s v="MMURGUIA"/>
    <x v="0"/>
    <s v="1300008891"/>
    <s v="10"/>
    <x v="7"/>
    <s v="Supervisión MP Independencia Distrito Ga"/>
    <d v="2026-02-04T00:00:00"/>
    <s v="EXT_ACHIHUAN"/>
    <s v="ZSPC"/>
    <s v=""/>
    <s v="P10228549"/>
    <s v="SCHMIDT &amp; CHAVEZ TAFUR INGENIEROS S"/>
    <n v="511117.48"/>
    <n v="148149.99420289852"/>
    <s v="PEN"/>
    <s v="false"/>
  </r>
  <r>
    <s v="1100"/>
    <s v="CL"/>
    <x v="0"/>
    <n v="914"/>
    <s v="Corp Explo. TI"/>
    <s v="CPAVEZ"/>
    <x v="2"/>
    <s v="1200143992"/>
    <s v="10"/>
    <x v="8"/>
    <s v="RENOVACION LICENCIAS ATLASSIAN"/>
    <d v="2026-01-14T00:00:00"/>
    <s v="CPAVEZ"/>
    <s v="ZSRV"/>
    <s v="SER_GRAL"/>
    <s v="76924900"/>
    <s v="TSOFT CHILE SPA"/>
    <n v="142350"/>
    <n v="142350"/>
    <s v="USD"/>
    <s v="false"/>
  </r>
  <r>
    <s v="MQU"/>
    <s v="CL"/>
    <x v="0"/>
    <n v="602"/>
    <s v="CL Ops Mall"/>
    <s v="MBELLO"/>
    <x v="2"/>
    <s v="1200144958"/>
    <s v="10"/>
    <x v="9"/>
    <s v="Analiticas MAQ cctv etapa final"/>
    <d v="2026-02-03T00:00:00"/>
    <s v="EXT_MBELLO"/>
    <s v="ZSRV"/>
    <s v=""/>
    <s v="77350771"/>
    <s v="4EVER GROUP SPA"/>
    <n v="124249365"/>
    <n v="134188.72376961543"/>
    <s v="CLP"/>
    <s v="false"/>
  </r>
  <r>
    <s v="6740"/>
    <s v="PE"/>
    <x v="2"/>
    <n v="816"/>
    <s v="PE Sgcia Infra"/>
    <s v="MMURGUIA"/>
    <x v="3"/>
    <s v="1300008966"/>
    <s v="10"/>
    <x v="10"/>
    <s v="Obra para Habilitación Urbana de Vía REA"/>
    <d v="2026-03-11T00:00:00"/>
    <s v="EXT_ACHIHUAN"/>
    <s v="ZSPC"/>
    <s v=""/>
    <s v="P60285686"/>
    <s v="GESVAL S.A.C"/>
    <n v="451000"/>
    <n v="130724.63768115941"/>
    <s v="PEN"/>
    <s v="false"/>
  </r>
  <r>
    <s v="6000"/>
    <s v="PE"/>
    <x v="2"/>
    <n v="811"/>
    <s v="PE Área Admin"/>
    <s v="JRODRIGUEZS"/>
    <x v="2"/>
    <s v="1200146527"/>
    <s v="10"/>
    <x v="11"/>
    <s v="Lucro Cesante por perdida de venta gener"/>
    <d v="2026-03-02T00:00:00"/>
    <s v="GRAVINES"/>
    <s v="ZSRV"/>
    <s v="SER_GRAL"/>
    <s v="P33756437"/>
    <s v="TIENDAS POR DEPARTAMENTO RIPLEY S.A"/>
    <n v="405165"/>
    <n v="117439.13043478261"/>
    <s v="PEN"/>
    <s v="false"/>
  </r>
  <r>
    <s v="MIN"/>
    <s v="PE"/>
    <x v="1"/>
    <n v="801"/>
    <s v="PE Center Manager"/>
    <s v="jbalcazar"/>
    <x v="0"/>
    <s v="1300008843"/>
    <s v="10"/>
    <x v="12"/>
    <s v="SRV PERSONAL SEG. ENE-DIC26"/>
    <d v="2026-01-19T00:00:00"/>
    <s v="EXT_EDAVILA"/>
    <s v="ZSPC"/>
    <s v=""/>
    <s v="P60307606"/>
    <s v="SESEPOL PERU S.A.C."/>
    <n v="398418"/>
    <n v="115483.47826086955"/>
    <s v="PEN"/>
    <s v="false"/>
  </r>
  <r>
    <s v="6000"/>
    <s v="PE"/>
    <x v="2"/>
    <n v="816"/>
    <s v="PE Sgcia Infra"/>
    <s v="AGALVAN"/>
    <x v="0"/>
    <s v="1300008946"/>
    <s v="10"/>
    <x v="13"/>
    <s v="PLAN DE MITIGACIÓN MPI"/>
    <d v="2026-03-04T00:00:00"/>
    <s v="EXT_ACHIHUAN"/>
    <s v="ZSPC"/>
    <s v="SER_GRAL"/>
    <s v="P42465666"/>
    <s v="EDIFICACIONES DEL SUR S.A.C."/>
    <n v="393069.43"/>
    <n v="113933.16811594203"/>
    <s v="PEN"/>
    <s v="false"/>
  </r>
  <r>
    <s v="1100"/>
    <s v="CL"/>
    <x v="0"/>
    <n v="930"/>
    <s v="Corp Desarro. TI"/>
    <s v="CVERGARA"/>
    <x v="2"/>
    <s v="1200146393"/>
    <s v="10"/>
    <x v="14"/>
    <s v="HubSpot 2026"/>
    <d v="2026-02-26T00:00:00"/>
    <s v="CVERGARA"/>
    <s v="ZSRV"/>
    <s v="SER_GRAL"/>
    <s v="20263279"/>
    <s v="HUBSPOT, INC."/>
    <n v="110996.82"/>
    <n v="110996.82"/>
    <s v="USD"/>
    <s v="false"/>
  </r>
  <r>
    <s v="2400"/>
    <s v="CL"/>
    <x v="0"/>
    <n v="602"/>
    <s v="CL Ops Mall"/>
    <s v="p.herrera"/>
    <x v="0"/>
    <s v="1300008825"/>
    <s v="10"/>
    <x v="15"/>
    <s v="Proyecto Paneles FV CAL"/>
    <d v="2026-01-07T00:00:00"/>
    <s v="EXT_PHERRERA"/>
    <s v="ZSPC"/>
    <s v=""/>
    <s v="76172285"/>
    <s v="COPEC FLUX SPA"/>
    <n v="2557.5"/>
    <n v="106562.5"/>
    <s v="UF"/>
    <s v="false"/>
  </r>
  <r>
    <s v="1100"/>
    <s v="CL"/>
    <x v="0"/>
    <n v="613"/>
    <s v="CL Gcia Ops"/>
    <s v="p.herrera"/>
    <x v="2"/>
    <s v="1200144667"/>
    <s v="10"/>
    <x v="16"/>
    <s v="ASESORIA MERCADO ELECTRICO 2026"/>
    <d v="2026-01-27T00:00:00"/>
    <s v="EXT_PHERRERA"/>
    <s v="ZSRV"/>
    <s v="SER_GRAL"/>
    <s v="78585040"/>
    <s v="ASESORIAS Y RENTAS ECLIPSE LTDA"/>
    <n v="2500"/>
    <n v="104166.66666666667"/>
    <s v="UF"/>
    <s v="false"/>
  </r>
  <r>
    <s v="MIN"/>
    <s v="PE"/>
    <x v="1"/>
    <n v="802"/>
    <s v="PE Ops Mall"/>
    <s v="cpisfil"/>
    <x v="0"/>
    <s v="1300008882"/>
    <s v="10"/>
    <x v="17"/>
    <s v="LIMPIEZA DE TECHOS  2026"/>
    <d v="2026-02-04T00:00:00"/>
    <s v="EXT_EDAVILA"/>
    <s v="ZSPC"/>
    <s v=""/>
    <s v="P60170752"/>
    <s v="GROUP ANMI BLASTER S.A.C."/>
    <n v="333727.08"/>
    <n v="96732.486956521738"/>
    <s v="PEN"/>
    <s v="false"/>
  </r>
  <r>
    <s v="MQU"/>
    <s v="CL"/>
    <x v="0"/>
    <n v="634"/>
    <s v="CL Proyectos 5"/>
    <s v="RMOYA"/>
    <x v="0"/>
    <s v="1300008862"/>
    <s v="10"/>
    <x v="18"/>
    <s v="Etapa 1 MasterMAQ"/>
    <d v="2026-01-26T00:00:00"/>
    <s v="EXT_AYEPEZ"/>
    <s v="ZSPC"/>
    <s v=""/>
    <s v="76054243"/>
    <s v="G5 ARQUITECTOS S.A."/>
    <n v="2293.58"/>
    <n v="95565.833333333328"/>
    <s v="UF"/>
    <s v="false"/>
  </r>
  <r>
    <s v="4300"/>
    <s v="CO"/>
    <x v="3"/>
    <n v="702"/>
    <s v="CO Ops Mall"/>
    <s v="ARICO"/>
    <x v="0"/>
    <s v="1300008906"/>
    <s v="10"/>
    <x v="19"/>
    <s v="CAPEX TTVV PAR F3 - 2026"/>
    <d v="2026-02-19T00:00:00"/>
    <s v="EXT_JTRUJILL"/>
    <s v="ZSPC"/>
    <s v=""/>
    <s v="C860005289"/>
    <s v="ASCENSORES SCHINDLER DE COLOMBIA S."/>
    <n v="341457665"/>
    <n v="92837.864328439362"/>
    <s v="COP"/>
    <s v="false"/>
  </r>
  <r>
    <s v="4300"/>
    <s v="CO"/>
    <x v="3"/>
    <n v="719"/>
    <s v="CO Gcia Ing"/>
    <s v="JVASQUEZ"/>
    <x v="0"/>
    <s v="1300008961"/>
    <s v="10"/>
    <x v="20"/>
    <s v="4.2.1 Ventilacion mecanica pecera S1 Arb"/>
    <d v="2026-03-06T00:00:00"/>
    <s v="JVASQUEZ"/>
    <s v="ZSPC"/>
    <s v=""/>
    <s v="C890402550"/>
    <s v="AIRE CARIBE S.A"/>
    <n v="308097828"/>
    <n v="83767.761827079928"/>
    <s v="COP"/>
    <s v="false"/>
  </r>
  <r>
    <s v="1100"/>
    <s v="CL"/>
    <x v="0"/>
    <n v="930"/>
    <s v="Corp Desarro. TI"/>
    <s v="KBOYE"/>
    <x v="2"/>
    <s v="1200144420"/>
    <s v="10"/>
    <x v="21"/>
    <s v="SOM: SAP BTP y API AWS"/>
    <d v="2026-01-22T00:00:00"/>
    <s v="KBOYE"/>
    <s v="ZSRV"/>
    <s v=""/>
    <s v="77050473"/>
    <s v="STL METACONSULTING SPA"/>
    <n v="1994"/>
    <n v="83083.333333333328"/>
    <s v="UF"/>
    <s v="false"/>
  </r>
  <r>
    <s v="1100"/>
    <s v="CL"/>
    <x v="0"/>
    <n v="604"/>
    <s v="CL Marketing Mall"/>
    <s v="IIBANEZ"/>
    <x v="0"/>
    <s v="1300008826"/>
    <s v="10"/>
    <x v="22"/>
    <s v="CONTRATO STITCH"/>
    <d v="2026-01-07T00:00:00"/>
    <s v="IIBANEZ"/>
    <s v="ZSPC"/>
    <s v=""/>
    <s v="99557160"/>
    <s v="CINECOLOR FILMS CHILE SPA."/>
    <n v="76035000"/>
    <n v="82117.438683269793"/>
    <s v="CLP"/>
    <s v="false"/>
  </r>
  <r>
    <s v="MIN"/>
    <s v="PE"/>
    <x v="1"/>
    <n v="802"/>
    <s v="PE Ops Mall"/>
    <s v="cpisfil"/>
    <x v="3"/>
    <s v="1300008965"/>
    <s v="10"/>
    <x v="23"/>
    <s v="Filtros para agua de pozo Minka"/>
    <d v="2026-03-11T00:00:00"/>
    <s v="EXT_EDAVILA"/>
    <s v="ZSPC"/>
    <s v=""/>
    <s v="P38820311"/>
    <s v="NCH PERU S.A"/>
    <n v="80000"/>
    <n v="80000"/>
    <s v="USD"/>
    <s v="false"/>
  </r>
  <r>
    <s v="1100"/>
    <s v="CL"/>
    <x v="0"/>
    <n v="928"/>
    <s v="Corp Gest Riesgo"/>
    <s v="cfuentes"/>
    <x v="1"/>
    <s v="1400009185"/>
    <s v="20"/>
    <x v="24"/>
    <s v="Endoso inclusión Mall IV Subterráneos -"/>
    <d v="2026-01-22T00:00:00"/>
    <s v="PMUNOZ"/>
    <s v="ZPMH"/>
    <s v=""/>
    <s v="99288000"/>
    <s v="SOUTHBRIDGE COMPANIA DE SEGUROS"/>
    <n v="1861.63"/>
    <n v="77567.916666666672"/>
    <s v="UF"/>
    <s v="false"/>
  </r>
  <r>
    <s v="BOG"/>
    <s v="CO"/>
    <x v="3"/>
    <n v="702"/>
    <s v="CO Ops Mall"/>
    <s v="CAROL CORTES"/>
    <x v="0"/>
    <s v="1300008930"/>
    <s v="10"/>
    <x v="25"/>
    <s v="PARKING GASTO ESTACIONA MARZO A DIC 2026"/>
    <d v="2026-02-20T00:00:00"/>
    <s v="EXT_APAREDES"/>
    <s v="ZSPC"/>
    <s v=""/>
    <s v="C900038616"/>
    <s v="CBRE COLOMBIA SAS"/>
    <n v="258044630"/>
    <n v="70158.953235454057"/>
    <s v="COP"/>
    <s v="false"/>
  </r>
  <r>
    <s v="1100"/>
    <s v="CL"/>
    <x v="0"/>
    <n v="907"/>
    <s v="Corp Desarrollo"/>
    <s v="AHERRERA"/>
    <x v="3"/>
    <s v="1300008959"/>
    <s v="10"/>
    <x v="26"/>
    <s v="Mall Paseo Quilín"/>
    <d v="2026-03-11T00:00:00"/>
    <s v="DQUINTANA"/>
    <s v="ZSPC"/>
    <s v=""/>
    <s v="82586835"/>
    <s v="BROADWAY MALYAN ESPAÑA ARQUITECTOS"/>
    <n v="70000"/>
    <n v="70000"/>
    <s v="USD"/>
    <s v="false"/>
  </r>
  <r>
    <s v="ACO"/>
    <s v="CL"/>
    <x v="0"/>
    <n v="602"/>
    <s v="CL Ops Mall"/>
    <s v="FGONZALEZ"/>
    <x v="2"/>
    <s v="1200145379"/>
    <s v="10"/>
    <x v="27"/>
    <s v="Equipamiento Fortinet Backbone"/>
    <d v="2026-02-10T00:00:00"/>
    <s v="FGONZALEZG"/>
    <s v="ZSRV"/>
    <s v=""/>
    <s v="77884668"/>
    <s v="IT MORE SPA"/>
    <n v="69264.639999999999"/>
    <n v="69264.639999999999"/>
    <s v="USD"/>
    <s v="false"/>
  </r>
  <r>
    <s v="1100"/>
    <s v="CL"/>
    <x v="0"/>
    <n v="622"/>
    <s v="CL Arq Mall"/>
    <s v="P RAMIREZ"/>
    <x v="0"/>
    <s v="1300008885"/>
    <s v="10"/>
    <x v="28"/>
    <s v="SERV INSP TECNICA LOCALES PAK 2026"/>
    <d v="2026-02-06T00:00:00"/>
    <s v="BILLESCA"/>
    <s v="ZSPC"/>
    <s v=""/>
    <s v="76088833"/>
    <s v="ASESORIAS E INVERSIONES FAUNDEZ LAT"/>
    <n v="1640"/>
    <n v="68333.333333333328"/>
    <s v="UF"/>
    <s v="false"/>
  </r>
  <r>
    <s v="1100"/>
    <s v="CL"/>
    <x v="0"/>
    <n v="914"/>
    <s v="Corp Explo. TI"/>
    <s v="ACARVAJAL"/>
    <x v="2"/>
    <s v="1200144090"/>
    <s v="10"/>
    <x v="29"/>
    <s v="Globant Salesforce Core 2026"/>
    <d v="2026-01-15T00:00:00"/>
    <s v="ACARVAJAL"/>
    <s v="ZSRV"/>
    <s v="SER_GRAL"/>
    <s v="76411210"/>
    <s v="SISTEMAS GLOBALES CHILE-ASESORIAS"/>
    <n v="1608"/>
    <n v="67000"/>
    <s v="UF"/>
    <s v="false"/>
  </r>
  <r>
    <s v="3100"/>
    <s v="PE"/>
    <x v="1"/>
    <n v="808"/>
    <s v="PE Área Legal"/>
    <s v="GOLIVERI"/>
    <x v="2"/>
    <s v="1200145069"/>
    <s v="10"/>
    <x v="30"/>
    <s v="Dieta Director Periodo - Ene a Dic 2026"/>
    <d v="2026-02-05T00:00:00"/>
    <s v="SGARIBAY"/>
    <s v="ZSRV"/>
    <s v=""/>
    <s v="P07276734"/>
    <s v="CESAR EMILIO RODRIGUEZ LARRAIN SALI"/>
    <n v="65217.39"/>
    <n v="65217.39"/>
    <s v="USD"/>
    <s v="false"/>
  </r>
  <r>
    <s v="1100"/>
    <s v="CL"/>
    <x v="0"/>
    <n v="928"/>
    <s v="Corp Gest Riesgo"/>
    <s v="cfuentes"/>
    <x v="3"/>
    <s v="1400009354"/>
    <s v="10"/>
    <x v="31"/>
    <s v="Endoso prórroga Responsabilidad Civil Ma"/>
    <d v="2026-03-13T00:00:00"/>
    <s v="PMUNOZ"/>
    <s v="ZPMH"/>
    <s v=""/>
    <s v="99225000"/>
    <s v="CHUBB SEGUROS CHILE S.A."/>
    <n v="1478.08"/>
    <n v="61586.666666666664"/>
    <s v="UF"/>
    <s v="false"/>
  </r>
  <r>
    <s v="2400"/>
    <s v="CL"/>
    <x v="0"/>
    <n v="602"/>
    <s v="CL Ops Mall"/>
    <s v="R.Mesa"/>
    <x v="0"/>
    <s v="1300008907"/>
    <s v="10"/>
    <x v="32"/>
    <s v="SERVICIO CCTV 2026"/>
    <d v="2026-02-19T00:00:00"/>
    <s v="MPINO"/>
    <s v="ZSPC"/>
    <s v=""/>
    <s v="99512120"/>
    <s v="SECURITAS S.A"/>
    <n v="55887312"/>
    <n v="60358.03138466191"/>
    <s v="CLP"/>
    <s v="false"/>
  </r>
  <r>
    <s v="2400"/>
    <s v="CL"/>
    <x v="0"/>
    <n v="602"/>
    <s v="CL Ops Mall"/>
    <s v="RMESA"/>
    <x v="2"/>
    <s v="1200145555"/>
    <s v="10"/>
    <x v="33"/>
    <s v="Impermeabilización sector zocalo"/>
    <d v="2026-02-13T00:00:00"/>
    <s v="PCAMPOS"/>
    <s v="ZSRV"/>
    <s v=""/>
    <s v="76694376"/>
    <s v="SERVICIOS INDUSTRIALES ELMEC LIMITA"/>
    <n v="52421617"/>
    <n v="56615.097253572087"/>
    <s v="CLP"/>
    <s v="false"/>
  </r>
  <r>
    <s v="1100"/>
    <s v="CL"/>
    <x v="0"/>
    <n v="602"/>
    <s v="CL Ops Mall"/>
    <s v="JFlores"/>
    <x v="0"/>
    <s v="1300008929"/>
    <s v="10"/>
    <x v="34"/>
    <s v="SP Kowski Delivery Sept- Dic 2026"/>
    <d v="2026-03-04T00:00:00"/>
    <s v="JFLORES"/>
    <s v="ZSPC"/>
    <s v=""/>
    <s v="78232224"/>
    <s v="SERVICIOS IKOW SPA"/>
    <n v="51000000"/>
    <n v="55079.757649066349"/>
    <s v="CLP"/>
    <s v="false"/>
  </r>
  <r>
    <s v="MIN"/>
    <s v="PE"/>
    <x v="1"/>
    <n v="802"/>
    <s v="PE Ops Mall"/>
    <s v="cpisfil"/>
    <x v="0"/>
    <s v="1300008849"/>
    <s v="10"/>
    <x v="35"/>
    <s v="serv op PTAR RM ene-dic 26"/>
    <d v="2026-01-22T00:00:00"/>
    <s v="EXT_EDAVILA"/>
    <s v="ZSPC"/>
    <s v=""/>
    <s v="P60384983"/>
    <s v="FLOWEN S.A.C"/>
    <n v="186733.68"/>
    <n v="54125.704347826082"/>
    <s v="PEN"/>
    <s v="false"/>
  </r>
  <r>
    <s v="MAM"/>
    <s v="CL"/>
    <x v="0"/>
    <n v="634"/>
    <s v="CL Proyectos 5"/>
    <s v="RSOUPER"/>
    <x v="2"/>
    <s v="1200143928"/>
    <s v="10"/>
    <x v="36"/>
    <s v="ITO Desmantelamiento Corona MAM"/>
    <d v="2026-01-13T00:00:00"/>
    <s v="EXT_AYEPEZ"/>
    <s v="ZSRV"/>
    <s v=""/>
    <s v="76088833"/>
    <s v="ASESORIAS E INVERSIONES FAUNDEZ LAT"/>
    <n v="1246"/>
    <n v="51916.666666666664"/>
    <s v="UF"/>
    <s v="false"/>
  </r>
  <r>
    <s v="6000"/>
    <s v="PE"/>
    <x v="2"/>
    <n v="802"/>
    <s v="PE Ops Mall"/>
    <s v="KALVAN"/>
    <x v="2"/>
    <s v="1200144795"/>
    <s v="10"/>
    <x v="37"/>
    <s v="REVISIÓN_INDEPENDENCIA_ENERO_2026"/>
    <d v="2026-01-29T00:00:00"/>
    <s v="EXT_KNOLASCO"/>
    <s v="ZSRV"/>
    <s v="SER_MANTO"/>
    <s v="P49259204"/>
    <s v="AF CONCEPT S.A.C."/>
    <n v="178800"/>
    <n v="51826.086956521736"/>
    <s v="PEN"/>
    <s v="false"/>
  </r>
  <r>
    <s v="1100"/>
    <s v="CL"/>
    <x v="0"/>
    <n v="915"/>
    <s v="Corp Des Digital"/>
    <s v="N Gallardo"/>
    <x v="3"/>
    <s v="1300008973"/>
    <s v="10"/>
    <x v="38"/>
    <s v="Equipo desarrollo P Locatario Q1 2026"/>
    <d v="2026-03-18T00:00:00"/>
    <s v="NGALLARDO"/>
    <s v="ZSPC"/>
    <s v=""/>
    <s v="76516485"/>
    <s v="APIUX TECNOLOGIA SPA"/>
    <n v="1230"/>
    <n v="51250"/>
    <s v="UF"/>
    <s v="false"/>
  </r>
  <r>
    <s v="1100"/>
    <s v="CL"/>
    <x v="0"/>
    <n v="910"/>
    <s v="Corp A. Personas"/>
    <s v="CCHUECAS"/>
    <x v="1"/>
    <s v="1400009134"/>
    <s v="10"/>
    <x v="39"/>
    <s v="Prestación de Servicio dic´25"/>
    <d v="2026-01-13T00:00:00"/>
    <s v="DQUINTANA"/>
    <s v="ZPMH"/>
    <s v=""/>
    <s v="15747176"/>
    <s v="JULIO MUÑOZ HERRERA"/>
    <n v="46991069"/>
    <n v="50750.131219422634"/>
    <s v="CLP"/>
    <s v="false"/>
  </r>
  <r>
    <s v="1100"/>
    <s v="CL"/>
    <x v="0"/>
    <n v="613"/>
    <s v="CL Gcia Ops"/>
    <s v="p.herrera"/>
    <x v="2"/>
    <s v="1200144813"/>
    <s v="10"/>
    <x v="40"/>
    <s v="EXTRACCIÓN DE DATOS SSBB 2026"/>
    <d v="2026-01-29T00:00:00"/>
    <s v="EXT_PHERRERA"/>
    <s v="ZSRV"/>
    <s v=""/>
    <s v="76229358"/>
    <s v="INGENIERIA Y ENERGIA NEGAWATT LIMIT"/>
    <n v="1200"/>
    <n v="50000"/>
    <s v="UF"/>
    <s v="false"/>
  </r>
  <r>
    <s v="1100"/>
    <s v="CL"/>
    <x v="0"/>
    <n v="602"/>
    <s v="CL Ops Mall"/>
    <s v="p.herrera"/>
    <x v="3"/>
    <s v="1200147097"/>
    <s v="10"/>
    <x v="41"/>
    <s v="Registro lecturas app"/>
    <d v="2026-03-11T00:00:00"/>
    <s v="EXT_PHERRERA"/>
    <s v="ZSRV"/>
    <s v=""/>
    <s v="76061803"/>
    <s v="RIBE ASESORIAS Y SERVICIOS DE INGEN"/>
    <n v="1200"/>
    <n v="50000"/>
    <s v="UF"/>
    <s v="false"/>
  </r>
  <r>
    <s v="1100"/>
    <s v="CL"/>
    <x v="0"/>
    <n v="935"/>
    <s v="Corp Gte C Comerc"/>
    <s v="nbarros"/>
    <x v="3"/>
    <s v="1200147497"/>
    <s v="20"/>
    <x v="42"/>
    <s v="Fase 2 Dux"/>
    <d v="2026-03-17T00:00:00"/>
    <s v="NBARROS"/>
    <s v="ZSRV"/>
    <s v=""/>
    <s v="77041877"/>
    <s v="DUX PARTNERS SPA"/>
    <n v="1158"/>
    <n v="48250"/>
    <s v="UF"/>
    <s v="false"/>
  </r>
  <r>
    <s v="1100"/>
    <s v="CL"/>
    <x v="0"/>
    <n v="937"/>
    <s v="Corp Business Int"/>
    <s v="EROSALES"/>
    <x v="0"/>
    <s v="1300008884"/>
    <s v="10"/>
    <x v="43"/>
    <s v="ED APP SOHO DEV 2026"/>
    <d v="2026-02-05T00:00:00"/>
    <s v="EROSALES"/>
    <s v="ZSPC"/>
    <s v=""/>
    <s v="99526860"/>
    <s v="SOHO CHILE COM S A"/>
    <n v="1133"/>
    <n v="47208.333333333336"/>
    <s v="UF"/>
    <s v="false"/>
  </r>
  <r>
    <s v="1100"/>
    <s v="CL"/>
    <x v="0"/>
    <n v="937"/>
    <s v="Corp Business Int"/>
    <s v="EROSALES"/>
    <x v="0"/>
    <s v="1300008887"/>
    <s v="10"/>
    <x v="44"/>
    <s v="ED APP GLABS DEV 2026"/>
    <d v="2026-02-06T00:00:00"/>
    <s v="EROSALES"/>
    <s v="ZSPC"/>
    <s v=""/>
    <s v="76233728"/>
    <s v="GARAGE TECHNOLOGIES SPA"/>
    <n v="1125"/>
    <n v="46875"/>
    <s v="UF"/>
    <s v="false"/>
  </r>
  <r>
    <s v="1100"/>
    <s v="CL"/>
    <x v="0"/>
    <n v="910"/>
    <s v="Corp A. Personas"/>
    <s v="CCHUECAS"/>
    <x v="1"/>
    <s v="1400009134"/>
    <s v="20"/>
    <x v="39"/>
    <s v="Prestación de Servicio ene´26"/>
    <d v="2026-01-13T00:00:00"/>
    <s v="DQUINTANA"/>
    <s v="ZPMH"/>
    <s v=""/>
    <s v="15747176"/>
    <s v="JULIO MUÑOZ HERRERA"/>
    <n v="43400752"/>
    <n v="46872.605920533955"/>
    <s v="CLP"/>
    <s v="false"/>
  </r>
  <r>
    <s v="1100"/>
    <s v="CL"/>
    <x v="0"/>
    <n v="910"/>
    <s v="Corp A. Personas"/>
    <s v="CCHUECAS"/>
    <x v="1"/>
    <s v="1400009134"/>
    <s v="30"/>
    <x v="39"/>
    <s v="Prestación de Servicio feb´26"/>
    <d v="2026-01-13T00:00:00"/>
    <s v="DQUINTANA"/>
    <s v="ZPMH"/>
    <s v=""/>
    <s v="15747176"/>
    <s v="JULIO MUÑOZ HERRERA"/>
    <n v="43400752"/>
    <n v="46872.605920533955"/>
    <s v="CLP"/>
    <s v="false"/>
  </r>
  <r>
    <s v="BOG"/>
    <s v="CO"/>
    <x v="3"/>
    <n v="702"/>
    <s v="CO Ops Mall"/>
    <s v="CAROL CORTES"/>
    <x v="2"/>
    <s v="1200145503"/>
    <s v="10"/>
    <x v="45"/>
    <s v="Serv logistica PMT Febrero a Dic 2026"/>
    <d v="2026-02-12T00:00:00"/>
    <s v="EXT_APAREDES"/>
    <s v="ZSRV"/>
    <s v=""/>
    <s v="C901213703"/>
    <s v="SAFE PEOPLE SAS"/>
    <n v="170000000"/>
    <n v="46220.772158781947"/>
    <s v="COP"/>
    <s v="false"/>
  </r>
  <r>
    <s v="1100"/>
    <s v="CL"/>
    <x v="0"/>
    <n v="635"/>
    <s v="CL Proyectos 6"/>
    <s v="CGARCIA"/>
    <x v="2"/>
    <s v="1200145047"/>
    <s v="10"/>
    <x v="46"/>
    <s v="Adicionales Remodelación Ofc Operaciones"/>
    <d v="2026-02-04T00:00:00"/>
    <s v="EXT_AYEPEZ"/>
    <s v="ZSRV"/>
    <s v=""/>
    <s v="78802550"/>
    <s v="CONSTRUCTORA LAGO RINIHUE LIMITADA"/>
    <n v="1025.26"/>
    <n v="42719.166666666664"/>
    <s v="UF"/>
    <s v="false"/>
  </r>
  <r>
    <s v="1100"/>
    <s v="CL"/>
    <x v="0"/>
    <n v="928"/>
    <s v="Corp Gest Riesgo"/>
    <s v="cfuentes"/>
    <x v="1"/>
    <s v="1400009075"/>
    <s v="10"/>
    <x v="47"/>
    <s v="Ciberseguridad 28NOV2025-28NOV202 PArauc"/>
    <d v="2026-01-07T00:00:00"/>
    <s v="PMUNOZ"/>
    <s v="ZPMH"/>
    <s v=""/>
    <s v="99225000"/>
    <s v="CHUBB SEGUROS CHILE S.A."/>
    <n v="42616.21"/>
    <n v="42616.21"/>
    <s v="USD"/>
    <s v="false"/>
  </r>
  <r>
    <s v="ACO"/>
    <s v="CL"/>
    <x v="0"/>
    <n v="602"/>
    <s v="CL Ops Mall"/>
    <s v="FGONZALEZG"/>
    <x v="2"/>
    <s v="1200145518"/>
    <s v="10"/>
    <x v="48"/>
    <s v="Habilitacion estacionamiento Parking II"/>
    <d v="2026-02-12T00:00:00"/>
    <s v="FGONZALEZG"/>
    <s v="ZSRV"/>
    <s v=""/>
    <s v="77173964"/>
    <s v="FLOREZ INGENIERIA Y CONSTRUCCION"/>
    <n v="39447935"/>
    <n v="42603.582344237686"/>
    <s v="CLP"/>
    <s v="false"/>
  </r>
  <r>
    <s v="MAM"/>
    <s v="CL"/>
    <x v="0"/>
    <n v="604"/>
    <s v="CL Marketing Mall"/>
    <s v="JGORICHON"/>
    <x v="0"/>
    <s v="1300008815"/>
    <s v="10"/>
    <x v="49"/>
    <s v="CONTRATO VDV STITCH"/>
    <d v="2026-01-07T00:00:00"/>
    <s v="JGORICHON"/>
    <s v="ZSPC"/>
    <s v=""/>
    <s v="99557160"/>
    <s v="CINECOLOR FILMS CHILE SPA."/>
    <n v="39215000"/>
    <n v="42352.01365113994"/>
    <s v="CLP"/>
    <s v="false"/>
  </r>
  <r>
    <s v="MQU"/>
    <s v="CL"/>
    <x v="0"/>
    <n v="634"/>
    <s v="CL Proyectos 5"/>
    <s v="RMOYA"/>
    <x v="2"/>
    <s v="1200146259"/>
    <s v="10"/>
    <x v="50"/>
    <s v="Caracterización Arqueológica"/>
    <d v="2026-02-24T00:00:00"/>
    <s v="EXT_AYEPEZ"/>
    <s v="ZSRV"/>
    <s v=""/>
    <s v="76780604"/>
    <s v="NATIVA GLOBAL SPA"/>
    <n v="995.7"/>
    <n v="41487.5"/>
    <s v="UF"/>
    <s v="false"/>
  </r>
  <r>
    <s v="1100"/>
    <s v="CL"/>
    <x v="0"/>
    <n v="930"/>
    <s v="Corp Desarro. TI"/>
    <s v="FMANRIQUEZ"/>
    <x v="2"/>
    <s v="1200145875"/>
    <s v="10"/>
    <x v="51"/>
    <s v="Harmony - Protección phishing y malware"/>
    <d v="2026-02-18T00:00:00"/>
    <s v="FMANRIQUEZ"/>
    <s v="ZSRV"/>
    <s v=""/>
    <s v="96768440"/>
    <s v="NOVARED CHILE S.A"/>
    <n v="41293.760000000002"/>
    <n v="41293.760000000002"/>
    <s v="USD"/>
    <s v="false"/>
  </r>
  <r>
    <s v="1100"/>
    <s v="CL"/>
    <x v="0"/>
    <n v="935"/>
    <s v="Corp Gte C Comerc"/>
    <s v="nbarros"/>
    <x v="3"/>
    <s v="1200147497"/>
    <s v="10"/>
    <x v="42"/>
    <s v="Fase 1 Dux"/>
    <d v="2026-03-17T00:00:00"/>
    <s v="NBARROS"/>
    <s v="ZSRV"/>
    <s v=""/>
    <s v="77041877"/>
    <s v="DUX PARTNERS SPA"/>
    <n v="964"/>
    <n v="40166.666666666664"/>
    <s v="UF"/>
    <s v="false"/>
  </r>
  <r>
    <s v="PAG"/>
    <s v="CO"/>
    <x v="3"/>
    <n v="711"/>
    <s v="CO A.Finanzas"/>
    <s v="AALCOCER"/>
    <x v="2"/>
    <s v="1200144304"/>
    <s v="10"/>
    <x v="52"/>
    <s v="EXPENSAS ENE - DIC26 LOCAL B Y C  PH ALE"/>
    <d v="2026-01-20T00:00:00"/>
    <s v="EXT_VGONZALE"/>
    <s v="ZSRV"/>
    <s v=""/>
    <s v="C901842487"/>
    <s v="PARQUE ALEGRA CENTRO"/>
    <n v="145381524"/>
    <n v="39527.331158238172"/>
    <s v="COP"/>
    <s v="false"/>
  </r>
  <r>
    <s v="1100"/>
    <s v="CL"/>
    <x v="0"/>
    <n v="626"/>
    <s v="CL Proyectos 3"/>
    <s v="DGONZALEZ"/>
    <x v="2"/>
    <s v="1200144367"/>
    <s v="10"/>
    <x v="53"/>
    <s v="Extensión ITO - Otras Obras Alejandro Pa"/>
    <d v="2026-01-21T00:00:00"/>
    <s v="EXT_AYEPEZ"/>
    <s v="ZSRV"/>
    <s v=""/>
    <s v="79906490"/>
    <s v="WSP CHILE S.A"/>
    <n v="948"/>
    <n v="39500"/>
    <s v="UF"/>
    <s v="false"/>
  </r>
  <r>
    <s v="MIN"/>
    <s v="PE"/>
    <x v="1"/>
    <n v="802"/>
    <s v="PE Ops Mall"/>
    <s v="CPISFIL"/>
    <x v="0"/>
    <s v="1300008813"/>
    <s v="10"/>
    <x v="54"/>
    <s v="Serv mensual de recojo de residuos-nov25"/>
    <d v="2026-01-05T00:00:00"/>
    <s v="EXT_EDAVILA"/>
    <s v="ZSPC"/>
    <s v=""/>
    <s v="P60839151"/>
    <s v="ECOLOGIA SERVICIOS Y TRANSPORTE S.A"/>
    <n v="134400"/>
    <n v="38956.521739130432"/>
    <s v="PEN"/>
    <s v="false"/>
  </r>
  <r>
    <s v="2200"/>
    <s v="CL"/>
    <x v="0"/>
    <n v="602"/>
    <s v="CL Ops Mall"/>
    <s v="FQUEZADA"/>
    <x v="2"/>
    <s v="1200146580"/>
    <s v="10"/>
    <x v="55"/>
    <s v="CAPEX IMPERMEBILIZADION CUBIERTA"/>
    <d v="2026-03-03T00:00:00"/>
    <s v="FQUEZADA"/>
    <s v="ZSRV"/>
    <s v=""/>
    <s v="77199936"/>
    <s v="DESTRAKUB CONSTRUCTORA LIMITADA"/>
    <n v="34913129"/>
    <n v="37706.013413540983"/>
    <s v="CLP"/>
    <s v="false"/>
  </r>
  <r>
    <s v="1100"/>
    <s v="CL"/>
    <x v="0"/>
    <n v="912"/>
    <s v="Corp Gcia Finanza"/>
    <s v="vbirrell"/>
    <x v="0"/>
    <s v="1300008851"/>
    <s v="10"/>
    <x v="56"/>
    <s v="Memoria 2025"/>
    <d v="2026-01-26T00:00:00"/>
    <s v="DQUINTANA"/>
    <s v="ZSPC"/>
    <s v=""/>
    <s v="81513400"/>
    <s v="PRICEWATERHOUSECOOPERS"/>
    <n v="900"/>
    <n v="37500"/>
    <s v="UF"/>
    <s v="false"/>
  </r>
  <r>
    <s v="6030"/>
    <s v="PE"/>
    <x v="2"/>
    <n v="802"/>
    <s v="PE Ops Mall"/>
    <s v="LHUAMAN"/>
    <x v="2"/>
    <s v="1200145023"/>
    <s v="10"/>
    <x v="57"/>
    <s v="Sum e instal termotecho cinerama"/>
    <d v="2026-02-03T00:00:00"/>
    <s v="LHUAMAN"/>
    <s v="ZSRV"/>
    <s v=""/>
    <s v="P48194095"/>
    <s v="EDIFICANDO EIRL"/>
    <n v="128761.5"/>
    <n v="37322.17391304348"/>
    <s v="PEN"/>
    <s v="false"/>
  </r>
  <r>
    <s v="1100"/>
    <s v="CL"/>
    <x v="0"/>
    <n v="937"/>
    <s v="Corp Business Int"/>
    <s v="EROSALES"/>
    <x v="0"/>
    <s v="1300008884"/>
    <s v="20"/>
    <x v="43"/>
    <s v="ED TLSS SOHO DEV 2026"/>
    <d v="2026-02-06T00:00:00"/>
    <s v="EROSALES"/>
    <s v="ZSPC"/>
    <s v=""/>
    <s v="99526860"/>
    <s v="SOHO CHILE COM S A"/>
    <n v="864"/>
    <n v="36000"/>
    <s v="UF"/>
    <s v="false"/>
  </r>
  <r>
    <s v="MIN"/>
    <s v="PE"/>
    <x v="1"/>
    <n v="904"/>
    <s v="Corp Gcia Contabi"/>
    <s v="AFLORES"/>
    <x v="1"/>
    <s v="1400009179"/>
    <s v="10"/>
    <x v="58"/>
    <s v="Adicional auditoría por revisión de Mult"/>
    <d v="2026-01-29T00:00:00"/>
    <s v="DQUINTANA"/>
    <s v="ZPMH"/>
    <s v=""/>
    <s v="P50464598"/>
    <s v="TANAKA, VALDIVIA, ARRIBAS &amp; ASOCIAD"/>
    <n v="36000"/>
    <n v="36000"/>
    <s v="USD"/>
    <s v="false"/>
  </r>
  <r>
    <s v="3540"/>
    <s v="PE"/>
    <x v="1"/>
    <n v="813"/>
    <s v="PE Gcia Ops"/>
    <s v="JVEGA"/>
    <x v="1"/>
    <s v="1400009310"/>
    <s v="10"/>
    <x v="59"/>
    <s v="Servicio de auditoria IA Mar-26"/>
    <d v="2026-02-19T00:00:00"/>
    <s v="PRA_ARIVERA"/>
    <s v="ZPMH"/>
    <s v="SER_GRAL"/>
    <s v="P76457803"/>
    <s v="FROGMI S.A"/>
    <n v="36000"/>
    <n v="36000"/>
    <s v="USD"/>
    <s v="false"/>
  </r>
  <r>
    <s v="6000"/>
    <s v="PE"/>
    <x v="2"/>
    <n v="801"/>
    <s v="PE Center Manager"/>
    <s v="CPACHECO"/>
    <x v="1"/>
    <s v="1400009267"/>
    <s v="10"/>
    <x v="60"/>
    <s v="Parking 2026 - MPI"/>
    <d v="2026-02-18T00:00:00"/>
    <s v="PRA_CPACHECO"/>
    <s v="ZPMH"/>
    <s v="SER_GRAL"/>
    <s v="P60338169"/>
    <s v="INVERSIONES URBANISTICAS OPERADORA"/>
    <n v="123434"/>
    <n v="35777.971014492752"/>
    <s v="PEN"/>
    <s v="false"/>
  </r>
  <r>
    <s v="6000"/>
    <s v="PE"/>
    <x v="2"/>
    <n v="801"/>
    <s v="PE Center Manager"/>
    <s v="CPACHECO"/>
    <x v="1"/>
    <s v="1400009267"/>
    <s v="20"/>
    <x v="60"/>
    <s v="Parking 2026 - MPI"/>
    <d v="2026-02-18T00:00:00"/>
    <s v="PRA_CPACHECO"/>
    <s v="ZPMH"/>
    <s v="SER_GRAL"/>
    <s v="P60338169"/>
    <s v="INVERSIONES URBANISTICAS OPERADORA"/>
    <n v="123434"/>
    <n v="35777.971014492752"/>
    <s v="PEN"/>
    <s v="false"/>
  </r>
  <r>
    <s v="6000"/>
    <s v="PE"/>
    <x v="2"/>
    <n v="801"/>
    <s v="PE Center Manager"/>
    <s v="CPACHECO"/>
    <x v="1"/>
    <s v="1400009267"/>
    <s v="30"/>
    <x v="60"/>
    <s v="Parking 2026 - MPI"/>
    <d v="2026-02-18T00:00:00"/>
    <s v="PRA_CPACHECO"/>
    <s v="ZPMH"/>
    <s v="SER_GRAL"/>
    <s v="P60338169"/>
    <s v="INVERSIONES URBANISTICAS OPERADORA"/>
    <n v="123434"/>
    <n v="35777.971014492752"/>
    <s v="PEN"/>
    <s v="false"/>
  </r>
  <r>
    <s v="6000"/>
    <s v="PE"/>
    <x v="2"/>
    <n v="801"/>
    <s v="PE Center Manager"/>
    <s v="CPACHECO"/>
    <x v="1"/>
    <s v="1400009267"/>
    <s v="40"/>
    <x v="60"/>
    <s v="Parking 2026 - MPI"/>
    <d v="2026-02-18T00:00:00"/>
    <s v="PRA_CPACHECO"/>
    <s v="ZPMH"/>
    <s v="SER_GRAL"/>
    <s v="P60338169"/>
    <s v="INVERSIONES URBANISTICAS OPERADORA"/>
    <n v="123434"/>
    <n v="35777.971014492752"/>
    <s v="PEN"/>
    <s v="false"/>
  </r>
  <r>
    <s v="6000"/>
    <s v="PE"/>
    <x v="2"/>
    <n v="801"/>
    <s v="PE Center Manager"/>
    <s v="CPACHECO"/>
    <x v="1"/>
    <s v="1400009267"/>
    <s v="50"/>
    <x v="60"/>
    <s v="Parking 2026 - MPI"/>
    <d v="2026-02-18T00:00:00"/>
    <s v="PRA_CPACHECO"/>
    <s v="ZPMH"/>
    <s v="SER_GRAL"/>
    <s v="P60338169"/>
    <s v="INVERSIONES URBANISTICAS OPERADORA"/>
    <n v="123434"/>
    <n v="35777.971014492752"/>
    <s v="PEN"/>
    <s v="false"/>
  </r>
  <r>
    <s v="6000"/>
    <s v="PE"/>
    <x v="2"/>
    <n v="801"/>
    <s v="PE Center Manager"/>
    <s v="CPACHECO"/>
    <x v="1"/>
    <s v="1400009267"/>
    <s v="60"/>
    <x v="60"/>
    <s v="Parking 2026 - MPI"/>
    <d v="2026-02-18T00:00:00"/>
    <s v="PRA_CPACHECO"/>
    <s v="ZPMH"/>
    <s v="SER_GRAL"/>
    <s v="P60338169"/>
    <s v="INVERSIONES URBANISTICAS OPERADORA"/>
    <n v="123434"/>
    <n v="35777.971014492752"/>
    <s v="PEN"/>
    <s v="false"/>
  </r>
  <r>
    <s v="6000"/>
    <s v="PE"/>
    <x v="2"/>
    <n v="801"/>
    <s v="PE Center Manager"/>
    <s v="CPACHECO"/>
    <x v="1"/>
    <s v="1400009267"/>
    <s v="70"/>
    <x v="60"/>
    <s v="Parking 2026 - MPI"/>
    <d v="2026-02-18T00:00:00"/>
    <s v="PRA_CPACHECO"/>
    <s v="ZPMH"/>
    <s v="SER_GRAL"/>
    <s v="P60338169"/>
    <s v="INVERSIONES URBANISTICAS OPERADORA"/>
    <n v="123434"/>
    <n v="35777.971014492752"/>
    <s v="PEN"/>
    <s v="false"/>
  </r>
  <r>
    <s v="6000"/>
    <s v="PE"/>
    <x v="2"/>
    <n v="801"/>
    <s v="PE Center Manager"/>
    <s v="CPACHECO"/>
    <x v="1"/>
    <s v="1400009267"/>
    <s v="80"/>
    <x v="60"/>
    <s v="Parking 2026 - MPI"/>
    <d v="2026-02-18T00:00:00"/>
    <s v="PRA_CPACHECO"/>
    <s v="ZPMH"/>
    <s v="SER_GRAL"/>
    <s v="P60338169"/>
    <s v="INVERSIONES URBANISTICAS OPERADORA"/>
    <n v="123434"/>
    <n v="35777.971014492752"/>
    <s v="PEN"/>
    <s v="false"/>
  </r>
  <r>
    <s v="6000"/>
    <s v="PE"/>
    <x v="2"/>
    <n v="801"/>
    <s v="PE Center Manager"/>
    <s v="CPACHECO"/>
    <x v="1"/>
    <s v="1400009267"/>
    <s v="90"/>
    <x v="60"/>
    <s v="Parking 2026 - MPI"/>
    <d v="2026-02-18T00:00:00"/>
    <s v="PRA_CPACHECO"/>
    <s v="ZPMH"/>
    <s v="SER_GRAL"/>
    <s v="P60338169"/>
    <s v="INVERSIONES URBANISTICAS OPERADORA"/>
    <n v="123434"/>
    <n v="35777.971014492752"/>
    <s v="PEN"/>
    <s v="false"/>
  </r>
  <r>
    <s v="6000"/>
    <s v="PE"/>
    <x v="2"/>
    <n v="801"/>
    <s v="PE Center Manager"/>
    <s v="CPACHECO"/>
    <x v="1"/>
    <s v="1400009267"/>
    <s v="100"/>
    <x v="60"/>
    <s v="Parking 2026 - MPI"/>
    <d v="2026-02-18T00:00:00"/>
    <s v="PRA_CPACHECO"/>
    <s v="ZPMH"/>
    <s v="SER_GRAL"/>
    <s v="P60338169"/>
    <s v="INVERSIONES URBANISTICAS OPERADORA"/>
    <n v="123434"/>
    <n v="35777.971014492752"/>
    <s v="PEN"/>
    <s v="false"/>
  </r>
  <r>
    <s v="6000"/>
    <s v="PE"/>
    <x v="2"/>
    <n v="801"/>
    <s v="PE Center Manager"/>
    <s v="CPACHECO"/>
    <x v="1"/>
    <s v="1400009267"/>
    <s v="110"/>
    <x v="60"/>
    <s v="Parking 2026 - MPI"/>
    <d v="2026-02-18T00:00:00"/>
    <s v="PRA_CPACHECO"/>
    <s v="ZPMH"/>
    <s v="SER_GRAL"/>
    <s v="P60338169"/>
    <s v="INVERSIONES URBANISTICAS OPERADORA"/>
    <n v="123434"/>
    <n v="35777.971014492752"/>
    <s v="PEN"/>
    <s v="false"/>
  </r>
  <r>
    <s v="PCA"/>
    <s v="CO"/>
    <x v="3"/>
    <n v="702"/>
    <s v="CO Ops Mall"/>
    <s v="DLOZADA"/>
    <x v="2"/>
    <s v="1200146144"/>
    <s v="10"/>
    <x v="61"/>
    <s v="F4 OVERHAUL TTVV PCA 2026"/>
    <d v="2026-02-23T00:00:00"/>
    <s v="EXT_AFLOREZ"/>
    <s v="ZSRV"/>
    <s v=""/>
    <s v="C860025639"/>
    <s v="MITSUBISHI ELECTRIC DE COLOMBIA LIM"/>
    <n v="130306313"/>
    <n v="35428.578847199562"/>
    <s v="COP"/>
    <s v="false"/>
  </r>
  <r>
    <s v="1100"/>
    <s v="CL"/>
    <x v="0"/>
    <n v="937"/>
    <s v="Corp Business Int"/>
    <s v="EROSALES"/>
    <x v="0"/>
    <s v="1300008893"/>
    <s v="10"/>
    <x v="62"/>
    <s v="ED TLSS APIUX DEV 2026"/>
    <d v="2026-02-06T00:00:00"/>
    <s v="EROSALES"/>
    <s v="ZSPC"/>
    <s v=""/>
    <s v="76516485"/>
    <s v="APIUX TECNOLOGIA SPA"/>
    <n v="840"/>
    <n v="35000"/>
    <s v="UF"/>
    <s v="false"/>
  </r>
  <r>
    <s v="1100"/>
    <s v="CL"/>
    <x v="0"/>
    <n v="602"/>
    <s v="CL Ops Mall"/>
    <s v="fgonzalezv"/>
    <x v="2"/>
    <s v="1200146337"/>
    <s v="10"/>
    <x v="63"/>
    <s v="LPR PAO Ticketless"/>
    <d v="2026-02-25T00:00:00"/>
    <s v="FGONZALEZV"/>
    <s v="ZSRV"/>
    <s v=""/>
    <s v="76062618"/>
    <s v="SKIDATA CHILE SPA"/>
    <n v="29548"/>
    <n v="33963.218390804599"/>
    <s v="EUR"/>
    <s v="false"/>
  </r>
  <r>
    <s v="1100"/>
    <s v="CL"/>
    <x v="0"/>
    <n v="910"/>
    <s v="Corp A. Personas"/>
    <s v="CCHUECAS"/>
    <x v="1"/>
    <s v="1400009183"/>
    <s v="10"/>
    <x v="64"/>
    <s v="Prestación de Servicio dic´25"/>
    <d v="2026-01-21T00:00:00"/>
    <s v="DQUINTANA"/>
    <s v="ZPMH"/>
    <s v=""/>
    <s v="15643175"/>
    <s v="PABLO ANDRES MENCHACA FERNANDEZ"/>
    <n v="31386431"/>
    <n v="33897.196332336141"/>
    <s v="CLP"/>
    <s v="false"/>
  </r>
  <r>
    <s v="1100"/>
    <s v="CL"/>
    <x v="0"/>
    <n v="626"/>
    <s v="CL Proyectos 3"/>
    <s v="ELLA"/>
    <x v="2"/>
    <s v="1200144626"/>
    <s v="10"/>
    <x v="65"/>
    <s v="Grupo 1 Adicionales Multifamily"/>
    <d v="2026-01-27T00:00:00"/>
    <s v="EXT_AYEPEZ"/>
    <s v="ZSRV"/>
    <s v=""/>
    <s v="76247273"/>
    <s v="ECHEVERRIA IZQUIERDO EDIFICACIONES"/>
    <n v="810.26"/>
    <n v="33760.833333333336"/>
    <s v="UF"/>
    <s v="false"/>
  </r>
  <r>
    <s v="1110"/>
    <s v="CL"/>
    <x v="0"/>
    <n v="634"/>
    <s v="CL Proyectos 5"/>
    <s v="RSOUPER"/>
    <x v="2"/>
    <s v="1200144031"/>
    <s v="10"/>
    <x v="66"/>
    <s v="Proyectista Calculo Coquimbo"/>
    <d v="2026-01-14T00:00:00"/>
    <s v="EXT_AYEPEZ"/>
    <s v="ZSRV"/>
    <s v=""/>
    <s v="76279296"/>
    <s v="ARANEDA INGENIEROS CONSULTORES SPA."/>
    <n v="791"/>
    <n v="32958.333333333336"/>
    <s v="UF"/>
    <s v="false"/>
  </r>
  <r>
    <s v="4300"/>
    <s v="CO"/>
    <x v="3"/>
    <n v="702"/>
    <s v="CO Ops Mall"/>
    <s v="ARICO"/>
    <x v="0"/>
    <s v="1300008888"/>
    <s v="10"/>
    <x v="67"/>
    <s v="PARKING GASTOS ESTACIONAMIENTO FEB - DIC"/>
    <d v="2026-02-09T00:00:00"/>
    <s v="EXT_JTRUJILL"/>
    <s v="ZSPC"/>
    <s v=""/>
    <s v="C900038616"/>
    <s v="CBRE COLOMBIA SAS"/>
    <n v="118804587"/>
    <n v="32301.410277324634"/>
    <s v="COP"/>
    <s v="false"/>
  </r>
  <r>
    <s v="2400"/>
    <s v="CL"/>
    <x v="0"/>
    <n v="602"/>
    <s v="CL Ops Mall"/>
    <s v="RMESA"/>
    <x v="2"/>
    <s v="1200145847"/>
    <s v="10"/>
    <x v="68"/>
    <s v="Pavimento Ce1"/>
    <d v="2026-02-18T00:00:00"/>
    <s v="PCAMPOS"/>
    <s v="ZSRV"/>
    <s v=""/>
    <s v="13271254"/>
    <s v="DANIEL BLANCO LANDERO"/>
    <n v="29781750"/>
    <n v="32164.148477746701"/>
    <s v="CLP"/>
    <s v="false"/>
  </r>
  <r>
    <s v="1100"/>
    <s v="CL"/>
    <x v="0"/>
    <n v="602"/>
    <s v="CL Ops Mall"/>
    <s v="MANTONIETA"/>
    <x v="3"/>
    <s v="1200147366"/>
    <s v="10"/>
    <x v="69"/>
    <s v="Repaciones elect e ilum. por contingenci"/>
    <d v="2026-03-16T00:00:00"/>
    <s v="EXT_CNARANJO"/>
    <s v="ZSRV"/>
    <s v=""/>
    <s v="76520413"/>
    <s v="AVANZA ELECTRIC INGENIERIA Y MONTAJ"/>
    <n v="28758336"/>
    <n v="31058.866220988628"/>
    <s v="CLP"/>
    <s v="false"/>
  </r>
  <r>
    <s v="BOG"/>
    <s v="CO"/>
    <x v="3"/>
    <n v="702"/>
    <s v="CO Ops Mall"/>
    <s v="CAROL CORTES"/>
    <x v="0"/>
    <s v="1300008829"/>
    <s v="10"/>
    <x v="70"/>
    <s v="GASTOS REEMBOLSABLES ENERO A DIC 2026"/>
    <d v="2026-01-13T00:00:00"/>
    <s v="EXT_APAREDES"/>
    <s v="ZSPC"/>
    <s v=""/>
    <s v="C900271114"/>
    <s v="EQUIPOS Y SISTEMAS DE PARKING S.A.S"/>
    <n v="114000000"/>
    <n v="30995.106035889072"/>
    <s v="COP"/>
    <s v="false"/>
  </r>
  <r>
    <s v="4300"/>
    <s v="CO"/>
    <x v="3"/>
    <n v="702"/>
    <s v="CO Ops Mall"/>
    <s v="ARICO"/>
    <x v="2"/>
    <s v="1200146239"/>
    <s v="10"/>
    <x v="71"/>
    <s v="CAPEX CAJERO ADVENTA PAR"/>
    <d v="2026-02-24T00:00:00"/>
    <s v="EXT_JTRUJILL"/>
    <s v="ZSRV"/>
    <s v=""/>
    <s v="C901094828"/>
    <s v="SOLUCIONES INTEGRALES DE MOVILIDAD,"/>
    <n v="110042143"/>
    <n v="29919.016585100599"/>
    <s v="COP"/>
    <s v="false"/>
  </r>
  <r>
    <s v="1100"/>
    <s v="CL"/>
    <x v="0"/>
    <n v="602"/>
    <s v="CL Ops Mall"/>
    <s v="MANTONIETA"/>
    <x v="2"/>
    <s v="1200147013"/>
    <s v="10"/>
    <x v="72"/>
    <s v="Retiro de cierres de locales"/>
    <d v="2026-03-10T00:00:00"/>
    <s v="EXT_CNARANJO"/>
    <s v="ZSRV"/>
    <s v=""/>
    <s v="76338784"/>
    <s v="SOCIEDAD DE TRANSPORTES Y DESARROLL"/>
    <n v="711.91"/>
    <n v="29662.916666666664"/>
    <s v="UF"/>
    <s v="false"/>
  </r>
  <r>
    <s v="1100"/>
    <s v="CL"/>
    <x v="0"/>
    <n v="937"/>
    <s v="Corp Business Int"/>
    <s v="EROSALES"/>
    <x v="0"/>
    <s v="1300008893"/>
    <s v="20"/>
    <x v="62"/>
    <s v="ED APP APIUX DEV 2026"/>
    <d v="2026-02-06T00:00:00"/>
    <s v="EROSALES"/>
    <s v="ZSPC"/>
    <s v=""/>
    <s v="76516485"/>
    <s v="APIUX TECNOLOGIA SPA"/>
    <n v="707"/>
    <n v="29458.333333333332"/>
    <s v="UF"/>
    <s v="false"/>
  </r>
  <r>
    <s v="1100"/>
    <s v="CL"/>
    <x v="0"/>
    <n v="601"/>
    <s v="CL Center Manager"/>
    <s v="gmery"/>
    <x v="0"/>
    <s v="1300008909"/>
    <s v="10"/>
    <x v="73"/>
    <s v="Inspeccion estruc Lind PAO/PAP"/>
    <d v="2026-02-19T00:00:00"/>
    <s v="PMUNOZ"/>
    <s v="ZSPC"/>
    <s v=""/>
    <s v="76458432"/>
    <s v="LIVE INFRASTRUCTURE DIAGNOSTICS SPA"/>
    <n v="702.26"/>
    <n v="29260.833333333332"/>
    <s v="UF"/>
    <s v="false"/>
  </r>
  <r>
    <s v="1100"/>
    <s v="CL"/>
    <x v="0"/>
    <n v="930"/>
    <s v="Corp Desarro. TI"/>
    <s v="KBOYE"/>
    <x v="2"/>
    <s v="1200145516"/>
    <s v="10"/>
    <x v="74"/>
    <s v="Jefe de Proyectos"/>
    <d v="2026-02-12T00:00:00"/>
    <s v="KBOYE"/>
    <s v="ZSRV"/>
    <s v=""/>
    <s v="96986170"/>
    <s v="SEIDOR CHILE S.A."/>
    <n v="692"/>
    <n v="28833.333333333332"/>
    <s v="UF"/>
    <s v="false"/>
  </r>
  <r>
    <s v="CON"/>
    <s v="CL"/>
    <x v="0"/>
    <n v="602"/>
    <s v="CL Ops Mall"/>
    <s v="JALVAREZV"/>
    <x v="2"/>
    <s v="1200146693"/>
    <s v="10"/>
    <x v="75"/>
    <s v="Cambio Materialidad fachada etapa 3"/>
    <d v="2026-03-04T00:00:00"/>
    <s v="JALVAREZV"/>
    <s v="ZSRV"/>
    <s v=""/>
    <s v="76004468"/>
    <s v="SALVADOR MORA OLIVERA CONSTRUCCIONE"/>
    <n v="26682200"/>
    <n v="28816.649206743492"/>
    <s v="CLP"/>
    <s v="false"/>
  </r>
  <r>
    <s v="MIN"/>
    <s v="PE"/>
    <x v="1"/>
    <n v="816"/>
    <s v="PE Sgcia Infra"/>
    <s v="AMARCHESINI"/>
    <x v="2"/>
    <s v="1200145383"/>
    <s v="10"/>
    <x v="76"/>
    <s v="Implementación para reubicación de Luana"/>
    <d v="2026-02-10T00:00:00"/>
    <s v="EXT_ACHIHUAN"/>
    <s v="ZSRV"/>
    <s v="SER_GRAL"/>
    <s v="P60341980"/>
    <s v="GRUPO JG SERVICIOS GENERALES S.A.C."/>
    <n v="99414.06"/>
    <n v="28815.669565217388"/>
    <s v="PEN"/>
    <s v="false"/>
  </r>
  <r>
    <s v="3520"/>
    <s v="PE"/>
    <x v="1"/>
    <n v="816"/>
    <s v="PE Sgcia Infra"/>
    <s v="JSOLORZANO"/>
    <x v="2"/>
    <s v="1200145760"/>
    <s v="10"/>
    <x v="77"/>
    <s v="Trabajos en redes sanitarias Ica"/>
    <d v="2026-02-17T00:00:00"/>
    <s v="EXT_ACHIHUAN"/>
    <s v="ZSRV"/>
    <s v="SER_GRAL"/>
    <s v="P54389795"/>
    <s v="4 TORRES ARQUITECTURA"/>
    <n v="99071.4"/>
    <n v="28716.347826086952"/>
    <s v="PEN"/>
    <s v="false"/>
  </r>
  <r>
    <s v="ACO"/>
    <s v="CL"/>
    <x v="0"/>
    <n v="602"/>
    <s v="CL Ops Mall"/>
    <s v="FGONZALEZG"/>
    <x v="2"/>
    <s v="1200146601"/>
    <s v="10"/>
    <x v="78"/>
    <s v="Mejora soportacion clima techumbre"/>
    <d v="2026-03-03T00:00:00"/>
    <s v="FGONZALEZG"/>
    <s v="ZSRV"/>
    <s v=""/>
    <s v="77173964"/>
    <s v="FLOREZ INGENIERIA Y CONSTRUCCION"/>
    <n v="26251537"/>
    <n v="28351.535213245064"/>
    <s v="CLP"/>
    <s v="false"/>
  </r>
  <r>
    <s v="1100"/>
    <s v="CL"/>
    <x v="0"/>
    <n v="602"/>
    <s v="CL Ops Mall"/>
    <s v="JFlores"/>
    <x v="1"/>
    <s v="1400009308"/>
    <s v="10"/>
    <x v="79"/>
    <s v="OC Koski RRHH PAK"/>
    <d v="2026-02-24T00:00:00"/>
    <s v="JFLORES"/>
    <s v="ZPMH"/>
    <s v=""/>
    <s v="78232224"/>
    <s v="SERVICIOS IKOW SPA"/>
    <n v="26163916"/>
    <n v="28256.904949618223"/>
    <s v="CLP"/>
    <s v="false"/>
  </r>
  <r>
    <s v="1100"/>
    <s v="CL"/>
    <x v="0"/>
    <n v="635"/>
    <s v="CL Proyectos 6"/>
    <s v="CGARCIA"/>
    <x v="2"/>
    <s v="1200144607"/>
    <s v="10"/>
    <x v="80"/>
    <s v="ITO Oficina de Operaciones"/>
    <d v="2026-01-27T00:00:00"/>
    <s v="EXT_AYEPEZ"/>
    <s v="ZSRV"/>
    <s v=""/>
    <s v="76271954"/>
    <s v="ASESORIAS PROYECTOS Y SERVICIOS DE"/>
    <n v="676.53"/>
    <n v="28188.75"/>
    <s v="UF"/>
    <s v="false"/>
  </r>
  <r>
    <s v="1100"/>
    <s v="CL"/>
    <x v="0"/>
    <n v="602"/>
    <s v="CL Ops Mall"/>
    <s v="FJELDRES"/>
    <x v="2"/>
    <s v="1200146786"/>
    <s v="10"/>
    <x v="81"/>
    <s v="Proyecto control de accesos salas"/>
    <d v="2026-03-06T00:00:00"/>
    <s v="EXT_CNARANJO"/>
    <s v="ZSRV"/>
    <s v=""/>
    <s v="77816251"/>
    <s v="LINK SOLUCIONES SPA"/>
    <n v="25711424"/>
    <n v="27768.215739850748"/>
    <s v="CLP"/>
    <s v="false"/>
  </r>
  <r>
    <s v="4150"/>
    <s v="CO"/>
    <x v="3"/>
    <n v="915"/>
    <s v="Corp Des Digital"/>
    <s v="fagonzalez"/>
    <x v="0"/>
    <s v="1300008917"/>
    <s v="10"/>
    <x v="82"/>
    <s v="Célula Operaciones COL Soho ENE-FEB-MAR"/>
    <d v="2026-02-18T00:00:00"/>
    <s v="FAGONZALEZ"/>
    <s v="ZSPC"/>
    <s v=""/>
    <s v="C901366757"/>
    <s v="SOHO UX COLOMBIA SAS"/>
    <n v="101598657"/>
    <n v="27623.343393148451"/>
    <s v="COP"/>
    <s v="false"/>
  </r>
  <r>
    <s v="2160"/>
    <s v="CL"/>
    <x v="0"/>
    <n v="602"/>
    <s v="CL Ops Mall"/>
    <s v="RCORTES"/>
    <x v="2"/>
    <s v="1200146110"/>
    <s v="10"/>
    <x v="83"/>
    <s v="CORRECTIVO MES DE FEBRERO"/>
    <d v="2026-02-23T00:00:00"/>
    <s v="EXT_CVENEGAS"/>
    <s v="ZSRV"/>
    <s v=""/>
    <s v="96811990"/>
    <s v="LINKES CHILE S.A"/>
    <n v="24894446"/>
    <n v="26885.883382113119"/>
    <s v="CLP"/>
    <s v="false"/>
  </r>
  <r>
    <s v="2310"/>
    <s v="CL"/>
    <x v="0"/>
    <n v="602"/>
    <s v="CL Ops Mall"/>
    <s v="ROQUENDO"/>
    <x v="2"/>
    <s v="1200145501"/>
    <s v="10"/>
    <x v="84"/>
    <s v="Respaldo de energia locatarios"/>
    <d v="2026-02-12T00:00:00"/>
    <s v="MMARTINEZG"/>
    <s v="ZSRV"/>
    <s v=""/>
    <s v="76504263"/>
    <s v="ARAYA Y DONOSO COMPANIA LIMITADA"/>
    <n v="24327656"/>
    <n v="26273.752875487349"/>
    <s v="CLP"/>
    <s v="false"/>
  </r>
  <r>
    <s v="2400"/>
    <s v="CL"/>
    <x v="0"/>
    <n v="602"/>
    <s v="CL Ops Mall"/>
    <s v="RMESA"/>
    <x v="2"/>
    <s v="1200145556"/>
    <s v="10"/>
    <x v="85"/>
    <s v="Demolición de locales Zocalo"/>
    <d v="2026-02-13T00:00:00"/>
    <s v="PCAMPOS"/>
    <s v="ZSRV"/>
    <s v=""/>
    <s v="13271254"/>
    <s v="DANIEL BLANCO LANDERO"/>
    <n v="24200000"/>
    <n v="26135.885002105992"/>
    <s v="CLP"/>
    <s v="false"/>
  </r>
  <r>
    <s v="1100"/>
    <s v="CL"/>
    <x v="0"/>
    <n v="602"/>
    <s v="CL Ops Mall"/>
    <s v="ECASTRO"/>
    <x v="2"/>
    <s v="1200145704"/>
    <s v="10"/>
    <x v="86"/>
    <s v="Demolición local Under Armour"/>
    <d v="2026-02-16T00:00:00"/>
    <s v="EXT_CNARANJO"/>
    <s v="ZSRV"/>
    <s v=""/>
    <s v="77652530"/>
    <s v="CONSTRUCTORA GIANCA LIMITADA"/>
    <n v="24133083"/>
    <n v="26063.614960094175"/>
    <s v="CLP"/>
    <s v="false"/>
  </r>
  <r>
    <s v="1100"/>
    <s v="CL"/>
    <x v="0"/>
    <n v="602"/>
    <s v="CL Ops Mall"/>
    <s v="AGOMEZ"/>
    <x v="2"/>
    <s v="1200145132"/>
    <s v="10"/>
    <x v="87"/>
    <s v="DEMOLICION SUC117 UNDER ARMOUR"/>
    <d v="2026-02-05T00:00:00"/>
    <s v="EXT_DMENESES"/>
    <s v="ZSRV"/>
    <s v=""/>
    <s v="77652530"/>
    <s v="CONSTRUCTORA GIANCA LIMITADA"/>
    <n v="24133063"/>
    <n v="26063.593360189217"/>
    <s v="CLP"/>
    <s v="false"/>
  </r>
  <r>
    <s v="LAR"/>
    <s v="PE"/>
    <x v="1"/>
    <n v="801"/>
    <s v="PE Center Manager"/>
    <s v="FZAMALLOA"/>
    <x v="3"/>
    <s v="1200147208"/>
    <s v="10"/>
    <x v="88"/>
    <s v="MEJOR + MATERIALES DE TABLEROS ELECTRICO"/>
    <d v="2026-03-12T00:00:00"/>
    <s v="EXT_KNOLASCO"/>
    <s v="ZSRV"/>
    <s v=""/>
    <s v="P60935893"/>
    <s v="INGENIERIA ELECTROMECANICA INTEGRAL"/>
    <n v="89823.89"/>
    <n v="26035.910144927533"/>
    <s v="PEN"/>
    <s v="false"/>
  </r>
  <r>
    <s v="DCO"/>
    <s v="CO"/>
    <x v="3"/>
    <n v="932"/>
    <s v="Corp Impuestos"/>
    <s v="EPULIDO"/>
    <x v="2"/>
    <s v="1200145976"/>
    <s v="10"/>
    <x v="89"/>
    <s v="MEDIOS MAGNETICOS DEL 2025"/>
    <d v="2026-02-19T00:00:00"/>
    <s v="EGUTIERREZM"/>
    <s v="ZSRV"/>
    <s v=""/>
    <s v="C901220035"/>
    <s v="OPTIMICE COLOMBIA SAS"/>
    <n v="95000000"/>
    <n v="25829.255029907559"/>
    <s v="COP"/>
    <s v="false"/>
  </r>
  <r>
    <s v="1100"/>
    <s v="CL"/>
    <x v="0"/>
    <n v="923"/>
    <s v="Corp Analytics TI"/>
    <s v="ITOBAR"/>
    <x v="1"/>
    <s v="1400009306"/>
    <s v="10"/>
    <x v="90"/>
    <s v="Proy analisis de sentimientos 4 meses"/>
    <d v="2026-02-23T00:00:00"/>
    <s v="ITOBAR"/>
    <s v="ZPMH"/>
    <s v=""/>
    <s v="76011398"/>
    <s v="CONSULTORIA Y DESARROLLO DE SOFTWAR"/>
    <n v="608"/>
    <n v="25333.333333333332"/>
    <s v="UF"/>
    <s v="false"/>
  </r>
  <r>
    <s v="1100"/>
    <s v="CL"/>
    <x v="0"/>
    <n v="909"/>
    <s v="Corp Gcia Legal"/>
    <s v="DGROB"/>
    <x v="3"/>
    <s v="1200147561"/>
    <s v="10"/>
    <x v="91"/>
    <s v="NC 20254112 PROYECTO PONTI"/>
    <d v="2026-03-18T00:00:00"/>
    <s v="DQUINTANA"/>
    <s v="ZSRV"/>
    <s v=""/>
    <s v="79753810"/>
    <s v="CLARO Y COMPANIA"/>
    <n v="604"/>
    <n v="25166.666666666668"/>
    <s v="UF"/>
    <s v="false"/>
  </r>
  <r>
    <s v="1100"/>
    <s v="CL"/>
    <x v="0"/>
    <n v="937"/>
    <s v="Corp Business Int"/>
    <s v="EROSALES"/>
    <x v="0"/>
    <s v="1300008892"/>
    <s v="10"/>
    <x v="92"/>
    <s v="ED S WEBS MODYO ACOMP."/>
    <d v="2026-02-06T00:00:00"/>
    <s v="EROSALES"/>
    <s v="ZSPC"/>
    <s v=""/>
    <s v="76027202"/>
    <s v="MODYO CHILE SPA"/>
    <n v="24900"/>
    <n v="24900"/>
    <s v="USD"/>
    <s v="false"/>
  </r>
  <r>
    <s v="PCA"/>
    <s v="CO"/>
    <x v="3"/>
    <n v="702"/>
    <s v="CO Ops Mall"/>
    <s v="DLOZADA"/>
    <x v="2"/>
    <s v="1200146208"/>
    <s v="10"/>
    <x v="93"/>
    <s v="F1 MURO VERDE PARQUE CARACOLÍ"/>
    <d v="2026-02-24T00:00:00"/>
    <s v="EXT_AFLOREZ"/>
    <s v="ZSRV"/>
    <s v=""/>
    <s v="C901180692"/>
    <s v="NATURALBOX SAS"/>
    <n v="91451500"/>
    <n v="24864.46438281675"/>
    <s v="COP"/>
    <s v="false"/>
  </r>
  <r>
    <s v="3300"/>
    <s v="PE"/>
    <x v="1"/>
    <n v="816"/>
    <s v="PE Sgcia Infra"/>
    <s v="JSOLORZANO"/>
    <x v="2"/>
    <s v="1200143957"/>
    <s v="10"/>
    <x v="94"/>
    <s v="Adicionales liquidación Nuñez ineriorism"/>
    <d v="2026-01-13T00:00:00"/>
    <s v="EXT_ACHIHUAN"/>
    <s v="ZSRV"/>
    <s v=""/>
    <s v="P60800363"/>
    <s v="N. NUÑEZ CORPORATION S.A.C"/>
    <n v="85458.23"/>
    <n v="24770.501449275362"/>
    <s v="PEN"/>
    <s v="false"/>
  </r>
  <r>
    <s v="1100"/>
    <s v="CL"/>
    <x v="0"/>
    <n v="602"/>
    <s v="CL Ops Mall"/>
    <s v="MANTONIETA"/>
    <x v="3"/>
    <s v="1200147301"/>
    <s v="10"/>
    <x v="95"/>
    <s v="Tabique F120 local Merrel"/>
    <d v="2026-03-13T00:00:00"/>
    <s v="EXT_CNARANJO"/>
    <s v="ZSRV"/>
    <s v=""/>
    <s v="96811990"/>
    <s v="LINKES CHILE S.A"/>
    <n v="22740641"/>
    <n v="24559.784216949447"/>
    <s v="CLP"/>
    <s v="false"/>
  </r>
  <r>
    <s v="1100"/>
    <s v="CL"/>
    <x v="0"/>
    <n v="928"/>
    <s v="Corp Gest Riesgo"/>
    <s v="cfuentes"/>
    <x v="1"/>
    <s v="1400009185"/>
    <s v="10"/>
    <x v="24"/>
    <s v="Endoso inclusión Mall IV Subterráneos -"/>
    <d v="2026-01-22T00:00:00"/>
    <s v="PMUNOZ"/>
    <s v="ZPMH"/>
    <s v=""/>
    <s v="99288000"/>
    <s v="SOUTHBRIDGE COMPANIA DE SEGUROS"/>
    <n v="558.49"/>
    <n v="23270.416666666668"/>
    <s v="UF"/>
    <s v="false"/>
  </r>
  <r>
    <s v="OAS"/>
    <s v="CO"/>
    <x v="3"/>
    <n v="703"/>
    <s v="CO Ops Out/Strip"/>
    <s v="LCHARRY"/>
    <x v="2"/>
    <s v="1200145114"/>
    <s v="10"/>
    <x v="96"/>
    <s v="CPX FASE 2 CERRAMIENTO CERCA"/>
    <d v="2026-03-02T00:00:00"/>
    <s v="LCHARRY"/>
    <s v="ZSRV"/>
    <s v=""/>
    <s v="C900353612"/>
    <s v="GYT SERVICES SAS"/>
    <n v="85572558"/>
    <n v="23266.057096247961"/>
    <s v="COP"/>
    <s v="false"/>
  </r>
  <r>
    <s v="PAG"/>
    <s v="CO"/>
    <x v="3"/>
    <n v="702"/>
    <s v="CO Ops Mall"/>
    <s v="CHERRERA"/>
    <x v="3"/>
    <s v="1200147466"/>
    <s v="10"/>
    <x v="97"/>
    <s v="CAMBIO DE SENSORES SISTEMA DE CONTROL"/>
    <d v="2026-03-17T00:00:00"/>
    <s v="EXT_MSAMPER"/>
    <s v="ZSRV"/>
    <s v=""/>
    <s v="C900383679"/>
    <s v="VRF INGENIERIA S.A.S"/>
    <n v="85002763"/>
    <n v="23111.137302882002"/>
    <s v="COP"/>
    <s v="false"/>
  </r>
  <r>
    <s v="PHM"/>
    <s v="CO"/>
    <x v="3"/>
    <n v="704"/>
    <s v="CO Mktg Mall"/>
    <s v="JPERDOMO"/>
    <x v="2"/>
    <s v="1200144886"/>
    <s v="10"/>
    <x v="98"/>
    <s v="Viejoteca Febrero a Diciembre"/>
    <d v="2026-01-30T00:00:00"/>
    <s v="NACOSTA"/>
    <s v="ZSRV"/>
    <s v="SER_MKT"/>
    <s v="C71339556"/>
    <s v="DIDIER USUGA Y LAS MEJORES"/>
    <n v="83600000"/>
    <n v="22729.744426318652"/>
    <s v="COP"/>
    <s v="false"/>
  </r>
  <r>
    <s v="4300"/>
    <s v="CO"/>
    <x v="3"/>
    <n v="702"/>
    <s v="CO Ops Mall"/>
    <s v="ARICO"/>
    <x v="0"/>
    <s v="1300008883"/>
    <s v="10"/>
    <x v="99"/>
    <s v="UTAC 2026 OPERADORES"/>
    <d v="2026-02-05T00:00:00"/>
    <s v="EXT_JTRUJILL"/>
    <s v="ZSPC"/>
    <s v=""/>
    <s v="C800125313"/>
    <s v="SUMMAR PROCESOS S.A.S"/>
    <n v="82782920"/>
    <n v="22507.59108210984"/>
    <s v="COP"/>
    <s v="false"/>
  </r>
  <r>
    <s v="1100"/>
    <s v="CL"/>
    <x v="0"/>
    <n v="602"/>
    <s v="CL Ops Mall"/>
    <s v="MANTONIETA"/>
    <x v="3"/>
    <s v="1200147365"/>
    <s v="10"/>
    <x v="100"/>
    <s v="Reparaciones civiles por contingencia"/>
    <d v="2026-03-16T00:00:00"/>
    <s v="EXT_CNARANJO"/>
    <s v="ZSRV"/>
    <s v=""/>
    <s v="76451328"/>
    <s v="MESA ARQUITECTURA LIMITADA"/>
    <n v="540.17999999999995"/>
    <n v="22507.499999999996"/>
    <s v="UF"/>
    <s v="false"/>
  </r>
  <r>
    <s v="2160"/>
    <s v="CL"/>
    <x v="0"/>
    <n v="604"/>
    <s v="CL Marketing Mall"/>
    <s v="JGORICHON"/>
    <x v="0"/>
    <s v="1300008816"/>
    <s v="10"/>
    <x v="101"/>
    <s v="CONTRATO VDV STITCH"/>
    <d v="2026-01-07T00:00:00"/>
    <s v="JGORICHON"/>
    <s v="ZSPC"/>
    <s v=""/>
    <s v="99557160"/>
    <s v="CINECOLOR FILMS CHILE SPA."/>
    <n v="19830000"/>
    <n v="21416.30576825462"/>
    <s v="CLP"/>
    <s v="false"/>
  </r>
  <r>
    <s v="1100"/>
    <s v="CL"/>
    <x v="0"/>
    <n v="602"/>
    <s v="CL Ops Mall"/>
    <s v="FJELDRES"/>
    <x v="2"/>
    <s v="1200146791"/>
    <s v="10"/>
    <x v="102"/>
    <s v="Proyecto citofonía asc y mont PAO"/>
    <d v="2026-03-06T00:00:00"/>
    <s v="EXT_MURRA"/>
    <s v="ZSRV"/>
    <s v=""/>
    <s v="77816251"/>
    <s v="LINK SOLUCIONES SPA"/>
    <n v="19710571"/>
    <n v="21287.323015778733"/>
    <s v="CLP"/>
    <s v="false"/>
  </r>
  <r>
    <s v="2160"/>
    <s v="CL"/>
    <x v="0"/>
    <n v="601"/>
    <s v="CL Center Manager"/>
    <s v="JNAMINAO"/>
    <x v="2"/>
    <s v="1200146919"/>
    <s v="10"/>
    <x v="103"/>
    <s v="Extensión Inspecc tec Proyecto MAE"/>
    <d v="2026-03-10T00:00:00"/>
    <s v="EXT_ACORREA"/>
    <s v="ZSRV"/>
    <s v=""/>
    <s v="78321326"/>
    <s v="HOLOGRAMA SPA"/>
    <n v="508.75"/>
    <n v="21197.916666666668"/>
    <s v="UF"/>
    <s v="false"/>
  </r>
  <r>
    <s v="MAM"/>
    <s v="CL"/>
    <x v="0"/>
    <n v="634"/>
    <s v="CL Proyectos 5"/>
    <s v="RMOYA"/>
    <x v="3"/>
    <s v="1200147068"/>
    <s v="10"/>
    <x v="104"/>
    <s v="Seguimiento de Obra"/>
    <d v="2026-03-11T00:00:00"/>
    <s v="EXT_AYEPEZ"/>
    <s v="ZSRV"/>
    <s v=""/>
    <s v="76403742"/>
    <s v="PROCSA SPA"/>
    <n v="505"/>
    <n v="21041.666666666668"/>
    <s v="UF"/>
    <s v="false"/>
  </r>
  <r>
    <s v="1100"/>
    <s v="CL"/>
    <x v="0"/>
    <n v="602"/>
    <s v="CL Ops Mall"/>
    <s v="ASANCHEZ"/>
    <x v="2"/>
    <s v="1200145249"/>
    <s v="10"/>
    <x v="105"/>
    <s v="Habilitación RCI Locales 2026"/>
    <d v="2026-02-09T00:00:00"/>
    <s v="EXT_CNARANJO"/>
    <s v="ZSRV"/>
    <s v=""/>
    <s v="76425235"/>
    <s v="REDES CONTRA INCENDIOS SPA"/>
    <n v="500"/>
    <n v="20833.333333333332"/>
    <s v="UF"/>
    <s v="false"/>
  </r>
  <r>
    <s v="1100"/>
    <s v="CL"/>
    <x v="0"/>
    <n v="930"/>
    <s v="Corp Desarro. TI"/>
    <s v="nbarros"/>
    <x v="3"/>
    <s v="1200147407"/>
    <s v="30"/>
    <x v="106"/>
    <s v="3. Firma Prueba Unitarias 25% 499"/>
    <d v="2026-03-16T00:00:00"/>
    <s v="NBARROS"/>
    <s v="ZSRV"/>
    <s v=""/>
    <s v="81513400"/>
    <s v="PRICEWATERHOUSECOOPERS"/>
    <n v="500"/>
    <n v="20833.333333333332"/>
    <s v="UF"/>
    <s v="false"/>
  </r>
  <r>
    <s v="1100"/>
    <s v="CL"/>
    <x v="0"/>
    <n v="930"/>
    <s v="Corp Desarro. TI"/>
    <s v="nbarros"/>
    <x v="3"/>
    <s v="1200147407"/>
    <s v="40"/>
    <x v="106"/>
    <s v="4. Firma Pruebas Integrales 25% 499"/>
    <d v="2026-03-16T00:00:00"/>
    <s v="NBARROS"/>
    <s v="ZSRV"/>
    <s v=""/>
    <s v="81513400"/>
    <s v="PRICEWATERHOUSECOOPERS"/>
    <n v="500"/>
    <n v="20833.333333333332"/>
    <s v="UF"/>
    <s v="false"/>
  </r>
  <r>
    <s v="1100"/>
    <s v="CL"/>
    <x v="0"/>
    <n v="937"/>
    <s v="Corp Business Int"/>
    <s v="BFIGUEROA"/>
    <x v="0"/>
    <s v="1300008901"/>
    <s v="10"/>
    <x v="107"/>
    <s v="ED S WEBS MOBDEV 2 DEV 2026"/>
    <d v="2026-02-12T00:00:00"/>
    <s v="BFIGUEROA"/>
    <s v="ZSPC"/>
    <s v=""/>
    <s v="77684466"/>
    <s v="ASESORIAS THE MOBDEV"/>
    <n v="490"/>
    <n v="20416.666666666668"/>
    <s v="UF"/>
    <s v="false"/>
  </r>
  <r>
    <s v="6000"/>
    <s v="PE"/>
    <x v="2"/>
    <n v="801"/>
    <s v="PE Center Manager"/>
    <s v="ameza"/>
    <x v="3"/>
    <s v="1200147556"/>
    <s v="10"/>
    <x v="108"/>
    <s v="Centralización: Licencias Hikcentral"/>
    <d v="2026-03-18T00:00:00"/>
    <s v="AMEZAR"/>
    <s v="ZSRV"/>
    <s v="SER_GRAL"/>
    <s v="P51832647"/>
    <s v="COFEMICSA HNOS S.A.C"/>
    <n v="70263.16"/>
    <n v="20366.133333333335"/>
    <s v="PEN"/>
    <s v="false"/>
  </r>
  <r>
    <s v="3300"/>
    <s v="PE"/>
    <x v="1"/>
    <n v="808"/>
    <s v="PE Área Legal"/>
    <s v="GOLIVERI"/>
    <x v="2"/>
    <s v="1200146022"/>
    <s v="10"/>
    <x v="109"/>
    <s v="Hon. Elaboración del Informe legal-LAR"/>
    <d v="2026-02-20T00:00:00"/>
    <s v="SGARIBAY"/>
    <s v="ZSRV"/>
    <s v=""/>
    <s v="P60667210"/>
    <s v="EMACFRE SOCIEDAD ANONIMA CERRADA"/>
    <n v="20000"/>
    <n v="20000"/>
    <s v="USD"/>
    <s v="false"/>
  </r>
  <r>
    <s v="1100"/>
    <s v="CL"/>
    <x v="0"/>
    <n v="915"/>
    <s v="Corp Des Digital"/>
    <s v="N Gallardo"/>
    <x v="3"/>
    <s v="1300008972"/>
    <s v="10"/>
    <x v="110"/>
    <s v="Product Designer P Locatario Q1 2026"/>
    <d v="2026-03-18T00:00:00"/>
    <s v="NGALLARDO"/>
    <s v="ZSPC"/>
    <s v=""/>
    <s v="76262174"/>
    <s v="2BRAINS SPA"/>
    <n v="480"/>
    <n v="20000"/>
    <s v="UF"/>
    <s v="false"/>
  </r>
  <r>
    <s v="PCA"/>
    <s v="CO"/>
    <x v="3"/>
    <n v="710"/>
    <s v="CO Sgcia Personas"/>
    <s v="A Tovar"/>
    <x v="0"/>
    <s v="1300008924"/>
    <s v="10"/>
    <x v="111"/>
    <s v="Analista de S&amp;S PCA Andres Vitta"/>
    <d v="2026-02-24T00:00:00"/>
    <s v="PRA_KCUBIDES"/>
    <s v="ZSPC"/>
    <s v=""/>
    <s v="C830050228"/>
    <s v="ADECCO SERVICIOS COLOMBIA S.A"/>
    <n v="73518280"/>
    <n v="19988.656878738446"/>
    <s v="COP"/>
    <s v="false"/>
  </r>
  <r>
    <s v="MIN"/>
    <s v="PE"/>
    <x v="1"/>
    <n v="802"/>
    <s v="PE Ops Mall"/>
    <s v="cpisfil"/>
    <x v="2"/>
    <s v="1200145566"/>
    <s v="10"/>
    <x v="112"/>
    <s v="Diseño de baño-Cambio de marca Minka"/>
    <d v="2026-02-13T00:00:00"/>
    <s v="EXT_EDAVILA"/>
    <s v="ZSRV"/>
    <s v=""/>
    <s v="P60044706"/>
    <s v="THE WORKSHOP S.A.C"/>
    <n v="68862.36"/>
    <n v="19960.104347826087"/>
    <s v="PEN"/>
    <s v="false"/>
  </r>
  <r>
    <s v="MIN"/>
    <s v="PE"/>
    <x v="1"/>
    <n v="802"/>
    <s v="PE Ops Mall"/>
    <s v="cpisfil"/>
    <x v="2"/>
    <s v="1200145734"/>
    <s v="10"/>
    <x v="113"/>
    <s v="Diseño de baño-Cambio de marca Minka"/>
    <d v="2026-02-17T00:00:00"/>
    <s v="EXT_EDAVILA"/>
    <s v="ZSRV"/>
    <s v=""/>
    <s v="P60044706"/>
    <s v="THE WORKSHOP S.A.C"/>
    <n v="68862.36"/>
    <n v="19960.104347826087"/>
    <s v="PEN"/>
    <s v="false"/>
  </r>
  <r>
    <s v="1100"/>
    <s v="CL"/>
    <x v="0"/>
    <n v="602"/>
    <s v="CL Ops Mall"/>
    <s v="pherrera"/>
    <x v="2"/>
    <s v="1200145293"/>
    <s v="10"/>
    <x v="114"/>
    <s v="Servicio de asesoria de consumo eléctric"/>
    <d v="2026-02-09T00:00:00"/>
    <s v="EXT_PHERRERA"/>
    <s v="ZSRV"/>
    <s v=""/>
    <s v="76061803"/>
    <s v="RIBE ASESORIAS Y SERVICIOS DE INGEN"/>
    <n v="476"/>
    <n v="19833.333333333332"/>
    <s v="UF"/>
    <s v="false"/>
  </r>
  <r>
    <s v="MAM"/>
    <s v="CL"/>
    <x v="0"/>
    <n v="634"/>
    <s v="CL Proyectos 5"/>
    <s v="RSOUPER"/>
    <x v="2"/>
    <s v="1200144614"/>
    <s v="10"/>
    <x v="115"/>
    <s v="Adicionales Desmantelamiento Corona"/>
    <d v="2026-01-27T00:00:00"/>
    <s v="EXT_AYEPEZ"/>
    <s v="ZSRV"/>
    <s v=""/>
    <s v="78127835"/>
    <s v="HUESA ARQUITECTOS SPA"/>
    <n v="473.46"/>
    <n v="19727.5"/>
    <s v="UF"/>
    <s v="false"/>
  </r>
  <r>
    <s v="1100"/>
    <s v="CL"/>
    <x v="0"/>
    <n v="930"/>
    <s v="Corp Desarro. TI"/>
    <s v="nbarros"/>
    <x v="3"/>
    <s v="1200147402"/>
    <s v="30"/>
    <x v="116"/>
    <s v="3. Firma Prueba Unitarias 25% 499"/>
    <d v="2026-03-16T00:00:00"/>
    <s v="NBARROS"/>
    <s v="ZSRV"/>
    <s v=""/>
    <s v="81513400"/>
    <s v="PRICEWATERHOUSECOOPERS"/>
    <n v="466"/>
    <n v="19416.666666666668"/>
    <s v="UF"/>
    <s v="false"/>
  </r>
  <r>
    <s v="1100"/>
    <s v="CL"/>
    <x v="0"/>
    <n v="930"/>
    <s v="Corp Desarro. TI"/>
    <s v="nbarros"/>
    <x v="3"/>
    <s v="1200147402"/>
    <s v="40"/>
    <x v="116"/>
    <s v="4. Firma Pruebas Integrales 25% 499"/>
    <d v="2026-03-16T00:00:00"/>
    <s v="NBARROS"/>
    <s v="ZSRV"/>
    <s v=""/>
    <s v="81513400"/>
    <s v="PRICEWATERHOUSECOOPERS"/>
    <n v="466"/>
    <n v="19416.666666666668"/>
    <s v="UF"/>
    <s v="false"/>
  </r>
  <r>
    <s v="ACO"/>
    <s v="CL"/>
    <x v="0"/>
    <n v="604"/>
    <s v="CL Marketing Mall"/>
    <s v="FMOZO"/>
    <x v="0"/>
    <s v="1300008828"/>
    <s v="10"/>
    <x v="117"/>
    <s v="CONTRATO STITCH"/>
    <d v="2026-01-07T00:00:00"/>
    <s v="FMOZO"/>
    <s v="ZSPC"/>
    <s v=""/>
    <s v="99557160"/>
    <s v="CINECOLOR FILMS CHILE SPA."/>
    <n v="17867070"/>
    <n v="19296.350696056939"/>
    <s v="CLP"/>
    <s v="false"/>
  </r>
  <r>
    <s v="1100"/>
    <s v="CL"/>
    <x v="0"/>
    <n v="915"/>
    <s v="Corp Des Digital"/>
    <s v="N Gallardo"/>
    <x v="3"/>
    <s v="1300008971"/>
    <s v="10"/>
    <x v="118"/>
    <s v="Fullstack equipo P Locatario Q1 2026"/>
    <d v="2026-03-18T00:00:00"/>
    <s v="NGALLARDO"/>
    <s v="ZSPC"/>
    <s v=""/>
    <s v="99526860"/>
    <s v="SOHO CHILE COM S A"/>
    <n v="459"/>
    <n v="19125"/>
    <s v="UF"/>
    <s v="false"/>
  </r>
  <r>
    <s v="1100"/>
    <s v="CL"/>
    <x v="0"/>
    <n v="602"/>
    <s v="CL Ops Mall"/>
    <s v="FJELDRES"/>
    <x v="2"/>
    <s v="1200146485"/>
    <s v="10"/>
    <x v="119"/>
    <s v="Acometidas eléctricas escalas mecáncas"/>
    <d v="2026-02-27T00:00:00"/>
    <s v="EXT_CNARANJO"/>
    <s v="ZSRV"/>
    <s v=""/>
    <s v="77696123"/>
    <s v="INGENIERIA JM SPA"/>
    <n v="17666096"/>
    <n v="19079.299731081184"/>
    <s v="CLP"/>
    <s v="false"/>
  </r>
  <r>
    <s v="LAR"/>
    <s v="PE"/>
    <x v="1"/>
    <n v="804"/>
    <s v="PE Marketing Mall"/>
    <s v="NBARRANZUELA"/>
    <x v="3"/>
    <s v="1200147092"/>
    <s v="10"/>
    <x v="120"/>
    <s v="Producción campaña videos"/>
    <d v="2026-03-11T00:00:00"/>
    <s v="EXT_ACHIHUAN"/>
    <s v="ZSRV"/>
    <s v="SER_MKT"/>
    <s v="P60295873"/>
    <s v="LA FAMILIA GLOBAL S.A.C."/>
    <n v="64950.96"/>
    <n v="18826.365217391303"/>
    <s v="PEN"/>
    <s v="false"/>
  </r>
  <r>
    <s v="AEB"/>
    <s v="CL"/>
    <x v="0"/>
    <n v="602"/>
    <s v="CL Ops Mall"/>
    <s v="MFREITEZ"/>
    <x v="2"/>
    <s v="1200146476"/>
    <s v="10"/>
    <x v="121"/>
    <s v="SISTEMA AUDIO EVACUACION"/>
    <d v="2026-02-27T00:00:00"/>
    <s v="KVARAS"/>
    <s v="ZSRV"/>
    <s v=""/>
    <s v="76425235"/>
    <s v="REDES CONTRA INCENDIOS SPA"/>
    <n v="450.5"/>
    <n v="18770.833333333332"/>
    <s v="UF"/>
    <s v="false"/>
  </r>
  <r>
    <s v="1100"/>
    <s v="CL"/>
    <x v="0"/>
    <n v="626"/>
    <s v="CL Proyectos 3"/>
    <s v="ELLA"/>
    <x v="2"/>
    <s v="1200144701"/>
    <s v="10"/>
    <x v="122"/>
    <s v="Mamparas Aluminio Cristal Oriente/Ponien"/>
    <d v="2026-01-28T00:00:00"/>
    <s v="EXT_AYEPEZ"/>
    <s v="ZSRV"/>
    <s v=""/>
    <s v="96535070"/>
    <s v="TECNOLOGIA DE LA MADERA SOCIEDAD"/>
    <n v="450"/>
    <n v="18750"/>
    <s v="UF"/>
    <s v="false"/>
  </r>
  <r>
    <s v="3540"/>
    <s v="PE"/>
    <x v="1"/>
    <n v="915"/>
    <s v="Corp Des Digital"/>
    <s v="fagonzalez"/>
    <x v="0"/>
    <s v="1300008957"/>
    <s v="10"/>
    <x v="123"/>
    <s v="Célula Operaciones PER APIUX ENE-FEB-MAR"/>
    <d v="2026-03-10T00:00:00"/>
    <s v="FAGONZALEZ"/>
    <s v="ZSPC"/>
    <s v=""/>
    <s v="P99552620"/>
    <s v="NECTIA SOFTWARE SPA"/>
    <n v="18750"/>
    <n v="18750"/>
    <s v="USD"/>
    <s v="false"/>
  </r>
  <r>
    <s v="2160"/>
    <s v="CL"/>
    <x v="0"/>
    <n v="602"/>
    <s v="CL Ops Mall"/>
    <s v="rcortes"/>
    <x v="2"/>
    <s v="1200146652"/>
    <s v="10"/>
    <x v="124"/>
    <s v="CANALIZACION ELECTRICA SALIDA ESTACIONAM"/>
    <d v="2026-03-04T00:00:00"/>
    <s v="EXT_CVENEGAS"/>
    <s v="ZSRV"/>
    <s v=""/>
    <s v="78605410"/>
    <s v="NETLAN COMUNICACIONES LIMITADA"/>
    <n v="17359250"/>
    <n v="18747.907509206962"/>
    <s v="CLP"/>
    <s v="false"/>
  </r>
  <r>
    <s v="MIN"/>
    <s v="PE"/>
    <x v="1"/>
    <n v="802"/>
    <s v="PE Ops Mall"/>
    <s v="jrojas"/>
    <x v="3"/>
    <s v="1200147691"/>
    <s v="10"/>
    <x v="125"/>
    <s v="Sum-de agua potable-Pab2(12-18Mar26)"/>
    <d v="2026-03-19T00:00:00"/>
    <s v="EXT_EDAVILA"/>
    <s v="ZSRV"/>
    <s v=""/>
    <s v="P56607803"/>
    <s v="NATIONAL FACILITIES MANAGEMENT S.A."/>
    <n v="64400"/>
    <n v="18666.666666666664"/>
    <s v="PEN"/>
    <s v="false"/>
  </r>
  <r>
    <s v="BOG"/>
    <s v="CO"/>
    <x v="3"/>
    <n v="704"/>
    <s v="CO Mktg Mall"/>
    <s v="VESPINOSA"/>
    <x v="2"/>
    <s v="1200144172"/>
    <s v="10"/>
    <x v="126"/>
    <s v="CLASES DE BIENESTAR 2026"/>
    <d v="2026-01-16T00:00:00"/>
    <s v="VESPINOSA"/>
    <s v="ZSRV"/>
    <s v=""/>
    <s v="C900949800"/>
    <s v="BAILONGO ASOCIACION CULTURAL"/>
    <n v="68440000"/>
    <n v="18607.939097335508"/>
    <s v="COP"/>
    <s v="false"/>
  </r>
  <r>
    <s v="LMR"/>
    <s v="PE"/>
    <x v="1"/>
    <n v="805"/>
    <s v="PE Gcia InfrayDes"/>
    <s v="CLI"/>
    <x v="2"/>
    <s v="1200144821"/>
    <s v="10"/>
    <x v="127"/>
    <s v="Adicionales Finales para Operación"/>
    <d v="2026-01-29T00:00:00"/>
    <s v="EXT_ACHIHUAN"/>
    <s v="ZSRV"/>
    <s v=""/>
    <s v="P55383146"/>
    <s v="PACIFIC OFFICES SOCIEDAD ANONIMA CE"/>
    <n v="63815.12"/>
    <n v="18497.136231884058"/>
    <s v="PEN"/>
    <s v="false"/>
  </r>
  <r>
    <s v="6740"/>
    <s v="PE"/>
    <x v="2"/>
    <n v="816"/>
    <s v="PE Sgcia Infra"/>
    <s v="MMURGUIA"/>
    <x v="2"/>
    <s v="1200147050"/>
    <s v="10"/>
    <x v="128"/>
    <s v="Gerencia/Supervisión de Obras HU vial MP"/>
    <d v="2026-03-10T00:00:00"/>
    <s v="EXT_ACHIHUAN"/>
    <s v="ZSRV"/>
    <s v="SER_GRAL"/>
    <s v="P25635680"/>
    <s v="SERVICIOS DE INGENIERIA Y CONSTRUCC"/>
    <n v="63709.440000000002"/>
    <n v="18466.504347826085"/>
    <s v="PEN"/>
    <s v="false"/>
  </r>
  <r>
    <s v="ACH"/>
    <s v="CL"/>
    <x v="0"/>
    <n v="604"/>
    <s v="CL Marketing Mall"/>
    <s v="FMOZO"/>
    <x v="0"/>
    <s v="1300008827"/>
    <s v="10"/>
    <x v="129"/>
    <s v="CONTRATO STITCH"/>
    <d v="2026-01-07T00:00:00"/>
    <s v="FMOZO"/>
    <s v="ZSPC"/>
    <s v=""/>
    <s v="99557160"/>
    <s v="CINECOLOR FILMS CHILE SPA."/>
    <n v="17092930"/>
    <n v="18460.283174754033"/>
    <s v="CLP"/>
    <s v="false"/>
  </r>
  <r>
    <s v="3300"/>
    <s v="PE"/>
    <x v="1"/>
    <n v="808"/>
    <s v="PE Área Legal"/>
    <s v="GOLIVERI"/>
    <x v="3"/>
    <s v="1200147072"/>
    <s v="10"/>
    <x v="130"/>
    <s v="Liquid. asesoria Legal Larcomar - Feb26"/>
    <d v="2026-03-11T00:00:00"/>
    <s v="SGARIBAY"/>
    <s v="ZSRV"/>
    <s v=""/>
    <s v="P54744099"/>
    <s v="ESTUDIO JORGE AVENDANO ABOGADOS"/>
    <n v="18362.5"/>
    <n v="18362.5"/>
    <s v="USD"/>
    <s v="false"/>
  </r>
  <r>
    <s v="1100"/>
    <s v="CL"/>
    <x v="0"/>
    <n v="626"/>
    <s v="CL Proyectos 3"/>
    <s v="ELLA"/>
    <x v="2"/>
    <s v="1200145947"/>
    <s v="10"/>
    <x v="131"/>
    <s v="Reposición de equipamiento Larce TKO"/>
    <d v="2026-02-19T00:00:00"/>
    <s v="EXT_AYEPEZ"/>
    <s v="ZSRV"/>
    <s v=""/>
    <s v="76265580"/>
    <s v="LATINOAMERICANA DE REPRESENTACIONES"/>
    <n v="15590"/>
    <n v="17919.540229885057"/>
    <s v="EUR"/>
    <s v="false"/>
  </r>
  <r>
    <s v="1100"/>
    <s v="CL"/>
    <x v="0"/>
    <n v="922"/>
    <s v="Corp A. Clientes"/>
    <s v="CFERNANDEZG"/>
    <x v="2"/>
    <s v="1200146684"/>
    <s v="10"/>
    <x v="132"/>
    <s v="DESAROLLO SUSTENTO AXITY"/>
    <d v="2026-03-04T00:00:00"/>
    <s v="CFERNANDEZG"/>
    <s v="ZSRV"/>
    <s v=""/>
    <s v="76138168"/>
    <s v="AXITY CHILE SPA"/>
    <n v="424.4"/>
    <n v="17683.333333333332"/>
    <s v="UF"/>
    <s v="false"/>
  </r>
  <r>
    <s v="1110"/>
    <s v="CL"/>
    <x v="0"/>
    <n v="634"/>
    <s v="CL Proyectos 5"/>
    <s v="RMOYA"/>
    <x v="2"/>
    <s v="1200146643"/>
    <s v="10"/>
    <x v="133"/>
    <s v="Coordinador BIM Coquimbo"/>
    <d v="2026-03-04T00:00:00"/>
    <s v="EXT_AYEPEZ"/>
    <s v="ZSRV"/>
    <s v=""/>
    <s v="76594535"/>
    <s v="BIM TECHNOLOGY &amp; DESIGN SPA"/>
    <n v="418"/>
    <n v="17416.666666666668"/>
    <s v="UF"/>
    <s v="false"/>
  </r>
  <r>
    <s v="6000"/>
    <s v="PE"/>
    <x v="2"/>
    <n v="811"/>
    <s v="PE Área Admin"/>
    <s v="JRODRIGUEZS"/>
    <x v="3"/>
    <s v="1200147217"/>
    <s v="10"/>
    <x v="134"/>
    <s v="Lucro Cesante por perdida de venta gener"/>
    <d v="2026-03-12T00:00:00"/>
    <s v="GRAVINES"/>
    <s v="ZSRV"/>
    <s v="SER_GRAL"/>
    <s v="P33756437"/>
    <s v="TIENDAS POR DEPARTAMENTO RIPLEY S.A"/>
    <n v="60068"/>
    <n v="17411.014492753624"/>
    <s v="PEN"/>
    <s v="false"/>
  </r>
  <r>
    <s v="MAM"/>
    <s v="CL"/>
    <x v="0"/>
    <n v="601"/>
    <s v="CL Center Manager"/>
    <s v="JNAMINAO"/>
    <x v="2"/>
    <s v="1200146016"/>
    <s v="10"/>
    <x v="135"/>
    <s v="Extensión Inspeccion Proyecto MAM"/>
    <d v="2026-02-20T00:00:00"/>
    <s v="EXT_ACORREA"/>
    <s v="ZSRV"/>
    <s v=""/>
    <s v="78321326"/>
    <s v="HOLOGRAMA SPA"/>
    <n v="416.25"/>
    <n v="17343.75"/>
    <s v="UF"/>
    <s v="false"/>
  </r>
  <r>
    <s v="MAM"/>
    <s v="CL"/>
    <x v="0"/>
    <n v="602"/>
    <s v="CL Ops Mall"/>
    <s v="mrupayan"/>
    <x v="2"/>
    <s v="1200145273"/>
    <s v="10"/>
    <x v="136"/>
    <s v="SUMINISTRO E INSTALACION DE 4 BOMBAS PEA"/>
    <d v="2026-02-09T00:00:00"/>
    <s v="EXT_KGANA"/>
    <s v="ZSRV"/>
    <s v=""/>
    <s v="96811990"/>
    <s v="LINKES CHILE S.A"/>
    <n v="15889724"/>
    <n v="17160.826412363785"/>
    <s v="CLP"/>
    <s v="false"/>
  </r>
  <r>
    <s v="PCA"/>
    <s v="CO"/>
    <x v="3"/>
    <n v="704"/>
    <s v="CO Mktg Mall"/>
    <s v="PRODRIGUEZ"/>
    <x v="2"/>
    <s v="1200144469"/>
    <s v="10"/>
    <x v="137"/>
    <s v="DERECHOS MUSICA EN VIVO SOCIAL 2026"/>
    <d v="2026-01-23T00:00:00"/>
    <s v="EXT_DMENDES"/>
    <s v="ZSRV"/>
    <s v=""/>
    <s v="C860006810"/>
    <s v="SOCIEDAD DE AUTORES Y COMPOSITORES"/>
    <n v="63032580"/>
    <n v="17137.73246329527"/>
    <s v="COP"/>
    <s v="false"/>
  </r>
  <r>
    <s v="MQU"/>
    <s v="CL"/>
    <x v="0"/>
    <n v="602"/>
    <s v="CL Ops Mall"/>
    <s v="msaavedra"/>
    <x v="2"/>
    <s v="1200144936"/>
    <s v="10"/>
    <x v="138"/>
    <s v="Impermeabilizacion techumbre"/>
    <d v="2026-02-02T00:00:00"/>
    <s v="MSAAVEDRA"/>
    <s v="ZSRV"/>
    <s v=""/>
    <s v="77692006"/>
    <s v="FISER SPA"/>
    <n v="15449550"/>
    <n v="16685.440584061431"/>
    <s v="CLP"/>
    <s v="false"/>
  </r>
  <r>
    <s v="1100"/>
    <s v="CL"/>
    <x v="0"/>
    <n v="937"/>
    <s v="Corp Business Int"/>
    <s v="EROSALES"/>
    <x v="0"/>
    <s v="1300008894"/>
    <s v="10"/>
    <x v="139"/>
    <s v="ED SAVE MONEY 2026"/>
    <d v="2026-02-06T00:00:00"/>
    <s v="EROSALES"/>
    <s v="ZSPC"/>
    <s v=""/>
    <s v="77886155"/>
    <s v="SAVEMONEY SPA"/>
    <n v="400"/>
    <n v="16666.666666666668"/>
    <s v="UF"/>
    <s v="false"/>
  </r>
  <r>
    <s v="MOL"/>
    <s v="PE"/>
    <x v="1"/>
    <n v="802"/>
    <s v="PE Ops Mall"/>
    <s v="JZAPATA"/>
    <x v="2"/>
    <s v="1200143800"/>
    <s v="10"/>
    <x v="140"/>
    <s v="Servicio Telemetría Energía PLM - Parte"/>
    <d v="2026-01-08T00:00:00"/>
    <s v="EXT_BRODRIGU"/>
    <s v="ZSRV"/>
    <s v=""/>
    <s v="P56570705"/>
    <s v="ENERGY CLOUD S.A.C"/>
    <n v="57451.5"/>
    <n v="16652.608695652172"/>
    <s v="PEN"/>
    <s v="false"/>
  </r>
  <r>
    <s v="MIN"/>
    <s v="PE"/>
    <x v="1"/>
    <n v="802"/>
    <s v="PE Ops Mall"/>
    <s v="JROJAS"/>
    <x v="3"/>
    <s v="1200147211"/>
    <s v="10"/>
    <x v="141"/>
    <s v="Sum. para agua potable-pab2"/>
    <d v="2026-03-12T00:00:00"/>
    <s v="EXT_EDAVILA"/>
    <s v="ZSRV"/>
    <s v=""/>
    <s v="P56607803"/>
    <s v="NATIONAL FACILITIES MANAGEMENT S.A."/>
    <n v="56800"/>
    <n v="16463.768115942028"/>
    <s v="PEN"/>
    <s v="false"/>
  </r>
  <r>
    <s v="6030"/>
    <s v="PE"/>
    <x v="2"/>
    <n v="802"/>
    <s v="PE Ops Mall"/>
    <s v="LHUAMAN"/>
    <x v="2"/>
    <s v="1200145064"/>
    <s v="10"/>
    <x v="142"/>
    <s v="Sum e instal tableros eléctr estacionam"/>
    <d v="2026-02-04T00:00:00"/>
    <s v="LHUAMAN"/>
    <s v="ZSRV"/>
    <s v=""/>
    <s v="P60484187"/>
    <s v="SOINEL COMPANY S.A.C"/>
    <n v="56387.519999999997"/>
    <n v="16344.208695652173"/>
    <s v="PEN"/>
    <s v="false"/>
  </r>
  <r>
    <s v="6000"/>
    <s v="PE"/>
    <x v="2"/>
    <n v="816"/>
    <s v="PE Sgcia Infra"/>
    <s v="AGALVAN"/>
    <x v="2"/>
    <s v="1200146342"/>
    <s v="10"/>
    <x v="143"/>
    <s v="GERENCIA DE PROYECTOS _ Obras Preliminar"/>
    <d v="2026-02-25T00:00:00"/>
    <s v="EXT_ACHIHUAN"/>
    <s v="ZSRV"/>
    <s v="SER_GRAL"/>
    <s v="P61080584"/>
    <s v="GESTION 360 GERENCIA Y"/>
    <n v="56105"/>
    <n v="16262.31884057971"/>
    <s v="PEN"/>
    <s v="false"/>
  </r>
  <r>
    <s v="6000"/>
    <s v="PE"/>
    <x v="2"/>
    <n v="816"/>
    <s v="PE Sgcia Infra"/>
    <s v="JPANIZO"/>
    <x v="2"/>
    <s v="1200143774"/>
    <s v="10"/>
    <x v="144"/>
    <s v="Coordinador de diseño y obra de especial"/>
    <d v="2026-01-07T00:00:00"/>
    <s v="EXT_ACHIHUAN"/>
    <s v="ZSRV"/>
    <s v="SER_GRAL"/>
    <s v="P07204895"/>
    <s v="BARRIG RODRIGUEZ ALFREDO"/>
    <n v="56000"/>
    <n v="16231.884057971014"/>
    <s v="PEN"/>
    <s v="false"/>
  </r>
  <r>
    <s v="3520"/>
    <s v="PE"/>
    <x v="1"/>
    <n v="816"/>
    <s v="PE Sgcia Infra"/>
    <s v="JSOLORZANO"/>
    <x v="2"/>
    <s v="1200143712"/>
    <s v="10"/>
    <x v="145"/>
    <s v="Adicional proyectos sodimac paquete 01"/>
    <d v="2026-01-06T00:00:00"/>
    <s v="EXT_ACHIHUAN"/>
    <s v="ZSRV"/>
    <s v="SER_GRAL"/>
    <s v="P56887865"/>
    <s v="SOTO Y MATOS INGENIEROS SOCIEDAD"/>
    <n v="55985.49"/>
    <n v="16227.678260869563"/>
    <s v="PEN"/>
    <s v="false"/>
  </r>
  <r>
    <s v="3540"/>
    <s v="PE"/>
    <x v="1"/>
    <n v="904"/>
    <s v="Corp Gcia Contabi"/>
    <s v="lfernandez"/>
    <x v="2"/>
    <s v="1200144346"/>
    <s v="10"/>
    <x v="146"/>
    <s v="Ajuste de Precio,"/>
    <d v="2026-02-24T00:00:00"/>
    <s v="PMUNOZ"/>
    <s v="ZSRV"/>
    <s v=""/>
    <s v="P10107156"/>
    <s v="PRICEWATERHOUSECOOPERS S.CIVIL DE R"/>
    <n v="16000"/>
    <n v="16000"/>
    <s v="USD"/>
    <s v="false"/>
  </r>
  <r>
    <s v="3100"/>
    <s v="PE"/>
    <x v="1"/>
    <n v="904"/>
    <s v="Corp Gcia Contabi"/>
    <s v="lfernandez"/>
    <x v="3"/>
    <s v="1200147074"/>
    <s v="10"/>
    <x v="147"/>
    <s v="Ajuste de Precio,"/>
    <d v="2026-03-11T00:00:00"/>
    <s v="PMUNOZ"/>
    <s v="ZSRV"/>
    <s v=""/>
    <s v="P10107156"/>
    <s v="PRICEWATERHOUSECOOPERS S.CIVIL DE R"/>
    <n v="16000"/>
    <n v="16000"/>
    <s v="USD"/>
    <s v="false"/>
  </r>
  <r>
    <s v="3300"/>
    <s v="PE"/>
    <x v="1"/>
    <n v="802"/>
    <s v="PE Ops Mall"/>
    <s v="KALVAN"/>
    <x v="2"/>
    <s v="1200146031"/>
    <s v="10"/>
    <x v="148"/>
    <s v="IMPLEMENTACIÓN DE LOCAL EL BUNKER DE L"/>
    <d v="2026-02-20T00:00:00"/>
    <s v="EXT_ACHIHUAN"/>
    <s v="ZSRV"/>
    <s v="SER_GRAL"/>
    <s v="P60041926"/>
    <s v="PIATEC S.A.C"/>
    <n v="55044.639999999999"/>
    <n v="15954.968115942029"/>
    <s v="PEN"/>
    <s v="false"/>
  </r>
  <r>
    <s v="CUR"/>
    <s v="CL"/>
    <x v="0"/>
    <n v="602"/>
    <s v="CL Ops Mall"/>
    <s v="JLAZO"/>
    <x v="2"/>
    <s v="1200145094"/>
    <s v="10"/>
    <x v="149"/>
    <s v="MEJ. EN EQUI. Y CONTR. SALA DE BOMBAS"/>
    <d v="2026-02-05T00:00:00"/>
    <s v="JLAZO"/>
    <s v="ZSRV"/>
    <s v=""/>
    <s v="76503678"/>
    <s v="SOCIEDAD GOUGAIN Y ROJAS LTDA"/>
    <n v="14758590"/>
    <n v="15939.207067488904"/>
    <s v="CLP"/>
    <s v="false"/>
  </r>
  <r>
    <s v="1100"/>
    <s v="CL"/>
    <x v="0"/>
    <n v="901"/>
    <s v="Corp Gcia Contral"/>
    <s v="mcontreras"/>
    <x v="2"/>
    <s v="1200146150"/>
    <s v="10"/>
    <x v="150"/>
    <s v="CONSULTORIA QLIKSENSE 2024"/>
    <d v="2026-02-23T00:00:00"/>
    <s v="PMUNOZ"/>
    <s v="ZSRV"/>
    <s v="SER_GRAL"/>
    <s v="18095270"/>
    <s v="NICOLAS ALONSO CURAPIL MALDONADO"/>
    <n v="377.3"/>
    <n v="15720.833333333334"/>
    <s v="UF"/>
    <s v="false"/>
  </r>
  <r>
    <s v="1100"/>
    <s v="CL"/>
    <x v="0"/>
    <n v="602"/>
    <s v="CL Ops Mall"/>
    <s v="KCEA"/>
    <x v="2"/>
    <s v="1200145998"/>
    <s v="10"/>
    <x v="151"/>
    <s v="Integración BMS UMAS 3  y 4 Mesaninas"/>
    <d v="2026-02-20T00:00:00"/>
    <s v="EXT_CNARANJO"/>
    <s v="ZSRV"/>
    <s v=""/>
    <s v="76474383"/>
    <s v="IO INGENIERIA LIMITADA"/>
    <n v="377.1"/>
    <n v="15712.5"/>
    <s v="UF"/>
    <s v="false"/>
  </r>
  <r>
    <s v="BOG"/>
    <s v="CO"/>
    <x v="3"/>
    <n v="702"/>
    <s v="CO Ops Mall"/>
    <s v="CAROL CORTES"/>
    <x v="2"/>
    <s v="1200144479"/>
    <s v="10"/>
    <x v="152"/>
    <s v="CBRE PARKING GASTOS ESTACIONAMIENTO"/>
    <d v="2026-01-23T00:00:00"/>
    <s v="EXT_APAREDES"/>
    <s v="ZSRV"/>
    <s v=""/>
    <s v="C900038616"/>
    <s v="CBRE COLOMBIA SAS"/>
    <n v="57197414"/>
    <n v="15551.227297444264"/>
    <s v="COP"/>
    <s v="false"/>
  </r>
  <r>
    <s v="1100"/>
    <s v="CL"/>
    <x v="0"/>
    <n v="604"/>
    <s v="CL Marketing Mall"/>
    <s v="JGORICHON"/>
    <x v="2"/>
    <s v="1200145080"/>
    <s v="10"/>
    <x v="153"/>
    <s v="BANCO DE IMÁGENES GETTY/ ANUAL/ FEBRERO"/>
    <d v="2026-02-05T00:00:00"/>
    <s v="JGORICHON"/>
    <s v="ZSRV"/>
    <s v=""/>
    <s v="76731982"/>
    <s v="GETTY IMAGES CHILE SPA"/>
    <n v="14364000"/>
    <n v="15513.051742572334"/>
    <s v="CLP"/>
    <s v="false"/>
  </r>
  <r>
    <s v="6400"/>
    <s v="PE"/>
    <x v="2"/>
    <n v="802"/>
    <s v="PE Ops Mall"/>
    <s v="AVERGARA"/>
    <x v="2"/>
    <s v="1200144085"/>
    <s v="10"/>
    <x v="154"/>
    <s v="HABILITACION_CHINCHA_ENERO_2026"/>
    <d v="2026-01-15T00:00:00"/>
    <s v="EXT_ACHIHUAN"/>
    <s v="ZSRV"/>
    <s v=""/>
    <s v="P60041926"/>
    <s v="PIATEC S.A.C"/>
    <n v="53480"/>
    <n v="15501.449275362318"/>
    <s v="PEN"/>
    <s v="false"/>
  </r>
  <r>
    <s v="6400"/>
    <s v="PE"/>
    <x v="2"/>
    <n v="802"/>
    <s v="PE Ops Mall"/>
    <s v="AVERGARA"/>
    <x v="3"/>
    <s v="1200147242"/>
    <s v="10"/>
    <x v="155"/>
    <s v="HABILITACION_CHINCHA_ENERO_2026"/>
    <d v="2026-03-12T00:00:00"/>
    <s v="EXT_ACHIHUAN"/>
    <s v="ZSRV"/>
    <s v=""/>
    <s v="P60484187"/>
    <s v="SOINEL COMPANY S.A.C"/>
    <n v="53480"/>
    <n v="15501.449275362318"/>
    <s v="PEN"/>
    <s v="false"/>
  </r>
  <r>
    <s v="2400"/>
    <s v="CL"/>
    <x v="0"/>
    <n v="602"/>
    <s v="CL Ops Mall"/>
    <s v="RMESA"/>
    <x v="2"/>
    <s v="1200145502"/>
    <s v="10"/>
    <x v="156"/>
    <s v="Pinchaneumaticos SCP"/>
    <d v="2026-02-12T00:00:00"/>
    <s v="PCAMPOS"/>
    <s v="ZSRV"/>
    <s v=""/>
    <s v="76862398"/>
    <s v="ASESORIA Y MONTAJE UNIVERSAL SPA"/>
    <n v="14312058"/>
    <n v="15456.954629399632"/>
    <s v="CLP"/>
    <s v="false"/>
  </r>
  <r>
    <s v="1100"/>
    <s v="CL"/>
    <x v="0"/>
    <n v="914"/>
    <s v="Corp Explo. TI"/>
    <s v="DCOLLAO"/>
    <x v="0"/>
    <s v="1300008863"/>
    <s v="10"/>
    <x v="157"/>
    <s v="Figma 2026"/>
    <d v="2026-01-26T00:00:00"/>
    <s v="CVERGARA"/>
    <s v="ZSPC"/>
    <s v="SER_GRAL"/>
    <s v="46284308"/>
    <s v="FIGMA, INC."/>
    <n v="15360"/>
    <n v="15360"/>
    <s v="USD"/>
    <s v="false"/>
  </r>
  <r>
    <s v="BOG"/>
    <s v="CO"/>
    <x v="3"/>
    <n v="702"/>
    <s v="CO Ops Mall"/>
    <s v="CAROL CORTES"/>
    <x v="2"/>
    <s v="1200144699"/>
    <s v="10"/>
    <x v="158"/>
    <s v="PASTILLAS TRAMPA GRASA 2026"/>
    <d v="2026-01-28T00:00:00"/>
    <s v="EXT_APAREDES"/>
    <s v="ZSRV"/>
    <s v=""/>
    <s v="C900427770"/>
    <s v="BIODYNAMIC GROUP SAS"/>
    <n v="55727400"/>
    <n v="15151.549755301794"/>
    <s v="COP"/>
    <s v="false"/>
  </r>
  <r>
    <s v="1100"/>
    <s v="CL"/>
    <x v="0"/>
    <n v="602"/>
    <s v="CL Ops Mall"/>
    <s v="MANTONIETA"/>
    <x v="3"/>
    <s v="1200147351"/>
    <s v="10"/>
    <x v="159"/>
    <s v="Cambio cristales cupula Plaza Pandora"/>
    <d v="2026-03-16T00:00:00"/>
    <s v="EXT_CNARANJO"/>
    <s v="ZSRV"/>
    <s v=""/>
    <s v="77085045"/>
    <s v="GREEN OPTIONS SPA"/>
    <n v="13990000"/>
    <n v="15109.133519812514"/>
    <s v="CLP"/>
    <s v="false"/>
  </r>
  <r>
    <s v="3300"/>
    <s v="PE"/>
    <x v="1"/>
    <n v="808"/>
    <s v="PE Área Legal"/>
    <s v="GOLIVERI"/>
    <x v="2"/>
    <s v="1200144809"/>
    <s v="10"/>
    <x v="160"/>
    <s v="H. Medida cautelar de no innovar Cto Lar"/>
    <d v="2026-01-29T00:00:00"/>
    <s v="SGARIBAY"/>
    <s v="ZSRV"/>
    <s v=""/>
    <s v="P54409770"/>
    <s v="SIMONS &amp; DE NORIEGA ABOGADOS SOCIED"/>
    <n v="15000"/>
    <n v="15000"/>
    <s v="USD"/>
    <s v="false"/>
  </r>
  <r>
    <s v="MAM"/>
    <s v="CL"/>
    <x v="0"/>
    <n v="904"/>
    <s v="Corp Gcia Contabi"/>
    <s v="lhoyos"/>
    <x v="3"/>
    <s v="1200147075"/>
    <s v="10"/>
    <x v="161"/>
    <s v="Honorarios Asesoría Permanente"/>
    <d v="2026-03-11T00:00:00"/>
    <s v="PMUNOZ"/>
    <s v="ZSRV"/>
    <s v=""/>
    <s v="77684685"/>
    <s v="DELOITTE CONSULTORIA LIMITADA"/>
    <n v="360"/>
    <n v="15000"/>
    <s v="UF"/>
    <s v="false"/>
  </r>
  <r>
    <s v="AEB"/>
    <s v="CL"/>
    <x v="0"/>
    <n v="602"/>
    <s v="CL Ops Mall"/>
    <s v="MFREITEZ"/>
    <x v="2"/>
    <s v="1200143864"/>
    <s v="10"/>
    <x v="162"/>
    <s v="REPARACION Y NORMALIZACION DE MATRIZ"/>
    <d v="2026-01-12T00:00:00"/>
    <s v="KVARAS"/>
    <s v="ZSRV"/>
    <s v=""/>
    <s v="76425235"/>
    <s v="REDES CONTRA INCENDIOS SPA"/>
    <n v="357"/>
    <n v="14875"/>
    <s v="UF"/>
    <s v="false"/>
  </r>
  <r>
    <s v="AEB"/>
    <s v="CL"/>
    <x v="0"/>
    <n v="601"/>
    <s v="CL Center Manager"/>
    <s v="ipalma"/>
    <x v="0"/>
    <s v="1300008951"/>
    <s v="10"/>
    <x v="163"/>
    <s v="Inspeccion estructural El Bosque"/>
    <d v="2026-03-09T00:00:00"/>
    <s v="PMUNOZ"/>
    <s v="ZSPC"/>
    <s v=""/>
    <s v="76458432"/>
    <s v="LIVE INFRASTRUCTURE DIAGNOSTICS SPA"/>
    <n v="351.13"/>
    <n v="14630.416666666666"/>
    <s v="UF"/>
    <s v="false"/>
  </r>
  <r>
    <s v="MQU"/>
    <s v="CL"/>
    <x v="0"/>
    <n v="601"/>
    <s v="CL Center Manager"/>
    <s v="ipalma"/>
    <x v="0"/>
    <s v="1300008954"/>
    <s v="10"/>
    <x v="164"/>
    <s v="Inspeccion estructural Quilicura"/>
    <d v="2026-03-09T00:00:00"/>
    <s v="PMUNOZ"/>
    <s v="ZSPC"/>
    <s v=""/>
    <s v="76458432"/>
    <s v="LIVE INFRASTRUCTURE DIAGNOSTICS SPA"/>
    <n v="351.13"/>
    <n v="14630.416666666666"/>
    <s v="UF"/>
    <s v="false"/>
  </r>
  <r>
    <s v="3450"/>
    <s v="PE"/>
    <x v="1"/>
    <n v="803"/>
    <s v="PE Ops Out/Strips"/>
    <s v="mrodriguezc"/>
    <x v="2"/>
    <s v="1200146998"/>
    <s v="10"/>
    <x v="165"/>
    <s v="Renovación de Friso TR4 en Techo Faucett"/>
    <d v="2026-03-10T00:00:00"/>
    <s v="MRODRIGUEZC"/>
    <s v="ZSRV"/>
    <s v=""/>
    <s v="P60790228"/>
    <s v="JP ENERGY S.A.C"/>
    <n v="49617.599999999999"/>
    <n v="14381.91304347826"/>
    <s v="PEN"/>
    <s v="false"/>
  </r>
  <r>
    <s v="3300"/>
    <s v="PE"/>
    <x v="1"/>
    <n v="805"/>
    <s v="PE Gcia InfrayDes"/>
    <s v="MCARRASCO"/>
    <x v="2"/>
    <s v="1200145182"/>
    <s v="10"/>
    <x v="166"/>
    <s v="Proyecto Jesús María - Estudio de Mercad"/>
    <d v="2026-02-06T00:00:00"/>
    <s v="EXT_ACHIHUAN"/>
    <s v="ZSRV"/>
    <s v="SER_GRAL"/>
    <s v="P26049741"/>
    <s v="IPSOS OPINION Y MERCADO S.A"/>
    <n v="49500"/>
    <n v="14347.82608695652"/>
    <s v="PEN"/>
    <s v="false"/>
  </r>
  <r>
    <s v="1100"/>
    <s v="CL"/>
    <x v="0"/>
    <n v="614"/>
    <s v="CL Explotación TI"/>
    <s v="ACARVAJAL"/>
    <x v="2"/>
    <s v="1200144323"/>
    <s v="10"/>
    <x v="167"/>
    <s v="Lic. Winshuttle (1STUDIO+9RUNNER) 2026"/>
    <d v="2026-01-21T00:00:00"/>
    <s v="ACARVAJAL"/>
    <s v="ZSRV"/>
    <s v="SER_GRAL"/>
    <s v="76023341"/>
    <s v="ASESORIAS Y CONSULTORIAS MUCK Y"/>
    <n v="14258"/>
    <n v="14258"/>
    <s v="USD"/>
    <s v="false"/>
  </r>
  <r>
    <s v="1100"/>
    <s v="CL"/>
    <x v="0"/>
    <n v="935"/>
    <s v="Corp Gte C Comerc"/>
    <s v="CPREUSS"/>
    <x v="2"/>
    <s v="1200146370"/>
    <s v="10"/>
    <x v="168"/>
    <s v="4 MESES VISUALIZADOR MUPK"/>
    <d v="2026-02-26T00:00:00"/>
    <s v="CPREUSS"/>
    <s v="ZSRV"/>
    <s v=""/>
    <s v="76107191"/>
    <s v="SII GROUP CHILE SPA"/>
    <n v="340"/>
    <n v="14166.666666666666"/>
    <s v="UF"/>
    <s v="false"/>
  </r>
  <r>
    <s v="1100"/>
    <s v="CL"/>
    <x v="0"/>
    <n v="626"/>
    <s v="CL Proyectos 3"/>
    <s v="CGARCIA"/>
    <x v="2"/>
    <s v="1200145978"/>
    <s v="10"/>
    <x v="169"/>
    <s v="Acometida Alcantarillado Local 139 Cot 3"/>
    <d v="2026-02-19T00:00:00"/>
    <s v="EXT_AYEPEZ"/>
    <s v="ZSRV"/>
    <s v=""/>
    <s v="76338784"/>
    <s v="SOCIEDAD DE TRANSPORTES Y DESARROLL"/>
    <n v="332.64"/>
    <n v="13860"/>
    <s v="UF"/>
    <s v="false"/>
  </r>
  <r>
    <s v="1100"/>
    <s v="CL"/>
    <x v="0"/>
    <n v="607"/>
    <s v="CL Gcia Desarrollo"/>
    <s v="F HERNANDEZ"/>
    <x v="2"/>
    <s v="1200145033"/>
    <s v="10"/>
    <x v="170"/>
    <s v="ESTUDIO DE MERCADO, 2 TERRENOS"/>
    <d v="2026-02-04T00:00:00"/>
    <s v="BILLESCA"/>
    <s v="ZSRV"/>
    <s v=""/>
    <s v="76143205"/>
    <s v="GEORESEARCH SPA"/>
    <n v="330"/>
    <n v="13750"/>
    <s v="UF"/>
    <s v="false"/>
  </r>
  <r>
    <s v="1100"/>
    <s v="CL"/>
    <x v="0"/>
    <n v="626"/>
    <s v="CL Proyectos 3"/>
    <s v="DGONZALEZ"/>
    <x v="2"/>
    <s v="1200146268"/>
    <s v="10"/>
    <x v="171"/>
    <s v="Inspección Técnica de Obra Operaciones 2"/>
    <d v="2026-02-24T00:00:00"/>
    <s v="EXT_AYEPEZ"/>
    <s v="ZSRV"/>
    <s v=""/>
    <s v="76088833"/>
    <s v="ASESORIAS E INVERSIONES FAUNDEZ LAT"/>
    <n v="327"/>
    <n v="13625"/>
    <s v="UF"/>
    <s v="false"/>
  </r>
  <r>
    <s v="1100"/>
    <s v="CL"/>
    <x v="0"/>
    <n v="910"/>
    <s v="Corp A. Personas"/>
    <s v="CCHUECAS"/>
    <x v="1"/>
    <s v="1400009182"/>
    <s v="10"/>
    <x v="172"/>
    <s v="Prestación de Servicio dic´25"/>
    <d v="2026-01-21T00:00:00"/>
    <s v="DQUINTANA"/>
    <s v="ZPMH"/>
    <s v=""/>
    <s v="18458219"/>
    <s v="DANIEL ANDRES FERNANDEZ GONZALEZ"/>
    <n v="12524542"/>
    <n v="13526.445843638288"/>
    <s v="CLP"/>
    <s v="false"/>
  </r>
  <r>
    <s v="MAM"/>
    <s v="CL"/>
    <x v="0"/>
    <n v="602"/>
    <s v="CL Ops Mall"/>
    <s v="p.herrera"/>
    <x v="3"/>
    <s v="1200147094"/>
    <s v="10"/>
    <x v="173"/>
    <s v="Servicio de asesoria de consumo eléctric"/>
    <d v="2026-03-11T00:00:00"/>
    <s v="EXT_PHERRERA"/>
    <s v="ZSRV"/>
    <s v=""/>
    <s v="76061803"/>
    <s v="RIBE ASESORIAS Y SERVICIOS DE INGEN"/>
    <n v="320"/>
    <n v="13333.333333333334"/>
    <s v="UF"/>
    <s v="false"/>
  </r>
  <r>
    <s v="MIN"/>
    <s v="PE"/>
    <x v="1"/>
    <n v="928"/>
    <s v="Corp Gest Riesgo"/>
    <s v="cfuentes"/>
    <x v="3"/>
    <s v="1400009355"/>
    <s v="10"/>
    <x v="174"/>
    <s v="Endoso inclusión Minka póliza Responsabi"/>
    <d v="2026-03-13T00:00:00"/>
    <s v="PMUNOZ"/>
    <s v="ZPMH"/>
    <s v=""/>
    <s v="P10004195"/>
    <s v="RIMAC SEGUROS Y REASEGUROS"/>
    <n v="13273"/>
    <n v="13273"/>
    <s v="USD"/>
    <s v="false"/>
  </r>
  <r>
    <s v="1100"/>
    <s v="CL"/>
    <x v="0"/>
    <n v="626"/>
    <s v="CL Proyectos 3"/>
    <s v="DGONZALEZ"/>
    <x v="2"/>
    <s v="1200144720"/>
    <s v="10"/>
    <x v="175"/>
    <s v="Desarme Tabique y Retiro de Estructuras"/>
    <d v="2026-01-28T00:00:00"/>
    <s v="EXT_AYEPEZ"/>
    <s v="ZSRV"/>
    <s v=""/>
    <s v="76451328"/>
    <s v="MESA ARQUITECTURA LIMITADA"/>
    <n v="317.75"/>
    <n v="13239.583333333334"/>
    <s v="UF"/>
    <s v="false"/>
  </r>
  <r>
    <s v="3540"/>
    <s v="PE"/>
    <x v="1"/>
    <n v="814"/>
    <s v="PE Explotación TI"/>
    <s v="DCOLLAO"/>
    <x v="0"/>
    <s v="1300008933"/>
    <s v="10"/>
    <x v="176"/>
    <s v="pago consultas y onboarding"/>
    <d v="2026-02-23T00:00:00"/>
    <s v="DCOLLAO"/>
    <s v="ZSPC"/>
    <s v=""/>
    <s v="P60107759"/>
    <s v="GESINTEL S.A.C"/>
    <n v="45672"/>
    <n v="13238.260869565216"/>
    <s v="PEN"/>
    <s v="false"/>
  </r>
  <r>
    <s v="3540"/>
    <s v="PE"/>
    <x v="1"/>
    <n v="808"/>
    <s v="PE Área Legal"/>
    <s v="GOLIVERI"/>
    <x v="2"/>
    <s v="1200144619"/>
    <s v="10"/>
    <x v="177"/>
    <s v="Renovación de servicios vLex 2026"/>
    <d v="2026-01-27T00:00:00"/>
    <s v="SGARIBAY"/>
    <s v="ZSRV"/>
    <s v=""/>
    <s v="P60147825"/>
    <s v="PERU INFORMACION LEGAL S.A.C"/>
    <n v="13203.34"/>
    <n v="13203.34"/>
    <s v="USD"/>
    <s v="false"/>
  </r>
  <r>
    <s v="1100"/>
    <s v="CL"/>
    <x v="0"/>
    <n v="626"/>
    <s v="CL Proyectos 3"/>
    <s v="DGONZALEZ"/>
    <x v="2"/>
    <s v="1200146326"/>
    <s v="10"/>
    <x v="178"/>
    <s v="Extensión ITO  2 - Otras Obras Alejandro"/>
    <d v="2026-02-25T00:00:00"/>
    <s v="EXT_AYEPEZ"/>
    <s v="ZSRV"/>
    <s v=""/>
    <s v="79906490"/>
    <s v="WSP CHILE S.A"/>
    <n v="316"/>
    <n v="13166.666666666666"/>
    <s v="UF"/>
    <s v="false"/>
  </r>
  <r>
    <s v="1100"/>
    <s v="CL"/>
    <x v="0"/>
    <n v="910"/>
    <s v="Corp A. Personas"/>
    <s v="dquintana"/>
    <x v="3"/>
    <s v="1200147582"/>
    <s v="10"/>
    <x v="179"/>
    <s v="1. 26-DLC001"/>
    <d v="2026-03-18T00:00:00"/>
    <s v="DQUINTANA"/>
    <s v="ZSRV"/>
    <s v=""/>
    <s v="76074578"/>
    <s v="DE LA SOTTA CONSULTORES ASOCIADOS"/>
    <n v="12190000"/>
    <n v="13165.142073374878"/>
    <s v="CLP"/>
    <s v="false"/>
  </r>
  <r>
    <s v="LAR"/>
    <s v="PE"/>
    <x v="1"/>
    <n v="809"/>
    <s v="PE Gcia Marketing"/>
    <s v="MBOTURAUM"/>
    <x v="2"/>
    <s v="1200145952"/>
    <s v="10"/>
    <x v="180"/>
    <s v="SERVICIO DE ASESORIA DE COMUNICACIÓN"/>
    <d v="2026-02-19T00:00:00"/>
    <s v="GRAVINES"/>
    <s v="ZSRV"/>
    <s v=""/>
    <s v="P37167215"/>
    <s v="APOYO COMUNICACION S.A."/>
    <n v="45000"/>
    <n v="13043.478260869564"/>
    <s v="PEN"/>
    <s v="false"/>
  </r>
  <r>
    <s v="1100"/>
    <s v="CL"/>
    <x v="0"/>
    <n v="626"/>
    <s v="CL Proyectos 3"/>
    <s v="DGONZALEZ"/>
    <x v="2"/>
    <s v="1200144010"/>
    <s v="10"/>
    <x v="181"/>
    <s v="Proyectista Iluminación MarketPlace"/>
    <d v="2026-01-14T00:00:00"/>
    <s v="EXT_AYEPEZ"/>
    <s v="ZSRV"/>
    <s v=""/>
    <s v="77700803"/>
    <s v="SOCIEDAD DE PROFESIONALES VICUNA SA"/>
    <n v="311"/>
    <n v="12958.333333333334"/>
    <s v="UF"/>
    <s v="false"/>
  </r>
  <r>
    <s v="1100"/>
    <s v="CL"/>
    <x v="0"/>
    <n v="604"/>
    <s v="CL Marketing Mall"/>
    <s v="IIBANEZ"/>
    <x v="2"/>
    <s v="1200144915"/>
    <s v="10"/>
    <x v="182"/>
    <s v="TRAVELLERS/ CITYPLAN APP"/>
    <d v="2026-02-02T00:00:00"/>
    <s v="IIBANEZ"/>
    <s v="ZSRV"/>
    <s v=""/>
    <s v="76763772"/>
    <s v="CCV MEDIA GROUP SPA"/>
    <n v="310"/>
    <n v="12916.666666666666"/>
    <s v="UF"/>
    <s v="false"/>
  </r>
  <r>
    <s v="6000"/>
    <s v="PE"/>
    <x v="2"/>
    <n v="802"/>
    <s v="PE Ops Mall"/>
    <s v="KALVAN"/>
    <x v="2"/>
    <s v="1200145809"/>
    <s v="10"/>
    <x v="183"/>
    <s v="HABILITACIÓN_INDEPENDENCIA_FEBRERO_2026"/>
    <d v="2026-02-18T00:00:00"/>
    <s v="EXT_KNOLASCO"/>
    <s v="ZSRV"/>
    <s v="SER_MANTO"/>
    <s v="P55433682"/>
    <s v="F &amp; G DESARROLLO Y GESTION DE"/>
    <n v="44559.85"/>
    <n v="12915.898550724636"/>
    <s v="PEN"/>
    <s v="false"/>
  </r>
  <r>
    <s v="1100"/>
    <s v="CL"/>
    <x v="0"/>
    <n v="901"/>
    <s v="Corp Gcia Contral"/>
    <s v="KBOYE"/>
    <x v="2"/>
    <s v="1200145100"/>
    <s v="10"/>
    <x v="184"/>
    <s v="Servicio QAs Debida Diligencia"/>
    <d v="2026-02-05T00:00:00"/>
    <s v="KBOYE"/>
    <s v="ZSRV"/>
    <s v=""/>
    <s v="76138168"/>
    <s v="AXITY CHILE SPA"/>
    <n v="309"/>
    <n v="12875"/>
    <s v="UF"/>
    <s v="false"/>
  </r>
  <r>
    <s v="MIN"/>
    <s v="PE"/>
    <x v="1"/>
    <n v="802"/>
    <s v="PE Ops Mall"/>
    <s v="CPISFIL"/>
    <x v="2"/>
    <s v="1200146731"/>
    <s v="10"/>
    <x v="185"/>
    <s v="Serv FEE Mantto preventivo-Feb"/>
    <d v="2026-03-05T00:00:00"/>
    <s v="EXT_EDAVILA"/>
    <s v="ZSRV"/>
    <s v=""/>
    <s v="P56607803"/>
    <s v="NATIONAL FACILITIES MANAGEMENT S.A."/>
    <n v="44418.55"/>
    <n v="12874.942028985508"/>
    <s v="PEN"/>
    <s v="false"/>
  </r>
  <r>
    <s v="MIN"/>
    <s v="PE"/>
    <x v="1"/>
    <n v="802"/>
    <s v="PE Ops Mall"/>
    <s v="jrojas"/>
    <x v="3"/>
    <s v="1200147243"/>
    <s v="10"/>
    <x v="186"/>
    <s v="Serv FEE Mantto preventivo-Mar26"/>
    <d v="2026-03-12T00:00:00"/>
    <s v="EXT_EDAVILA"/>
    <s v="ZSRV"/>
    <s v=""/>
    <s v="P56607803"/>
    <s v="NATIONAL FACILITIES MANAGEMENT S.A."/>
    <n v="44418.55"/>
    <n v="12874.942028985508"/>
    <s v="PEN"/>
    <s v="false"/>
  </r>
  <r>
    <s v="4300"/>
    <s v="CO"/>
    <x v="3"/>
    <n v="702"/>
    <s v="CO Ops Mall"/>
    <s v="AZAMUDIO"/>
    <x v="2"/>
    <s v="1200143990"/>
    <s v="10"/>
    <x v="187"/>
    <s v="Siniestro N°25486954 Cibierta Coco Barri"/>
    <d v="2026-01-14T00:00:00"/>
    <s v="EXT_JTRUJILL"/>
    <s v="ZSRV"/>
    <s v=""/>
    <s v="C901498330"/>
    <s v="CONSTRUCCIÓN Y MANTENIMIENTO 7/24 S"/>
    <n v="47225000"/>
    <n v="12839.858618814573"/>
    <s v="COP"/>
    <s v="false"/>
  </r>
  <r>
    <s v="MIN"/>
    <s v="PE"/>
    <x v="1"/>
    <n v="802"/>
    <s v="PE Ops Mall"/>
    <s v="CPISFIL"/>
    <x v="2"/>
    <s v="1200144575"/>
    <s v="10"/>
    <x v="188"/>
    <s v="Serv FEE Mantto preventivo-Ene"/>
    <d v="2026-01-26T00:00:00"/>
    <s v="EXT_EDAVILA"/>
    <s v="ZSRV"/>
    <s v=""/>
    <s v="P56607803"/>
    <s v="NATIONAL FACILITIES MANAGEMENT S.A."/>
    <n v="43864.29"/>
    <n v="12714.286956521739"/>
    <s v="PEN"/>
    <s v="false"/>
  </r>
  <r>
    <s v="CON"/>
    <s v="CL"/>
    <x v="0"/>
    <n v="602"/>
    <s v="CL Ops Mall"/>
    <s v="JALVAREZV"/>
    <x v="2"/>
    <s v="1200146133"/>
    <s v="10"/>
    <x v="189"/>
    <s v="Bajadas de agua sector Rosen y Puma"/>
    <d v="2026-02-23T00:00:00"/>
    <s v="JALVAREZV"/>
    <s v="ZSRV"/>
    <s v=""/>
    <s v="10772414"/>
    <s v="VICENTE ANDRES MENDEZ NAVARRETE"/>
    <n v="11722900"/>
    <n v="12660.676293024311"/>
    <s v="CLP"/>
    <s v="false"/>
  </r>
  <r>
    <s v="1100"/>
    <s v="CL"/>
    <x v="0"/>
    <n v="930"/>
    <s v="Corp Desarro. TI"/>
    <s v="nbarros"/>
    <x v="3"/>
    <s v="1200147407"/>
    <s v="20"/>
    <x v="106"/>
    <s v="2. Firma BBP 15% 300"/>
    <d v="2026-03-16T00:00:00"/>
    <s v="NBARROS"/>
    <s v="ZSRV"/>
    <s v=""/>
    <s v="81513400"/>
    <s v="PRICEWATERHOUSECOOPERS"/>
    <n v="300"/>
    <n v="12500"/>
    <s v="UF"/>
    <s v="false"/>
  </r>
  <r>
    <s v="1100"/>
    <s v="CL"/>
    <x v="0"/>
    <n v="930"/>
    <s v="Corp Desarro. TI"/>
    <s v="nbarros"/>
    <x v="3"/>
    <s v="1200147407"/>
    <s v="50"/>
    <x v="106"/>
    <s v="5. Go Live 15% 300"/>
    <d v="2026-03-16T00:00:00"/>
    <s v="NBARROS"/>
    <s v="ZSRV"/>
    <s v=""/>
    <s v="81513400"/>
    <s v="PRICEWATERHOUSECOOPERS"/>
    <n v="300"/>
    <n v="12500"/>
    <s v="UF"/>
    <s v="false"/>
  </r>
  <r>
    <s v="MIN"/>
    <s v="PE"/>
    <x v="1"/>
    <n v="802"/>
    <s v="PE Ops Mall"/>
    <s v="cpisfil"/>
    <x v="0"/>
    <s v="1300008927"/>
    <s v="10"/>
    <x v="190"/>
    <s v="Serv.aromatización-Min-Ene-Jun-2026"/>
    <d v="2026-03-03T00:00:00"/>
    <s v="EXT_EDAVILA"/>
    <s v="ZSPC"/>
    <s v=""/>
    <s v="P54804288"/>
    <s v="PEFARER PERU S.A.C"/>
    <n v="42510.06"/>
    <n v="12321.756521739129"/>
    <s v="PEN"/>
    <s v="false"/>
  </r>
  <r>
    <s v="MIN"/>
    <s v="PE"/>
    <x v="1"/>
    <n v="802"/>
    <s v="PE Ops Mall"/>
    <s v="CPISFIL"/>
    <x v="0"/>
    <s v="1300008854"/>
    <s v="10"/>
    <x v="191"/>
    <s v="Mant Prev A&amp;D De Min-2026"/>
    <d v="2026-01-27T00:00:00"/>
    <s v="EXT_EDAVILA"/>
    <s v="ZSPC"/>
    <s v=""/>
    <s v="P53839517"/>
    <s v="MR SISTEMAS ESPECIALES E.I.R.L."/>
    <n v="41952"/>
    <n v="12160"/>
    <s v="PEN"/>
    <s v="false"/>
  </r>
  <r>
    <s v="2400"/>
    <s v="CL"/>
    <x v="0"/>
    <n v="602"/>
    <s v="CL Ops Mall"/>
    <s v="ROQUENDO"/>
    <x v="2"/>
    <s v="1200145514"/>
    <s v="10"/>
    <x v="192"/>
    <s v="sla de basura XCAL etapa 2"/>
    <d v="2026-02-12T00:00:00"/>
    <s v="MMARTINEZG"/>
    <s v="ZSRV"/>
    <s v=""/>
    <s v="12348462"/>
    <s v="EDGARDO FROILAN"/>
    <n v="11258800"/>
    <n v="12159.450498417807"/>
    <s v="CLP"/>
    <s v="false"/>
  </r>
  <r>
    <s v="MIN"/>
    <s v="PE"/>
    <x v="1"/>
    <n v="802"/>
    <s v="PE Ops Mall"/>
    <s v="cpisfil"/>
    <x v="2"/>
    <s v="1200146805"/>
    <s v="10"/>
    <x v="193"/>
    <s v="sistema. avanz. de clorac. auto. de cist"/>
    <d v="2026-03-06T00:00:00"/>
    <s v="EXT_EDAVILA"/>
    <s v="ZSRV"/>
    <s v=""/>
    <s v="P38820311"/>
    <s v="NCH PERU S.A"/>
    <n v="12000"/>
    <n v="12000"/>
    <s v="USD"/>
    <s v="false"/>
  </r>
  <r>
    <s v="1100"/>
    <s v="CL"/>
    <x v="0"/>
    <n v="626"/>
    <s v="CL Proyectos 3"/>
    <s v="DGONZALEZ"/>
    <x v="2"/>
    <s v="1200145818"/>
    <s v="10"/>
    <x v="194"/>
    <s v="Arranque trifasico de 250A TKO"/>
    <d v="2026-02-18T00:00:00"/>
    <s v="EXT_AYEPEZ"/>
    <s v="ZSRV"/>
    <s v=""/>
    <s v="77998630"/>
    <s v="T &amp; P INGENIERIA Y MONTAJES"/>
    <n v="285.66000000000003"/>
    <n v="11902.5"/>
    <s v="UF"/>
    <s v="false"/>
  </r>
  <r>
    <s v="MAM"/>
    <s v="CL"/>
    <x v="0"/>
    <n v="604"/>
    <s v="CL Marketing Mall"/>
    <s v="J.BENAVENTE"/>
    <x v="2"/>
    <s v="1200144783"/>
    <s v="10"/>
    <x v="195"/>
    <s v="PAGO ANALISTA DATOS EXTERNO SII GROUP"/>
    <d v="2026-01-29T00:00:00"/>
    <s v="MFILIPINI"/>
    <s v="ZSRV"/>
    <s v=""/>
    <s v="76107191"/>
    <s v="SII GROUP CHILE SPA"/>
    <n v="285"/>
    <n v="11875"/>
    <s v="UF"/>
    <s v="false"/>
  </r>
  <r>
    <s v="1100"/>
    <s v="CL"/>
    <x v="0"/>
    <n v="604"/>
    <s v="CL Marketing Mall"/>
    <s v="J.BENAENTE"/>
    <x v="2"/>
    <s v="1200145068"/>
    <s v="10"/>
    <x v="196"/>
    <s v="PAGO ANALISTA DATOS EXTERNO"/>
    <d v="2026-02-05T00:00:00"/>
    <s v="MFILIPINI"/>
    <s v="ZSRV"/>
    <s v=""/>
    <s v="76107191"/>
    <s v="SII GROUP CHILE SPA"/>
    <n v="285"/>
    <n v="11875"/>
    <s v="UF"/>
    <s v="false"/>
  </r>
  <r>
    <s v="2200"/>
    <s v="CL"/>
    <x v="0"/>
    <n v="602"/>
    <s v="CL Ops Mall"/>
    <s v="FQUEZADA"/>
    <x v="2"/>
    <s v="1200146010"/>
    <s v="10"/>
    <x v="197"/>
    <s v="CAMBIO DE TABLEROS TURBINAS Y MOTOS CLIM"/>
    <d v="2026-02-20T00:00:00"/>
    <s v="FQUEZADA"/>
    <s v="ZSRV"/>
    <s v=""/>
    <s v="76917942"/>
    <s v="TOP KEEPING SPA"/>
    <n v="10850000"/>
    <n v="11717.94844102686"/>
    <s v="CLP"/>
    <s v="false"/>
  </r>
  <r>
    <s v="OAS"/>
    <s v="CO"/>
    <x v="3"/>
    <n v="703"/>
    <s v="CO Ops Out/Strip"/>
    <s v="LCHARRY"/>
    <x v="0"/>
    <s v="1300008898"/>
    <s v="10"/>
    <x v="198"/>
    <s v="GEST RESIDUOS OAS 2026"/>
    <d v="2026-02-16T00:00:00"/>
    <s v="EXT_MSAMPER"/>
    <s v="ZSPC"/>
    <s v=""/>
    <s v="C800125313"/>
    <s v="SUMMAR PROCESOS S.A.S"/>
    <n v="43021364"/>
    <n v="11696.9450788472"/>
    <s v="COP"/>
    <s v="false"/>
  </r>
  <r>
    <s v="BOG"/>
    <s v="CO"/>
    <x v="3"/>
    <n v="719"/>
    <s v="CO Gcia Ing"/>
    <s v="JVASQUEZ"/>
    <x v="3"/>
    <s v="1200147478"/>
    <s v="10"/>
    <x v="199"/>
    <s v="10.1.1 Gestiones Colina 2026 Salgado res"/>
    <d v="2026-03-17T00:00:00"/>
    <s v="JVASQUEZ"/>
    <s v="ZSRV"/>
    <s v=""/>
    <s v="C830113642"/>
    <s v="SALGADO RESTREPO ARQUITECTOS S.A.S"/>
    <n v="43000000"/>
    <n v="11691.136487221316"/>
    <s v="COP"/>
    <s v="false"/>
  </r>
  <r>
    <s v="MAM"/>
    <s v="CL"/>
    <x v="0"/>
    <n v="602"/>
    <s v="CL Ops Mall"/>
    <s v="CMEDINA"/>
    <x v="2"/>
    <s v="1200144657"/>
    <s v="10"/>
    <x v="200"/>
    <s v="Inst porfidos acceso princ placa bancari"/>
    <d v="2026-01-27T00:00:00"/>
    <s v="EXT_BBUSTOS"/>
    <s v="ZSRV"/>
    <s v="SER_GRAL"/>
    <s v="96811990"/>
    <s v="LINKES CHILE S.A"/>
    <n v="10813158"/>
    <n v="11678.159256099274"/>
    <s v="CLP"/>
    <s v="false"/>
  </r>
  <r>
    <s v="1100"/>
    <s v="CL"/>
    <x v="0"/>
    <n v="918"/>
    <s v="Corp Invest. Rel"/>
    <s v="LBROWN"/>
    <x v="2"/>
    <s v="1200146293"/>
    <s v="10"/>
    <x v="201"/>
    <s v="EVOTING JUNTA  EX 2026"/>
    <d v="2026-02-25T00:00:00"/>
    <s v="PMUNOZ"/>
    <s v="ZSRV"/>
    <s v=""/>
    <s v="76359427"/>
    <s v="E-VOTING CHILE SPA"/>
    <n v="280"/>
    <n v="11666.666666666666"/>
    <s v="UF"/>
    <s v="false"/>
  </r>
  <r>
    <s v="1100"/>
    <s v="CL"/>
    <x v="0"/>
    <n v="930"/>
    <s v="Corp Desarro. TI"/>
    <s v="nbarros"/>
    <x v="3"/>
    <s v="1200147402"/>
    <s v="20"/>
    <x v="116"/>
    <s v="2. Firma BBP 15% 300"/>
    <d v="2026-03-16T00:00:00"/>
    <s v="NBARROS"/>
    <s v="ZSRV"/>
    <s v=""/>
    <s v="81513400"/>
    <s v="PRICEWATERHOUSECOOPERS"/>
    <n v="279"/>
    <n v="11625"/>
    <s v="UF"/>
    <s v="false"/>
  </r>
  <r>
    <s v="1100"/>
    <s v="CL"/>
    <x v="0"/>
    <n v="930"/>
    <s v="Corp Desarro. TI"/>
    <s v="nbarros"/>
    <x v="3"/>
    <s v="1200147402"/>
    <s v="50"/>
    <x v="116"/>
    <s v="5. Go Live 15% 300"/>
    <d v="2026-03-16T00:00:00"/>
    <s v="NBARROS"/>
    <s v="ZSRV"/>
    <s v=""/>
    <s v="81513400"/>
    <s v="PRICEWATERHOUSECOOPERS"/>
    <n v="279"/>
    <n v="11625"/>
    <s v="UF"/>
    <s v="false"/>
  </r>
  <r>
    <s v="6550"/>
    <s v="PE"/>
    <x v="2"/>
    <n v="802"/>
    <s v="PE Ops Mall"/>
    <s v="LCHIPAYO"/>
    <x v="2"/>
    <s v="1200144823"/>
    <s v="10"/>
    <x v="202"/>
    <s v="Inspección de Proyecto Paneles Solares"/>
    <d v="2026-01-29T00:00:00"/>
    <s v="PRA_ARIVERA"/>
    <s v="ZSRV"/>
    <s v="SER_GRAL"/>
    <s v="P60131047"/>
    <s v="GLAVE INGENIEROS E.I.R.L."/>
    <n v="40000"/>
    <n v="11594.202898550724"/>
    <s v="PEN"/>
    <s v="false"/>
  </r>
  <r>
    <s v="OAS"/>
    <s v="CO"/>
    <x v="3"/>
    <n v="719"/>
    <s v="CO Gcia Ing"/>
    <s v="JVASQUEZ"/>
    <x v="2"/>
    <s v="1200144876"/>
    <s v="10"/>
    <x v="203"/>
    <s v="Redes electricas division locales OAS"/>
    <d v="2026-01-30T00:00:00"/>
    <s v="JVASQUEZ"/>
    <s v="ZSRV"/>
    <s v=""/>
    <s v="C900902892"/>
    <s v="PROYECTOS, DISEÑOS, SUMINISTROS INT"/>
    <n v="42484632"/>
    <n v="11551.014681892333"/>
    <s v="COP"/>
    <s v="false"/>
  </r>
  <r>
    <s v="PHM"/>
    <s v="CO"/>
    <x v="3"/>
    <n v="702"/>
    <s v="CO Ops Mall"/>
    <s v="JDIAZ"/>
    <x v="2"/>
    <s v="1200146164"/>
    <s v="10"/>
    <x v="204"/>
    <s v="Servicio de limpieza adicional vidrios"/>
    <d v="2026-02-23T00:00:00"/>
    <s v="EXT_BOSORNO"/>
    <s v="ZSRV"/>
    <s v=""/>
    <s v="C800125313"/>
    <s v="SUMMAR PROCESOS S.A.S"/>
    <n v="42267516"/>
    <n v="11491.983686786298"/>
    <s v="COP"/>
    <s v="false"/>
  </r>
  <r>
    <s v="DCO"/>
    <s v="CO"/>
    <x v="3"/>
    <n v="708"/>
    <s v="CO Sgcia Legal"/>
    <s v="A CUBILLOS"/>
    <x v="3"/>
    <s v="1200147413"/>
    <s v="10"/>
    <x v="205"/>
    <s v="Vincent AI"/>
    <d v="2026-03-16T00:00:00"/>
    <s v="EXT_DORTIZ"/>
    <s v="ZSRV"/>
    <s v=""/>
    <s v="C901004967"/>
    <s v="COLOMBIA INFORMACION LEGAL SAS"/>
    <n v="42063306"/>
    <n v="11436.461663947797"/>
    <s v="COP"/>
    <s v="false"/>
  </r>
  <r>
    <s v="3540"/>
    <s v="PE"/>
    <x v="1"/>
    <n v="813"/>
    <s v="PE Gcia Ops"/>
    <s v="LCHIPAYO"/>
    <x v="2"/>
    <s v="1200144824"/>
    <s v="10"/>
    <x v="206"/>
    <s v="Consultoría ISO"/>
    <d v="2026-01-29T00:00:00"/>
    <s v="PRA_ARIVERA"/>
    <s v="ZSRV"/>
    <s v="SER_GRAL"/>
    <s v="P53739857"/>
    <s v="PARADIGMA PERU S.A.C"/>
    <n v="39000"/>
    <n v="11304.347826086956"/>
    <s v="PEN"/>
    <s v="false"/>
  </r>
  <r>
    <s v="1100"/>
    <s v="CL"/>
    <x v="0"/>
    <n v="923"/>
    <s v="Corp Analytics TI"/>
    <s v="ITOBAR"/>
    <x v="2"/>
    <s v="1200145263"/>
    <s v="10"/>
    <x v="207"/>
    <s v="Serv Sii group Ene 26 3 perfiles"/>
    <d v="2026-02-09T00:00:00"/>
    <s v="ITOBAR"/>
    <s v="ZSRV"/>
    <s v=""/>
    <s v="76107191"/>
    <s v="SII GROUP CHILE SPA"/>
    <n v="270"/>
    <n v="11250"/>
    <s v="UF"/>
    <s v="false"/>
  </r>
  <r>
    <s v="1100"/>
    <s v="CL"/>
    <x v="0"/>
    <n v="923"/>
    <s v="Corp Analytics TI"/>
    <s v="ITOBAR"/>
    <x v="2"/>
    <s v="1200145263"/>
    <s v="20"/>
    <x v="207"/>
    <s v="Serv Sii group Feb 26 3 perfiles"/>
    <d v="2026-02-09T00:00:00"/>
    <s v="ITOBAR"/>
    <s v="ZSRV"/>
    <s v=""/>
    <s v="76107191"/>
    <s v="SII GROUP CHILE SPA"/>
    <n v="270"/>
    <n v="11250"/>
    <s v="UF"/>
    <s v="false"/>
  </r>
  <r>
    <s v="1100"/>
    <s v="CL"/>
    <x v="0"/>
    <n v="923"/>
    <s v="Corp Analytics TI"/>
    <s v="ITOBAR"/>
    <x v="2"/>
    <s v="1200145263"/>
    <s v="30"/>
    <x v="207"/>
    <s v="Serv Sii group Mar 26 3 perfiles"/>
    <d v="2026-02-09T00:00:00"/>
    <s v="ITOBAR"/>
    <s v="ZSRV"/>
    <s v=""/>
    <s v="76107191"/>
    <s v="SII GROUP CHILE SPA"/>
    <n v="270"/>
    <n v="11250"/>
    <s v="UF"/>
    <s v="false"/>
  </r>
  <r>
    <s v="LAR"/>
    <s v="PE"/>
    <x v="1"/>
    <n v="801"/>
    <s v="PE Center Manager"/>
    <s v="CPACHECO"/>
    <x v="1"/>
    <s v="1400009238"/>
    <s v="10"/>
    <x v="208"/>
    <s v="Parking 2026 - LAR"/>
    <d v="2026-02-11T00:00:00"/>
    <s v="PRA_CPACHECO"/>
    <s v="ZPMH"/>
    <s v="SER_GRAL"/>
    <s v="P60338169"/>
    <s v="INVERSIONES URBANISTICAS OPERADORA"/>
    <n v="38785"/>
    <n v="11242.028985507246"/>
    <s v="PEN"/>
    <s v="false"/>
  </r>
  <r>
    <s v="LAR"/>
    <s v="PE"/>
    <x v="1"/>
    <n v="801"/>
    <s v="PE Center Manager"/>
    <s v="CPACHECO"/>
    <x v="1"/>
    <s v="1400009238"/>
    <s v="20"/>
    <x v="208"/>
    <s v="Parking 2026 - LAR"/>
    <d v="2026-02-11T00:00:00"/>
    <s v="PRA_CPACHECO"/>
    <s v="ZPMH"/>
    <s v="SER_GRAL"/>
    <s v="P60338169"/>
    <s v="INVERSIONES URBANISTICAS OPERADORA"/>
    <n v="38785"/>
    <n v="11242.028985507246"/>
    <s v="PEN"/>
    <s v="false"/>
  </r>
  <r>
    <s v="LAR"/>
    <s v="PE"/>
    <x v="1"/>
    <n v="801"/>
    <s v="PE Center Manager"/>
    <s v="CPACHECO"/>
    <x v="1"/>
    <s v="1400009238"/>
    <s v="30"/>
    <x v="208"/>
    <s v="Parking 2026 - LAR"/>
    <d v="2026-02-11T00:00:00"/>
    <s v="PRA_CPACHECO"/>
    <s v="ZPMH"/>
    <s v="SER_GRAL"/>
    <s v="P60338169"/>
    <s v="INVERSIONES URBANISTICAS OPERADORA"/>
    <n v="38785"/>
    <n v="11242.028985507246"/>
    <s v="PEN"/>
    <s v="false"/>
  </r>
  <r>
    <s v="LAR"/>
    <s v="PE"/>
    <x v="1"/>
    <n v="801"/>
    <s v="PE Center Manager"/>
    <s v="CPACHECO"/>
    <x v="1"/>
    <s v="1400009238"/>
    <s v="40"/>
    <x v="208"/>
    <s v="Parking 2026 - LAR"/>
    <d v="2026-02-11T00:00:00"/>
    <s v="PRA_CPACHECO"/>
    <s v="ZPMH"/>
    <s v="SER_GRAL"/>
    <s v="P60338169"/>
    <s v="INVERSIONES URBANISTICAS OPERADORA"/>
    <n v="38785"/>
    <n v="11242.028985507246"/>
    <s v="PEN"/>
    <s v="false"/>
  </r>
  <r>
    <s v="LAR"/>
    <s v="PE"/>
    <x v="1"/>
    <n v="801"/>
    <s v="PE Center Manager"/>
    <s v="CPACHECO"/>
    <x v="1"/>
    <s v="1400009238"/>
    <s v="50"/>
    <x v="208"/>
    <s v="Parking 2026 - LAR"/>
    <d v="2026-02-11T00:00:00"/>
    <s v="PRA_CPACHECO"/>
    <s v="ZPMH"/>
    <s v="SER_GRAL"/>
    <s v="P60338169"/>
    <s v="INVERSIONES URBANISTICAS OPERADORA"/>
    <n v="38785"/>
    <n v="11242.028985507246"/>
    <s v="PEN"/>
    <s v="false"/>
  </r>
  <r>
    <s v="LAR"/>
    <s v="PE"/>
    <x v="1"/>
    <n v="801"/>
    <s v="PE Center Manager"/>
    <s v="CPACHECO"/>
    <x v="1"/>
    <s v="1400009238"/>
    <s v="60"/>
    <x v="208"/>
    <s v="Parking 2026 - LAR"/>
    <d v="2026-02-11T00:00:00"/>
    <s v="PRA_CPACHECO"/>
    <s v="ZPMH"/>
    <s v="SER_GRAL"/>
    <s v="P60338169"/>
    <s v="INVERSIONES URBANISTICAS OPERADORA"/>
    <n v="38785"/>
    <n v="11242.028985507246"/>
    <s v="PEN"/>
    <s v="false"/>
  </r>
  <r>
    <s v="LAR"/>
    <s v="PE"/>
    <x v="1"/>
    <n v="801"/>
    <s v="PE Center Manager"/>
    <s v="CPACHECO"/>
    <x v="1"/>
    <s v="1400009238"/>
    <s v="70"/>
    <x v="208"/>
    <s v="Parking 2026 - LAR"/>
    <d v="2026-02-11T00:00:00"/>
    <s v="PRA_CPACHECO"/>
    <s v="ZPMH"/>
    <s v="SER_GRAL"/>
    <s v="P60338169"/>
    <s v="INVERSIONES URBANISTICAS OPERADORA"/>
    <n v="38785"/>
    <n v="11242.028985507246"/>
    <s v="PEN"/>
    <s v="false"/>
  </r>
  <r>
    <s v="LAR"/>
    <s v="PE"/>
    <x v="1"/>
    <n v="801"/>
    <s v="PE Center Manager"/>
    <s v="CPACHECO"/>
    <x v="1"/>
    <s v="1400009238"/>
    <s v="80"/>
    <x v="208"/>
    <s v="Parking 2026 - LAR"/>
    <d v="2026-02-11T00:00:00"/>
    <s v="PRA_CPACHECO"/>
    <s v="ZPMH"/>
    <s v="SER_GRAL"/>
    <s v="P60338169"/>
    <s v="INVERSIONES URBANISTICAS OPERADORA"/>
    <n v="38785"/>
    <n v="11242.028985507246"/>
    <s v="PEN"/>
    <s v="false"/>
  </r>
  <r>
    <s v="LAR"/>
    <s v="PE"/>
    <x v="1"/>
    <n v="801"/>
    <s v="PE Center Manager"/>
    <s v="CPACHECO"/>
    <x v="1"/>
    <s v="1400009238"/>
    <s v="90"/>
    <x v="208"/>
    <s v="Parking 2026 - LAR"/>
    <d v="2026-02-11T00:00:00"/>
    <s v="PRA_CPACHECO"/>
    <s v="ZPMH"/>
    <s v="SER_GRAL"/>
    <s v="P60338169"/>
    <s v="INVERSIONES URBANISTICAS OPERADORA"/>
    <n v="38785"/>
    <n v="11242.028985507246"/>
    <s v="PEN"/>
    <s v="false"/>
  </r>
  <r>
    <s v="LAR"/>
    <s v="PE"/>
    <x v="1"/>
    <n v="801"/>
    <s v="PE Center Manager"/>
    <s v="CPACHECO"/>
    <x v="1"/>
    <s v="1400009238"/>
    <s v="100"/>
    <x v="208"/>
    <s v="Parking 2026 - LAR"/>
    <d v="2026-02-11T00:00:00"/>
    <s v="PRA_CPACHECO"/>
    <s v="ZPMH"/>
    <s v="SER_GRAL"/>
    <s v="P60338169"/>
    <s v="INVERSIONES URBANISTICAS OPERADORA"/>
    <n v="38785"/>
    <n v="11242.028985507246"/>
    <s v="PEN"/>
    <s v="false"/>
  </r>
  <r>
    <s v="LAR"/>
    <s v="PE"/>
    <x v="1"/>
    <n v="801"/>
    <s v="PE Center Manager"/>
    <s v="CPACHECO"/>
    <x v="1"/>
    <s v="1400009238"/>
    <s v="110"/>
    <x v="208"/>
    <s v="Parking 2026 - LAR"/>
    <d v="2026-02-11T00:00:00"/>
    <s v="PRA_CPACHECO"/>
    <s v="ZPMH"/>
    <s v="SER_GRAL"/>
    <s v="P60338169"/>
    <s v="INVERSIONES URBANISTICAS OPERADORA"/>
    <n v="38785"/>
    <n v="11242.028985507246"/>
    <s v="PEN"/>
    <s v="false"/>
  </r>
  <r>
    <s v="6000"/>
    <s v="PE"/>
    <x v="2"/>
    <n v="802"/>
    <s v="PE Ops Mall"/>
    <s v="CLLAUCA"/>
    <x v="2"/>
    <s v="1200146346"/>
    <s v="10"/>
    <x v="209"/>
    <s v="DOMINACIÓN NOSOTRAS"/>
    <d v="2026-02-25T00:00:00"/>
    <s v="PRA_CLLAUCA"/>
    <s v="ZSRV"/>
    <s v="SER_PUBLI"/>
    <s v="P60401098"/>
    <s v="GRUPO DJ S.A.C"/>
    <n v="38600"/>
    <n v="11188.405797101448"/>
    <s v="PEN"/>
    <s v="false"/>
  </r>
  <r>
    <s v="LAR"/>
    <s v="PE"/>
    <x v="1"/>
    <n v="804"/>
    <s v="PE Marketing Mall"/>
    <s v="NBARRANZUELA"/>
    <x v="3"/>
    <s v="1200147090"/>
    <s v="10"/>
    <x v="210"/>
    <s v="Eventos Marca Perú"/>
    <d v="2026-03-11T00:00:00"/>
    <s v="EXT_ACHIHUAN"/>
    <s v="ZSRV"/>
    <s v="SER_MKT"/>
    <s v="P60545676"/>
    <s v="MEDIATIKA S.A.C"/>
    <n v="38439.9"/>
    <n v="11142"/>
    <s v="PEN"/>
    <s v="false"/>
  </r>
  <r>
    <s v="LAR"/>
    <s v="PE"/>
    <x v="1"/>
    <n v="801"/>
    <s v="PE Center Manager"/>
    <s v="FZAMALLOA"/>
    <x v="3"/>
    <s v="1200147220"/>
    <s v="10"/>
    <x v="211"/>
    <s v="Implem. Suministros de tableros electric"/>
    <d v="2026-03-12T00:00:00"/>
    <s v="EXT_KNOLASCO"/>
    <s v="ZSRV"/>
    <s v=""/>
    <s v="P60935893"/>
    <s v="INGENIERIA ELECTROMECANICA INTEGRAL"/>
    <n v="38091.78"/>
    <n v="11041.095652173912"/>
    <s v="PEN"/>
    <s v="false"/>
  </r>
  <r>
    <s v="1100"/>
    <s v="CL"/>
    <x v="0"/>
    <n v="910"/>
    <s v="Corp A. Personas"/>
    <s v="CCHUECAS"/>
    <x v="1"/>
    <s v="1400009182"/>
    <s v="20"/>
    <x v="172"/>
    <s v="Prestación de Servicio ene´26"/>
    <d v="2026-01-21T00:00:00"/>
    <s v="DQUINTANA"/>
    <s v="ZPMH"/>
    <s v=""/>
    <s v="15747176"/>
    <s v="JULIO MUÑOZ HERRERA"/>
    <n v="10217223"/>
    <n v="11034.552287969933"/>
    <s v="CLP"/>
    <s v="false"/>
  </r>
  <r>
    <s v="1100"/>
    <s v="CL"/>
    <x v="0"/>
    <n v="910"/>
    <s v="Corp A. Personas"/>
    <s v="CCHUECAS"/>
    <x v="1"/>
    <s v="1400009182"/>
    <s v="30"/>
    <x v="172"/>
    <s v="Prestación de Servicio feb´26"/>
    <d v="2026-01-21T00:00:00"/>
    <s v="DQUINTANA"/>
    <s v="ZPMH"/>
    <s v=""/>
    <s v="18458219"/>
    <s v="DANIEL ANDRES FERNANDEZ GONZALEZ"/>
    <n v="10217223"/>
    <n v="11034.552287969933"/>
    <s v="CLP"/>
    <s v="false"/>
  </r>
  <r>
    <s v="1100"/>
    <s v="CL"/>
    <x v="0"/>
    <n v="602"/>
    <s v="CL Ops Mall"/>
    <s v="MANTONIETA"/>
    <x v="2"/>
    <s v="1200146590"/>
    <s v="10"/>
    <x v="212"/>
    <s v="Aumento potencia local ex Under Armour"/>
    <d v="2026-03-03T00:00:00"/>
    <s v="EXT_CNARANJO"/>
    <s v="ZSRV"/>
    <s v=""/>
    <s v="96811990"/>
    <s v="LINKES CHILE S.A"/>
    <n v="10066316"/>
    <n v="10871.573445076841"/>
    <s v="CLP"/>
    <s v="false"/>
  </r>
  <r>
    <s v="3100"/>
    <s v="PE"/>
    <x v="1"/>
    <n v="911"/>
    <s v="Corp A. Finanzas"/>
    <s v="adulcic"/>
    <x v="0"/>
    <s v="1300008856"/>
    <s v="20"/>
    <x v="213"/>
    <s v="Servicios Emisores 26"/>
    <d v="2026-01-29T00:00:00"/>
    <s v="DQUINTANA"/>
    <s v="ZSPC"/>
    <s v=""/>
    <s v="P34666962"/>
    <s v="CAVALI S.A"/>
    <n v="10800"/>
    <n v="10800"/>
    <s v="USD"/>
    <s v="false"/>
  </r>
  <r>
    <s v="ACO"/>
    <s v="CL"/>
    <x v="0"/>
    <n v="602"/>
    <s v="CL Ops Mall"/>
    <s v="FGONZALEZG"/>
    <x v="2"/>
    <s v="1200146783"/>
    <s v="10"/>
    <x v="214"/>
    <s v="Estacionamiento techo delivery"/>
    <d v="2026-03-06T00:00:00"/>
    <s v="FGONZALEZG"/>
    <s v="ZSRV"/>
    <s v=""/>
    <s v="77578104"/>
    <s v="INGEARK SPA"/>
    <n v="9982868"/>
    <n v="10781.450001619993"/>
    <s v="CLP"/>
    <s v="false"/>
  </r>
  <r>
    <s v="6000"/>
    <s v="PE"/>
    <x v="2"/>
    <n v="816"/>
    <s v="PE Sgcia Infra"/>
    <s v="MMURGUIA"/>
    <x v="2"/>
    <s v="1200144831"/>
    <s v="10"/>
    <x v="215"/>
    <s v="Reubicación canalizado y cableado corrie"/>
    <d v="2026-01-29T00:00:00"/>
    <s v="EXT_ACHIHUAN"/>
    <s v="ZSRV"/>
    <s v=""/>
    <s v="P60314728"/>
    <s v="GEINGSA E.I.R.L."/>
    <n v="37099.300000000003"/>
    <n v="10753.420289855072"/>
    <s v="PEN"/>
    <s v="false"/>
  </r>
  <r>
    <s v="MAM"/>
    <s v="CL"/>
    <x v="0"/>
    <n v="928"/>
    <s v="Corp Gest Riesgo"/>
    <s v="cfuentes"/>
    <x v="1"/>
    <s v="1400009076"/>
    <s v="10"/>
    <x v="216"/>
    <s v="Ciberseguridad 28NOV2025-28NOV202 MAM"/>
    <d v="2026-01-07T00:00:00"/>
    <s v="PMUNOZ"/>
    <s v="ZPMH"/>
    <s v=""/>
    <s v="99225000"/>
    <s v="CHUBB SEGUROS CHILE S.A."/>
    <n v="10629.36"/>
    <n v="10629.36"/>
    <s v="USD"/>
    <s v="false"/>
  </r>
  <r>
    <s v="ACH"/>
    <s v="CL"/>
    <x v="0"/>
    <n v="614"/>
    <s v="CL Explotación TI"/>
    <s v="MMUNOZ"/>
    <x v="0"/>
    <s v="1300008912"/>
    <s v="10"/>
    <x v="217"/>
    <s v="SaaS y Soporte Mitte ACH 2026"/>
    <d v="2026-02-17T00:00:00"/>
    <s v="MMUNOZ"/>
    <s v="ZSPC"/>
    <s v=""/>
    <s v="10582872"/>
    <s v="OLU MOBILITY SOLUTIONS S.L."/>
    <n v="10531"/>
    <n v="10531"/>
    <s v="USD"/>
    <s v="false"/>
  </r>
  <r>
    <s v="1110"/>
    <s v="CL"/>
    <x v="0"/>
    <n v="603"/>
    <s v="CL Ops Out/Strip"/>
    <s v="MBELLO"/>
    <x v="2"/>
    <s v="1200146168"/>
    <s v="10"/>
    <x v="218"/>
    <s v="REP.SELLADO,LIMP. BAJ. A LLUVIAS A Y B"/>
    <d v="2026-02-23T00:00:00"/>
    <s v="EXT_MBELLO"/>
    <s v="ZSRV"/>
    <s v=""/>
    <s v="96811990"/>
    <s v="LINKES CHILE S.A"/>
    <n v="9749561"/>
    <n v="10529.47955028998"/>
    <s v="CLP"/>
    <s v="false"/>
  </r>
  <r>
    <s v="PCA"/>
    <s v="CO"/>
    <x v="3"/>
    <n v="702"/>
    <s v="CO Ops Mall"/>
    <s v="DLOZADA"/>
    <x v="3"/>
    <s v="1200147153"/>
    <s v="10"/>
    <x v="219"/>
    <s v="F2 CUBIERTA SOCIAL + IMPERMEABILIZACIÓN"/>
    <d v="2026-03-11T00:00:00"/>
    <s v="EXT_AFLOREZ"/>
    <s v="ZSRV"/>
    <s v=""/>
    <s v="C901339265"/>
    <s v="D.N.O DISENOS E INGENIERIA S.A.S"/>
    <n v="38475360"/>
    <n v="10460.94616639478"/>
    <s v="COP"/>
    <s v="false"/>
  </r>
  <r>
    <s v="6000"/>
    <s v="PE"/>
    <x v="2"/>
    <n v="804"/>
    <s v="PE Marketing Mall"/>
    <s v="AATOCHE"/>
    <x v="2"/>
    <s v="1200144725"/>
    <s v="10"/>
    <x v="220"/>
    <s v="EventosWOW_PagoSDD_Enero"/>
    <d v="2026-01-28T00:00:00"/>
    <s v="EXT_KNOLASCO"/>
    <s v="ZSRV"/>
    <s v="SER_MKT"/>
    <s v="P55475164"/>
    <s v="INVERSIONES LURA S.A.C"/>
    <n v="36000"/>
    <n v="10434.782608695652"/>
    <s v="PEN"/>
    <s v="false"/>
  </r>
  <r>
    <s v="1100"/>
    <s v="CL"/>
    <x v="0"/>
    <n v="602"/>
    <s v="CL Ops Mall"/>
    <s v="MANTONIETA"/>
    <x v="2"/>
    <s v="1200145709"/>
    <s v="10"/>
    <x v="221"/>
    <s v="Hab. Detección Incendio locales PAK"/>
    <d v="2026-02-16T00:00:00"/>
    <s v="EXT_CNARANJO"/>
    <s v="ZSRV"/>
    <s v=""/>
    <s v="78724460"/>
    <s v="IMPORTADORA TRANSOCEANIC LIMITADA"/>
    <n v="249.5"/>
    <n v="10395.833333333334"/>
    <s v="UF"/>
    <s v="false"/>
  </r>
  <r>
    <s v="1100"/>
    <s v="CL"/>
    <x v="0"/>
    <n v="602"/>
    <s v="CL Ops Mall"/>
    <s v="Ext_mloyola"/>
    <x v="2"/>
    <s v="1200145472"/>
    <s v="10"/>
    <x v="222"/>
    <s v="Servicio WES ene-nov 2026 PAK"/>
    <d v="2026-02-12T00:00:00"/>
    <s v="EXT_MLOYOLA"/>
    <s v="ZSRV"/>
    <s v=""/>
    <s v="76052252"/>
    <s v="WES SPA"/>
    <n v="248.6"/>
    <n v="10358.333333333332"/>
    <s v="UF"/>
    <s v="false"/>
  </r>
  <r>
    <s v="1100"/>
    <s v="CL"/>
    <x v="0"/>
    <n v="915"/>
    <s v="Corp Des Digital"/>
    <s v="N Gallardo"/>
    <x v="0"/>
    <s v="1300008949"/>
    <s v="10"/>
    <x v="223"/>
    <s v="Desarrollador back y front Portal Loc"/>
    <d v="2026-03-06T00:00:00"/>
    <s v="NGALLARDO"/>
    <s v="ZSPC"/>
    <s v=""/>
    <s v="76516485"/>
    <s v="APIUX TECNOLOGIA SPA"/>
    <n v="248"/>
    <n v="10333.333333333334"/>
    <s v="UF"/>
    <s v="false"/>
  </r>
  <r>
    <s v="3540"/>
    <s v="PE"/>
    <x v="1"/>
    <n v="814"/>
    <s v="PE Explotación TI"/>
    <s v="DCOLLAO"/>
    <x v="0"/>
    <s v="1300008932"/>
    <s v="10"/>
    <x v="224"/>
    <s v="Monitoreo de contrapartes"/>
    <d v="2026-02-23T00:00:00"/>
    <s v="DCOLLAO"/>
    <s v="ZSPC"/>
    <s v=""/>
    <s v="P60107759"/>
    <s v="GESINTEL S.A.C"/>
    <n v="35550"/>
    <n v="10304.347826086956"/>
    <s v="PEN"/>
    <s v="false"/>
  </r>
  <r>
    <s v="1100"/>
    <s v="CL"/>
    <x v="0"/>
    <n v="626"/>
    <s v="CL Proyectos 3"/>
    <s v="DGONZALEZ"/>
    <x v="2"/>
    <s v="1200145840"/>
    <s v="10"/>
    <x v="225"/>
    <s v="Adic-Jardinera FoodCourt N5"/>
    <d v="2026-02-18T00:00:00"/>
    <s v="EXT_AYEPEZ"/>
    <s v="ZSRV"/>
    <s v=""/>
    <s v="76154488"/>
    <s v="ASESORIAS E INVERSIONES RAMSAY SPA"/>
    <n v="9515300"/>
    <n v="10276.478783493354"/>
    <s v="CLP"/>
    <s v="false"/>
  </r>
  <r>
    <s v="2160"/>
    <s v="CL"/>
    <x v="0"/>
    <n v="614"/>
    <s v="CL Explotación TI"/>
    <s v="MMUNOZ"/>
    <x v="0"/>
    <s v="1300008911"/>
    <s v="10"/>
    <x v="226"/>
    <s v="SaaS y Soporte Mitte MAE 2026"/>
    <d v="2026-02-17T00:00:00"/>
    <s v="MMUNOZ"/>
    <s v="ZSPC"/>
    <s v=""/>
    <s v="10582872"/>
    <s v="OLU MOBILITY SOLUTIONS S.L."/>
    <n v="10249"/>
    <n v="10249"/>
    <s v="USD"/>
    <s v="false"/>
  </r>
  <r>
    <s v="1100"/>
    <s v="CL"/>
    <x v="0"/>
    <n v="910"/>
    <s v="Corp A. Personas"/>
    <s v="CCHUECAS"/>
    <x v="2"/>
    <s v="1200143770"/>
    <s v="10"/>
    <x v="227"/>
    <s v="2025-HK007 70%"/>
    <d v="2026-01-07T00:00:00"/>
    <s v="DQUINTANA"/>
    <s v="ZSRV"/>
    <s v=""/>
    <s v="96999590"/>
    <s v="HK HUMAN CAPITAL S.A"/>
    <n v="9450000"/>
    <n v="10205.955093797587"/>
    <s v="CLP"/>
    <s v="false"/>
  </r>
  <r>
    <s v="1100"/>
    <s v="CL"/>
    <x v="0"/>
    <n v="602"/>
    <s v="CL Ops Mall"/>
    <s v="fgonzalezv"/>
    <x v="2"/>
    <s v="1200146236"/>
    <s v="10"/>
    <x v="228"/>
    <s v="Compra 15 hopper"/>
    <d v="2026-02-24T00:00:00"/>
    <s v="FGONZALEZV"/>
    <s v="ZSRV"/>
    <s v=""/>
    <s v="76062618"/>
    <s v="SKIDATA CHILE SPA"/>
    <n v="8821.5"/>
    <n v="10139.655172413793"/>
    <s v="EUR"/>
    <s v="false"/>
  </r>
  <r>
    <s v="DCO"/>
    <s v="CO"/>
    <x v="3"/>
    <n v="710"/>
    <s v="CO Sgcia Personas"/>
    <s v="T Durán"/>
    <x v="2"/>
    <s v="1200146657"/>
    <s v="10"/>
    <x v="229"/>
    <s v="Head Multifamily"/>
    <d v="2026-03-04T00:00:00"/>
    <s v="PRA_KCUBIDES"/>
    <s v="ZSRV"/>
    <s v=""/>
    <s v="C800083312"/>
    <s v="ARISTOS CONSULTORES DE GERENCIA"/>
    <n v="37240000"/>
    <n v="10125.067971723764"/>
    <s v="COP"/>
    <s v="false"/>
  </r>
  <r>
    <s v="1100"/>
    <s v="CL"/>
    <x v="0"/>
    <n v="602"/>
    <s v="CL Ops Mall"/>
    <s v="ECASTRO"/>
    <x v="2"/>
    <s v="1200146448"/>
    <s v="10"/>
    <x v="230"/>
    <s v="Demolición local Fredo"/>
    <d v="2026-03-04T00:00:00"/>
    <s v="EXT_CNARANJO"/>
    <s v="ZSRV"/>
    <s v=""/>
    <s v="76280086"/>
    <s v="SOLUCIONES SIM SPA"/>
    <n v="240.05"/>
    <n v="10002.083333333334"/>
    <s v="UF"/>
    <s v="false"/>
  </r>
  <r>
    <s v="1100"/>
    <s v="CL"/>
    <x v="0"/>
    <n v="901"/>
    <s v="Corp Gcia Contral"/>
    <s v="NBESNIER"/>
    <x v="2"/>
    <s v="1200145362"/>
    <s v="10"/>
    <x v="231"/>
    <s v="MEMBRESIA ANUAL 2026"/>
    <d v="2026-02-10T00:00:00"/>
    <s v="DQUINTANA"/>
    <s v="ZSRV"/>
    <s v=""/>
    <s v="73276200"/>
    <s v="FUNDACION GENERACION EMPRESARIAL"/>
    <n v="240"/>
    <n v="10000"/>
    <s v="UF"/>
    <s v="false"/>
  </r>
  <r>
    <s v="1110"/>
    <s v="CL"/>
    <x v="0"/>
    <n v="603"/>
    <s v="CL Ops Out/Strip"/>
    <s v="MBELLO"/>
    <x v="2"/>
    <s v="1200146015"/>
    <s v="10"/>
    <x v="232"/>
    <s v="MANTTO PREVENTIVO-CORRECTIVO CCTV"/>
    <d v="2026-02-20T00:00:00"/>
    <s v="EXT_MBELLO"/>
    <s v="ZSRV"/>
    <s v=""/>
    <s v="77350771"/>
    <s v="4EVER GROUP SPA"/>
    <n v="240"/>
    <n v="10000"/>
    <s v="UF"/>
    <s v="false"/>
  </r>
  <r>
    <s v="MAM"/>
    <s v="CL"/>
    <x v="0"/>
    <n v="622"/>
    <s v="CL Arq Mall"/>
    <s v="P RAMIREZ"/>
    <x v="0"/>
    <s v="1300008886"/>
    <s v="10"/>
    <x v="233"/>
    <s v="SERV INSP TÉCNICA LOCALES MAM 2026"/>
    <d v="2026-02-06T00:00:00"/>
    <s v="BILLESCA"/>
    <s v="ZSPC"/>
    <s v=""/>
    <s v="76088833"/>
    <s v="ASESORIAS E INVERSIONES FAUNDEZ LAT"/>
    <n v="240"/>
    <n v="10000"/>
    <s v="UF"/>
    <s v="false"/>
  </r>
  <r>
    <s v="LAR"/>
    <s v="PE"/>
    <x v="1"/>
    <n v="801"/>
    <s v="PE Center Manager"/>
    <s v="FZAMALLOA"/>
    <x v="3"/>
    <s v="1200147373"/>
    <s v="10"/>
    <x v="234"/>
    <s v="ACONDICIONAMIENTO DE SUPERFICIE FACHADA"/>
    <d v="2026-03-16T00:00:00"/>
    <s v="EXT_KNOLASCO"/>
    <s v="ZSRV"/>
    <s v=""/>
    <s v="P60026937"/>
    <s v="GESINPRO S.A.C."/>
    <n v="34234"/>
    <n v="9922.898550724638"/>
    <s v="PEN"/>
    <s v="false"/>
  </r>
  <r>
    <s v="1100"/>
    <s v="CL"/>
    <x v="0"/>
    <n v="626"/>
    <s v="CL Proyectos 3"/>
    <s v="DGONZALEZ"/>
    <x v="2"/>
    <s v="1200143937"/>
    <s v="10"/>
    <x v="235"/>
    <s v="CONSULTOR MOP"/>
    <d v="2026-01-13T00:00:00"/>
    <s v="EXT_AYEPEZ"/>
    <s v="ZSRV"/>
    <s v=""/>
    <s v="87930900"/>
    <s v="CYD INGENIERIA LIMITADA"/>
    <n v="238"/>
    <n v="9916.6666666666661"/>
    <s v="UF"/>
    <s v="false"/>
  </r>
  <r>
    <s v="1100"/>
    <s v="CL"/>
    <x v="0"/>
    <n v="602"/>
    <s v="CL Ops Mall"/>
    <s v="MANTONIETA"/>
    <x v="2"/>
    <s v="1200145755"/>
    <s v="10"/>
    <x v="236"/>
    <s v="Cambio cristal fachada Estc. Cerdo"/>
    <d v="2026-02-17T00:00:00"/>
    <s v="EXT_CNARANJO"/>
    <s v="ZSRV"/>
    <s v=""/>
    <s v="77085045"/>
    <s v="GREEN OPTIONS SPA"/>
    <n v="9181800"/>
    <n v="9916.3003682783801"/>
    <s v="CLP"/>
    <s v="false"/>
  </r>
  <r>
    <s v="LAR"/>
    <s v="PE"/>
    <x v="1"/>
    <n v="801"/>
    <s v="PE Center Manager"/>
    <s v="FZAMALLOA"/>
    <x v="2"/>
    <s v="1200147025"/>
    <s v="10"/>
    <x v="237"/>
    <s v="Trat. anticorrosivos de estructuras acan"/>
    <d v="2026-03-10T00:00:00"/>
    <s v="EXT_KNOLASCO"/>
    <s v="ZSRV"/>
    <s v=""/>
    <s v="P48281567"/>
    <s v="ARTE CONSULTORES, EJECUTORES E.I.R."/>
    <n v="34002.35"/>
    <n v="9855.7536231884042"/>
    <s v="PEN"/>
    <s v="false"/>
  </r>
  <r>
    <s v="3510"/>
    <s v="PE"/>
    <x v="1"/>
    <n v="802"/>
    <s v="PE Ops Mall"/>
    <s v="LRAMIREZ"/>
    <x v="2"/>
    <s v="1200145817"/>
    <s v="10"/>
    <x v="238"/>
    <s v="Auditoría Mantenimiento Cajamarca"/>
    <d v="2026-02-18T00:00:00"/>
    <s v="PRA_ARIVERA"/>
    <s v="ZSRV"/>
    <s v="SER_GRAL"/>
    <s v="P61223084"/>
    <s v="A1 SERVICIOS PROFESIONALES S.A.C."/>
    <n v="34000"/>
    <n v="9855.072463768116"/>
    <s v="PEN"/>
    <s v="false"/>
  </r>
  <r>
    <s v="6000"/>
    <s v="PE"/>
    <x v="2"/>
    <n v="816"/>
    <s v="PE Sgcia Infra"/>
    <s v="JPANIZO"/>
    <x v="2"/>
    <s v="1200143772"/>
    <s v="10"/>
    <x v="239"/>
    <s v="Optimización del proyecto de BT-MPI"/>
    <d v="2026-01-07T00:00:00"/>
    <s v="EXT_ACHIHUAN"/>
    <s v="ZSRV"/>
    <s v="SER_GRAL"/>
    <s v="P56619895"/>
    <s v="RL ASESORIA CONSULT E ING S.A.C."/>
    <n v="33923.160000000003"/>
    <n v="9832.8000000000011"/>
    <s v="PEN"/>
    <s v="false"/>
  </r>
  <r>
    <s v="PRT"/>
    <s v="CL"/>
    <x v="0"/>
    <n v="602"/>
    <s v="CL Ops Mall"/>
    <s v="ROQUENDO"/>
    <x v="2"/>
    <s v="1200145220"/>
    <s v="10"/>
    <x v="240"/>
    <s v="Sala de basura PUE"/>
    <d v="2026-02-08T00:00:00"/>
    <s v="MMARTINEZG"/>
    <s v="ZSRV"/>
    <s v=""/>
    <s v="77569713"/>
    <s v="ARQUITECTURA INGENIERIA Y"/>
    <n v="9076750"/>
    <n v="9802.8468674737833"/>
    <s v="CLP"/>
    <s v="false"/>
  </r>
  <r>
    <s v="MIN"/>
    <s v="PE"/>
    <x v="1"/>
    <n v="802"/>
    <s v="PE Ops Mall"/>
    <s v="cpisfil"/>
    <x v="0"/>
    <s v="1300008864"/>
    <s v="10"/>
    <x v="241"/>
    <s v="Mant. Prev. ACI DE MIN-2026"/>
    <d v="2026-01-28T00:00:00"/>
    <s v="EXT_EDAVILA"/>
    <s v="ZSPC"/>
    <s v=""/>
    <s v="P53839517"/>
    <s v="MR SISTEMAS ESPECIALES E.I.R.L."/>
    <n v="33390"/>
    <n v="9678.2608695652161"/>
    <s v="PEN"/>
    <s v="false"/>
  </r>
  <r>
    <s v="PAG"/>
    <s v="CO"/>
    <x v="3"/>
    <n v="702"/>
    <s v="CO Ops Mall"/>
    <s v="CHERRERA"/>
    <x v="3"/>
    <s v="1200147467"/>
    <s v="10"/>
    <x v="242"/>
    <s v="Recuperacion de baños insumos fase 2"/>
    <d v="2026-03-17T00:00:00"/>
    <s v="EXT_MSAMPER"/>
    <s v="ZSRV"/>
    <s v=""/>
    <s v="C900987192"/>
    <s v="ECOVIT S.A.S"/>
    <n v="35221549"/>
    <n v="9576.2775965198471"/>
    <s v="COP"/>
    <s v="false"/>
  </r>
  <r>
    <s v="2400"/>
    <s v="CL"/>
    <x v="0"/>
    <n v="602"/>
    <s v="CL Ops Mall"/>
    <s v="ROQUENDO"/>
    <x v="2"/>
    <s v="1200145513"/>
    <s v="10"/>
    <x v="243"/>
    <s v="emergencia camras PEAS"/>
    <d v="2026-02-12T00:00:00"/>
    <s v="MMARTINEZG"/>
    <s v="ZSRV"/>
    <s v=""/>
    <s v="76504263"/>
    <s v="ARAYA Y DONOSO COMPANIA LIMITADA"/>
    <n v="8856606"/>
    <n v="9565.0923935934679"/>
    <s v="CLP"/>
    <s v="false"/>
  </r>
  <r>
    <s v="3100"/>
    <s v="PE"/>
    <x v="1"/>
    <n v="911"/>
    <s v="Corp A. Finanzas"/>
    <s v="adulcic"/>
    <x v="2"/>
    <s v="1200145780"/>
    <s v="10"/>
    <x v="244"/>
    <s v="tasaciones activos Perú."/>
    <d v="2026-02-17T00:00:00"/>
    <s v="PMUNOZ"/>
    <s v="ZSRV"/>
    <s v=""/>
    <s v="P49245505"/>
    <s v="LAYSECA ASOCIADOS S.A.C."/>
    <n v="32880"/>
    <n v="9530.434782608696"/>
    <s v="PEN"/>
    <s v="false"/>
  </r>
  <r>
    <s v="2400"/>
    <s v="CL"/>
    <x v="0"/>
    <n v="602"/>
    <s v="CL Ops Mall"/>
    <s v="MMartinez"/>
    <x v="3"/>
    <s v="1200147268"/>
    <s v="10"/>
    <x v="245"/>
    <s v="Combustible Walmart por falla reconectad"/>
    <d v="2026-03-13T00:00:00"/>
    <s v="MMARTINEZG"/>
    <s v="ZSRV"/>
    <s v=""/>
    <s v="76042014"/>
    <s v="WALMART CHILE SA"/>
    <n v="8716000"/>
    <n v="9413.23858175024"/>
    <s v="CLP"/>
    <s v="false"/>
  </r>
  <r>
    <s v="MIN"/>
    <s v="PE"/>
    <x v="1"/>
    <n v="814"/>
    <s v="PE Explotación TI"/>
    <s v="CPAVEZ"/>
    <x v="2"/>
    <s v="1200144306"/>
    <s v="10"/>
    <x v="246"/>
    <s v="CONTROL DE ACCESO MINKA"/>
    <d v="2026-01-21T00:00:00"/>
    <s v="CPAVEZ"/>
    <s v="ZSRV"/>
    <s v="SER_GRAL"/>
    <s v="P54490046"/>
    <s v="TELCONEX S.A.C"/>
    <n v="32406"/>
    <n v="9393.04347826087"/>
    <s v="PEN"/>
    <s v="false"/>
  </r>
  <r>
    <s v="BOG"/>
    <s v="CO"/>
    <x v="3"/>
    <n v="702"/>
    <s v="CO Ops Mall"/>
    <s v="CAROL CORTES"/>
    <x v="2"/>
    <s v="1200144037"/>
    <s v="10"/>
    <x v="247"/>
    <s v="ALQUILER FRECUEN RADIO ENERO A DIC 2026"/>
    <d v="2026-01-14T00:00:00"/>
    <s v="EXT_APAREDES"/>
    <s v="ZSRV"/>
    <s v=""/>
    <s v="C890205950"/>
    <s v="COMUNICACIONES DE SANTANDER S.A.S"/>
    <n v="34164636"/>
    <n v="9288.9168026101142"/>
    <s v="COP"/>
    <s v="false"/>
  </r>
  <r>
    <s v="3300"/>
    <s v="PE"/>
    <x v="1"/>
    <n v="808"/>
    <s v="PE Área Legal"/>
    <s v="GOLIVERI"/>
    <x v="2"/>
    <s v="1200145752"/>
    <s v="10"/>
    <x v="248"/>
    <s v="Liquidación asesoria Legal Larco-Ene26"/>
    <d v="2026-02-17T00:00:00"/>
    <s v="SGARIBAY"/>
    <s v="ZSRV"/>
    <s v=""/>
    <s v="P54744099"/>
    <s v="ESTUDIO JORGE AVENDANO ABOGADOS"/>
    <n v="9273.33"/>
    <n v="9273.33"/>
    <s v="USD"/>
    <s v="false"/>
  </r>
  <r>
    <s v="PAG"/>
    <s v="CO"/>
    <x v="3"/>
    <n v="702"/>
    <s v="CO Ops Mall"/>
    <s v="CHERRERA"/>
    <x v="2"/>
    <s v="1200146797"/>
    <s v="10"/>
    <x v="249"/>
    <s v="Capex acometida electrica cortinas"/>
    <d v="2026-03-06T00:00:00"/>
    <s v="EXT_MSAMPER"/>
    <s v="ZSRV"/>
    <s v=""/>
    <s v="C900355990"/>
    <s v="K4 SOLUCIONES S.A.S"/>
    <n v="34033055"/>
    <n v="9253.1416530723218"/>
    <s v="COP"/>
    <s v="false"/>
  </r>
  <r>
    <s v="1100"/>
    <s v="CL"/>
    <x v="0"/>
    <n v="602"/>
    <s v="CL Ops Mall"/>
    <s v="KCEA"/>
    <x v="2"/>
    <s v="1200146653"/>
    <s v="10"/>
    <x v="250"/>
    <s v="Levantamiento activos Mall IV Etapa 2"/>
    <d v="2026-03-04T00:00:00"/>
    <s v="EXT_CNARANJO"/>
    <s v="ZSRV"/>
    <s v=""/>
    <s v="77916013"/>
    <s v="GRUPO CONTINUA SPA"/>
    <n v="220.9"/>
    <n v="9204.1666666666661"/>
    <s v="UF"/>
    <s v="false"/>
  </r>
  <r>
    <s v="1100"/>
    <s v="CL"/>
    <x v="0"/>
    <n v="602"/>
    <s v="CL Ops Mall"/>
    <s v="KCEA"/>
    <x v="2"/>
    <s v="1200145907"/>
    <s v="10"/>
    <x v="251"/>
    <s v="Conjunto pasamanos y cadena E44"/>
    <d v="2026-02-18T00:00:00"/>
    <s v="EXT_CNARANJO"/>
    <s v="ZSRV"/>
    <s v=""/>
    <s v="96726480"/>
    <s v="TK ELEVADORES CHILE S.A"/>
    <n v="8482008"/>
    <n v="9160.5283336753328"/>
    <s v="CLP"/>
    <s v="false"/>
  </r>
  <r>
    <s v="LAR"/>
    <s v="PE"/>
    <x v="1"/>
    <n v="801"/>
    <s v="PE Center Manager"/>
    <s v="FZAMALLOA"/>
    <x v="2"/>
    <s v="1200147028"/>
    <s v="10"/>
    <x v="252"/>
    <s v="ACONDICIONAMIENTO DE SUPERFICIE FACHADA"/>
    <d v="2026-03-10T00:00:00"/>
    <s v="EXT_KNOLASCO"/>
    <s v="ZSRV"/>
    <s v=""/>
    <s v="P60026937"/>
    <s v="GESINPRO S.A.C."/>
    <n v="31450"/>
    <n v="9115.9420289855061"/>
    <s v="PEN"/>
    <s v="false"/>
  </r>
  <r>
    <s v="3300"/>
    <s v="PE"/>
    <x v="1"/>
    <n v="805"/>
    <s v="PE Gcia InfrayDes"/>
    <s v="MCARRASCO"/>
    <x v="3"/>
    <s v="1200147102"/>
    <s v="10"/>
    <x v="253"/>
    <s v="Asesoría Legal Independización Placa Bar"/>
    <d v="2026-03-11T00:00:00"/>
    <s v="EXT_ACHIHUAN"/>
    <s v="ZSRV"/>
    <s v="SER_GRAL"/>
    <s v="P54744099"/>
    <s v="ESTUDIO JORGE AVENDANO ABOGADOS"/>
    <n v="9100"/>
    <n v="9100"/>
    <s v="USD"/>
    <s v="false"/>
  </r>
  <r>
    <s v="3510"/>
    <s v="PE"/>
    <x v="1"/>
    <n v="802"/>
    <s v="PE Ops Mall"/>
    <s v="RBECERRA"/>
    <x v="2"/>
    <s v="1200145408"/>
    <s v="10"/>
    <x v="254"/>
    <s v="OVERHAUL SIST PASAMANOS TTVV-LDTM"/>
    <d v="2026-02-10T00:00:00"/>
    <s v="RBECERRA"/>
    <s v="ZSRV"/>
    <s v=""/>
    <s v="P60762012"/>
    <s v="ELEVADORES PERUANOS SAC"/>
    <n v="30456"/>
    <n v="8827.826086956522"/>
    <s v="PEN"/>
    <s v="false"/>
  </r>
  <r>
    <s v="CON"/>
    <s v="CL"/>
    <x v="0"/>
    <n v="602"/>
    <s v="CL Ops Mall"/>
    <s v="JALVAREZV"/>
    <x v="2"/>
    <s v="1200143871"/>
    <s v="10"/>
    <x v="255"/>
    <s v="Correctivo anual cubiertas y plan invier"/>
    <d v="2026-01-12T00:00:00"/>
    <s v="JALVAREZV"/>
    <s v="ZSRV"/>
    <s v=""/>
    <s v="10772414"/>
    <s v="VICENTE ANDRES MENDEZ NAVARRETE"/>
    <n v="8143420"/>
    <n v="8794.854902638428"/>
    <s v="CLP"/>
    <s v="false"/>
  </r>
  <r>
    <s v="4150"/>
    <s v="CO"/>
    <x v="3"/>
    <n v="919"/>
    <s v="Corp Sostenibilid"/>
    <s v="FRUBIO"/>
    <x v="2"/>
    <s v="1200146114"/>
    <s v="10"/>
    <x v="256"/>
    <s v="Membresia CCCS 2026"/>
    <d v="2026-02-23T00:00:00"/>
    <s v="PMUNOZ"/>
    <s v="ZSRV"/>
    <s v=""/>
    <s v="C900203493"/>
    <s v="CONSEJO COLOMBIANO DE CONSTRUCCION"/>
    <n v="32000000"/>
    <n v="8700.3806416530715"/>
    <s v="COP"/>
    <s v="false"/>
  </r>
  <r>
    <s v="MIN"/>
    <s v="PE"/>
    <x v="1"/>
    <n v="804"/>
    <s v="PE Marketing Mall"/>
    <s v="AATOCHE"/>
    <x v="2"/>
    <s v="1200144851"/>
    <s v="10"/>
    <x v="257"/>
    <s v="Rider_15 y 16 Enero"/>
    <d v="2026-01-29T00:00:00"/>
    <s v="EXT_EDAVILA"/>
    <s v="ZSRV"/>
    <s v="SER_MKT"/>
    <s v="P54567758"/>
    <s v="CARICATOONS EVENTOS SAC"/>
    <n v="30000"/>
    <n v="8695.6521739130421"/>
    <s v="PEN"/>
    <s v="false"/>
  </r>
  <r>
    <s v="COQ"/>
    <s v="CL"/>
    <x v="0"/>
    <n v="601"/>
    <s v="CL Center Manager"/>
    <s v="ipalma"/>
    <x v="0"/>
    <s v="1300008952"/>
    <s v="10"/>
    <x v="258"/>
    <s v="Inspeccion estructural Out Coquimbo"/>
    <d v="2026-03-09T00:00:00"/>
    <s v="PMUNOZ"/>
    <s v="ZSPC"/>
    <s v=""/>
    <s v="76458432"/>
    <s v="LIVE INFRASTRUCTURE DIAGNOSTICS SPA"/>
    <n v="207.92"/>
    <n v="8663.3333333333321"/>
    <s v="UF"/>
    <s v="false"/>
  </r>
  <r>
    <s v="CUR"/>
    <s v="CL"/>
    <x v="0"/>
    <n v="601"/>
    <s v="CL Center Manager"/>
    <s v="ipalma"/>
    <x v="0"/>
    <s v="1300008953"/>
    <s v="10"/>
    <x v="259"/>
    <s v="Inspeccion estructural Curauma"/>
    <d v="2026-03-09T00:00:00"/>
    <s v="PMUNOZ"/>
    <s v="ZSPC"/>
    <s v=""/>
    <s v="76458432"/>
    <s v="LIVE INFRASTRUCTURE DIAGNOSTICS SPA"/>
    <n v="207.92"/>
    <n v="8663.3333333333321"/>
    <s v="UF"/>
    <s v="false"/>
  </r>
  <r>
    <s v="PAG"/>
    <s v="CO"/>
    <x v="3"/>
    <n v="702"/>
    <s v="CO Ops Mall"/>
    <s v="CHERRERA"/>
    <x v="2"/>
    <s v="1200145117"/>
    <s v="10"/>
    <x v="260"/>
    <s v="RECERTIFICACION DE LINEAS DE VIDA Y PUNT"/>
    <d v="2026-02-05T00:00:00"/>
    <s v="EXT_MSAMPER"/>
    <s v="ZSRV"/>
    <s v=""/>
    <s v="C901288287"/>
    <s v="SKY VERTICAL SAS"/>
    <n v="31675926"/>
    <n v="8612.2691680261014"/>
    <s v="COP"/>
    <s v="false"/>
  </r>
  <r>
    <s v="OAS"/>
    <s v="CO"/>
    <x v="3"/>
    <n v="703"/>
    <s v="CO Ops Out/Strip"/>
    <s v="LCHARRY"/>
    <x v="2"/>
    <s v="1200145542"/>
    <s v="10"/>
    <x v="261"/>
    <s v="OASFEB/26 LAVADO FACHADA PERGOLA"/>
    <d v="2026-02-12T00:00:00"/>
    <s v="RFC_CPI_SAP"/>
    <s v="ZSRV"/>
    <s v=""/>
    <s v="C900968612"/>
    <s v="SISTEMAS DE PROTECCION Y ACABADOS S"/>
    <n v="31674000"/>
    <n v="8611.7455138662317"/>
    <s v="COP"/>
    <s v="false"/>
  </r>
  <r>
    <s v="2400"/>
    <s v="CL"/>
    <x v="0"/>
    <n v="602"/>
    <s v="CL Ops Mall"/>
    <s v="RMESA"/>
    <x v="2"/>
    <s v="1200143747"/>
    <s v="10"/>
    <x v="262"/>
    <s v="Adicionales obras Parking XPAL"/>
    <d v="2026-01-07T00:00:00"/>
    <s v="RCABEZAS"/>
    <s v="ZSRV"/>
    <s v=""/>
    <s v="76694376"/>
    <s v="SERVICIOS INDUSTRIALES ELMEC LIMITA"/>
    <n v="7959900"/>
    <n v="8596.6541747216324"/>
    <s v="CLP"/>
    <s v="false"/>
  </r>
  <r>
    <s v="PHM"/>
    <s v="CO"/>
    <x v="3"/>
    <n v="701"/>
    <s v="CO Center Manager"/>
    <s v="CISAZA"/>
    <x v="2"/>
    <s v="1200144832"/>
    <s v="10"/>
    <x v="263"/>
    <s v="Pro Aburrá (Enero - Diciembre) 2026"/>
    <d v="2026-01-29T00:00:00"/>
    <s v="NACOSTA"/>
    <s v="ZSRV"/>
    <s v=""/>
    <s v="C890982636"/>
    <s v="CORPORACION EMPRESARIAL PRO-ABURRA"/>
    <n v="31516296"/>
    <n v="8568.8678629690057"/>
    <s v="COP"/>
    <s v="false"/>
  </r>
  <r>
    <s v="SAS"/>
    <s v="CO"/>
    <x v="3"/>
    <n v="711"/>
    <s v="CO A.Finanzas"/>
    <s v="AALCOCER"/>
    <x v="2"/>
    <s v="1200144322"/>
    <s v="10"/>
    <x v="264"/>
    <s v="Honorarios Admon PH P Alegra ene-dic 26"/>
    <d v="2026-01-21T00:00:00"/>
    <s v="EXT_VGONZALE"/>
    <s v="ZSRV"/>
    <s v=""/>
    <s v="C901401010"/>
    <s v="B&amp;C CONTADORES Y AUDITORES S.A.S"/>
    <n v="31516286"/>
    <n v="8568.8651441000547"/>
    <s v="COP"/>
    <s v="false"/>
  </r>
  <r>
    <s v="4150"/>
    <s v="CO"/>
    <x v="3"/>
    <n v="715"/>
    <s v="CO Gcia Inmob"/>
    <s v="LCAMARGO"/>
    <x v="2"/>
    <s v="1200144408"/>
    <s v="10"/>
    <x v="265"/>
    <s v="FCP parte restante hito 2"/>
    <d v="2026-01-22T00:00:00"/>
    <s v="LCAMARGO"/>
    <s v="ZSRV"/>
    <s v=""/>
    <s v="C901039685"/>
    <s v="MARTÍNEZ, QUINTERO, MENDOZA, GONZÁL"/>
    <n v="31500000"/>
    <n v="8564.4371941272439"/>
    <s v="COP"/>
    <s v="false"/>
  </r>
  <r>
    <s v="1100"/>
    <s v="CL"/>
    <x v="0"/>
    <n v="906"/>
    <s v="Corp Gcia TI"/>
    <s v="Aclaro"/>
    <x v="2"/>
    <s v="1200146742"/>
    <s v="10"/>
    <x v="266"/>
    <s v="Pago adicional sensor"/>
    <d v="2026-03-05T00:00:00"/>
    <s v="DQUINTANA"/>
    <s v="ZSRV"/>
    <s v=""/>
    <s v="77942283"/>
    <s v="ZENSI LABS SPA"/>
    <n v="7870613"/>
    <n v="8500.2246390115888"/>
    <s v="CLP"/>
    <s v="false"/>
  </r>
  <r>
    <s v="PCA"/>
    <s v="CO"/>
    <x v="3"/>
    <n v="704"/>
    <s v="CO Mktg Mall"/>
    <s v="PRDRIGUEZ"/>
    <x v="2"/>
    <s v="1200143914"/>
    <s v="10"/>
    <x v="267"/>
    <s v="EUCARISTIAS DOMINICALES"/>
    <d v="2026-01-13T00:00:00"/>
    <s v="EXT_DMENDES"/>
    <s v="ZSRV"/>
    <s v=""/>
    <s v="C804000679"/>
    <s v="PARROQUIA SAN AGUSTIN"/>
    <n v="31200000"/>
    <n v="8482.8711256117458"/>
    <s v="COP"/>
    <s v="false"/>
  </r>
  <r>
    <s v="3300"/>
    <s v="PE"/>
    <x v="1"/>
    <n v="816"/>
    <s v="PE Sgcia Infra"/>
    <s v="JSOLORZANO"/>
    <x v="2"/>
    <s v="1200145782"/>
    <s v="10"/>
    <x v="268"/>
    <s v="Adicionales itse OAA evac."/>
    <d v="2026-02-17T00:00:00"/>
    <s v="EXT_ACHIHUAN"/>
    <s v="ZSRV"/>
    <s v="SER_GRAL"/>
    <s v="P60800363"/>
    <s v="N. NUÑEZ CORPORATION S.A.C"/>
    <n v="29212.92"/>
    <n v="8467.5130434782604"/>
    <s v="PEN"/>
    <s v="false"/>
  </r>
  <r>
    <s v="6000"/>
    <s v="PE"/>
    <x v="2"/>
    <n v="816"/>
    <s v="PE Sgcia Infra"/>
    <s v="AGALVAN"/>
    <x v="2"/>
    <s v="1200146482"/>
    <s v="10"/>
    <x v="269"/>
    <s v="ELABORACION DE REUBICACION DE INSTALACIO"/>
    <d v="2026-02-27T00:00:00"/>
    <s v="EXT_ACHIHUAN"/>
    <s v="ZSRV"/>
    <s v="SER_GRAL"/>
    <s v="P10116163"/>
    <s v="DIAR INGENIEROS S.A"/>
    <n v="28902.54"/>
    <n v="8377.5478260869568"/>
    <s v="PEN"/>
    <s v="false"/>
  </r>
  <r>
    <s v="2160"/>
    <s v="CL"/>
    <x v="0"/>
    <n v="604"/>
    <s v="CL Marketing Mall"/>
    <s v="JGORICHON"/>
    <x v="2"/>
    <s v="1200145224"/>
    <s v="10"/>
    <x v="270"/>
    <s v="ARAUCO TALENTO/ PRESENTACION/ MARZO Y AB"/>
    <d v="2026-02-09T00:00:00"/>
    <s v="JGORICHON"/>
    <s v="ZSRV"/>
    <s v=""/>
    <s v="76593514"/>
    <s v="TEMPO PRODUCCIONES BY DS SPA"/>
    <n v="7751000"/>
    <n v="8371.0431674100637"/>
    <s v="CLP"/>
    <s v="false"/>
  </r>
  <r>
    <s v="1100"/>
    <s v="CL"/>
    <x v="0"/>
    <n v="602"/>
    <s v="CL Ops Mall"/>
    <s v="MANTONIETA"/>
    <x v="2"/>
    <s v="1200146037"/>
    <s v="10"/>
    <x v="271"/>
    <s v="Acometidas sanitarias Ex Under Armour"/>
    <d v="2026-02-20T00:00:00"/>
    <s v="EXT_CNARANJO"/>
    <s v="ZSRV"/>
    <s v=""/>
    <s v="76338784"/>
    <s v="SOCIEDAD DE TRANSPORTES Y DESARROLL"/>
    <n v="200.9"/>
    <n v="8370.8333333333339"/>
    <s v="UF"/>
    <s v="false"/>
  </r>
  <r>
    <s v="2400"/>
    <s v="CL"/>
    <x v="0"/>
    <n v="602"/>
    <s v="CL Ops Mall"/>
    <s v="RMESA"/>
    <x v="2"/>
    <s v="1200145886"/>
    <s v="10"/>
    <x v="272"/>
    <s v="Valvulas de corte AP"/>
    <d v="2026-02-18T00:00:00"/>
    <s v="PCAMPOS"/>
    <s v="ZSRV"/>
    <s v=""/>
    <s v="76504263"/>
    <s v="ARAYA Y DONOSO COMPANIA LIMITADA"/>
    <n v="7743939"/>
    <n v="8363.4173209637884"/>
    <s v="CLP"/>
    <s v="false"/>
  </r>
  <r>
    <s v="1100"/>
    <s v="CL"/>
    <x v="0"/>
    <n v="602"/>
    <s v="CL Ops Mall"/>
    <s v="MANTONIETA"/>
    <x v="2"/>
    <s v="1200145307"/>
    <s v="10"/>
    <x v="273"/>
    <s v="Habilitación DET locales 2026"/>
    <d v="2026-02-10T00:00:00"/>
    <s v="EXT_CNARANJO"/>
    <s v="ZSRV"/>
    <s v=""/>
    <s v="78724460"/>
    <s v="IMPORTADORA TRANSOCEANIC LIMITADA"/>
    <n v="200"/>
    <n v="8333.3333333333339"/>
    <s v="UF"/>
    <s v="false"/>
  </r>
  <r>
    <s v="1100"/>
    <s v="CL"/>
    <x v="0"/>
    <n v="930"/>
    <s v="Corp Desarro. TI"/>
    <s v="nbarros"/>
    <x v="3"/>
    <s v="1200147407"/>
    <s v="10"/>
    <x v="106"/>
    <s v="1. Minuta y presentación de Kickoff 10%"/>
    <d v="2026-03-16T00:00:00"/>
    <s v="NBARROS"/>
    <s v="ZSRV"/>
    <s v=""/>
    <s v="81513400"/>
    <s v="PRICEWATERHOUSECOOPERS"/>
    <n v="200"/>
    <n v="8333.3333333333339"/>
    <s v="UF"/>
    <s v="false"/>
  </r>
  <r>
    <s v="1100"/>
    <s v="CL"/>
    <x v="0"/>
    <n v="930"/>
    <s v="Corp Desarro. TI"/>
    <s v="nbarros"/>
    <x v="3"/>
    <s v="1200147407"/>
    <s v="60"/>
    <x v="106"/>
    <s v="6. Soporte 10% 200"/>
    <d v="2026-03-16T00:00:00"/>
    <s v="NBARROS"/>
    <s v="ZSRV"/>
    <s v=""/>
    <s v="81513400"/>
    <s v="PRICEWATERHOUSECOOPERS"/>
    <n v="200"/>
    <n v="8333.3333333333339"/>
    <s v="UF"/>
    <s v="false"/>
  </r>
  <r>
    <s v="AEB"/>
    <s v="CL"/>
    <x v="0"/>
    <n v="602"/>
    <s v="CL Ops Mall"/>
    <s v="Mfreitez"/>
    <x v="3"/>
    <s v="1200147389"/>
    <s v="10"/>
    <x v="274"/>
    <s v="puntos de red cajeros parking AEB"/>
    <d v="2026-03-16T00:00:00"/>
    <s v="MFREITEZ"/>
    <s v="ZSRV"/>
    <s v=""/>
    <s v="77350771"/>
    <s v="4EVER GROUP SPA"/>
    <n v="198.25"/>
    <n v="8260.4166666666661"/>
    <s v="UF"/>
    <s v="false"/>
  </r>
  <r>
    <s v="3520"/>
    <s v="PE"/>
    <x v="1"/>
    <n v="816"/>
    <s v="PE Sgcia Infra"/>
    <s v="JSOLORZANO"/>
    <x v="2"/>
    <s v="1200144972"/>
    <s v="10"/>
    <x v="275"/>
    <s v="Proyecto de contadores de Flujo"/>
    <d v="2026-02-03T00:00:00"/>
    <s v="EXT_ACHIHUAN"/>
    <s v="ZSRV"/>
    <s v="SER_GRAL"/>
    <s v="P55513538"/>
    <s v="RETAIL CHECK PERU S.A.C."/>
    <n v="8219"/>
    <n v="8219"/>
    <s v="USD"/>
    <s v="false"/>
  </r>
  <r>
    <s v="ACO"/>
    <s v="CL"/>
    <x v="0"/>
    <n v="602"/>
    <s v="CL Ops Mall"/>
    <s v="FGONZALEZ"/>
    <x v="3"/>
    <s v="1200147225"/>
    <s v="10"/>
    <x v="276"/>
    <s v="Reubicación pinchaneumaticos parking"/>
    <d v="2026-03-12T00:00:00"/>
    <s v="FGONZALEZG"/>
    <s v="ZSRV"/>
    <s v=""/>
    <s v="10772414"/>
    <s v="VICENTE ANDRES MENDEZ NAVARRETE"/>
    <n v="7536224"/>
    <n v="8139.0861080211253"/>
    <s v="CLP"/>
    <s v="false"/>
  </r>
  <r>
    <s v="2160"/>
    <s v="CL"/>
    <x v="0"/>
    <n v="928"/>
    <s v="Corp Gest Riesgo"/>
    <s v="cfuentes"/>
    <x v="1"/>
    <s v="1400009111"/>
    <s v="10"/>
    <x v="277"/>
    <s v="Póliza Ciberseguridad 28NOV2025-28NOV202"/>
    <d v="2026-01-07T00:00:00"/>
    <s v="PMUNOZ"/>
    <s v="ZPMH"/>
    <s v=""/>
    <s v="99225000"/>
    <s v="CHUBB SEGUROS CHILE S.A."/>
    <n v="8130.58"/>
    <n v="8130.58"/>
    <s v="USD"/>
    <s v="false"/>
  </r>
  <r>
    <s v="1110"/>
    <s v="CL"/>
    <x v="0"/>
    <n v="634"/>
    <s v="CL Proyectos 5"/>
    <s v="RSOUPER"/>
    <x v="2"/>
    <s v="1200144605"/>
    <s v="10"/>
    <x v="278"/>
    <s v="Proyectista Electricidad Coquimbo"/>
    <d v="2026-01-27T00:00:00"/>
    <s v="EXT_AYEPEZ"/>
    <s v="ZSRV"/>
    <s v=""/>
    <s v="77998630"/>
    <s v="T &amp; P INGENIERIA Y MONTAJES"/>
    <n v="195"/>
    <n v="8125"/>
    <s v="UF"/>
    <s v="false"/>
  </r>
  <r>
    <s v="TTN"/>
    <s v="CO"/>
    <x v="3"/>
    <n v="711"/>
    <s v="CO A.Finanzas"/>
    <s v="CF"/>
    <x v="1"/>
    <s v="1400009223"/>
    <s v="10"/>
    <x v="279"/>
    <s v="Póliza de Todo Riesgo Titán Plaza 30DIC2"/>
    <d v="2026-02-02T00:00:00"/>
    <s v="FPEREZ"/>
    <s v="ZPMH"/>
    <s v=""/>
    <s v="C860026518"/>
    <s v="CHUBB SEGUROS COLOMBIA S.A"/>
    <n v="29840633"/>
    <n v="8113.277052746058"/>
    <s v="COP"/>
    <s v="false"/>
  </r>
  <r>
    <s v="1100"/>
    <s v="CL"/>
    <x v="0"/>
    <n v="602"/>
    <s v="CL Ops Mall"/>
    <s v="MANTONIETA"/>
    <x v="3"/>
    <s v="1200147428"/>
    <s v="10"/>
    <x v="280"/>
    <s v="Ducteria fierro negro local Fredo"/>
    <d v="2026-03-17T00:00:00"/>
    <s v="EXT_CNARANJO"/>
    <s v="ZSRV"/>
    <s v=""/>
    <s v="76338784"/>
    <s v="SOCIEDAD DE TRANSPORTES Y DESARROLL"/>
    <n v="194.42"/>
    <n v="8100.833333333333"/>
    <s v="UF"/>
    <s v="false"/>
  </r>
  <r>
    <s v="PAG"/>
    <s v="CO"/>
    <x v="3"/>
    <n v="702"/>
    <s v="CO Ops Mall"/>
    <s v="CHERRERA"/>
    <x v="2"/>
    <s v="1200146818"/>
    <s v="10"/>
    <x v="281"/>
    <s v="SUMINISTRO INSUMOS INFRAECTRUCTIRA Y FAC"/>
    <d v="2026-03-06T00:00:00"/>
    <s v="RFC_CPI_SAP"/>
    <s v="ZSRV"/>
    <s v=""/>
    <s v="C900565617"/>
    <s v="TODOFER DISTRIBUCIONES S.A.S."/>
    <n v="29727048"/>
    <n v="8082.3947797716146"/>
    <s v="COP"/>
    <s v="false"/>
  </r>
  <r>
    <s v="1100"/>
    <s v="CL"/>
    <x v="0"/>
    <n v="602"/>
    <s v="CL Ops Mall"/>
    <s v="KCEA"/>
    <x v="2"/>
    <s v="1200145912"/>
    <s v="10"/>
    <x v="282"/>
    <s v="Cambio VF y cables tracción A20"/>
    <d v="2026-02-18T00:00:00"/>
    <s v="EXT_CNARANJO"/>
    <s v="ZSRV"/>
    <s v=""/>
    <s v="76474383"/>
    <s v="IO INGENIERIA LIMITADA"/>
    <n v="7476784"/>
    <n v="8074.8911904787619"/>
    <s v="CLP"/>
    <s v="false"/>
  </r>
  <r>
    <s v="BOG"/>
    <s v="CO"/>
    <x v="3"/>
    <n v="719"/>
    <s v="CO Gcia Ing"/>
    <s v="JVASQUEZ"/>
    <x v="2"/>
    <s v="1200145260"/>
    <s v="10"/>
    <x v="283"/>
    <s v="4.1.2 Medidores agua Loc S1 pecera"/>
    <d v="2026-02-09T00:00:00"/>
    <s v="JVASQUEZ"/>
    <s v="ZSRV"/>
    <s v=""/>
    <s v="C900219103"/>
    <s v="PALOMINO SOLUCIONES Y TECNOLOGIA S."/>
    <n v="29675394"/>
    <n v="8068.3507340946162"/>
    <s v="COP"/>
    <s v="false"/>
  </r>
  <r>
    <s v="3300"/>
    <s v="PE"/>
    <x v="1"/>
    <n v="808"/>
    <s v="PE Área Legal"/>
    <s v="GOLIVERI"/>
    <x v="3"/>
    <s v="1200147071"/>
    <s v="20"/>
    <x v="284"/>
    <s v="Asesoría proced que sigue la Contraloría"/>
    <d v="2026-03-12T00:00:00"/>
    <s v="SGARIBAY"/>
    <s v="ZSRV"/>
    <s v=""/>
    <s v="P54409770"/>
    <s v="SIMONS &amp; DE NORIEGA ABOGADOS SOCIED"/>
    <n v="8000"/>
    <n v="8000"/>
    <s v="USD"/>
    <s v="false"/>
  </r>
  <r>
    <s v="6000"/>
    <s v="PE"/>
    <x v="2"/>
    <n v="816"/>
    <s v="PE Sgcia Infra"/>
    <s v="MMURGUIA"/>
    <x v="2"/>
    <s v="1200145037"/>
    <s v="10"/>
    <x v="285"/>
    <s v="Poltronas - Distrito Gastronomico"/>
    <d v="2026-02-04T00:00:00"/>
    <s v="EXT_ACHIHUAN"/>
    <s v="ZSRV"/>
    <s v=""/>
    <s v="P51281489"/>
    <s v="G. SEMPERTEGUI PROYECTOS GENERAL"/>
    <n v="27549.599999999999"/>
    <n v="7985.3913043478251"/>
    <s v="PEN"/>
    <s v="false"/>
  </r>
  <r>
    <s v="1100"/>
    <s v="CL"/>
    <x v="0"/>
    <n v="910"/>
    <s v="Corp A. Personas"/>
    <s v="DQUINTANA"/>
    <x v="2"/>
    <s v="1200147031"/>
    <s v="10"/>
    <x v="286"/>
    <s v="PACK PASCUA"/>
    <d v="2026-03-10T00:00:00"/>
    <s v="DQUINTANA"/>
    <s v="ZSRV"/>
    <s v=""/>
    <s v="77350981"/>
    <s v="CHOCOLATES DEL MUNDO SPA"/>
    <n v="7336360"/>
    <n v="7923.2339377706739"/>
    <s v="CLP"/>
    <s v="false"/>
  </r>
  <r>
    <s v="1110"/>
    <s v="CL"/>
    <x v="0"/>
    <n v="634"/>
    <s v="CL Proyectos 5"/>
    <s v="RSOUPER"/>
    <x v="2"/>
    <s v="1200144251"/>
    <s v="10"/>
    <x v="287"/>
    <s v="Proyectista Clima Coquimbo"/>
    <d v="2026-01-20T00:00:00"/>
    <s v="EXT_AYEPEZ"/>
    <s v="ZSRV"/>
    <s v=""/>
    <s v="76124081"/>
    <s v="INGENIERIA EN PROYECTOS DE"/>
    <n v="190"/>
    <n v="7916.6666666666661"/>
    <s v="UF"/>
    <s v="false"/>
  </r>
  <r>
    <s v="1100"/>
    <s v="CL"/>
    <x v="0"/>
    <n v="626"/>
    <s v="CL Proyectos 3"/>
    <s v="DGONZALEZ"/>
    <x v="2"/>
    <s v="1200145822"/>
    <s v="10"/>
    <x v="288"/>
    <s v="Adicional Honorarios Etapa 2"/>
    <d v="2026-02-18T00:00:00"/>
    <s v="EXT_AYEPEZ"/>
    <s v="ZSRV"/>
    <s v=""/>
    <s v="77998630"/>
    <s v="T &amp; P INGENIERIA Y MONTAJES"/>
    <n v="190"/>
    <n v="7916.6666666666661"/>
    <s v="UF"/>
    <s v="false"/>
  </r>
  <r>
    <s v="1100"/>
    <s v="CL"/>
    <x v="0"/>
    <n v="937"/>
    <s v="Corp Business Int"/>
    <s v="EROSALES"/>
    <x v="2"/>
    <s v="1200146324"/>
    <s v="10"/>
    <x v="289"/>
    <s v="Dev mapas nuevos para app"/>
    <d v="2026-02-25T00:00:00"/>
    <s v="EROSALES"/>
    <s v="ZSRV"/>
    <s v=""/>
    <s v="76581508"/>
    <s v="LAZARILLO TEC SPA"/>
    <n v="7800"/>
    <n v="7800"/>
    <s v="USD"/>
    <s v="false"/>
  </r>
  <r>
    <s v="MCH"/>
    <s v="PE"/>
    <x v="2"/>
    <n v="803"/>
    <s v="PE Ops Out/Strips"/>
    <s v="EREJAS"/>
    <x v="2"/>
    <s v="1200144906"/>
    <s v="10"/>
    <x v="290"/>
    <s v="Sum Agua Potable por corte Sedapal Nov25"/>
    <d v="2026-02-02T00:00:00"/>
    <s v="EREJAS"/>
    <s v="ZSRV"/>
    <s v=""/>
    <s v="P56607803"/>
    <s v="NATIONAL FACILITIES MANAGEMENT S.A."/>
    <n v="26880"/>
    <n v="7791.304347826087"/>
    <s v="PEN"/>
    <s v="false"/>
  </r>
  <r>
    <s v="1100"/>
    <s v="CL"/>
    <x v="0"/>
    <n v="930"/>
    <s v="Corp Desarro. TI"/>
    <s v="nbarros"/>
    <x v="3"/>
    <s v="1200147402"/>
    <s v="10"/>
    <x v="116"/>
    <s v="1. Minuta y presentación de Kickoff 10%"/>
    <d v="2026-03-16T00:00:00"/>
    <s v="NBARROS"/>
    <s v="ZSRV"/>
    <s v=""/>
    <s v="81513400"/>
    <s v="PRICEWATERHOUSECOOPERS"/>
    <n v="186"/>
    <n v="7750"/>
    <s v="UF"/>
    <s v="false"/>
  </r>
  <r>
    <s v="1100"/>
    <s v="CL"/>
    <x v="0"/>
    <n v="930"/>
    <s v="Corp Desarro. TI"/>
    <s v="nbarros"/>
    <x v="3"/>
    <s v="1200147402"/>
    <s v="60"/>
    <x v="116"/>
    <s v="6. Soporte 10% 200"/>
    <d v="2026-03-16T00:00:00"/>
    <s v="NBARROS"/>
    <s v="ZSRV"/>
    <s v=""/>
    <s v="81513400"/>
    <s v="PRICEWATERHOUSECOOPERS"/>
    <n v="186"/>
    <n v="7750"/>
    <s v="UF"/>
    <s v="false"/>
  </r>
  <r>
    <s v="1100"/>
    <s v="CL"/>
    <x v="0"/>
    <n v="919"/>
    <s v="Corp Sostenibilid"/>
    <s v="acarvajal"/>
    <x v="2"/>
    <s v="1200145031"/>
    <s v="10"/>
    <x v="291"/>
    <s v="Cálculo de huella de carbono 2025"/>
    <d v="2026-02-04T00:00:00"/>
    <s v="DQUINTANA"/>
    <s v="ZSRV"/>
    <s v="SER_GRAL"/>
    <s v="76725752"/>
    <s v="ASESORIAS EN NEGOCIOS Y SUSTENTABIL"/>
    <n v="185"/>
    <n v="7708.333333333333"/>
    <s v="UF"/>
    <s v="false"/>
  </r>
  <r>
    <s v="4150"/>
    <s v="CO"/>
    <x v="3"/>
    <n v="715"/>
    <s v="CO Gcia Inmob"/>
    <s v="LCAMARGO"/>
    <x v="2"/>
    <s v="1200145054"/>
    <s v="10"/>
    <x v="292"/>
    <s v="Estudio Lote Ibagué"/>
    <d v="2026-02-04T00:00:00"/>
    <s v="LCAMARGO"/>
    <s v="ZSRV"/>
    <s v=""/>
    <s v="C76143205"/>
    <s v="XBREIN SPA"/>
    <n v="7700"/>
    <n v="7700"/>
    <s v="USD"/>
    <s v="false"/>
  </r>
  <r>
    <s v="4150"/>
    <s v="CO"/>
    <x v="3"/>
    <n v="715"/>
    <s v="CO Gcia Inmob"/>
    <s v="LCAMARGO"/>
    <x v="2"/>
    <s v="1200145054"/>
    <s v="20"/>
    <x v="292"/>
    <s v="Estudio CC La Estación Ibagué"/>
    <d v="2026-02-04T00:00:00"/>
    <s v="LCAMARGO"/>
    <s v="ZSRV"/>
    <s v=""/>
    <s v="C76143205"/>
    <s v="XBREIN SPA"/>
    <n v="7700"/>
    <n v="7700"/>
    <s v="USD"/>
    <s v="false"/>
  </r>
  <r>
    <s v="1100"/>
    <s v="CL"/>
    <x v="0"/>
    <n v="602"/>
    <s v="CL Ops Mall"/>
    <s v="MANTONIETA"/>
    <x v="2"/>
    <s v="1200146391"/>
    <s v="10"/>
    <x v="293"/>
    <s v="Cierre provisorio local La Birra"/>
    <d v="2026-02-26T00:00:00"/>
    <s v="EXT_CNARANJO"/>
    <s v="ZSRV"/>
    <s v=""/>
    <s v="96811990"/>
    <s v="LINKES CHILE S.A"/>
    <n v="7111579"/>
    <n v="7680.4715259252862"/>
    <s v="CLP"/>
    <s v="false"/>
  </r>
  <r>
    <s v="2160"/>
    <s v="CL"/>
    <x v="0"/>
    <n v="604"/>
    <s v="CL Marketing Mall"/>
    <s v="JGORICHON"/>
    <x v="2"/>
    <s v="1200143845"/>
    <s v="10"/>
    <x v="294"/>
    <s v="DIA DEL PATRIMONIO/ PLAZA NAVE CENTRAL/"/>
    <d v="2026-01-12T00:00:00"/>
    <s v="JGORICHON"/>
    <s v="ZSRV"/>
    <s v=""/>
    <s v="76851110"/>
    <s v="MARIA ISABEL ZULUETA Y CIA LTDA"/>
    <n v="7080000"/>
    <n v="7646.3663559880342"/>
    <s v="CLP"/>
    <s v="false"/>
  </r>
  <r>
    <s v="1100"/>
    <s v="CL"/>
    <x v="0"/>
    <n v="915"/>
    <s v="Corp Des Digital"/>
    <s v="WENDY GRANAD"/>
    <x v="0"/>
    <s v="1300008950"/>
    <s v="10"/>
    <x v="295"/>
    <s v="Consultoria Hernan Q1"/>
    <d v="2026-03-06T00:00:00"/>
    <s v="WGRANADOS"/>
    <s v="ZSPC"/>
    <s v=""/>
    <s v="26650164"/>
    <s v="HERNAN FABIAN HURTADO JARAMILLO"/>
    <n v="182.89"/>
    <n v="7620.4166666666661"/>
    <s v="UF"/>
    <s v="false"/>
  </r>
  <r>
    <s v="PCA"/>
    <s v="CO"/>
    <x v="3"/>
    <n v="914"/>
    <s v="Corp Explo. TI"/>
    <s v="MMUNOZ"/>
    <x v="0"/>
    <s v="1300008916"/>
    <s v="10"/>
    <x v="296"/>
    <s v="SaaS y Soporte Mitte CAR 2026"/>
    <d v="2026-02-17T00:00:00"/>
    <s v="MMUNOZ"/>
    <s v="ZSPC"/>
    <s v=""/>
    <s v="C10582872"/>
    <s v="OLU MOBILITY SOLUTIONS SL"/>
    <n v="7609"/>
    <n v="7609"/>
    <s v="USD"/>
    <s v="false"/>
  </r>
  <r>
    <s v="6000"/>
    <s v="PE"/>
    <x v="2"/>
    <n v="816"/>
    <s v="PE Sgcia Infra"/>
    <s v="MMURGUIA"/>
    <x v="2"/>
    <s v="1200145036"/>
    <s v="10"/>
    <x v="297"/>
    <s v="Implementación sistema CONTEO PUBLICO TE"/>
    <d v="2026-02-04T00:00:00"/>
    <s v="EXT_ACHIHUAN"/>
    <s v="ZSRV"/>
    <s v=""/>
    <s v="P55513538"/>
    <s v="RETAIL CHECK PERU S.A.C."/>
    <n v="26137.5"/>
    <n v="7576.086956521739"/>
    <s v="PEN"/>
    <s v="false"/>
  </r>
  <r>
    <s v="1100"/>
    <s v="CL"/>
    <x v="0"/>
    <n v="610"/>
    <s v="CL Área Personas"/>
    <s v="KLUNA"/>
    <x v="3"/>
    <s v="1200147067"/>
    <s v="10"/>
    <x v="298"/>
    <s v="ASESORIA"/>
    <d v="2026-03-11T00:00:00"/>
    <s v="KLUNA"/>
    <s v="ZSRV"/>
    <s v="SER_GRAL"/>
    <s v="76726790"/>
    <s v="APLICA EST S.A"/>
    <n v="6999462"/>
    <n v="7559.3856987029258"/>
    <s v="CLP"/>
    <s v="false"/>
  </r>
  <r>
    <s v="OUL"/>
    <s v="PE"/>
    <x v="1"/>
    <n v="803"/>
    <s v="PE Ops Out/Strips"/>
    <s v="CPACHECO"/>
    <x v="1"/>
    <s v="1400009269"/>
    <s v="10"/>
    <x v="299"/>
    <s v="Parking 2026 - OLUR"/>
    <d v="2026-02-18T00:00:00"/>
    <s v="PRA_CPACHECO"/>
    <s v="ZPMH"/>
    <s v="SER_GRAL"/>
    <s v="P60338169"/>
    <s v="INVERSIONES URBANISTICAS OPERADORA"/>
    <n v="25956"/>
    <n v="7523.478260869565"/>
    <s v="PEN"/>
    <s v="false"/>
  </r>
  <r>
    <s v="OUL"/>
    <s v="PE"/>
    <x v="1"/>
    <n v="803"/>
    <s v="PE Ops Out/Strips"/>
    <s v="CPACHECO"/>
    <x v="1"/>
    <s v="1400009269"/>
    <s v="20"/>
    <x v="299"/>
    <s v="Parking 2026 - OLUR"/>
    <d v="2026-02-18T00:00:00"/>
    <s v="PRA_CPACHECO"/>
    <s v="ZPMH"/>
    <s v="SER_GRAL"/>
    <s v="P60338169"/>
    <s v="INVERSIONES URBANISTICAS OPERADORA"/>
    <n v="25956"/>
    <n v="7523.478260869565"/>
    <s v="PEN"/>
    <s v="false"/>
  </r>
  <r>
    <s v="OUL"/>
    <s v="PE"/>
    <x v="1"/>
    <n v="803"/>
    <s v="PE Ops Out/Strips"/>
    <s v="CPACHECO"/>
    <x v="1"/>
    <s v="1400009269"/>
    <s v="30"/>
    <x v="299"/>
    <s v="Parking 2026 - OLUR"/>
    <d v="2026-02-18T00:00:00"/>
    <s v="PRA_CPACHECO"/>
    <s v="ZPMH"/>
    <s v="SER_GRAL"/>
    <s v="P60338169"/>
    <s v="INVERSIONES URBANISTICAS OPERADORA"/>
    <n v="25956"/>
    <n v="7523.478260869565"/>
    <s v="PEN"/>
    <s v="false"/>
  </r>
  <r>
    <s v="OUL"/>
    <s v="PE"/>
    <x v="1"/>
    <n v="803"/>
    <s v="PE Ops Out/Strips"/>
    <s v="CPACHECO"/>
    <x v="1"/>
    <s v="1400009269"/>
    <s v="40"/>
    <x v="299"/>
    <s v="Parking 2026 - OLUR"/>
    <d v="2026-02-18T00:00:00"/>
    <s v="PRA_CPACHECO"/>
    <s v="ZPMH"/>
    <s v="SER_GRAL"/>
    <s v="P60338169"/>
    <s v="INVERSIONES URBANISTICAS OPERADORA"/>
    <n v="25956"/>
    <n v="7523.478260869565"/>
    <s v="PEN"/>
    <s v="false"/>
  </r>
  <r>
    <s v="OUL"/>
    <s v="PE"/>
    <x v="1"/>
    <n v="803"/>
    <s v="PE Ops Out/Strips"/>
    <s v="CPACHECO"/>
    <x v="1"/>
    <s v="1400009269"/>
    <s v="50"/>
    <x v="299"/>
    <s v="Parking 2026 - OLUR"/>
    <d v="2026-02-18T00:00:00"/>
    <s v="PRA_CPACHECO"/>
    <s v="ZPMH"/>
    <s v="SER_GRAL"/>
    <s v="P60338169"/>
    <s v="INVERSIONES URBANISTICAS OPERADORA"/>
    <n v="25956"/>
    <n v="7523.478260869565"/>
    <s v="PEN"/>
    <s v="false"/>
  </r>
  <r>
    <s v="OUL"/>
    <s v="PE"/>
    <x v="1"/>
    <n v="803"/>
    <s v="PE Ops Out/Strips"/>
    <s v="CPACHECO"/>
    <x v="1"/>
    <s v="1400009269"/>
    <s v="60"/>
    <x v="299"/>
    <s v="Parking 2026 - OLUR"/>
    <d v="2026-02-18T00:00:00"/>
    <s v="PRA_CPACHECO"/>
    <s v="ZPMH"/>
    <s v="SER_GRAL"/>
    <s v="P60338169"/>
    <s v="INVERSIONES URBANISTICAS OPERADORA"/>
    <n v="25956"/>
    <n v="7523.478260869565"/>
    <s v="PEN"/>
    <s v="false"/>
  </r>
  <r>
    <s v="OUL"/>
    <s v="PE"/>
    <x v="1"/>
    <n v="803"/>
    <s v="PE Ops Out/Strips"/>
    <s v="CPACHECO"/>
    <x v="1"/>
    <s v="1400009269"/>
    <s v="70"/>
    <x v="299"/>
    <s v="Parking 2026 - OLUR"/>
    <d v="2026-02-18T00:00:00"/>
    <s v="PRA_CPACHECO"/>
    <s v="ZPMH"/>
    <s v="SER_GRAL"/>
    <s v="P60338169"/>
    <s v="INVERSIONES URBANISTICAS OPERADORA"/>
    <n v="25956"/>
    <n v="7523.478260869565"/>
    <s v="PEN"/>
    <s v="false"/>
  </r>
  <r>
    <s v="OUL"/>
    <s v="PE"/>
    <x v="1"/>
    <n v="803"/>
    <s v="PE Ops Out/Strips"/>
    <s v="CPACHECO"/>
    <x v="1"/>
    <s v="1400009269"/>
    <s v="80"/>
    <x v="299"/>
    <s v="Parking 2026 - OLUR"/>
    <d v="2026-02-18T00:00:00"/>
    <s v="PRA_CPACHECO"/>
    <s v="ZPMH"/>
    <s v="SER_GRAL"/>
    <s v="P60338169"/>
    <s v="INVERSIONES URBANISTICAS OPERADORA"/>
    <n v="25956"/>
    <n v="7523.478260869565"/>
    <s v="PEN"/>
    <s v="false"/>
  </r>
  <r>
    <s v="OUL"/>
    <s v="PE"/>
    <x v="1"/>
    <n v="803"/>
    <s v="PE Ops Out/Strips"/>
    <s v="CPACHECO"/>
    <x v="1"/>
    <s v="1400009269"/>
    <s v="90"/>
    <x v="299"/>
    <s v="Parking 2026 - OLUR"/>
    <d v="2026-02-18T00:00:00"/>
    <s v="PRA_CPACHECO"/>
    <s v="ZPMH"/>
    <s v="SER_GRAL"/>
    <s v="P60338169"/>
    <s v="INVERSIONES URBANISTICAS OPERADORA"/>
    <n v="25956"/>
    <n v="7523.478260869565"/>
    <s v="PEN"/>
    <s v="false"/>
  </r>
  <r>
    <s v="OUL"/>
    <s v="PE"/>
    <x v="1"/>
    <n v="803"/>
    <s v="PE Ops Out/Strips"/>
    <s v="CPACHECO"/>
    <x v="1"/>
    <s v="1400009269"/>
    <s v="100"/>
    <x v="299"/>
    <s v="Parking 2026 - OLUR"/>
    <d v="2026-02-18T00:00:00"/>
    <s v="PRA_CPACHECO"/>
    <s v="ZPMH"/>
    <s v="SER_GRAL"/>
    <s v="P60338169"/>
    <s v="INVERSIONES URBANISTICAS OPERADORA"/>
    <n v="25956"/>
    <n v="7523.478260869565"/>
    <s v="PEN"/>
    <s v="false"/>
  </r>
  <r>
    <s v="OUL"/>
    <s v="PE"/>
    <x v="1"/>
    <n v="803"/>
    <s v="PE Ops Out/Strips"/>
    <s v="CPACHECO"/>
    <x v="1"/>
    <s v="1400009269"/>
    <s v="110"/>
    <x v="299"/>
    <s v="Parking 2026 - OLUR"/>
    <d v="2026-02-18T00:00:00"/>
    <s v="PRA_CPACHECO"/>
    <s v="ZPMH"/>
    <s v="SER_GRAL"/>
    <s v="P60338169"/>
    <s v="INVERSIONES URBANISTICAS OPERADORA"/>
    <n v="25956"/>
    <n v="7523.478260869565"/>
    <s v="PEN"/>
    <s v="false"/>
  </r>
  <r>
    <s v="OUL"/>
    <s v="PE"/>
    <x v="1"/>
    <n v="803"/>
    <s v="PE Ops Out/Strips"/>
    <s v="CPACHECO"/>
    <x v="1"/>
    <s v="1400009269"/>
    <s v="120"/>
    <x v="299"/>
    <s v="Parking 2026 - OLUR"/>
    <d v="2026-02-18T00:00:00"/>
    <s v="PRA_CPACHECO"/>
    <s v="ZPMH"/>
    <s v="SER_GRAL"/>
    <s v="P60338169"/>
    <s v="INVERSIONES URBANISTICAS OPERADORA"/>
    <n v="25956"/>
    <n v="7523.478260869565"/>
    <s v="PEN"/>
    <s v="false"/>
  </r>
  <r>
    <s v="1110"/>
    <s v="CL"/>
    <x v="0"/>
    <n v="634"/>
    <s v="CL Proyectos 5"/>
    <s v="RSOUPER"/>
    <x v="2"/>
    <s v="1200143986"/>
    <s v="10"/>
    <x v="300"/>
    <s v="Proyectista Pavimentos Coquimbo"/>
    <d v="2026-01-14T00:00:00"/>
    <s v="EXT_AYEPEZ"/>
    <s v="ZSRV"/>
    <s v=""/>
    <s v="76157882"/>
    <s v="VIELMA Y BENSON LTDA"/>
    <n v="180.5"/>
    <n v="7520.833333333333"/>
    <s v="UF"/>
    <s v="false"/>
  </r>
  <r>
    <s v="1110"/>
    <s v="CL"/>
    <x v="0"/>
    <n v="634"/>
    <s v="CL Proyectos 5"/>
    <s v="RSOUPER"/>
    <x v="2"/>
    <s v="1200143983"/>
    <s v="10"/>
    <x v="301"/>
    <s v="Proyectista Sanitario Coquimbo"/>
    <d v="2026-01-14T00:00:00"/>
    <s v="EXT_AYEPEZ"/>
    <s v="ZSRV"/>
    <s v=""/>
    <s v="76219819"/>
    <s v="RUZ Y VUKASOVIC INGENIERIA"/>
    <n v="180"/>
    <n v="7500"/>
    <s v="UF"/>
    <s v="false"/>
  </r>
  <r>
    <s v="MAM"/>
    <s v="CL"/>
    <x v="0"/>
    <n v="612"/>
    <s v="CL Serv al Cliente"/>
    <s v="AOLAVARRIA"/>
    <x v="2"/>
    <s v="1200145591"/>
    <s v="10"/>
    <x v="302"/>
    <s v="MAM / RRSS Adecco"/>
    <d v="2026-02-13T00:00:00"/>
    <s v="PRA_AOLAVARR"/>
    <s v="ZSRV"/>
    <s v=""/>
    <s v="96820170"/>
    <s v="ADECCO RECURSOS HUMANOS S.A"/>
    <n v="6846333"/>
    <n v="7394.0071063687328"/>
    <s v="CLP"/>
    <s v="false"/>
  </r>
  <r>
    <s v="1100"/>
    <s v="CL"/>
    <x v="0"/>
    <n v="610"/>
    <s v="CL Área Personas"/>
    <s v="KLUNA"/>
    <x v="2"/>
    <s v="1200143810"/>
    <s v="10"/>
    <x v="303"/>
    <s v="ASESORIA"/>
    <d v="2026-01-08T00:00:00"/>
    <s v="KLUNA"/>
    <s v="ZSRV"/>
    <s v="SER_GRAL"/>
    <s v="76726790"/>
    <s v="APLICA EST S.A"/>
    <n v="6829878"/>
    <n v="7376.2357845625484"/>
    <s v="CLP"/>
    <s v="false"/>
  </r>
  <r>
    <s v="1100"/>
    <s v="CL"/>
    <x v="0"/>
    <n v="602"/>
    <s v="CL Ops Mall"/>
    <s v="fgonzalezv"/>
    <x v="2"/>
    <s v="1200146237"/>
    <s v="10"/>
    <x v="304"/>
    <s v="Pago diferenciado"/>
    <d v="2026-02-24T00:00:00"/>
    <s v="FGONZALEZV"/>
    <s v="ZSRV"/>
    <s v=""/>
    <s v="76062618"/>
    <s v="SKIDATA CHILE SPA"/>
    <n v="177"/>
    <n v="7375"/>
    <s v="UF"/>
    <s v="false"/>
  </r>
  <r>
    <s v="PHM"/>
    <s v="CO"/>
    <x v="3"/>
    <n v="702"/>
    <s v="CO Ops Mall"/>
    <s v="JDIAZ"/>
    <x v="2"/>
    <s v="1200145879"/>
    <s v="10"/>
    <x v="305"/>
    <s v="VALVULA AHORRADORA DE AGUA"/>
    <d v="2026-02-18T00:00:00"/>
    <s v="EXT_BOSORNO"/>
    <s v="ZSRV"/>
    <s v=""/>
    <s v="C900283836"/>
    <s v="PROYECTOS E INFRAESTRUCTURA ASMEX S"/>
    <n v="27090000"/>
    <n v="7365.4159869494288"/>
    <s v="COP"/>
    <s v="false"/>
  </r>
  <r>
    <s v="PHM"/>
    <s v="CO"/>
    <x v="3"/>
    <n v="702"/>
    <s v="CO Ops Mall"/>
    <s v="JDIAZ"/>
    <x v="0"/>
    <s v="1300008772"/>
    <s v="30"/>
    <x v="306"/>
    <s v="GASTOS REEMBOLSABLES 2026"/>
    <d v="2026-02-18T00:00:00"/>
    <s v="AMORENO"/>
    <s v="ZSPC"/>
    <s v=""/>
    <s v="C900271114"/>
    <s v="EQUIPOS Y SISTEMAS DE PARKING S.A.S"/>
    <n v="26946360"/>
    <n v="7326.3621533442092"/>
    <s v="COP"/>
    <s v="false"/>
  </r>
  <r>
    <s v="1110"/>
    <s v="CL"/>
    <x v="0"/>
    <n v="634"/>
    <s v="CL Proyectos 5"/>
    <s v="RSOUPER"/>
    <x v="2"/>
    <s v="1200146681"/>
    <s v="10"/>
    <x v="307"/>
    <s v="Revisor Calculo"/>
    <d v="2026-03-04T00:00:00"/>
    <s v="EXT_AYEPEZ"/>
    <s v="ZSRV"/>
    <s v=""/>
    <s v="78245970"/>
    <s v="CANALES PERRETTA &amp; ASOC. LTDA.."/>
    <n v="175"/>
    <n v="7291.6666666666661"/>
    <s v="UF"/>
    <s v="false"/>
  </r>
  <r>
    <s v="3510"/>
    <s v="PE"/>
    <x v="1"/>
    <n v="802"/>
    <s v="PE Ops Mall"/>
    <s v="CPACHECO"/>
    <x v="1"/>
    <s v="1400009270"/>
    <s v="10"/>
    <x v="308"/>
    <s v="Parking 2026 - CAX"/>
    <d v="2026-02-11T00:00:00"/>
    <s v="PRA_CPACHECO"/>
    <s v="ZPMH"/>
    <s v="SER_GRAL"/>
    <s v="P60338169"/>
    <s v="INVERSIONES URBANISTICAS OPERADORA"/>
    <n v="25136"/>
    <n v="7285.797101449275"/>
    <s v="PEN"/>
    <s v="false"/>
  </r>
  <r>
    <s v="3510"/>
    <s v="PE"/>
    <x v="1"/>
    <n v="802"/>
    <s v="PE Ops Mall"/>
    <s v="CPACHECO"/>
    <x v="1"/>
    <s v="1400009270"/>
    <s v="20"/>
    <x v="308"/>
    <s v="Parking 2026 - CAX"/>
    <d v="2026-02-11T00:00:00"/>
    <s v="PRA_CPACHECO"/>
    <s v="ZPMH"/>
    <s v="SER_GRAL"/>
    <s v="P60338169"/>
    <s v="INVERSIONES URBANISTICAS OPERADORA"/>
    <n v="25136"/>
    <n v="7285.797101449275"/>
    <s v="PEN"/>
    <s v="false"/>
  </r>
  <r>
    <s v="3510"/>
    <s v="PE"/>
    <x v="1"/>
    <n v="802"/>
    <s v="PE Ops Mall"/>
    <s v="CPACHECO"/>
    <x v="1"/>
    <s v="1400009270"/>
    <s v="30"/>
    <x v="308"/>
    <s v="Parking 2026 - CAX"/>
    <d v="2026-02-11T00:00:00"/>
    <s v="PRA_CPACHECO"/>
    <s v="ZPMH"/>
    <s v="SER_GRAL"/>
    <s v="P60338169"/>
    <s v="INVERSIONES URBANISTICAS OPERADORA"/>
    <n v="25136"/>
    <n v="7285.797101449275"/>
    <s v="PEN"/>
    <s v="false"/>
  </r>
  <r>
    <s v="3510"/>
    <s v="PE"/>
    <x v="1"/>
    <n v="802"/>
    <s v="PE Ops Mall"/>
    <s v="CPACHECO"/>
    <x v="1"/>
    <s v="1400009270"/>
    <s v="40"/>
    <x v="308"/>
    <s v="Parking 2026 - CAX"/>
    <d v="2026-02-11T00:00:00"/>
    <s v="PRA_CPACHECO"/>
    <s v="ZPMH"/>
    <s v="SER_GRAL"/>
    <s v="P60338169"/>
    <s v="INVERSIONES URBANISTICAS OPERADORA"/>
    <n v="25136"/>
    <n v="7285.797101449275"/>
    <s v="PEN"/>
    <s v="false"/>
  </r>
  <r>
    <s v="3510"/>
    <s v="PE"/>
    <x v="1"/>
    <n v="802"/>
    <s v="PE Ops Mall"/>
    <s v="CPACHECO"/>
    <x v="1"/>
    <s v="1400009270"/>
    <s v="50"/>
    <x v="308"/>
    <s v="Parking 2026 - CAX"/>
    <d v="2026-02-11T00:00:00"/>
    <s v="PRA_CPACHECO"/>
    <s v="ZPMH"/>
    <s v="SER_GRAL"/>
    <s v="P60338169"/>
    <s v="INVERSIONES URBANISTICAS OPERADORA"/>
    <n v="25136"/>
    <n v="7285.797101449275"/>
    <s v="PEN"/>
    <s v="false"/>
  </r>
  <r>
    <s v="3510"/>
    <s v="PE"/>
    <x v="1"/>
    <n v="802"/>
    <s v="PE Ops Mall"/>
    <s v="CPACHECO"/>
    <x v="1"/>
    <s v="1400009270"/>
    <s v="60"/>
    <x v="308"/>
    <s v="Parking 2026 - CAX"/>
    <d v="2026-02-11T00:00:00"/>
    <s v="PRA_CPACHECO"/>
    <s v="ZPMH"/>
    <s v="SER_GRAL"/>
    <s v="P60338169"/>
    <s v="INVERSIONES URBANISTICAS OPERADORA"/>
    <n v="25136"/>
    <n v="7285.797101449275"/>
    <s v="PEN"/>
    <s v="false"/>
  </r>
  <r>
    <s v="3510"/>
    <s v="PE"/>
    <x v="1"/>
    <n v="802"/>
    <s v="PE Ops Mall"/>
    <s v="CPACHECO"/>
    <x v="1"/>
    <s v="1400009270"/>
    <s v="70"/>
    <x v="308"/>
    <s v="Parking 2026 - CAX"/>
    <d v="2026-02-11T00:00:00"/>
    <s v="PRA_CPACHECO"/>
    <s v="ZPMH"/>
    <s v="SER_GRAL"/>
    <s v="P60338169"/>
    <s v="INVERSIONES URBANISTICAS OPERADORA"/>
    <n v="25136"/>
    <n v="7285.797101449275"/>
    <s v="PEN"/>
    <s v="false"/>
  </r>
  <r>
    <s v="3510"/>
    <s v="PE"/>
    <x v="1"/>
    <n v="802"/>
    <s v="PE Ops Mall"/>
    <s v="CPACHECO"/>
    <x v="1"/>
    <s v="1400009270"/>
    <s v="80"/>
    <x v="308"/>
    <s v="Parking 2026 - CAX"/>
    <d v="2026-02-11T00:00:00"/>
    <s v="PRA_CPACHECO"/>
    <s v="ZPMH"/>
    <s v="SER_GRAL"/>
    <s v="P60338169"/>
    <s v="INVERSIONES URBANISTICAS OPERADORA"/>
    <n v="25136"/>
    <n v="7285.797101449275"/>
    <s v="PEN"/>
    <s v="false"/>
  </r>
  <r>
    <s v="3510"/>
    <s v="PE"/>
    <x v="1"/>
    <n v="802"/>
    <s v="PE Ops Mall"/>
    <s v="CPACHECO"/>
    <x v="1"/>
    <s v="1400009270"/>
    <s v="90"/>
    <x v="308"/>
    <s v="Parking 2026 - CAX"/>
    <d v="2026-02-11T00:00:00"/>
    <s v="PRA_CPACHECO"/>
    <s v="ZPMH"/>
    <s v="SER_GRAL"/>
    <s v="P60338169"/>
    <s v="INVERSIONES URBANISTICAS OPERADORA"/>
    <n v="25136"/>
    <n v="7285.797101449275"/>
    <s v="PEN"/>
    <s v="false"/>
  </r>
  <r>
    <s v="3510"/>
    <s v="PE"/>
    <x v="1"/>
    <n v="802"/>
    <s v="PE Ops Mall"/>
    <s v="CPACHECO"/>
    <x v="1"/>
    <s v="1400009270"/>
    <s v="100"/>
    <x v="308"/>
    <s v="Parking 2026 - CAX"/>
    <d v="2026-02-11T00:00:00"/>
    <s v="PRA_CPACHECO"/>
    <s v="ZPMH"/>
    <s v="SER_GRAL"/>
    <s v="P60338169"/>
    <s v="INVERSIONES URBANISTICAS OPERADORA"/>
    <n v="25136"/>
    <n v="7285.797101449275"/>
    <s v="PEN"/>
    <s v="false"/>
  </r>
  <r>
    <s v="3510"/>
    <s v="PE"/>
    <x v="1"/>
    <n v="802"/>
    <s v="PE Ops Mall"/>
    <s v="CPACHECO"/>
    <x v="1"/>
    <s v="1400009270"/>
    <s v="110"/>
    <x v="308"/>
    <s v="Parking 2026 - CAX"/>
    <d v="2026-02-11T00:00:00"/>
    <s v="PRA_CPACHECO"/>
    <s v="ZPMH"/>
    <s v="SER_GRAL"/>
    <s v="P60338169"/>
    <s v="INVERSIONES URBANISTICAS OPERADORA"/>
    <n v="25136"/>
    <n v="7285.797101449275"/>
    <s v="PEN"/>
    <s v="false"/>
  </r>
  <r>
    <s v="3510"/>
    <s v="PE"/>
    <x v="1"/>
    <n v="802"/>
    <s v="PE Ops Mall"/>
    <s v="CPACHECO"/>
    <x v="1"/>
    <s v="1400009270"/>
    <s v="120"/>
    <x v="308"/>
    <s v="Parking 2026 - CAX"/>
    <d v="2026-02-11T00:00:00"/>
    <s v="PRA_CPACHECO"/>
    <s v="ZPMH"/>
    <s v="SER_GRAL"/>
    <s v="P60338169"/>
    <s v="INVERSIONES URBANISTICAS OPERADORA"/>
    <n v="25136"/>
    <n v="7285.797101449275"/>
    <s v="PEN"/>
    <s v="false"/>
  </r>
  <r>
    <s v="1100"/>
    <s v="CL"/>
    <x v="0"/>
    <n v="604"/>
    <s v="CL Marketing Mall"/>
    <s v="IIBANEZ"/>
    <x v="2"/>
    <s v="1200145374"/>
    <s v="10"/>
    <x v="309"/>
    <s v="VERANO/VDV EXTRAS DISNEY/FEB 26"/>
    <d v="2026-02-10T00:00:00"/>
    <s v="IIBANEZ"/>
    <s v="ZSRV"/>
    <s v=""/>
    <s v="99557160"/>
    <s v="CINECOLOR FILMS CHILE SPA."/>
    <n v="6742000"/>
    <n v="7281.3279621569673"/>
    <s v="CLP"/>
    <s v="false"/>
  </r>
  <r>
    <s v="1100"/>
    <s v="CL"/>
    <x v="0"/>
    <n v="626"/>
    <s v="CL Proyectos 3"/>
    <s v="CGARCIA"/>
    <x v="2"/>
    <s v="1200145977"/>
    <s v="10"/>
    <x v="310"/>
    <s v="Canalización Tuberia Macetero Cot 3043"/>
    <d v="2026-02-19T00:00:00"/>
    <s v="EXT_AYEPEZ"/>
    <s v="ZSRV"/>
    <s v=""/>
    <s v="76338784"/>
    <s v="SOCIEDAD DE TRANSPORTES Y DESARROLL"/>
    <n v="172.37"/>
    <n v="7182.083333333333"/>
    <s v="UF"/>
    <s v="false"/>
  </r>
  <r>
    <s v="1100"/>
    <s v="CL"/>
    <x v="0"/>
    <n v="626"/>
    <s v="CL Proyectos 3"/>
    <s v="DGONZALEZ"/>
    <x v="2"/>
    <s v="1200145991"/>
    <s v="10"/>
    <x v="311"/>
    <s v="Cristales Templados 5MM. Esc EM15"/>
    <d v="2026-02-19T00:00:00"/>
    <s v="EXT_AYEPEZ"/>
    <s v="ZSRV"/>
    <s v=""/>
    <s v="76494806"/>
    <s v="SISTEMAS VITROPANEL SPA"/>
    <n v="6621452"/>
    <n v="7151.1366949985422"/>
    <s v="CLP"/>
    <s v="false"/>
  </r>
  <r>
    <s v="6000"/>
    <s v="PE"/>
    <x v="2"/>
    <n v="816"/>
    <s v="PE Sgcia Infra"/>
    <s v="MMURGUIA"/>
    <x v="2"/>
    <s v="1200145387"/>
    <s v="10"/>
    <x v="312"/>
    <s v="Alimentador SE 4 y retiro de alimentador"/>
    <d v="2026-02-10T00:00:00"/>
    <s v="EXT_ACHIHUAN"/>
    <s v="ZSRV"/>
    <s v=""/>
    <s v="P60314728"/>
    <s v="GEINGSA E.I.R.L."/>
    <n v="24542.240000000002"/>
    <n v="7113.6927536231888"/>
    <s v="PEN"/>
    <s v="false"/>
  </r>
  <r>
    <s v="1100"/>
    <s v="CL"/>
    <x v="0"/>
    <n v="914"/>
    <s v="Corp Explo. TI"/>
    <s v="CPAVEZ"/>
    <x v="2"/>
    <s v="1200145415"/>
    <s v="10"/>
    <x v="313"/>
    <s v="RENOVACION ADOBE - CL"/>
    <d v="2026-02-11T00:00:00"/>
    <s v="CPAVEZ"/>
    <s v="ZSRV"/>
    <s v="SER_GRAL"/>
    <s v="77005150"/>
    <s v="CYNERSIS CHILE LTDA"/>
    <n v="7087"/>
    <n v="7087"/>
    <s v="USD"/>
    <s v="false"/>
  </r>
  <r>
    <s v="AEB"/>
    <s v="CL"/>
    <x v="0"/>
    <n v="634"/>
    <s v="CL Proyectos 5"/>
    <s v="RSOUPER"/>
    <x v="2"/>
    <s v="1200144774"/>
    <s v="10"/>
    <x v="314"/>
    <s v="Mitigación - Suministros de Camaras CCTV"/>
    <d v="2026-01-29T00:00:00"/>
    <s v="EXT_AYEPEZ"/>
    <s v="ZSRV"/>
    <s v=""/>
    <s v="77350771"/>
    <s v="4EVER GROUP SPA"/>
    <n v="169.42"/>
    <n v="7059.1666666666661"/>
    <s v="UF"/>
    <s v="false"/>
  </r>
  <r>
    <s v="CON"/>
    <s v="CL"/>
    <x v="0"/>
    <n v="602"/>
    <s v="CL Ops Mall"/>
    <s v="JALVAREZV"/>
    <x v="2"/>
    <s v="1200146495"/>
    <s v="10"/>
    <x v="315"/>
    <s v="Reemplazo sectores dañados cubierta"/>
    <d v="2026-02-28T00:00:00"/>
    <s v="JALVAREZV"/>
    <s v="ZSRV"/>
    <s v=""/>
    <s v="10772414"/>
    <s v="VICENTE ANDRES MENDEZ NAVARRETE"/>
    <n v="6500000"/>
    <n v="7019.9691121359074"/>
    <s v="CLP"/>
    <s v="false"/>
  </r>
  <r>
    <s v="2160"/>
    <s v="CL"/>
    <x v="0"/>
    <n v="602"/>
    <s v="CL Ops Mall"/>
    <s v="RCORTES"/>
    <x v="3"/>
    <s v="1200147336"/>
    <s v="10"/>
    <x v="316"/>
    <s v="DEMOLICION LO EX LOMITON TERMIAL"/>
    <d v="2026-03-16T00:00:00"/>
    <s v="EXT_CVENEGAS"/>
    <s v="ZSRV"/>
    <s v=""/>
    <s v="76088687"/>
    <s v="MCS CONSTRUCCIONES LIMITADA"/>
    <n v="6490046"/>
    <n v="7009.2188394371069"/>
    <s v="CLP"/>
    <s v="false"/>
  </r>
  <r>
    <s v="3300"/>
    <s v="PE"/>
    <x v="1"/>
    <n v="808"/>
    <s v="PE Área Legal"/>
    <s v="GOLIVERI"/>
    <x v="2"/>
    <s v="1200143662"/>
    <s v="10"/>
    <x v="317"/>
    <s v="Asesoria contrato superficie Larco-AdvFe"/>
    <d v="2026-01-05T00:00:00"/>
    <s v="SGARIBAY"/>
    <s v="ZSRV"/>
    <s v=""/>
    <s v="P54409770"/>
    <s v="SIMONS &amp; DE NORIEGA ABOGADOS SOCIED"/>
    <n v="7000"/>
    <n v="7000"/>
    <s v="USD"/>
    <s v="false"/>
  </r>
  <r>
    <s v="4150"/>
    <s v="CO"/>
    <x v="3"/>
    <n v="928"/>
    <s v="Corp Gest Riesgo"/>
    <s v="CF"/>
    <x v="1"/>
    <s v="1400009232"/>
    <s v="10"/>
    <x v="318"/>
    <s v="Póliza Ciberseguridad 28NOV2025 - 28NOV2"/>
    <d v="2026-02-06T00:00:00"/>
    <s v="FPEREZ"/>
    <s v="ZPMH"/>
    <s v=""/>
    <s v="C860026518"/>
    <s v="CHUBB SEGUROS COLOMBIA S.A"/>
    <n v="7000"/>
    <n v="7000"/>
    <s v="USD"/>
    <s v="false"/>
  </r>
  <r>
    <s v="MQU"/>
    <s v="CL"/>
    <x v="0"/>
    <n v="601"/>
    <s v="CL Center Manager"/>
    <s v="Ext_mloyola"/>
    <x v="2"/>
    <s v="1200144761"/>
    <s v="10"/>
    <x v="319"/>
    <s v="Adicionales obras compactador - Recupac"/>
    <d v="2026-01-28T00:00:00"/>
    <s v="EXT_MLOYOLA"/>
    <s v="ZSRV"/>
    <s v=""/>
    <s v="76451328"/>
    <s v="MESA ARQUITECTURA LIMITADA"/>
    <n v="6439876"/>
    <n v="6955.0354778438978"/>
    <s v="CLP"/>
    <s v="false"/>
  </r>
  <r>
    <s v="4300"/>
    <s v="CO"/>
    <x v="3"/>
    <n v="710"/>
    <s v="CO Sgcia Personas"/>
    <s v="T Durán"/>
    <x v="2"/>
    <s v="1200143995"/>
    <s v="10"/>
    <x v="320"/>
    <s v="Aristos Stanton Chase"/>
    <d v="2026-01-14T00:00:00"/>
    <s v="PRA_KCUBIDES"/>
    <s v="ZSRV"/>
    <s v=""/>
    <s v="C800083312"/>
    <s v="ARISTOS CONSULTORES DE GERENCIA"/>
    <n v="25536000"/>
    <n v="6942.9037520391521"/>
    <s v="COP"/>
    <s v="false"/>
  </r>
  <r>
    <s v="2200"/>
    <s v="CL"/>
    <x v="0"/>
    <n v="614"/>
    <s v="CL Explotación TI"/>
    <s v="MMUNOZ"/>
    <x v="0"/>
    <s v="1300008913"/>
    <s v="10"/>
    <x v="321"/>
    <s v="SaaS y Soporte Mitte ASA 2026"/>
    <d v="2026-02-17T00:00:00"/>
    <s v="MMUNOZ"/>
    <s v="ZSPC"/>
    <s v=""/>
    <s v="10582872"/>
    <s v="OLU MOBILITY SOLUTIONS S.L."/>
    <n v="6900"/>
    <n v="6900"/>
    <s v="USD"/>
    <s v="false"/>
  </r>
  <r>
    <s v="6000"/>
    <s v="PE"/>
    <x v="2"/>
    <n v="802"/>
    <s v="PE Ops Mall"/>
    <s v="CLLAUCA"/>
    <x v="2"/>
    <s v="1200146262"/>
    <s v="10"/>
    <x v="322"/>
    <s v="Rotanda Megaplaza Xiaomi"/>
    <d v="2026-02-24T00:00:00"/>
    <s v="PRA_CLLAUCA"/>
    <s v="ZSRV"/>
    <s v="SER_PUBLI"/>
    <s v="P60401098"/>
    <s v="GRUPO DJ S.A.C"/>
    <n v="23800"/>
    <n v="6898.550724637681"/>
    <s v="PEN"/>
    <s v="false"/>
  </r>
  <r>
    <s v="1100"/>
    <s v="CL"/>
    <x v="0"/>
    <n v="604"/>
    <s v="CL Marketing Mall"/>
    <s v="P.NORAMBUENA"/>
    <x v="2"/>
    <s v="1200144525"/>
    <s v="10"/>
    <x v="323"/>
    <s v="AO/ INFLUENCERS/ MARCA/ ENERO 26"/>
    <d v="2026-01-26T00:00:00"/>
    <s v="MFILIPINI"/>
    <s v="ZSRV"/>
    <s v=""/>
    <s v="76945383"/>
    <s v="NOT MEDIA SPA"/>
    <n v="6382500"/>
    <n v="6893.0696704934498"/>
    <s v="CLP"/>
    <s v="false"/>
  </r>
  <r>
    <s v="OAS"/>
    <s v="CO"/>
    <x v="3"/>
    <n v="703"/>
    <s v="CO Ops Out/Strip"/>
    <s v="LCHARRY"/>
    <x v="2"/>
    <s v="1200144822"/>
    <s v="10"/>
    <x v="324"/>
    <s v="Fase 2 reubicacion punto electrico Actio"/>
    <d v="2026-02-05T00:00:00"/>
    <s v="LCHARRY"/>
    <s v="ZSRV"/>
    <s v=""/>
    <s v="C901607595"/>
    <s v="NODO INGENIERÍA ELÉCTRICA SAS"/>
    <n v="25295185"/>
    <n v="6877.4293094072864"/>
    <s v="COP"/>
    <s v="false"/>
  </r>
  <r>
    <s v="1100"/>
    <s v="CL"/>
    <x v="0"/>
    <n v="610"/>
    <s v="CL Área Personas"/>
    <s v="KLUNA"/>
    <x v="2"/>
    <s v="1200146187"/>
    <s v="10"/>
    <x v="325"/>
    <s v="ASESORIA"/>
    <d v="2026-02-24T00:00:00"/>
    <s v="KLUNA"/>
    <s v="ZSRV"/>
    <s v=""/>
    <s v="76726790"/>
    <s v="APLICA EST S.A"/>
    <n v="6355909"/>
    <n v="6864.3515168533258"/>
    <s v="CLP"/>
    <s v="false"/>
  </r>
  <r>
    <s v="1100"/>
    <s v="CL"/>
    <x v="0"/>
    <n v="602"/>
    <s v="CL Ops Mall"/>
    <s v="KCEA"/>
    <x v="2"/>
    <s v="1200146608"/>
    <s v="10"/>
    <x v="326"/>
    <s v="Mantención química Central Térmica Mall4"/>
    <d v="2026-03-03T00:00:00"/>
    <s v="EXT_CNARANJO"/>
    <s v="ZSRV"/>
    <s v=""/>
    <s v="76474383"/>
    <s v="IO INGENIERIA LIMITADA"/>
    <n v="164.4"/>
    <n v="6850"/>
    <s v="UF"/>
    <s v="false"/>
  </r>
  <r>
    <s v="6030"/>
    <s v="PE"/>
    <x v="2"/>
    <n v="802"/>
    <s v="PE Ops Mall"/>
    <s v="LHUAMAN"/>
    <x v="2"/>
    <s v="1200146634"/>
    <s v="10"/>
    <x v="327"/>
    <s v="OBRAS CIVILES Y ESTRUCT METÁLICAS"/>
    <d v="2026-03-03T00:00:00"/>
    <s v="LHUAMAN"/>
    <s v="ZSRV"/>
    <s v=""/>
    <s v="P61079106"/>
    <s v="FAB TECH COMPANY E.I.R.L"/>
    <n v="23492"/>
    <n v="6809.2753623188401"/>
    <s v="PEN"/>
    <s v="false"/>
  </r>
  <r>
    <s v="1100"/>
    <s v="CL"/>
    <x v="0"/>
    <n v="910"/>
    <s v="Corp A. Personas"/>
    <s v="CGALLETTI"/>
    <x v="2"/>
    <s v="1200144622"/>
    <s v="10"/>
    <x v="328"/>
    <s v="Regalos día madre &amp; padre"/>
    <d v="2026-01-27T00:00:00"/>
    <s v="DQUINTANA"/>
    <s v="ZSRV"/>
    <s v=""/>
    <s v="76593514"/>
    <s v="TEMPO PRODUCCIONES BY DS SPA"/>
    <n v="6300000"/>
    <n v="6803.9700625317255"/>
    <s v="CLP"/>
    <s v="false"/>
  </r>
  <r>
    <s v="1100"/>
    <s v="CL"/>
    <x v="0"/>
    <n v="930"/>
    <s v="Corp Desarro. TI"/>
    <s v="nbarros"/>
    <x v="2"/>
    <s v="1200146673"/>
    <s v="20"/>
    <x v="329"/>
    <s v="Inicio servcicio Implementación final"/>
    <d v="2026-03-04T00:00:00"/>
    <s v="NBARROS"/>
    <s v="ZSRV"/>
    <s v=""/>
    <s v="76995401"/>
    <s v="AWTANA SPA"/>
    <n v="6800"/>
    <n v="6800"/>
    <s v="USD"/>
    <s v="false"/>
  </r>
  <r>
    <s v="6000"/>
    <s v="PE"/>
    <x v="2"/>
    <n v="804"/>
    <s v="PE Marketing Mall"/>
    <s v="JHURTADO"/>
    <x v="3"/>
    <s v="1400009365"/>
    <s v="10"/>
    <x v="330"/>
    <s v="TikTok Squad_Otras Campañas_Pago de cont"/>
    <d v="2026-03-16T00:00:00"/>
    <s v="EXT_KNOLASCO"/>
    <s v="ZPMH"/>
    <s v="SER_MKT"/>
    <s v="P46296694"/>
    <s v="CLAUDIA ELIZABETH CAMACHO GOMERO"/>
    <n v="23333.3"/>
    <n v="6763.2753623188401"/>
    <s v="PEN"/>
    <s v="false"/>
  </r>
  <r>
    <s v="6000"/>
    <s v="PE"/>
    <x v="2"/>
    <n v="804"/>
    <s v="PE Marketing Mall"/>
    <s v="JHURTADO"/>
    <x v="3"/>
    <s v="1400009365"/>
    <s v="20"/>
    <x v="330"/>
    <s v="TikTok Squad_Otras Campañas_Pago de cont"/>
    <d v="2026-03-16T00:00:00"/>
    <s v="EXT_KNOLASCO"/>
    <s v="ZPMH"/>
    <s v="SER_MKT"/>
    <s v="P46296694"/>
    <s v="CLAUDIA ELIZABETH CAMACHO GOMERO"/>
    <n v="23333.3"/>
    <n v="6763.2753623188401"/>
    <s v="PEN"/>
    <s v="false"/>
  </r>
  <r>
    <s v="6000"/>
    <s v="PE"/>
    <x v="2"/>
    <n v="804"/>
    <s v="PE Marketing Mall"/>
    <s v="JHURTADO"/>
    <x v="3"/>
    <s v="1400009365"/>
    <s v="30"/>
    <x v="330"/>
    <s v="TikTok Squad_Otras Campañas_Pago de cont"/>
    <d v="2026-03-16T00:00:00"/>
    <s v="EXT_KNOLASCO"/>
    <s v="ZPMH"/>
    <s v="SER_MKT"/>
    <s v="P46296694"/>
    <s v="CLAUDIA ELIZABETH CAMACHO GOMERO"/>
    <n v="23333.3"/>
    <n v="6763.2753623188401"/>
    <s v="PEN"/>
    <s v="false"/>
  </r>
  <r>
    <s v="MQU"/>
    <s v="CL"/>
    <x v="0"/>
    <n v="634"/>
    <s v="CL Proyectos 5"/>
    <s v="KSEPULVEDA"/>
    <x v="2"/>
    <s v="1200146250"/>
    <s v="10"/>
    <x v="331"/>
    <s v="Servicio de Analista de Licitaciones"/>
    <d v="2026-02-24T00:00:00"/>
    <s v="EXT_AYEPEZ"/>
    <s v="ZSRV"/>
    <s v=""/>
    <s v="76088833"/>
    <s v="ASESORIAS E INVERSIONES FAUNDEZ LAT"/>
    <n v="162"/>
    <n v="6750"/>
    <s v="UF"/>
    <s v="false"/>
  </r>
  <r>
    <s v="BIN"/>
    <s v="CL"/>
    <x v="0"/>
    <n v="634"/>
    <s v="CL Proyectos 5"/>
    <s v="KSEPULVEDA"/>
    <x v="2"/>
    <s v="1200146205"/>
    <s v="10"/>
    <x v="332"/>
    <s v="Servicio de Analista de Licitaciones 202"/>
    <d v="2026-02-24T00:00:00"/>
    <s v="EXT_AYEPEZ"/>
    <s v="ZSRV"/>
    <s v=""/>
    <s v="76088833"/>
    <s v="ASESORIAS E INVERSIONES FAUNDEZ LAT"/>
    <n v="162"/>
    <n v="6750"/>
    <s v="UF"/>
    <s v="false"/>
  </r>
  <r>
    <s v="BUE"/>
    <s v="CL"/>
    <x v="0"/>
    <n v="602"/>
    <s v="CL Ops Mall"/>
    <s v="P CAMPOS"/>
    <x v="3"/>
    <s v="1200147188"/>
    <s v="10"/>
    <x v="333"/>
    <s v="MOVIL SEGURIDAD BUENAVENT, ENE A DIC 26"/>
    <d v="2026-03-12T00:00:00"/>
    <s v="BILLESCA"/>
    <s v="ZSRV"/>
    <s v=""/>
    <s v="77506994"/>
    <s v="GRUPO AMERICA SEGURIDAD"/>
    <n v="6247920"/>
    <n v="6747.7239100147963"/>
    <s v="CLP"/>
    <s v="false"/>
  </r>
  <r>
    <s v="BIN"/>
    <s v="CL"/>
    <x v="0"/>
    <n v="602"/>
    <s v="CL Ops Mall"/>
    <s v="P CAMPOS"/>
    <x v="3"/>
    <s v="1200147189"/>
    <s v="10"/>
    <x v="334"/>
    <s v="MOVIL SEGURIDAD BUIN, ENE A DIC 26"/>
    <d v="2026-03-12T00:00:00"/>
    <s v="BILLESCA"/>
    <s v="ZSRV"/>
    <s v=""/>
    <s v="77506994"/>
    <s v="GRUPO AMERICA SEGURIDAD"/>
    <n v="6247920"/>
    <n v="6747.7239100147963"/>
    <s v="CLP"/>
    <s v="false"/>
  </r>
  <r>
    <s v="MOL"/>
    <s v="PE"/>
    <x v="1"/>
    <n v="802"/>
    <s v="PE Ops Mall"/>
    <s v="JZAPATA"/>
    <x v="2"/>
    <s v="1200143801"/>
    <s v="10"/>
    <x v="335"/>
    <s v="Mantenimiento de Sistemas criticos elect"/>
    <d v="2026-01-08T00:00:00"/>
    <s v="EXT_BRODRIGU"/>
    <s v="ZSRV"/>
    <s v=""/>
    <s v="P56607803"/>
    <s v="NATIONAL FACILITIES MANAGEMENT S.A."/>
    <n v="23228.29"/>
    <n v="6732.8376811594198"/>
    <s v="PEN"/>
    <s v="false"/>
  </r>
  <r>
    <s v="4150"/>
    <s v="CO"/>
    <x v="3"/>
    <n v="930"/>
    <s v="Corp Desarro. TI"/>
    <s v="nbarros"/>
    <x v="3"/>
    <s v="1200147436"/>
    <s v="10"/>
    <x v="336"/>
    <s v="Licencias SOVOS Alegra"/>
    <d v="2026-03-17T00:00:00"/>
    <s v="NBARROS"/>
    <s v="ZSRV"/>
    <s v=""/>
    <s v="C900749874"/>
    <s v="PAPERLESS S.A.S"/>
    <n v="6708"/>
    <n v="6708"/>
    <s v="USD"/>
    <s v="false"/>
  </r>
  <r>
    <s v="6000"/>
    <s v="PE"/>
    <x v="2"/>
    <n v="802"/>
    <s v="PE Ops Mall"/>
    <s v="CLLAUCA"/>
    <x v="2"/>
    <s v="1200146347"/>
    <s v="10"/>
    <x v="337"/>
    <s v="COLUMNAS HONOR"/>
    <d v="2026-02-25T00:00:00"/>
    <s v="PRA_CLLAUCA"/>
    <s v="ZSRV"/>
    <s v="SER_PUBLI"/>
    <s v="P60401098"/>
    <s v="GRUPO DJ S.A.C"/>
    <n v="23100"/>
    <n v="6695.652173913043"/>
    <s v="PEN"/>
    <s v="false"/>
  </r>
  <r>
    <s v="4300"/>
    <s v="CO"/>
    <x v="3"/>
    <n v="702"/>
    <s v="CO Ops Mall"/>
    <s v="ARICO"/>
    <x v="2"/>
    <s v="1200145938"/>
    <s v="10"/>
    <x v="338"/>
    <s v="SERV. ASISTENCIA MED. AMB.FEB - DIC 2026"/>
    <d v="2026-02-19T00:00:00"/>
    <s v="EXT_JTRUJILL"/>
    <s v="ZSRV"/>
    <s v=""/>
    <s v="C900632505"/>
    <s v="RED MEDICA VITAL S.A.S"/>
    <n v="24609750"/>
    <n v="6691.0685154975527"/>
    <s v="COP"/>
    <s v="false"/>
  </r>
  <r>
    <s v="2160"/>
    <s v="CL"/>
    <x v="0"/>
    <n v="606"/>
    <s v="CL Gcia Comercial"/>
    <s v="P UGARTE"/>
    <x v="2"/>
    <s v="1200145101"/>
    <s v="10"/>
    <x v="339"/>
    <s v="HABILITACION NOTARIA MAE"/>
    <d v="2026-02-05T00:00:00"/>
    <s v="BILLESCA"/>
    <s v="ZSRV"/>
    <s v=""/>
    <s v="77200033"/>
    <s v="ARRIAGADA LECHUGA ARQUITECTURA Y"/>
    <n v="160"/>
    <n v="6666.666666666667"/>
    <s v="UF"/>
    <s v="false"/>
  </r>
  <r>
    <s v="1100"/>
    <s v="CL"/>
    <x v="0"/>
    <n v="922"/>
    <s v="Corp A. Clientes"/>
    <s v="CFERNANDEZG"/>
    <x v="2"/>
    <s v="1200146898"/>
    <s v="10"/>
    <x v="340"/>
    <s v="AWS DEVELOPER"/>
    <d v="2026-03-09T00:00:00"/>
    <s v="CFERNANDEZG"/>
    <s v="ZSRV"/>
    <s v=""/>
    <s v="76877135"/>
    <s v="AMARIS CONSULTING SPA"/>
    <n v="160"/>
    <n v="6666.666666666667"/>
    <s v="UF"/>
    <s v="false"/>
  </r>
  <r>
    <s v="1100"/>
    <s v="CL"/>
    <x v="0"/>
    <n v="626"/>
    <s v="CL Proyectos 3"/>
    <s v="CGARCIA"/>
    <x v="2"/>
    <s v="1200144706"/>
    <s v="10"/>
    <x v="341"/>
    <s v="Adicionales Mobiliario Nuevas Ofic"/>
    <d v="2026-01-28T00:00:00"/>
    <s v="EXT_AYEPEZ"/>
    <s v="ZSRV"/>
    <s v=""/>
    <s v="76321483"/>
    <s v="IMPORTADORA Y COMERCIALIZADORA BROW"/>
    <n v="6627"/>
    <n v="6627"/>
    <s v="USD"/>
    <s v="false"/>
  </r>
  <r>
    <s v="1100"/>
    <s v="CL"/>
    <x v="0"/>
    <n v="626"/>
    <s v="CL Proyectos 3"/>
    <s v="ELLA"/>
    <x v="2"/>
    <s v="1200144612"/>
    <s v="10"/>
    <x v="342"/>
    <s v="Bodegaje Estanteria Falabella"/>
    <d v="2026-01-27T00:00:00"/>
    <s v="EXT_AYEPEZ"/>
    <s v="ZSRV"/>
    <s v=""/>
    <s v="76862290"/>
    <s v="REMEDI STTAMER Y CIA LTDA"/>
    <n v="6120584"/>
    <n v="6610.2016351128059"/>
    <s v="CLP"/>
    <s v="false"/>
  </r>
  <r>
    <s v="MAM"/>
    <s v="CL"/>
    <x v="0"/>
    <n v="602"/>
    <s v="CL Ops Mall"/>
    <s v="CMEDINA"/>
    <x v="2"/>
    <s v="1200144623"/>
    <s v="10"/>
    <x v="343"/>
    <s v="Demolicon de local EX-DOMINO"/>
    <d v="2026-01-27T00:00:00"/>
    <s v="EXT_BBUSTOS"/>
    <s v="ZSRV"/>
    <s v="SER_GRAL"/>
    <s v="76280086"/>
    <s v="SOLUCIONES SIM SPA"/>
    <n v="6052485"/>
    <n v="6536.6550387178304"/>
    <s v="CLP"/>
    <s v="false"/>
  </r>
  <r>
    <s v="4300"/>
    <s v="CO"/>
    <x v="3"/>
    <n v="719"/>
    <s v="CO Gcia Ing"/>
    <s v="JVASQUEZ"/>
    <x v="2"/>
    <s v="1200146478"/>
    <s v="10"/>
    <x v="344"/>
    <s v="6.1.1 Remocion y pintura señali S1 Arb"/>
    <d v="2026-02-27T00:00:00"/>
    <s v="JVASQUEZ"/>
    <s v="ZSRV"/>
    <s v=""/>
    <s v="C900990718"/>
    <s v="OBRA ARANGO SAS"/>
    <n v="23862320"/>
    <n v="6487.8520935290917"/>
    <s v="COP"/>
    <s v="false"/>
  </r>
  <r>
    <s v="1100"/>
    <s v="CL"/>
    <x v="0"/>
    <n v="915"/>
    <s v="Corp Des Digital"/>
    <s v="WGRANADOS"/>
    <x v="0"/>
    <s v="1300008855"/>
    <s v="10"/>
    <x v="345"/>
    <s v="Consultoria Hernan Hurtando"/>
    <d v="2026-01-28T00:00:00"/>
    <s v="WGRANADOS"/>
    <s v="ZSPC"/>
    <s v=""/>
    <s v="26650164"/>
    <s v="HERNAN FABIAN HURTADO JARAMILLO"/>
    <n v="155"/>
    <n v="6458.333333333333"/>
    <s v="UF"/>
    <s v="false"/>
  </r>
  <r>
    <s v="PAF"/>
    <s v="CO"/>
    <x v="3"/>
    <n v="701"/>
    <s v="CO Center Manager"/>
    <s v="PCRISTANCHO"/>
    <x v="2"/>
    <s v="1200144780"/>
    <s v="10"/>
    <x v="346"/>
    <s v="CAJA DE DERIVACIÓN DOBLE EX"/>
    <d v="2026-01-29T00:00:00"/>
    <s v="EXT_BOSORNO"/>
    <s v="ZSRV"/>
    <s v=""/>
    <s v="C901351938"/>
    <s v="ELEMENTAL CONSTRUCCION Y ARQUITECTU"/>
    <n v="23563800"/>
    <n v="6406.6884176182712"/>
    <s v="COP"/>
    <s v="false"/>
  </r>
  <r>
    <s v="1100"/>
    <s v="CL"/>
    <x v="0"/>
    <n v="915"/>
    <s v="Corp Des Digital"/>
    <s v="N Gallardo"/>
    <x v="0"/>
    <s v="1300008948"/>
    <s v="10"/>
    <x v="347"/>
    <s v="Desarrollador fullstack Portal Locatario"/>
    <d v="2026-03-06T00:00:00"/>
    <s v="NGALLARDO"/>
    <s v="ZSPC"/>
    <s v=""/>
    <s v="99526860"/>
    <s v="SOHO CHILE COM S A"/>
    <n v="153"/>
    <n v="6375"/>
    <s v="UF"/>
    <s v="false"/>
  </r>
  <r>
    <s v="MIN"/>
    <s v="PE"/>
    <x v="1"/>
    <n v="802"/>
    <s v="PE Ops Mall"/>
    <s v="cpisfil"/>
    <x v="2"/>
    <s v="1200146605"/>
    <s v="10"/>
    <x v="348"/>
    <s v="Liqui. final por atenc. realiza. en Min"/>
    <d v="2026-03-03T00:00:00"/>
    <s v="EXT_EDAVILA"/>
    <s v="ZSRV"/>
    <s v=""/>
    <s v="P10025117"/>
    <s v="CLINICA BELLAVISTA S.A.C."/>
    <n v="21970.98"/>
    <n v="6368.4"/>
    <s v="PEN"/>
    <s v="false"/>
  </r>
  <r>
    <s v="1100"/>
    <s v="CL"/>
    <x v="0"/>
    <n v="923"/>
    <s v="Corp Analytics TI"/>
    <s v="ITOBAR"/>
    <x v="1"/>
    <s v="1400009227"/>
    <s v="10"/>
    <x v="349"/>
    <s v="DE enero 26"/>
    <d v="2026-02-05T00:00:00"/>
    <s v="ITOBAR"/>
    <s v="ZPMH"/>
    <s v=""/>
    <s v="76011398"/>
    <s v="CONSULTORIA Y DESARROLLO DE SOFTWAR"/>
    <n v="152"/>
    <n v="6333.333333333333"/>
    <s v="UF"/>
    <s v="false"/>
  </r>
  <r>
    <s v="1100"/>
    <s v="CL"/>
    <x v="0"/>
    <n v="923"/>
    <s v="Corp Analytics TI"/>
    <s v="ITOBAR"/>
    <x v="1"/>
    <s v="1400009227"/>
    <s v="20"/>
    <x v="349"/>
    <s v="DE Feb 26"/>
    <d v="2026-02-05T00:00:00"/>
    <s v="ITOBAR"/>
    <s v="ZPMH"/>
    <s v=""/>
    <s v="76011398"/>
    <s v="CONSULTORIA Y DESARROLLO DE SOFTWAR"/>
    <n v="152"/>
    <n v="6333.333333333333"/>
    <s v="UF"/>
    <s v="false"/>
  </r>
  <r>
    <s v="1100"/>
    <s v="CL"/>
    <x v="0"/>
    <n v="923"/>
    <s v="Corp Analytics TI"/>
    <s v="ITOBAR"/>
    <x v="1"/>
    <s v="1400009227"/>
    <s v="30"/>
    <x v="349"/>
    <s v="DE Mar 26"/>
    <d v="2026-02-05T00:00:00"/>
    <s v="ITOBAR"/>
    <s v="ZPMH"/>
    <s v=""/>
    <s v="76011398"/>
    <s v="CONSULTORIA Y DESARROLLO DE SOFTWAR"/>
    <n v="152"/>
    <n v="6333.333333333333"/>
    <s v="UF"/>
    <s v="false"/>
  </r>
  <r>
    <s v="1100"/>
    <s v="CL"/>
    <x v="0"/>
    <n v="923"/>
    <s v="Corp Analytics TI"/>
    <s v="ITOBAR"/>
    <x v="1"/>
    <s v="1400009226"/>
    <s v="10"/>
    <x v="350"/>
    <s v="Lid Tec IA Enero 26"/>
    <d v="2026-02-05T00:00:00"/>
    <s v="ITOBAR"/>
    <s v="ZPMH"/>
    <s v=""/>
    <s v="76011398"/>
    <s v="CONSULTORIA Y DESARROLLO DE SOFTWAR"/>
    <n v="152"/>
    <n v="6333.333333333333"/>
    <s v="UF"/>
    <s v="false"/>
  </r>
  <r>
    <s v="1100"/>
    <s v="CL"/>
    <x v="0"/>
    <n v="923"/>
    <s v="Corp Analytics TI"/>
    <s v="ITOBAR"/>
    <x v="1"/>
    <s v="1400009226"/>
    <s v="20"/>
    <x v="350"/>
    <s v="Lid Tec IA Feb 26"/>
    <d v="2026-02-05T00:00:00"/>
    <s v="ITOBAR"/>
    <s v="ZPMH"/>
    <s v=""/>
    <s v="76011398"/>
    <s v="CONSULTORIA Y DESARROLLO DE SOFTWAR"/>
    <n v="152"/>
    <n v="6333.333333333333"/>
    <s v="UF"/>
    <s v="false"/>
  </r>
  <r>
    <s v="1100"/>
    <s v="CL"/>
    <x v="0"/>
    <n v="923"/>
    <s v="Corp Analytics TI"/>
    <s v="ITOBAR"/>
    <x v="1"/>
    <s v="1400009226"/>
    <s v="30"/>
    <x v="350"/>
    <s v="Lid Tec IA Mar 26"/>
    <d v="2026-02-05T00:00:00"/>
    <s v="ITOBAR"/>
    <s v="ZPMH"/>
    <s v=""/>
    <s v="76011398"/>
    <s v="CONSULTORIA Y DESARROLLO DE SOFTWAR"/>
    <n v="152"/>
    <n v="6333.333333333333"/>
    <s v="UF"/>
    <s v="false"/>
  </r>
  <r>
    <s v="1100"/>
    <s v="CL"/>
    <x v="0"/>
    <n v="923"/>
    <s v="Corp Analytics TI"/>
    <s v="ITOBAR"/>
    <x v="1"/>
    <s v="1400009305"/>
    <s v="10"/>
    <x v="351"/>
    <s v="Serv Parking enero 26"/>
    <d v="2026-02-23T00:00:00"/>
    <s v="ITOBAR"/>
    <s v="ZPMH"/>
    <s v=""/>
    <s v="76011398"/>
    <s v="CONSULTORIA Y DESARROLLO DE SOFTWAR"/>
    <n v="152"/>
    <n v="6333.333333333333"/>
    <s v="UF"/>
    <s v="false"/>
  </r>
  <r>
    <s v="1100"/>
    <s v="CL"/>
    <x v="0"/>
    <n v="923"/>
    <s v="Corp Analytics TI"/>
    <s v="ITOBAR"/>
    <x v="1"/>
    <s v="1400009305"/>
    <s v="20"/>
    <x v="351"/>
    <s v="Serv parking Feb 26"/>
    <d v="2026-02-23T00:00:00"/>
    <s v="ITOBAR"/>
    <s v="ZPMH"/>
    <s v=""/>
    <s v="76011398"/>
    <s v="CONSULTORIA Y DESARROLLO DE SOFTWAR"/>
    <n v="152"/>
    <n v="6333.333333333333"/>
    <s v="UF"/>
    <s v="false"/>
  </r>
  <r>
    <s v="1100"/>
    <s v="CL"/>
    <x v="0"/>
    <n v="923"/>
    <s v="Corp Analytics TI"/>
    <s v="ITOBAR"/>
    <x v="1"/>
    <s v="1400009305"/>
    <s v="30"/>
    <x v="351"/>
    <s v="Serv parking Mar 26"/>
    <d v="2026-02-23T00:00:00"/>
    <s v="ITOBAR"/>
    <s v="ZPMH"/>
    <s v=""/>
    <s v="76011398"/>
    <s v="CONSULTORIA Y DESARROLLO DE SOFTWAR"/>
    <n v="152"/>
    <n v="6333.333333333333"/>
    <s v="UF"/>
    <s v="false"/>
  </r>
  <r>
    <s v="1100"/>
    <s v="CL"/>
    <x v="0"/>
    <n v="923"/>
    <s v="Corp Analytics TI"/>
    <s v="ITOBAR"/>
    <x v="1"/>
    <s v="1400009305"/>
    <s v="40"/>
    <x v="351"/>
    <s v="Serv parking Abr 26"/>
    <d v="2026-02-23T00:00:00"/>
    <s v="ITOBAR"/>
    <s v="ZPMH"/>
    <s v=""/>
    <s v="76011398"/>
    <s v="CONSULTORIA Y DESARROLLO DE SOFTWAR"/>
    <n v="152"/>
    <n v="6333.333333333333"/>
    <s v="UF"/>
    <s v="false"/>
  </r>
  <r>
    <s v="6030"/>
    <s v="PE"/>
    <x v="2"/>
    <n v="802"/>
    <s v="PE Ops Mall"/>
    <s v="CPACHECO"/>
    <x v="1"/>
    <s v="1400009271"/>
    <s v="10"/>
    <x v="352"/>
    <s v="Parking 2026 - CHIMB"/>
    <d v="2026-02-11T00:00:00"/>
    <s v="PRA_CPACHECO"/>
    <s v="ZPMH"/>
    <s v="SER_GRAL"/>
    <s v="P60338169"/>
    <s v="INVERSIONES URBANISTICAS OPERADORA"/>
    <n v="21844"/>
    <n v="6331.5942028985501"/>
    <s v="PEN"/>
    <s v="false"/>
  </r>
  <r>
    <s v="6030"/>
    <s v="PE"/>
    <x v="2"/>
    <n v="802"/>
    <s v="PE Ops Mall"/>
    <s v="CPACHECO"/>
    <x v="1"/>
    <s v="1400009271"/>
    <s v="20"/>
    <x v="352"/>
    <s v="Parking 2026 - CHIMB"/>
    <d v="2026-02-11T00:00:00"/>
    <s v="PRA_CPACHECO"/>
    <s v="ZPMH"/>
    <s v="SER_GRAL"/>
    <s v="P60338169"/>
    <s v="INVERSIONES URBANISTICAS OPERADORA"/>
    <n v="21844"/>
    <n v="6331.5942028985501"/>
    <s v="PEN"/>
    <s v="false"/>
  </r>
  <r>
    <s v="6030"/>
    <s v="PE"/>
    <x v="2"/>
    <n v="802"/>
    <s v="PE Ops Mall"/>
    <s v="CPACHECO"/>
    <x v="1"/>
    <s v="1400009271"/>
    <s v="30"/>
    <x v="352"/>
    <s v="Parking 2026 - CHIMB"/>
    <d v="2026-02-11T00:00:00"/>
    <s v="PRA_CPACHECO"/>
    <s v="ZPMH"/>
    <s v="SER_GRAL"/>
    <s v="P60338169"/>
    <s v="INVERSIONES URBANISTICAS OPERADORA"/>
    <n v="21844"/>
    <n v="6331.5942028985501"/>
    <s v="PEN"/>
    <s v="false"/>
  </r>
  <r>
    <s v="6030"/>
    <s v="PE"/>
    <x v="2"/>
    <n v="802"/>
    <s v="PE Ops Mall"/>
    <s v="CPACHECO"/>
    <x v="1"/>
    <s v="1400009271"/>
    <s v="40"/>
    <x v="352"/>
    <s v="Parking 2026 - CHIMB"/>
    <d v="2026-02-11T00:00:00"/>
    <s v="PRA_CPACHECO"/>
    <s v="ZPMH"/>
    <s v="SER_GRAL"/>
    <s v="P60338169"/>
    <s v="INVERSIONES URBANISTICAS OPERADORA"/>
    <n v="21844"/>
    <n v="6331.5942028985501"/>
    <s v="PEN"/>
    <s v="false"/>
  </r>
  <r>
    <s v="6030"/>
    <s v="PE"/>
    <x v="2"/>
    <n v="802"/>
    <s v="PE Ops Mall"/>
    <s v="CPACHECO"/>
    <x v="1"/>
    <s v="1400009271"/>
    <s v="50"/>
    <x v="352"/>
    <s v="Parking 2026 - CHIMB"/>
    <d v="2026-02-11T00:00:00"/>
    <s v="PRA_CPACHECO"/>
    <s v="ZPMH"/>
    <s v="SER_GRAL"/>
    <s v="P60338169"/>
    <s v="INVERSIONES URBANISTICAS OPERADORA"/>
    <n v="21844"/>
    <n v="6331.5942028985501"/>
    <s v="PEN"/>
    <s v="false"/>
  </r>
  <r>
    <s v="6030"/>
    <s v="PE"/>
    <x v="2"/>
    <n v="802"/>
    <s v="PE Ops Mall"/>
    <s v="CPACHECO"/>
    <x v="1"/>
    <s v="1400009271"/>
    <s v="60"/>
    <x v="352"/>
    <s v="Parking 2026 - CHIMB"/>
    <d v="2026-02-11T00:00:00"/>
    <s v="PRA_CPACHECO"/>
    <s v="ZPMH"/>
    <s v="SER_GRAL"/>
    <s v="P60338169"/>
    <s v="INVERSIONES URBANISTICAS OPERADORA"/>
    <n v="21844"/>
    <n v="6331.5942028985501"/>
    <s v="PEN"/>
    <s v="false"/>
  </r>
  <r>
    <s v="6030"/>
    <s v="PE"/>
    <x v="2"/>
    <n v="802"/>
    <s v="PE Ops Mall"/>
    <s v="CPACHECO"/>
    <x v="1"/>
    <s v="1400009271"/>
    <s v="70"/>
    <x v="352"/>
    <s v="Parking 2026 - CHIMB"/>
    <d v="2026-02-11T00:00:00"/>
    <s v="PRA_CPACHECO"/>
    <s v="ZPMH"/>
    <s v="SER_GRAL"/>
    <s v="P60338169"/>
    <s v="INVERSIONES URBANISTICAS OPERADORA"/>
    <n v="21844"/>
    <n v="6331.5942028985501"/>
    <s v="PEN"/>
    <s v="false"/>
  </r>
  <r>
    <s v="6030"/>
    <s v="PE"/>
    <x v="2"/>
    <n v="802"/>
    <s v="PE Ops Mall"/>
    <s v="CPACHECO"/>
    <x v="1"/>
    <s v="1400009271"/>
    <s v="80"/>
    <x v="352"/>
    <s v="Parking 2026 - CHIMB"/>
    <d v="2026-02-11T00:00:00"/>
    <s v="PRA_CPACHECO"/>
    <s v="ZPMH"/>
    <s v="SER_GRAL"/>
    <s v="P60338169"/>
    <s v="INVERSIONES URBANISTICAS OPERADORA"/>
    <n v="21844"/>
    <n v="6331.5942028985501"/>
    <s v="PEN"/>
    <s v="false"/>
  </r>
  <r>
    <s v="6030"/>
    <s v="PE"/>
    <x v="2"/>
    <n v="802"/>
    <s v="PE Ops Mall"/>
    <s v="CPACHECO"/>
    <x v="1"/>
    <s v="1400009271"/>
    <s v="90"/>
    <x v="352"/>
    <s v="Parking 2026 - CHIMB"/>
    <d v="2026-02-11T00:00:00"/>
    <s v="PRA_CPACHECO"/>
    <s v="ZPMH"/>
    <s v="SER_GRAL"/>
    <s v="P60338169"/>
    <s v="INVERSIONES URBANISTICAS OPERADORA"/>
    <n v="21844"/>
    <n v="6331.5942028985501"/>
    <s v="PEN"/>
    <s v="false"/>
  </r>
  <r>
    <s v="6030"/>
    <s v="PE"/>
    <x v="2"/>
    <n v="802"/>
    <s v="PE Ops Mall"/>
    <s v="CPACHECO"/>
    <x v="1"/>
    <s v="1400009271"/>
    <s v="100"/>
    <x v="352"/>
    <s v="Parking 2026 - CHIMB"/>
    <d v="2026-02-11T00:00:00"/>
    <s v="PRA_CPACHECO"/>
    <s v="ZPMH"/>
    <s v="SER_GRAL"/>
    <s v="P60338169"/>
    <s v="INVERSIONES URBANISTICAS OPERADORA"/>
    <n v="21844"/>
    <n v="6331.5942028985501"/>
    <s v="PEN"/>
    <s v="false"/>
  </r>
  <r>
    <s v="6030"/>
    <s v="PE"/>
    <x v="2"/>
    <n v="802"/>
    <s v="PE Ops Mall"/>
    <s v="CPACHECO"/>
    <x v="1"/>
    <s v="1400009271"/>
    <s v="110"/>
    <x v="352"/>
    <s v="Parking 2026 - CHIMB"/>
    <d v="2026-02-11T00:00:00"/>
    <s v="PRA_CPACHECO"/>
    <s v="ZPMH"/>
    <s v="SER_GRAL"/>
    <s v="P60338169"/>
    <s v="INVERSIONES URBANISTICAS OPERADORA"/>
    <n v="21844"/>
    <n v="6331.5942028985501"/>
    <s v="PEN"/>
    <s v="false"/>
  </r>
  <r>
    <s v="6030"/>
    <s v="PE"/>
    <x v="2"/>
    <n v="802"/>
    <s v="PE Ops Mall"/>
    <s v="CPACHECO"/>
    <x v="1"/>
    <s v="1400009271"/>
    <s v="120"/>
    <x v="352"/>
    <s v="Parking 2026 - CHIMB"/>
    <d v="2026-02-11T00:00:00"/>
    <s v="PRA_CPACHECO"/>
    <s v="ZPMH"/>
    <s v="SER_GRAL"/>
    <s v="P60338169"/>
    <s v="INVERSIONES URBANISTICAS OPERADORA"/>
    <n v="21844"/>
    <n v="6331.5942028985501"/>
    <s v="PEN"/>
    <s v="false"/>
  </r>
  <r>
    <s v="OAS"/>
    <s v="CO"/>
    <x v="3"/>
    <n v="719"/>
    <s v="CO Gcia Ing"/>
    <s v="JVASQUEZ"/>
    <x v="2"/>
    <s v="1200144225"/>
    <s v="10"/>
    <x v="353"/>
    <s v="Sum e inst RCI division locales OAS"/>
    <d v="2026-01-19T00:00:00"/>
    <s v="JVASQUEZ"/>
    <s v="ZSRV"/>
    <s v=""/>
    <s v="C900797009"/>
    <s v="HIDRAULICA INTEGRAL DE COLOMBIA SAS"/>
    <n v="23272393"/>
    <n v="6327.4586731919526"/>
    <s v="COP"/>
    <s v="false"/>
  </r>
  <r>
    <s v="OAS"/>
    <s v="CO"/>
    <x v="3"/>
    <n v="719"/>
    <s v="CO Gcia Ing"/>
    <s v="JVASQUEZ"/>
    <x v="2"/>
    <s v="1200144875"/>
    <s v="10"/>
    <x v="354"/>
    <s v="Sum e inst puertas para bodegas oas"/>
    <d v="2026-01-30T00:00:00"/>
    <s v="JVASQUEZ"/>
    <s v="ZSRV"/>
    <s v=""/>
    <s v="C901772822"/>
    <s v="INDUSTRIAS SKALA SAS"/>
    <n v="23200000"/>
    <n v="6307.775965198477"/>
    <s v="COP"/>
    <s v="false"/>
  </r>
  <r>
    <s v="PHM"/>
    <s v="CO"/>
    <x v="3"/>
    <n v="704"/>
    <s v="CO Mktg Mall"/>
    <s v="JPERDOMO"/>
    <x v="2"/>
    <s v="1200143755"/>
    <s v="10"/>
    <x v="355"/>
    <s v="Concierto La Serenata"/>
    <d v="2026-01-07T00:00:00"/>
    <s v="NACOSTA"/>
    <s v="ZSRV"/>
    <s v="SER_MKT"/>
    <s v="C890937233"/>
    <s v="SOCIEDAD TELEVISION DE ANTIOQUIA"/>
    <n v="23196000"/>
    <n v="6306.6884176182712"/>
    <s v="COP"/>
    <s v="false"/>
  </r>
  <r>
    <s v="1100"/>
    <s v="CL"/>
    <x v="0"/>
    <n v="911"/>
    <s v="Corp A. Finanzas"/>
    <s v="fmoyano"/>
    <x v="2"/>
    <s v="1200143888"/>
    <s v="10"/>
    <x v="356"/>
    <s v="Suscripcion El Libero 2026"/>
    <d v="2026-01-12T00:00:00"/>
    <s v="PMUNOZ"/>
    <s v="ZSRV"/>
    <s v=""/>
    <s v="76389727"/>
    <s v="SOCIEDAD PERIODISTICA EL LIBERO S.A"/>
    <n v="151.19999999999999"/>
    <n v="6299.9999999999991"/>
    <s v="UF"/>
    <s v="false"/>
  </r>
  <r>
    <s v="1100"/>
    <s v="CL"/>
    <x v="0"/>
    <n v="602"/>
    <s v="CL Ops Mall"/>
    <s v="MANTONIETA"/>
    <x v="2"/>
    <s v="1200146391"/>
    <s v="40"/>
    <x v="293"/>
    <s v="Cierre provisorio local Omega"/>
    <d v="2026-02-26T00:00:00"/>
    <s v="EXT_CNARANJO"/>
    <s v="ZSRV"/>
    <s v=""/>
    <s v="96811990"/>
    <s v="LINKES CHILE S.A"/>
    <n v="5829473"/>
    <n v="6295.8031384661908"/>
    <s v="CLP"/>
    <s v="false"/>
  </r>
  <r>
    <s v="3450"/>
    <s v="PE"/>
    <x v="1"/>
    <n v="803"/>
    <s v="PE Ops Out/Strips"/>
    <s v="mrodriguezc"/>
    <x v="0"/>
    <s v="1300008839"/>
    <s v="20"/>
    <x v="357"/>
    <s v="Gestion de no valorizables 2026 Faucett"/>
    <d v="2026-01-21T00:00:00"/>
    <s v="MRODRIGUEZC"/>
    <s v="ZSPC"/>
    <s v=""/>
    <s v="P60839151"/>
    <s v="ECOLOGIA SERVICIOS Y TRANSPORTE S.A"/>
    <n v="21600"/>
    <n v="6260.869565217391"/>
    <s v="PEN"/>
    <s v="false"/>
  </r>
  <r>
    <s v="1100"/>
    <s v="CL"/>
    <x v="0"/>
    <n v="626"/>
    <s v="CL Proyectos 3"/>
    <s v="CGARCIA"/>
    <x v="2"/>
    <s v="1200145826"/>
    <s v="10"/>
    <x v="358"/>
    <s v="Cierre nivel -5 para Navidad 2025"/>
    <d v="2026-02-18T00:00:00"/>
    <s v="EXT_AYEPEZ"/>
    <s v="ZSRV"/>
    <s v=""/>
    <s v="76451328"/>
    <s v="MESA ARQUITECTURA LIMITADA"/>
    <n v="150.13999999999999"/>
    <n v="6255.833333333333"/>
    <s v="UF"/>
    <s v="false"/>
  </r>
  <r>
    <s v="1100"/>
    <s v="CL"/>
    <x v="0"/>
    <n v="612"/>
    <s v="CL Serv al Cliente"/>
    <s v="JBENAVENTE"/>
    <x v="2"/>
    <s v="1200145538"/>
    <s v="10"/>
    <x v="359"/>
    <s v="EMA-Databot Mar PAK"/>
    <d v="2026-02-13T00:00:00"/>
    <s v="PRA_AOLAVARR"/>
    <s v="ZSRV"/>
    <s v=""/>
    <s v="77022253"/>
    <s v="DATABOT SPA"/>
    <n v="150"/>
    <n v="6250"/>
    <s v="UF"/>
    <s v="false"/>
  </r>
  <r>
    <s v="4300"/>
    <s v="CO"/>
    <x v="3"/>
    <n v="702"/>
    <s v="CO Ops Mall"/>
    <s v="AZAMUDIO"/>
    <x v="2"/>
    <s v="1200143713"/>
    <s v="10"/>
    <x v="360"/>
    <s v="Siniestro N°25486954 Cubierta Crepes"/>
    <d v="2026-01-06T00:00:00"/>
    <s v="EXT_JTRUJILL"/>
    <s v="ZSRV"/>
    <s v=""/>
    <s v="C901498330"/>
    <s v="CONSTRUCCIÓN Y MANTENIMIENTO 7/24 S"/>
    <n v="22974000"/>
    <n v="6246.3295269168029"/>
    <s v="COP"/>
    <s v="false"/>
  </r>
  <r>
    <s v="1100"/>
    <s v="CL"/>
    <x v="0"/>
    <n v="626"/>
    <s v="CL Proyectos 3"/>
    <s v="ELLA"/>
    <x v="2"/>
    <s v="1200144796"/>
    <s v="10"/>
    <x v="361"/>
    <s v="Remodelación CN Falabella Bodegaje"/>
    <d v="2026-01-29T00:00:00"/>
    <s v="EXT_AYEPEZ"/>
    <s v="ZSRV"/>
    <s v=""/>
    <s v="77783727"/>
    <s v="CORREO NEUMÁTICO CHILE SPA"/>
    <n v="5746900"/>
    <n v="6206.6246908513604"/>
    <s v="CLP"/>
    <s v="false"/>
  </r>
  <r>
    <s v="1100"/>
    <s v="CL"/>
    <x v="0"/>
    <n v="602"/>
    <s v="CL Ops Mall"/>
    <s v="MANTONIETA"/>
    <x v="2"/>
    <s v="1200146550"/>
    <s v="10"/>
    <x v="362"/>
    <s v="Cierre provisorio local Fredo"/>
    <d v="2026-03-02T00:00:00"/>
    <s v="EXT_CNARANJO"/>
    <s v="ZSRV"/>
    <s v=""/>
    <s v="76280086"/>
    <s v="SOLUCIONES SIM SPA"/>
    <n v="148.9"/>
    <n v="6204.166666666667"/>
    <s v="UF"/>
    <s v="false"/>
  </r>
  <r>
    <s v="AEB"/>
    <s v="CL"/>
    <x v="0"/>
    <n v="602"/>
    <s v="CL Ops Mall"/>
    <s v="Mfreitez"/>
    <x v="3"/>
    <s v="1200147400"/>
    <s v="10"/>
    <x v="363"/>
    <s v="casetta pago parking"/>
    <d v="2026-03-16T00:00:00"/>
    <s v="MFREITEZ"/>
    <s v="ZSRV"/>
    <s v=""/>
    <s v="77274068"/>
    <s v="CONSTRUCTORA PUELO SPA"/>
    <n v="5734500"/>
    <n v="6193.2327497759015"/>
    <s v="CLP"/>
    <s v="false"/>
  </r>
  <r>
    <s v="1100"/>
    <s v="CL"/>
    <x v="0"/>
    <n v="601"/>
    <s v="CL Center Manager"/>
    <s v="CHURTADO"/>
    <x v="2"/>
    <s v="1200145674"/>
    <s v="10"/>
    <x v="364"/>
    <s v="Costo con recupero"/>
    <d v="2026-02-16T00:00:00"/>
    <s v="EXT_CNARANJO"/>
    <s v="ZSRV"/>
    <s v=""/>
    <s v="76062618"/>
    <s v="SKIDATA CHILE SPA"/>
    <n v="5720387"/>
    <n v="6177.9907768405819"/>
    <s v="CLP"/>
    <s v="false"/>
  </r>
  <r>
    <s v="2160"/>
    <s v="CL"/>
    <x v="0"/>
    <n v="602"/>
    <s v="CL Ops Mall"/>
    <s v="JFlores"/>
    <x v="1"/>
    <s v="1400009307"/>
    <s v="10"/>
    <x v="365"/>
    <s v="OC Koski RRHH MAE"/>
    <d v="2026-02-24T00:00:00"/>
    <s v="JFLORES"/>
    <s v="ZPMH"/>
    <s v=""/>
    <s v="78232224"/>
    <s v="SERVICIOS IKOW SPA"/>
    <n v="5691246"/>
    <n v="6146.5186353180052"/>
    <s v="CLP"/>
    <s v="false"/>
  </r>
  <r>
    <s v="MOL"/>
    <s v="PE"/>
    <x v="1"/>
    <n v="802"/>
    <s v="PE Ops Mall"/>
    <s v="CPACHECO"/>
    <x v="1"/>
    <s v="1400009281"/>
    <s v="10"/>
    <x v="366"/>
    <s v="Parking 2026 - PLM"/>
    <d v="2026-02-12T00:00:00"/>
    <s v="PRA_CPACHECO"/>
    <s v="ZPMH"/>
    <s v="SER_GRAL"/>
    <s v="P60338169"/>
    <s v="INVERSIONES URBANISTICAS OPERADORA"/>
    <n v="21178"/>
    <n v="6138.550724637681"/>
    <s v="PEN"/>
    <s v="false"/>
  </r>
  <r>
    <s v="MOL"/>
    <s v="PE"/>
    <x v="1"/>
    <n v="802"/>
    <s v="PE Ops Mall"/>
    <s v="CPACHECO"/>
    <x v="1"/>
    <s v="1400009281"/>
    <s v="20"/>
    <x v="366"/>
    <s v="Parking 2026 - PLM"/>
    <d v="2026-02-12T00:00:00"/>
    <s v="PRA_CPACHECO"/>
    <s v="ZPMH"/>
    <s v="SER_GRAL"/>
    <s v="P60338169"/>
    <s v="INVERSIONES URBANISTICAS OPERADORA"/>
    <n v="21178"/>
    <n v="6138.550724637681"/>
    <s v="PEN"/>
    <s v="false"/>
  </r>
  <r>
    <s v="MOL"/>
    <s v="PE"/>
    <x v="1"/>
    <n v="802"/>
    <s v="PE Ops Mall"/>
    <s v="CPACHECO"/>
    <x v="1"/>
    <s v="1400009281"/>
    <s v="30"/>
    <x v="366"/>
    <s v="Parking 2026 - PLM"/>
    <d v="2026-02-12T00:00:00"/>
    <s v="PRA_CPACHECO"/>
    <s v="ZPMH"/>
    <s v="SER_GRAL"/>
    <s v="P60338169"/>
    <s v="INVERSIONES URBANISTICAS OPERADORA"/>
    <n v="21178"/>
    <n v="6138.550724637681"/>
    <s v="PEN"/>
    <s v="false"/>
  </r>
  <r>
    <s v="MOL"/>
    <s v="PE"/>
    <x v="1"/>
    <n v="802"/>
    <s v="PE Ops Mall"/>
    <s v="CPACHECO"/>
    <x v="1"/>
    <s v="1400009281"/>
    <s v="40"/>
    <x v="366"/>
    <s v="Parking 2026 - PLM"/>
    <d v="2026-02-12T00:00:00"/>
    <s v="PRA_CPACHECO"/>
    <s v="ZPMH"/>
    <s v="SER_GRAL"/>
    <s v="P60338169"/>
    <s v="INVERSIONES URBANISTICAS OPERADORA"/>
    <n v="21178"/>
    <n v="6138.550724637681"/>
    <s v="PEN"/>
    <s v="false"/>
  </r>
  <r>
    <s v="MOL"/>
    <s v="PE"/>
    <x v="1"/>
    <n v="802"/>
    <s v="PE Ops Mall"/>
    <s v="CPACHECO"/>
    <x v="1"/>
    <s v="1400009281"/>
    <s v="50"/>
    <x v="366"/>
    <s v="Parking 2026 - PLM"/>
    <d v="2026-02-12T00:00:00"/>
    <s v="PRA_CPACHECO"/>
    <s v="ZPMH"/>
    <s v="SER_GRAL"/>
    <s v="P60338169"/>
    <s v="INVERSIONES URBANISTICAS OPERADORA"/>
    <n v="21178"/>
    <n v="6138.550724637681"/>
    <s v="PEN"/>
    <s v="false"/>
  </r>
  <r>
    <s v="MOL"/>
    <s v="PE"/>
    <x v="1"/>
    <n v="802"/>
    <s v="PE Ops Mall"/>
    <s v="CPACHECO"/>
    <x v="1"/>
    <s v="1400009281"/>
    <s v="60"/>
    <x v="366"/>
    <s v="Parking 2026 - PLM"/>
    <d v="2026-02-12T00:00:00"/>
    <s v="PRA_CPACHECO"/>
    <s v="ZPMH"/>
    <s v="SER_GRAL"/>
    <s v="P60338169"/>
    <s v="INVERSIONES URBANISTICAS OPERADORA"/>
    <n v="21178"/>
    <n v="6138.550724637681"/>
    <s v="PEN"/>
    <s v="false"/>
  </r>
  <r>
    <s v="MOL"/>
    <s v="PE"/>
    <x v="1"/>
    <n v="802"/>
    <s v="PE Ops Mall"/>
    <s v="CPACHECO"/>
    <x v="1"/>
    <s v="1400009281"/>
    <s v="70"/>
    <x v="366"/>
    <s v="Parking 2026 - PLM"/>
    <d v="2026-02-12T00:00:00"/>
    <s v="PRA_CPACHECO"/>
    <s v="ZPMH"/>
    <s v="SER_GRAL"/>
    <s v="P60338169"/>
    <s v="INVERSIONES URBANISTICAS OPERADORA"/>
    <n v="21178"/>
    <n v="6138.550724637681"/>
    <s v="PEN"/>
    <s v="false"/>
  </r>
  <r>
    <s v="MOL"/>
    <s v="PE"/>
    <x v="1"/>
    <n v="802"/>
    <s v="PE Ops Mall"/>
    <s v="CPACHECO"/>
    <x v="1"/>
    <s v="1400009281"/>
    <s v="80"/>
    <x v="366"/>
    <s v="Parking 2026 - PLM"/>
    <d v="2026-02-12T00:00:00"/>
    <s v="PRA_CPACHECO"/>
    <s v="ZPMH"/>
    <s v="SER_GRAL"/>
    <s v="P60338169"/>
    <s v="INVERSIONES URBANISTICAS OPERADORA"/>
    <n v="21178"/>
    <n v="6138.550724637681"/>
    <s v="PEN"/>
    <s v="false"/>
  </r>
  <r>
    <s v="MOL"/>
    <s v="PE"/>
    <x v="1"/>
    <n v="802"/>
    <s v="PE Ops Mall"/>
    <s v="CPACHECO"/>
    <x v="1"/>
    <s v="1400009281"/>
    <s v="90"/>
    <x v="366"/>
    <s v="Parking 2026 - PLM"/>
    <d v="2026-02-12T00:00:00"/>
    <s v="PRA_CPACHECO"/>
    <s v="ZPMH"/>
    <s v="SER_GRAL"/>
    <s v="P60338169"/>
    <s v="INVERSIONES URBANISTICAS OPERADORA"/>
    <n v="21178"/>
    <n v="6138.550724637681"/>
    <s v="PEN"/>
    <s v="false"/>
  </r>
  <r>
    <s v="MOL"/>
    <s v="PE"/>
    <x v="1"/>
    <n v="802"/>
    <s v="PE Ops Mall"/>
    <s v="CPACHECO"/>
    <x v="1"/>
    <s v="1400009281"/>
    <s v="100"/>
    <x v="366"/>
    <s v="Parking 2026 - PLM"/>
    <d v="2026-02-12T00:00:00"/>
    <s v="PRA_CPACHECO"/>
    <s v="ZPMH"/>
    <s v="SER_GRAL"/>
    <s v="P60338169"/>
    <s v="INVERSIONES URBANISTICAS OPERADORA"/>
    <n v="21178"/>
    <n v="6138.550724637681"/>
    <s v="PEN"/>
    <s v="false"/>
  </r>
  <r>
    <s v="MOL"/>
    <s v="PE"/>
    <x v="1"/>
    <n v="802"/>
    <s v="PE Ops Mall"/>
    <s v="CPACHECO"/>
    <x v="1"/>
    <s v="1400009281"/>
    <s v="110"/>
    <x v="366"/>
    <s v="Parking 2026 - PLM"/>
    <d v="2026-02-12T00:00:00"/>
    <s v="PRA_CPACHECO"/>
    <s v="ZPMH"/>
    <s v="SER_GRAL"/>
    <s v="P60338169"/>
    <s v="INVERSIONES URBANISTICAS OPERADORA"/>
    <n v="21178"/>
    <n v="6138.550724637681"/>
    <s v="PEN"/>
    <s v="false"/>
  </r>
  <r>
    <s v="2250"/>
    <s v="CL"/>
    <x v="0"/>
    <n v="602"/>
    <s v="CL Ops Mall"/>
    <s v="RMESA"/>
    <x v="2"/>
    <s v="1200143896"/>
    <s v="10"/>
    <x v="367"/>
    <s v="Limpieza terreno chicureo"/>
    <d v="2026-01-12T00:00:00"/>
    <s v="PCAMPOS"/>
    <s v="ZSRV"/>
    <s v=""/>
    <s v="76694376"/>
    <s v="SERVICIOS INDUSTRIALES ELMEC LIMITA"/>
    <n v="5600000"/>
    <n v="6047.9733889170893"/>
    <s v="CLP"/>
    <s v="false"/>
  </r>
  <r>
    <s v="PCA"/>
    <s v="CO"/>
    <x v="3"/>
    <n v="702"/>
    <s v="CO Ops Mall"/>
    <s v="DLOZADA"/>
    <x v="2"/>
    <s v="1200145707"/>
    <s v="10"/>
    <x v="368"/>
    <s v="REPARACIÓN SISTEMA CLIMA PISO 8 SONESTA"/>
    <d v="2026-02-16T00:00:00"/>
    <s v="EXT_AFLOREZ"/>
    <s v="ZSRV"/>
    <s v=""/>
    <s v="C900957077"/>
    <s v="HOTELES DE FLORIDABLANCA SAS"/>
    <n v="22102368"/>
    <n v="6009.3442088091351"/>
    <s v="COP"/>
    <s v="false"/>
  </r>
  <r>
    <s v="MIN"/>
    <s v="PE"/>
    <x v="1"/>
    <n v="816"/>
    <s v="PE Sgcia Infra"/>
    <s v="JRODRIGUEZ"/>
    <x v="2"/>
    <s v="1200143936"/>
    <s v="10"/>
    <x v="369"/>
    <s v="Estudio aeronautico de alturas Max Permi"/>
    <d v="2026-01-13T00:00:00"/>
    <s v="EXT_ACHIHUAN"/>
    <s v="ZSRV"/>
    <s v="SER_GRAL"/>
    <s v="P61013413"/>
    <s v="LAVERO INGENIERIA Y CONSTRUCCION S."/>
    <n v="6000"/>
    <n v="6000"/>
    <s v="USD"/>
    <s v="false"/>
  </r>
  <r>
    <s v="LAR"/>
    <s v="PE"/>
    <x v="1"/>
    <n v="809"/>
    <s v="PE Gcia Marketing"/>
    <s v="MBOTURAUM"/>
    <x v="2"/>
    <s v="1200146079"/>
    <s v="10"/>
    <x v="370"/>
    <s v="SERVICIO DE ASESORIA COMUNICACIÓN FEBRER"/>
    <d v="2026-02-23T00:00:00"/>
    <s v="GRAVINES"/>
    <s v="ZSRV"/>
    <s v=""/>
    <s v="P60843243"/>
    <s v="CHIRINOS &amp; ASOCIADOS SOCIEDAD ANONI"/>
    <n v="6000"/>
    <n v="6000"/>
    <s v="USD"/>
    <s v="false"/>
  </r>
  <r>
    <s v="LAR"/>
    <s v="PE"/>
    <x v="1"/>
    <n v="809"/>
    <s v="PE Gcia Marketing"/>
    <s v="MBOTURAUM"/>
    <x v="2"/>
    <s v="1200146079"/>
    <s v="20"/>
    <x v="370"/>
    <s v="SERVICIO DE ASESORIA COMUNICACIÓN MARZO"/>
    <d v="2026-02-23T00:00:00"/>
    <s v="GRAVINES"/>
    <s v="ZSRV"/>
    <s v=""/>
    <s v="P60843243"/>
    <s v="CHIRINOS &amp; ASOCIADOS SOCIEDAD ANONI"/>
    <n v="6000"/>
    <n v="6000"/>
    <s v="USD"/>
    <s v="false"/>
  </r>
  <r>
    <s v="LAR"/>
    <s v="PE"/>
    <x v="1"/>
    <n v="809"/>
    <s v="PE Gcia Marketing"/>
    <s v="MBOTURAUM"/>
    <x v="3"/>
    <s v="1200147483"/>
    <s v="10"/>
    <x v="371"/>
    <s v="MEDIA TRAINING"/>
    <d v="2026-03-17T00:00:00"/>
    <s v="GRAVINES"/>
    <s v="ZSRV"/>
    <s v=""/>
    <s v="P60843243"/>
    <s v="CHIRINOS &amp; ASOCIADOS SOCIEDAD ANONI"/>
    <n v="6000"/>
    <n v="6000"/>
    <s v="USD"/>
    <s v="false"/>
  </r>
  <r>
    <s v="4300"/>
    <s v="CO"/>
    <x v="3"/>
    <n v="702"/>
    <s v="CO Ops Mall"/>
    <s v="ARICO"/>
    <x v="2"/>
    <s v="1200146295"/>
    <s v="10"/>
    <x v="372"/>
    <s v="CAJA MANUAL COBRO TPV ADVENTA"/>
    <d v="2026-02-25T00:00:00"/>
    <s v="EXT_JTRUJILL"/>
    <s v="ZSRV"/>
    <s v=""/>
    <s v="C901094828"/>
    <s v="SOLUCIONES INTEGRALES DE MOVILIDAD,"/>
    <n v="21970986"/>
    <n v="5973.6231647634586"/>
    <s v="COP"/>
    <s v="false"/>
  </r>
  <r>
    <s v="PAG"/>
    <s v="CO"/>
    <x v="3"/>
    <n v="702"/>
    <s v="CO Ops Mall"/>
    <s v="CHERRERA"/>
    <x v="2"/>
    <s v="1200146882"/>
    <s v="10"/>
    <x v="373"/>
    <s v="Capex cortinas de aire 2"/>
    <d v="2026-03-09T00:00:00"/>
    <s v="EXT_MSAMPER"/>
    <s v="ZSRV"/>
    <s v=""/>
    <s v="C900383679"/>
    <s v="VRF INGENIERIA S.A.S"/>
    <n v="21903772"/>
    <n v="5955.3485589994561"/>
    <s v="COP"/>
    <s v="false"/>
  </r>
  <r>
    <s v="MAM"/>
    <s v="CL"/>
    <x v="0"/>
    <n v="604"/>
    <s v="CL Marketing Mall"/>
    <s v="JGORICHON"/>
    <x v="2"/>
    <s v="1200145225"/>
    <s v="10"/>
    <x v="374"/>
    <s v="ARAUCO TALENTO/ PRESENTACION/ MARZO Y AB"/>
    <d v="2026-02-09T00:00:00"/>
    <s v="JGORICHON"/>
    <s v="ZSRV"/>
    <s v=""/>
    <s v="76666197"/>
    <s v="LA AMPOLLETA PRODUCCION AUDIOVISUAL"/>
    <n v="5451000"/>
    <n v="5887.0540969619733"/>
    <s v="CLP"/>
    <s v="false"/>
  </r>
  <r>
    <s v="6000"/>
    <s v="PE"/>
    <x v="2"/>
    <n v="802"/>
    <s v="PE Ops Mall"/>
    <s v="MPONCE"/>
    <x v="2"/>
    <s v="1200145112"/>
    <s v="10"/>
    <x v="375"/>
    <s v="Cambio de ITM 2500A - Subestación Conqui"/>
    <d v="2026-02-05T00:00:00"/>
    <s v="EXT_KNOLASCO"/>
    <s v="ZSRV"/>
    <s v="SER_MANTO"/>
    <s v="P60092659"/>
    <s v="MIFA INGENIEROS S.A.C"/>
    <n v="20200"/>
    <n v="5855.072463768116"/>
    <s v="PEN"/>
    <s v="false"/>
  </r>
  <r>
    <s v="MAM"/>
    <s v="CL"/>
    <x v="0"/>
    <n v="612"/>
    <s v="CL Serv al Cliente"/>
    <s v="AOLAVARRIA"/>
    <x v="2"/>
    <s v="1200145567"/>
    <s v="10"/>
    <x v="376"/>
    <s v="MAM / J6-Agencia RRSS SAC Adecco"/>
    <d v="2026-02-13T00:00:00"/>
    <s v="PRA_AOLAVARR"/>
    <s v="ZSRV"/>
    <s v=""/>
    <s v="96820170"/>
    <s v="ADECCO RECURSOS HUMANOS S.A"/>
    <n v="5400000"/>
    <n v="5831.9743393129074"/>
    <s v="CLP"/>
    <s v="false"/>
  </r>
  <r>
    <s v="1100"/>
    <s v="CL"/>
    <x v="0"/>
    <n v="612"/>
    <s v="CL Serv al Cliente"/>
    <s v="AOLAVARRIA"/>
    <x v="2"/>
    <s v="1200145569"/>
    <s v="10"/>
    <x v="377"/>
    <s v="PAK / J6-Agencia RRSS SAC Adecco"/>
    <d v="2026-02-13T00:00:00"/>
    <s v="PRA_AOLAVARR"/>
    <s v="ZSRV"/>
    <s v=""/>
    <s v="96820170"/>
    <s v="ADECCO RECURSOS HUMANOS S.A"/>
    <n v="5400000"/>
    <n v="5831.9743393129074"/>
    <s v="CLP"/>
    <s v="false"/>
  </r>
  <r>
    <s v="3510"/>
    <s v="PE"/>
    <x v="1"/>
    <n v="816"/>
    <s v="PE Sgcia Infra"/>
    <s v="AMARCHESINI"/>
    <x v="3"/>
    <s v="1200147686"/>
    <s v="10"/>
    <x v="378"/>
    <s v="Desmontaje para futuro locatario Quality"/>
    <d v="2026-03-19T00:00:00"/>
    <s v="EXT_ACHIHUAN"/>
    <s v="ZSRV"/>
    <s v="SER_GRAL"/>
    <s v="P52946727"/>
    <s v="EMPRESA CONSTRUCTORA REHABILITADORA"/>
    <n v="20037.71"/>
    <n v="5808.0318840579703"/>
    <s v="PEN"/>
    <s v="false"/>
  </r>
  <r>
    <s v="PAG"/>
    <s v="CO"/>
    <x v="3"/>
    <n v="702"/>
    <s v="CO Ops Mall"/>
    <s v="CHERRERA"/>
    <x v="2"/>
    <s v="1200146884"/>
    <s v="10"/>
    <x v="379"/>
    <s v="Capex parking impresora"/>
    <d v="2026-03-09T00:00:00"/>
    <s v="EXT_MSAMPER"/>
    <s v="ZSRV"/>
    <s v=""/>
    <s v="C900038616"/>
    <s v="CBRE COLOMBIA SAS"/>
    <n v="21332897"/>
    <n v="5800.1351277868407"/>
    <s v="COP"/>
    <s v="false"/>
  </r>
  <r>
    <s v="LAR"/>
    <s v="PE"/>
    <x v="1"/>
    <n v="801"/>
    <s v="PE Center Manager"/>
    <s v="FZAMALLOA"/>
    <x v="2"/>
    <s v="1200146670"/>
    <s v="10"/>
    <x v="380"/>
    <s v="IMPLEMENTACIÓN DE CAMARAS EN RUTA DE EVA"/>
    <d v="2026-03-04T00:00:00"/>
    <s v="EXT_BRODRIGU"/>
    <s v="ZSRV"/>
    <s v=""/>
    <s v="P60546098"/>
    <s v="BUSTAMANTE INGENIERIA Y CONSTRUCCIO"/>
    <n v="19966.8"/>
    <n v="5787.478260869565"/>
    <s v="PEN"/>
    <s v="false"/>
  </r>
  <r>
    <s v="ACH"/>
    <s v="CL"/>
    <x v="0"/>
    <n v="602"/>
    <s v="CL Ops Mall"/>
    <s v="DUTRERAS"/>
    <x v="2"/>
    <s v="1200145614"/>
    <s v="10"/>
    <x v="381"/>
    <s v="OVERHAUL ESCALA 14 CONJUNTO REDUCTOR"/>
    <d v="2026-02-13T00:00:00"/>
    <s v="EXT_DUTRERAS"/>
    <s v="ZSRV"/>
    <s v=""/>
    <s v="93565000"/>
    <s v="ASCENSORES SCHINDLER CHILE S.A"/>
    <n v="5354144"/>
    <n v="5782.4500772196607"/>
    <s v="CLP"/>
    <s v="false"/>
  </r>
  <r>
    <s v="1100"/>
    <s v="CL"/>
    <x v="0"/>
    <n v="901"/>
    <s v="Corp Gcia Contral"/>
    <s v="VNUNEZ"/>
    <x v="2"/>
    <s v="1200143607"/>
    <s v="10"/>
    <x v="382"/>
    <s v="Ethics-Point 2026"/>
    <d v="2026-01-02T00:00:00"/>
    <s v="VNUNEZ"/>
    <s v="ZSRV"/>
    <s v=""/>
    <s v="12100024"/>
    <s v="NAVEX GLOBAL INC."/>
    <n v="5749.67"/>
    <n v="5749.67"/>
    <s v="USD"/>
    <s v="false"/>
  </r>
  <r>
    <s v="1100"/>
    <s v="CL"/>
    <x v="0"/>
    <n v="602"/>
    <s v="CL Ops Mall"/>
    <s v="KCEA"/>
    <x v="2"/>
    <s v="1200145550"/>
    <s v="10"/>
    <x v="383"/>
    <s v="Reparaciones sanitarias camarin Recupac"/>
    <d v="2026-02-13T00:00:00"/>
    <s v="EXT_CNARANJO"/>
    <s v="ZSRV"/>
    <s v=""/>
    <s v="76451328"/>
    <s v="MESA ARQUITECTURA LIMITADA"/>
    <n v="5323320"/>
    <n v="5749.1603036946644"/>
    <s v="CLP"/>
    <s v="false"/>
  </r>
  <r>
    <s v="PCA"/>
    <s v="CO"/>
    <x v="3"/>
    <n v="702"/>
    <s v="CO Ops Mall"/>
    <s v="DLOZADA"/>
    <x v="2"/>
    <s v="1200145155"/>
    <s v="10"/>
    <x v="384"/>
    <s v="SUMINISTRO PASTILLAS MICROBIOLOG ENE-DIC"/>
    <d v="2026-02-05T00:00:00"/>
    <s v="EXT_AFLOREZ"/>
    <s v="ZSRV"/>
    <s v=""/>
    <s v="C900427770"/>
    <s v="BIODYNAMIC GROUP SAS"/>
    <n v="20826960"/>
    <n v="5662.5774877650902"/>
    <s v="COP"/>
    <s v="false"/>
  </r>
  <r>
    <s v="AEB"/>
    <s v="CL"/>
    <x v="0"/>
    <n v="602"/>
    <s v="CL Ops Mall"/>
    <s v="AEB"/>
    <x v="2"/>
    <s v="1200144493"/>
    <s v="10"/>
    <x v="385"/>
    <s v="MANT. AREAS VERDES ENERO-FEBRERO-MARZO"/>
    <d v="2026-01-23T00:00:00"/>
    <s v="KVARAS"/>
    <s v="ZSRV"/>
    <s v=""/>
    <s v="78087489"/>
    <s v="AREAS VERDES NATALIA"/>
    <n v="135"/>
    <n v="5625"/>
    <s v="UF"/>
    <s v="false"/>
  </r>
  <r>
    <s v="1100"/>
    <s v="CL"/>
    <x v="0"/>
    <n v="602"/>
    <s v="CL Ops Mall"/>
    <s v="KCEA"/>
    <x v="3"/>
    <s v="1200147455"/>
    <s v="10"/>
    <x v="386"/>
    <s v="Mantención equipos Fan Coil Oficinas"/>
    <d v="2026-03-17T00:00:00"/>
    <s v="EXT_CNARANJO"/>
    <s v="ZSRV"/>
    <s v=""/>
    <s v="77090305"/>
    <s v="CONTRACTOR SUPPLY SPA"/>
    <n v="135"/>
    <n v="5625"/>
    <s v="UF"/>
    <s v="false"/>
  </r>
  <r>
    <s v="PCA"/>
    <s v="CO"/>
    <x v="3"/>
    <n v="702"/>
    <s v="CO Ops Mall"/>
    <s v="DLOZADA"/>
    <x v="3"/>
    <s v="1200147084"/>
    <s v="10"/>
    <x v="387"/>
    <s v="MEJORAS PUNTOS DE ANCLAJE P. CARACOLÍ"/>
    <d v="2026-03-11T00:00:00"/>
    <s v="RFC_CPI_SAP"/>
    <s v="ZSRV"/>
    <s v=""/>
    <s v="C901623269"/>
    <s v="OPTIMIZACIÓN INDUSTRIAL S.A.S"/>
    <n v="20626180"/>
    <n v="5607.9880369766179"/>
    <s v="COP"/>
    <s v="false"/>
  </r>
  <r>
    <s v="1100"/>
    <s v="CL"/>
    <x v="0"/>
    <n v="904"/>
    <s v="Corp Gcia Contabi"/>
    <s v="faraya"/>
    <x v="2"/>
    <s v="1200144269"/>
    <s v="10"/>
    <x v="388"/>
    <s v="OPTIMICE COLOMBIA Asesoria"/>
    <d v="2026-01-20T00:00:00"/>
    <s v="PMUNOZ"/>
    <s v="ZSRV"/>
    <s v=""/>
    <s v="90122003"/>
    <s v="OPTIMICE COLOMBIA S.A.S"/>
    <n v="5563.25"/>
    <n v="5563.25"/>
    <s v="USD"/>
    <s v="false"/>
  </r>
  <r>
    <s v="ACH"/>
    <s v="CL"/>
    <x v="0"/>
    <n v="602"/>
    <s v="CL Ops Mall"/>
    <s v="DUTRERAS"/>
    <x v="2"/>
    <s v="1200145615"/>
    <s v="10"/>
    <x v="389"/>
    <s v="OVERHAULT ESCALA 15 PASAMANOS"/>
    <d v="2026-02-13T00:00:00"/>
    <s v="EXT_DUTRERAS"/>
    <s v="ZSRV"/>
    <s v=""/>
    <s v="93565000"/>
    <s v="ASCENSORES SCHINDLER CHILE S.A"/>
    <n v="5147768"/>
    <n v="5559.5649779140977"/>
    <s v="CLP"/>
    <s v="false"/>
  </r>
  <r>
    <s v="2400"/>
    <s v="CL"/>
    <x v="0"/>
    <n v="602"/>
    <s v="CL Ops Mall"/>
    <s v="rmesa"/>
    <x v="2"/>
    <s v="1200146572"/>
    <s v="10"/>
    <x v="390"/>
    <s v="Modificación y automatización portón SEP"/>
    <d v="2026-03-02T00:00:00"/>
    <s v="EXT_CRODRIGU"/>
    <s v="ZSRV"/>
    <s v=""/>
    <s v="77549615"/>
    <s v="AR INGENIERIA ELECTRICA SPA"/>
    <n v="5147352"/>
    <n v="5559.115699890921"/>
    <s v="CLP"/>
    <s v="false"/>
  </r>
  <r>
    <s v="3540"/>
    <s v="PE"/>
    <x v="1"/>
    <n v="808"/>
    <s v="PE Área Legal"/>
    <s v="GOLIVERI"/>
    <x v="2"/>
    <s v="1200145848"/>
    <s v="20"/>
    <x v="391"/>
    <s v="DN - Inscripción de aumento de capital"/>
    <d v="2026-02-18T00:00:00"/>
    <s v="SGARIBAY"/>
    <s v="ZSRV"/>
    <s v=""/>
    <s v="P18214620"/>
    <s v="GONZALO GUSTAVO GONZALES GONZALES"/>
    <n v="19152.54"/>
    <n v="5551.4608695652178"/>
    <s v="PEN"/>
    <s v="false"/>
  </r>
  <r>
    <s v="6740"/>
    <s v="PE"/>
    <x v="2"/>
    <n v="803"/>
    <s v="PE Ops Out/Strips"/>
    <s v="CPACHECO"/>
    <x v="1"/>
    <s v="1400009298"/>
    <s v="10"/>
    <x v="392"/>
    <s v="Parking 2026 - MCH"/>
    <d v="2026-02-19T00:00:00"/>
    <s v="PRA_CPACHECO"/>
    <s v="ZPMH"/>
    <s v="SER_GRAL"/>
    <s v="P60338169"/>
    <s v="INVERSIONES URBANISTICAS OPERADORA"/>
    <n v="19091"/>
    <n v="5533.623188405797"/>
    <s v="PEN"/>
    <s v="false"/>
  </r>
  <r>
    <s v="6740"/>
    <s v="PE"/>
    <x v="2"/>
    <n v="803"/>
    <s v="PE Ops Out/Strips"/>
    <s v="CPACHECO"/>
    <x v="1"/>
    <s v="1400009298"/>
    <s v="20"/>
    <x v="392"/>
    <s v="Parking 2026 - MCH"/>
    <d v="2026-02-19T00:00:00"/>
    <s v="PRA_CPACHECO"/>
    <s v="ZPMH"/>
    <s v="SER_GRAL"/>
    <s v="P60338169"/>
    <s v="INVERSIONES URBANISTICAS OPERADORA"/>
    <n v="19091"/>
    <n v="5533.623188405797"/>
    <s v="PEN"/>
    <s v="false"/>
  </r>
  <r>
    <s v="6740"/>
    <s v="PE"/>
    <x v="2"/>
    <n v="803"/>
    <s v="PE Ops Out/Strips"/>
    <s v="CPACHECO"/>
    <x v="1"/>
    <s v="1400009298"/>
    <s v="30"/>
    <x v="392"/>
    <s v="Parking 2026 - MCH"/>
    <d v="2026-02-19T00:00:00"/>
    <s v="PRA_CPACHECO"/>
    <s v="ZPMH"/>
    <s v="SER_GRAL"/>
    <s v="P60338169"/>
    <s v="INVERSIONES URBANISTICAS OPERADORA"/>
    <n v="19091"/>
    <n v="5533.623188405797"/>
    <s v="PEN"/>
    <s v="false"/>
  </r>
  <r>
    <s v="6740"/>
    <s v="PE"/>
    <x v="2"/>
    <n v="803"/>
    <s v="PE Ops Out/Strips"/>
    <s v="CPACHECO"/>
    <x v="1"/>
    <s v="1400009298"/>
    <s v="40"/>
    <x v="392"/>
    <s v="Parking 2026 - MCH"/>
    <d v="2026-02-19T00:00:00"/>
    <s v="PRA_CPACHECO"/>
    <s v="ZPMH"/>
    <s v="SER_GRAL"/>
    <s v="P60338169"/>
    <s v="INVERSIONES URBANISTICAS OPERADORA"/>
    <n v="19091"/>
    <n v="5533.623188405797"/>
    <s v="PEN"/>
    <s v="false"/>
  </r>
  <r>
    <s v="6740"/>
    <s v="PE"/>
    <x v="2"/>
    <n v="803"/>
    <s v="PE Ops Out/Strips"/>
    <s v="CPACHECO"/>
    <x v="1"/>
    <s v="1400009298"/>
    <s v="50"/>
    <x v="392"/>
    <s v="Parking 2026 - MCH"/>
    <d v="2026-02-19T00:00:00"/>
    <s v="PRA_CPACHECO"/>
    <s v="ZPMH"/>
    <s v="SER_GRAL"/>
    <s v="P60338169"/>
    <s v="INVERSIONES URBANISTICAS OPERADORA"/>
    <n v="19091"/>
    <n v="5533.623188405797"/>
    <s v="PEN"/>
    <s v="false"/>
  </r>
  <r>
    <s v="6740"/>
    <s v="PE"/>
    <x v="2"/>
    <n v="803"/>
    <s v="PE Ops Out/Strips"/>
    <s v="CPACHECO"/>
    <x v="1"/>
    <s v="1400009298"/>
    <s v="60"/>
    <x v="392"/>
    <s v="Parking 2026 - MCH"/>
    <d v="2026-02-19T00:00:00"/>
    <s v="PRA_CPACHECO"/>
    <s v="ZPMH"/>
    <s v="SER_GRAL"/>
    <s v="P60338169"/>
    <s v="INVERSIONES URBANISTICAS OPERADORA"/>
    <n v="19091"/>
    <n v="5533.623188405797"/>
    <s v="PEN"/>
    <s v="false"/>
  </r>
  <r>
    <s v="6740"/>
    <s v="PE"/>
    <x v="2"/>
    <n v="803"/>
    <s v="PE Ops Out/Strips"/>
    <s v="CPACHECO"/>
    <x v="1"/>
    <s v="1400009298"/>
    <s v="70"/>
    <x v="392"/>
    <s v="Parking 2026 - MCH"/>
    <d v="2026-02-19T00:00:00"/>
    <s v="PRA_CPACHECO"/>
    <s v="ZPMH"/>
    <s v="SER_GRAL"/>
    <s v="P60338169"/>
    <s v="INVERSIONES URBANISTICAS OPERADORA"/>
    <n v="19091"/>
    <n v="5533.623188405797"/>
    <s v="PEN"/>
    <s v="false"/>
  </r>
  <r>
    <s v="6740"/>
    <s v="PE"/>
    <x v="2"/>
    <n v="803"/>
    <s v="PE Ops Out/Strips"/>
    <s v="CPACHECO"/>
    <x v="1"/>
    <s v="1400009298"/>
    <s v="80"/>
    <x v="392"/>
    <s v="Parking 2026 - MCH"/>
    <d v="2026-02-19T00:00:00"/>
    <s v="PRA_CPACHECO"/>
    <s v="ZPMH"/>
    <s v="SER_GRAL"/>
    <s v="P60338169"/>
    <s v="INVERSIONES URBANISTICAS OPERADORA"/>
    <n v="19091"/>
    <n v="5533.623188405797"/>
    <s v="PEN"/>
    <s v="false"/>
  </r>
  <r>
    <s v="6740"/>
    <s v="PE"/>
    <x v="2"/>
    <n v="803"/>
    <s v="PE Ops Out/Strips"/>
    <s v="CPACHECO"/>
    <x v="1"/>
    <s v="1400009298"/>
    <s v="90"/>
    <x v="392"/>
    <s v="Parking 2026 - MCH"/>
    <d v="2026-02-19T00:00:00"/>
    <s v="PRA_CPACHECO"/>
    <s v="ZPMH"/>
    <s v="SER_GRAL"/>
    <s v="P60338169"/>
    <s v="INVERSIONES URBANISTICAS OPERADORA"/>
    <n v="19091"/>
    <n v="5533.623188405797"/>
    <s v="PEN"/>
    <s v="false"/>
  </r>
  <r>
    <s v="6740"/>
    <s v="PE"/>
    <x v="2"/>
    <n v="803"/>
    <s v="PE Ops Out/Strips"/>
    <s v="CPACHECO"/>
    <x v="1"/>
    <s v="1400009298"/>
    <s v="100"/>
    <x v="392"/>
    <s v="Parking 2026 - MCH"/>
    <d v="2026-02-19T00:00:00"/>
    <s v="PRA_CPACHECO"/>
    <s v="ZPMH"/>
    <s v="SER_GRAL"/>
    <s v="P60338169"/>
    <s v="INVERSIONES URBANISTICAS OPERADORA"/>
    <n v="19091"/>
    <n v="5533.623188405797"/>
    <s v="PEN"/>
    <s v="false"/>
  </r>
  <r>
    <s v="6740"/>
    <s v="PE"/>
    <x v="2"/>
    <n v="803"/>
    <s v="PE Ops Out/Strips"/>
    <s v="CPACHECO"/>
    <x v="1"/>
    <s v="1400009298"/>
    <s v="110"/>
    <x v="392"/>
    <s v="Parking 2026 - MCH"/>
    <d v="2026-02-19T00:00:00"/>
    <s v="PRA_CPACHECO"/>
    <s v="ZPMH"/>
    <s v="SER_GRAL"/>
    <s v="P60338169"/>
    <s v="INVERSIONES URBANISTICAS OPERADORA"/>
    <n v="19091"/>
    <n v="5533.623188405797"/>
    <s v="PEN"/>
    <s v="false"/>
  </r>
  <r>
    <s v="2400"/>
    <s v="CL"/>
    <x v="0"/>
    <n v="602"/>
    <s v="CL Ops Mall"/>
    <s v="RMESA"/>
    <x v="2"/>
    <s v="1200143760"/>
    <s v="10"/>
    <x v="393"/>
    <s v="ADICIONALES DE CIERRE PROYECTO IRA PARKI"/>
    <d v="2026-01-07T00:00:00"/>
    <s v="RCABEZAS"/>
    <s v="ZSRV"/>
    <s v=""/>
    <s v="77549615"/>
    <s v="AR INGENIERIA ELECTRICA SPA"/>
    <n v="5081482"/>
    <n v="5487.976412903784"/>
    <s v="CLP"/>
    <s v="false"/>
  </r>
  <r>
    <s v="1100"/>
    <s v="CL"/>
    <x v="0"/>
    <n v="635"/>
    <s v="CL Proyectos 6"/>
    <s v="CGARCIA"/>
    <x v="2"/>
    <s v="1200146641"/>
    <s v="10"/>
    <x v="394"/>
    <s v="Dusted Hall Piso 6"/>
    <d v="2026-03-04T00:00:00"/>
    <s v="EXT_AYEPEZ"/>
    <s v="ZSRV"/>
    <s v=""/>
    <s v="77178927"/>
    <s v="LOGRANDOLO SPA"/>
    <n v="131"/>
    <n v="5458.333333333333"/>
    <s v="UF"/>
    <s v="false"/>
  </r>
  <r>
    <s v="PCA"/>
    <s v="CO"/>
    <x v="3"/>
    <n v="702"/>
    <s v="CO Ops Mall"/>
    <s v="DLOZADA"/>
    <x v="2"/>
    <s v="1200144421"/>
    <s v="10"/>
    <x v="395"/>
    <s v="SERVICIO VACTOR PARQUE CARACOLÍ"/>
    <d v="2026-01-22T00:00:00"/>
    <s v="EXT_AFLOREZ"/>
    <s v="ZSRV"/>
    <s v=""/>
    <s v="C901521674"/>
    <s v="ASEO SOSTENIBLE S.A.S. E.S.P"/>
    <n v="20000000"/>
    <n v="5437.7379010331706"/>
    <s v="COP"/>
    <s v="false"/>
  </r>
  <r>
    <s v="LMR"/>
    <s v="PE"/>
    <x v="1"/>
    <n v="805"/>
    <s v="PE Gcia InfrayDes"/>
    <s v="MCARRASCO"/>
    <x v="3"/>
    <s v="1200147191"/>
    <s v="10"/>
    <x v="396"/>
    <s v="Presupuesto de implementación"/>
    <d v="2026-03-12T00:00:00"/>
    <s v="EXT_ACHIHUAN"/>
    <s v="ZSRV"/>
    <s v="SER_GRAL"/>
    <s v="P60467053"/>
    <s v="MATICO SERVICIOS INMOBILIARIOS SOCI"/>
    <n v="18722.66"/>
    <n v="5426.8579710144923"/>
    <s v="PEN"/>
    <s v="false"/>
  </r>
  <r>
    <s v="1110"/>
    <s v="CL"/>
    <x v="0"/>
    <n v="634"/>
    <s v="CL Proyectos 5"/>
    <s v="RSOUPER"/>
    <x v="2"/>
    <s v="1200143987"/>
    <s v="10"/>
    <x v="397"/>
    <s v="Proyectista PCI Coquimbo"/>
    <d v="2026-01-14T00:00:00"/>
    <s v="EXT_AYEPEZ"/>
    <s v="ZSRV"/>
    <s v=""/>
    <s v="76615839"/>
    <s v="EPCM CONSULTORES SPA"/>
    <n v="130"/>
    <n v="5416.666666666667"/>
    <s v="UF"/>
    <s v="false"/>
  </r>
  <r>
    <s v="1100"/>
    <s v="CL"/>
    <x v="0"/>
    <n v="914"/>
    <s v="Corp Explo. TI"/>
    <s v="CVERGARA"/>
    <x v="3"/>
    <s v="1200147047"/>
    <s v="10"/>
    <x v="398"/>
    <s v="Soport. Atlassian MAR-ABR"/>
    <d v="2026-03-11T00:00:00"/>
    <s v="CVERGARA"/>
    <s v="ZSRV"/>
    <s v="SER_GRAL"/>
    <s v="76924900"/>
    <s v="TSOFT CHILE SPA"/>
    <n v="130"/>
    <n v="5416.666666666667"/>
    <s v="UF"/>
    <s v="false"/>
  </r>
  <r>
    <s v="2310"/>
    <s v="CL"/>
    <x v="0"/>
    <n v="602"/>
    <s v="CL Ops Mall"/>
    <s v="ROQUENDO"/>
    <x v="2"/>
    <s v="1200145223"/>
    <s v="10"/>
    <x v="399"/>
    <s v="Sala LEAN"/>
    <d v="2026-02-08T00:00:00"/>
    <s v="MMARTINEZG"/>
    <s v="ZSRV"/>
    <s v=""/>
    <s v="78101469"/>
    <s v="B&amp;L CONSTRUCCION SPA"/>
    <n v="5000000"/>
    <n v="5399.9762401045436"/>
    <s v="CLP"/>
    <s v="false"/>
  </r>
  <r>
    <s v="1100"/>
    <s v="CL"/>
    <x v="0"/>
    <n v="911"/>
    <s v="Corp A. Finanzas"/>
    <s v="ADULCIC"/>
    <x v="2"/>
    <s v="1200145166"/>
    <s v="10"/>
    <x v="400"/>
    <s v="Parque Open Kennedy"/>
    <d v="2026-02-09T00:00:00"/>
    <s v="DQUINTANA"/>
    <s v="ZSRV"/>
    <s v=""/>
    <s v="76883090"/>
    <s v="CONSULTORES CLUSTER S.A"/>
    <n v="128.25"/>
    <n v="5343.75"/>
    <s v="UF"/>
    <s v="false"/>
  </r>
  <r>
    <s v="MIN"/>
    <s v="PE"/>
    <x v="1"/>
    <n v="802"/>
    <s v="PE Ops Mall"/>
    <s v="sgomez"/>
    <x v="2"/>
    <s v="1200144954"/>
    <s v="10"/>
    <x v="401"/>
    <s v="Demolición de Pared MT"/>
    <d v="2026-02-02T00:00:00"/>
    <s v="EXT_EDAVILA"/>
    <s v="ZSRV"/>
    <s v=""/>
    <s v="P60044469"/>
    <s v="A &amp; M INSISTEC S.A.C"/>
    <n v="18323.5"/>
    <n v="5311.159420289855"/>
    <s v="PEN"/>
    <s v="false"/>
  </r>
  <r>
    <s v="MAM"/>
    <s v="CL"/>
    <x v="0"/>
    <n v="604"/>
    <s v="CL Marketing Mall"/>
    <s v="JGORICHON"/>
    <x v="2"/>
    <s v="1200145380"/>
    <s v="10"/>
    <x v="402"/>
    <s v="SHOWS EN VIVO/ FEBRERO"/>
    <d v="2026-02-10T00:00:00"/>
    <s v="JGORICHON"/>
    <s v="ZSRV"/>
    <s v=""/>
    <s v="9855451"/>
    <s v="FRANCISCO FELIPE DTOBAR ROJAS"/>
    <n v="4900000"/>
    <n v="5291.9767153024532"/>
    <s v="CLP"/>
    <s v="false"/>
  </r>
  <r>
    <s v="1100"/>
    <s v="CL"/>
    <x v="0"/>
    <n v="626"/>
    <s v="CL Proyectos 3"/>
    <s v="ELLA"/>
    <x v="2"/>
    <s v="1200144646"/>
    <s v="10"/>
    <x v="403"/>
    <s v="Pantallas Anti Faal Piso5 FoodCourt"/>
    <d v="2026-01-27T00:00:00"/>
    <s v="EXT_AYEPEZ"/>
    <s v="ZSRV"/>
    <s v=""/>
    <s v="76494806"/>
    <s v="SISTEMAS VITROPANEL SPA"/>
    <n v="4895725"/>
    <n v="5287.359735617164"/>
    <s v="CLP"/>
    <s v="false"/>
  </r>
  <r>
    <s v="4300"/>
    <s v="CO"/>
    <x v="3"/>
    <n v="704"/>
    <s v="CO Mktg Mall"/>
    <s v="JVALDERRAMA"/>
    <x v="3"/>
    <s v="1200147581"/>
    <s v="10"/>
    <x v="404"/>
    <s v="Musicalización Eucaristia"/>
    <d v="2026-03-18T00:00:00"/>
    <s v="JVALDERRAMA"/>
    <s v="ZSRV"/>
    <s v=""/>
    <s v="C108823802"/>
    <s v="EDWIN LEANDRO GALEANO GONZALEZ"/>
    <n v="19400000"/>
    <n v="5274.6057640021754"/>
    <s v="COP"/>
    <s v="false"/>
  </r>
  <r>
    <s v="3540"/>
    <s v="PE"/>
    <x v="1"/>
    <n v="811"/>
    <s v="PE Área Admin"/>
    <s v="GRAVINES"/>
    <x v="2"/>
    <s v="1200144481"/>
    <s v="10"/>
    <x v="405"/>
    <s v="LIQUIDACIÓN TPM ENERO 26"/>
    <d v="2026-01-23T00:00:00"/>
    <s v="GRAVINES"/>
    <s v="ZSRV"/>
    <s v=""/>
    <s v="P51229363"/>
    <s v="CORPORACION MG SAC"/>
    <n v="18177.849999999999"/>
    <n v="5268.9420289855061"/>
    <s v="PEN"/>
    <s v="false"/>
  </r>
  <r>
    <s v="4300"/>
    <s v="CO"/>
    <x v="3"/>
    <n v="702"/>
    <s v="CO Ops Mall"/>
    <s v="ARICO"/>
    <x v="2"/>
    <s v="1200145587"/>
    <s v="10"/>
    <x v="406"/>
    <s v="DEMOLICION DE LOCAL FC6"/>
    <d v="2026-02-13T00:00:00"/>
    <s v="EXT_JTRUJILL"/>
    <s v="ZSRV"/>
    <s v=""/>
    <s v="C900038616"/>
    <s v="CBRE COLOMBIA SAS"/>
    <n v="19360000"/>
    <n v="5263.7302882001086"/>
    <s v="COP"/>
    <s v="false"/>
  </r>
  <r>
    <s v="1100"/>
    <s v="CL"/>
    <x v="0"/>
    <n v="602"/>
    <s v="CL Ops Mall"/>
    <s v="KCEA"/>
    <x v="2"/>
    <s v="1200147020"/>
    <s v="10"/>
    <x v="407"/>
    <s v="Reparación escalera 28"/>
    <d v="2026-03-10T00:00:00"/>
    <s v="EXT_CNARANJO"/>
    <s v="ZSRV"/>
    <s v=""/>
    <s v="76951272"/>
    <s v="CLIVER SPA"/>
    <n v="4871800"/>
    <n v="5261.5208493082637"/>
    <s v="CLP"/>
    <s v="false"/>
  </r>
  <r>
    <s v="CON"/>
    <s v="CL"/>
    <x v="0"/>
    <n v="602"/>
    <s v="CL Ops Mall"/>
    <s v="FGONZALEZG"/>
    <x v="2"/>
    <s v="1200145122"/>
    <s v="10"/>
    <x v="408"/>
    <s v="Refuerzo bolardos seguridad"/>
    <d v="2026-02-05T00:00:00"/>
    <s v="FGONZALEZG"/>
    <s v="ZSRV"/>
    <s v=""/>
    <s v="77173964"/>
    <s v="FLOREZ INGENIERIA Y CONSTRUCCION"/>
    <n v="4850220"/>
    <n v="5238.2145518559719"/>
    <s v="CLP"/>
    <s v="false"/>
  </r>
  <r>
    <s v="1100"/>
    <s v="CL"/>
    <x v="0"/>
    <n v="911"/>
    <s v="Corp A. Finanzas"/>
    <s v="pmunoz"/>
    <x v="2"/>
    <s v="1200145958"/>
    <s v="10"/>
    <x v="409"/>
    <s v="Cuota Primer Semestre 2026"/>
    <d v="2026-02-19T00:00:00"/>
    <s v="PMUNOZ"/>
    <s v="ZSRV"/>
    <s v=""/>
    <s v="90249000"/>
    <s v="BOLSA DE COMERCIO DE SANTIAGO"/>
    <n v="125"/>
    <n v="5208.333333333333"/>
    <s v="UF"/>
    <s v="false"/>
  </r>
  <r>
    <s v="MIN"/>
    <s v="PE"/>
    <x v="1"/>
    <n v="802"/>
    <s v="PE Ops Mall"/>
    <s v="jrojas"/>
    <x v="3"/>
    <s v="1200147547"/>
    <s v="10"/>
    <x v="410"/>
    <s v="serv.fee-de limp. trampa de grasa-Mar -M"/>
    <d v="2026-03-18T00:00:00"/>
    <s v="EXT_EDAVILA"/>
    <s v="ZSRV"/>
    <s v=""/>
    <s v="P43108417"/>
    <s v="ANCRO S.R.L"/>
    <n v="17936"/>
    <n v="5198.840579710145"/>
    <s v="PEN"/>
    <s v="false"/>
  </r>
  <r>
    <s v="3540"/>
    <s v="PE"/>
    <x v="1"/>
    <n v="813"/>
    <s v="PE Gcia Ops"/>
    <s v="ASABOYA"/>
    <x v="2"/>
    <s v="1200144482"/>
    <s v="10"/>
    <x v="411"/>
    <s v="Servicio Asesoria DAS"/>
    <d v="2026-01-23T00:00:00"/>
    <s v="ASABOYA"/>
    <s v="ZSRV"/>
    <s v=""/>
    <s v="P10010427"/>
    <s v="BRENA MAYE WERNER FOSCA"/>
    <n v="17934.78"/>
    <n v="5198.4869565217386"/>
    <s v="PEN"/>
    <s v="false"/>
  </r>
  <r>
    <s v="2160"/>
    <s v="CL"/>
    <x v="0"/>
    <n v="602"/>
    <s v="CL Ops Mall"/>
    <s v="RCORTES"/>
    <x v="2"/>
    <s v="1200146400"/>
    <s v="10"/>
    <x v="412"/>
    <s v="AUMENTO DE POTENCIA LOMITON TERMINAL"/>
    <d v="2026-02-26T00:00:00"/>
    <s v="EXT_CVENEGAS"/>
    <s v="ZSRV"/>
    <s v=""/>
    <s v="96811990"/>
    <s v="LINKES CHILE S.A"/>
    <n v="4801435"/>
    <n v="5185.5269836812722"/>
    <s v="CLP"/>
    <s v="false"/>
  </r>
  <r>
    <s v="PHM"/>
    <s v="CO"/>
    <x v="3"/>
    <n v="702"/>
    <s v="CO Ops Mall"/>
    <s v="JDIAZ"/>
    <x v="2"/>
    <s v="1200144642"/>
    <s v="10"/>
    <x v="413"/>
    <s v="O5479-25-A Cerramiento solar PA"/>
    <d v="2026-01-27T00:00:00"/>
    <s v="EXT_BOSORNO"/>
    <s v="ZSRV"/>
    <s v=""/>
    <s v="C900491846"/>
    <s v="AZIMUT ENERGIA S.A.S"/>
    <n v="19000000"/>
    <n v="5165.8510059815117"/>
    <s v="COP"/>
    <s v="false"/>
  </r>
  <r>
    <s v="1100"/>
    <s v="CL"/>
    <x v="0"/>
    <n v="602"/>
    <s v="CL Ops Mall"/>
    <s v="MANTONIETA"/>
    <x v="2"/>
    <s v="1200146021"/>
    <s v="10"/>
    <x v="414"/>
    <s v="Rep. Pasillo nivel Piña Restaurantes"/>
    <d v="2026-02-20T00:00:00"/>
    <s v="EXT_CNARANJO"/>
    <s v="ZSRV"/>
    <s v=""/>
    <s v="76451328"/>
    <s v="MESA ARQUITECTURA LIMITADA"/>
    <n v="4781894"/>
    <n v="5164.4227965396958"/>
    <s v="CLP"/>
    <s v="false"/>
  </r>
  <r>
    <s v="1100"/>
    <s v="CL"/>
    <x v="0"/>
    <n v="910"/>
    <s v="Corp A. Personas"/>
    <s v="DQUINTANA"/>
    <x v="2"/>
    <s v="1200144417"/>
    <s v="10"/>
    <x v="415"/>
    <s v="TRABAJOS OOCC CONTROL DE ACCESO TERRAZA"/>
    <d v="2026-01-22T00:00:00"/>
    <s v="DQUINTANA"/>
    <s v="ZSRV"/>
    <s v=""/>
    <s v="78802550"/>
    <s v="CONSTRUCTORA LAGO RINIHUE LIMITADA"/>
    <n v="123.66"/>
    <n v="5152.5"/>
    <s v="UF"/>
    <s v="false"/>
  </r>
  <r>
    <s v="1100"/>
    <s v="CL"/>
    <x v="0"/>
    <n v="602"/>
    <s v="CL Ops Mall"/>
    <s v="KCEA"/>
    <x v="2"/>
    <s v="1200146606"/>
    <s v="10"/>
    <x v="416"/>
    <s v="Rep. Bomba 2 agua lluvia -6"/>
    <d v="2026-03-03T00:00:00"/>
    <s v="EXT_CNARANJO"/>
    <s v="ZSRV"/>
    <s v=""/>
    <s v="77127111"/>
    <s v="HYDRAFIT INGENIERIA SPA"/>
    <n v="4768604"/>
    <n v="5150.0696596934977"/>
    <s v="CLP"/>
    <s v="false"/>
  </r>
  <r>
    <s v="PAG"/>
    <s v="CO"/>
    <x v="3"/>
    <n v="702"/>
    <s v="CO Ops Mall"/>
    <s v="CHERRERA"/>
    <x v="2"/>
    <s v="1200145277"/>
    <s v="10"/>
    <x v="417"/>
    <s v="MTTO ECOPLANTA"/>
    <d v="2026-02-09T00:00:00"/>
    <s v="EXT_MSAMPER"/>
    <s v="ZSRV"/>
    <s v=""/>
    <s v="C900569007"/>
    <s v="INVERSIONES JAFA S.A.S."/>
    <n v="18900000"/>
    <n v="5138.6623164763459"/>
    <s v="COP"/>
    <s v="false"/>
  </r>
  <r>
    <s v="1100"/>
    <s v="CL"/>
    <x v="0"/>
    <n v="938"/>
    <s v="Corp Arq Proy Cibe"/>
    <s v="FMANRIQUEZ"/>
    <x v="2"/>
    <s v="1200146017"/>
    <s v="10"/>
    <x v="418"/>
    <s v="Dmarc protección de correo"/>
    <d v="2026-02-20T00:00:00"/>
    <s v="FMANRIQUEZ"/>
    <s v="ZSRV"/>
    <s v=""/>
    <s v="77752615"/>
    <s v="DIGITAL CORP SPA"/>
    <n v="5130"/>
    <n v="5130"/>
    <s v="USD"/>
    <s v="false"/>
  </r>
  <r>
    <s v="1100"/>
    <s v="CL"/>
    <x v="0"/>
    <n v="930"/>
    <s v="Corp Desarro. TI"/>
    <s v="nbarros"/>
    <x v="2"/>
    <s v="1200146673"/>
    <s v="30"/>
    <x v="329"/>
    <s v="Inicio 2do mes implementación final"/>
    <d v="2026-03-04T00:00:00"/>
    <s v="NBARROS"/>
    <s v="ZSRV"/>
    <s v=""/>
    <s v="76995401"/>
    <s v="AWTANA SPA"/>
    <n v="5100"/>
    <n v="5100"/>
    <s v="USD"/>
    <s v="false"/>
  </r>
  <r>
    <s v="1100"/>
    <s v="CL"/>
    <x v="0"/>
    <n v="930"/>
    <s v="Corp Desarro. TI"/>
    <s v="nbarros"/>
    <x v="2"/>
    <s v="1200146673"/>
    <s v="40"/>
    <x v="329"/>
    <s v="Inicio 3er mes implementación final"/>
    <d v="2026-03-04T00:00:00"/>
    <s v="NBARROS"/>
    <s v="ZSRV"/>
    <s v=""/>
    <s v="76995401"/>
    <s v="AWTANA SPA"/>
    <n v="5100"/>
    <n v="5100"/>
    <s v="USD"/>
    <s v="false"/>
  </r>
  <r>
    <s v="3540"/>
    <s v="PE"/>
    <x v="1"/>
    <n v="811"/>
    <s v="PE Área Admin"/>
    <s v="GRAVINES"/>
    <x v="2"/>
    <s v="1200146501"/>
    <s v="10"/>
    <x v="419"/>
    <s v="LIQUIDACIÓN TPM FEBRERO26"/>
    <d v="2026-02-27T00:00:00"/>
    <s v="GRAVINES"/>
    <s v="ZSRV"/>
    <s v=""/>
    <s v="P51229363"/>
    <s v="CORPORACION MG SAC"/>
    <n v="17452.849999999999"/>
    <n v="5058.797101449275"/>
    <s v="PEN"/>
    <s v="false"/>
  </r>
  <r>
    <s v="3520"/>
    <s v="PE"/>
    <x v="1"/>
    <n v="802"/>
    <s v="PE Ops Mall"/>
    <s v="gludena"/>
    <x v="3"/>
    <s v="1200147259"/>
    <s v="10"/>
    <x v="420"/>
    <s v="SER PINTADO DE ESTACIONAMIENTO PRINCIPAL"/>
    <d v="2026-03-12T00:00:00"/>
    <s v="GLUDENA"/>
    <s v="ZSRV"/>
    <s v=""/>
    <s v="P54706367"/>
    <s v="IMPEXAPERU S.A.C"/>
    <n v="17447.03"/>
    <n v="5057.1101449275357"/>
    <s v="PEN"/>
    <s v="false"/>
  </r>
  <r>
    <s v="1100"/>
    <s v="CL"/>
    <x v="0"/>
    <n v="626"/>
    <s v="CL Proyectos 3"/>
    <s v="CGARCIA"/>
    <x v="2"/>
    <s v="1200146644"/>
    <s v="10"/>
    <x v="421"/>
    <s v="Coordinador de Proyectos #2"/>
    <d v="2026-03-04T00:00:00"/>
    <s v="EXT_AYEPEZ"/>
    <s v="ZSRV"/>
    <s v=""/>
    <s v="76357050"/>
    <s v="INTEXA S.A"/>
    <n v="120.9"/>
    <n v="5037.5"/>
    <s v="UF"/>
    <s v="false"/>
  </r>
  <r>
    <s v="1110"/>
    <s v="CL"/>
    <x v="0"/>
    <n v="603"/>
    <s v="CL Ops Out/Strip"/>
    <s v="MBELLO"/>
    <x v="2"/>
    <s v="1200144737"/>
    <s v="10"/>
    <x v="422"/>
    <s v="REP.BAÑO 5 , SALA DE RACK Y 3 LOCALES"/>
    <d v="2026-01-28T00:00:00"/>
    <s v="EXT_MBELLO"/>
    <s v="ZSRV"/>
    <s v=""/>
    <s v="96811990"/>
    <s v="LINKES CHILE S.A"/>
    <n v="4644737"/>
    <n v="5016.2938883068919"/>
    <s v="CLP"/>
    <s v="false"/>
  </r>
  <r>
    <s v="1100"/>
    <s v="CL"/>
    <x v="0"/>
    <n v="904"/>
    <s v="Corp Gcia Contabi"/>
    <s v="faraya"/>
    <x v="2"/>
    <s v="1200144189"/>
    <s v="10"/>
    <x v="423"/>
    <s v="VERA AUDITORES Y ASOCIADOS S. CIVIL DE"/>
    <d v="2026-01-19T00:00:00"/>
    <s v="PMUNOZ"/>
    <s v="ZSRV"/>
    <s v=""/>
    <s v="20565234"/>
    <s v="VERA AUDITORES Y ASOCIADOS SOCIEDAD"/>
    <n v="5015"/>
    <n v="5015"/>
    <s v="USD"/>
    <s v="false"/>
  </r>
  <r>
    <s v="1100"/>
    <s v="CL"/>
    <x v="0"/>
    <n v="602"/>
    <s v="CL Ops Mall"/>
    <s v="MANTONIETA"/>
    <x v="2"/>
    <s v="1200143738"/>
    <s v="10"/>
    <x v="424"/>
    <s v="Servicio anual control de palomas"/>
    <d v="2026-01-07T00:00:00"/>
    <s v="EXT_CNARANJO"/>
    <s v="ZSRV"/>
    <s v=""/>
    <s v="8337147"/>
    <s v="JUAN ANTONIO LAZO QUEZADA"/>
    <n v="120"/>
    <n v="5000"/>
    <s v="UF"/>
    <s v="false"/>
  </r>
  <r>
    <s v="1110"/>
    <s v="CL"/>
    <x v="0"/>
    <n v="603"/>
    <s v="CL Ops Out/Strip"/>
    <s v="MBELLO"/>
    <x v="2"/>
    <s v="1200144347"/>
    <s v="10"/>
    <x v="425"/>
    <s v="CONTROL PLAGAS  PALOMAS- MENSUAL"/>
    <d v="2026-01-21T00:00:00"/>
    <s v="EXT_MBELLO"/>
    <s v="ZSRV"/>
    <s v=""/>
    <s v="8337147"/>
    <s v="JUAN ANTONIO LAZO QUEZADA"/>
    <n v="120"/>
    <n v="5000"/>
    <s v="UF"/>
    <s v="false"/>
  </r>
  <r>
    <s v="1100"/>
    <s v="CL"/>
    <x v="0"/>
    <n v="626"/>
    <s v="CL Proyectos 3"/>
    <s v="KSEPULVEDA"/>
    <x v="2"/>
    <s v="1200144625"/>
    <s v="10"/>
    <x v="426"/>
    <s v="Asesor en Prevención de Riesgos 2026"/>
    <d v="2026-01-27T00:00:00"/>
    <s v="EXT_AYEPEZ"/>
    <s v="ZSRV"/>
    <s v=""/>
    <s v="77406673"/>
    <s v="CERO SPA"/>
    <n v="120"/>
    <n v="5000"/>
    <s v="UF"/>
    <s v="false"/>
  </r>
  <r>
    <s v="3300"/>
    <s v="PE"/>
    <x v="1"/>
    <n v="808"/>
    <s v="PE Área Legal"/>
    <s v="GOLIVERI"/>
    <x v="3"/>
    <s v="1200147071"/>
    <s v="10"/>
    <x v="284"/>
    <s v="Asesoría complementaria Larc- AdcanceFee"/>
    <d v="2026-03-11T00:00:00"/>
    <s v="SGARIBAY"/>
    <s v="ZSRV"/>
    <s v=""/>
    <s v="P54409770"/>
    <s v="SIMONS &amp; DE NORIEGA ABOGADOS SOCIED"/>
    <n v="5000"/>
    <n v="5000"/>
    <s v="USD"/>
    <s v="false"/>
  </r>
  <r>
    <s v="1100"/>
    <s v="CL"/>
    <x v="0"/>
    <n v="910"/>
    <s v="Corp A. Personas"/>
    <s v="GOCAMPO"/>
    <x v="3"/>
    <s v="1200147590"/>
    <s v="10"/>
    <x v="427"/>
    <s v="Defensa Judicial en Juicios Laborales"/>
    <d v="2026-03-18T00:00:00"/>
    <s v="DQUINTANA"/>
    <s v="ZSRV"/>
    <s v=""/>
    <s v="77643201"/>
    <s v="CLYDE &amp; CO CHILE SERVICIOS LEGALES"/>
    <n v="120"/>
    <n v="5000"/>
    <s v="UF"/>
    <s v="false"/>
  </r>
  <r>
    <s v="1100"/>
    <s v="CL"/>
    <x v="0"/>
    <n v="910"/>
    <s v="Corp A. Personas"/>
    <s v="CCHUECAS"/>
    <x v="1"/>
    <s v="1400009114"/>
    <s v="10"/>
    <x v="428"/>
    <s v="Servicio de cafetería mensual ene´26"/>
    <d v="2026-01-08T00:00:00"/>
    <s v="DQUINTANA"/>
    <s v="ZPMH"/>
    <s v=""/>
    <s v="94623000"/>
    <s v="SODEXO CHILE SPA"/>
    <n v="4616925"/>
    <n v="4986.2570604689345"/>
    <s v="CLP"/>
    <s v="false"/>
  </r>
  <r>
    <s v="1100"/>
    <s v="CL"/>
    <x v="0"/>
    <n v="910"/>
    <s v="Corp A. Personas"/>
    <s v="CCHUECAS"/>
    <x v="1"/>
    <s v="1400009114"/>
    <s v="20"/>
    <x v="428"/>
    <s v="Servicio de cafetería mensual feb´26"/>
    <d v="2026-01-08T00:00:00"/>
    <s v="DQUINTANA"/>
    <s v="ZPMH"/>
    <s v=""/>
    <s v="94623000"/>
    <s v="SODEXO CHILE SPA"/>
    <n v="4616925"/>
    <n v="4986.2570604689345"/>
    <s v="CLP"/>
    <s v="false"/>
  </r>
  <r>
    <s v="1100"/>
    <s v="CL"/>
    <x v="0"/>
    <n v="910"/>
    <s v="Corp A. Personas"/>
    <s v="CCHUECAS"/>
    <x v="1"/>
    <s v="1400009114"/>
    <s v="30"/>
    <x v="428"/>
    <s v="Servicio de cafetería mensual mar´26"/>
    <d v="2026-01-08T00:00:00"/>
    <s v="DQUINTANA"/>
    <s v="ZPMH"/>
    <s v=""/>
    <s v="94623000"/>
    <s v="SODEXO CHILE SPA"/>
    <n v="4616925"/>
    <n v="4986.2570604689345"/>
    <s v="CLP"/>
    <s v="false"/>
  </r>
  <r>
    <s v="1100"/>
    <s v="CL"/>
    <x v="0"/>
    <n v="910"/>
    <s v="Corp A. Personas"/>
    <s v="CCHUECAS"/>
    <x v="1"/>
    <s v="1400009114"/>
    <s v="40"/>
    <x v="428"/>
    <s v="Servicio de cafetería mensual abr´26"/>
    <d v="2026-01-08T00:00:00"/>
    <s v="DQUINTANA"/>
    <s v="ZPMH"/>
    <s v=""/>
    <s v="94623000"/>
    <s v="SODEXO CHILE SPA"/>
    <n v="4616925"/>
    <n v="4986.2570604689345"/>
    <s v="CLP"/>
    <s v="false"/>
  </r>
  <r>
    <s v="1100"/>
    <s v="CL"/>
    <x v="0"/>
    <n v="910"/>
    <s v="Corp A. Personas"/>
    <s v="CCHUECAS"/>
    <x v="1"/>
    <s v="1400009114"/>
    <s v="50"/>
    <x v="428"/>
    <s v="Servicio de cafetería mensual may´26"/>
    <d v="2026-01-08T00:00:00"/>
    <s v="DQUINTANA"/>
    <s v="ZPMH"/>
    <s v=""/>
    <s v="94623000"/>
    <s v="SODEXO CHILE SPA"/>
    <n v="4616925"/>
    <n v="4986.2570604689345"/>
    <s v="CLP"/>
    <s v="false"/>
  </r>
  <r>
    <s v="1100"/>
    <s v="CL"/>
    <x v="0"/>
    <n v="910"/>
    <s v="Corp A. Personas"/>
    <s v="CCHUECAS"/>
    <x v="1"/>
    <s v="1400009114"/>
    <s v="60"/>
    <x v="428"/>
    <s v="Servicio de cafetería mensual jun´26"/>
    <d v="2026-01-08T00:00:00"/>
    <s v="DQUINTANA"/>
    <s v="ZPMH"/>
    <s v=""/>
    <s v="94623000"/>
    <s v="SODEXO CHILE SPA"/>
    <n v="4616925"/>
    <n v="4986.2570604689345"/>
    <s v="CLP"/>
    <s v="false"/>
  </r>
  <r>
    <s v="1100"/>
    <s v="CL"/>
    <x v="0"/>
    <n v="910"/>
    <s v="Corp A. Personas"/>
    <s v="CCHUECAS"/>
    <x v="1"/>
    <s v="1400009114"/>
    <s v="70"/>
    <x v="428"/>
    <s v="Servicio de cafetería mensual jul´26"/>
    <d v="2026-01-08T00:00:00"/>
    <s v="DQUINTANA"/>
    <s v="ZPMH"/>
    <s v=""/>
    <s v="94623000"/>
    <s v="SODEXO CHILE SPA"/>
    <n v="4616925"/>
    <n v="4986.2570604689345"/>
    <s v="CLP"/>
    <s v="false"/>
  </r>
  <r>
    <s v="1100"/>
    <s v="CL"/>
    <x v="0"/>
    <n v="910"/>
    <s v="Corp A. Personas"/>
    <s v="CCHUECAS"/>
    <x v="1"/>
    <s v="1400009114"/>
    <s v="80"/>
    <x v="428"/>
    <s v="Servicio de cafetería mensual ago´26"/>
    <d v="2026-01-08T00:00:00"/>
    <s v="DQUINTANA"/>
    <s v="ZPMH"/>
    <s v=""/>
    <s v="94623000"/>
    <s v="SODEXO CHILE SPA"/>
    <n v="4616925"/>
    <n v="4986.2570604689345"/>
    <s v="CLP"/>
    <s v="false"/>
  </r>
  <r>
    <s v="1100"/>
    <s v="CL"/>
    <x v="0"/>
    <n v="910"/>
    <s v="Corp A. Personas"/>
    <s v="CCHUECAS"/>
    <x v="1"/>
    <s v="1400009114"/>
    <s v="90"/>
    <x v="428"/>
    <s v="Servicio de cafetería mensual sep´26"/>
    <d v="2026-01-08T00:00:00"/>
    <s v="DQUINTANA"/>
    <s v="ZPMH"/>
    <s v=""/>
    <s v="94623000"/>
    <s v="SODEXO CHILE SPA"/>
    <n v="4616925"/>
    <n v="4986.2570604689345"/>
    <s v="CLP"/>
    <s v="false"/>
  </r>
  <r>
    <s v="1100"/>
    <s v="CL"/>
    <x v="0"/>
    <n v="910"/>
    <s v="Corp A. Personas"/>
    <s v="CCHUECAS"/>
    <x v="1"/>
    <s v="1400009114"/>
    <s v="100"/>
    <x v="428"/>
    <s v="Servicio de cafetería mensual oct´26"/>
    <d v="2026-01-08T00:00:00"/>
    <s v="DQUINTANA"/>
    <s v="ZPMH"/>
    <s v=""/>
    <s v="94623000"/>
    <s v="SODEXO CHILE SPA"/>
    <n v="4616925"/>
    <n v="4986.2570604689345"/>
    <s v="CLP"/>
    <s v="false"/>
  </r>
  <r>
    <s v="1100"/>
    <s v="CL"/>
    <x v="0"/>
    <n v="910"/>
    <s v="Corp A. Personas"/>
    <s v="CCHUECAS"/>
    <x v="1"/>
    <s v="1400009114"/>
    <s v="110"/>
    <x v="428"/>
    <s v="Servicio de cafetería mensual nov´26"/>
    <d v="2026-01-08T00:00:00"/>
    <s v="DQUINTANA"/>
    <s v="ZPMH"/>
    <s v=""/>
    <s v="94623000"/>
    <s v="SODEXO CHILE SPA"/>
    <n v="4616925"/>
    <n v="4986.2570604689345"/>
    <s v="CLP"/>
    <s v="false"/>
  </r>
  <r>
    <s v="1100"/>
    <s v="CL"/>
    <x v="0"/>
    <n v="910"/>
    <s v="Corp A. Personas"/>
    <s v="CCHUECAS"/>
    <x v="1"/>
    <s v="1400009114"/>
    <s v="120"/>
    <x v="428"/>
    <s v="Servicio de cafetería mensual dic´26"/>
    <d v="2026-01-08T00:00:00"/>
    <s v="DQUINTANA"/>
    <s v="ZPMH"/>
    <s v=""/>
    <s v="94623000"/>
    <s v="SODEXO CHILE SPA"/>
    <n v="4616925"/>
    <n v="4986.2570604689345"/>
    <s v="CLP"/>
    <s v="false"/>
  </r>
  <r>
    <s v="1100"/>
    <s v="CL"/>
    <x v="0"/>
    <n v="930"/>
    <s v="Corp Desarro. TI"/>
    <s v="nbarros"/>
    <x v="2"/>
    <s v="1200146673"/>
    <s v="10"/>
    <x v="329"/>
    <s v="Implementacio COntingencia Hubspot"/>
    <d v="2026-03-04T00:00:00"/>
    <s v="NBARROS"/>
    <s v="ZSRV"/>
    <s v=""/>
    <s v="76995401"/>
    <s v="AWTANA SPA"/>
    <n v="4980"/>
    <n v="4980"/>
    <s v="USD"/>
    <s v="false"/>
  </r>
  <r>
    <s v="MQU"/>
    <s v="CL"/>
    <x v="0"/>
    <n v="614"/>
    <s v="CL Explotación TI"/>
    <s v="MMUNOZ"/>
    <x v="0"/>
    <s v="1300008914"/>
    <s v="10"/>
    <x v="429"/>
    <s v="SaaS y Soporte Mitte MAQ 2026"/>
    <d v="2026-02-17T00:00:00"/>
    <s v="MMUNOZ"/>
    <s v="ZSPC"/>
    <s v=""/>
    <s v="10582872"/>
    <s v="OLU MOBILITY SOLUTIONS S.L."/>
    <n v="4971"/>
    <n v="4971"/>
    <s v="USD"/>
    <s v="false"/>
  </r>
  <r>
    <s v="1100"/>
    <s v="CL"/>
    <x v="0"/>
    <n v="604"/>
    <s v="CL Marketing Mall"/>
    <s v="IIBANEZ"/>
    <x v="2"/>
    <s v="1200144029"/>
    <s v="10"/>
    <x v="430"/>
    <s v="VERANO/PILARES PLAZA CRISTALES /ENE 26"/>
    <d v="2026-01-14T00:00:00"/>
    <s v="IIBANEZ"/>
    <s v="ZSRV"/>
    <s v=""/>
    <s v="76593514"/>
    <s v="TEMPO PRODUCCIONES BY DS SPA"/>
    <n v="4600000"/>
    <n v="4967.9781408961808"/>
    <s v="CLP"/>
    <s v="false"/>
  </r>
  <r>
    <s v="1110"/>
    <s v="CL"/>
    <x v="0"/>
    <n v="603"/>
    <s v="CL Ops Out/Strip"/>
    <s v="MBELLO"/>
    <x v="2"/>
    <s v="1200143748"/>
    <s v="10"/>
    <x v="431"/>
    <s v="BOTONES DE ASIST. COMP. ZONAS  A Y B"/>
    <d v="2026-01-07T00:00:00"/>
    <s v="EXT_MBELLO"/>
    <s v="ZSRV"/>
    <s v=""/>
    <s v="77350771"/>
    <s v="4EVER GROUP SPA"/>
    <n v="119.21"/>
    <n v="4967.083333333333"/>
    <s v="UF"/>
    <s v="false"/>
  </r>
  <r>
    <s v="1100"/>
    <s v="CL"/>
    <x v="0"/>
    <n v="602"/>
    <s v="CL Ops Mall"/>
    <s v="KCEA"/>
    <x v="2"/>
    <s v="1200145915"/>
    <s v="10"/>
    <x v="432"/>
    <s v="Limpieza escalas mecánicas bimestral"/>
    <d v="2026-02-18T00:00:00"/>
    <s v="EXT_CNARANJO"/>
    <s v="ZSRV"/>
    <s v=""/>
    <s v="76187193"/>
    <s v="HEFTER CHILE SPA"/>
    <n v="119"/>
    <n v="4958.333333333333"/>
    <s v="UF"/>
    <s v="false"/>
  </r>
  <r>
    <s v="1100"/>
    <s v="CL"/>
    <x v="0"/>
    <n v="606"/>
    <s v="CL Gcia Comercial"/>
    <s v="T MUÑOZ"/>
    <x v="1"/>
    <s v="1400009225"/>
    <s v="10"/>
    <x v="433"/>
    <s v="ASESORIA INMOBILIARIA DIC 25"/>
    <d v="2026-02-04T00:00:00"/>
    <s v="BILLESCA"/>
    <s v="ZPMH"/>
    <s v=""/>
    <s v="96789870"/>
    <s v="CBRE CHILE S.A"/>
    <n v="119"/>
    <n v="4958.333333333333"/>
    <s v="UF"/>
    <s v="false"/>
  </r>
  <r>
    <s v="1100"/>
    <s v="CL"/>
    <x v="0"/>
    <n v="606"/>
    <s v="CL Gcia Comercial"/>
    <s v="T MUÑOZ"/>
    <x v="1"/>
    <s v="1400009225"/>
    <s v="20"/>
    <x v="433"/>
    <s v="ASESORIA INMOBILIARIA ENE 26"/>
    <d v="2026-02-04T00:00:00"/>
    <s v="BILLESCA"/>
    <s v="ZPMH"/>
    <s v=""/>
    <s v="96789870"/>
    <s v="CBRE CHILE S.A"/>
    <n v="119"/>
    <n v="4958.333333333333"/>
    <s v="UF"/>
    <s v="false"/>
  </r>
  <r>
    <s v="1100"/>
    <s v="CL"/>
    <x v="0"/>
    <n v="606"/>
    <s v="CL Gcia Comercial"/>
    <s v="T MUÑOZ"/>
    <x v="1"/>
    <s v="1400009225"/>
    <s v="30"/>
    <x v="433"/>
    <s v="ASESORIA INMOBILIARIA FEB 26"/>
    <d v="2026-02-04T00:00:00"/>
    <s v="BILLESCA"/>
    <s v="ZPMH"/>
    <s v=""/>
    <s v="96789870"/>
    <s v="CBRE CHILE S.A"/>
    <n v="119"/>
    <n v="4958.333333333333"/>
    <s v="UF"/>
    <s v="false"/>
  </r>
  <r>
    <s v="1100"/>
    <s v="CL"/>
    <x v="0"/>
    <n v="606"/>
    <s v="CL Gcia Comercial"/>
    <s v="T MUÑOZ"/>
    <x v="1"/>
    <s v="1400009225"/>
    <s v="40"/>
    <x v="433"/>
    <s v="ASESORIA INMOBILIARIA MAR 26"/>
    <d v="2026-02-04T00:00:00"/>
    <s v="BILLESCA"/>
    <s v="ZPMH"/>
    <s v=""/>
    <s v="96789870"/>
    <s v="CBRE CHILE S.A"/>
    <n v="119"/>
    <n v="4958.333333333333"/>
    <s v="UF"/>
    <s v="false"/>
  </r>
  <r>
    <s v="1100"/>
    <s v="CL"/>
    <x v="0"/>
    <n v="606"/>
    <s v="CL Gcia Comercial"/>
    <s v="T MUÑOZ"/>
    <x v="1"/>
    <s v="1400009225"/>
    <s v="50"/>
    <x v="433"/>
    <s v="ASESORIA INMOBILIARIA ABR 26"/>
    <d v="2026-02-04T00:00:00"/>
    <s v="BILLESCA"/>
    <s v="ZPMH"/>
    <s v=""/>
    <s v="96789870"/>
    <s v="CBRE CHILE S.A"/>
    <n v="119"/>
    <n v="4958.333333333333"/>
    <s v="UF"/>
    <s v="false"/>
  </r>
  <r>
    <s v="1100"/>
    <s v="CL"/>
    <x v="0"/>
    <n v="606"/>
    <s v="CL Gcia Comercial"/>
    <s v="T MUÑOZ"/>
    <x v="1"/>
    <s v="1400009225"/>
    <s v="60"/>
    <x v="433"/>
    <s v="ASESORIA INMOBILIARIA MAY 26"/>
    <d v="2026-02-04T00:00:00"/>
    <s v="BILLESCA"/>
    <s v="ZPMH"/>
    <s v=""/>
    <s v="96789870"/>
    <s v="CBRE CHILE S.A"/>
    <n v="119"/>
    <n v="4958.333333333333"/>
    <s v="UF"/>
    <s v="false"/>
  </r>
  <r>
    <s v="1100"/>
    <s v="CL"/>
    <x v="0"/>
    <n v="606"/>
    <s v="CL Gcia Comercial"/>
    <s v="T MUÑOZ"/>
    <x v="1"/>
    <s v="1400009225"/>
    <s v="70"/>
    <x v="433"/>
    <s v="ASESORIA INMOBILIARIA JUN 26"/>
    <d v="2026-02-04T00:00:00"/>
    <s v="BILLESCA"/>
    <s v="ZPMH"/>
    <s v=""/>
    <s v="96789870"/>
    <s v="CBRE CHILE S.A"/>
    <n v="119"/>
    <n v="4958.333333333333"/>
    <s v="UF"/>
    <s v="false"/>
  </r>
  <r>
    <s v="1100"/>
    <s v="CL"/>
    <x v="0"/>
    <n v="606"/>
    <s v="CL Gcia Comercial"/>
    <s v="T MUÑOZ"/>
    <x v="1"/>
    <s v="1400009225"/>
    <s v="80"/>
    <x v="433"/>
    <s v="ASESORIA INMOBILIARIA JUL 26"/>
    <d v="2026-02-04T00:00:00"/>
    <s v="BILLESCA"/>
    <s v="ZPMH"/>
    <s v=""/>
    <s v="96789870"/>
    <s v="CBRE CHILE S.A"/>
    <n v="119"/>
    <n v="4958.333333333333"/>
    <s v="UF"/>
    <s v="false"/>
  </r>
  <r>
    <s v="1100"/>
    <s v="CL"/>
    <x v="0"/>
    <n v="606"/>
    <s v="CL Gcia Comercial"/>
    <s v="T MUÑOZ"/>
    <x v="1"/>
    <s v="1400009225"/>
    <s v="90"/>
    <x v="433"/>
    <s v="ASESORIA INMOBILIARIA AGO 26"/>
    <d v="2026-02-04T00:00:00"/>
    <s v="BILLESCA"/>
    <s v="ZPMH"/>
    <s v=""/>
    <s v="96789870"/>
    <s v="CBRE CHILE S.A"/>
    <n v="119"/>
    <n v="4958.333333333333"/>
    <s v="UF"/>
    <s v="false"/>
  </r>
  <r>
    <s v="1100"/>
    <s v="CL"/>
    <x v="0"/>
    <n v="606"/>
    <s v="CL Gcia Comercial"/>
    <s v="T MUÑOZ"/>
    <x v="1"/>
    <s v="1400009225"/>
    <s v="100"/>
    <x v="433"/>
    <s v="ASESORIA INMOBILIARIA SEP 26"/>
    <d v="2026-02-04T00:00:00"/>
    <s v="BILLESCA"/>
    <s v="ZPMH"/>
    <s v=""/>
    <s v="96789870"/>
    <s v="CBRE CHILE S.A"/>
    <n v="119"/>
    <n v="4958.333333333333"/>
    <s v="UF"/>
    <s v="false"/>
  </r>
  <r>
    <s v="1100"/>
    <s v="CL"/>
    <x v="0"/>
    <n v="606"/>
    <s v="CL Gcia Comercial"/>
    <s v="T MUÑOZ"/>
    <x v="1"/>
    <s v="1400009225"/>
    <s v="110"/>
    <x v="433"/>
    <s v="ASESORIA INMOBILIARIA OCT 26"/>
    <d v="2026-02-04T00:00:00"/>
    <s v="BILLESCA"/>
    <s v="ZPMH"/>
    <s v=""/>
    <s v="96789870"/>
    <s v="CBRE CHILE S.A"/>
    <n v="119"/>
    <n v="4958.333333333333"/>
    <s v="UF"/>
    <s v="false"/>
  </r>
  <r>
    <s v="1100"/>
    <s v="CL"/>
    <x v="0"/>
    <n v="606"/>
    <s v="CL Gcia Comercial"/>
    <s v="T MUÑOZ"/>
    <x v="1"/>
    <s v="1400009225"/>
    <s v="120"/>
    <x v="433"/>
    <s v="ASESORIA INMOBILIARIA NOV 26"/>
    <d v="2026-02-04T00:00:00"/>
    <s v="BILLESCA"/>
    <s v="ZPMH"/>
    <s v=""/>
    <s v="96789870"/>
    <s v="CBRE CHILE S.A"/>
    <n v="119"/>
    <n v="4958.333333333333"/>
    <s v="UF"/>
    <s v="false"/>
  </r>
  <r>
    <s v="1100"/>
    <s v="CL"/>
    <x v="0"/>
    <n v="606"/>
    <s v="CL Gcia Comercial"/>
    <s v="T MUÑOZ"/>
    <x v="1"/>
    <s v="1400009225"/>
    <s v="130"/>
    <x v="433"/>
    <s v="ASESORIA INMOBILIARIA DIC 26"/>
    <d v="2026-02-04T00:00:00"/>
    <s v="BILLESCA"/>
    <s v="ZPMH"/>
    <s v=""/>
    <s v="96789870"/>
    <s v="CBRE CHILE S.A"/>
    <n v="119"/>
    <n v="4958.333333333333"/>
    <s v="UF"/>
    <s v="false"/>
  </r>
  <r>
    <s v="3520"/>
    <s v="PE"/>
    <x v="1"/>
    <n v="816"/>
    <s v="PE Sgcia Infra"/>
    <s v="JSOLORZANO"/>
    <x v="2"/>
    <s v="1200144941"/>
    <s v="10"/>
    <x v="434"/>
    <s v="Retiro de acometidas exsitentes locales"/>
    <d v="2026-02-02T00:00:00"/>
    <s v="EXT_ACHIHUAN"/>
    <s v="ZSRV"/>
    <s v="SER_GRAL"/>
    <s v="P45283836"/>
    <s v="BUARSOCA SAC"/>
    <n v="17100"/>
    <n v="4956.521739130435"/>
    <s v="PEN"/>
    <s v="false"/>
  </r>
  <r>
    <s v="MIN"/>
    <s v="PE"/>
    <x v="1"/>
    <n v="802"/>
    <s v="PE Ops Mall"/>
    <s v="CPISFIL"/>
    <x v="2"/>
    <s v="1200144587"/>
    <s v="10"/>
    <x v="435"/>
    <s v="serv. mensual de limpieza de trampa de g"/>
    <d v="2026-01-26T00:00:00"/>
    <s v="EXT_EDAVILA"/>
    <s v="ZSRV"/>
    <s v=""/>
    <s v="P43108417"/>
    <s v="ANCRO S.R.L"/>
    <n v="17051.599999999999"/>
    <n v="4942.492753623188"/>
    <s v="PEN"/>
    <s v="false"/>
  </r>
  <r>
    <s v="1100"/>
    <s v="CL"/>
    <x v="0"/>
    <n v="604"/>
    <s v="CL Marketing Mall"/>
    <s v="J.RODRIGUEZ"/>
    <x v="2"/>
    <s v="1200146387"/>
    <s v="10"/>
    <x v="436"/>
    <s v="PAGO CUOTA INCORPORACION 2026/ENE2027"/>
    <d v="2026-02-26T00:00:00"/>
    <s v="MFILIPINI"/>
    <s v="ZSRV"/>
    <s v=""/>
    <s v="65178473"/>
    <s v="ASOCIACION PARA EL IMPULSO DE LA"/>
    <n v="4568752"/>
    <n v="4934.2304493860229"/>
    <s v="CLP"/>
    <s v="false"/>
  </r>
  <r>
    <s v="1100"/>
    <s v="CL"/>
    <x v="0"/>
    <n v="601"/>
    <s v="CL Center Manager"/>
    <s v="L.CASTILLO"/>
    <x v="2"/>
    <s v="1200146211"/>
    <s v="10"/>
    <x v="437"/>
    <s v="AUDITORIA ISO 500012026"/>
    <d v="2026-02-24T00:00:00"/>
    <s v="MFILIPINI"/>
    <s v="ZSRV"/>
    <s v=""/>
    <s v="76079599"/>
    <s v="ABS QUALITY EVALUATIONS (CHILE) S.A"/>
    <n v="118"/>
    <n v="4916.666666666667"/>
    <s v="UF"/>
    <s v="false"/>
  </r>
  <r>
    <s v="3300"/>
    <s v="PE"/>
    <x v="1"/>
    <n v="816"/>
    <s v="PE Sgcia Infra"/>
    <s v="JSOLORZANO"/>
    <x v="2"/>
    <s v="1200144255"/>
    <s v="10"/>
    <x v="438"/>
    <s v="Suministro macetas"/>
    <d v="2026-01-20T00:00:00"/>
    <s v="EXT_ACHIHUAN"/>
    <s v="ZSRV"/>
    <s v=""/>
    <s v="P51563212"/>
    <s v="AYASTA INGENIEROS S.A."/>
    <n v="16945.25"/>
    <n v="4911.6666666666661"/>
    <s v="PEN"/>
    <s v="false"/>
  </r>
  <r>
    <s v="3520"/>
    <s v="PE"/>
    <x v="1"/>
    <n v="816"/>
    <s v="PE Sgcia Infra"/>
    <s v="JSOLORZANO"/>
    <x v="3"/>
    <s v="1200147098"/>
    <s v="10"/>
    <x v="439"/>
    <s v="Impermeabilizado techos"/>
    <d v="2026-03-11T00:00:00"/>
    <s v="EXT_ACHIHUAN"/>
    <s v="ZSRV"/>
    <s v=""/>
    <s v="P60150404"/>
    <s v="EMCO CONSTRUCTORES Y CONSULTORES"/>
    <n v="16913.16"/>
    <n v="4902.3652173913042"/>
    <s v="PEN"/>
    <s v="false"/>
  </r>
  <r>
    <s v="MIN"/>
    <s v="PE"/>
    <x v="1"/>
    <n v="802"/>
    <s v="PE Ops Mall"/>
    <s v="jrojas"/>
    <x v="3"/>
    <s v="1200147279"/>
    <s v="10"/>
    <x v="440"/>
    <s v="Mantto.prevent. de sist. de climat. HYM"/>
    <d v="2026-03-13T00:00:00"/>
    <s v="EXT_EDAVILA"/>
    <s v="ZSRV"/>
    <s v=""/>
    <s v="P56607803"/>
    <s v="NATIONAL FACILITIES MANAGEMENT S.A."/>
    <n v="16908.75"/>
    <n v="4901.086956521739"/>
    <s v="PEN"/>
    <s v="false"/>
  </r>
  <r>
    <s v="1100"/>
    <s v="CL"/>
    <x v="0"/>
    <n v="626"/>
    <s v="CL Proyectos 3"/>
    <s v="DGONZALEZ"/>
    <x v="2"/>
    <s v="1200144254"/>
    <s v="10"/>
    <x v="441"/>
    <s v="Itemizado y Presupuesto RoofTop"/>
    <d v="2026-01-20T00:00:00"/>
    <s v="EXT_AYEPEZ"/>
    <s v="ZSRV"/>
    <s v=""/>
    <s v="6240346"/>
    <s v="GONZALO PATRICIO HUERTA CORVALAN"/>
    <n v="117.39"/>
    <n v="4891.25"/>
    <s v="UF"/>
    <s v="false"/>
  </r>
  <r>
    <s v="LAR"/>
    <s v="PE"/>
    <x v="1"/>
    <n v="804"/>
    <s v="PE Marketing Mall"/>
    <s v="NBARRANZUELA"/>
    <x v="2"/>
    <s v="1200144528"/>
    <s v="10"/>
    <x v="442"/>
    <s v="POP Señalética_AON_Señalética mall"/>
    <d v="2026-01-26T00:00:00"/>
    <s v="EXT_ACHIHUAN"/>
    <s v="ZSRV"/>
    <s v="SER_MKT"/>
    <s v="P60410156"/>
    <s v="S &amp; M GIGANTICOLOR S.A.C"/>
    <n v="16838.830000000002"/>
    <n v="4880.8202898550726"/>
    <s v="PEN"/>
    <s v="false"/>
  </r>
  <r>
    <s v="MVS"/>
    <s v="PE"/>
    <x v="2"/>
    <n v="803"/>
    <s v="PE Ops Out/Strips"/>
    <s v="CPACHECO"/>
    <x v="1"/>
    <s v="1400009311"/>
    <s v="10"/>
    <x v="443"/>
    <s v="Parking 2026 - VES1"/>
    <d v="2026-02-23T00:00:00"/>
    <s v="PRA_CPACHECO"/>
    <s v="ZPMH"/>
    <s v="SER_GRAL"/>
    <s v="P60338169"/>
    <s v="INVERSIONES URBANISTICAS OPERADORA"/>
    <n v="16815"/>
    <n v="4873.913043478261"/>
    <s v="PEN"/>
    <s v="false"/>
  </r>
  <r>
    <s v="MVS"/>
    <s v="PE"/>
    <x v="2"/>
    <n v="803"/>
    <s v="PE Ops Out/Strips"/>
    <s v="CPACHECO"/>
    <x v="1"/>
    <s v="1400009311"/>
    <s v="20"/>
    <x v="443"/>
    <s v="Parking 2026 - VES1"/>
    <d v="2026-02-23T00:00:00"/>
    <s v="PRA_CPACHECO"/>
    <s v="ZPMH"/>
    <s v="SER_GRAL"/>
    <s v="P60338169"/>
    <s v="INVERSIONES URBANISTICAS OPERADORA"/>
    <n v="16815"/>
    <n v="4873.913043478261"/>
    <s v="PEN"/>
    <s v="false"/>
  </r>
  <r>
    <s v="MVS"/>
    <s v="PE"/>
    <x v="2"/>
    <n v="803"/>
    <s v="PE Ops Out/Strips"/>
    <s v="CPACHECO"/>
    <x v="1"/>
    <s v="1400009311"/>
    <s v="30"/>
    <x v="443"/>
    <s v="Parking 2026 - VES1"/>
    <d v="2026-02-23T00:00:00"/>
    <s v="PRA_CPACHECO"/>
    <s v="ZPMH"/>
    <s v="SER_GRAL"/>
    <s v="P60338169"/>
    <s v="INVERSIONES URBANISTICAS OPERADORA"/>
    <n v="16815"/>
    <n v="4873.913043478261"/>
    <s v="PEN"/>
    <s v="false"/>
  </r>
  <r>
    <s v="MVS"/>
    <s v="PE"/>
    <x v="2"/>
    <n v="803"/>
    <s v="PE Ops Out/Strips"/>
    <s v="CPACHECO"/>
    <x v="1"/>
    <s v="1400009311"/>
    <s v="40"/>
    <x v="443"/>
    <s v="Parking 2026 - VES1"/>
    <d v="2026-02-23T00:00:00"/>
    <s v="PRA_CPACHECO"/>
    <s v="ZPMH"/>
    <s v="SER_GRAL"/>
    <s v="P60338169"/>
    <s v="INVERSIONES URBANISTICAS OPERADORA"/>
    <n v="16815"/>
    <n v="4873.913043478261"/>
    <s v="PEN"/>
    <s v="false"/>
  </r>
  <r>
    <s v="MVS"/>
    <s v="PE"/>
    <x v="2"/>
    <n v="803"/>
    <s v="PE Ops Out/Strips"/>
    <s v="CPACHECO"/>
    <x v="1"/>
    <s v="1400009311"/>
    <s v="50"/>
    <x v="443"/>
    <s v="Parking 2026 - VES1"/>
    <d v="2026-02-23T00:00:00"/>
    <s v="PRA_CPACHECO"/>
    <s v="ZPMH"/>
    <s v="SER_GRAL"/>
    <s v="P60338169"/>
    <s v="INVERSIONES URBANISTICAS OPERADORA"/>
    <n v="16815"/>
    <n v="4873.913043478261"/>
    <s v="PEN"/>
    <s v="false"/>
  </r>
  <r>
    <s v="MVS"/>
    <s v="PE"/>
    <x v="2"/>
    <n v="803"/>
    <s v="PE Ops Out/Strips"/>
    <s v="CPACHECO"/>
    <x v="1"/>
    <s v="1400009311"/>
    <s v="60"/>
    <x v="443"/>
    <s v="Parking 2026 - VES1"/>
    <d v="2026-02-23T00:00:00"/>
    <s v="PRA_CPACHECO"/>
    <s v="ZPMH"/>
    <s v="SER_GRAL"/>
    <s v="P60338169"/>
    <s v="INVERSIONES URBANISTICAS OPERADORA"/>
    <n v="16815"/>
    <n v="4873.913043478261"/>
    <s v="PEN"/>
    <s v="false"/>
  </r>
  <r>
    <s v="MVS"/>
    <s v="PE"/>
    <x v="2"/>
    <n v="803"/>
    <s v="PE Ops Out/Strips"/>
    <s v="CPACHECO"/>
    <x v="1"/>
    <s v="1400009311"/>
    <s v="70"/>
    <x v="443"/>
    <s v="Parking 2026 - VES1"/>
    <d v="2026-02-23T00:00:00"/>
    <s v="PRA_CPACHECO"/>
    <s v="ZPMH"/>
    <s v="SER_GRAL"/>
    <s v="P60338169"/>
    <s v="INVERSIONES URBANISTICAS OPERADORA"/>
    <n v="16815"/>
    <n v="4873.913043478261"/>
    <s v="PEN"/>
    <s v="false"/>
  </r>
  <r>
    <s v="MVS"/>
    <s v="PE"/>
    <x v="2"/>
    <n v="803"/>
    <s v="PE Ops Out/Strips"/>
    <s v="CPACHECO"/>
    <x v="1"/>
    <s v="1400009311"/>
    <s v="80"/>
    <x v="443"/>
    <s v="Parking 2026 - VES1"/>
    <d v="2026-02-23T00:00:00"/>
    <s v="PRA_CPACHECO"/>
    <s v="ZPMH"/>
    <s v="SER_GRAL"/>
    <s v="P60338169"/>
    <s v="INVERSIONES URBANISTICAS OPERADORA"/>
    <n v="16815"/>
    <n v="4873.913043478261"/>
    <s v="PEN"/>
    <s v="false"/>
  </r>
  <r>
    <s v="MVS"/>
    <s v="PE"/>
    <x v="2"/>
    <n v="803"/>
    <s v="PE Ops Out/Strips"/>
    <s v="CPACHECO"/>
    <x v="1"/>
    <s v="1400009311"/>
    <s v="90"/>
    <x v="443"/>
    <s v="Parking 2026 - VES1"/>
    <d v="2026-02-23T00:00:00"/>
    <s v="PRA_CPACHECO"/>
    <s v="ZPMH"/>
    <s v="SER_GRAL"/>
    <s v="P60338169"/>
    <s v="INVERSIONES URBANISTICAS OPERADORA"/>
    <n v="16815"/>
    <n v="4873.913043478261"/>
    <s v="PEN"/>
    <s v="false"/>
  </r>
  <r>
    <s v="MVS"/>
    <s v="PE"/>
    <x v="2"/>
    <n v="803"/>
    <s v="PE Ops Out/Strips"/>
    <s v="CPACHECO"/>
    <x v="1"/>
    <s v="1400009311"/>
    <s v="100"/>
    <x v="443"/>
    <s v="Parking 2026 - VES1"/>
    <d v="2026-02-23T00:00:00"/>
    <s v="PRA_CPACHECO"/>
    <s v="ZPMH"/>
    <s v="SER_GRAL"/>
    <s v="P60338169"/>
    <s v="INVERSIONES URBANISTICAS OPERADORA"/>
    <n v="16815"/>
    <n v="4873.913043478261"/>
    <s v="PEN"/>
    <s v="false"/>
  </r>
  <r>
    <s v="MVS"/>
    <s v="PE"/>
    <x v="2"/>
    <n v="803"/>
    <s v="PE Ops Out/Strips"/>
    <s v="CPACHECO"/>
    <x v="1"/>
    <s v="1400009311"/>
    <s v="110"/>
    <x v="443"/>
    <s v="Parking 2026 - VES1"/>
    <d v="2026-02-23T00:00:00"/>
    <s v="PRA_CPACHECO"/>
    <s v="ZPMH"/>
    <s v="SER_GRAL"/>
    <s v="P60338169"/>
    <s v="INVERSIONES URBANISTICAS OPERADORA"/>
    <n v="16815"/>
    <n v="4873.913043478261"/>
    <s v="PEN"/>
    <s v="false"/>
  </r>
  <r>
    <s v="3540"/>
    <s v="PE"/>
    <x v="1"/>
    <n v="810"/>
    <s v="PE Área Personas"/>
    <s v="CCAPCHA"/>
    <x v="2"/>
    <s v="1200144109"/>
    <s v="10"/>
    <x v="444"/>
    <s v="SUSCRIPCION BUK 2026"/>
    <d v="2026-01-15T00:00:00"/>
    <s v="GRAVINES"/>
    <s v="ZSRV"/>
    <s v=""/>
    <s v="P60647633"/>
    <s v="BUK SAC"/>
    <n v="16750.439999999999"/>
    <n v="4855.2"/>
    <s v="PEN"/>
    <s v="false"/>
  </r>
  <r>
    <s v="6700"/>
    <s v="PE"/>
    <x v="2"/>
    <n v="802"/>
    <s v="PE Ops Mall"/>
    <s v="CPACHECO"/>
    <x v="1"/>
    <s v="1400009280"/>
    <s v="10"/>
    <x v="445"/>
    <s v="Parking 2026 - JAÉN"/>
    <d v="2026-02-12T00:00:00"/>
    <s v="PRA_CPACHECO"/>
    <s v="ZPMH"/>
    <s v="SER_GRAL"/>
    <s v="P60338169"/>
    <s v="INVERSIONES URBANISTICAS OPERADORA"/>
    <n v="16725"/>
    <n v="4847.8260869565211"/>
    <s v="PEN"/>
    <s v="false"/>
  </r>
  <r>
    <s v="6700"/>
    <s v="PE"/>
    <x v="2"/>
    <n v="802"/>
    <s v="PE Ops Mall"/>
    <s v="CPACHECO"/>
    <x v="1"/>
    <s v="1400009280"/>
    <s v="20"/>
    <x v="445"/>
    <s v="Parking 2026 - JAÉN"/>
    <d v="2026-02-12T00:00:00"/>
    <s v="PRA_CPACHECO"/>
    <s v="ZPMH"/>
    <s v="SER_GRAL"/>
    <s v="P60338169"/>
    <s v="INVERSIONES URBANISTICAS OPERADORA"/>
    <n v="16725"/>
    <n v="4847.8260869565211"/>
    <s v="PEN"/>
    <s v="false"/>
  </r>
  <r>
    <s v="6700"/>
    <s v="PE"/>
    <x v="2"/>
    <n v="802"/>
    <s v="PE Ops Mall"/>
    <s v="CPACHECO"/>
    <x v="1"/>
    <s v="1400009280"/>
    <s v="30"/>
    <x v="445"/>
    <s v="Parking 2026 - JAÉN"/>
    <d v="2026-02-12T00:00:00"/>
    <s v="PRA_CPACHECO"/>
    <s v="ZPMH"/>
    <s v="SER_GRAL"/>
    <s v="P60338169"/>
    <s v="INVERSIONES URBANISTICAS OPERADORA"/>
    <n v="16725"/>
    <n v="4847.8260869565211"/>
    <s v="PEN"/>
    <s v="false"/>
  </r>
  <r>
    <s v="6700"/>
    <s v="PE"/>
    <x v="2"/>
    <n v="802"/>
    <s v="PE Ops Mall"/>
    <s v="CPACHECO"/>
    <x v="1"/>
    <s v="1400009280"/>
    <s v="40"/>
    <x v="445"/>
    <s v="Parking 2026 - JAÉN"/>
    <d v="2026-02-12T00:00:00"/>
    <s v="PRA_CPACHECO"/>
    <s v="ZPMH"/>
    <s v="SER_GRAL"/>
    <s v="P60338169"/>
    <s v="INVERSIONES URBANISTICAS OPERADORA"/>
    <n v="16725"/>
    <n v="4847.8260869565211"/>
    <s v="PEN"/>
    <s v="false"/>
  </r>
  <r>
    <s v="6700"/>
    <s v="PE"/>
    <x v="2"/>
    <n v="802"/>
    <s v="PE Ops Mall"/>
    <s v="CPACHECO"/>
    <x v="1"/>
    <s v="1400009280"/>
    <s v="50"/>
    <x v="445"/>
    <s v="Parking 2026 - JAÉN"/>
    <d v="2026-02-12T00:00:00"/>
    <s v="PRA_CPACHECO"/>
    <s v="ZPMH"/>
    <s v="SER_GRAL"/>
    <s v="P60338169"/>
    <s v="INVERSIONES URBANISTICAS OPERADORA"/>
    <n v="16725"/>
    <n v="4847.8260869565211"/>
    <s v="PEN"/>
    <s v="false"/>
  </r>
  <r>
    <s v="6700"/>
    <s v="PE"/>
    <x v="2"/>
    <n v="802"/>
    <s v="PE Ops Mall"/>
    <s v="CPACHECO"/>
    <x v="1"/>
    <s v="1400009280"/>
    <s v="60"/>
    <x v="445"/>
    <s v="Parking 2026 - JAÉN"/>
    <d v="2026-02-12T00:00:00"/>
    <s v="PRA_CPACHECO"/>
    <s v="ZPMH"/>
    <s v="SER_GRAL"/>
    <s v="P60338169"/>
    <s v="INVERSIONES URBANISTICAS OPERADORA"/>
    <n v="16725"/>
    <n v="4847.8260869565211"/>
    <s v="PEN"/>
    <s v="false"/>
  </r>
  <r>
    <s v="6700"/>
    <s v="PE"/>
    <x v="2"/>
    <n v="802"/>
    <s v="PE Ops Mall"/>
    <s v="CPACHECO"/>
    <x v="1"/>
    <s v="1400009280"/>
    <s v="70"/>
    <x v="445"/>
    <s v="Parking 2026 - JAÉN"/>
    <d v="2026-02-12T00:00:00"/>
    <s v="PRA_CPACHECO"/>
    <s v="ZPMH"/>
    <s v="SER_GRAL"/>
    <s v="P60338169"/>
    <s v="INVERSIONES URBANISTICAS OPERADORA"/>
    <n v="16725"/>
    <n v="4847.8260869565211"/>
    <s v="PEN"/>
    <s v="false"/>
  </r>
  <r>
    <s v="6700"/>
    <s v="PE"/>
    <x v="2"/>
    <n v="802"/>
    <s v="PE Ops Mall"/>
    <s v="CPACHECO"/>
    <x v="1"/>
    <s v="1400009280"/>
    <s v="80"/>
    <x v="445"/>
    <s v="Parking 2026 - JAÉN"/>
    <d v="2026-02-12T00:00:00"/>
    <s v="PRA_CPACHECO"/>
    <s v="ZPMH"/>
    <s v="SER_GRAL"/>
    <s v="P60338169"/>
    <s v="INVERSIONES URBANISTICAS OPERADORA"/>
    <n v="16725"/>
    <n v="4847.8260869565211"/>
    <s v="PEN"/>
    <s v="false"/>
  </r>
  <r>
    <s v="6700"/>
    <s v="PE"/>
    <x v="2"/>
    <n v="802"/>
    <s v="PE Ops Mall"/>
    <s v="CPACHECO"/>
    <x v="1"/>
    <s v="1400009280"/>
    <s v="90"/>
    <x v="445"/>
    <s v="Parking 2026 - JAÉN"/>
    <d v="2026-02-12T00:00:00"/>
    <s v="PRA_CPACHECO"/>
    <s v="ZPMH"/>
    <s v="SER_GRAL"/>
    <s v="P60338169"/>
    <s v="INVERSIONES URBANISTICAS OPERADORA"/>
    <n v="16725"/>
    <n v="4847.8260869565211"/>
    <s v="PEN"/>
    <s v="false"/>
  </r>
  <r>
    <s v="6700"/>
    <s v="PE"/>
    <x v="2"/>
    <n v="802"/>
    <s v="PE Ops Mall"/>
    <s v="CPACHECO"/>
    <x v="1"/>
    <s v="1400009280"/>
    <s v="100"/>
    <x v="445"/>
    <s v="Parking 2026 - JAÉN"/>
    <d v="2026-02-12T00:00:00"/>
    <s v="PRA_CPACHECO"/>
    <s v="ZPMH"/>
    <s v="SER_GRAL"/>
    <s v="P60338169"/>
    <s v="INVERSIONES URBANISTICAS OPERADORA"/>
    <n v="16725"/>
    <n v="4847.8260869565211"/>
    <s v="PEN"/>
    <s v="false"/>
  </r>
  <r>
    <s v="6700"/>
    <s v="PE"/>
    <x v="2"/>
    <n v="802"/>
    <s v="PE Ops Mall"/>
    <s v="CPACHECO"/>
    <x v="1"/>
    <s v="1400009280"/>
    <s v="110"/>
    <x v="445"/>
    <s v="Parking 2026 - JAÉN"/>
    <d v="2026-02-12T00:00:00"/>
    <s v="PRA_CPACHECO"/>
    <s v="ZPMH"/>
    <s v="SER_GRAL"/>
    <s v="P60338169"/>
    <s v="INVERSIONES URBANISTICAS OPERADORA"/>
    <n v="16725"/>
    <n v="4847.8260869565211"/>
    <s v="PEN"/>
    <s v="false"/>
  </r>
  <r>
    <s v="6700"/>
    <s v="PE"/>
    <x v="2"/>
    <n v="802"/>
    <s v="PE Ops Mall"/>
    <s v="CPACHECO"/>
    <x v="1"/>
    <s v="1400009280"/>
    <s v="120"/>
    <x v="445"/>
    <s v="Parking 2026 - JAÉN"/>
    <d v="2026-02-12T00:00:00"/>
    <s v="PRA_CPACHECO"/>
    <s v="ZPMH"/>
    <s v="SER_GRAL"/>
    <s v="P60338169"/>
    <s v="INVERSIONES URBANISTICAS OPERADORA"/>
    <n v="16725"/>
    <n v="4847.8260869565211"/>
    <s v="PEN"/>
    <s v="false"/>
  </r>
  <r>
    <s v="1100"/>
    <s v="CL"/>
    <x v="0"/>
    <n v="604"/>
    <s v="CL Marketing Mall"/>
    <s v="IIBANEZ"/>
    <x v="2"/>
    <s v="1200144021"/>
    <s v="10"/>
    <x v="446"/>
    <s v="VERANO/FV anfitriones pantallas /ENE 26"/>
    <d v="2026-01-14T00:00:00"/>
    <s v="IIBANEZ"/>
    <s v="ZSRV"/>
    <s v=""/>
    <s v="76593514"/>
    <s v="TEMPO PRODUCCIONES BY DS SPA"/>
    <n v="4477870"/>
    <n v="4836.078321255387"/>
    <s v="CLP"/>
    <s v="false"/>
  </r>
  <r>
    <s v="3540"/>
    <s v="PE"/>
    <x v="1"/>
    <n v="811"/>
    <s v="PE Área Admin"/>
    <s v="GRAVINES"/>
    <x v="2"/>
    <s v="1200144480"/>
    <s v="10"/>
    <x v="447"/>
    <s v="LIQUIDACIÓN TPM DICIEMBRE"/>
    <d v="2026-01-23T00:00:00"/>
    <s v="GRAVINES"/>
    <s v="ZSRV"/>
    <s v=""/>
    <s v="P51229363"/>
    <s v="CORPORACION MG SAC"/>
    <n v="16651.099999999999"/>
    <n v="4826.405797101449"/>
    <s v="PEN"/>
    <s v="false"/>
  </r>
  <r>
    <s v="1100"/>
    <s v="CL"/>
    <x v="0"/>
    <n v="602"/>
    <s v="CL Ops Mall"/>
    <s v="KCEA"/>
    <x v="3"/>
    <s v="1200147348"/>
    <s v="10"/>
    <x v="448"/>
    <s v="Compra 02 limpia pies con logo"/>
    <d v="2026-03-16T00:00:00"/>
    <s v="EXT_CNARANJO"/>
    <s v="ZSRV"/>
    <s v=""/>
    <s v="76567567"/>
    <s v="SOCIEDAD COMERCIALIZADORA"/>
    <n v="4464000"/>
    <n v="4821.0987871653369"/>
    <s v="CLP"/>
    <s v="false"/>
  </r>
  <r>
    <s v="MQU"/>
    <s v="CL"/>
    <x v="0"/>
    <n v="602"/>
    <s v="CL Ops Mall"/>
    <s v="MBELLO"/>
    <x v="2"/>
    <s v="1200145252"/>
    <s v="10"/>
    <x v="449"/>
    <s v="INST CUERDA DE VIDA ESCALERILLAS"/>
    <d v="2026-02-09T00:00:00"/>
    <s v="EXT_MBELLO"/>
    <s v="ZSRV"/>
    <s v=""/>
    <s v="77980759"/>
    <s v="BLAC SPA"/>
    <n v="4455440"/>
    <n v="4811.8540278422779"/>
    <s v="CLP"/>
    <s v="false"/>
  </r>
  <r>
    <s v="ACH"/>
    <s v="CL"/>
    <x v="0"/>
    <n v="928"/>
    <s v="Corp Gest Riesgo"/>
    <s v="cfuentes"/>
    <x v="1"/>
    <s v="1400009090"/>
    <s v="10"/>
    <x v="450"/>
    <s v="Ciberseguridad 28NOV2025-28NOV202 Chilla"/>
    <d v="2026-01-07T00:00:00"/>
    <s v="PMUNOZ"/>
    <s v="ZPMH"/>
    <s v=""/>
    <s v="99225000"/>
    <s v="CHUBB SEGUROS CHILE S.A."/>
    <n v="4771.04"/>
    <n v="4771.04"/>
    <s v="USD"/>
    <s v="false"/>
  </r>
  <r>
    <s v="MQU"/>
    <s v="CL"/>
    <x v="0"/>
    <n v="928"/>
    <s v="Corp Gest Riesgo"/>
    <s v="cfuentes"/>
    <x v="1"/>
    <s v="1400009103"/>
    <s v="10"/>
    <x v="451"/>
    <s v="Póliza Ciberseguridad 28NOV2025-28NOV202"/>
    <d v="2026-01-07T00:00:00"/>
    <s v="PMUNOZ"/>
    <s v="ZPMH"/>
    <s v=""/>
    <s v="99225000"/>
    <s v="CHUBB SEGUROS CHILE S.A."/>
    <n v="4770.43"/>
    <n v="4770.43"/>
    <s v="USD"/>
    <s v="false"/>
  </r>
  <r>
    <s v="1100"/>
    <s v="CL"/>
    <x v="0"/>
    <n v="921"/>
    <s v="Corp Gest. Provee"/>
    <s v="SROSSEL"/>
    <x v="2"/>
    <s v="1200143700"/>
    <s v="10"/>
    <x v="452"/>
    <s v="EVENTO CIERRE DE AÑO"/>
    <d v="2026-01-06T00:00:00"/>
    <s v="KVASQUEZ"/>
    <s v="ZSRV"/>
    <s v=""/>
    <s v="76377921"/>
    <s v="KITCHENCLUB CHILE SPA"/>
    <n v="4385000"/>
    <n v="4735.7791625716845"/>
    <s v="CLP"/>
    <s v="false"/>
  </r>
  <r>
    <s v="MCH"/>
    <s v="PE"/>
    <x v="2"/>
    <n v="803"/>
    <s v="PE Ops Out/Strips"/>
    <s v="EREJAS"/>
    <x v="2"/>
    <s v="1200144907"/>
    <s v="10"/>
    <x v="453"/>
    <s v="Sum Agua Potable por corte Sedapal Dic25"/>
    <d v="2026-02-02T00:00:00"/>
    <s v="EREJAS"/>
    <s v="ZSRV"/>
    <s v=""/>
    <s v="P56607803"/>
    <s v="NATIONAL FACILITIES MANAGEMENT S.A."/>
    <n v="16320"/>
    <n v="4730.4347826086951"/>
    <s v="PEN"/>
    <s v="false"/>
  </r>
  <r>
    <s v="AEB"/>
    <s v="CL"/>
    <x v="0"/>
    <n v="602"/>
    <s v="CL Ops Mall"/>
    <s v="MFREITEZ"/>
    <x v="2"/>
    <s v="1200146477"/>
    <s v="10"/>
    <x v="454"/>
    <s v="PASAMANOS Y COLLARINES DERECHO E02"/>
    <d v="2026-02-27T00:00:00"/>
    <s v="KVARAS"/>
    <s v="ZSRV"/>
    <s v=""/>
    <s v="93565000"/>
    <s v="ASCENSORES SCHINDLER CHILE S.A"/>
    <n v="4376416"/>
    <n v="4726.5084833626734"/>
    <s v="CLP"/>
    <s v="false"/>
  </r>
  <r>
    <s v="ACO"/>
    <s v="CL"/>
    <x v="0"/>
    <n v="602"/>
    <s v="CL Ops Mall"/>
    <s v="FGONZALEZ"/>
    <x v="2"/>
    <s v="1200145344"/>
    <s v="10"/>
    <x v="455"/>
    <s v="Serv Jardines Ene-Abril 2026"/>
    <d v="2026-02-10T00:00:00"/>
    <s v="FGONZALEZG"/>
    <s v="ZSRV"/>
    <s v=""/>
    <s v="77173964"/>
    <s v="FLOREZ INGENIERIA Y CONSTRUCCION"/>
    <n v="4360000"/>
    <n v="4708.7792813711621"/>
    <s v="CLP"/>
    <s v="false"/>
  </r>
  <r>
    <s v="3300"/>
    <s v="PE"/>
    <x v="1"/>
    <n v="808"/>
    <s v="PE Área Legal"/>
    <s v="GOLIVERI"/>
    <x v="3"/>
    <s v="1200147070"/>
    <s v="10"/>
    <x v="456"/>
    <s v="Hon. Consultas diversas Larcomar - Feb26"/>
    <d v="2026-03-11T00:00:00"/>
    <s v="SGARIBAY"/>
    <s v="ZSRV"/>
    <s v=""/>
    <s v="P51003756"/>
    <s v="ESTUDIO LUIS ECHECOPAR GARCIA S.R.L"/>
    <n v="4700"/>
    <n v="4700"/>
    <s v="USD"/>
    <s v="false"/>
  </r>
  <r>
    <s v="MAM"/>
    <s v="CL"/>
    <x v="0"/>
    <n v="601"/>
    <s v="CL Center Manager"/>
    <s v="Ext_mloyola"/>
    <x v="2"/>
    <s v="1200145473"/>
    <s v="10"/>
    <x v="457"/>
    <s v="Servicio WES ene-nov 2026 MAM"/>
    <d v="2026-02-12T00:00:00"/>
    <s v="EXT_MLOYOLA"/>
    <s v="ZSRV"/>
    <s v=""/>
    <s v="76052252"/>
    <s v="WES SPA"/>
    <n v="112.2"/>
    <n v="4675"/>
    <s v="UF"/>
    <s v="false"/>
  </r>
  <r>
    <s v="BOG"/>
    <s v="CO"/>
    <x v="3"/>
    <n v="702"/>
    <s v="CO Ops Mall"/>
    <s v="CAROL CORTES"/>
    <x v="2"/>
    <s v="1200144128"/>
    <s v="10"/>
    <x v="458"/>
    <s v="Servicio de logistica PMT Enero 2026"/>
    <d v="2026-01-16T00:00:00"/>
    <s v="EXT_APAREDES"/>
    <s v="ZSRV"/>
    <s v=""/>
    <s v="C901213703"/>
    <s v="SAFE PEOPLE SAS"/>
    <n v="17182900"/>
    <n v="4671.8053289831432"/>
    <s v="COP"/>
    <s v="false"/>
  </r>
  <r>
    <s v="1100"/>
    <s v="CL"/>
    <x v="0"/>
    <n v="602"/>
    <s v="CL Ops Mall"/>
    <s v="KCEA"/>
    <x v="2"/>
    <s v="1200146374"/>
    <s v="10"/>
    <x v="459"/>
    <s v="Rep. Montavehiculos EG7"/>
    <d v="2026-02-26T00:00:00"/>
    <s v="EXT_CNARANJO"/>
    <s v="ZSRV"/>
    <s v=""/>
    <s v="85233500"/>
    <s v="FABRIMETAL S.A"/>
    <n v="112.07"/>
    <n v="4669.583333333333"/>
    <s v="UF"/>
    <s v="false"/>
  </r>
  <r>
    <s v="1110"/>
    <s v="CL"/>
    <x v="0"/>
    <n v="928"/>
    <s v="Corp Gest Riesgo"/>
    <s v="cfuentes"/>
    <x v="1"/>
    <s v="1400009078"/>
    <s v="10"/>
    <x v="460"/>
    <s v="Póliza Ciberseguridad 28NOV2025-28NOV202"/>
    <d v="2026-01-07T00:00:00"/>
    <s v="PMUNOZ"/>
    <s v="ZPMH"/>
    <s v=""/>
    <s v="99225000"/>
    <s v="CHUBB SEGUROS CHILE S.A."/>
    <n v="4648.3"/>
    <n v="4648.3"/>
    <s v="USD"/>
    <s v="false"/>
  </r>
  <r>
    <s v="CUR"/>
    <s v="CL"/>
    <x v="0"/>
    <n v="602"/>
    <s v="CL Ops Mall"/>
    <s v="JLAZO"/>
    <x v="2"/>
    <s v="1200144801"/>
    <s v="10"/>
    <x v="461"/>
    <s v="MTTO PINCHANEUMATICOS BI ANUAL"/>
    <d v="2026-01-29T00:00:00"/>
    <s v="JLAZO"/>
    <s v="ZSRV"/>
    <s v=""/>
    <s v="76862398"/>
    <s v="ASESORIA Y MONTAJE UNIVERSAL SPA"/>
    <n v="4280700"/>
    <n v="4623.135658203104"/>
    <s v="CLP"/>
    <s v="false"/>
  </r>
  <r>
    <s v="MAM"/>
    <s v="CL"/>
    <x v="0"/>
    <n v="601"/>
    <s v="CL Center Manager"/>
    <s v="cmedina"/>
    <x v="2"/>
    <s v="1200143634"/>
    <s v="10"/>
    <x v="462"/>
    <s v="Tabique Cinnabon-oak Berry"/>
    <d v="2026-01-03T00:00:00"/>
    <s v="AUNDA"/>
    <s v="ZSRV"/>
    <s v=""/>
    <s v="76280086"/>
    <s v="SOLUCIONES SIM SPA"/>
    <n v="4277865"/>
    <n v="4620.0738716749647"/>
    <s v="CLP"/>
    <s v="false"/>
  </r>
  <r>
    <s v="1100"/>
    <s v="CL"/>
    <x v="0"/>
    <n v="932"/>
    <s v="Corp Impuestos"/>
    <s v="vstubing"/>
    <x v="2"/>
    <s v="1200146123"/>
    <s v="10"/>
    <x v="463"/>
    <s v="Asesoría Permanente VGM - Enero 2025"/>
    <d v="2026-02-23T00:00:00"/>
    <s v="PMUNOZ"/>
    <s v="ZSRV"/>
    <s v=""/>
    <s v="77648628"/>
    <s v="SOCIEDAD DE PROFESIONALES VGM LIMIT"/>
    <n v="110"/>
    <n v="4583.333333333333"/>
    <s v="UF"/>
    <s v="false"/>
  </r>
  <r>
    <s v="4300"/>
    <s v="CO"/>
    <x v="3"/>
    <n v="719"/>
    <s v="CO Gcia Ing"/>
    <s v="JVASQUEZ"/>
    <x v="0"/>
    <s v="1300008961"/>
    <s v="20"/>
    <x v="20"/>
    <s v="4.2.1 Ventilacion mecanica pecera S1 Arb"/>
    <d v="2026-03-06T00:00:00"/>
    <s v="JVASQUEZ"/>
    <s v="ZSPC"/>
    <s v=""/>
    <s v="C890402550"/>
    <s v="AIRE CARIBE S.A"/>
    <n v="16805336"/>
    <n v="4569.1506253398584"/>
    <s v="COP"/>
    <s v="false"/>
  </r>
  <r>
    <s v="MIN"/>
    <s v="PE"/>
    <x v="1"/>
    <n v="802"/>
    <s v="PE Ops Mall"/>
    <s v="CPISFIL"/>
    <x v="2"/>
    <s v="1200144556"/>
    <s v="10"/>
    <x v="464"/>
    <s v="Mantto y Certificacion de Pozos a Tierra"/>
    <d v="2026-01-26T00:00:00"/>
    <s v="EXT_EDAVILA"/>
    <s v="ZSRV"/>
    <s v=""/>
    <s v="P60026937"/>
    <s v="GESINPRO S.A.C."/>
    <n v="15660"/>
    <n v="4539.1304347826081"/>
    <s v="PEN"/>
    <s v="false"/>
  </r>
  <r>
    <s v="3300"/>
    <s v="PE"/>
    <x v="1"/>
    <n v="932"/>
    <s v="Corp Impuestos"/>
    <s v="ACARRASCO"/>
    <x v="2"/>
    <s v="1200145291"/>
    <s v="10"/>
    <x v="465"/>
    <s v="Fee Final - Arequipa"/>
    <d v="2026-02-09T00:00:00"/>
    <s v="DQUINTANA"/>
    <s v="ZSRV"/>
    <s v=""/>
    <s v="P61043272"/>
    <s v="JAPETO S.A.C"/>
    <n v="15634.53"/>
    <n v="4531.7478260869566"/>
    <s v="PEN"/>
    <s v="false"/>
  </r>
  <r>
    <s v="6000"/>
    <s v="PE"/>
    <x v="2"/>
    <n v="804"/>
    <s v="PE Marketing Mall"/>
    <s v="AATOCHE"/>
    <x v="2"/>
    <s v="1200146283"/>
    <s v="10"/>
    <x v="466"/>
    <s v="Eventos_SES_Enero"/>
    <d v="2026-02-24T00:00:00"/>
    <s v="EXT_BRODRIGU"/>
    <s v="ZSRV"/>
    <s v=""/>
    <s v="P55219583"/>
    <s v="SERVICIOS EVENTOS SPECIALES"/>
    <n v="15540"/>
    <n v="4504.347826086956"/>
    <s v="PEN"/>
    <s v="false"/>
  </r>
  <r>
    <s v="6000"/>
    <s v="PE"/>
    <x v="2"/>
    <n v="804"/>
    <s v="PE Marketing Mall"/>
    <s v="AATOCHE"/>
    <x v="2"/>
    <s v="1200146469"/>
    <s v="10"/>
    <x v="467"/>
    <s v="Eventos_SES_Enero"/>
    <d v="2026-02-27T00:00:00"/>
    <s v="EXT_KNOLASCO"/>
    <s v="ZSRV"/>
    <s v="SER_MKT"/>
    <s v="P55219583"/>
    <s v="SERVICIOS EVENTOS SPECIALES"/>
    <n v="15540"/>
    <n v="4504.347826086956"/>
    <s v="PEN"/>
    <s v="false"/>
  </r>
  <r>
    <s v="MAM"/>
    <s v="CL"/>
    <x v="0"/>
    <n v="602"/>
    <s v="CL Ops Mall"/>
    <s v="MRUPAYAN"/>
    <x v="2"/>
    <s v="1200145229"/>
    <s v="10"/>
    <x v="468"/>
    <s v="Regularizacion equipo certificacion A02"/>
    <d v="2026-02-09T00:00:00"/>
    <s v="EXT_BBUSTOS"/>
    <s v="ZSRV"/>
    <s v="SER_GRAL"/>
    <s v="76951272"/>
    <s v="CLIVER SPA"/>
    <n v="4170000"/>
    <n v="4503.5801842471892"/>
    <s v="CLP"/>
    <s v="false"/>
  </r>
  <r>
    <s v="3540"/>
    <s v="PE"/>
    <x v="1"/>
    <n v="904"/>
    <s v="Corp Gcia Contabi"/>
    <s v="faraya"/>
    <x v="3"/>
    <s v="1200147343"/>
    <s v="10"/>
    <x v="469"/>
    <s v="Honorarios Asesoría"/>
    <d v="2026-03-14T00:00:00"/>
    <s v="PMUNOZ"/>
    <s v="ZSRV"/>
    <s v=""/>
    <s v="P10107156"/>
    <s v="PRICEWATERHOUSECOOPERS S.CIVIL DE R"/>
    <n v="4500"/>
    <n v="4500"/>
    <s v="USD"/>
    <s v="false"/>
  </r>
  <r>
    <s v="AEB"/>
    <s v="CL"/>
    <x v="0"/>
    <n v="602"/>
    <s v="CL Ops Mall"/>
    <s v="FGONZALEZV"/>
    <x v="2"/>
    <s v="1200144140"/>
    <s v="10"/>
    <x v="470"/>
    <s v="Puntos de red"/>
    <d v="2026-01-16T00:00:00"/>
    <s v="FGONZALEZV"/>
    <s v="ZSRV"/>
    <s v=""/>
    <s v="77350771"/>
    <s v="4EVER GROUP SPA"/>
    <n v="107.94"/>
    <n v="4497.5"/>
    <s v="UF"/>
    <s v="false"/>
  </r>
  <r>
    <s v="MQU"/>
    <s v="CL"/>
    <x v="0"/>
    <n v="602"/>
    <s v="CL Ops Mall"/>
    <s v="MBELLO"/>
    <x v="2"/>
    <s v="1200143783"/>
    <s v="10"/>
    <x v="471"/>
    <s v="MANTTO PINCHA NEUMATICOS COT. 6079"/>
    <d v="2026-01-08T00:00:00"/>
    <s v="EXT_MBELLO"/>
    <s v="ZSRV"/>
    <s v=""/>
    <s v="77692006"/>
    <s v="FISER SPA"/>
    <n v="4140000"/>
    <n v="4471.1803268065623"/>
    <s v="CLP"/>
    <s v="false"/>
  </r>
  <r>
    <s v="6740"/>
    <s v="PE"/>
    <x v="2"/>
    <n v="816"/>
    <s v="PE Sgcia Infra"/>
    <s v="JSOLORZANO"/>
    <x v="2"/>
    <s v="1200145781"/>
    <s v="10"/>
    <x v="472"/>
    <s v="Gestión de factibilidad electrica con LD"/>
    <d v="2026-02-17T00:00:00"/>
    <s v="EXT_ACHIHUAN"/>
    <s v="ZSRV"/>
    <s v="SER_GRAL"/>
    <s v="P56619895"/>
    <s v="RL ASESORIA CONSULT E ING S.A.C."/>
    <n v="15400"/>
    <n v="4463.768115942029"/>
    <s v="PEN"/>
    <s v="false"/>
  </r>
  <r>
    <s v="4150"/>
    <s v="CO"/>
    <x v="3"/>
    <n v="930"/>
    <s v="Corp Desarro. TI"/>
    <s v="nbarros"/>
    <x v="3"/>
    <s v="1200147435"/>
    <s v="10"/>
    <x v="473"/>
    <s v="Sovos - Implementacion - Firma SOW"/>
    <d v="2026-03-17T00:00:00"/>
    <s v="NBARROS"/>
    <s v="ZSRV"/>
    <s v=""/>
    <s v="C900749874"/>
    <s v="PAPERLESS S.A.S"/>
    <n v="4455"/>
    <n v="4455"/>
    <s v="USD"/>
    <s v="false"/>
  </r>
  <r>
    <s v="4150"/>
    <s v="CO"/>
    <x v="3"/>
    <n v="930"/>
    <s v="Corp Desarro. TI"/>
    <s v="nbarros"/>
    <x v="3"/>
    <s v="1200147435"/>
    <s v="20"/>
    <x v="473"/>
    <s v="Sovos - Implementacion -  Salida en vivo"/>
    <d v="2026-03-17T00:00:00"/>
    <s v="NBARROS"/>
    <s v="ZSRV"/>
    <s v=""/>
    <s v="C900749874"/>
    <s v="PAPERLESS S.A.S"/>
    <n v="4455"/>
    <n v="4455"/>
    <s v="USD"/>
    <s v="false"/>
  </r>
  <r>
    <s v="3450"/>
    <s v="PE"/>
    <x v="1"/>
    <n v="816"/>
    <s v="PE Sgcia Infra"/>
    <s v="AGALVAN"/>
    <x v="2"/>
    <s v="1200143775"/>
    <s v="10"/>
    <x v="474"/>
    <s v="ADICIONAL ACOMPAÑAMIENTO CIERRE BMS"/>
    <d v="2026-01-07T00:00:00"/>
    <s v="EXT_ACHIHUAN"/>
    <s v="ZSRV"/>
    <s v="SER_GRAL"/>
    <s v="P25635680"/>
    <s v="SERVICIOS DE INGENIERIA Y CONSTRUCC"/>
    <n v="15362.15"/>
    <n v="4452.797101449275"/>
    <s v="PEN"/>
    <s v="false"/>
  </r>
  <r>
    <s v="2160"/>
    <s v="CL"/>
    <x v="0"/>
    <n v="602"/>
    <s v="CL Ops Mall"/>
    <s v="rcortes"/>
    <x v="2"/>
    <s v="1200146784"/>
    <s v="10"/>
    <x v="475"/>
    <s v="Tarjeta Bacnet Notifier"/>
    <d v="2026-03-06T00:00:00"/>
    <s v="EXT_CVENEGAS"/>
    <s v="ZSRV"/>
    <s v=""/>
    <s v="78724460"/>
    <s v="IMPORTADORA TRANSOCEANIC LIMITADA"/>
    <n v="106.22"/>
    <n v="4425.833333333333"/>
    <s v="UF"/>
    <s v="false"/>
  </r>
  <r>
    <s v="2400"/>
    <s v="CL"/>
    <x v="0"/>
    <n v="602"/>
    <s v="CL Ops Mall"/>
    <s v="rmesa"/>
    <x v="2"/>
    <s v="1200143761"/>
    <s v="10"/>
    <x v="476"/>
    <s v="DEMARCACIO ESTACIONAMIENTOS FLECHAS, ETC"/>
    <d v="2026-01-07T00:00:00"/>
    <s v="RCABEZAS"/>
    <s v="ZSRV"/>
    <s v=""/>
    <s v="77127582"/>
    <s v="CHILE SEÑALETICAS SPA"/>
    <n v="106.19"/>
    <n v="4424.583333333333"/>
    <s v="UF"/>
    <s v="false"/>
  </r>
  <r>
    <s v="ACO"/>
    <s v="CL"/>
    <x v="0"/>
    <n v="911"/>
    <s v="Corp A. Finanzas"/>
    <s v="ADULCIC"/>
    <x v="2"/>
    <s v="1200145227"/>
    <s v="10"/>
    <x v="477"/>
    <s v="Arauco Coronel"/>
    <d v="2026-02-09T00:00:00"/>
    <s v="DQUINTANA"/>
    <s v="ZSRV"/>
    <s v=""/>
    <s v="76883090"/>
    <s v="CONSULTORES CLUSTER S.A"/>
    <n v="105.45"/>
    <n v="4393.75"/>
    <s v="UF"/>
    <s v="false"/>
  </r>
  <r>
    <s v="1110"/>
    <s v="CL"/>
    <x v="0"/>
    <n v="634"/>
    <s v="CL Proyectos 5"/>
    <s v="RSOUPER"/>
    <x v="2"/>
    <s v="1200143984"/>
    <s v="10"/>
    <x v="478"/>
    <s v="Proyectista Basura Coquimbo"/>
    <d v="2026-01-14T00:00:00"/>
    <s v="EXT_AYEPEZ"/>
    <s v="ZSRV"/>
    <s v=""/>
    <s v="76847885"/>
    <s v="B0 SPA"/>
    <n v="105"/>
    <n v="4375"/>
    <s v="UF"/>
    <s v="false"/>
  </r>
  <r>
    <s v="1100"/>
    <s v="CL"/>
    <x v="0"/>
    <n v="602"/>
    <s v="CL Ops Mall"/>
    <s v="MANTONIETA"/>
    <x v="3"/>
    <s v="1200147367"/>
    <s v="10"/>
    <x v="479"/>
    <s v="Revisión contingencia RCI"/>
    <d v="2026-03-16T00:00:00"/>
    <s v="EXT_CNARANJO"/>
    <s v="ZSRV"/>
    <s v=""/>
    <s v="76425235"/>
    <s v="REDES CONTRA INCENDIOS SPA"/>
    <n v="105"/>
    <n v="4375"/>
    <s v="UF"/>
    <s v="false"/>
  </r>
  <r>
    <s v="2160"/>
    <s v="CL"/>
    <x v="0"/>
    <n v="634"/>
    <s v="CL Proyectos 5"/>
    <s v="RSOUPER"/>
    <x v="2"/>
    <s v="1200146735"/>
    <s v="10"/>
    <x v="480"/>
    <s v="Evaluación Recopilación Antecedentes"/>
    <d v="2026-03-05T00:00:00"/>
    <s v="EXT_AYEPEZ"/>
    <s v="ZSRV"/>
    <s v=""/>
    <s v="77035710"/>
    <s v="RIVERA ARQUITECTOS LIMITADA"/>
    <n v="104.35"/>
    <n v="4347.9166666666661"/>
    <s v="UF"/>
    <s v="false"/>
  </r>
  <r>
    <s v="3540"/>
    <s v="PE"/>
    <x v="1"/>
    <n v="813"/>
    <s v="PE Gcia Ops"/>
    <s v="PSOLDEVILLA"/>
    <x v="2"/>
    <s v="1200144359"/>
    <s v="10"/>
    <x v="481"/>
    <s v="Consultora postulación distintivo"/>
    <d v="2026-01-21T00:00:00"/>
    <s v="PSOLDEVILLA"/>
    <s v="ZSRV"/>
    <s v=""/>
    <s v="P55715491"/>
    <s v="AVANZA SOSTENIBLE S.A.C"/>
    <n v="15000"/>
    <n v="4347.8260869565211"/>
    <s v="PEN"/>
    <s v="false"/>
  </r>
  <r>
    <s v="MIN"/>
    <s v="PE"/>
    <x v="1"/>
    <n v="802"/>
    <s v="PE Ops Mall"/>
    <s v="CPISFIL"/>
    <x v="0"/>
    <s v="1300008852"/>
    <s v="10"/>
    <x v="482"/>
    <s v="Mant Prev BCI DE MIN- 2026"/>
    <d v="2026-01-26T00:00:00"/>
    <s v="EXT_EDAVILA"/>
    <s v="ZSPC"/>
    <s v=""/>
    <s v="P53839517"/>
    <s v="MR SISTEMAS ESPECIALES E.I.R.L."/>
    <n v="15000"/>
    <n v="4347.8260869565211"/>
    <s v="PEN"/>
    <s v="false"/>
  </r>
  <r>
    <s v="DCO"/>
    <s v="CO"/>
    <x v="3"/>
    <n v="710"/>
    <s v="CO Sgcia Personas"/>
    <s v="T Durán"/>
    <x v="3"/>
    <s v="1200147150"/>
    <s v="10"/>
    <x v="483"/>
    <s v="Analista Senior de Impuestos"/>
    <d v="2026-03-11T00:00:00"/>
    <s v="PRA_KCUBIDES"/>
    <s v="ZSRV"/>
    <s v=""/>
    <s v="C900276232"/>
    <s v="SIGNIUM WORLD EXECUTIVE SEARCH"/>
    <n v="15960000"/>
    <n v="4339.3148450244698"/>
    <s v="COP"/>
    <s v="false"/>
  </r>
  <r>
    <s v="1100"/>
    <s v="CL"/>
    <x v="0"/>
    <n v="926"/>
    <s v="Corp Exp Clientes"/>
    <s v="mcrisosto"/>
    <x v="2"/>
    <s v="1200144945"/>
    <s v="10"/>
    <x v="484"/>
    <s v="Aviso Resultados 2025 El Mercurio"/>
    <d v="2026-02-02T00:00:00"/>
    <s v="DQUINTANA"/>
    <s v="ZSRV"/>
    <s v=""/>
    <s v="90193000"/>
    <s v="EMPRESA EL MERCURIO S.A.P."/>
    <n v="4000000"/>
    <n v="4319.9809920836351"/>
    <s v="CLP"/>
    <s v="false"/>
  </r>
  <r>
    <s v="1100"/>
    <s v="CL"/>
    <x v="0"/>
    <n v="602"/>
    <s v="CL Ops Mall"/>
    <s v="KCEA"/>
    <x v="2"/>
    <s v="1200145911"/>
    <s v="10"/>
    <x v="485"/>
    <s v="Overhaul motor E28"/>
    <d v="2026-02-18T00:00:00"/>
    <s v="EXT_CNARANJO"/>
    <s v="ZSRV"/>
    <s v=""/>
    <s v="96726480"/>
    <s v="TK ELEVADORES CHILE S.A"/>
    <n v="4000000"/>
    <n v="4319.9809920836351"/>
    <s v="CLP"/>
    <s v="false"/>
  </r>
  <r>
    <s v="1100"/>
    <s v="CL"/>
    <x v="0"/>
    <n v="602"/>
    <s v="CL Ops Mall"/>
    <s v="KCEA"/>
    <x v="2"/>
    <s v="1200145910"/>
    <s v="10"/>
    <x v="486"/>
    <s v="Overhaul motor E09"/>
    <d v="2026-02-18T00:00:00"/>
    <s v="EXT_CNARANJO"/>
    <s v="ZSRV"/>
    <s v=""/>
    <s v="96726480"/>
    <s v="TK ELEVADORES CHILE S.A"/>
    <n v="4000000"/>
    <n v="4319.9809920836351"/>
    <s v="CLP"/>
    <s v="false"/>
  </r>
  <r>
    <s v="3520"/>
    <s v="PE"/>
    <x v="1"/>
    <n v="816"/>
    <s v="PE Sgcia Infra"/>
    <s v="JSOLORZANO"/>
    <x v="3"/>
    <s v="1200147297"/>
    <s v="10"/>
    <x v="487"/>
    <s v="Gestión y compatibiliazación de especial"/>
    <d v="2026-03-13T00:00:00"/>
    <s v="EXT_ACHIHUAN"/>
    <s v="ZSRV"/>
    <s v="SER_GRAL"/>
    <s v="P60026937"/>
    <s v="GESINPRO S.A.C."/>
    <n v="14900"/>
    <n v="4318.840579710145"/>
    <s v="PEN"/>
    <s v="false"/>
  </r>
  <r>
    <s v="1100"/>
    <s v="CL"/>
    <x v="0"/>
    <n v="602"/>
    <s v="CL Ops Mall"/>
    <s v="KCEA"/>
    <x v="2"/>
    <s v="1200147042"/>
    <s v="10"/>
    <x v="488"/>
    <s v="Operador nocturno ascensor EG1"/>
    <d v="2026-03-10T00:00:00"/>
    <s v="EXT_CNARANJO"/>
    <s v="ZSRV"/>
    <s v=""/>
    <s v="93565000"/>
    <s v="ASCENSORES SCHINDLER CHILE S.A"/>
    <n v="3989874"/>
    <n v="4309.0449602021754"/>
    <s v="CLP"/>
    <s v="false"/>
  </r>
  <r>
    <s v="3520"/>
    <s v="PE"/>
    <x v="1"/>
    <n v="816"/>
    <s v="PE Sgcia Infra"/>
    <s v="JSOLORZANO"/>
    <x v="2"/>
    <s v="1200144298"/>
    <s v="10"/>
    <x v="489"/>
    <s v="Señaleticas baños"/>
    <d v="2026-01-20T00:00:00"/>
    <s v="EXT_ACHIHUAN"/>
    <s v="ZSRV"/>
    <s v=""/>
    <s v="P60976162"/>
    <s v="ESTUDIO POLILINEA S.A.C"/>
    <n v="14850"/>
    <n v="4304.347826086956"/>
    <s v="PEN"/>
    <s v="false"/>
  </r>
  <r>
    <s v="PHM"/>
    <s v="CO"/>
    <x v="3"/>
    <n v="704"/>
    <s v="CO Mktg Mall"/>
    <s v="JPERDOMO"/>
    <x v="2"/>
    <s v="1200143716"/>
    <s v="10"/>
    <x v="490"/>
    <s v="Acinpro derechos año 2026"/>
    <d v="2026-01-06T00:00:00"/>
    <s v="NACOSTA"/>
    <s v="ZSRV"/>
    <s v="SER_MKT"/>
    <s v="C890984107"/>
    <s v="ASOCIACION COLOMBIANA DE INTERPRETE"/>
    <n v="15721938"/>
    <n v="4274.5889070146823"/>
    <s v="COP"/>
    <s v="false"/>
  </r>
  <r>
    <s v="PHM"/>
    <s v="CO"/>
    <x v="3"/>
    <n v="702"/>
    <s v="CO Ops Mall"/>
    <s v="JDIAZ"/>
    <x v="3"/>
    <s v="1200147064"/>
    <s v="10"/>
    <x v="491"/>
    <s v="SERVICIO DE AROMATIZACION 2026"/>
    <d v="2026-03-11T00:00:00"/>
    <s v="EXT_BOSORNO"/>
    <s v="ZSRV"/>
    <s v=""/>
    <s v="C900463507"/>
    <s v="BALOR S . A . S ."/>
    <n v="15648624"/>
    <n v="4254.6557911908649"/>
    <s v="COP"/>
    <s v="false"/>
  </r>
  <r>
    <s v="PHM"/>
    <s v="CO"/>
    <x v="3"/>
    <n v="704"/>
    <s v="CO Mktg Mall"/>
    <s v="JPERDOMO"/>
    <x v="2"/>
    <s v="1200143965"/>
    <s v="10"/>
    <x v="492"/>
    <s v="Sayco y acinpro pago anual 2026"/>
    <d v="2026-01-13T00:00:00"/>
    <s v="NACOSTA"/>
    <s v="ZSRV"/>
    <s v="SER_MKT"/>
    <s v="C800021811"/>
    <s v="ORGANIZACION SAYCO ACINPRO"/>
    <n v="15640800"/>
    <n v="4252.5285481239807"/>
    <s v="COP"/>
    <s v="false"/>
  </r>
  <r>
    <s v="MAM"/>
    <s v="CL"/>
    <x v="0"/>
    <n v="612"/>
    <s v="CL Serv al Cliente"/>
    <s v="AOLAVARRIA"/>
    <x v="2"/>
    <s v="1200145308"/>
    <s v="10"/>
    <x v="493"/>
    <s v="EMA-Databot Mar MAM"/>
    <d v="2026-02-10T00:00:00"/>
    <s v="PRA_AOLAVARR"/>
    <s v="ZSRV"/>
    <s v=""/>
    <s v="77022253"/>
    <s v="DATABOT SPA"/>
    <n v="102"/>
    <n v="4250"/>
    <s v="UF"/>
    <s v="false"/>
  </r>
  <r>
    <s v="MAM"/>
    <s v="CL"/>
    <x v="0"/>
    <n v="612"/>
    <s v="CL Serv al Cliente"/>
    <s v="AOLAVARRIA"/>
    <x v="2"/>
    <s v="1200145422"/>
    <s v="10"/>
    <x v="494"/>
    <s v="EMA-Databot MAM"/>
    <d v="2026-02-11T00:00:00"/>
    <s v="PRA_AOLAVARR"/>
    <s v="ZSRV"/>
    <s v=""/>
    <s v="77022253"/>
    <s v="DATABOT SPA"/>
    <n v="102"/>
    <n v="4250"/>
    <s v="UF"/>
    <s v="false"/>
  </r>
  <r>
    <s v="ACH"/>
    <s v="CL"/>
    <x v="0"/>
    <n v="612"/>
    <s v="CL Serv al Cliente"/>
    <s v="AOLAVARRIA"/>
    <x v="2"/>
    <s v="1200145539"/>
    <s v="10"/>
    <x v="495"/>
    <s v="EMA-Databot ACH"/>
    <d v="2026-02-13T00:00:00"/>
    <s v="PRA_AOLAVARR"/>
    <s v="ZSRV"/>
    <s v=""/>
    <s v="77022253"/>
    <s v="DATABOT SPA"/>
    <n v="102"/>
    <n v="4250"/>
    <s v="UF"/>
    <s v="false"/>
  </r>
  <r>
    <s v="2160"/>
    <s v="CL"/>
    <x v="0"/>
    <n v="612"/>
    <s v="CL Serv al Cliente"/>
    <s v="JBENAVENTE"/>
    <x v="2"/>
    <s v="1200145570"/>
    <s v="10"/>
    <x v="496"/>
    <s v="EMA-Databot  MAE"/>
    <d v="2026-02-13T00:00:00"/>
    <s v="PRA_AOLAVARR"/>
    <s v="ZSRV"/>
    <s v=""/>
    <s v="77022253"/>
    <s v="DATABOT SPA"/>
    <n v="102"/>
    <n v="4250"/>
    <s v="UF"/>
    <s v="false"/>
  </r>
  <r>
    <s v="1110"/>
    <s v="CL"/>
    <x v="0"/>
    <n v="612"/>
    <s v="CL Serv al Cliente"/>
    <s v="JBENAVNTE"/>
    <x v="2"/>
    <s v="1200145572"/>
    <s v="10"/>
    <x v="497"/>
    <s v="EMA-Databot BOM"/>
    <d v="2026-02-13T00:00:00"/>
    <s v="PRA_AOLAVARR"/>
    <s v="ZSRV"/>
    <s v=""/>
    <s v="77022253"/>
    <s v="DATABOT SPA"/>
    <n v="102"/>
    <n v="4250"/>
    <s v="UF"/>
    <s v="false"/>
  </r>
  <r>
    <s v="2200"/>
    <s v="CL"/>
    <x v="0"/>
    <n v="612"/>
    <s v="CL Serv al Cliente"/>
    <s v="JBENAVENTE"/>
    <x v="2"/>
    <s v="1200145573"/>
    <s v="10"/>
    <x v="498"/>
    <s v="EMA-Databot ASA"/>
    <d v="2026-02-13T00:00:00"/>
    <s v="PRA_AOLAVARR"/>
    <s v="ZSRV"/>
    <s v=""/>
    <s v="77022253"/>
    <s v="DATABOT SPA"/>
    <n v="102"/>
    <n v="4250"/>
    <s v="UF"/>
    <s v="false"/>
  </r>
  <r>
    <s v="MAM"/>
    <s v="CL"/>
    <x v="0"/>
    <n v="612"/>
    <s v="CL Serv al Cliente"/>
    <s v="JBENMAVNTE"/>
    <x v="2"/>
    <s v="1200145577"/>
    <s v="10"/>
    <x v="499"/>
    <s v="EMA-Databot  MAM"/>
    <d v="2026-02-13T00:00:00"/>
    <s v="PRA_AOLAVARR"/>
    <s v="ZSRV"/>
    <s v=""/>
    <s v="77022253"/>
    <s v="DATABOT SPA"/>
    <n v="102"/>
    <n v="4250"/>
    <s v="UF"/>
    <s v="false"/>
  </r>
  <r>
    <s v="MQU"/>
    <s v="CL"/>
    <x v="0"/>
    <n v="612"/>
    <s v="CL Serv al Cliente"/>
    <s v="JBENAVENTE"/>
    <x v="2"/>
    <s v="1200145580"/>
    <s v="10"/>
    <x v="500"/>
    <s v="EMA-Databot MAQ"/>
    <d v="2026-02-13T00:00:00"/>
    <s v="PRA_AOLAVARR"/>
    <s v="ZSRV"/>
    <s v=""/>
    <s v="77022253"/>
    <s v="DATABOT SPA"/>
    <n v="102"/>
    <n v="4250"/>
    <s v="UF"/>
    <s v="false"/>
  </r>
  <r>
    <s v="3520"/>
    <s v="PE"/>
    <x v="1"/>
    <n v="816"/>
    <s v="PE Sgcia Infra"/>
    <s v="JPANIZO"/>
    <x v="2"/>
    <s v="1200143757"/>
    <s v="10"/>
    <x v="501"/>
    <s v="Proyecto paisajismo adicionales Ica verd"/>
    <d v="2026-01-07T00:00:00"/>
    <s v="EXT_ACHIHUAN"/>
    <s v="ZSRV"/>
    <s v="SER_GRAL"/>
    <s v="P53436340"/>
    <s v="ICA VERDE S.A.C."/>
    <n v="14616"/>
    <n v="4236.521739130435"/>
    <s v="PEN"/>
    <s v="false"/>
  </r>
  <r>
    <s v="2160"/>
    <s v="CL"/>
    <x v="0"/>
    <n v="602"/>
    <s v="CL Ops Mall"/>
    <s v="rcortes"/>
    <x v="3"/>
    <s v="1200147334"/>
    <s v="10"/>
    <x v="502"/>
    <s v="cierre perimetral provisorio pasillo B a"/>
    <d v="2026-03-16T00:00:00"/>
    <s v="EXT_CVENEGAS"/>
    <s v="ZSRV"/>
    <s v=""/>
    <s v="76088687"/>
    <s v="MCS CONSTRUCCIONES LIMITADA"/>
    <n v="3914807"/>
    <n v="4227.9729569189894"/>
    <s v="CLP"/>
    <s v="false"/>
  </r>
  <r>
    <s v="ACH"/>
    <s v="CL"/>
    <x v="0"/>
    <n v="602"/>
    <s v="CL Ops Mall"/>
    <s v="DUTRERAS"/>
    <x v="2"/>
    <s v="1200144746"/>
    <s v="10"/>
    <x v="503"/>
    <s v="PROVISION E INSTALACION PUERTA ABATIBLE"/>
    <d v="2026-01-28T00:00:00"/>
    <s v="EXT_DUTRERAS"/>
    <s v="ZSRV"/>
    <s v=""/>
    <s v="77719946"/>
    <s v="MV SERVICIOS INTEGRALES SPA"/>
    <n v="3898900"/>
    <n v="4210.7934725087216"/>
    <s v="CLP"/>
    <s v="false"/>
  </r>
  <r>
    <s v="1100"/>
    <s v="CL"/>
    <x v="0"/>
    <n v="602"/>
    <s v="CL Ops Mall"/>
    <s v="fgonzalezv"/>
    <x v="3"/>
    <s v="1200147290"/>
    <s v="10"/>
    <x v="504"/>
    <s v="Configuracion red parking PAO"/>
    <d v="2026-03-13T00:00:00"/>
    <s v="FGONZALEZV"/>
    <s v="ZSRV"/>
    <s v=""/>
    <s v="78605410"/>
    <s v="NETLAN COMUNICACIONES LIMITADA"/>
    <n v="100.9"/>
    <n v="4204.166666666667"/>
    <s v="UF"/>
    <s v="false"/>
  </r>
  <r>
    <s v="1110"/>
    <s v="CL"/>
    <x v="0"/>
    <n v="634"/>
    <s v="CL Proyectos 5"/>
    <s v="RSOUPER"/>
    <x v="2"/>
    <s v="1200144295"/>
    <s v="10"/>
    <x v="505"/>
    <s v="Proyectista Seguridad Electrónica"/>
    <d v="2026-01-20T00:00:00"/>
    <s v="EXT_AYEPEZ"/>
    <s v="ZSRV"/>
    <s v=""/>
    <s v="76615839"/>
    <s v="EPCM CONSULTORES SPA"/>
    <n v="100"/>
    <n v="4166.666666666667"/>
    <s v="UF"/>
    <s v="false"/>
  </r>
  <r>
    <s v="1100"/>
    <s v="CL"/>
    <x v="0"/>
    <n v="909"/>
    <s v="Corp Gcia Legal"/>
    <s v="DGROB"/>
    <x v="2"/>
    <s v="1200144572"/>
    <s v="10"/>
    <x v="506"/>
    <s v="EVALUACION DIRECTORIO 2025"/>
    <d v="2026-01-26T00:00:00"/>
    <s v="DQUINTANA"/>
    <s v="ZSRV"/>
    <s v=""/>
    <s v="77726205"/>
    <s v="IDDC SPA"/>
    <n v="100"/>
    <n v="4166.666666666667"/>
    <s v="UF"/>
    <s v="false"/>
  </r>
  <r>
    <s v="1100"/>
    <s v="CL"/>
    <x v="0"/>
    <n v="626"/>
    <s v="CL Proyectos 3"/>
    <s v="ELLA"/>
    <x v="2"/>
    <s v="1200146200"/>
    <s v="10"/>
    <x v="507"/>
    <s v="Calculo Muro Cortina-Acceso Puente"/>
    <d v="2026-02-24T00:00:00"/>
    <s v="EXT_AYEPEZ"/>
    <s v="ZSRV"/>
    <s v=""/>
    <s v="76279296"/>
    <s v="ARANEDA INGENIEROS CONSULTORES SPA."/>
    <n v="100"/>
    <n v="4166.666666666667"/>
    <s v="UF"/>
    <s v="false"/>
  </r>
  <r>
    <s v="ACH"/>
    <s v="CL"/>
    <x v="0"/>
    <n v="602"/>
    <s v="CL Ops Mall"/>
    <s v="DUTRERAS"/>
    <x v="0"/>
    <s v="1300008960"/>
    <s v="10"/>
    <x v="508"/>
    <s v="ITO TTVV SEP. A OCT. 2025"/>
    <d v="2026-03-06T00:00:00"/>
    <s v="EXT_DUTRERAS"/>
    <s v="ZSPC"/>
    <s v=""/>
    <s v="76088833"/>
    <s v="ASESORIAS E INVERSIONES FAUNDEZ LAT"/>
    <n v="100"/>
    <n v="4166.666666666667"/>
    <s v="UF"/>
    <s v="false"/>
  </r>
  <r>
    <s v="ACH"/>
    <s v="CL"/>
    <x v="0"/>
    <n v="602"/>
    <s v="CL Ops Mall"/>
    <s v="DUTRERAS"/>
    <x v="0"/>
    <s v="1300008960"/>
    <s v="20"/>
    <x v="508"/>
    <s v="ITO TTVV OCT. A NOV. 2025"/>
    <d v="2026-03-06T00:00:00"/>
    <s v="EXT_DUTRERAS"/>
    <s v="ZSPC"/>
    <s v=""/>
    <s v="76088833"/>
    <s v="ASESORIAS E INVERSIONES FAUNDEZ LAT"/>
    <n v="100"/>
    <n v="4166.666666666667"/>
    <s v="UF"/>
    <s v="false"/>
  </r>
  <r>
    <s v="ACH"/>
    <s v="CL"/>
    <x v="0"/>
    <n v="602"/>
    <s v="CL Ops Mall"/>
    <s v="DUTRERAS"/>
    <x v="0"/>
    <s v="1300008960"/>
    <s v="30"/>
    <x v="508"/>
    <s v="ITO TTVV NOV. A DIC. 2025"/>
    <d v="2026-03-06T00:00:00"/>
    <s v="EXT_DUTRERAS"/>
    <s v="ZSPC"/>
    <s v=""/>
    <s v="76088833"/>
    <s v="ASESORIAS E INVERSIONES FAUNDEZ LAT"/>
    <n v="100"/>
    <n v="4166.666666666667"/>
    <s v="UF"/>
    <s v="false"/>
  </r>
  <r>
    <s v="ACH"/>
    <s v="CL"/>
    <x v="0"/>
    <n v="602"/>
    <s v="CL Ops Mall"/>
    <s v="DUTRERAS"/>
    <x v="0"/>
    <s v="1300008960"/>
    <s v="40"/>
    <x v="508"/>
    <s v="ITO TTVV DIC, A ENERO 2026"/>
    <d v="2026-03-06T00:00:00"/>
    <s v="EXT_DUTRERAS"/>
    <s v="ZSPC"/>
    <s v=""/>
    <s v="76088833"/>
    <s v="ASESORIAS E INVERSIONES FAUNDEZ LAT"/>
    <n v="100"/>
    <n v="4166.666666666667"/>
    <s v="UF"/>
    <s v="false"/>
  </r>
  <r>
    <s v="1100"/>
    <s v="CL"/>
    <x v="0"/>
    <n v="928"/>
    <s v="Corp Gest Riesgo"/>
    <s v="CF"/>
    <x v="1"/>
    <s v="1400009222"/>
    <s v="10"/>
    <x v="509"/>
    <s v="Cuotas Ene-Feb/26 Asesorías Seguros"/>
    <d v="2026-02-02T00:00:00"/>
    <s v="FPEREZ"/>
    <s v="ZPMH"/>
    <s v=""/>
    <s v="77696598"/>
    <s v="VERGARA FERNANDEZ COSTA Y CLARO"/>
    <n v="100"/>
    <n v="4166.666666666667"/>
    <s v="UF"/>
    <s v="false"/>
  </r>
  <r>
    <s v="1100"/>
    <s v="CL"/>
    <x v="0"/>
    <n v="602"/>
    <s v="CL Ops Mall"/>
    <s v="ASANCHEZ"/>
    <x v="3"/>
    <s v="1200147238"/>
    <s v="10"/>
    <x v="510"/>
    <s v="Reparaciones y Proyecciones en RCI PAK"/>
    <d v="2026-03-12T00:00:00"/>
    <s v="EXT_CNARANJO"/>
    <s v="ZSRV"/>
    <s v=""/>
    <s v="76425235"/>
    <s v="REDES CONTRA INCENDIOS SPA"/>
    <n v="100"/>
    <n v="4166.666666666667"/>
    <s v="UF"/>
    <s v="false"/>
  </r>
  <r>
    <s v="LAR"/>
    <s v="PE"/>
    <x v="1"/>
    <n v="802"/>
    <s v="PE Ops Mall"/>
    <s v="MGRATELLY"/>
    <x v="2"/>
    <s v="1200144584"/>
    <s v="10"/>
    <x v="511"/>
    <s v="Fee Mensual"/>
    <d v="2026-01-26T00:00:00"/>
    <s v="EXT_BRODRIGU"/>
    <s v="ZSRV"/>
    <s v=""/>
    <s v="P49259204"/>
    <s v="AF CONCEPT S.A.C."/>
    <n v="14300"/>
    <n v="4144.927536231884"/>
    <s v="PEN"/>
    <s v="false"/>
  </r>
  <r>
    <s v="LAR"/>
    <s v="PE"/>
    <x v="1"/>
    <n v="802"/>
    <s v="PE Ops Mall"/>
    <s v="MGRATELLY"/>
    <x v="2"/>
    <s v="1200146542"/>
    <s v="10"/>
    <x v="512"/>
    <s v="Fee_REVISION_LARCOMAR_FEBRERO_2026"/>
    <d v="2026-03-02T00:00:00"/>
    <s v="EXT_BRODRIGU"/>
    <s v="ZSRV"/>
    <s v=""/>
    <s v="P49259204"/>
    <s v="AF CONCEPT S.A.C."/>
    <n v="14300"/>
    <n v="4144.927536231884"/>
    <s v="PEN"/>
    <s v="false"/>
  </r>
  <r>
    <s v="3300"/>
    <s v="PE"/>
    <x v="1"/>
    <n v="808"/>
    <s v="PE Área Legal"/>
    <s v="GOLIVERI"/>
    <x v="2"/>
    <s v="1200144802"/>
    <s v="20"/>
    <x v="513"/>
    <s v="Hon. Consultas diversas Larcomar - Dic25"/>
    <d v="2026-01-29T00:00:00"/>
    <s v="SGARIBAY"/>
    <s v="ZSRV"/>
    <s v=""/>
    <s v="P51003756"/>
    <s v="ESTUDIO LUIS ECHECOPAR GARCIA S.R.L"/>
    <n v="4120"/>
    <n v="4120"/>
    <s v="USD"/>
    <s v="false"/>
  </r>
  <r>
    <s v="6000"/>
    <s v="PE"/>
    <x v="2"/>
    <n v="804"/>
    <s v="PE Marketing Mall"/>
    <s v="AATOCHE"/>
    <x v="2"/>
    <s v="1200146465"/>
    <s v="10"/>
    <x v="514"/>
    <s v="FeeAgencias_PermisosMunicipales_Febrero"/>
    <d v="2026-02-27T00:00:00"/>
    <s v="EXT_KNOLASCO"/>
    <s v="ZSRV"/>
    <s v="SER_MKT"/>
    <s v="P60026937"/>
    <s v="GESINPRO S.A.C."/>
    <n v="14190"/>
    <n v="4113.0434782608691"/>
    <s v="PEN"/>
    <s v="false"/>
  </r>
  <r>
    <s v="1100"/>
    <s v="CL"/>
    <x v="0"/>
    <n v="602"/>
    <s v="CL Ops Mall"/>
    <s v="MANTONIETA"/>
    <x v="2"/>
    <s v="1200145652"/>
    <s v="10"/>
    <x v="515"/>
    <s v="Reparación maquina Dingli"/>
    <d v="2026-02-16T00:00:00"/>
    <s v="EXT_CNARANJO"/>
    <s v="ZSRV"/>
    <s v=""/>
    <s v="77591550"/>
    <s v="MOTORMAN S A"/>
    <n v="3802090"/>
    <n v="4106.2391325478175"/>
    <s v="CLP"/>
    <s v="false"/>
  </r>
  <r>
    <s v="1110"/>
    <s v="CL"/>
    <x v="0"/>
    <n v="911"/>
    <s v="Corp A. Finanzas"/>
    <s v="adulcic"/>
    <x v="2"/>
    <s v="1200146876"/>
    <s v="10"/>
    <x v="516"/>
    <s v="TASACION BUENAVENTURA COQUIMBO"/>
    <d v="2026-03-09T00:00:00"/>
    <s v="PMUNOZ"/>
    <s v="ZSRV"/>
    <s v=""/>
    <s v="78093110"/>
    <s v="TRANSSA CONSULTORES INMOBILIARIOS S"/>
    <n v="98.5"/>
    <n v="4104.166666666667"/>
    <s v="UF"/>
    <s v="false"/>
  </r>
  <r>
    <s v="6030"/>
    <s v="PE"/>
    <x v="2"/>
    <n v="802"/>
    <s v="PE Ops Mall"/>
    <s v="LHUAMAN"/>
    <x v="2"/>
    <s v="1200146034"/>
    <s v="10"/>
    <x v="517"/>
    <s v="REFORZAMIENTO DOWELLS POR VISE"/>
    <d v="2026-02-20T00:00:00"/>
    <s v="LHUAMAN"/>
    <s v="ZSRV"/>
    <s v=""/>
    <s v="P55983976"/>
    <s v="RG INGENIEROS CONTRATISTAS Y ASO"/>
    <n v="14088.1"/>
    <n v="4083.5072463768115"/>
    <s v="PEN"/>
    <s v="false"/>
  </r>
  <r>
    <s v="2310"/>
    <s v="CL"/>
    <x v="0"/>
    <n v="602"/>
    <s v="CL Ops Mall"/>
    <s v="ROQUENDO"/>
    <x v="2"/>
    <s v="1200145187"/>
    <s v="10"/>
    <x v="518"/>
    <s v="Alarma ansul Tquila"/>
    <d v="2026-02-08T00:00:00"/>
    <s v="MMARTINEZG"/>
    <s v="ZSRV"/>
    <s v=""/>
    <s v="76356183"/>
    <s v="DISENO Y PROTECCION CONTRA INCENDIO"/>
    <n v="3778667"/>
    <n v="4080.9424038534235"/>
    <s v="CLP"/>
    <s v="false"/>
  </r>
  <r>
    <s v="1100"/>
    <s v="CL"/>
    <x v="0"/>
    <n v="602"/>
    <s v="CL Ops Mall"/>
    <s v="KCEA"/>
    <x v="2"/>
    <s v="1200146020"/>
    <s v="10"/>
    <x v="519"/>
    <s v="Rep. Compresores Local Vapiano"/>
    <d v="2026-02-20T00:00:00"/>
    <s v="EXT_CNARANJO"/>
    <s v="ZSRV"/>
    <s v=""/>
    <s v="76179272"/>
    <s v="ANDES FACILITY MANAGEMENT SPA"/>
    <n v="3774660"/>
    <n v="4076.6148628946034"/>
    <s v="CLP"/>
    <s v="false"/>
  </r>
  <r>
    <s v="6030"/>
    <s v="PE"/>
    <x v="2"/>
    <n v="802"/>
    <s v="PE Ops Mall"/>
    <s v="LHUAMAN"/>
    <x v="2"/>
    <s v="1200145599"/>
    <s v="10"/>
    <x v="520"/>
    <s v="MATERIALES IMPERMEABILIZADO ZONAS ESTACI"/>
    <d v="2026-02-13T00:00:00"/>
    <s v="LHUAMAN"/>
    <s v="ZSRV"/>
    <s v=""/>
    <s v="P48194095"/>
    <s v="EDIFICANDO EIRL"/>
    <n v="14025.5"/>
    <n v="4065.3623188405795"/>
    <s v="PEN"/>
    <s v="false"/>
  </r>
  <r>
    <s v="LAR"/>
    <s v="PE"/>
    <x v="1"/>
    <n v="801"/>
    <s v="PE Center Manager"/>
    <s v="FZAMALLOA"/>
    <x v="3"/>
    <s v="1200147224"/>
    <s v="10"/>
    <x v="521"/>
    <s v="SUM. E INSTALACIÓN DE TABLEROS ELECTRICO"/>
    <d v="2026-03-12T00:00:00"/>
    <s v="EXT_KNOLASCO"/>
    <s v="ZSRV"/>
    <s v=""/>
    <s v="P56607803"/>
    <s v="NATIONAL FACILITIES MANAGEMENT S.A."/>
    <n v="13996.45"/>
    <n v="4056.942028985507"/>
    <s v="PEN"/>
    <s v="false"/>
  </r>
  <r>
    <s v="6000"/>
    <s v="PE"/>
    <x v="2"/>
    <n v="816"/>
    <s v="PE Sgcia Infra"/>
    <s v="AGALVAN"/>
    <x v="3"/>
    <s v="1200147103"/>
    <s v="10"/>
    <x v="522"/>
    <s v="TRAMITE DE LICENCIA DE DERECHO DE USO DE"/>
    <d v="2026-03-11T00:00:00"/>
    <s v="EXT_ACHIHUAN"/>
    <s v="ZSRV"/>
    <s v="SER_GRAL"/>
    <s v="P55273308"/>
    <s v="CONSULTORIA Y SOLUCIONES TECNOLOGIC"/>
    <n v="4056.9"/>
    <n v="4056.9"/>
    <s v="USD"/>
    <s v="false"/>
  </r>
  <r>
    <s v="LAR"/>
    <s v="PE"/>
    <x v="1"/>
    <n v="801"/>
    <s v="PE Center Manager"/>
    <s v="FZAMALLOA"/>
    <x v="2"/>
    <s v="1200146145"/>
    <s v="10"/>
    <x v="523"/>
    <s v="Pintado del area de discapacitados del e"/>
    <d v="2026-02-23T00:00:00"/>
    <s v="EXT_BRODRIGU"/>
    <s v="ZSRV"/>
    <s v=""/>
    <s v="P51448685"/>
    <s v="EXTINTORES COIMSER S.A.C"/>
    <n v="13980"/>
    <n v="4052.173913043478"/>
    <s v="PEN"/>
    <s v="false"/>
  </r>
  <r>
    <s v="MIN"/>
    <s v="PE"/>
    <x v="1"/>
    <n v="802"/>
    <s v="PE Ops Mall"/>
    <s v="CPACHECO"/>
    <x v="2"/>
    <s v="1200146997"/>
    <s v="10"/>
    <x v="524"/>
    <s v="CERTIFICADO IREC - MINKA"/>
    <d v="2026-03-10T00:00:00"/>
    <s v="PRA_CPACHECO"/>
    <s v="ZSRV"/>
    <s v="SER_GRAL"/>
    <s v="P26918073"/>
    <s v="STATKRAFT PERU S.A"/>
    <n v="4050.39"/>
    <n v="4050.39"/>
    <s v="USD"/>
    <s v="false"/>
  </r>
  <r>
    <s v="1100"/>
    <s v="CL"/>
    <x v="0"/>
    <n v="604"/>
    <s v="CL Marketing Mall"/>
    <s v="IIBANEZ"/>
    <x v="2"/>
    <s v="1200145874"/>
    <s v="10"/>
    <x v="525"/>
    <s v="BBDO/APOYO"/>
    <d v="2026-02-18T00:00:00"/>
    <s v="IIBANEZ"/>
    <s v="ZSRV"/>
    <s v=""/>
    <s v="96771790"/>
    <s v="BBDO PUBLICIDAD SA"/>
    <n v="3750000"/>
    <n v="4049.982180078408"/>
    <s v="CLP"/>
    <s v="false"/>
  </r>
  <r>
    <s v="LAR"/>
    <s v="PE"/>
    <x v="1"/>
    <n v="804"/>
    <s v="PE Marketing Mall"/>
    <s v="NBARRANZUELA"/>
    <x v="3"/>
    <s v="1200147088"/>
    <s v="10"/>
    <x v="526"/>
    <s v="Eventos Marca Perú"/>
    <d v="2026-03-11T00:00:00"/>
    <s v="EXT_ACHIHUAN"/>
    <s v="ZSRV"/>
    <s v="SER_MKT"/>
    <s v="P60410156"/>
    <s v="S &amp; M GIGANTICOLOR S.A.C"/>
    <n v="13971"/>
    <n v="4049.565217391304"/>
    <s v="PEN"/>
    <s v="false"/>
  </r>
  <r>
    <s v="COQ"/>
    <s v="CL"/>
    <x v="0"/>
    <n v="911"/>
    <s v="Corp A. Finanzas"/>
    <s v="ADULCIC"/>
    <x v="2"/>
    <s v="1200145520"/>
    <s v="10"/>
    <x v="527"/>
    <s v="Arauco Premium Outlet Coquimbo"/>
    <d v="2026-02-12T00:00:00"/>
    <s v="DQUINTANA"/>
    <s v="ZSRV"/>
    <s v=""/>
    <s v="76883090"/>
    <s v="CONSULTORES CLUSTER S.A"/>
    <n v="97"/>
    <n v="4041.6666666666665"/>
    <s v="UF"/>
    <s v="false"/>
  </r>
  <r>
    <s v="2310"/>
    <s v="CL"/>
    <x v="0"/>
    <n v="911"/>
    <s v="Corp A. Finanzas"/>
    <s v="ADULCIC"/>
    <x v="2"/>
    <s v="1200145228"/>
    <s v="10"/>
    <x v="528"/>
    <s v="Parque Angamos"/>
    <d v="2026-02-09T00:00:00"/>
    <s v="DQUINTANA"/>
    <s v="ZSRV"/>
    <s v=""/>
    <s v="76883090"/>
    <s v="CONSULTORES CLUSTER S.A"/>
    <n v="96.9"/>
    <n v="4037.5"/>
    <s v="UF"/>
    <s v="false"/>
  </r>
  <r>
    <s v="AEB"/>
    <s v="CL"/>
    <x v="0"/>
    <n v="602"/>
    <s v="CL Ops Mall"/>
    <s v="Mfreitez"/>
    <x v="2"/>
    <s v="1200145048"/>
    <s v="10"/>
    <x v="529"/>
    <s v="compra LPR dañada por proveedor Sodimac"/>
    <d v="2026-02-04T00:00:00"/>
    <s v="MFREITEZ"/>
    <s v="ZSRV"/>
    <s v=""/>
    <s v="76062618"/>
    <s v="SKIDATA CHILE SPA"/>
    <n v="3508"/>
    <n v="4032.1839080459772"/>
    <s v="EUR"/>
    <s v="false"/>
  </r>
  <r>
    <s v="4300"/>
    <s v="CO"/>
    <x v="3"/>
    <n v="719"/>
    <s v="CO Gcia Ing"/>
    <s v="JVASQUEZ"/>
    <x v="2"/>
    <s v="1200144939"/>
    <s v="10"/>
    <x v="530"/>
    <s v="6.1.1 Vegatacion hexagonos S1 Arboleda"/>
    <d v="2026-02-02T00:00:00"/>
    <s v="JVASQUEZ"/>
    <s v="ZSRV"/>
    <s v=""/>
    <s v="C901180692"/>
    <s v="NATURALBOX SAS"/>
    <n v="14828000"/>
    <n v="4031.5388798259924"/>
    <s v="COP"/>
    <s v="false"/>
  </r>
  <r>
    <s v="OUL"/>
    <s v="PE"/>
    <x v="1"/>
    <n v="803"/>
    <s v="PE Ops Out/Strips"/>
    <s v="mrodriguezc"/>
    <x v="0"/>
    <s v="1300008838"/>
    <s v="20"/>
    <x v="531"/>
    <s v="Gestion de no valorizables 2026 Lurin"/>
    <d v="2026-01-21T00:00:00"/>
    <s v="MRODRIGUEZC"/>
    <s v="ZSPC"/>
    <s v=""/>
    <s v="P60839151"/>
    <s v="ECOLOGIA SERVICIOS Y TRANSPORTE S.A"/>
    <n v="13824"/>
    <n v="4006.95652173913"/>
    <s v="PEN"/>
    <s v="false"/>
  </r>
  <r>
    <s v="1100"/>
    <s v="CL"/>
    <x v="0"/>
    <n v="602"/>
    <s v="CL Ops Mall"/>
    <s v="KCEA"/>
    <x v="2"/>
    <s v="1200145885"/>
    <s v="10"/>
    <x v="532"/>
    <s v="Limpieza 32 Escalas Mecanicas"/>
    <d v="2026-02-18T00:00:00"/>
    <s v="EXT_CNARANJO"/>
    <s v="ZSRV"/>
    <s v=""/>
    <s v="76187193"/>
    <s v="HEFTER CHILE SPA"/>
    <n v="96"/>
    <n v="4000"/>
    <s v="UF"/>
    <s v="false"/>
  </r>
  <r>
    <s v="MIN"/>
    <s v="PE"/>
    <x v="1"/>
    <n v="816"/>
    <s v="PE Sgcia Infra"/>
    <s v="AMARCHESINI"/>
    <x v="2"/>
    <s v="1200144872"/>
    <s v="10"/>
    <x v="533"/>
    <s v="AUDITORIAS TRADICIONAL_MINKA_ENERO_2026"/>
    <d v="2026-01-30T00:00:00"/>
    <s v="EXT_ACHIHUAN"/>
    <s v="ZSRV"/>
    <s v="SER_GRAL"/>
    <s v="P49259204"/>
    <s v="AF CONCEPT S.A.C."/>
    <n v="13750"/>
    <n v="3985.5072463768115"/>
    <s v="PEN"/>
    <s v="false"/>
  </r>
  <r>
    <s v="PAG"/>
    <s v="CO"/>
    <x v="3"/>
    <n v="911"/>
    <s v="Corp A. Finanzas"/>
    <s v="DSANTOS"/>
    <x v="1"/>
    <s v="1400009205"/>
    <s v="10"/>
    <x v="534"/>
    <s v="ITAU FIDUCIARIA-MES DIC ATRASADO"/>
    <d v="2026-02-02T00:00:00"/>
    <s v="VPRADENAS"/>
    <s v="ZPMH"/>
    <s v=""/>
    <s v="C800141021"/>
    <s v="ITAU FIDUCIARIA COLOMBIA S.A."/>
    <n v="14608625"/>
    <n v="3971.893692224035"/>
    <s v="COP"/>
    <s v="false"/>
  </r>
  <r>
    <s v="LAR"/>
    <s v="PE"/>
    <x v="1"/>
    <n v="801"/>
    <s v="PE Center Manager"/>
    <s v="FZAMALLOA"/>
    <x v="2"/>
    <s v="1200146923"/>
    <s v="10"/>
    <x v="535"/>
    <s v="Interconexión de sistema alarma pozo sép"/>
    <d v="2026-03-09T00:00:00"/>
    <s v="EXT_KNOLASCO"/>
    <s v="ZSRV"/>
    <s v=""/>
    <s v="P56319140"/>
    <s v="INDUSOFT SOLUTIONS S.A.C"/>
    <n v="3967"/>
    <n v="3967"/>
    <s v="USD"/>
    <s v="false"/>
  </r>
  <r>
    <s v="6740"/>
    <s v="PE"/>
    <x v="2"/>
    <n v="816"/>
    <s v="PE Sgcia Infra"/>
    <s v="MGRATELLY"/>
    <x v="2"/>
    <s v="1200146414"/>
    <s v="10"/>
    <x v="536"/>
    <s v="AUDITORIAS_VES1_ENERO_2026"/>
    <d v="2026-02-26T00:00:00"/>
    <s v="EXT_ACHIHUAN"/>
    <s v="ZSRV"/>
    <s v="SER_GRAL"/>
    <s v="P60712155"/>
    <s v="SERTELL SERVICIOS GENERALES E.I.R.L"/>
    <n v="13680.8"/>
    <n v="3965.4492753623185"/>
    <s v="PEN"/>
    <s v="false"/>
  </r>
  <r>
    <s v="4150"/>
    <s v="CO"/>
    <x v="3"/>
    <n v="715"/>
    <s v="CO Gcia Inmob"/>
    <s v="LCAMARGO"/>
    <x v="2"/>
    <s v="1200144369"/>
    <s v="10"/>
    <x v="537"/>
    <s v="Cuota Anual de Afiliación a Colcapital"/>
    <d v="2026-01-21T00:00:00"/>
    <s v="LCAMARGO"/>
    <s v="ZSRV"/>
    <s v=""/>
    <s v="C900559366"/>
    <s v="ASOCIACION COLOMBIANA DE FONDOS DE"/>
    <n v="14500000"/>
    <n v="3942.3599782490483"/>
    <s v="COP"/>
    <s v="false"/>
  </r>
  <r>
    <s v="MAM"/>
    <s v="CL"/>
    <x v="0"/>
    <n v="602"/>
    <s v="CL Ops Mall"/>
    <s v="MRUPAYAN"/>
    <x v="2"/>
    <s v="1200145451"/>
    <s v="10"/>
    <x v="538"/>
    <s v="Retiro escombros en terreno Sector H&amp;M"/>
    <d v="2026-02-11T00:00:00"/>
    <s v="EXT_BBUSTOS"/>
    <s v="ZSRV"/>
    <s v="SER_GRAL"/>
    <s v="77274068"/>
    <s v="CONSTRUCTORA PUELO SPA"/>
    <n v="3636600"/>
    <n v="3927.5107189528367"/>
    <s v="CLP"/>
    <s v="false"/>
  </r>
  <r>
    <s v="1100"/>
    <s v="CL"/>
    <x v="0"/>
    <n v="602"/>
    <s v="CL Ops Mall"/>
    <s v="MANTONIETA"/>
    <x v="3"/>
    <s v="1200147426"/>
    <s v="10"/>
    <x v="539"/>
    <s v="Aumento potencia Motorola suc 7107"/>
    <d v="2026-03-17T00:00:00"/>
    <s v="EXT_CNARANJO"/>
    <s v="ZSRV"/>
    <s v=""/>
    <s v="76520413"/>
    <s v="AVANZA ELECTRIC INGENIERIA Y MONTAJ"/>
    <n v="3628893"/>
    <n v="3919.1871955763395"/>
    <s v="CLP"/>
    <s v="false"/>
  </r>
  <r>
    <s v="DCO"/>
    <s v="CO"/>
    <x v="3"/>
    <n v="710"/>
    <s v="CO Sgcia Personas"/>
    <s v="JVASQUEZ"/>
    <x v="2"/>
    <s v="1200144258"/>
    <s v="10"/>
    <x v="540"/>
    <s v="Sum e inst tarjeta panel deteccion Of"/>
    <d v="2026-01-20T00:00:00"/>
    <s v="JVASQUEZ"/>
    <s v="ZSRV"/>
    <s v=""/>
    <s v="C900038616"/>
    <s v="CBRE COLOMBIA SAS"/>
    <n v="14386711"/>
    <n v="3911.558183795541"/>
    <s v="COP"/>
    <s v="false"/>
  </r>
  <r>
    <s v="DCO"/>
    <s v="CO"/>
    <x v="3"/>
    <n v="710"/>
    <s v="CO Sgcia Personas"/>
    <s v="T Durán"/>
    <x v="2"/>
    <s v="1200144465"/>
    <s v="10"/>
    <x v="541"/>
    <s v="Honorarios (visas)"/>
    <d v="2026-01-23T00:00:00"/>
    <s v="PRA_KCUBIDES"/>
    <s v="ZSRV"/>
    <s v=""/>
    <s v="C830515294"/>
    <s v="GODOY CORDOBA ABOGADOS S.A.S"/>
    <n v="14217348"/>
    <n v="3865.5106035889071"/>
    <s v="COP"/>
    <s v="false"/>
  </r>
  <r>
    <s v="CON"/>
    <s v="CL"/>
    <x v="0"/>
    <n v="602"/>
    <s v="CL Ops Mall"/>
    <s v="JALVAREZV"/>
    <x v="2"/>
    <s v="1200143874"/>
    <s v="10"/>
    <x v="542"/>
    <s v="Lavado de fachadas"/>
    <d v="2026-01-12T00:00:00"/>
    <s v="JALVAREZV"/>
    <s v="ZSRV"/>
    <s v=""/>
    <s v="10772414"/>
    <s v="VICENTE ANDRES MENDEZ NAVARRETE"/>
    <n v="3575160"/>
    <n v="3861.1558109144321"/>
    <s v="CLP"/>
    <s v="false"/>
  </r>
  <r>
    <s v="6500"/>
    <s v="PE"/>
    <x v="2"/>
    <n v="804"/>
    <s v="PE Marketing Mall"/>
    <s v="RCULQUI"/>
    <x v="2"/>
    <s v="1200146795"/>
    <s v="10"/>
    <x v="543"/>
    <s v="Cerramientos y escaleras"/>
    <d v="2026-03-06T00:00:00"/>
    <s v="EXT_BRODRIGU"/>
    <s v="ZSRV"/>
    <s v=""/>
    <s v="P52110530"/>
    <s v="COPEX DIGITAL S.A.C."/>
    <n v="13290"/>
    <n v="3852.173913043478"/>
    <s v="PEN"/>
    <s v="false"/>
  </r>
  <r>
    <s v="MAM"/>
    <s v="CL"/>
    <x v="0"/>
    <n v="602"/>
    <s v="CL Ops Mall"/>
    <s v="CMEDINA"/>
    <x v="2"/>
    <s v="1200144655"/>
    <s v="10"/>
    <x v="544"/>
    <s v="ALIMENTADOR MODULO VARSOVIENNE"/>
    <d v="2026-01-27T00:00:00"/>
    <s v="EXT_BBUSTOS"/>
    <s v="ZSRV"/>
    <s v="SER_GRAL"/>
    <s v="96811990"/>
    <s v="LINKES CHILE S.A"/>
    <n v="3559474"/>
    <n v="3844.2150054539761"/>
    <s v="CLP"/>
    <s v="false"/>
  </r>
  <r>
    <s v="1100"/>
    <s v="CL"/>
    <x v="0"/>
    <n v="626"/>
    <s v="CL Proyectos 3"/>
    <s v="ELLA"/>
    <x v="2"/>
    <s v="1200144609"/>
    <s v="10"/>
    <x v="545"/>
    <s v="Bodegaje Equipos de Clima Falabella"/>
    <d v="2026-01-27T00:00:00"/>
    <s v="EXT_AYEPEZ"/>
    <s v="ZSRV"/>
    <s v=""/>
    <s v="76309127"/>
    <s v="DAIKIN AIRCONDITIONING CHILE SPA"/>
    <n v="92"/>
    <n v="3833.333333333333"/>
    <s v="UF"/>
    <s v="false"/>
  </r>
  <r>
    <s v="6030"/>
    <s v="PE"/>
    <x v="2"/>
    <n v="802"/>
    <s v="PE Ops Mall"/>
    <s v="LHUAMAN"/>
    <x v="3"/>
    <s v="1200147503"/>
    <s v="10"/>
    <x v="546"/>
    <s v="Implemen sello en techo casco local"/>
    <d v="2026-03-17T00:00:00"/>
    <s v="LHUAMAN"/>
    <s v="ZSRV"/>
    <s v=""/>
    <s v="P48194095"/>
    <s v="EDIFICANDO EIRL"/>
    <n v="13200"/>
    <n v="3826.086956521739"/>
    <s v="PEN"/>
    <s v="false"/>
  </r>
  <r>
    <s v="MAM"/>
    <s v="CL"/>
    <x v="0"/>
    <n v="601"/>
    <s v="CL Center Manager"/>
    <s v="CMEDINA"/>
    <x v="2"/>
    <s v="1200144535"/>
    <s v="10"/>
    <x v="547"/>
    <s v="Tabique Monarch Remodelación"/>
    <d v="2026-01-25T00:00:00"/>
    <s v="AUNDA"/>
    <s v="ZSRV"/>
    <s v=""/>
    <s v="77079657"/>
    <s v="CONSTRUCCIONES Y REMODELACIONES"/>
    <n v="3542500"/>
    <n v="3825.8831661140694"/>
    <s v="CLP"/>
    <s v="false"/>
  </r>
  <r>
    <s v="6000"/>
    <s v="PE"/>
    <x v="2"/>
    <n v="928"/>
    <s v="Corp Gest Riesgo"/>
    <s v="cfuentes"/>
    <x v="1"/>
    <s v="1400009333"/>
    <s v="10"/>
    <x v="548"/>
    <s v="Endoso prórroga Todo Riesgo Construcción"/>
    <d v="2026-03-02T00:00:00"/>
    <s v="PMUNOZ"/>
    <s v="ZPMH"/>
    <s v=""/>
    <s v="P60112760"/>
    <s v="LIBERTY SEGUROS SA"/>
    <n v="13197.72"/>
    <n v="3825.4260869565214"/>
    <s v="PEN"/>
    <s v="false"/>
  </r>
  <r>
    <s v="1100"/>
    <s v="CL"/>
    <x v="0"/>
    <n v="604"/>
    <s v="CL Marketing Mall"/>
    <s v="IIBANEZ"/>
    <x v="2"/>
    <s v="1200143935"/>
    <s v="10"/>
    <x v="549"/>
    <s v="TICKETLESS/ CAMPAÑA ANFITRIONES/ ENE 26"/>
    <d v="2026-01-13T00:00:00"/>
    <s v="IIBANEZ"/>
    <s v="ZSRV"/>
    <s v=""/>
    <s v="76593514"/>
    <s v="TEMPO PRODUCCIONES BY DS SPA"/>
    <n v="3523646"/>
    <n v="3805.5209357078829"/>
    <s v="CLP"/>
    <s v="false"/>
  </r>
  <r>
    <s v="LMR"/>
    <s v="PE"/>
    <x v="1"/>
    <n v="816"/>
    <s v="PE Sgcia Infra"/>
    <s v="MCARRASCO"/>
    <x v="2"/>
    <s v="1200146435"/>
    <s v="10"/>
    <x v="550"/>
    <s v="Asesoría legal para estrategia de confor"/>
    <d v="2026-02-26T00:00:00"/>
    <s v="EXT_ACHIHUAN"/>
    <s v="ZSRV"/>
    <s v="SER_GRAL"/>
    <s v="P39290235"/>
    <s v="ESTUDIO ESTRADA ABOGADOS S.A.C"/>
    <n v="3800"/>
    <n v="3800"/>
    <s v="USD"/>
    <s v="false"/>
  </r>
  <r>
    <s v="3450"/>
    <s v="PE"/>
    <x v="1"/>
    <n v="803"/>
    <s v="PE Ops Out/Strips"/>
    <s v="CPACHECO"/>
    <x v="1"/>
    <s v="1400009268"/>
    <s v="10"/>
    <x v="551"/>
    <s v="Parking 2026 - OAF"/>
    <d v="2026-02-18T00:00:00"/>
    <s v="PRA_CPACHECO"/>
    <s v="ZPMH"/>
    <s v="SER_GRAL"/>
    <s v="P60338169"/>
    <s v="INVERSIONES URBANISTICAS OPERADORA"/>
    <n v="13104"/>
    <n v="3798.260869565217"/>
    <s v="PEN"/>
    <s v="false"/>
  </r>
  <r>
    <s v="3450"/>
    <s v="PE"/>
    <x v="1"/>
    <n v="803"/>
    <s v="PE Ops Out/Strips"/>
    <s v="CPACHECO"/>
    <x v="1"/>
    <s v="1400009268"/>
    <s v="20"/>
    <x v="551"/>
    <s v="Parking 2026 - OAF"/>
    <d v="2026-02-18T00:00:00"/>
    <s v="PRA_CPACHECO"/>
    <s v="ZPMH"/>
    <s v="SER_GRAL"/>
    <s v="P60338169"/>
    <s v="INVERSIONES URBANISTICAS OPERADORA"/>
    <n v="13104"/>
    <n v="3798.260869565217"/>
    <s v="PEN"/>
    <s v="false"/>
  </r>
  <r>
    <s v="3450"/>
    <s v="PE"/>
    <x v="1"/>
    <n v="803"/>
    <s v="PE Ops Out/Strips"/>
    <s v="CPACHECO"/>
    <x v="1"/>
    <s v="1400009268"/>
    <s v="30"/>
    <x v="551"/>
    <s v="Parking 2026 - OAF"/>
    <d v="2026-02-18T00:00:00"/>
    <s v="PRA_CPACHECO"/>
    <s v="ZPMH"/>
    <s v="SER_GRAL"/>
    <s v="P60338169"/>
    <s v="INVERSIONES URBANISTICAS OPERADORA"/>
    <n v="13104"/>
    <n v="3798.260869565217"/>
    <s v="PEN"/>
    <s v="false"/>
  </r>
  <r>
    <s v="3450"/>
    <s v="PE"/>
    <x v="1"/>
    <n v="803"/>
    <s v="PE Ops Out/Strips"/>
    <s v="CPACHECO"/>
    <x v="1"/>
    <s v="1400009268"/>
    <s v="40"/>
    <x v="551"/>
    <s v="Parking 2026 - OAF"/>
    <d v="2026-02-18T00:00:00"/>
    <s v="PRA_CPACHECO"/>
    <s v="ZPMH"/>
    <s v="SER_GRAL"/>
    <s v="P60338169"/>
    <s v="INVERSIONES URBANISTICAS OPERADORA"/>
    <n v="13104"/>
    <n v="3798.260869565217"/>
    <s v="PEN"/>
    <s v="false"/>
  </r>
  <r>
    <s v="3450"/>
    <s v="PE"/>
    <x v="1"/>
    <n v="803"/>
    <s v="PE Ops Out/Strips"/>
    <s v="CPACHECO"/>
    <x v="1"/>
    <s v="1400009268"/>
    <s v="50"/>
    <x v="551"/>
    <s v="Parking 2026 - OAF"/>
    <d v="2026-02-18T00:00:00"/>
    <s v="PRA_CPACHECO"/>
    <s v="ZPMH"/>
    <s v="SER_GRAL"/>
    <s v="P60338169"/>
    <s v="INVERSIONES URBANISTICAS OPERADORA"/>
    <n v="13104"/>
    <n v="3798.260869565217"/>
    <s v="PEN"/>
    <s v="false"/>
  </r>
  <r>
    <s v="3450"/>
    <s v="PE"/>
    <x v="1"/>
    <n v="803"/>
    <s v="PE Ops Out/Strips"/>
    <s v="CPACHECO"/>
    <x v="1"/>
    <s v="1400009268"/>
    <s v="60"/>
    <x v="551"/>
    <s v="Parking 2026 - OAF"/>
    <d v="2026-02-18T00:00:00"/>
    <s v="PRA_CPACHECO"/>
    <s v="ZPMH"/>
    <s v="SER_GRAL"/>
    <s v="P60338169"/>
    <s v="INVERSIONES URBANISTICAS OPERADORA"/>
    <n v="13104"/>
    <n v="3798.260869565217"/>
    <s v="PEN"/>
    <s v="false"/>
  </r>
  <r>
    <s v="3450"/>
    <s v="PE"/>
    <x v="1"/>
    <n v="803"/>
    <s v="PE Ops Out/Strips"/>
    <s v="CPACHECO"/>
    <x v="1"/>
    <s v="1400009268"/>
    <s v="70"/>
    <x v="551"/>
    <s v="Parking 2026 - OAF"/>
    <d v="2026-02-18T00:00:00"/>
    <s v="PRA_CPACHECO"/>
    <s v="ZPMH"/>
    <s v="SER_GRAL"/>
    <s v="P60338169"/>
    <s v="INVERSIONES URBANISTICAS OPERADORA"/>
    <n v="13104"/>
    <n v="3798.260869565217"/>
    <s v="PEN"/>
    <s v="false"/>
  </r>
  <r>
    <s v="3450"/>
    <s v="PE"/>
    <x v="1"/>
    <n v="803"/>
    <s v="PE Ops Out/Strips"/>
    <s v="CPACHECO"/>
    <x v="1"/>
    <s v="1400009268"/>
    <s v="80"/>
    <x v="551"/>
    <s v="Parking 2026 - OAF"/>
    <d v="2026-02-18T00:00:00"/>
    <s v="PRA_CPACHECO"/>
    <s v="ZPMH"/>
    <s v="SER_GRAL"/>
    <s v="P60338169"/>
    <s v="INVERSIONES URBANISTICAS OPERADORA"/>
    <n v="13104"/>
    <n v="3798.260869565217"/>
    <s v="PEN"/>
    <s v="false"/>
  </r>
  <r>
    <s v="3450"/>
    <s v="PE"/>
    <x v="1"/>
    <n v="803"/>
    <s v="PE Ops Out/Strips"/>
    <s v="CPACHECO"/>
    <x v="1"/>
    <s v="1400009268"/>
    <s v="90"/>
    <x v="551"/>
    <s v="Parking 2026 - OAF"/>
    <d v="2026-02-18T00:00:00"/>
    <s v="PRA_CPACHECO"/>
    <s v="ZPMH"/>
    <s v="SER_GRAL"/>
    <s v="P60338169"/>
    <s v="INVERSIONES URBANISTICAS OPERADORA"/>
    <n v="13104"/>
    <n v="3798.260869565217"/>
    <s v="PEN"/>
    <s v="false"/>
  </r>
  <r>
    <s v="3450"/>
    <s v="PE"/>
    <x v="1"/>
    <n v="803"/>
    <s v="PE Ops Out/Strips"/>
    <s v="CPACHECO"/>
    <x v="1"/>
    <s v="1400009268"/>
    <s v="100"/>
    <x v="551"/>
    <s v="Parking 2026 - OAF"/>
    <d v="2026-02-18T00:00:00"/>
    <s v="PRA_CPACHECO"/>
    <s v="ZPMH"/>
    <s v="SER_GRAL"/>
    <s v="P60338169"/>
    <s v="INVERSIONES URBANISTICAS OPERADORA"/>
    <n v="13104"/>
    <n v="3798.260869565217"/>
    <s v="PEN"/>
    <s v="false"/>
  </r>
  <r>
    <s v="3450"/>
    <s v="PE"/>
    <x v="1"/>
    <n v="803"/>
    <s v="PE Ops Out/Strips"/>
    <s v="CPACHECO"/>
    <x v="1"/>
    <s v="1400009268"/>
    <s v="110"/>
    <x v="551"/>
    <s v="Parking 2026 - OAF"/>
    <d v="2026-02-18T00:00:00"/>
    <s v="PRA_CPACHECO"/>
    <s v="ZPMH"/>
    <s v="SER_GRAL"/>
    <s v="P60338169"/>
    <s v="INVERSIONES URBANISTICAS OPERADORA"/>
    <n v="13104"/>
    <n v="3798.260869565217"/>
    <s v="PEN"/>
    <s v="false"/>
  </r>
  <r>
    <s v="3450"/>
    <s v="PE"/>
    <x v="1"/>
    <n v="803"/>
    <s v="PE Ops Out/Strips"/>
    <s v="CPACHECO"/>
    <x v="1"/>
    <s v="1400009268"/>
    <s v="120"/>
    <x v="551"/>
    <s v="Parking 2026 - OAF"/>
    <d v="2026-02-18T00:00:00"/>
    <s v="PRA_CPACHECO"/>
    <s v="ZPMH"/>
    <s v="SER_GRAL"/>
    <s v="P60338169"/>
    <s v="INVERSIONES URBANISTICAS OPERADORA"/>
    <n v="13104"/>
    <n v="3798.260869565217"/>
    <s v="PEN"/>
    <s v="false"/>
  </r>
  <r>
    <s v="CON"/>
    <s v="CL"/>
    <x v="0"/>
    <n v="602"/>
    <s v="CL Ops Mall"/>
    <s v="JALVAREZV"/>
    <x v="2"/>
    <s v="1200143912"/>
    <s v="10"/>
    <x v="552"/>
    <s v="Mantencion anual de reja y portones"/>
    <d v="2026-01-13T00:00:00"/>
    <s v="JALVAREZV"/>
    <s v="ZSRV"/>
    <s v=""/>
    <s v="77173964"/>
    <s v="FLOREZ INGENIERIA Y CONSTRUCCION"/>
    <n v="3500000"/>
    <n v="3779.9833680731808"/>
    <s v="CLP"/>
    <s v="false"/>
  </r>
  <r>
    <s v="1100"/>
    <s v="CL"/>
    <x v="0"/>
    <n v="610"/>
    <s v="CL Área Personas"/>
    <s v="KLUNA"/>
    <x v="2"/>
    <s v="1200146108"/>
    <s v="10"/>
    <x v="553"/>
    <s v="ASESORIA"/>
    <d v="2026-02-23T00:00:00"/>
    <s v="KLUNA"/>
    <s v="ZSRV"/>
    <s v="SER_GRAL"/>
    <s v="76714250"/>
    <s v="BUROTEMPS EMPRESA DE SERV. TRANSITO"/>
    <n v="3493326"/>
    <n v="3772.7754797878893"/>
    <s v="CLP"/>
    <s v="false"/>
  </r>
  <r>
    <s v="LAR"/>
    <s v="PE"/>
    <x v="1"/>
    <n v="801"/>
    <s v="PE Center Manager"/>
    <s v="FZAMALLOA"/>
    <x v="3"/>
    <s v="1200147237"/>
    <s v="10"/>
    <x v="554"/>
    <s v="MANT. BOMBA SUMERGIBLE POZO SÉPTICO SUR"/>
    <d v="2026-03-12T00:00:00"/>
    <s v="EXT_KNOLASCO"/>
    <s v="ZSRV"/>
    <s v=""/>
    <s v="P56607803"/>
    <s v="NATIONAL FACILITIES MANAGEMENT S.A."/>
    <n v="13005.22"/>
    <n v="3769.6289855072459"/>
    <s v="PEN"/>
    <s v="false"/>
  </r>
  <r>
    <s v="3520"/>
    <s v="PE"/>
    <x v="1"/>
    <n v="816"/>
    <s v="PE Sgcia Infra"/>
    <s v="JSOLORZANO"/>
    <x v="2"/>
    <s v="1200146263"/>
    <s v="10"/>
    <x v="555"/>
    <s v="Supervisión Red sanitarias Ica"/>
    <d v="2026-02-24T00:00:00"/>
    <s v="EXT_ACHIHUAN"/>
    <s v="ZSRV"/>
    <s v="SER_GRAL"/>
    <s v="P49259204"/>
    <s v="AF CONCEPT S.A.C."/>
    <n v="13000"/>
    <n v="3768.1159420289855"/>
    <s v="PEN"/>
    <s v="false"/>
  </r>
  <r>
    <s v="1100"/>
    <s v="CL"/>
    <x v="0"/>
    <n v="613"/>
    <s v="CL Gcia Ops"/>
    <s v="Ext_mloyola"/>
    <x v="2"/>
    <s v="1200145167"/>
    <s v="10"/>
    <x v="556"/>
    <s v="Apoyo Auditoría Externa SGE"/>
    <d v="2026-02-06T00:00:00"/>
    <s v="EXT_MLOYOLA"/>
    <s v="ZSRV"/>
    <s v=""/>
    <s v="77528709"/>
    <s v="ABASTIBLE TEC SPA"/>
    <n v="90.4"/>
    <n v="3766.666666666667"/>
    <s v="UF"/>
    <s v="false"/>
  </r>
  <r>
    <s v="2160"/>
    <s v="CL"/>
    <x v="0"/>
    <n v="602"/>
    <s v="CL Ops Mall"/>
    <s v="RCORTES"/>
    <x v="2"/>
    <s v="1200145355"/>
    <s v="10"/>
    <x v="557"/>
    <s v="CAJA CENTRO PARKING"/>
    <d v="2026-02-10T00:00:00"/>
    <s v="EXT_CVENEGAS"/>
    <s v="ZSRV"/>
    <s v=""/>
    <s v="76088687"/>
    <s v="MCS CONSTRUCCIONES LIMITADA"/>
    <n v="3481771"/>
    <n v="3760.2961346970073"/>
    <s v="CLP"/>
    <s v="false"/>
  </r>
  <r>
    <s v="1100"/>
    <s v="CL"/>
    <x v="0"/>
    <n v="610"/>
    <s v="CL Área Personas"/>
    <s v="KLUNA"/>
    <x v="2"/>
    <s v="1200144362"/>
    <s v="10"/>
    <x v="558"/>
    <s v="SERVICIOS"/>
    <d v="2026-01-21T00:00:00"/>
    <s v="KLUNA"/>
    <s v="ZSRV"/>
    <s v="SER_GRAL"/>
    <s v="76714250"/>
    <s v="BUROTEMPS EMPRESA DE SERV. TRANSITO"/>
    <n v="3474126"/>
    <n v="3752.0395710258877"/>
    <s v="CLP"/>
    <s v="false"/>
  </r>
  <r>
    <s v="1100"/>
    <s v="CL"/>
    <x v="0"/>
    <n v="626"/>
    <s v="CL Proyectos 3"/>
    <s v="ELLA"/>
    <x v="2"/>
    <s v="1200144620"/>
    <s v="10"/>
    <x v="559"/>
    <s v="Adicional Proy Pavimento"/>
    <d v="2026-01-27T00:00:00"/>
    <s v="EXT_AYEPEZ"/>
    <s v="ZSRV"/>
    <s v=""/>
    <s v="76197476"/>
    <s v="INGENIERIA LICENCIADO"/>
    <n v="90"/>
    <n v="3750"/>
    <s v="UF"/>
    <s v="false"/>
  </r>
  <r>
    <s v="BIN"/>
    <s v="CL"/>
    <x v="0"/>
    <n v="634"/>
    <s v="CL Proyectos 5"/>
    <s v="RSOUPER"/>
    <x v="2"/>
    <s v="1200144647"/>
    <s v="10"/>
    <x v="560"/>
    <s v="Optimizaciones PCI BUIN"/>
    <d v="2026-01-27T00:00:00"/>
    <s v="EXT_AYEPEZ"/>
    <s v="ZSRV"/>
    <s v=""/>
    <s v="84071600"/>
    <s v="FLEISCHMANN CHILE S.A"/>
    <n v="90"/>
    <n v="3750"/>
    <s v="UF"/>
    <s v="false"/>
  </r>
  <r>
    <s v="2160"/>
    <s v="CL"/>
    <x v="0"/>
    <n v="601"/>
    <s v="CL Center Manager"/>
    <s v="Ext_mloyola"/>
    <x v="2"/>
    <s v="1200144781"/>
    <s v="10"/>
    <x v="561"/>
    <s v="WES enero a sept 2026"/>
    <d v="2026-01-29T00:00:00"/>
    <s v="EXT_MLOYOLA"/>
    <s v="ZSRV"/>
    <s v=""/>
    <s v="76052252"/>
    <s v="WES SPA"/>
    <n v="90"/>
    <n v="3750"/>
    <s v="UF"/>
    <s v="false"/>
  </r>
  <r>
    <s v="1100"/>
    <s v="CL"/>
    <x v="0"/>
    <n v="601"/>
    <s v="CL Center Manager"/>
    <s v="Ext_mloyola"/>
    <x v="2"/>
    <s v="1200145309"/>
    <s v="10"/>
    <x v="562"/>
    <s v="Asesor tecnico vialidad UD2"/>
    <d v="2026-02-10T00:00:00"/>
    <s v="EXT_MLOYOLA"/>
    <s v="ZSRV"/>
    <s v=""/>
    <s v="6857931"/>
    <s v="ELOY SEGUNDO MORAGA RAMOS"/>
    <n v="90"/>
    <n v="3750"/>
    <s v="UF"/>
    <s v="false"/>
  </r>
  <r>
    <s v="1100"/>
    <s v="CL"/>
    <x v="0"/>
    <n v="923"/>
    <s v="Corp Analytics TI"/>
    <s v="ITOBAR"/>
    <x v="1"/>
    <s v="1400009242"/>
    <s v="10"/>
    <x v="563"/>
    <s v="Serv Gabriela Enero 26"/>
    <d v="2026-02-09T00:00:00"/>
    <s v="ITOBAR"/>
    <s v="ZPMH"/>
    <s v=""/>
    <s v="76011398"/>
    <s v="CONSULTORIA Y DESARROLLO DE SOFTWAR"/>
    <n v="90"/>
    <n v="3750"/>
    <s v="UF"/>
    <s v="false"/>
  </r>
  <r>
    <s v="1100"/>
    <s v="CL"/>
    <x v="0"/>
    <n v="923"/>
    <s v="Corp Analytics TI"/>
    <s v="ITOBAR"/>
    <x v="1"/>
    <s v="1400009242"/>
    <s v="20"/>
    <x v="563"/>
    <s v="Serv Gabriela Feb 26"/>
    <d v="2026-02-09T00:00:00"/>
    <s v="ITOBAR"/>
    <s v="ZPMH"/>
    <s v=""/>
    <s v="76011398"/>
    <s v="CONSULTORIA Y DESARROLLO DE SOFTWAR"/>
    <n v="90"/>
    <n v="3750"/>
    <s v="UF"/>
    <s v="false"/>
  </r>
  <r>
    <s v="1100"/>
    <s v="CL"/>
    <x v="0"/>
    <n v="923"/>
    <s v="Corp Analytics TI"/>
    <s v="ITOBAR"/>
    <x v="1"/>
    <s v="1400009242"/>
    <s v="30"/>
    <x v="563"/>
    <s v="Serv Gabriela Mar 26"/>
    <d v="2026-02-09T00:00:00"/>
    <s v="ITOBAR"/>
    <s v="ZPMH"/>
    <s v=""/>
    <s v="76011398"/>
    <s v="CONSULTORIA Y DESARROLLO DE SOFTWAR"/>
    <n v="90"/>
    <n v="3750"/>
    <s v="UF"/>
    <s v="false"/>
  </r>
  <r>
    <s v="MIN"/>
    <s v="PE"/>
    <x v="1"/>
    <n v="802"/>
    <s v="PE Ops Mall"/>
    <s v="jrojas"/>
    <x v="3"/>
    <s v="1200147549"/>
    <s v="10"/>
    <x v="564"/>
    <s v="serv.fee-de limp d grasa-cam de bomb-Ma"/>
    <d v="2026-03-18T00:00:00"/>
    <s v="EXT_EDAVILA"/>
    <s v="ZSRV"/>
    <s v=""/>
    <s v="P43108417"/>
    <s v="ANCRO S.R.L"/>
    <n v="12937.4"/>
    <n v="3749.9710144927535"/>
    <s v="PEN"/>
    <s v="false"/>
  </r>
  <r>
    <s v="MAM"/>
    <s v="CL"/>
    <x v="0"/>
    <n v="604"/>
    <s v="CL Marketing Mall"/>
    <s v="JGORICHON"/>
    <x v="2"/>
    <s v="1200145653"/>
    <s v="10"/>
    <x v="565"/>
    <s v="VDV/ EXTRASACTIVACION/ ENERO"/>
    <d v="2026-02-16T00:00:00"/>
    <s v="JGORICHON"/>
    <s v="ZSRV"/>
    <s v=""/>
    <s v="99557160"/>
    <s v="CINECOLOR FILMS CHILE SPA."/>
    <n v="3470000"/>
    <n v="3747.5835106325535"/>
    <s v="CLP"/>
    <s v="false"/>
  </r>
  <r>
    <s v="LMR"/>
    <s v="PE"/>
    <x v="1"/>
    <n v="805"/>
    <s v="PE Gcia InfrayDes"/>
    <s v="MCARRASCO"/>
    <x v="2"/>
    <s v="1200145968"/>
    <s v="10"/>
    <x v="566"/>
    <s v="Proyecto La Mar - Formulario"/>
    <d v="2026-02-19T00:00:00"/>
    <s v="EXT_ACHIHUAN"/>
    <s v="ZSRV"/>
    <s v=""/>
    <s v="P76007167"/>
    <s v="PEIRANO Y COMPANIA CONSULTORES"/>
    <n v="3717"/>
    <n v="3717"/>
    <s v="USD"/>
    <s v="false"/>
  </r>
  <r>
    <s v="1100"/>
    <s v="CL"/>
    <x v="0"/>
    <n v="602"/>
    <s v="CL Ops Mall"/>
    <s v="KCEA"/>
    <x v="2"/>
    <s v="1200145904"/>
    <s v="10"/>
    <x v="567"/>
    <s v="Conjunto pasamanos en E43"/>
    <d v="2026-02-18T00:00:00"/>
    <s v="EXT_CNARANJO"/>
    <s v="ZSRV"/>
    <s v=""/>
    <s v="96726480"/>
    <s v="TK ELEVADORES CHILE S.A"/>
    <n v="3440172"/>
    <n v="3715.3694123745859"/>
    <s v="CLP"/>
    <s v="false"/>
  </r>
  <r>
    <s v="3520"/>
    <s v="PE"/>
    <x v="1"/>
    <n v="804"/>
    <s v="PE Marketing Mall"/>
    <s v="JHERNANDEZ"/>
    <x v="3"/>
    <s v="1200147448"/>
    <s v="10"/>
    <x v="568"/>
    <s v="POP _ Señaleticas mall"/>
    <d v="2026-03-17T00:00:00"/>
    <s v="EXT_EDAVILA"/>
    <s v="ZSRV"/>
    <s v="SER_MKT"/>
    <s v="P53508634"/>
    <s v="INVERSIONES QUISPE &amp; GUTIERREZ S.A."/>
    <n v="12802.12"/>
    <n v="3710.7594202898549"/>
    <s v="PEN"/>
    <s v="false"/>
  </r>
  <r>
    <s v="MIN"/>
    <s v="PE"/>
    <x v="1"/>
    <n v="802"/>
    <s v="PE Ops Mall"/>
    <s v="cpisfil"/>
    <x v="2"/>
    <s v="1200146181"/>
    <s v="10"/>
    <x v="569"/>
    <s v="serv.fee feb de limpieza de trampa de gr"/>
    <d v="2026-02-23T00:00:00"/>
    <s v="EXT_EDAVILA"/>
    <s v="ZSRV"/>
    <s v=""/>
    <s v="P43108417"/>
    <s v="ANCRO S.R.L"/>
    <n v="12798.3"/>
    <n v="3709.652173913043"/>
    <s v="PEN"/>
    <s v="false"/>
  </r>
  <r>
    <s v="2400"/>
    <s v="CL"/>
    <x v="0"/>
    <n v="602"/>
    <s v="CL Ops Mall"/>
    <s v="ROQUENDO"/>
    <x v="2"/>
    <s v="1200145507"/>
    <s v="10"/>
    <x v="570"/>
    <s v="tramitacion seremi de salud sala de basu"/>
    <d v="2026-02-12T00:00:00"/>
    <s v="MMARTINEZG"/>
    <s v="ZSRV"/>
    <s v=""/>
    <s v="77329216"/>
    <s v="ELEVACION NORTE SPA"/>
    <n v="89"/>
    <n v="3708.333333333333"/>
    <s v="UF"/>
    <s v="false"/>
  </r>
  <r>
    <s v="2400"/>
    <s v="CL"/>
    <x v="0"/>
    <n v="928"/>
    <s v="Corp Gest Riesgo"/>
    <s v="cfuentes"/>
    <x v="1"/>
    <s v="1400009109"/>
    <s v="10"/>
    <x v="571"/>
    <s v="Póliza Ciberseguridad 28NOV2025-28NOV202"/>
    <d v="2026-01-07T00:00:00"/>
    <s v="PMUNOZ"/>
    <s v="ZPMH"/>
    <s v=""/>
    <s v="99225000"/>
    <s v="CHUBB SEGUROS CHILE S.A."/>
    <n v="3692.63"/>
    <n v="3692.63"/>
    <s v="USD"/>
    <s v="false"/>
  </r>
  <r>
    <s v="6500"/>
    <s v="PE"/>
    <x v="2"/>
    <n v="802"/>
    <s v="PE Ops Mall"/>
    <s v="CPACHECO"/>
    <x v="1"/>
    <s v="1400009273"/>
    <s v="120"/>
    <x v="572"/>
    <s v="Parking 2026 - HUAR"/>
    <d v="2026-02-19T00:00:00"/>
    <s v="PRA_CPACHECO"/>
    <s v="ZPMH"/>
    <s v="SER_GRAL"/>
    <s v="P60338169"/>
    <s v="INVERSIONES URBANISTICAS OPERADORA"/>
    <n v="12688"/>
    <n v="3677.6811594202895"/>
    <s v="PEN"/>
    <s v="false"/>
  </r>
  <r>
    <s v="6500"/>
    <s v="PE"/>
    <x v="2"/>
    <n v="802"/>
    <s v="PE Ops Mall"/>
    <s v="CPACHECO"/>
    <x v="1"/>
    <s v="1400009273"/>
    <s v="10"/>
    <x v="572"/>
    <s v="Parking 2026 - HUAR"/>
    <d v="2026-02-11T00:00:00"/>
    <s v="PRA_CPACHECO"/>
    <s v="ZPMH"/>
    <s v="SER_GRAL"/>
    <s v="P60338169"/>
    <s v="INVERSIONES URBANISTICAS OPERADORA"/>
    <n v="12688"/>
    <n v="3677.6811594202895"/>
    <s v="PEN"/>
    <s v="false"/>
  </r>
  <r>
    <s v="6500"/>
    <s v="PE"/>
    <x v="2"/>
    <n v="802"/>
    <s v="PE Ops Mall"/>
    <s v="CPACHECO"/>
    <x v="1"/>
    <s v="1400009273"/>
    <s v="20"/>
    <x v="572"/>
    <s v="Parking 2026 - HUAR"/>
    <d v="2026-02-11T00:00:00"/>
    <s v="PRA_CPACHECO"/>
    <s v="ZPMH"/>
    <s v="SER_GRAL"/>
    <s v="P60338169"/>
    <s v="INVERSIONES URBANISTICAS OPERADORA"/>
    <n v="12688"/>
    <n v="3677.6811594202895"/>
    <s v="PEN"/>
    <s v="false"/>
  </r>
  <r>
    <s v="6500"/>
    <s v="PE"/>
    <x v="2"/>
    <n v="802"/>
    <s v="PE Ops Mall"/>
    <s v="CPACHECO"/>
    <x v="1"/>
    <s v="1400009273"/>
    <s v="30"/>
    <x v="572"/>
    <s v="Parking 2026 - HUAR"/>
    <d v="2026-02-11T00:00:00"/>
    <s v="PRA_CPACHECO"/>
    <s v="ZPMH"/>
    <s v="SER_GRAL"/>
    <s v="P60338169"/>
    <s v="INVERSIONES URBANISTICAS OPERADORA"/>
    <n v="12688"/>
    <n v="3677.6811594202895"/>
    <s v="PEN"/>
    <s v="false"/>
  </r>
  <r>
    <s v="6500"/>
    <s v="PE"/>
    <x v="2"/>
    <n v="802"/>
    <s v="PE Ops Mall"/>
    <s v="CPACHECO"/>
    <x v="1"/>
    <s v="1400009273"/>
    <s v="40"/>
    <x v="572"/>
    <s v="Parking 2026 - HUAR"/>
    <d v="2026-02-11T00:00:00"/>
    <s v="PRA_CPACHECO"/>
    <s v="ZPMH"/>
    <s v="SER_GRAL"/>
    <s v="P60338169"/>
    <s v="INVERSIONES URBANISTICAS OPERADORA"/>
    <n v="12688"/>
    <n v="3677.6811594202895"/>
    <s v="PEN"/>
    <s v="false"/>
  </r>
  <r>
    <s v="6500"/>
    <s v="PE"/>
    <x v="2"/>
    <n v="802"/>
    <s v="PE Ops Mall"/>
    <s v="CPACHECO"/>
    <x v="1"/>
    <s v="1400009273"/>
    <s v="50"/>
    <x v="572"/>
    <s v="Parking 2026 - HUAR"/>
    <d v="2026-02-11T00:00:00"/>
    <s v="PRA_CPACHECO"/>
    <s v="ZPMH"/>
    <s v="SER_GRAL"/>
    <s v="P60338169"/>
    <s v="INVERSIONES URBANISTICAS OPERADORA"/>
    <n v="12688"/>
    <n v="3677.6811594202895"/>
    <s v="PEN"/>
    <s v="false"/>
  </r>
  <r>
    <s v="6500"/>
    <s v="PE"/>
    <x v="2"/>
    <n v="802"/>
    <s v="PE Ops Mall"/>
    <s v="CPACHECO"/>
    <x v="1"/>
    <s v="1400009273"/>
    <s v="60"/>
    <x v="572"/>
    <s v="Parking 2026 - HUAR"/>
    <d v="2026-02-11T00:00:00"/>
    <s v="PRA_CPACHECO"/>
    <s v="ZPMH"/>
    <s v="SER_GRAL"/>
    <s v="P60338169"/>
    <s v="INVERSIONES URBANISTICAS OPERADORA"/>
    <n v="12688"/>
    <n v="3677.6811594202895"/>
    <s v="PEN"/>
    <s v="false"/>
  </r>
  <r>
    <s v="6500"/>
    <s v="PE"/>
    <x v="2"/>
    <n v="802"/>
    <s v="PE Ops Mall"/>
    <s v="CPACHECO"/>
    <x v="1"/>
    <s v="1400009273"/>
    <s v="70"/>
    <x v="572"/>
    <s v="Parking 2026 - HUAR"/>
    <d v="2026-02-11T00:00:00"/>
    <s v="PRA_CPACHECO"/>
    <s v="ZPMH"/>
    <s v="SER_GRAL"/>
    <s v="P60338169"/>
    <s v="INVERSIONES URBANISTICAS OPERADORA"/>
    <n v="12688"/>
    <n v="3677.6811594202895"/>
    <s v="PEN"/>
    <s v="false"/>
  </r>
  <r>
    <s v="6500"/>
    <s v="PE"/>
    <x v="2"/>
    <n v="802"/>
    <s v="PE Ops Mall"/>
    <s v="CPACHECO"/>
    <x v="1"/>
    <s v="1400009273"/>
    <s v="80"/>
    <x v="572"/>
    <s v="Parking 2026 - HUAR"/>
    <d v="2026-02-11T00:00:00"/>
    <s v="PRA_CPACHECO"/>
    <s v="ZPMH"/>
    <s v="SER_GRAL"/>
    <s v="P60338169"/>
    <s v="INVERSIONES URBANISTICAS OPERADORA"/>
    <n v="12688"/>
    <n v="3677.6811594202895"/>
    <s v="PEN"/>
    <s v="false"/>
  </r>
  <r>
    <s v="6500"/>
    <s v="PE"/>
    <x v="2"/>
    <n v="802"/>
    <s v="PE Ops Mall"/>
    <s v="CPACHECO"/>
    <x v="1"/>
    <s v="1400009273"/>
    <s v="90"/>
    <x v="572"/>
    <s v="Parking 2026 - HUAR"/>
    <d v="2026-02-11T00:00:00"/>
    <s v="PRA_CPACHECO"/>
    <s v="ZPMH"/>
    <s v="SER_GRAL"/>
    <s v="P60338169"/>
    <s v="INVERSIONES URBANISTICAS OPERADORA"/>
    <n v="12688"/>
    <n v="3677.6811594202895"/>
    <s v="PEN"/>
    <s v="false"/>
  </r>
  <r>
    <s v="6500"/>
    <s v="PE"/>
    <x v="2"/>
    <n v="802"/>
    <s v="PE Ops Mall"/>
    <s v="CPACHECO"/>
    <x v="1"/>
    <s v="1400009273"/>
    <s v="100"/>
    <x v="572"/>
    <s v="Parking 2026 - HUAR"/>
    <d v="2026-02-11T00:00:00"/>
    <s v="PRA_CPACHECO"/>
    <s v="ZPMH"/>
    <s v="SER_GRAL"/>
    <s v="P60338169"/>
    <s v="INVERSIONES URBANISTICAS OPERADORA"/>
    <n v="12688"/>
    <n v="3677.6811594202895"/>
    <s v="PEN"/>
    <s v="false"/>
  </r>
  <r>
    <s v="6500"/>
    <s v="PE"/>
    <x v="2"/>
    <n v="802"/>
    <s v="PE Ops Mall"/>
    <s v="CPACHECO"/>
    <x v="1"/>
    <s v="1400009273"/>
    <s v="110"/>
    <x v="572"/>
    <s v="Parking 2026 - HUAR"/>
    <d v="2026-02-11T00:00:00"/>
    <s v="PRA_CPACHECO"/>
    <s v="ZPMH"/>
    <s v="SER_GRAL"/>
    <s v="P60338169"/>
    <s v="INVERSIONES URBANISTICAS OPERADORA"/>
    <n v="12688"/>
    <n v="3677.6811594202895"/>
    <s v="PEN"/>
    <s v="false"/>
  </r>
  <r>
    <s v="6000"/>
    <s v="PE"/>
    <x v="2"/>
    <n v="802"/>
    <s v="PE Ops Mall"/>
    <s v="MPONCE"/>
    <x v="2"/>
    <s v="1200145178"/>
    <s v="10"/>
    <x v="573"/>
    <s v="LIMPIEZA DE LONAS TENSADAS PATIO DE COMI"/>
    <d v="2026-02-06T00:00:00"/>
    <s v="EXT_KNOLASCO"/>
    <s v="ZSRV"/>
    <s v="SER_MANTO"/>
    <s v="P56607803"/>
    <s v="NATIONAL FACILITIES MANAGEMENT S.A."/>
    <n v="12681.82"/>
    <n v="3675.8898550724634"/>
    <s v="PEN"/>
    <s v="false"/>
  </r>
  <r>
    <s v="1100"/>
    <s v="CL"/>
    <x v="0"/>
    <n v="602"/>
    <s v="CL Ops Mall"/>
    <s v="KCEA"/>
    <x v="2"/>
    <s v="1200146659"/>
    <s v="10"/>
    <x v="574"/>
    <s v="Certificación de TTVV"/>
    <d v="2026-03-04T00:00:00"/>
    <s v="EXT_CNARANJO"/>
    <s v="ZSRV"/>
    <s v=""/>
    <s v="76906263"/>
    <s v="CERTIFICACION DE ASCENSORES IECAM"/>
    <n v="88"/>
    <n v="3666.6666666666665"/>
    <s v="UF"/>
    <s v="false"/>
  </r>
  <r>
    <s v="6000"/>
    <s v="PE"/>
    <x v="2"/>
    <n v="801"/>
    <s v="PE Center Manager"/>
    <s v="LRIOS"/>
    <x v="2"/>
    <s v="1200144986"/>
    <s v="10"/>
    <x v="575"/>
    <s v="MANT Y RECARGA DE EXTINTORES"/>
    <d v="2026-02-03T00:00:00"/>
    <s v="EXT_KNOLASCO"/>
    <s v="ZSRV"/>
    <s v="SER_GRAL"/>
    <s v="P60193943"/>
    <s v="VALEXTIN EQUIPOS CONTRA INCENDIOS"/>
    <n v="12620.76"/>
    <n v="3658.1913043478257"/>
    <s v="PEN"/>
    <s v="false"/>
  </r>
  <r>
    <s v="LAR"/>
    <s v="PE"/>
    <x v="1"/>
    <n v="801"/>
    <s v="PE Center Manager"/>
    <s v="FZAMALLOA"/>
    <x v="3"/>
    <s v="1200147235"/>
    <s v="10"/>
    <x v="576"/>
    <s v="MANT. POZO SÉPTICO SUR Y NORTE"/>
    <d v="2026-03-12T00:00:00"/>
    <s v="EXT_KNOLASCO"/>
    <s v="ZSRV"/>
    <s v=""/>
    <s v="P56607803"/>
    <s v="NATIONAL FACILITIES MANAGEMENT S.A."/>
    <n v="12594.86"/>
    <n v="3650.6840579710147"/>
    <s v="PEN"/>
    <s v="false"/>
  </r>
  <r>
    <s v="3100"/>
    <s v="PE"/>
    <x v="1"/>
    <n v="911"/>
    <s v="Corp A. Finanzas"/>
    <s v="adulcic"/>
    <x v="0"/>
    <s v="1300008856"/>
    <s v="10"/>
    <x v="213"/>
    <s v="Servicios Emisores 25"/>
    <d v="2026-01-29T00:00:00"/>
    <s v="DQUINTANA"/>
    <s v="ZSPC"/>
    <s v=""/>
    <s v="P34666962"/>
    <s v="CAVALI S.A"/>
    <n v="3650.21"/>
    <n v="3650.21"/>
    <s v="USD"/>
    <s v="false"/>
  </r>
  <r>
    <s v="1100"/>
    <s v="CL"/>
    <x v="0"/>
    <n v="602"/>
    <s v="CL Ops Mall"/>
    <s v="FJELDRES"/>
    <x v="2"/>
    <s v="1200145325"/>
    <s v="10"/>
    <x v="577"/>
    <s v="Reparación UPS Sala Control"/>
    <d v="2026-02-10T00:00:00"/>
    <s v="EXT_CNARANJO"/>
    <s v="ZSRV"/>
    <s v=""/>
    <s v="52003344"/>
    <s v="POWERTEC INGENIERIA Y CONSTRUCCIÓN"/>
    <n v="3650"/>
    <n v="3650"/>
    <s v="USD"/>
    <s v="false"/>
  </r>
  <r>
    <s v="ACO"/>
    <s v="CL"/>
    <x v="0"/>
    <n v="602"/>
    <s v="CL Ops Mall"/>
    <s v="FGONZALEZG"/>
    <x v="2"/>
    <s v="1200146793"/>
    <s v="10"/>
    <x v="578"/>
    <s v="Instalacion central incendio Bco Falabel"/>
    <d v="2026-03-06T00:00:00"/>
    <s v="FGONZALEZG"/>
    <s v="ZSRV"/>
    <s v=""/>
    <s v="96811990"/>
    <s v="LINKES CHILE S.A"/>
    <n v="3370821"/>
    <n v="3640.4706619290878"/>
    <s v="CLP"/>
    <s v="false"/>
  </r>
  <r>
    <s v="1110"/>
    <s v="CL"/>
    <x v="0"/>
    <n v="603"/>
    <s v="CL Ops Out/Strip"/>
    <s v="MBELLO"/>
    <x v="2"/>
    <s v="1200146432"/>
    <s v="10"/>
    <x v="579"/>
    <s v="TABIQUE PROV.LOC. GEOGRAPHY"/>
    <d v="2026-02-26T00:00:00"/>
    <s v="EXT_MBELLO"/>
    <s v="ZSRV"/>
    <s v=""/>
    <s v="96811990"/>
    <s v="LINKES CHILE S.A"/>
    <n v="3355856"/>
    <n v="3624.3085330424547"/>
    <s v="CLP"/>
    <s v="false"/>
  </r>
  <r>
    <s v="1100"/>
    <s v="CL"/>
    <x v="0"/>
    <n v="602"/>
    <s v="CL Ops Mall"/>
    <s v="MANTONIETA"/>
    <x v="2"/>
    <s v="1200146685"/>
    <s v="10"/>
    <x v="580"/>
    <s v="Adicional recarpeteo Salida Kennedy"/>
    <d v="2026-03-04T00:00:00"/>
    <s v="EXT_CNARANJO"/>
    <s v="ZSRV"/>
    <s v=""/>
    <s v="76280086"/>
    <s v="SOLUCIONES SIM SPA"/>
    <n v="86.3"/>
    <n v="3595.833333333333"/>
    <s v="UF"/>
    <s v="false"/>
  </r>
  <r>
    <s v="2200"/>
    <s v="CL"/>
    <x v="0"/>
    <n v="928"/>
    <s v="Corp Gest Riesgo"/>
    <s v="cfuentes"/>
    <x v="1"/>
    <s v="1400009091"/>
    <s v="10"/>
    <x v="581"/>
    <s v="Póliza Ciberseguridad 28NOV2025-28NOV202"/>
    <d v="2026-01-07T00:00:00"/>
    <s v="PMUNOZ"/>
    <s v="ZPMH"/>
    <s v=""/>
    <s v="99225000"/>
    <s v="CHUBB SEGUROS CHILE S.A."/>
    <n v="3595.01"/>
    <n v="3595.01"/>
    <s v="USD"/>
    <s v="false"/>
  </r>
  <r>
    <s v="1100"/>
    <s v="CL"/>
    <x v="0"/>
    <n v="602"/>
    <s v="CL Ops Mall"/>
    <s v="MANTONIETA"/>
    <x v="2"/>
    <s v="1200145706"/>
    <s v="10"/>
    <x v="582"/>
    <s v="Cierre provisorio local Starbucks"/>
    <d v="2026-02-16T00:00:00"/>
    <s v="EXT_CNARANJO"/>
    <s v="ZSRV"/>
    <s v=""/>
    <s v="76280086"/>
    <s v="SOLUCIONES SIM SPA"/>
    <n v="86.18"/>
    <n v="3590.8333333333335"/>
    <s v="UF"/>
    <s v="false"/>
  </r>
  <r>
    <s v="6030"/>
    <s v="PE"/>
    <x v="2"/>
    <n v="804"/>
    <s v="PE Marketing Mall"/>
    <s v="RCULQUI"/>
    <x v="2"/>
    <s v="1200144691"/>
    <s v="10"/>
    <x v="583"/>
    <s v="Eventos_AON_Show Brayan Arambulo"/>
    <d v="2026-01-27T00:00:00"/>
    <s v="EXT_BRODRIGU"/>
    <s v="ZSRV"/>
    <s v=""/>
    <s v="P20416564"/>
    <s v="SUSAN LEON PRODUCCIONES Y REPRESENT"/>
    <n v="12350"/>
    <n v="3579.710144927536"/>
    <s v="PEN"/>
    <s v="false"/>
  </r>
  <r>
    <s v="MQU"/>
    <s v="CL"/>
    <x v="0"/>
    <n v="602"/>
    <s v="CL Ops Mall"/>
    <s v="MBELLO"/>
    <x v="2"/>
    <s v="1200146257"/>
    <s v="10"/>
    <x v="584"/>
    <s v="COSTO C/RECUP. CARGO A LOC FUENTE SPORT"/>
    <d v="2026-02-24T00:00:00"/>
    <s v="EXT_MBELLO"/>
    <s v="ZSRV"/>
    <s v=""/>
    <s v="77692006"/>
    <s v="FISER SPA"/>
    <n v="3310890"/>
    <n v="3575.7454667199468"/>
    <s v="CLP"/>
    <s v="false"/>
  </r>
  <r>
    <s v="PAG"/>
    <s v="CO"/>
    <x v="3"/>
    <n v="911"/>
    <s v="Corp A. Finanzas"/>
    <s v="DSANTOS"/>
    <x v="1"/>
    <s v="1400009205"/>
    <s v="30"/>
    <x v="534"/>
    <s v="ITAU FIDUCIARIA-MES FEBRERO"/>
    <d v="2026-02-02T00:00:00"/>
    <s v="VPRADENAS"/>
    <s v="ZPMH"/>
    <s v=""/>
    <s v="C800141021"/>
    <s v="ITAU FIDUCIARIA COLOMBIA S.A."/>
    <n v="13131788"/>
    <n v="3570.3610657966287"/>
    <s v="COP"/>
    <s v="false"/>
  </r>
  <r>
    <s v="PAG"/>
    <s v="CO"/>
    <x v="3"/>
    <n v="911"/>
    <s v="Corp A. Finanzas"/>
    <s v="DSANTOS"/>
    <x v="1"/>
    <s v="1400009205"/>
    <s v="40"/>
    <x v="534"/>
    <s v="ITAU FIDUCIARIA-MES MARZO"/>
    <d v="2026-02-02T00:00:00"/>
    <s v="VPRADENAS"/>
    <s v="ZPMH"/>
    <s v=""/>
    <s v="C800141021"/>
    <s v="ITAU FIDUCIARIA COLOMBIA S.A."/>
    <n v="13131788"/>
    <n v="3570.3610657966287"/>
    <s v="COP"/>
    <s v="false"/>
  </r>
  <r>
    <s v="PAG"/>
    <s v="CO"/>
    <x v="3"/>
    <n v="911"/>
    <s v="Corp A. Finanzas"/>
    <s v="DSANTOS"/>
    <x v="1"/>
    <s v="1400009205"/>
    <s v="50"/>
    <x v="534"/>
    <s v="ITAU FIDUCIARIA-MES ABRIL"/>
    <d v="2026-02-02T00:00:00"/>
    <s v="VPRADENAS"/>
    <s v="ZPMH"/>
    <s v=""/>
    <s v="C800141021"/>
    <s v="ITAU FIDUCIARIA COLOMBIA S.A."/>
    <n v="13131788"/>
    <n v="3570.3610657966287"/>
    <s v="COP"/>
    <s v="false"/>
  </r>
  <r>
    <s v="PAG"/>
    <s v="CO"/>
    <x v="3"/>
    <n v="911"/>
    <s v="Corp A. Finanzas"/>
    <s v="DSANTOS"/>
    <x v="1"/>
    <s v="1400009205"/>
    <s v="60"/>
    <x v="534"/>
    <s v="ITAU FIDUCIARIA-MES MAYO"/>
    <d v="2026-02-02T00:00:00"/>
    <s v="VPRADENAS"/>
    <s v="ZPMH"/>
    <s v=""/>
    <s v="C800141021"/>
    <s v="ITAU FIDUCIARIA COLOMBIA S.A."/>
    <n v="13131788"/>
    <n v="3570.3610657966287"/>
    <s v="COP"/>
    <s v="false"/>
  </r>
  <r>
    <s v="PAG"/>
    <s v="CO"/>
    <x v="3"/>
    <n v="911"/>
    <s v="Corp A. Finanzas"/>
    <s v="DSANTOS"/>
    <x v="1"/>
    <s v="1400009205"/>
    <s v="70"/>
    <x v="534"/>
    <s v="ITAU FIDUCIARIA-MES JUNIO"/>
    <d v="2026-02-02T00:00:00"/>
    <s v="VPRADENAS"/>
    <s v="ZPMH"/>
    <s v=""/>
    <s v="C800141021"/>
    <s v="ITAU FIDUCIARIA COLOMBIA S.A."/>
    <n v="13131788"/>
    <n v="3570.3610657966287"/>
    <s v="COP"/>
    <s v="false"/>
  </r>
  <r>
    <s v="PAG"/>
    <s v="CO"/>
    <x v="3"/>
    <n v="911"/>
    <s v="Corp A. Finanzas"/>
    <s v="DSANTOS"/>
    <x v="1"/>
    <s v="1400009205"/>
    <s v="80"/>
    <x v="534"/>
    <s v="ITAU FIDUCIARIA-MES JULIO"/>
    <d v="2026-02-02T00:00:00"/>
    <s v="VPRADENAS"/>
    <s v="ZPMH"/>
    <s v=""/>
    <s v="C800141021"/>
    <s v="ITAU FIDUCIARIA COLOMBIA S.A."/>
    <n v="13131788"/>
    <n v="3570.3610657966287"/>
    <s v="COP"/>
    <s v="false"/>
  </r>
  <r>
    <s v="PAG"/>
    <s v="CO"/>
    <x v="3"/>
    <n v="911"/>
    <s v="Corp A. Finanzas"/>
    <s v="DSANTOS"/>
    <x v="1"/>
    <s v="1400009205"/>
    <s v="90"/>
    <x v="534"/>
    <s v="ITAU FIDUCIARIA-MES AGOSTO"/>
    <d v="2026-02-02T00:00:00"/>
    <s v="VPRADENAS"/>
    <s v="ZPMH"/>
    <s v=""/>
    <s v="C800141021"/>
    <s v="ITAU FIDUCIARIA COLOMBIA S.A."/>
    <n v="13131788"/>
    <n v="3570.3610657966287"/>
    <s v="COP"/>
    <s v="false"/>
  </r>
  <r>
    <s v="PAG"/>
    <s v="CO"/>
    <x v="3"/>
    <n v="911"/>
    <s v="Corp A. Finanzas"/>
    <s v="DSANTOS"/>
    <x v="1"/>
    <s v="1400009205"/>
    <s v="100"/>
    <x v="534"/>
    <s v="ITAU FIDUCIARIA-MES SEPTIEMBRE"/>
    <d v="2026-02-02T00:00:00"/>
    <s v="VPRADENAS"/>
    <s v="ZPMH"/>
    <s v=""/>
    <s v="C800141021"/>
    <s v="ITAU FIDUCIARIA COLOMBIA S.A."/>
    <n v="13131788"/>
    <n v="3570.3610657966287"/>
    <s v="COP"/>
    <s v="false"/>
  </r>
  <r>
    <s v="PAG"/>
    <s v="CO"/>
    <x v="3"/>
    <n v="911"/>
    <s v="Corp A. Finanzas"/>
    <s v="DSANTOS"/>
    <x v="1"/>
    <s v="1400009205"/>
    <s v="110"/>
    <x v="534"/>
    <s v="ITAU FIDUCIARIA-MES OCTUBRE"/>
    <d v="2026-02-02T00:00:00"/>
    <s v="VPRADENAS"/>
    <s v="ZPMH"/>
    <s v=""/>
    <s v="C800141021"/>
    <s v="ITAU FIDUCIARIA COLOMBIA S.A."/>
    <n v="13131788"/>
    <n v="3570.3610657966287"/>
    <s v="COP"/>
    <s v="false"/>
  </r>
  <r>
    <s v="PAG"/>
    <s v="CO"/>
    <x v="3"/>
    <n v="911"/>
    <s v="Corp A. Finanzas"/>
    <s v="DSANTOS"/>
    <x v="1"/>
    <s v="1400009205"/>
    <s v="120"/>
    <x v="534"/>
    <s v="ITAU FIDUCIARIA-MES NOVIEMBRE"/>
    <d v="2026-02-02T00:00:00"/>
    <s v="VPRADENAS"/>
    <s v="ZPMH"/>
    <s v=""/>
    <s v="C800141021"/>
    <s v="ITAU FIDUCIARIA COLOMBIA S.A."/>
    <n v="13131788"/>
    <n v="3570.3610657966287"/>
    <s v="COP"/>
    <s v="false"/>
  </r>
  <r>
    <s v="PAG"/>
    <s v="CO"/>
    <x v="3"/>
    <n v="911"/>
    <s v="Corp A. Finanzas"/>
    <s v="DSANTOS"/>
    <x v="1"/>
    <s v="1400009205"/>
    <s v="130"/>
    <x v="534"/>
    <s v="ITAU FIDUCIARIA-MES DICIEMBRE"/>
    <d v="2026-02-02T00:00:00"/>
    <s v="VPRADENAS"/>
    <s v="ZPMH"/>
    <s v=""/>
    <s v="C800141021"/>
    <s v="ITAU FIDUCIARIA COLOMBIA S.A."/>
    <n v="13131788"/>
    <n v="3570.3610657966287"/>
    <s v="COP"/>
    <s v="false"/>
  </r>
  <r>
    <s v="PCA"/>
    <s v="CO"/>
    <x v="3"/>
    <n v="702"/>
    <s v="CO Ops Mall"/>
    <s v="DLOZADA"/>
    <x v="2"/>
    <s v="1200144702"/>
    <s v="10"/>
    <x v="585"/>
    <s v="REPARACIÓN CIELO RASO P2 N3 PUMA"/>
    <d v="2026-01-28T00:00:00"/>
    <s v="EXT_AFLOREZ"/>
    <s v="ZSRV"/>
    <s v=""/>
    <s v="C901281802"/>
    <s v="SOLUCIONES LA VEGA SAS"/>
    <n v="13090000"/>
    <n v="3558.99945622621"/>
    <s v="COP"/>
    <s v="false"/>
  </r>
  <r>
    <s v="1100"/>
    <s v="CL"/>
    <x v="0"/>
    <n v="909"/>
    <s v="Corp Gcia Legal"/>
    <s v="DGROB"/>
    <x v="3"/>
    <s v="1200147560"/>
    <s v="10"/>
    <x v="586"/>
    <s v="Honorarios NC 202554111"/>
    <d v="2026-03-18T00:00:00"/>
    <s v="DQUINTANA"/>
    <s v="ZSRV"/>
    <s v=""/>
    <s v="79753810"/>
    <s v="CLARO Y COMPANIA"/>
    <n v="84.95"/>
    <n v="3539.5833333333335"/>
    <s v="UF"/>
    <s v="false"/>
  </r>
  <r>
    <s v="3540"/>
    <s v="PE"/>
    <x v="1"/>
    <n v="811"/>
    <s v="PE Área Admin"/>
    <s v="GRAVINES"/>
    <x v="2"/>
    <s v="1200144399"/>
    <s v="10"/>
    <x v="587"/>
    <s v="SUSCRIPCION ACCEP ENERO 26"/>
    <d v="2026-01-22T00:00:00"/>
    <s v="GRAVINES"/>
    <s v="ZSRV"/>
    <s v=""/>
    <s v="P50380726"/>
    <s v="ASOCIACION DE CENTROS COMERCIALES"/>
    <n v="12200"/>
    <n v="3536.231884057971"/>
    <s v="PEN"/>
    <s v="false"/>
  </r>
  <r>
    <s v="3540"/>
    <s v="PE"/>
    <x v="1"/>
    <n v="811"/>
    <s v="PE Área Admin"/>
    <s v="GRAVINES"/>
    <x v="2"/>
    <s v="1200145115"/>
    <s v="10"/>
    <x v="588"/>
    <s v="SUSCRIPCION ACCEP FEBERO 26"/>
    <d v="2026-02-05T00:00:00"/>
    <s v="GRAVINES"/>
    <s v="ZSRV"/>
    <s v=""/>
    <s v="P50380726"/>
    <s v="ASOCIACION DE CENTROS COMERCIALES"/>
    <n v="12200"/>
    <n v="3536.231884057971"/>
    <s v="PEN"/>
    <s v="false"/>
  </r>
  <r>
    <s v="3540"/>
    <s v="PE"/>
    <x v="1"/>
    <n v="811"/>
    <s v="PE Área Admin"/>
    <s v="GRAVINES"/>
    <x v="2"/>
    <s v="1200146765"/>
    <s v="10"/>
    <x v="589"/>
    <s v="SUSCRIPCION ACCEP MARZO 26"/>
    <d v="2026-03-05T00:00:00"/>
    <s v="GRAVINES"/>
    <s v="ZSRV"/>
    <s v=""/>
    <s v="P50380726"/>
    <s v="ASOCIACION DE CENTROS COMERCIALES"/>
    <n v="12200"/>
    <n v="3536.231884057971"/>
    <s v="PEN"/>
    <s v="false"/>
  </r>
  <r>
    <s v="MIN"/>
    <s v="PE"/>
    <x v="1"/>
    <n v="816"/>
    <s v="PE Sgcia Infra"/>
    <s v="JSOLORZANO"/>
    <x v="3"/>
    <s v="1200147249"/>
    <s v="10"/>
    <x v="590"/>
    <s v="Gerencia Cambio de marca letreros y tote"/>
    <d v="2026-03-13T00:00:00"/>
    <s v="EXT_ACHIHUAN"/>
    <s v="ZSRV"/>
    <s v="SER_GRAL"/>
    <s v="P49259204"/>
    <s v="AF CONCEPT S.A.C."/>
    <n v="12190"/>
    <n v="3533.333333333333"/>
    <s v="PEN"/>
    <s v="false"/>
  </r>
  <r>
    <s v="AEB"/>
    <s v="CL"/>
    <x v="0"/>
    <n v="602"/>
    <s v="CL Ops Mall"/>
    <s v="MFREITEZ"/>
    <x v="3"/>
    <s v="1200147339"/>
    <s v="10"/>
    <x v="591"/>
    <s v="NUEVA ACOMETIDA ELECTRICA MF MODULO 1-19"/>
    <d v="2026-03-16T00:00:00"/>
    <s v="KVARAS"/>
    <s v="ZSRV"/>
    <s v=""/>
    <s v="77274068"/>
    <s v="CONSTRUCTORA PUELO SPA"/>
    <n v="3248256"/>
    <n v="3508.1010443554051"/>
    <s v="CLP"/>
    <s v="false"/>
  </r>
  <r>
    <s v="LAR"/>
    <s v="PE"/>
    <x v="1"/>
    <n v="801"/>
    <s v="PE Center Manager"/>
    <s v="FZAMALLOA"/>
    <x v="2"/>
    <s v="1200144546"/>
    <s v="10"/>
    <x v="592"/>
    <s v="SERVICIO ANFITRIONES y SEGURIDAD"/>
    <d v="2026-01-26T00:00:00"/>
    <s v="EXT_BRODRIGU"/>
    <s v="ZSRV"/>
    <s v=""/>
    <s v="P55219583"/>
    <s v="SERVICIOS EVENTOS SPECIALES"/>
    <n v="12077.4"/>
    <n v="3500.6956521739125"/>
    <s v="PEN"/>
    <s v="false"/>
  </r>
  <r>
    <s v="PCA"/>
    <s v="CO"/>
    <x v="3"/>
    <n v="702"/>
    <s v="CO Ops Mall"/>
    <s v="DLOZADA"/>
    <x v="3"/>
    <s v="1200147650"/>
    <s v="10"/>
    <x v="593"/>
    <s v="APLICACIÓN NANOX SOBRE MUROS VERDES PCA"/>
    <d v="2026-03-19T00:00:00"/>
    <s v="EXT_AFLOREZ"/>
    <s v="ZSRV"/>
    <s v=""/>
    <s v="C900655509"/>
    <s v="INNOVACION PAIS SAS"/>
    <n v="12875200"/>
    <n v="3500.5981511691139"/>
    <s v="COP"/>
    <s v="false"/>
  </r>
  <r>
    <s v="MQU"/>
    <s v="CL"/>
    <x v="0"/>
    <n v="602"/>
    <s v="CL Ops Mall"/>
    <s v="MBELLO"/>
    <x v="2"/>
    <s v="1200144105"/>
    <s v="10"/>
    <x v="594"/>
    <s v="CONTROL PLAGAS/PALOMAS  ENE-DIC 2026"/>
    <d v="2026-01-15T00:00:00"/>
    <s v="EXT_MBELLO"/>
    <s v="ZSRV"/>
    <s v=""/>
    <s v="8337147"/>
    <s v="JUAN ANTONIO LAZO QUEZADA"/>
    <n v="84"/>
    <n v="3500"/>
    <s v="UF"/>
    <s v="false"/>
  </r>
  <r>
    <s v="1100"/>
    <s v="CL"/>
    <x v="0"/>
    <n v="602"/>
    <s v="CL Ops Mall"/>
    <s v="KCEA"/>
    <x v="3"/>
    <s v="1200147409"/>
    <s v="10"/>
    <x v="595"/>
    <s v="Remodelación bodega SABA -1"/>
    <d v="2026-03-16T00:00:00"/>
    <s v="EXT_MURRA"/>
    <s v="ZSRV"/>
    <s v=""/>
    <s v="76179272"/>
    <s v="ANDES FACILITY MANAGEMENT SPA"/>
    <n v="3225650"/>
    <n v="3483.6866717786443"/>
    <s v="CLP"/>
    <s v="false"/>
  </r>
  <r>
    <s v="LAR"/>
    <s v="PE"/>
    <x v="1"/>
    <n v="801"/>
    <s v="PE Center Manager"/>
    <s v="FZAMALLOA"/>
    <x v="2"/>
    <s v="1200146668"/>
    <s v="10"/>
    <x v="596"/>
    <s v="Tratamiento anticorrosivo de estructuras"/>
    <d v="2026-03-04T00:00:00"/>
    <s v="EXT_BRODRIGU"/>
    <s v="ZSRV"/>
    <s v=""/>
    <s v="P48281567"/>
    <s v="ARTE CONSULTORES, EJECUTORES E.I.R."/>
    <n v="12016.66"/>
    <n v="3483.0898550724637"/>
    <s v="PEN"/>
    <s v="false"/>
  </r>
  <r>
    <s v="OUL"/>
    <s v="PE"/>
    <x v="1"/>
    <n v="803"/>
    <s v="PE Ops Out/Strips"/>
    <s v="mrodriguezc"/>
    <x v="2"/>
    <s v="1200146885"/>
    <s v="10"/>
    <x v="597"/>
    <s v="Instalación Variador Agua Tratada"/>
    <d v="2026-03-09T00:00:00"/>
    <s v="MRODRIGUEZC"/>
    <s v="ZSRV"/>
    <s v=""/>
    <s v="P60790228"/>
    <s v="JP ENERGY S.A.C"/>
    <n v="11935.3"/>
    <n v="3459.5072463768111"/>
    <s v="PEN"/>
    <s v="false"/>
  </r>
  <r>
    <s v="CUR"/>
    <s v="CL"/>
    <x v="0"/>
    <n v="911"/>
    <s v="Corp A. Finanzas"/>
    <s v="ADULCIC"/>
    <x v="2"/>
    <s v="1200145519"/>
    <s v="10"/>
    <x v="598"/>
    <s v="Arauco Premium Outlet Curauma"/>
    <d v="2026-02-12T00:00:00"/>
    <s v="DQUINTANA"/>
    <s v="ZSRV"/>
    <s v=""/>
    <s v="76883090"/>
    <s v="CONSULTORES CLUSTER S.A"/>
    <n v="82.65"/>
    <n v="3443.75"/>
    <s v="UF"/>
    <s v="false"/>
  </r>
  <r>
    <s v="1110"/>
    <s v="CL"/>
    <x v="0"/>
    <n v="911"/>
    <s v="Corp A. Finanzas"/>
    <s v="adil"/>
    <x v="2"/>
    <s v="1200145671"/>
    <s v="10"/>
    <x v="599"/>
    <s v="Arauco Premium Outlet San Pedro"/>
    <d v="2026-02-16T00:00:00"/>
    <s v="DQUINTANA"/>
    <s v="ZSRV"/>
    <s v=""/>
    <s v="76883090"/>
    <s v="CONSULTORES CLUSTER S.A"/>
    <n v="82.65"/>
    <n v="3443.75"/>
    <s v="UF"/>
    <s v="false"/>
  </r>
  <r>
    <s v="3540"/>
    <s v="PE"/>
    <x v="1"/>
    <n v="810"/>
    <s v="PE Área Personas"/>
    <s v="CZARATE"/>
    <x v="2"/>
    <s v="1200143789"/>
    <s v="10"/>
    <x v="600"/>
    <s v="RH2: PROCESO SELECCIÓN CJ INICIAL"/>
    <d v="2026-01-08T00:00:00"/>
    <s v="CZARATE"/>
    <s v="ZSRV"/>
    <s v=""/>
    <s v="P52229014"/>
    <s v="CL SELECTION SAC"/>
    <n v="11817"/>
    <n v="3425.2173913043475"/>
    <s v="PEN"/>
    <s v="false"/>
  </r>
  <r>
    <s v="3540"/>
    <s v="PE"/>
    <x v="1"/>
    <n v="810"/>
    <s v="PE Área Personas"/>
    <s v="BCAMPOS"/>
    <x v="3"/>
    <s v="1200147143"/>
    <s v="10"/>
    <x v="601"/>
    <s v="OUTPLACEMENT CZARATE / CESTELA"/>
    <d v="2026-03-11T00:00:00"/>
    <s v="GRAVINES"/>
    <s v="ZSRV"/>
    <s v="SER_GRAL"/>
    <s v="P15296062"/>
    <s v="DINAMICA PROFESIONAL CONSULTORES S."/>
    <n v="3400"/>
    <n v="3400"/>
    <s v="USD"/>
    <s v="false"/>
  </r>
  <r>
    <s v="LAR"/>
    <s v="PE"/>
    <x v="1"/>
    <n v="801"/>
    <s v="PE Center Manager"/>
    <s v="FZAMALLOA"/>
    <x v="2"/>
    <s v="1200145124"/>
    <s v="10"/>
    <x v="602"/>
    <s v="SERVICIO ANFITRIONES y SEGURIDAD"/>
    <d v="2026-02-05T00:00:00"/>
    <s v="EXT_BRODRIGU"/>
    <s v="ZSRV"/>
    <s v=""/>
    <s v="P55219583"/>
    <s v="SERVICIOS EVENTOS SPECIALES"/>
    <n v="11700"/>
    <n v="3391.304347826087"/>
    <s v="PEN"/>
    <s v="false"/>
  </r>
  <r>
    <s v="MAM"/>
    <s v="CL"/>
    <x v="0"/>
    <n v="634"/>
    <s v="CL Proyectos 5"/>
    <s v="KSEPULVEDA"/>
    <x v="2"/>
    <s v="1200146233"/>
    <s v="10"/>
    <x v="603"/>
    <s v="Servicio de Analista de Licitaciones 202"/>
    <d v="2026-02-24T00:00:00"/>
    <s v="EXT_AYEPEZ"/>
    <s v="ZSRV"/>
    <s v=""/>
    <s v="76088833"/>
    <s v="ASESORIAS E INVERSIONES FAUNDEZ LAT"/>
    <n v="81"/>
    <n v="3375"/>
    <s v="UF"/>
    <s v="false"/>
  </r>
  <r>
    <s v="AEB"/>
    <s v="CL"/>
    <x v="0"/>
    <n v="634"/>
    <s v="CL Proyectos 5"/>
    <s v="KSEPULVEDA"/>
    <x v="2"/>
    <s v="1200146235"/>
    <s v="10"/>
    <x v="604"/>
    <s v="Servicio de Analista de Licitaciones 202"/>
    <d v="2026-02-24T00:00:00"/>
    <s v="EXT_AYEPEZ"/>
    <s v="ZSRV"/>
    <s v=""/>
    <s v="76088833"/>
    <s v="ASESORIAS E INVERSIONES FAUNDEZ LAT"/>
    <n v="81"/>
    <n v="3375"/>
    <s v="UF"/>
    <s v="false"/>
  </r>
  <r>
    <s v="LAR"/>
    <s v="PE"/>
    <x v="1"/>
    <n v="801"/>
    <s v="PE Center Manager"/>
    <s v="FZAMALLOA"/>
    <x v="2"/>
    <s v="1200147030"/>
    <s v="10"/>
    <x v="605"/>
    <s v="TRAB Y ACONDIC EN PARED DE ACANTILADO"/>
    <d v="2026-03-10T00:00:00"/>
    <s v="EXT_KNOLASCO"/>
    <s v="ZSRV"/>
    <s v=""/>
    <s v="P55097445"/>
    <s v="INSTALS DRYWALL SERVICE S.A.C"/>
    <n v="11630.3"/>
    <n v="3371.101449275362"/>
    <s v="PEN"/>
    <s v="false"/>
  </r>
  <r>
    <s v="MQU"/>
    <s v="CL"/>
    <x v="0"/>
    <n v="604"/>
    <s v="CL Marketing Mall"/>
    <s v="IIBANEZ"/>
    <x v="2"/>
    <s v="1200144916"/>
    <s v="10"/>
    <x v="606"/>
    <s v="EXTRAS NAVIDAD / DECORACIÓN / DICIEMBRE"/>
    <d v="2026-02-02T00:00:00"/>
    <s v="IIBANEZ"/>
    <s v="ZSRV"/>
    <s v=""/>
    <s v="76851110"/>
    <s v="MARIA ISABEL ZULUETA Y CIA LTDA"/>
    <n v="3110000"/>
    <n v="3358.7852213450265"/>
    <s v="CLP"/>
    <s v="false"/>
  </r>
  <r>
    <s v="1100"/>
    <s v="CL"/>
    <x v="0"/>
    <n v="602"/>
    <s v="CL Ops Mall"/>
    <s v="AGOMEZ"/>
    <x v="2"/>
    <s v="1200145145"/>
    <s v="10"/>
    <x v="607"/>
    <s v="cierre prvisorio suc117 Under Armour"/>
    <d v="2026-02-05T00:00:00"/>
    <s v="EXT_DMENESES"/>
    <s v="ZSRV"/>
    <s v=""/>
    <s v="76088687"/>
    <s v="MCS CONSTRUCCIONES LIMITADA"/>
    <n v="80.45"/>
    <n v="3352.0833333333335"/>
    <s v="UF"/>
    <s v="false"/>
  </r>
  <r>
    <s v="ACO"/>
    <s v="CL"/>
    <x v="0"/>
    <n v="928"/>
    <s v="Corp Gest Riesgo"/>
    <s v="cfuentes"/>
    <x v="1"/>
    <s v="1400009102"/>
    <s v="10"/>
    <x v="608"/>
    <s v="Póliza Ciberseguridad 28NOV2025-28NOV202"/>
    <d v="2026-01-07T00:00:00"/>
    <s v="PMUNOZ"/>
    <s v="ZPMH"/>
    <s v=""/>
    <s v="99225000"/>
    <s v="CHUBB SEGUROS CHILE S.A."/>
    <n v="3338.51"/>
    <n v="3338.51"/>
    <s v="USD"/>
    <s v="false"/>
  </r>
  <r>
    <s v="1100"/>
    <s v="CL"/>
    <x v="0"/>
    <n v="602"/>
    <s v="CL Ops Mall"/>
    <s v="KCEA"/>
    <x v="2"/>
    <s v="1200146627"/>
    <s v="10"/>
    <x v="609"/>
    <s v="Asesorias revisión proyectos locales"/>
    <d v="2026-03-04T00:00:00"/>
    <s v="EXT_CNARANJO"/>
    <s v="ZSRV"/>
    <s v=""/>
    <s v="76537075"/>
    <s v="SECOS CONSULTANT AND"/>
    <n v="80"/>
    <n v="3333.3333333333335"/>
    <s v="UF"/>
    <s v="false"/>
  </r>
  <r>
    <s v="6000"/>
    <s v="PE"/>
    <x v="2"/>
    <n v="804"/>
    <s v="PE Marketing Mall"/>
    <s v="AATOCHE"/>
    <x v="2"/>
    <s v="1200146282"/>
    <s v="10"/>
    <x v="610"/>
    <s v="Eventos_GestiónMunicipal_Enero"/>
    <d v="2026-02-24T00:00:00"/>
    <s v="EXT_BRODRIGU"/>
    <s v="ZSRV"/>
    <s v=""/>
    <s v="P60026937"/>
    <s v="GESINPRO S.A.C."/>
    <n v="11500"/>
    <n v="3333.333333333333"/>
    <s v="PEN"/>
    <s v="false"/>
  </r>
  <r>
    <s v="BOG"/>
    <s v="CO"/>
    <x v="3"/>
    <n v="704"/>
    <s v="CO Mktg Mall"/>
    <s v="VESPINOSA"/>
    <x v="2"/>
    <s v="1200144411"/>
    <s v="10"/>
    <x v="611"/>
    <s v="Acinpro 2026 PLC"/>
    <d v="2026-01-22T00:00:00"/>
    <s v="VESPINOSA"/>
    <s v="ZSRV"/>
    <s v=""/>
    <s v="C890984107"/>
    <s v="ASOCIACION COLOMBIANA DE INTERPRETE"/>
    <n v="12256335"/>
    <n v="3332.336867862969"/>
    <s v="COP"/>
    <s v="false"/>
  </r>
  <r>
    <s v="1100"/>
    <s v="CL"/>
    <x v="0"/>
    <n v="626"/>
    <s v="CL Proyectos 3"/>
    <s v="CGARCIA"/>
    <x v="2"/>
    <s v="1200145978"/>
    <s v="20"/>
    <x v="169"/>
    <s v="Alimentación Trifasica Medidor L231 Cot"/>
    <d v="2026-02-19T00:00:00"/>
    <s v="EXT_AYEPEZ"/>
    <s v="ZSRV"/>
    <s v=""/>
    <s v="76338784"/>
    <s v="SOCIEDAD DE TRANSPORTES Y DESARROLL"/>
    <n v="79.930000000000007"/>
    <n v="3330.416666666667"/>
    <s v="UF"/>
    <s v="false"/>
  </r>
  <r>
    <s v="2200"/>
    <s v="CL"/>
    <x v="0"/>
    <n v="604"/>
    <s v="CL Marketing Mall"/>
    <s v="F.MOZO"/>
    <x v="2"/>
    <s v="1200144704"/>
    <s v="10"/>
    <x v="612"/>
    <s v="DIA DE LOS ENAMORADOS/ PRODUCCION/ ASA"/>
    <d v="2026-01-28T00:00:00"/>
    <s v="MFILIPINI"/>
    <s v="ZSRV"/>
    <s v=""/>
    <s v="77734650"/>
    <s v="MACROMARKETING SPA"/>
    <n v="3071258"/>
    <n v="3316.9440454462001"/>
    <s v="CLP"/>
    <s v="false"/>
  </r>
  <r>
    <s v="2400"/>
    <s v="CL"/>
    <x v="0"/>
    <n v="602"/>
    <s v="CL Ops Mall"/>
    <s v="rmesa"/>
    <x v="3"/>
    <s v="1200147427"/>
    <s v="10"/>
    <x v="613"/>
    <s v="RETIRO RESIDUOS CE1, CE2, COL, PAJ FEB26"/>
    <d v="2026-03-17T00:00:00"/>
    <s v="EXT_JHERRERA"/>
    <s v="ZSRV"/>
    <s v=""/>
    <s v="96729820"/>
    <s v="ECOSER S.A"/>
    <n v="3064482"/>
    <n v="3309.6259976456104"/>
    <s v="CLP"/>
    <s v="false"/>
  </r>
  <r>
    <s v="PCA"/>
    <s v="CO"/>
    <x v="3"/>
    <n v="702"/>
    <s v="CO Ops Mall"/>
    <s v="DLOZADA"/>
    <x v="2"/>
    <s v="1200144703"/>
    <s v="10"/>
    <x v="614"/>
    <s v="ADECUACIÓN OBRA CIVIL LOCAL FC407"/>
    <d v="2026-01-28T00:00:00"/>
    <s v="EXT_AFLOREZ"/>
    <s v="ZSRV"/>
    <s v=""/>
    <s v="C901357286"/>
    <s v="MARLOWE S.A.S"/>
    <n v="12163200"/>
    <n v="3307.0146818923326"/>
    <s v="COP"/>
    <s v="false"/>
  </r>
  <r>
    <s v="1100"/>
    <s v="CL"/>
    <x v="0"/>
    <n v="602"/>
    <s v="CL Ops Mall"/>
    <s v="AGOMEZ"/>
    <x v="2"/>
    <s v="1200145144"/>
    <s v="10"/>
    <x v="615"/>
    <s v="Cierre provisorio suc303 Merrell"/>
    <d v="2026-02-05T00:00:00"/>
    <s v="EXT_DMENESES"/>
    <s v="ZSRV"/>
    <s v=""/>
    <s v="76280086"/>
    <s v="SOLUCIONES SIM SPA"/>
    <n v="79.19"/>
    <n v="3299.583333333333"/>
    <s v="UF"/>
    <s v="false"/>
  </r>
  <r>
    <s v="3520"/>
    <s v="PE"/>
    <x v="1"/>
    <n v="816"/>
    <s v="PE Sgcia Infra"/>
    <s v="JSOLORZANO"/>
    <x v="3"/>
    <s v="1200147099"/>
    <s v="10"/>
    <x v="616"/>
    <s v="Muro divisorio"/>
    <d v="2026-03-11T00:00:00"/>
    <s v="EXT_ACHIHUAN"/>
    <s v="ZSRV"/>
    <s v=""/>
    <s v="P60800363"/>
    <s v="N. NUÑEZ CORPORATION S.A.C"/>
    <n v="11377.5"/>
    <n v="3297.8260869565215"/>
    <s v="PEN"/>
    <s v="false"/>
  </r>
  <r>
    <s v="6030"/>
    <s v="PE"/>
    <x v="2"/>
    <n v="802"/>
    <s v="PE Ops Mall"/>
    <s v="LHUAMAN"/>
    <x v="2"/>
    <s v="1200145597"/>
    <s v="10"/>
    <x v="617"/>
    <s v="BOMBA SÉPTICA 1"/>
    <d v="2026-02-13T00:00:00"/>
    <s v="LHUAMAN"/>
    <s v="ZSRV"/>
    <s v=""/>
    <s v="P60434597"/>
    <s v="DINAMO CONTROL &amp; AUTOMATIZACION S.A"/>
    <n v="11303.02"/>
    <n v="3276.2376811594204"/>
    <s v="PEN"/>
    <s v="false"/>
  </r>
  <r>
    <s v="BOG"/>
    <s v="CO"/>
    <x v="3"/>
    <n v="719"/>
    <s v="CO Gcia Ing"/>
    <s v="JVASQUEZ"/>
    <x v="2"/>
    <s v="1200144413"/>
    <s v="10"/>
    <x v="618"/>
    <s v="8.1.5 Contador de personas"/>
    <d v="2026-01-22T00:00:00"/>
    <s v="JVASQUEZ"/>
    <s v="ZSRV"/>
    <s v=""/>
    <s v="C900745379"/>
    <s v="RETAILCHECK COLOMBIA S.A.S"/>
    <n v="3270"/>
    <n v="3270"/>
    <s v="USD"/>
    <s v="false"/>
  </r>
  <r>
    <s v="2400"/>
    <s v="CL"/>
    <x v="0"/>
    <n v="602"/>
    <s v="CL Ops Mall"/>
    <s v="RMESA"/>
    <x v="2"/>
    <s v="1200145106"/>
    <s v="10"/>
    <x v="619"/>
    <s v="Demolicion de local + cambio de puerta y"/>
    <d v="2026-02-05T00:00:00"/>
    <s v="RCABEZAS"/>
    <s v="ZSRV"/>
    <s v=""/>
    <s v="76788097"/>
    <s v="GRUPO CCB SPA"/>
    <n v="3025600"/>
    <n v="3267.6336224120614"/>
    <s v="CLP"/>
    <s v="false"/>
  </r>
  <r>
    <s v="1100"/>
    <s v="CL"/>
    <x v="0"/>
    <n v="626"/>
    <s v="CL Proyectos 3"/>
    <s v="KSEPULVEDA"/>
    <x v="2"/>
    <s v="1200146202"/>
    <s v="10"/>
    <x v="620"/>
    <s v="Honorarios Administrativo Soporte"/>
    <d v="2026-02-24T00:00:00"/>
    <s v="EXT_AYEPEZ"/>
    <s v="ZSRV"/>
    <s v=""/>
    <s v="76088833"/>
    <s v="ASESORIAS E INVERSIONES FAUNDEZ LAT"/>
    <n v="78.400000000000006"/>
    <n v="3266.666666666667"/>
    <s v="UF"/>
    <s v="false"/>
  </r>
  <r>
    <s v="PAG"/>
    <s v="CO"/>
    <x v="3"/>
    <n v="704"/>
    <s v="CO Mktg Mall"/>
    <s v="ATAPIA"/>
    <x v="2"/>
    <s v="1200145742"/>
    <s v="10"/>
    <x v="621"/>
    <s v="Servicio Misa Dominical Año 2026"/>
    <d v="2026-02-17T00:00:00"/>
    <s v="EXT_MSAMPER"/>
    <s v="ZSRV"/>
    <s v="SER_MKT"/>
    <s v="C72187024"/>
    <s v="LEONARDO ALFREDO RODRIGUEZ BERROCAL"/>
    <n v="12000000"/>
    <n v="3262.6427406199023"/>
    <s v="COP"/>
    <s v="false"/>
  </r>
  <r>
    <s v="1100"/>
    <s v="CL"/>
    <x v="0"/>
    <n v="602"/>
    <s v="CL Ops Mall"/>
    <s v="Ext_mloyola"/>
    <x v="2"/>
    <s v="1200145256"/>
    <s v="10"/>
    <x v="622"/>
    <s v="arriendo enero - dic prensa PAO"/>
    <d v="2026-02-09T00:00:00"/>
    <s v="EXT_MLOYOLA"/>
    <s v="ZSRV"/>
    <s v=""/>
    <s v="76885508"/>
    <s v="CICLOTEC SPA"/>
    <n v="78"/>
    <n v="3250"/>
    <s v="UF"/>
    <s v="false"/>
  </r>
  <r>
    <s v="LAR"/>
    <s v="PE"/>
    <x v="1"/>
    <n v="801"/>
    <s v="PE Center Manager"/>
    <s v="FZAMALLOA"/>
    <x v="2"/>
    <s v="1200144950"/>
    <s v="10"/>
    <x v="623"/>
    <s v="MANTENIMIENTO EN AMBIENTES VARIOS"/>
    <d v="2026-02-02T00:00:00"/>
    <s v="EXT_BRODRIGU"/>
    <s v="ZSRV"/>
    <s v=""/>
    <s v="P55097445"/>
    <s v="INSTALS DRYWALL SERVICE S.A.C"/>
    <n v="11189.2"/>
    <n v="3243.2463768115945"/>
    <s v="PEN"/>
    <s v="false"/>
  </r>
  <r>
    <s v="MAM"/>
    <s v="CL"/>
    <x v="0"/>
    <n v="604"/>
    <s v="CL Marketing Mall"/>
    <s v="JGORICHON"/>
    <x v="2"/>
    <s v="1200146011"/>
    <s v="10"/>
    <x v="624"/>
    <s v="BBDDO/ RRHH EXTRA/ FEBRERO Y MARZO"/>
    <d v="2026-02-20T00:00:00"/>
    <s v="JGORICHON"/>
    <s v="ZSRV"/>
    <s v=""/>
    <s v="96771790"/>
    <s v="BBDO PUBLICIDAD SA"/>
    <n v="3000000"/>
    <n v="3239.9857440627261"/>
    <s v="CLP"/>
    <s v="false"/>
  </r>
  <r>
    <s v="1100"/>
    <s v="CL"/>
    <x v="0"/>
    <n v="602"/>
    <s v="CL Ops Mall"/>
    <s v="AGOMEZ"/>
    <x v="2"/>
    <s v="1200144683"/>
    <s v="10"/>
    <x v="625"/>
    <s v="Demolicion suc315 Zappa (recuperable)"/>
    <d v="2026-01-27T00:00:00"/>
    <s v="EXT_DMENESES"/>
    <s v="ZSRV"/>
    <s v=""/>
    <s v="77652530"/>
    <s v="CONSTRUCTORA GIANCA LIMITADA"/>
    <n v="2985999"/>
    <n v="3224.8647305951854"/>
    <s v="CLP"/>
    <s v="false"/>
  </r>
  <r>
    <s v="MIN"/>
    <s v="PE"/>
    <x v="1"/>
    <n v="816"/>
    <s v="PE Sgcia Infra"/>
    <s v="AMARCHESINI"/>
    <x v="2"/>
    <s v="1200144665"/>
    <s v="10"/>
    <x v="626"/>
    <s v="REVISION_MINKA_ENERO_2026"/>
    <d v="2026-01-27T00:00:00"/>
    <s v="EXT_ACHIHUAN"/>
    <s v="ZSRV"/>
    <s v="SER_GRAL"/>
    <s v="P49259204"/>
    <s v="AF CONCEPT S.A.C."/>
    <n v="11050"/>
    <n v="3202.8985507246375"/>
    <s v="PEN"/>
    <s v="false"/>
  </r>
  <r>
    <s v="LAR"/>
    <s v="PE"/>
    <x v="1"/>
    <n v="801"/>
    <s v="PE Center Manager"/>
    <s v="FZAMALLOA"/>
    <x v="3"/>
    <s v="1200147215"/>
    <s v="10"/>
    <x v="627"/>
    <s v="PINTADO Y FORRADO DE ESCALERA"/>
    <d v="2026-03-12T00:00:00"/>
    <s v="EXT_KNOLASCO"/>
    <s v="ZSRV"/>
    <s v=""/>
    <s v="P53753329"/>
    <s v="INVERSIONES &amp; SERVICIOS GENERALES A"/>
    <n v="11050"/>
    <n v="3202.8985507246375"/>
    <s v="PEN"/>
    <s v="false"/>
  </r>
  <r>
    <s v="3300"/>
    <s v="PE"/>
    <x v="1"/>
    <n v="808"/>
    <s v="PE Área Legal"/>
    <s v="GOLIVERI"/>
    <x v="2"/>
    <s v="1200144808"/>
    <s v="20"/>
    <x v="628"/>
    <s v="L136-Defensa procesal judicial Larcomar"/>
    <d v="2026-01-29T00:00:00"/>
    <s v="SGARIBAY"/>
    <s v="ZSRV"/>
    <s v=""/>
    <s v="P54409770"/>
    <s v="SIMONS &amp; DE NORIEGA ABOGADOS SOCIED"/>
    <n v="3200"/>
    <n v="3200"/>
    <s v="USD"/>
    <s v="false"/>
  </r>
  <r>
    <s v="PHM"/>
    <s v="CO"/>
    <x v="3"/>
    <n v="704"/>
    <s v="CO Mktg Mall"/>
    <s v="JPERDOMO"/>
    <x v="2"/>
    <s v="1200146285"/>
    <s v="10"/>
    <x v="629"/>
    <s v="Vacaciones recreativas semana santa"/>
    <d v="2026-02-24T00:00:00"/>
    <s v="NACOSTA"/>
    <s v="ZSRV"/>
    <s v="SER_MKT"/>
    <s v="C901306657"/>
    <s v="GRUPO INVENTIVO S.A.S"/>
    <n v="11765000"/>
    <n v="3198.7493202827623"/>
    <s v="COP"/>
    <s v="false"/>
  </r>
  <r>
    <s v="1100"/>
    <s v="CL"/>
    <x v="0"/>
    <n v="602"/>
    <s v="CL Ops Mall"/>
    <s v="MANTONIETA"/>
    <x v="2"/>
    <s v="1200146391"/>
    <s v="20"/>
    <x v="293"/>
    <s v="Cierre provisorio local Bimba y Lola"/>
    <d v="2026-02-26T00:00:00"/>
    <s v="EXT_CNARANJO"/>
    <s v="ZSRV"/>
    <s v=""/>
    <s v="96811990"/>
    <s v="LINKES CHILE S.A"/>
    <n v="2961686"/>
    <n v="3198.606806130053"/>
    <s v="CLP"/>
    <s v="false"/>
  </r>
  <r>
    <s v="6700"/>
    <s v="PE"/>
    <x v="2"/>
    <n v="808"/>
    <s v="PE Área Legal"/>
    <s v="GOLIVERI"/>
    <x v="3"/>
    <s v="1200147370"/>
    <s v="10"/>
    <x v="630"/>
    <s v="DN - Reducción de Capital"/>
    <d v="2026-03-16T00:00:00"/>
    <s v="SGARIBAY"/>
    <s v="ZSRV"/>
    <s v=""/>
    <s v="P18214620"/>
    <s v="GONZALO GUSTAVO GONZALES GONZALES"/>
    <n v="11016.95"/>
    <n v="3193.31884057971"/>
    <s v="PEN"/>
    <s v="false"/>
  </r>
  <r>
    <s v="1100"/>
    <s v="CL"/>
    <x v="0"/>
    <n v="610"/>
    <s v="CL Área Personas"/>
    <s v="KLUNA"/>
    <x v="2"/>
    <s v="1200146648"/>
    <s v="10"/>
    <x v="631"/>
    <s v="ASESORIA"/>
    <d v="2026-03-04T00:00:00"/>
    <s v="KLUNA"/>
    <s v="ZSRV"/>
    <s v="SER_VARIO"/>
    <s v="78925120"/>
    <s v="KREBS CONSULTORES LTDA"/>
    <n v="2949375"/>
    <n v="3185.3109846316679"/>
    <s v="CLP"/>
    <s v="false"/>
  </r>
  <r>
    <s v="2160"/>
    <s v="CL"/>
    <x v="0"/>
    <n v="602"/>
    <s v="CL Ops Mall"/>
    <s v="RCORTES"/>
    <x v="2"/>
    <s v="1200145356"/>
    <s v="10"/>
    <x v="632"/>
    <s v="CAJA CENTRO PARKING EXPO"/>
    <d v="2026-02-10T00:00:00"/>
    <s v="EXT_CVENEGAS"/>
    <s v="ZSRV"/>
    <s v=""/>
    <s v="76088687"/>
    <s v="MCS CONSTRUCCIONES LIMITADA"/>
    <n v="2941225"/>
    <n v="3176.5090233602973"/>
    <s v="CLP"/>
    <s v="false"/>
  </r>
  <r>
    <s v="MIN"/>
    <s v="PE"/>
    <x v="1"/>
    <n v="802"/>
    <s v="PE Ops Mall"/>
    <s v="jrojas"/>
    <x v="3"/>
    <s v="1200147525"/>
    <s v="10"/>
    <x v="633"/>
    <s v="Recabl. de ckto de ilumina. de playa H&amp;M"/>
    <d v="2026-03-18T00:00:00"/>
    <s v="EXT_EDAVILA"/>
    <s v="ZSRV"/>
    <s v=""/>
    <s v="P56607803"/>
    <s v="NATIONAL FACILITIES MANAGEMENT S.A."/>
    <n v="10958"/>
    <n v="3176.231884057971"/>
    <s v="PEN"/>
    <s v="false"/>
  </r>
  <r>
    <s v="1100"/>
    <s v="CL"/>
    <x v="0"/>
    <n v="635"/>
    <s v="CL Proyectos 6"/>
    <s v="CGARCIA"/>
    <x v="2"/>
    <s v="1200145791"/>
    <s v="10"/>
    <x v="634"/>
    <s v="Adic Bench+ Gabinete con Jardinera"/>
    <d v="2026-02-17T00:00:00"/>
    <s v="EXT_AYEPEZ"/>
    <s v="ZSRV"/>
    <s v=""/>
    <s v="76321483"/>
    <s v="IMPORTADORA Y COMERCIALIZADORA BROW"/>
    <n v="3175"/>
    <n v="3175"/>
    <s v="USD"/>
    <s v="false"/>
  </r>
  <r>
    <s v="OUL"/>
    <s v="PE"/>
    <x v="1"/>
    <n v="803"/>
    <s v="PE Ops Out/Strips"/>
    <s v="mrodriguezc"/>
    <x v="2"/>
    <s v="1200145775"/>
    <s v="10"/>
    <x v="635"/>
    <s v="Mtto Eqps por corrosión y oxido Itse Oul"/>
    <d v="2026-02-17T00:00:00"/>
    <s v="MRODRIGUEZC"/>
    <s v="ZSRV"/>
    <s v=""/>
    <s v="P60790228"/>
    <s v="JP ENERGY S.A.C"/>
    <n v="10950"/>
    <n v="3173.9130434782605"/>
    <s v="PEN"/>
    <s v="false"/>
  </r>
  <r>
    <s v="1100"/>
    <s v="CL"/>
    <x v="0"/>
    <n v="602"/>
    <s v="CL Ops Mall"/>
    <s v="KCEA"/>
    <x v="2"/>
    <s v="1200145754"/>
    <s v="10"/>
    <x v="636"/>
    <s v="Inst. Citofonía A01"/>
    <d v="2026-02-17T00:00:00"/>
    <s v="EXT_CNARANJO"/>
    <s v="ZSRV"/>
    <s v=""/>
    <s v="77816251"/>
    <s v="LINK SOLUCIONES SPA"/>
    <n v="2936900"/>
    <n v="3171.8380439126067"/>
    <s v="CLP"/>
    <s v="false"/>
  </r>
  <r>
    <s v="3520"/>
    <s v="PE"/>
    <x v="1"/>
    <n v="802"/>
    <s v="PE Ops Mall"/>
    <s v="GLUDENA"/>
    <x v="2"/>
    <s v="1200145108"/>
    <s v="10"/>
    <x v="637"/>
    <s v="SERV MANTTO Y RECARGA EXTINTORES 2026"/>
    <d v="2026-02-05T00:00:00"/>
    <s v="GLUDENA"/>
    <s v="ZSRV"/>
    <s v=""/>
    <s v="P46184289"/>
    <s v="CORPORACION FIREMAN S S.A.C"/>
    <n v="10929"/>
    <n v="3167.8260869565215"/>
    <s v="PEN"/>
    <s v="false"/>
  </r>
  <r>
    <s v="MQU"/>
    <s v="CL"/>
    <x v="0"/>
    <n v="602"/>
    <s v="CL Ops Mall"/>
    <s v="MBELLO"/>
    <x v="2"/>
    <s v="1200143791"/>
    <s v="10"/>
    <x v="638"/>
    <s v="Mejora y mantto.sistema de aguas lluvias"/>
    <d v="2026-01-08T00:00:00"/>
    <s v="EXT_MBELLO"/>
    <s v="ZSRV"/>
    <s v=""/>
    <s v="77980759"/>
    <s v="BLAC SPA"/>
    <n v="2931660"/>
    <n v="3166.1788688129773"/>
    <s v="CLP"/>
    <s v="false"/>
  </r>
  <r>
    <s v="6650"/>
    <s v="PE"/>
    <x v="2"/>
    <n v="802"/>
    <s v="PE Ops Mall"/>
    <s v="MCHACALIAZA"/>
    <x v="2"/>
    <s v="1200146624"/>
    <s v="10"/>
    <x v="639"/>
    <s v="Mantenimiento integral de contadores"/>
    <d v="2026-03-03T00:00:00"/>
    <s v="MCHACALIAZA"/>
    <s v="ZSRV"/>
    <s v=""/>
    <s v="P55513538"/>
    <s v="RETAIL CHECK PERU S.A.C."/>
    <n v="10865.95"/>
    <n v="3149.550724637681"/>
    <s v="PEN"/>
    <s v="false"/>
  </r>
  <r>
    <s v="6000"/>
    <s v="PE"/>
    <x v="2"/>
    <n v="804"/>
    <s v="PE Marketing Mall"/>
    <s v="AATOCHE"/>
    <x v="2"/>
    <s v="1200144849"/>
    <s v="10"/>
    <x v="640"/>
    <s v="Eventos_GestionDePagos_Enero"/>
    <d v="2026-01-29T00:00:00"/>
    <s v="EXT_KNOLASCO"/>
    <s v="ZSRV"/>
    <s v="SER_MKT"/>
    <s v="P20416564"/>
    <s v="SUSAN LEON PRODUCCIONES Y REPRESENT"/>
    <n v="10848"/>
    <n v="3144.3478260869565"/>
    <s v="PEN"/>
    <s v="false"/>
  </r>
  <r>
    <s v="1100"/>
    <s v="CL"/>
    <x v="0"/>
    <n v="602"/>
    <s v="CL Ops Mall"/>
    <s v="MANTONIETA"/>
    <x v="3"/>
    <s v="1200147385"/>
    <s v="10"/>
    <x v="641"/>
    <s v="Plan mitigación ascensores Lobby"/>
    <d v="2026-03-16T00:00:00"/>
    <s v="EXT_CNARANJO"/>
    <s v="ZSRV"/>
    <s v=""/>
    <s v="76593514"/>
    <s v="TEMPO PRODUCCIONES BY DS SPA"/>
    <n v="2895000"/>
    <n v="3126.5862430205307"/>
    <s v="CLP"/>
    <s v="false"/>
  </r>
  <r>
    <s v="1100"/>
    <s v="CL"/>
    <x v="0"/>
    <n v="626"/>
    <s v="CL Proyectos 3"/>
    <s v="PMEZA"/>
    <x v="2"/>
    <s v="1200144238"/>
    <s v="10"/>
    <x v="642"/>
    <s v="Itemizado y Presupuesto Puente"/>
    <d v="2026-01-20T00:00:00"/>
    <s v="EXT_AYEPEZ"/>
    <s v="ZSRV"/>
    <s v=""/>
    <s v="79906490"/>
    <s v="WSP CHILE S.A"/>
    <n v="75"/>
    <n v="3125"/>
    <s v="UF"/>
    <s v="false"/>
  </r>
  <r>
    <s v="3300"/>
    <s v="PE"/>
    <x v="1"/>
    <n v="801"/>
    <s v="PE Center Manager"/>
    <s v="LCHIPAYO"/>
    <x v="3"/>
    <s v="1200147302"/>
    <s v="10"/>
    <x v="643"/>
    <s v="Estudio de factibilidad solar"/>
    <d v="2026-03-13T00:00:00"/>
    <s v="ARRIVERA"/>
    <s v="ZSRV"/>
    <s v="SER_GRAL"/>
    <s v="P60217693"/>
    <s v="GREEN &amp; BLUE STORE PERU SAC"/>
    <n v="3100"/>
    <n v="3100"/>
    <s v="USD"/>
    <s v="false"/>
  </r>
  <r>
    <s v="ACH"/>
    <s v="CL"/>
    <x v="0"/>
    <n v="612"/>
    <s v="CL Serv al Cliente"/>
    <s v="AOLAVARRIA"/>
    <x v="2"/>
    <s v="1200145829"/>
    <s v="10"/>
    <x v="644"/>
    <s v="MCN-Métodos captura NPS (implementación"/>
    <d v="2026-02-18T00:00:00"/>
    <s v="PRA_AOLAVARR"/>
    <s v="ZSRV"/>
    <s v=""/>
    <s v="76007167"/>
    <s v="PEIRANO Y COMPANIA CONSULTORES"/>
    <n v="3098"/>
    <n v="3098"/>
    <s v="USD"/>
    <s v="false"/>
  </r>
  <r>
    <s v="1100"/>
    <s v="CL"/>
    <x v="0"/>
    <n v="602"/>
    <s v="CL Ops Mall"/>
    <s v="MANTONIETA"/>
    <x v="3"/>
    <s v="1200147425"/>
    <s v="10"/>
    <x v="645"/>
    <s v="Cierre provisorio local Nautica"/>
    <d v="2026-03-17T00:00:00"/>
    <s v="EXT_CNARANJO"/>
    <s v="ZSRV"/>
    <s v=""/>
    <s v="96811990"/>
    <s v="LINKES CHILE S.A"/>
    <n v="2868136"/>
    <n v="3097.5732506776972"/>
    <s v="CLP"/>
    <s v="false"/>
  </r>
  <r>
    <s v="2310"/>
    <s v="CL"/>
    <x v="0"/>
    <n v="602"/>
    <s v="CL Ops Mall"/>
    <s v="roquendo"/>
    <x v="2"/>
    <s v="1200144806"/>
    <s v="10"/>
    <x v="646"/>
    <s v="MEJORA ILUMINACIÓN ESTACIONAMIENTO PAN"/>
    <d v="2026-01-29T00:00:00"/>
    <s v="MMARTINEZG"/>
    <s v="ZSRV"/>
    <s v=""/>
    <s v="77569713"/>
    <s v="ARQUITECTURA INGENIERIA Y"/>
    <n v="2860000"/>
    <n v="3088.7864093397989"/>
    <s v="CLP"/>
    <s v="false"/>
  </r>
  <r>
    <s v="6700"/>
    <s v="PE"/>
    <x v="2"/>
    <n v="802"/>
    <s v="PE Ops Mall"/>
    <s v="ZDIAZ"/>
    <x v="2"/>
    <s v="1200146340"/>
    <s v="10"/>
    <x v="647"/>
    <s v="COTIZACIONES - TRABAJOS VARIOS PARQUE JA"/>
    <d v="2026-02-25T00:00:00"/>
    <s v="ZDIAZ"/>
    <s v="ZSRV"/>
    <s v=""/>
    <s v="P47186416"/>
    <s v="WILSON CAMACHO CERDAN"/>
    <n v="10539"/>
    <n v="3054.782608695652"/>
    <s v="PEN"/>
    <s v="false"/>
  </r>
  <r>
    <s v="2160"/>
    <s v="CL"/>
    <x v="0"/>
    <n v="602"/>
    <s v="CL Ops Mall"/>
    <s v="RCORTES"/>
    <x v="2"/>
    <s v="1200144337"/>
    <s v="10"/>
    <x v="648"/>
    <s v="REPARACION DE RETORNADORES"/>
    <d v="2026-01-21T00:00:00"/>
    <s v="EXT_CVENEGAS"/>
    <s v="ZSRV"/>
    <s v=""/>
    <s v="76951272"/>
    <s v="CLIVER SPA"/>
    <n v="2815278"/>
    <n v="3040.486861857808"/>
    <s v="CLP"/>
    <s v="false"/>
  </r>
  <r>
    <s v="MAM"/>
    <s v="CL"/>
    <x v="0"/>
    <n v="604"/>
    <s v="CL Marketing Mall"/>
    <s v="JGORICHON"/>
    <x v="2"/>
    <s v="1200145285"/>
    <s v="10"/>
    <x v="649"/>
    <s v="DDE/ MURAL PLAZA BANCARIA/ FEBRERO"/>
    <d v="2026-02-09T00:00:00"/>
    <s v="JGORICHON"/>
    <s v="ZSRV"/>
    <s v=""/>
    <s v="76546541"/>
    <s v="LUPA BTL SPA"/>
    <n v="2814740"/>
    <n v="3039.9058244143725"/>
    <s v="CLP"/>
    <s v="false"/>
  </r>
  <r>
    <s v="OUL"/>
    <s v="PE"/>
    <x v="1"/>
    <n v="803"/>
    <s v="PE Ops Out/Strips"/>
    <s v="mrodriguezc"/>
    <x v="2"/>
    <s v="1200146887"/>
    <s v="10"/>
    <x v="650"/>
    <s v="Pintado de Rejas Zona Lima"/>
    <d v="2026-03-09T00:00:00"/>
    <s v="MRODRIGUEZC"/>
    <s v="ZSRV"/>
    <s v=""/>
    <s v="P60716910"/>
    <s v="M &amp; V RAMIREZ CONTRATISTAS"/>
    <n v="10486"/>
    <n v="3039.4202898550725"/>
    <s v="PEN"/>
    <s v="false"/>
  </r>
  <r>
    <s v="LAR"/>
    <s v="PE"/>
    <x v="1"/>
    <n v="801"/>
    <s v="PE Center Manager"/>
    <s v="FZAMALLOA"/>
    <x v="2"/>
    <s v="1200146823"/>
    <s v="10"/>
    <x v="651"/>
    <s v="ACONDICIONAMIENTO DE SUPERFICIE DE INFRA"/>
    <d v="2026-03-06T00:00:00"/>
    <s v="EXT_KNOLASCO"/>
    <s v="ZSRV"/>
    <s v=""/>
    <s v="P60055289"/>
    <s v="ELECTROMING INGENIERÍA Y MANTENIMIE"/>
    <n v="10460"/>
    <n v="3031.8840579710145"/>
    <s v="PEN"/>
    <s v="false"/>
  </r>
  <r>
    <s v="3510"/>
    <s v="PE"/>
    <x v="1"/>
    <n v="816"/>
    <s v="PE Sgcia Infra"/>
    <s v="AMARCHESINI"/>
    <x v="2"/>
    <s v="1200147052"/>
    <s v="10"/>
    <x v="652"/>
    <s v="Telemetria para futuro locatario Quality"/>
    <d v="2026-03-10T00:00:00"/>
    <s v="EXT_ACHIHUAN"/>
    <s v="ZSRV"/>
    <s v="SER_GRAL"/>
    <s v="P60341980"/>
    <s v="GRUPO JG SERVICIOS GENERALES S.A.C."/>
    <n v="10396"/>
    <n v="3013.333333333333"/>
    <s v="PEN"/>
    <s v="false"/>
  </r>
  <r>
    <s v="3510"/>
    <s v="PE"/>
    <x v="1"/>
    <n v="816"/>
    <s v="PE Sgcia Infra"/>
    <s v="AMARCHESINI"/>
    <x v="3"/>
    <s v="1200147178"/>
    <s v="10"/>
    <x v="653"/>
    <s v="Telemetria para futuro locatario Quality"/>
    <d v="2026-03-12T00:00:00"/>
    <s v="EXT_ACHIHUAN"/>
    <s v="ZSRV"/>
    <s v="SER_GRAL"/>
    <s v="P56570705"/>
    <s v="ENERGY CLOUD S.A.C"/>
    <n v="10396"/>
    <n v="3013.333333333333"/>
    <s v="PEN"/>
    <s v="false"/>
  </r>
  <r>
    <s v="6000"/>
    <s v="PE"/>
    <x v="2"/>
    <n v="802"/>
    <s v="PE Ops Mall"/>
    <s v="MPONCE"/>
    <x v="2"/>
    <s v="1200145179"/>
    <s v="10"/>
    <x v="654"/>
    <s v="Correc. Filtración en red de aguaTee Ø4&quot;"/>
    <d v="2026-02-06T00:00:00"/>
    <s v="EXT_KNOLASCO"/>
    <s v="ZSRV"/>
    <s v="SER_MANTO"/>
    <s v="P60049092"/>
    <s v="CONSTRUCTEC RYD S.A.C."/>
    <n v="10383.950000000001"/>
    <n v="3009.840579710145"/>
    <s v="PEN"/>
    <s v="false"/>
  </r>
  <r>
    <s v="6030"/>
    <s v="PE"/>
    <x v="2"/>
    <n v="802"/>
    <s v="PE Ops Mall"/>
    <s v="LHUAMAN"/>
    <x v="3"/>
    <s v="1200147588"/>
    <s v="10"/>
    <x v="655"/>
    <s v="OBRAS DOWELLS ESTACIONAMIENTOS"/>
    <d v="2026-03-18T00:00:00"/>
    <s v="LHUAMAN"/>
    <s v="ZSRV"/>
    <s v=""/>
    <s v="P56607803"/>
    <s v="NATIONAL FACILITIES MANAGEMENT S.A."/>
    <n v="10363"/>
    <n v="3003.768115942029"/>
    <s v="PEN"/>
    <s v="false"/>
  </r>
  <r>
    <s v="6000"/>
    <s v="PE"/>
    <x v="2"/>
    <n v="814"/>
    <s v="PE Explotación TI"/>
    <s v="CPACHECO"/>
    <x v="1"/>
    <s v="1400009164"/>
    <s v="10"/>
    <x v="656"/>
    <s v="Telemetria 2026 - MPI"/>
    <d v="2026-01-20T00:00:00"/>
    <s v="PRA_CPACHECO"/>
    <s v="ZPMH"/>
    <s v="SER_GRAL"/>
    <s v="P56570705"/>
    <s v="ENERGY CLOUD S.A.C"/>
    <n v="10362"/>
    <n v="3003.478260869565"/>
    <s v="PEN"/>
    <s v="false"/>
  </r>
  <r>
    <s v="6000"/>
    <s v="PE"/>
    <x v="2"/>
    <n v="814"/>
    <s v="PE Explotación TI"/>
    <s v="CPACHECO"/>
    <x v="1"/>
    <s v="1400009164"/>
    <s v="20"/>
    <x v="656"/>
    <s v="Telemetria 2026 - MPI"/>
    <d v="2026-01-20T00:00:00"/>
    <s v="PRA_CPACHECO"/>
    <s v="ZPMH"/>
    <s v="SER_GRAL"/>
    <s v="P56570705"/>
    <s v="ENERGY CLOUD S.A.C"/>
    <n v="10362"/>
    <n v="3003.478260869565"/>
    <s v="PEN"/>
    <s v="false"/>
  </r>
  <r>
    <s v="6000"/>
    <s v="PE"/>
    <x v="2"/>
    <n v="814"/>
    <s v="PE Explotación TI"/>
    <s v="CPACHECO"/>
    <x v="1"/>
    <s v="1400009164"/>
    <s v="30"/>
    <x v="656"/>
    <s v="Telemetria 2026 - MPI"/>
    <d v="2026-01-20T00:00:00"/>
    <s v="PRA_CPACHECO"/>
    <s v="ZPMH"/>
    <s v="SER_GRAL"/>
    <s v="P56570705"/>
    <s v="ENERGY CLOUD S.A.C"/>
    <n v="10362"/>
    <n v="3003.478260869565"/>
    <s v="PEN"/>
    <s v="false"/>
  </r>
  <r>
    <s v="6000"/>
    <s v="PE"/>
    <x v="2"/>
    <n v="814"/>
    <s v="PE Explotación TI"/>
    <s v="CPACHECO"/>
    <x v="1"/>
    <s v="1400009164"/>
    <s v="40"/>
    <x v="656"/>
    <s v="Telemetria 2026 - MPI"/>
    <d v="2026-01-20T00:00:00"/>
    <s v="PRA_CPACHECO"/>
    <s v="ZPMH"/>
    <s v="SER_GRAL"/>
    <s v="P56570705"/>
    <s v="ENERGY CLOUD S.A.C"/>
    <n v="10362"/>
    <n v="3003.478260869565"/>
    <s v="PEN"/>
    <s v="false"/>
  </r>
  <r>
    <s v="6000"/>
    <s v="PE"/>
    <x v="2"/>
    <n v="814"/>
    <s v="PE Explotación TI"/>
    <s v="CPACHECO"/>
    <x v="1"/>
    <s v="1400009164"/>
    <s v="50"/>
    <x v="656"/>
    <s v="Telemetria 2026 - MPI"/>
    <d v="2026-01-20T00:00:00"/>
    <s v="PRA_CPACHECO"/>
    <s v="ZPMH"/>
    <s v="SER_GRAL"/>
    <s v="P56570705"/>
    <s v="ENERGY CLOUD S.A.C"/>
    <n v="10362"/>
    <n v="3003.478260869565"/>
    <s v="PEN"/>
    <s v="false"/>
  </r>
  <r>
    <s v="6000"/>
    <s v="PE"/>
    <x v="2"/>
    <n v="814"/>
    <s v="PE Explotación TI"/>
    <s v="CPACHECO"/>
    <x v="1"/>
    <s v="1400009164"/>
    <s v="60"/>
    <x v="656"/>
    <s v="Telemetria 2026 - MPI"/>
    <d v="2026-01-20T00:00:00"/>
    <s v="PRA_CPACHECO"/>
    <s v="ZPMH"/>
    <s v="SER_GRAL"/>
    <s v="P56570705"/>
    <s v="ENERGY CLOUD S.A.C"/>
    <n v="10362"/>
    <n v="3003.478260869565"/>
    <s v="PEN"/>
    <s v="false"/>
  </r>
  <r>
    <s v="6000"/>
    <s v="PE"/>
    <x v="2"/>
    <n v="814"/>
    <s v="PE Explotación TI"/>
    <s v="CPACHECO"/>
    <x v="1"/>
    <s v="1400009164"/>
    <s v="70"/>
    <x v="656"/>
    <s v="Telemetria 2026 - MPI"/>
    <d v="2026-01-20T00:00:00"/>
    <s v="PRA_CPACHECO"/>
    <s v="ZPMH"/>
    <s v="SER_GRAL"/>
    <s v="P56570705"/>
    <s v="ENERGY CLOUD S.A.C"/>
    <n v="10362"/>
    <n v="3003.478260869565"/>
    <s v="PEN"/>
    <s v="false"/>
  </r>
  <r>
    <s v="6000"/>
    <s v="PE"/>
    <x v="2"/>
    <n v="814"/>
    <s v="PE Explotación TI"/>
    <s v="CPACHECO"/>
    <x v="1"/>
    <s v="1400009164"/>
    <s v="80"/>
    <x v="656"/>
    <s v="Telemetria 2026 - MPI"/>
    <d v="2026-01-20T00:00:00"/>
    <s v="PRA_CPACHECO"/>
    <s v="ZPMH"/>
    <s v="SER_GRAL"/>
    <s v="P56570705"/>
    <s v="ENERGY CLOUD S.A.C"/>
    <n v="10362"/>
    <n v="3003.478260869565"/>
    <s v="PEN"/>
    <s v="false"/>
  </r>
  <r>
    <s v="6000"/>
    <s v="PE"/>
    <x v="2"/>
    <n v="814"/>
    <s v="PE Explotación TI"/>
    <s v="CPACHECO"/>
    <x v="1"/>
    <s v="1400009164"/>
    <s v="90"/>
    <x v="656"/>
    <s v="Telemetria 2026 - MPI"/>
    <d v="2026-01-20T00:00:00"/>
    <s v="PRA_CPACHECO"/>
    <s v="ZPMH"/>
    <s v="SER_GRAL"/>
    <s v="P56570705"/>
    <s v="ENERGY CLOUD S.A.C"/>
    <n v="10362"/>
    <n v="3003.478260869565"/>
    <s v="PEN"/>
    <s v="false"/>
  </r>
  <r>
    <s v="6000"/>
    <s v="PE"/>
    <x v="2"/>
    <n v="814"/>
    <s v="PE Explotación TI"/>
    <s v="CPACHECO"/>
    <x v="1"/>
    <s v="1400009164"/>
    <s v="100"/>
    <x v="656"/>
    <s v="Telemetria 2026 - MPI"/>
    <d v="2026-01-20T00:00:00"/>
    <s v="PRA_CPACHECO"/>
    <s v="ZPMH"/>
    <s v="SER_GRAL"/>
    <s v="P56570705"/>
    <s v="ENERGY CLOUD S.A.C"/>
    <n v="10362"/>
    <n v="3003.478260869565"/>
    <s v="PEN"/>
    <s v="false"/>
  </r>
  <r>
    <s v="6000"/>
    <s v="PE"/>
    <x v="2"/>
    <n v="814"/>
    <s v="PE Explotación TI"/>
    <s v="CPACHECO"/>
    <x v="1"/>
    <s v="1400009164"/>
    <s v="110"/>
    <x v="656"/>
    <s v="Telemetria 2026 - MPI"/>
    <d v="2026-01-20T00:00:00"/>
    <s v="PRA_CPACHECO"/>
    <s v="ZPMH"/>
    <s v="SER_GRAL"/>
    <s v="P56570705"/>
    <s v="ENERGY CLOUD S.A.C"/>
    <n v="10362"/>
    <n v="3003.478260869565"/>
    <s v="PEN"/>
    <s v="false"/>
  </r>
  <r>
    <s v="6000"/>
    <s v="PE"/>
    <x v="2"/>
    <n v="814"/>
    <s v="PE Explotación TI"/>
    <s v="CPACHECO"/>
    <x v="1"/>
    <s v="1400009164"/>
    <s v="120"/>
    <x v="656"/>
    <s v="Telemetria 2026 - MPI"/>
    <d v="2026-01-20T00:00:00"/>
    <s v="PRA_CPACHECO"/>
    <s v="ZPMH"/>
    <s v="SER_GRAL"/>
    <s v="P56570705"/>
    <s v="ENERGY CLOUD S.A.C"/>
    <n v="10362"/>
    <n v="3003.478260869565"/>
    <s v="PEN"/>
    <s v="false"/>
  </r>
  <r>
    <s v="3540"/>
    <s v="PE"/>
    <x v="1"/>
    <n v="813"/>
    <s v="PE Gcia Ops"/>
    <s v="JVEGA"/>
    <x v="1"/>
    <s v="1400009310"/>
    <s v="20"/>
    <x v="59"/>
    <s v="Servicio de auditoria IA Abr-26"/>
    <d v="2026-02-19T00:00:00"/>
    <s v="PRA_ARIVERA"/>
    <s v="ZPMH"/>
    <s v="SER_GRAL"/>
    <s v="P76457803"/>
    <s v="FROGMI S.A"/>
    <n v="3000"/>
    <n v="3000"/>
    <s v="USD"/>
    <s v="false"/>
  </r>
  <r>
    <s v="3540"/>
    <s v="PE"/>
    <x v="1"/>
    <n v="813"/>
    <s v="PE Gcia Ops"/>
    <s v="JVEGA"/>
    <x v="1"/>
    <s v="1400009310"/>
    <s v="30"/>
    <x v="59"/>
    <s v="Servicio de auditoria IA May-26"/>
    <d v="2026-02-19T00:00:00"/>
    <s v="PRA_ARIVERA"/>
    <s v="ZPMH"/>
    <s v="SER_GRAL"/>
    <s v="P76457803"/>
    <s v="FROGMI S.A"/>
    <n v="3000"/>
    <n v="3000"/>
    <s v="USD"/>
    <s v="false"/>
  </r>
  <r>
    <s v="3540"/>
    <s v="PE"/>
    <x v="1"/>
    <n v="813"/>
    <s v="PE Gcia Ops"/>
    <s v="JVEGA"/>
    <x v="1"/>
    <s v="1400009310"/>
    <s v="40"/>
    <x v="59"/>
    <s v="Servicio de auditoria IA Jun-26"/>
    <d v="2026-02-19T00:00:00"/>
    <s v="PRA_ARIVERA"/>
    <s v="ZPMH"/>
    <s v="SER_GRAL"/>
    <s v="P76457803"/>
    <s v="FROGMI S.A"/>
    <n v="3000"/>
    <n v="3000"/>
    <s v="USD"/>
    <s v="false"/>
  </r>
  <r>
    <s v="3540"/>
    <s v="PE"/>
    <x v="1"/>
    <n v="813"/>
    <s v="PE Gcia Ops"/>
    <s v="JVEGA"/>
    <x v="1"/>
    <s v="1400009310"/>
    <s v="50"/>
    <x v="59"/>
    <s v="Servicio de auditoria IA Jul-26"/>
    <d v="2026-02-19T00:00:00"/>
    <s v="PRA_ARIVERA"/>
    <s v="ZPMH"/>
    <s v="SER_GRAL"/>
    <s v="P76457803"/>
    <s v="FROGMI S.A"/>
    <n v="3000"/>
    <n v="3000"/>
    <s v="USD"/>
    <s v="false"/>
  </r>
  <r>
    <s v="3540"/>
    <s v="PE"/>
    <x v="1"/>
    <n v="813"/>
    <s v="PE Gcia Ops"/>
    <s v="JVEGA"/>
    <x v="1"/>
    <s v="1400009310"/>
    <s v="60"/>
    <x v="59"/>
    <s v="Servicio de auditoria IA Ago-26"/>
    <d v="2026-02-19T00:00:00"/>
    <s v="PRA_ARIVERA"/>
    <s v="ZPMH"/>
    <s v="SER_GRAL"/>
    <s v="P76457803"/>
    <s v="FROGMI S.A"/>
    <n v="3000"/>
    <n v="3000"/>
    <s v="USD"/>
    <s v="false"/>
  </r>
  <r>
    <s v="3540"/>
    <s v="PE"/>
    <x v="1"/>
    <n v="813"/>
    <s v="PE Gcia Ops"/>
    <s v="JVEGA"/>
    <x v="1"/>
    <s v="1400009310"/>
    <s v="70"/>
    <x v="59"/>
    <s v="Servicio de auditoria IA Set-26"/>
    <d v="2026-02-19T00:00:00"/>
    <s v="PRA_ARIVERA"/>
    <s v="ZPMH"/>
    <s v="SER_GRAL"/>
    <s v="P76457803"/>
    <s v="FROGMI S.A"/>
    <n v="3000"/>
    <n v="3000"/>
    <s v="USD"/>
    <s v="false"/>
  </r>
  <r>
    <s v="3540"/>
    <s v="PE"/>
    <x v="1"/>
    <n v="813"/>
    <s v="PE Gcia Ops"/>
    <s v="JVEGA"/>
    <x v="1"/>
    <s v="1400009310"/>
    <s v="80"/>
    <x v="59"/>
    <s v="Servicio de auditoria IA Oct-26"/>
    <d v="2026-02-19T00:00:00"/>
    <s v="PRA_ARIVERA"/>
    <s v="ZPMH"/>
    <s v="SER_GRAL"/>
    <s v="P76457803"/>
    <s v="FROGMI S.A"/>
    <n v="3000"/>
    <n v="3000"/>
    <s v="USD"/>
    <s v="false"/>
  </r>
  <r>
    <s v="3540"/>
    <s v="PE"/>
    <x v="1"/>
    <n v="813"/>
    <s v="PE Gcia Ops"/>
    <s v="JVEGA"/>
    <x v="1"/>
    <s v="1400009310"/>
    <s v="90"/>
    <x v="59"/>
    <s v="Servicio de auditoria IA Nov-26"/>
    <d v="2026-02-19T00:00:00"/>
    <s v="PRA_ARIVERA"/>
    <s v="ZPMH"/>
    <s v="SER_GRAL"/>
    <s v="P76457803"/>
    <s v="FROGMI S.A"/>
    <n v="3000"/>
    <n v="3000"/>
    <s v="USD"/>
    <s v="false"/>
  </r>
  <r>
    <s v="3540"/>
    <s v="PE"/>
    <x v="1"/>
    <n v="813"/>
    <s v="PE Gcia Ops"/>
    <s v="JVEGA"/>
    <x v="1"/>
    <s v="1400009310"/>
    <s v="100"/>
    <x v="59"/>
    <s v="Servicio de auditoria IA Dic-26"/>
    <d v="2026-02-19T00:00:00"/>
    <s v="PRA_ARIVERA"/>
    <s v="ZPMH"/>
    <s v="SER_GRAL"/>
    <s v="P76457803"/>
    <s v="FROGMI S.A"/>
    <n v="3000"/>
    <n v="3000"/>
    <s v="USD"/>
    <s v="false"/>
  </r>
  <r>
    <s v="3540"/>
    <s v="PE"/>
    <x v="1"/>
    <n v="813"/>
    <s v="PE Gcia Ops"/>
    <s v="JVEGA"/>
    <x v="1"/>
    <s v="1400009310"/>
    <s v="110"/>
    <x v="59"/>
    <s v="Servicio de auditoria IA Ene-26"/>
    <d v="2026-02-19T00:00:00"/>
    <s v="PRA_ARIVERA"/>
    <s v="ZPMH"/>
    <s v="SER_GRAL"/>
    <s v="P76457803"/>
    <s v="FROGMI S.A"/>
    <n v="3000"/>
    <n v="3000"/>
    <s v="USD"/>
    <s v="false"/>
  </r>
  <r>
    <s v="3540"/>
    <s v="PE"/>
    <x v="1"/>
    <n v="813"/>
    <s v="PE Gcia Ops"/>
    <s v="JVEGA"/>
    <x v="1"/>
    <s v="1400009310"/>
    <s v="120"/>
    <x v="59"/>
    <s v="Servicio de auditoria IA Feb-26"/>
    <d v="2026-02-19T00:00:00"/>
    <s v="PRA_ARIVERA"/>
    <s v="ZPMH"/>
    <s v="SER_GRAL"/>
    <s v="P76457803"/>
    <s v="FROGMI S.A"/>
    <n v="3000"/>
    <n v="3000"/>
    <s v="USD"/>
    <s v="false"/>
  </r>
  <r>
    <s v="1100"/>
    <s v="CL"/>
    <x v="0"/>
    <n v="602"/>
    <s v="CL Ops Mall"/>
    <s v="MANTONIETA"/>
    <x v="2"/>
    <s v="1200146556"/>
    <s v="10"/>
    <x v="657"/>
    <s v="Cierre provisorio local New Man"/>
    <d v="2026-03-02T00:00:00"/>
    <s v="EXT_CNARANJO"/>
    <s v="ZSRV"/>
    <s v=""/>
    <s v="76280086"/>
    <s v="SOLUCIONES SIM SPA"/>
    <n v="71.930000000000007"/>
    <n v="2997.0833333333335"/>
    <s v="UF"/>
    <s v="false"/>
  </r>
  <r>
    <s v="6550"/>
    <s v="PE"/>
    <x v="2"/>
    <n v="802"/>
    <s v="PE Ops Mall"/>
    <s v="LCHIPAYO"/>
    <x v="2"/>
    <s v="1200146026"/>
    <s v="10"/>
    <x v="658"/>
    <s v="Escalera de ingreso a paneles"/>
    <d v="2026-02-20T00:00:00"/>
    <s v="PRA_ARIVERA"/>
    <s v="ZSRV"/>
    <s v="SER_GRAL"/>
    <s v="P56263527"/>
    <s v="CORPORACION WC &amp; HNOS S.A.C"/>
    <n v="10305.6"/>
    <n v="2987.1304347826085"/>
    <s v="PEN"/>
    <s v="false"/>
  </r>
  <r>
    <s v="MVS"/>
    <s v="PE"/>
    <x v="2"/>
    <n v="803"/>
    <s v="PE Ops Out/Strips"/>
    <s v="KORDAYA"/>
    <x v="2"/>
    <s v="1200144759"/>
    <s v="10"/>
    <x v="659"/>
    <s v="ASESORIA_DEFENSA_CIVIL"/>
    <d v="2026-01-28T00:00:00"/>
    <s v="KORDAYA"/>
    <s v="ZSRV"/>
    <s v=""/>
    <s v="P60026937"/>
    <s v="GESINPRO S.A.C."/>
    <n v="10300"/>
    <n v="2985.5072463768115"/>
    <s v="PEN"/>
    <s v="false"/>
  </r>
  <r>
    <s v="LAR"/>
    <s v="PE"/>
    <x v="1"/>
    <n v="801"/>
    <s v="PE Center Manager"/>
    <s v="FZAMALLOA"/>
    <x v="2"/>
    <s v="1200147021"/>
    <s v="10"/>
    <x v="660"/>
    <s v="ACOND. SUPERFICIE TECHOS ACANTILADO SUR"/>
    <d v="2026-03-10T00:00:00"/>
    <s v="EXT_KNOLASCO"/>
    <s v="ZSRV"/>
    <s v=""/>
    <s v="P60790228"/>
    <s v="JP ENERGY S.A.C"/>
    <n v="10300"/>
    <n v="2985.5072463768115"/>
    <s v="PEN"/>
    <s v="false"/>
  </r>
  <r>
    <s v="4300"/>
    <s v="CO"/>
    <x v="3"/>
    <n v="702"/>
    <s v="CO Ops Mall"/>
    <s v="AZAMUDIO"/>
    <x v="2"/>
    <s v="1200144443"/>
    <s v="10"/>
    <x v="661"/>
    <s v="CBRE PARKING GASTOS ESTACIONAMIENTO"/>
    <d v="2026-01-23T00:00:00"/>
    <s v="EXT_JTRUJILL"/>
    <s v="ZSRV"/>
    <s v=""/>
    <s v="C900038616"/>
    <s v="CBRE COLOMBIA SAS"/>
    <n v="10909747"/>
    <n v="2966.2172376291464"/>
    <s v="COP"/>
    <s v="false"/>
  </r>
  <r>
    <s v="MIN"/>
    <s v="PE"/>
    <x v="1"/>
    <n v="802"/>
    <s v="PE Ops Mall"/>
    <s v="cpisfil"/>
    <x v="2"/>
    <s v="1200145032"/>
    <s v="10"/>
    <x v="662"/>
    <s v="Mant Prev A&amp;D De HyM Ene-Dic26"/>
    <d v="2026-02-04T00:00:00"/>
    <s v="EXT_EDAVILA"/>
    <s v="ZSRV"/>
    <s v=""/>
    <s v="P53839517"/>
    <s v="MR SISTEMAS ESPECIALES E.I.R.L."/>
    <n v="10200"/>
    <n v="2956.5217391304345"/>
    <s v="PEN"/>
    <s v="false"/>
  </r>
  <r>
    <s v="MIN"/>
    <s v="PE"/>
    <x v="1"/>
    <n v="802"/>
    <s v="PE Ops Mall"/>
    <s v="cpisfil"/>
    <x v="2"/>
    <s v="1200145032"/>
    <s v="20"/>
    <x v="662"/>
    <s v="Mant Prev ACI De HYM Ene-Dic26"/>
    <d v="2026-02-04T00:00:00"/>
    <s v="EXT_EDAVILA"/>
    <s v="ZSRV"/>
    <s v=""/>
    <s v="P53839517"/>
    <s v="MR SISTEMAS ESPECIALES E.I.R.L."/>
    <n v="10200"/>
    <n v="2956.5217391304345"/>
    <s v="PEN"/>
    <s v="false"/>
  </r>
  <r>
    <s v="MCH"/>
    <s v="PE"/>
    <x v="2"/>
    <n v="803"/>
    <s v="PE Ops Out/Strips"/>
    <s v="LRAMIREZ"/>
    <x v="2"/>
    <s v="1200145832"/>
    <s v="10"/>
    <x v="663"/>
    <s v="Bases de Licitación TTVV"/>
    <d v="2026-02-18T00:00:00"/>
    <s v="PRA_ARIVERA"/>
    <s v="ZSRV"/>
    <s v="SER_GRAL"/>
    <s v="P60243628"/>
    <s v="SERVICIOS INDUSTRIALES ZAMALLOA SRL"/>
    <n v="10200"/>
    <n v="2956.5217391304345"/>
    <s v="PEN"/>
    <s v="false"/>
  </r>
  <r>
    <s v="6700"/>
    <s v="PE"/>
    <x v="2"/>
    <n v="802"/>
    <s v="PE Ops Mall"/>
    <s v="LCHIPAYO"/>
    <x v="3"/>
    <s v="1200147283"/>
    <s v="10"/>
    <x v="664"/>
    <s v="Estudio de factibilidad solar"/>
    <d v="2026-03-13T00:00:00"/>
    <s v="ARRIVERA"/>
    <s v="ZSRV"/>
    <s v="SER_GRAL"/>
    <s v="P60217693"/>
    <s v="GREEN &amp; BLUE STORE PERU SAC"/>
    <n v="2950"/>
    <n v="2950"/>
    <s v="USD"/>
    <s v="false"/>
  </r>
  <r>
    <s v="AEB"/>
    <s v="CL"/>
    <x v="0"/>
    <n v="614"/>
    <s v="CL Explotación TI"/>
    <s v="MMUNOZ"/>
    <x v="0"/>
    <s v="1300008915"/>
    <s v="10"/>
    <x v="665"/>
    <s v="SaaS y Soporte Mitte AEB 2026"/>
    <d v="2026-02-17T00:00:00"/>
    <s v="MMUNOZ"/>
    <s v="ZSPC"/>
    <s v=""/>
    <s v="10582872"/>
    <s v="OLU MOBILITY SOLUTIONS S.L."/>
    <n v="2943"/>
    <n v="2943"/>
    <s v="USD"/>
    <s v="false"/>
  </r>
  <r>
    <s v="MIN"/>
    <s v="PE"/>
    <x v="1"/>
    <n v="802"/>
    <s v="PE Ops Mall"/>
    <s v="cpisfil"/>
    <x v="2"/>
    <s v="1200146733"/>
    <s v="10"/>
    <x v="666"/>
    <s v="mantto correct. alarma BCI- Pab9"/>
    <d v="2026-03-05T00:00:00"/>
    <s v="EXT_EDAVILA"/>
    <s v="ZSRV"/>
    <s v=""/>
    <s v="P53839517"/>
    <s v="MR SISTEMAS ESPECIALES E.I.R.L."/>
    <n v="10150.75"/>
    <n v="2942.246376811594"/>
    <s v="PEN"/>
    <s v="false"/>
  </r>
  <r>
    <s v="3520"/>
    <s v="PE"/>
    <x v="1"/>
    <n v="802"/>
    <s v="PE Ops Mall"/>
    <s v="GLUDEÑA"/>
    <x v="2"/>
    <s v="1200145138"/>
    <s v="10"/>
    <x v="667"/>
    <s v="SUMINISTRO E INSTALACION DE BOTONES ANTI"/>
    <d v="2026-02-05T00:00:00"/>
    <s v="RFC_CPI_SAP"/>
    <s v="ZSRV"/>
    <s v=""/>
    <s v="P56607803"/>
    <s v="NATIONAL FACILITIES MANAGEMENT S.A."/>
    <n v="10140"/>
    <n v="2939.1304347826085"/>
    <s v="PEN"/>
    <s v="false"/>
  </r>
  <r>
    <s v="3450"/>
    <s v="PE"/>
    <x v="1"/>
    <n v="804"/>
    <s v="PE Marketing Mall"/>
    <s v="JPONCE"/>
    <x v="2"/>
    <s v="1200144836"/>
    <s v="10"/>
    <x v="668"/>
    <s v="Eventos_AON_Sistema de Sonido"/>
    <d v="2026-01-29T00:00:00"/>
    <s v="EXT_ACHIHUAN"/>
    <s v="ZSRV"/>
    <s v="SER_MKT"/>
    <s v="P61187836"/>
    <s v="SINGULAR LATIN E.I.R.L"/>
    <n v="10138.700000000001"/>
    <n v="2938.753623188406"/>
    <s v="PEN"/>
    <s v="false"/>
  </r>
  <r>
    <s v="PAG"/>
    <s v="CO"/>
    <x v="3"/>
    <n v="702"/>
    <s v="CO Ops Mall"/>
    <s v="CHERRERA"/>
    <x v="2"/>
    <s v="1200146884"/>
    <s v="20"/>
    <x v="379"/>
    <s v="Capex parking repuesto talenquera"/>
    <d v="2026-03-09T00:00:00"/>
    <s v="EXT_MSAMPER"/>
    <s v="ZSRV"/>
    <s v=""/>
    <s v="C900038616"/>
    <s v="CBRE COLOMBIA SAS"/>
    <n v="10801178"/>
    <n v="2936.6987493202828"/>
    <s v="COP"/>
    <s v="false"/>
  </r>
  <r>
    <s v="LAR"/>
    <s v="PE"/>
    <x v="1"/>
    <n v="801"/>
    <s v="PE Center Manager"/>
    <s v="FZAMALLOA"/>
    <x v="3"/>
    <s v="1200147228"/>
    <s v="10"/>
    <x v="669"/>
    <s v="Retiro de tuberías en desuso y actividad"/>
    <d v="2026-03-12T00:00:00"/>
    <s v="EXT_KNOLASCO"/>
    <s v="ZSRV"/>
    <s v=""/>
    <s v="P56607803"/>
    <s v="NATIONAL FACILITIES MANAGEMENT S.A."/>
    <n v="10072.56"/>
    <n v="2919.5826086956517"/>
    <s v="PEN"/>
    <s v="false"/>
  </r>
  <r>
    <s v="1100"/>
    <s v="CL"/>
    <x v="0"/>
    <n v="626"/>
    <s v="CL Proyectos 3"/>
    <s v="CGARCIA"/>
    <x v="2"/>
    <s v="1200145972"/>
    <s v="10"/>
    <x v="670"/>
    <s v="Aleros Boulevard Parque"/>
    <d v="2026-02-19T00:00:00"/>
    <s v="EXT_AYEPEZ"/>
    <s v="ZSRV"/>
    <s v=""/>
    <s v="76279296"/>
    <s v="ARANEDA INGENIEROS CONSULTORES SPA."/>
    <n v="70"/>
    <n v="2916.6666666666665"/>
    <s v="UF"/>
    <s v="false"/>
  </r>
  <r>
    <s v="1100"/>
    <s v="CL"/>
    <x v="0"/>
    <n v="932"/>
    <s v="Corp Impuestos"/>
    <s v="vstubing"/>
    <x v="2"/>
    <s v="1200146120"/>
    <s v="10"/>
    <x v="671"/>
    <s v="Asesoría Permanente VGM - Febrero 2025"/>
    <d v="2026-02-23T00:00:00"/>
    <s v="PMUNOZ"/>
    <s v="ZSRV"/>
    <s v=""/>
    <s v="77648628"/>
    <s v="SOCIEDAD DE PROFESIONALES VGM LIMIT"/>
    <n v="70"/>
    <n v="2916.6666666666665"/>
    <s v="UF"/>
    <s v="false"/>
  </r>
  <r>
    <s v="6000"/>
    <s v="PE"/>
    <x v="2"/>
    <n v="801"/>
    <s v="PE Center Manager"/>
    <s v="MPONCE"/>
    <x v="2"/>
    <s v="1200146470"/>
    <s v="10"/>
    <x v="672"/>
    <s v="ENER 26 FEE DE ADM. PLAYAS - ADICIONAL"/>
    <d v="2026-02-27T00:00:00"/>
    <s v="EXT_KNOLASCO"/>
    <s v="ZSRV"/>
    <s v="SER_VARIO"/>
    <s v="P60338169"/>
    <s v="INVERSIONES URBANISTICAS OPERADORA"/>
    <n v="10031"/>
    <n v="2907.536231884058"/>
    <s v="PEN"/>
    <s v="false"/>
  </r>
  <r>
    <s v="6000"/>
    <s v="PE"/>
    <x v="2"/>
    <n v="801"/>
    <s v="PE Center Manager"/>
    <s v="MPONCE"/>
    <x v="2"/>
    <s v="1200146471"/>
    <s v="10"/>
    <x v="673"/>
    <s v="FEB 26 FEE DE ADM. PLAYAS - ADICIONAL"/>
    <d v="2026-02-27T00:00:00"/>
    <s v="EXT_KNOLASCO"/>
    <s v="ZSRV"/>
    <s v="SER_VARIO"/>
    <s v="P60338169"/>
    <s v="INVERSIONES URBANISTICAS OPERADORA"/>
    <n v="10031"/>
    <n v="2907.536231884058"/>
    <s v="PEN"/>
    <s v="false"/>
  </r>
  <r>
    <s v="PAG"/>
    <s v="CO"/>
    <x v="3"/>
    <n v="911"/>
    <s v="Corp A. Finanzas"/>
    <s v="DSANTOS"/>
    <x v="1"/>
    <s v="1400009205"/>
    <s v="20"/>
    <x v="534"/>
    <s v="ITAU FIDUCIARIA-MES ENERO ATRASADO"/>
    <d v="2026-02-02T00:00:00"/>
    <s v="VPRADENAS"/>
    <s v="ZPMH"/>
    <s v=""/>
    <s v="C800141021"/>
    <s v="ITAU FIDUCIARIA COLOMBIA S.A."/>
    <n v="10676250"/>
    <n v="2902.7324632952691"/>
    <s v="COP"/>
    <s v="false"/>
  </r>
  <r>
    <s v="6000"/>
    <s v="PE"/>
    <x v="2"/>
    <n v="911"/>
    <s v="Corp A. Finanzas"/>
    <s v="adulcic"/>
    <x v="2"/>
    <s v="1200143771"/>
    <s v="10"/>
    <x v="674"/>
    <s v="Tasación MegaPlaza Independencia"/>
    <d v="2026-01-07T00:00:00"/>
    <s v="PMUNOZ"/>
    <s v="ZSRV"/>
    <s v=""/>
    <s v="P38030914"/>
    <s v="LUIS PEDRAZA MERINO CONSTRUCTORA EI"/>
    <n v="2900"/>
    <n v="2900"/>
    <s v="USD"/>
    <s v="false"/>
  </r>
  <r>
    <s v="MIN"/>
    <s v="PE"/>
    <x v="1"/>
    <n v="804"/>
    <s v="PE Marketing Mall"/>
    <s v="AATOCHE"/>
    <x v="2"/>
    <s v="1200144680"/>
    <s v="10"/>
    <x v="675"/>
    <s v="Estructuras Enero"/>
    <d v="2026-01-27T00:00:00"/>
    <s v="EXT_EDAVILA"/>
    <s v="ZSRV"/>
    <s v="SER_MKT"/>
    <s v="P54813929"/>
    <s v="EMPRESA DE SERVICIOS GENERALES V &amp;"/>
    <n v="10000"/>
    <n v="2898.550724637681"/>
    <s v="PEN"/>
    <s v="false"/>
  </r>
  <r>
    <s v="LAR"/>
    <s v="PE"/>
    <x v="1"/>
    <n v="801"/>
    <s v="PE Center Manager"/>
    <s v="FZAMALLOA"/>
    <x v="3"/>
    <s v="1200147291"/>
    <s v="10"/>
    <x v="676"/>
    <s v="ACTUALIZACIÓN DE PLANOS Y VERIFICACIÓN E"/>
    <d v="2026-03-13T00:00:00"/>
    <s v="EXT_KNOLASCO"/>
    <s v="ZSRV"/>
    <s v=""/>
    <s v="P56607803"/>
    <s v="NATIONAL FACILITIES MANAGEMENT S.A."/>
    <n v="9992.7000000000007"/>
    <n v="2896.4347826086955"/>
    <s v="PEN"/>
    <s v="false"/>
  </r>
  <r>
    <s v="1100"/>
    <s v="CL"/>
    <x v="0"/>
    <n v="601"/>
    <s v="CL Center Manager"/>
    <s v="Ext_mloyola"/>
    <x v="2"/>
    <s v="1200143704"/>
    <s v="10"/>
    <x v="677"/>
    <s v="Suministro e instalación biodigestor PAK"/>
    <d v="2026-01-06T00:00:00"/>
    <s v="EXT_MLOYOLA"/>
    <s v="ZSRV"/>
    <s v=""/>
    <s v="96587380"/>
    <s v="VIGATEC S.A."/>
    <n v="2895"/>
    <n v="2895"/>
    <s v="USD"/>
    <s v="false"/>
  </r>
  <r>
    <s v="6700"/>
    <s v="PE"/>
    <x v="2"/>
    <n v="802"/>
    <s v="PE Ops Mall"/>
    <s v="ZDIAZ"/>
    <x v="2"/>
    <s v="1200143809"/>
    <s v="10"/>
    <x v="678"/>
    <s v="ASESORIA Y GESTION ITSE 2026"/>
    <d v="2026-01-09T00:00:00"/>
    <s v="ZDIAZ"/>
    <s v="ZSRV"/>
    <s v=""/>
    <s v="P60026937"/>
    <s v="GESINPRO S.A.C."/>
    <n v="9950"/>
    <n v="2884.0579710144925"/>
    <s v="PEN"/>
    <s v="false"/>
  </r>
  <r>
    <s v="1100"/>
    <s v="CL"/>
    <x v="0"/>
    <n v="602"/>
    <s v="CL Ops Mall"/>
    <s v="MANTONIETA"/>
    <x v="3"/>
    <s v="1200147193"/>
    <s v="10"/>
    <x v="679"/>
    <s v="Cierre provisorio local Aldo"/>
    <d v="2026-03-12T00:00:00"/>
    <s v="EXT_CNARANJO"/>
    <s v="ZSRV"/>
    <s v=""/>
    <s v="76280086"/>
    <s v="SOLUCIONES SIM SPA"/>
    <n v="69.010000000000005"/>
    <n v="2875.416666666667"/>
    <s v="UF"/>
    <s v="false"/>
  </r>
  <r>
    <s v="PHM"/>
    <s v="CO"/>
    <x v="3"/>
    <n v="702"/>
    <s v="CO Ops Mall"/>
    <s v="JDIAZT"/>
    <x v="3"/>
    <s v="1200147481"/>
    <s v="10"/>
    <x v="680"/>
    <s v="INSTALACION DE BEBEDEROS DE MASCOTAS"/>
    <d v="2026-03-17T00:00:00"/>
    <s v="RFC_CPI_SAP"/>
    <s v="ZSRV"/>
    <s v=""/>
    <s v="C860536345"/>
    <s v="ACCESORIOS &amp; ACABADOS SAS"/>
    <n v="10562000"/>
    <n v="2871.669385535617"/>
    <s v="COP"/>
    <s v="false"/>
  </r>
  <r>
    <s v="LAR"/>
    <s v="PE"/>
    <x v="1"/>
    <n v="801"/>
    <s v="PE Center Manager"/>
    <s v="FZAMALLOA"/>
    <x v="3"/>
    <s v="1200147176"/>
    <s v="10"/>
    <x v="681"/>
    <s v="Sum. Luces de Emergencia"/>
    <d v="2026-03-12T00:00:00"/>
    <s v="EXT_KNOLASCO"/>
    <s v="ZSRV"/>
    <s v=""/>
    <s v="P55219583"/>
    <s v="SERVICIOS EVENTOS SPECIALES"/>
    <n v="9904.48"/>
    <n v="2870.8637681159416"/>
    <s v="PEN"/>
    <s v="false"/>
  </r>
  <r>
    <s v="1100"/>
    <s v="CL"/>
    <x v="0"/>
    <n v="910"/>
    <s v="Corp A. Personas"/>
    <s v="CCHUECAS"/>
    <x v="2"/>
    <s v="1200145003"/>
    <s v="10"/>
    <x v="682"/>
    <s v="26-KR001 1y2"/>
    <d v="2026-02-03T00:00:00"/>
    <s v="DQUINTANA"/>
    <s v="ZSRV"/>
    <s v=""/>
    <s v="78925120"/>
    <s v="KREBS CONSULTORES LTDA"/>
    <n v="2649167"/>
    <n v="2861.0877712138067"/>
    <s v="CLP"/>
    <s v="false"/>
  </r>
  <r>
    <s v="4150"/>
    <s v="CO"/>
    <x v="3"/>
    <n v="715"/>
    <s v="CO Gcia Inmob"/>
    <s v="LCAMARGO"/>
    <x v="3"/>
    <s v="1200147199"/>
    <s v="20"/>
    <x v="683"/>
    <s v="Parte 2 - Rta Requerimiento Ambiental"/>
    <d v="2026-03-17T00:00:00"/>
    <s v="LCAMARGO"/>
    <s v="ZSRV"/>
    <s v=""/>
    <s v="C830022196"/>
    <s v="POSSE HERRERA &amp; RUIZ S.A"/>
    <n v="10505430"/>
    <n v="2856.2887438825451"/>
    <s v="COP"/>
    <s v="false"/>
  </r>
  <r>
    <s v="OUL"/>
    <s v="PE"/>
    <x v="1"/>
    <n v="803"/>
    <s v="PE Ops Out/Strips"/>
    <s v="mrodriguezc"/>
    <x v="2"/>
    <s v="1200146893"/>
    <s v="10"/>
    <x v="684"/>
    <s v="Instalación cerco Zona Tecnica PTAR"/>
    <d v="2026-03-09T00:00:00"/>
    <s v="MRODRIGUEZC"/>
    <s v="ZSRV"/>
    <s v=""/>
    <s v="P60790228"/>
    <s v="JP ENERGY S.A.C"/>
    <n v="9785"/>
    <n v="2836.231884057971"/>
    <s v="PEN"/>
    <s v="false"/>
  </r>
  <r>
    <s v="BUE"/>
    <s v="CL"/>
    <x v="0"/>
    <n v="602"/>
    <s v="CL Ops Mall"/>
    <s v="P CAMPOS"/>
    <x v="2"/>
    <s v="1200143913"/>
    <s v="10"/>
    <x v="685"/>
    <s v="MEJORAS SEGURIDAD PERIMETRAL, 100 MT"/>
    <d v="2026-01-13T00:00:00"/>
    <s v="BILLESCA"/>
    <s v="ZSRV"/>
    <s v=""/>
    <s v="77692006"/>
    <s v="FISER SPA"/>
    <n v="2610866"/>
    <n v="2819.722873219358"/>
    <s v="CLP"/>
    <s v="false"/>
  </r>
  <r>
    <s v="1100"/>
    <s v="CL"/>
    <x v="0"/>
    <n v="604"/>
    <s v="CL Marketing Mall"/>
    <s v="P.NORAMBUENA"/>
    <x v="2"/>
    <s v="1200144319"/>
    <s v="10"/>
    <x v="686"/>
    <s v="VDV/ VIDEO HORIZONTAL/ ENERO 26"/>
    <d v="2026-01-21T00:00:00"/>
    <s v="MFILIPINI"/>
    <s v="ZSRV"/>
    <s v=""/>
    <s v="77438642"/>
    <s v="PHILLIPS PRODUCCIONES AUDIOVISUALES"/>
    <n v="2580000"/>
    <n v="2786.3877398939444"/>
    <s v="CLP"/>
    <s v="false"/>
  </r>
  <r>
    <s v="MIN"/>
    <s v="PE"/>
    <x v="1"/>
    <n v="914"/>
    <s v="Corp Explo. TI"/>
    <s v="MMUNOZ"/>
    <x v="1"/>
    <s v="1400009294"/>
    <s v="10"/>
    <x v="687"/>
    <s v="Servicio NOC Minka 2026"/>
    <d v="2026-02-18T00:00:00"/>
    <s v="MMUNOZ"/>
    <s v="ZPMH"/>
    <s v="SER_GRAL"/>
    <s v="P54490046"/>
    <s v="TELCONEX S.A.C"/>
    <n v="9600"/>
    <n v="2782.608695652174"/>
    <s v="PEN"/>
    <s v="false"/>
  </r>
  <r>
    <s v="COQ"/>
    <s v="CL"/>
    <x v="0"/>
    <n v="602"/>
    <s v="CL Ops Mall"/>
    <s v="JCBARAHONA"/>
    <x v="2"/>
    <s v="1200146899"/>
    <s v="10"/>
    <x v="688"/>
    <s v="PINTURA ESTACIONAMIENTO ADICIONAL"/>
    <d v="2026-03-09T00:00:00"/>
    <s v="JCBARAHONA"/>
    <s v="ZSRV"/>
    <s v=""/>
    <s v="77127582"/>
    <s v="CHILE SEÑALETICAS SPA"/>
    <n v="66.510000000000005"/>
    <n v="2771.25"/>
    <s v="UF"/>
    <s v="false"/>
  </r>
  <r>
    <s v="2200"/>
    <s v="CL"/>
    <x v="0"/>
    <n v="602"/>
    <s v="CL Ops Mall"/>
    <s v="FQIUEZADA"/>
    <x v="3"/>
    <s v="1200147357"/>
    <s v="10"/>
    <x v="689"/>
    <s v="TERMOPANELES FRONTIS SEGURO"/>
    <d v="2026-03-16T00:00:00"/>
    <s v="FQUEZADA"/>
    <s v="ZSRV"/>
    <s v=""/>
    <s v="77199936"/>
    <s v="DESTRAKUB CONSTRUCTORA LIMITADA"/>
    <n v="2531029"/>
    <n v="2733.4992926031127"/>
    <s v="CLP"/>
    <s v="false"/>
  </r>
  <r>
    <s v="3520"/>
    <s v="PE"/>
    <x v="1"/>
    <n v="816"/>
    <s v="PE Sgcia Infra"/>
    <s v="JSOLORZANO"/>
    <x v="2"/>
    <s v="1200144755"/>
    <s v="10"/>
    <x v="690"/>
    <s v="Suministro de bancas Ica"/>
    <d v="2026-01-28T00:00:00"/>
    <s v="EXT_ACHIHUAN"/>
    <s v="ZSRV"/>
    <s v="SER_GRAL"/>
    <s v="P51563212"/>
    <s v="AYASTA INGENIEROS S.A."/>
    <n v="9384"/>
    <n v="2720"/>
    <s v="PEN"/>
    <s v="false"/>
  </r>
  <r>
    <s v="4300"/>
    <s v="CO"/>
    <x v="3"/>
    <n v="711"/>
    <s v="CO A.Finanzas"/>
    <s v="MGARCIA"/>
    <x v="3"/>
    <s v="1200147443"/>
    <s v="10"/>
    <x v="691"/>
    <s v="SERV DE CORRESPONDENCIA - ARBOLEDA 2026"/>
    <d v="2026-03-17T00:00:00"/>
    <s v="MMALAGON"/>
    <s v="ZSRV"/>
    <s v="SER_VARIO"/>
    <s v="C830014567"/>
    <s v="INTERSERVICE S A"/>
    <n v="10000000"/>
    <n v="2718.8689505165853"/>
    <s v="COP"/>
    <s v="false"/>
  </r>
  <r>
    <s v="PAG"/>
    <s v="CO"/>
    <x v="3"/>
    <n v="711"/>
    <s v="CO A.Finanzas"/>
    <s v="MGARCIA"/>
    <x v="3"/>
    <s v="1200147445"/>
    <s v="10"/>
    <x v="692"/>
    <s v="SERV DE CORRESPONDENCIA - ALEGRA 2026"/>
    <d v="2026-03-17T00:00:00"/>
    <s v="MMALAGON"/>
    <s v="ZSRV"/>
    <s v=""/>
    <s v="C830014567"/>
    <s v="INTERSERVICE S A"/>
    <n v="10000000"/>
    <n v="2718.8689505165853"/>
    <s v="COP"/>
    <s v="false"/>
  </r>
  <r>
    <s v="MIN"/>
    <s v="PE"/>
    <x v="1"/>
    <n v="802"/>
    <s v="PE Ops Mall"/>
    <s v="jrojas"/>
    <x v="3"/>
    <s v="1200147528"/>
    <s v="10"/>
    <x v="693"/>
    <s v="Busq. y repar. de filtrac. en playa de e"/>
    <d v="2026-03-18T00:00:00"/>
    <s v="EXT_EDAVILA"/>
    <s v="ZSRV"/>
    <s v=""/>
    <s v="P56607803"/>
    <s v="NATIONAL FACILITIES MANAGEMENT S.A."/>
    <n v="9367.09"/>
    <n v="2715.0985507246378"/>
    <s v="PEN"/>
    <s v="false"/>
  </r>
  <r>
    <s v="PAG"/>
    <s v="CO"/>
    <x v="3"/>
    <n v="702"/>
    <s v="CO Ops Mall"/>
    <s v="CHERRERA"/>
    <x v="2"/>
    <s v="1200145171"/>
    <s v="10"/>
    <x v="694"/>
    <s v="DISPLAY VARIADOR BAC 4"/>
    <d v="2026-02-06T00:00:00"/>
    <s v="EXT_MSAMPER"/>
    <s v="ZSRV"/>
    <s v=""/>
    <s v="C900383679"/>
    <s v="VRF INGENIERIA S.A.S"/>
    <n v="9985167"/>
    <n v="2714.836052202284"/>
    <s v="COP"/>
    <s v="false"/>
  </r>
  <r>
    <s v="PAG"/>
    <s v="CO"/>
    <x v="3"/>
    <n v="702"/>
    <s v="CO Ops Mall"/>
    <s v="CHERRERA"/>
    <x v="2"/>
    <s v="1200145170"/>
    <s v="10"/>
    <x v="695"/>
    <s v="DISPLAY VARIADOR BAC 1"/>
    <d v="2026-02-06T00:00:00"/>
    <s v="EXT_MSAMPER"/>
    <s v="ZSRV"/>
    <s v=""/>
    <s v="C900383679"/>
    <s v="VRF INGENIERIA S.A.S"/>
    <n v="9985167"/>
    <n v="2714.836052202284"/>
    <s v="COP"/>
    <s v="false"/>
  </r>
  <r>
    <s v="1100"/>
    <s v="CL"/>
    <x v="0"/>
    <n v="914"/>
    <s v="Corp Explo. TI"/>
    <s v="CVERGARA"/>
    <x v="3"/>
    <s v="1200147046"/>
    <s v="10"/>
    <x v="696"/>
    <s v="Soport. Atlassian NOV25-FEB26"/>
    <d v="2026-03-11T00:00:00"/>
    <s v="CVERGARA"/>
    <s v="ZSRV"/>
    <s v="SER_GRAL"/>
    <s v="76924900"/>
    <s v="TSOFT CHILE SPA"/>
    <n v="65"/>
    <n v="2708.3333333333335"/>
    <s v="UF"/>
    <s v="false"/>
  </r>
  <r>
    <s v="1100"/>
    <s v="CL"/>
    <x v="0"/>
    <n v="602"/>
    <s v="CL Ops Mall"/>
    <s v="MANTONIETA"/>
    <x v="3"/>
    <s v="1200147658"/>
    <s v="10"/>
    <x v="697"/>
    <s v="Inst. Bandejas locales S. Brasa y A. Gea"/>
    <d v="2026-03-19T00:00:00"/>
    <s v="EXT_CNARANJO"/>
    <s v="ZSRV"/>
    <s v=""/>
    <s v="77980759"/>
    <s v="BLAC SPA"/>
    <n v="2506832"/>
    <n v="2707.3666475867508"/>
    <s v="CLP"/>
    <s v="false"/>
  </r>
  <r>
    <s v="1100"/>
    <s v="CL"/>
    <x v="0"/>
    <n v="604"/>
    <s v="CL Marketing Mall"/>
    <s v="IIBANEZ"/>
    <x v="2"/>
    <s v="1200143932"/>
    <s v="10"/>
    <x v="698"/>
    <s v="BBDO/APOYO ENERO/ENE 26"/>
    <d v="2026-01-13T00:00:00"/>
    <s v="IIBANEZ"/>
    <s v="ZSRV"/>
    <s v=""/>
    <s v="96771790"/>
    <s v="BBDO PUBLICIDAD SA"/>
    <n v="2500000"/>
    <n v="2699.9881200522718"/>
    <s v="CLP"/>
    <s v="false"/>
  </r>
  <r>
    <s v="1100"/>
    <s v="CL"/>
    <x v="0"/>
    <n v="926"/>
    <s v="Corp Exp Clientes"/>
    <s v="mcrisosto"/>
    <x v="2"/>
    <s v="1200144944"/>
    <s v="10"/>
    <x v="699"/>
    <s v="Aviso Resultados 2025 Diario Financiero"/>
    <d v="2026-02-02T00:00:00"/>
    <s v="DQUINTANA"/>
    <s v="ZSRV"/>
    <s v=""/>
    <s v="96539380"/>
    <s v="EDICIONES FINANCIERAS S.A"/>
    <n v="2500000"/>
    <n v="2699.9881200522718"/>
    <s v="CLP"/>
    <s v="false"/>
  </r>
  <r>
    <s v="2160"/>
    <s v="CL"/>
    <x v="0"/>
    <n v="604"/>
    <s v="CL Marketing Mall"/>
    <s v="J.GORICHON"/>
    <x v="1"/>
    <s v="1400009160"/>
    <s v="10"/>
    <x v="700"/>
    <s v="CONTRATO EFE MAE"/>
    <d v="2026-01-20T00:00:00"/>
    <s v="MFILIPINI"/>
    <s v="ZPMH"/>
    <s v=""/>
    <s v="96756320"/>
    <s v="EFE CENTRAL S.A"/>
    <n v="2500000"/>
    <n v="2699.9881200522718"/>
    <s v="CLP"/>
    <s v="false"/>
  </r>
  <r>
    <s v="2160"/>
    <s v="CL"/>
    <x v="0"/>
    <n v="604"/>
    <s v="CL Marketing Mall"/>
    <s v="J.GORICHON"/>
    <x v="1"/>
    <s v="1400009160"/>
    <s v="20"/>
    <x v="700"/>
    <s v="CONTRATO EFE MAE"/>
    <d v="2026-01-20T00:00:00"/>
    <s v="MFILIPINI"/>
    <s v="ZPMH"/>
    <s v=""/>
    <s v="96756320"/>
    <s v="EFE CENTRAL S.A"/>
    <n v="2500000"/>
    <n v="2699.9881200522718"/>
    <s v="CLP"/>
    <s v="false"/>
  </r>
  <r>
    <s v="2160"/>
    <s v="CL"/>
    <x v="0"/>
    <n v="604"/>
    <s v="CL Marketing Mall"/>
    <s v="J.GORICHON"/>
    <x v="1"/>
    <s v="1400009160"/>
    <s v="30"/>
    <x v="700"/>
    <s v="CONTRATO EFE MAE"/>
    <d v="2026-01-20T00:00:00"/>
    <s v="MFILIPINI"/>
    <s v="ZPMH"/>
    <s v=""/>
    <s v="96756320"/>
    <s v="EFE CENTRAL S.A"/>
    <n v="2500000"/>
    <n v="2699.9881200522718"/>
    <s v="CLP"/>
    <s v="false"/>
  </r>
  <r>
    <s v="2160"/>
    <s v="CL"/>
    <x v="0"/>
    <n v="604"/>
    <s v="CL Marketing Mall"/>
    <s v="J.GORICHON"/>
    <x v="1"/>
    <s v="1400009160"/>
    <s v="40"/>
    <x v="700"/>
    <s v="CONTRATO EFE MAE"/>
    <d v="2026-01-20T00:00:00"/>
    <s v="MFILIPINI"/>
    <s v="ZPMH"/>
    <s v=""/>
    <s v="96756320"/>
    <s v="EFE CENTRAL S.A"/>
    <n v="2500000"/>
    <n v="2699.9881200522718"/>
    <s v="CLP"/>
    <s v="false"/>
  </r>
  <r>
    <s v="2160"/>
    <s v="CL"/>
    <x v="0"/>
    <n v="604"/>
    <s v="CL Marketing Mall"/>
    <s v="J.GORICHON"/>
    <x v="1"/>
    <s v="1400009160"/>
    <s v="50"/>
    <x v="700"/>
    <s v="CONTRATO EFE MAE"/>
    <d v="2026-01-20T00:00:00"/>
    <s v="MFILIPINI"/>
    <s v="ZPMH"/>
    <s v=""/>
    <s v="96756320"/>
    <s v="EFE CENTRAL S.A"/>
    <n v="2500000"/>
    <n v="2699.9881200522718"/>
    <s v="CLP"/>
    <s v="false"/>
  </r>
  <r>
    <s v="2160"/>
    <s v="CL"/>
    <x v="0"/>
    <n v="604"/>
    <s v="CL Marketing Mall"/>
    <s v="J.GORICHON"/>
    <x v="1"/>
    <s v="1400009160"/>
    <s v="60"/>
    <x v="700"/>
    <s v="CONTRATO EFE MAE"/>
    <d v="2026-01-20T00:00:00"/>
    <s v="MFILIPINI"/>
    <s v="ZPMH"/>
    <s v=""/>
    <s v="96756320"/>
    <s v="EFE CENTRAL S.A"/>
    <n v="2500000"/>
    <n v="2699.9881200522718"/>
    <s v="CLP"/>
    <s v="false"/>
  </r>
  <r>
    <s v="2160"/>
    <s v="CL"/>
    <x v="0"/>
    <n v="604"/>
    <s v="CL Marketing Mall"/>
    <s v="J.GORICHON"/>
    <x v="1"/>
    <s v="1400009160"/>
    <s v="70"/>
    <x v="700"/>
    <s v="CONTRATO EFE MAE"/>
    <d v="2026-01-20T00:00:00"/>
    <s v="MFILIPINI"/>
    <s v="ZPMH"/>
    <s v=""/>
    <s v="96756320"/>
    <s v="EFE CENTRAL S.A"/>
    <n v="2500000"/>
    <n v="2699.9881200522718"/>
    <s v="CLP"/>
    <s v="false"/>
  </r>
  <r>
    <s v="2160"/>
    <s v="CL"/>
    <x v="0"/>
    <n v="604"/>
    <s v="CL Marketing Mall"/>
    <s v="J.GORICHON"/>
    <x v="1"/>
    <s v="1400009160"/>
    <s v="80"/>
    <x v="700"/>
    <s v="CONTRATO EFE MAE"/>
    <d v="2026-01-20T00:00:00"/>
    <s v="MFILIPINI"/>
    <s v="ZPMH"/>
    <s v=""/>
    <s v="96756320"/>
    <s v="EFE CENTRAL S.A"/>
    <n v="2500000"/>
    <n v="2699.9881200522718"/>
    <s v="CLP"/>
    <s v="false"/>
  </r>
  <r>
    <s v="2160"/>
    <s v="CL"/>
    <x v="0"/>
    <n v="604"/>
    <s v="CL Marketing Mall"/>
    <s v="J.GORICHON"/>
    <x v="1"/>
    <s v="1400009160"/>
    <s v="90"/>
    <x v="700"/>
    <s v="CONTRATO EFE MAE"/>
    <d v="2026-01-20T00:00:00"/>
    <s v="MFILIPINI"/>
    <s v="ZPMH"/>
    <s v=""/>
    <s v="96756320"/>
    <s v="EFE CENTRAL S.A"/>
    <n v="2500000"/>
    <n v="2699.9881200522718"/>
    <s v="CLP"/>
    <s v="false"/>
  </r>
  <r>
    <s v="2160"/>
    <s v="CL"/>
    <x v="0"/>
    <n v="604"/>
    <s v="CL Marketing Mall"/>
    <s v="J.GORICHON"/>
    <x v="1"/>
    <s v="1400009160"/>
    <s v="100"/>
    <x v="700"/>
    <s v="CONTRATO EFE MAE"/>
    <d v="2026-01-20T00:00:00"/>
    <s v="MFILIPINI"/>
    <s v="ZPMH"/>
    <s v=""/>
    <s v="96756320"/>
    <s v="EFE CENTRAL S.A"/>
    <n v="2500000"/>
    <n v="2699.9881200522718"/>
    <s v="CLP"/>
    <s v="false"/>
  </r>
  <r>
    <s v="2160"/>
    <s v="CL"/>
    <x v="0"/>
    <n v="604"/>
    <s v="CL Marketing Mall"/>
    <s v="J.GORICHON"/>
    <x v="1"/>
    <s v="1400009160"/>
    <s v="110"/>
    <x v="700"/>
    <s v="CONTRATO EFE MAE"/>
    <d v="2026-01-20T00:00:00"/>
    <s v="MFILIPINI"/>
    <s v="ZPMH"/>
    <s v=""/>
    <s v="96756320"/>
    <s v="EFE CENTRAL S.A"/>
    <n v="2500000"/>
    <n v="2699.9881200522718"/>
    <s v="CLP"/>
    <s v="false"/>
  </r>
  <r>
    <s v="1100"/>
    <s v="CL"/>
    <x v="0"/>
    <n v="602"/>
    <s v="CL Ops Mall"/>
    <s v="AGOMEZ"/>
    <x v="2"/>
    <s v="1200145146"/>
    <s v="10"/>
    <x v="701"/>
    <s v="Cierre provisorio suc112 La Fete"/>
    <d v="2026-02-05T00:00:00"/>
    <s v="EXT_DMENESES"/>
    <s v="ZSRV"/>
    <s v=""/>
    <s v="76088687"/>
    <s v="MCS CONSTRUCCIONES LIMITADA"/>
    <n v="64.56"/>
    <n v="2690"/>
    <s v="UF"/>
    <s v="false"/>
  </r>
  <r>
    <s v="1100"/>
    <s v="CL"/>
    <x v="0"/>
    <n v="604"/>
    <s v="CL Marketing Mall"/>
    <s v="IIBANEZ"/>
    <x v="2"/>
    <s v="1200145373"/>
    <s v="10"/>
    <x v="702"/>
    <s v="DDE /ACTIVACION TARJETAS/FEB 26"/>
    <d v="2026-02-10T00:00:00"/>
    <s v="IIBANEZ"/>
    <s v="ZSRV"/>
    <s v=""/>
    <s v="76546541"/>
    <s v="LUPA BTL SPA"/>
    <n v="2488528"/>
    <n v="2687.5984145669759"/>
    <s v="CLP"/>
    <s v="false"/>
  </r>
  <r>
    <s v="PHM"/>
    <s v="CO"/>
    <x v="3"/>
    <n v="704"/>
    <s v="CO Mktg Mall"/>
    <s v="JPERDOMO"/>
    <x v="2"/>
    <s v="1200143657"/>
    <s v="10"/>
    <x v="703"/>
    <s v="Misas Enero a diciembre"/>
    <d v="2026-01-06T00:00:00"/>
    <s v="NACOSTA"/>
    <s v="ZSRV"/>
    <s v=""/>
    <s v="C98546672"/>
    <s v="JOSE LUIS PANIAGUA RESTREPO"/>
    <n v="9880000"/>
    <n v="2686.2425231103862"/>
    <s v="COP"/>
    <s v="false"/>
  </r>
  <r>
    <s v="2200"/>
    <s v="CL"/>
    <x v="0"/>
    <n v="604"/>
    <s v="CL Marketing Mall"/>
    <s v="F.MOZO"/>
    <x v="2"/>
    <s v="1200145683"/>
    <s v="10"/>
    <x v="704"/>
    <s v="TOTEMS/ PRODUCCION/ FEBRERO/ 100%"/>
    <d v="2026-02-16T00:00:00"/>
    <s v="MFILIPINI"/>
    <s v="ZSRV"/>
    <s v=""/>
    <s v="76262394"/>
    <s v="COMERCIALIZADORA CARLOS GALLARDO E."/>
    <n v="2484000"/>
    <n v="2682.7081960839373"/>
    <s v="CLP"/>
    <s v="false"/>
  </r>
  <r>
    <s v="MIN"/>
    <s v="PE"/>
    <x v="1"/>
    <n v="804"/>
    <s v="PE Marketing Mall"/>
    <s v="AATOCHE"/>
    <x v="2"/>
    <s v="1200144684"/>
    <s v="10"/>
    <x v="705"/>
    <s v="Pago de tramites ENERO"/>
    <d v="2026-01-27T00:00:00"/>
    <s v="EXT_EDAVILA"/>
    <s v="ZSRV"/>
    <s v="SER_MKT"/>
    <s v="P20416564"/>
    <s v="SUSAN LEON PRODUCCIONES Y REPRESENT"/>
    <n v="9251.2000000000007"/>
    <n v="2681.5072463768115"/>
    <s v="PEN"/>
    <s v="false"/>
  </r>
  <r>
    <s v="3540"/>
    <s v="PE"/>
    <x v="1"/>
    <n v="810"/>
    <s v="PE Área Personas"/>
    <s v="CZARATE"/>
    <x v="2"/>
    <s v="1200145955"/>
    <s v="10"/>
    <x v="706"/>
    <s v="RH2: PROCESO DE SELECCIÓN 50% OEJ"/>
    <d v="2026-02-19T00:00:00"/>
    <s v="CZARATE"/>
    <s v="ZSRV"/>
    <s v=""/>
    <s v="P61251847"/>
    <s v="INTEGRALIS PERU S.A.C."/>
    <n v="9240"/>
    <n v="2678.260869565217"/>
    <s v="PEN"/>
    <s v="false"/>
  </r>
  <r>
    <s v="1100"/>
    <s v="CL"/>
    <x v="0"/>
    <n v="604"/>
    <s v="CL Marketing Mall"/>
    <s v="MGALLARDO"/>
    <x v="3"/>
    <s v="1200147475"/>
    <s v="10"/>
    <x v="707"/>
    <s v="FUNDACIÓN / EVENTO IINICIO PRACTICA / AB"/>
    <d v="2026-03-17T00:00:00"/>
    <s v="MGALLARDOC"/>
    <s v="ZSRV"/>
    <s v=""/>
    <s v="76593514"/>
    <s v="TEMPO PRODUCCIONES BY DS SPA"/>
    <n v="2474544"/>
    <n v="2672.4957610186516"/>
    <s v="CLP"/>
    <s v="false"/>
  </r>
  <r>
    <s v="MIN"/>
    <s v="PE"/>
    <x v="1"/>
    <n v="802"/>
    <s v="PE Ops Mall"/>
    <s v="cpisfil"/>
    <x v="2"/>
    <s v="1200144585"/>
    <s v="10"/>
    <x v="708"/>
    <s v="Tec. enchapadores Dic25- Ene 26"/>
    <d v="2026-01-26T00:00:00"/>
    <s v="EXT_EDAVILA"/>
    <s v="ZSRV"/>
    <s v=""/>
    <s v="P56607803"/>
    <s v="NATIONAL FACILITIES MANAGEMENT S.A."/>
    <n v="9200"/>
    <n v="2666.6666666666665"/>
    <s v="PEN"/>
    <s v="false"/>
  </r>
  <r>
    <s v="1100"/>
    <s v="CL"/>
    <x v="0"/>
    <n v="910"/>
    <s v="Corp A. Personas"/>
    <s v="CPFORD"/>
    <x v="2"/>
    <s v="1200143802"/>
    <s v="10"/>
    <x v="709"/>
    <s v="1. 25-FI005"/>
    <d v="2026-01-08T00:00:00"/>
    <s v="DQUINTANA"/>
    <s v="ZSRV"/>
    <s v=""/>
    <s v="76781153"/>
    <s v="FIBRA CONSULTORES SPA"/>
    <n v="2467689"/>
    <n v="2665.0923935934684"/>
    <s v="CLP"/>
    <s v="false"/>
  </r>
  <r>
    <s v="6000"/>
    <s v="PE"/>
    <x v="2"/>
    <n v="802"/>
    <s v="PE Ops Mall"/>
    <s v="ADERLI"/>
    <x v="2"/>
    <s v="1200144449"/>
    <s v="10"/>
    <x v="710"/>
    <s v="Serv. revisión de 14 cámaras"/>
    <d v="2026-01-23T00:00:00"/>
    <s v="EXT_KNOLASCO"/>
    <s v="ZSRV"/>
    <s v="SER_MANTO"/>
    <s v="P51836090"/>
    <s v="PRONET SYSTEM S.A.C"/>
    <n v="9178.4"/>
    <n v="2660.405797101449"/>
    <s v="PEN"/>
    <s v="false"/>
  </r>
  <r>
    <s v="PHM"/>
    <s v="CO"/>
    <x v="3"/>
    <n v="704"/>
    <s v="CO Mktg Mall"/>
    <s v="JPERDOMO"/>
    <x v="2"/>
    <s v="1200144156"/>
    <s v="10"/>
    <x v="711"/>
    <s v="Fenalco Enero a Diciembre 2026"/>
    <d v="2026-01-16T00:00:00"/>
    <s v="NACOSTA"/>
    <s v="ZSRV"/>
    <s v="SER_MKT"/>
    <s v="C890901481"/>
    <s v="FEDERACION NACIONAL DE COMERCIANTES"/>
    <n v="9736956"/>
    <n v="2647.3507340946167"/>
    <s v="COP"/>
    <s v="false"/>
  </r>
  <r>
    <s v="MIN"/>
    <s v="PE"/>
    <x v="1"/>
    <n v="802"/>
    <s v="PE Ops Mall"/>
    <s v="cpisfil"/>
    <x v="2"/>
    <s v="1200145762"/>
    <s v="10"/>
    <x v="712"/>
    <s v="Renov. de bomb. sumergi. de pozo sumider"/>
    <d v="2026-02-17T00:00:00"/>
    <s v="EXT_EDAVILA"/>
    <s v="ZSRV"/>
    <s v=""/>
    <s v="P56607803"/>
    <s v="NATIONAL FACILITIES MANAGEMENT S.A."/>
    <n v="9090.91"/>
    <n v="2635.0463768115942"/>
    <s v="PEN"/>
    <s v="false"/>
  </r>
  <r>
    <s v="PCA"/>
    <s v="CO"/>
    <x v="3"/>
    <n v="704"/>
    <s v="CO Mktg Mall"/>
    <s v="PRODRIGUEZ"/>
    <x v="2"/>
    <s v="1200144563"/>
    <s v="10"/>
    <x v="713"/>
    <s v="SERVICIO MUSICA PHONO GRABADA PISOS OSA"/>
    <d v="2026-01-26T00:00:00"/>
    <s v="EXT_DMENDES"/>
    <s v="ZSRV"/>
    <s v=""/>
    <s v="C800021811"/>
    <s v="ORGANIZACION SAYCO ACINPRO"/>
    <n v="9685800"/>
    <n v="2633.442088091354"/>
    <s v="COP"/>
    <s v="false"/>
  </r>
  <r>
    <s v="3300"/>
    <s v="PE"/>
    <x v="1"/>
    <n v="808"/>
    <s v="PE Área Legal"/>
    <s v="GOLIVERI"/>
    <x v="2"/>
    <s v="1200144802"/>
    <s v="10"/>
    <x v="513"/>
    <s v="Hon. Consultas diversas Larcomar - Nov25"/>
    <d v="2026-01-29T00:00:00"/>
    <s v="SGARIBAY"/>
    <s v="ZSRV"/>
    <s v=""/>
    <s v="P51003756"/>
    <s v="ESTUDIO LUIS ECHECOPAR GARCIA S.R.L"/>
    <n v="2620"/>
    <n v="2620"/>
    <s v="USD"/>
    <s v="false"/>
  </r>
  <r>
    <s v="3450"/>
    <s v="PE"/>
    <x v="1"/>
    <n v="803"/>
    <s v="PE Ops Out/Strips"/>
    <s v="JROJAS"/>
    <x v="2"/>
    <s v="1200144887"/>
    <s v="10"/>
    <x v="714"/>
    <s v="ITSE COLONIAL"/>
    <d v="2026-01-30T00:00:00"/>
    <s v="JROJAS"/>
    <s v="ZSRV"/>
    <s v=""/>
    <s v="P60026937"/>
    <s v="GESINPRO S.A.C."/>
    <n v="9036"/>
    <n v="2619.1304347826085"/>
    <s v="PEN"/>
    <s v="false"/>
  </r>
  <r>
    <s v="BOG"/>
    <s v="CO"/>
    <x v="3"/>
    <n v="704"/>
    <s v="CO Mktg Mall"/>
    <s v="VESPINOSA"/>
    <x v="2"/>
    <s v="1200144618"/>
    <s v="10"/>
    <x v="715"/>
    <s v="PADRE EUCARISTIAS 2026"/>
    <d v="2026-01-27T00:00:00"/>
    <s v="VESPINOSA"/>
    <s v="ZSRV"/>
    <s v=""/>
    <s v="C830143151"/>
    <s v="FUNDACION MISIONEROS DIVINA REDENCI"/>
    <n v="9600000"/>
    <n v="2610.1141924959215"/>
    <s v="COP"/>
    <s v="false"/>
  </r>
  <r>
    <s v="3540"/>
    <s v="PE"/>
    <x v="1"/>
    <n v="813"/>
    <s v="PE Gcia Ops"/>
    <s v="PSOLDEVILLA"/>
    <x v="0"/>
    <s v="1300008837"/>
    <s v="10"/>
    <x v="716"/>
    <s v="Postulación Distintivo Peru Sostenible"/>
    <d v="2026-01-21T00:00:00"/>
    <s v="PSOLDEVILLA"/>
    <s v="ZSPC"/>
    <s v=""/>
    <s v="P26562180"/>
    <s v="PERU 2021 UNA NUEVA VISION"/>
    <n v="9000"/>
    <n v="2608.695652173913"/>
    <s v="PEN"/>
    <s v="false"/>
  </r>
  <r>
    <s v="6500"/>
    <s v="PE"/>
    <x v="2"/>
    <n v="802"/>
    <s v="PE Ops Mall"/>
    <s v="LCHIPAYO"/>
    <x v="3"/>
    <s v="1200147304"/>
    <s v="10"/>
    <x v="717"/>
    <s v="Actualización de instrumento de gestión"/>
    <d v="2026-03-13T00:00:00"/>
    <s v="ARRIVERA"/>
    <s v="ZSRV"/>
    <s v="SER_GRAL"/>
    <s v="P60191080"/>
    <s v="CESAL CONSULTORES S.A.C."/>
    <n v="9000"/>
    <n v="2608.695652173913"/>
    <s v="PEN"/>
    <s v="false"/>
  </r>
  <r>
    <s v="6000"/>
    <s v="PE"/>
    <x v="2"/>
    <n v="804"/>
    <s v="PE Marketing Mall"/>
    <s v="AATOCHE"/>
    <x v="2"/>
    <s v="1200145445"/>
    <s v="10"/>
    <x v="718"/>
    <s v="Eventos_PagoImitadores_Febrero"/>
    <d v="2026-02-11T00:00:00"/>
    <s v="EXT_KNOLASCO"/>
    <s v="ZSRV"/>
    <s v="SER_MKT"/>
    <s v="P20416564"/>
    <s v="SUSAN LEON PRODUCCIONES Y REPRESENT"/>
    <n v="8960"/>
    <n v="2597.101449275362"/>
    <s v="PEN"/>
    <s v="false"/>
  </r>
  <r>
    <s v="2160"/>
    <s v="CL"/>
    <x v="0"/>
    <n v="604"/>
    <s v="CL Marketing Mall"/>
    <s v="JGORICHON"/>
    <x v="2"/>
    <s v="1200146718"/>
    <s v="10"/>
    <x v="719"/>
    <s v="VDV/ EXTRAS PLAZA/ FEBRERO"/>
    <d v="2026-03-05T00:00:00"/>
    <s v="JGORICHON"/>
    <s v="ZSRV"/>
    <s v=""/>
    <s v="99557160"/>
    <s v="CINECOLOR FILMS CHILE SPA."/>
    <n v="2390000"/>
    <n v="2581.1886427699719"/>
    <s v="CLP"/>
    <s v="false"/>
  </r>
  <r>
    <s v="AEB"/>
    <s v="CL"/>
    <x v="0"/>
    <n v="602"/>
    <s v="CL Ops Mall"/>
    <s v="MFREITEZ"/>
    <x v="2"/>
    <s v="1200145046"/>
    <s v="10"/>
    <x v="720"/>
    <s v="REPARACION PARED PERIMETRAL VECINO"/>
    <d v="2026-02-04T00:00:00"/>
    <s v="KVARAS"/>
    <s v="ZSRV"/>
    <s v=""/>
    <s v="77274068"/>
    <s v="CONSTRUCTORA PUELO SPA"/>
    <n v="2386800"/>
    <n v="2577.7326579763048"/>
    <s v="CLP"/>
    <s v="false"/>
  </r>
  <r>
    <s v="3450"/>
    <s v="PE"/>
    <x v="1"/>
    <n v="803"/>
    <s v="PE Ops Out/Strips"/>
    <s v="CPACHECO"/>
    <x v="1"/>
    <s v="1400009300"/>
    <s v="10"/>
    <x v="721"/>
    <s v="Parking 2026 - VM CHORR"/>
    <d v="2026-02-19T00:00:00"/>
    <s v="PRA_CPACHECO"/>
    <s v="ZPMH"/>
    <s v="SER_GRAL"/>
    <s v="P60338169"/>
    <s v="INVERSIONES URBANISTICAS OPERADORA"/>
    <n v="8891"/>
    <n v="2577.101449275362"/>
    <s v="PEN"/>
    <s v="false"/>
  </r>
  <r>
    <s v="3450"/>
    <s v="PE"/>
    <x v="1"/>
    <n v="803"/>
    <s v="PE Ops Out/Strips"/>
    <s v="CPACHECO"/>
    <x v="1"/>
    <s v="1400009300"/>
    <s v="20"/>
    <x v="721"/>
    <s v="Parking 2026 - VM CHORR"/>
    <d v="2026-02-19T00:00:00"/>
    <s v="PRA_CPACHECO"/>
    <s v="ZPMH"/>
    <s v="SER_GRAL"/>
    <s v="P60338169"/>
    <s v="INVERSIONES URBANISTICAS OPERADORA"/>
    <n v="8891"/>
    <n v="2577.101449275362"/>
    <s v="PEN"/>
    <s v="false"/>
  </r>
  <r>
    <s v="3450"/>
    <s v="PE"/>
    <x v="1"/>
    <n v="803"/>
    <s v="PE Ops Out/Strips"/>
    <s v="CPACHECO"/>
    <x v="1"/>
    <s v="1400009300"/>
    <s v="30"/>
    <x v="721"/>
    <s v="Parking 2026 - VM CHORR"/>
    <d v="2026-02-19T00:00:00"/>
    <s v="PRA_CPACHECO"/>
    <s v="ZPMH"/>
    <s v="SER_GRAL"/>
    <s v="P60338169"/>
    <s v="INVERSIONES URBANISTICAS OPERADORA"/>
    <n v="8891"/>
    <n v="2577.101449275362"/>
    <s v="PEN"/>
    <s v="false"/>
  </r>
  <r>
    <s v="3450"/>
    <s v="PE"/>
    <x v="1"/>
    <n v="803"/>
    <s v="PE Ops Out/Strips"/>
    <s v="CPACHECO"/>
    <x v="1"/>
    <s v="1400009300"/>
    <s v="40"/>
    <x v="721"/>
    <s v="Parking 2026 - VM CHORR"/>
    <d v="2026-02-19T00:00:00"/>
    <s v="PRA_CPACHECO"/>
    <s v="ZPMH"/>
    <s v="SER_GRAL"/>
    <s v="P60338169"/>
    <s v="INVERSIONES URBANISTICAS OPERADORA"/>
    <n v="8891"/>
    <n v="2577.101449275362"/>
    <s v="PEN"/>
    <s v="false"/>
  </r>
  <r>
    <s v="3450"/>
    <s v="PE"/>
    <x v="1"/>
    <n v="803"/>
    <s v="PE Ops Out/Strips"/>
    <s v="CPACHECO"/>
    <x v="1"/>
    <s v="1400009300"/>
    <s v="50"/>
    <x v="721"/>
    <s v="Parking 2026 - VM CHORR"/>
    <d v="2026-02-19T00:00:00"/>
    <s v="PRA_CPACHECO"/>
    <s v="ZPMH"/>
    <s v="SER_GRAL"/>
    <s v="P60338169"/>
    <s v="INVERSIONES URBANISTICAS OPERADORA"/>
    <n v="8891"/>
    <n v="2577.101449275362"/>
    <s v="PEN"/>
    <s v="false"/>
  </r>
  <r>
    <s v="3450"/>
    <s v="PE"/>
    <x v="1"/>
    <n v="803"/>
    <s v="PE Ops Out/Strips"/>
    <s v="CPACHECO"/>
    <x v="1"/>
    <s v="1400009300"/>
    <s v="60"/>
    <x v="721"/>
    <s v="Parking 2026 - VM CHORR"/>
    <d v="2026-02-19T00:00:00"/>
    <s v="PRA_CPACHECO"/>
    <s v="ZPMH"/>
    <s v="SER_GRAL"/>
    <s v="P60338169"/>
    <s v="INVERSIONES URBANISTICAS OPERADORA"/>
    <n v="8891"/>
    <n v="2577.101449275362"/>
    <s v="PEN"/>
    <s v="false"/>
  </r>
  <r>
    <s v="3450"/>
    <s v="PE"/>
    <x v="1"/>
    <n v="803"/>
    <s v="PE Ops Out/Strips"/>
    <s v="CPACHECO"/>
    <x v="1"/>
    <s v="1400009300"/>
    <s v="70"/>
    <x v="721"/>
    <s v="Parking 2026 - VM CHORR"/>
    <d v="2026-02-19T00:00:00"/>
    <s v="PRA_CPACHECO"/>
    <s v="ZPMH"/>
    <s v="SER_GRAL"/>
    <s v="P60338169"/>
    <s v="INVERSIONES URBANISTICAS OPERADORA"/>
    <n v="8891"/>
    <n v="2577.101449275362"/>
    <s v="PEN"/>
    <s v="false"/>
  </r>
  <r>
    <s v="3450"/>
    <s v="PE"/>
    <x v="1"/>
    <n v="803"/>
    <s v="PE Ops Out/Strips"/>
    <s v="CPACHECO"/>
    <x v="1"/>
    <s v="1400009300"/>
    <s v="80"/>
    <x v="721"/>
    <s v="Parking 2026 - VM CHORR"/>
    <d v="2026-02-19T00:00:00"/>
    <s v="PRA_CPACHECO"/>
    <s v="ZPMH"/>
    <s v="SER_GRAL"/>
    <s v="P60338169"/>
    <s v="INVERSIONES URBANISTICAS OPERADORA"/>
    <n v="8891"/>
    <n v="2577.101449275362"/>
    <s v="PEN"/>
    <s v="false"/>
  </r>
  <r>
    <s v="3450"/>
    <s v="PE"/>
    <x v="1"/>
    <n v="803"/>
    <s v="PE Ops Out/Strips"/>
    <s v="CPACHECO"/>
    <x v="1"/>
    <s v="1400009300"/>
    <s v="90"/>
    <x v="721"/>
    <s v="Parking 2026 - VM CHORR"/>
    <d v="2026-02-19T00:00:00"/>
    <s v="PRA_CPACHECO"/>
    <s v="ZPMH"/>
    <s v="SER_GRAL"/>
    <s v="P60338169"/>
    <s v="INVERSIONES URBANISTICAS OPERADORA"/>
    <n v="8891"/>
    <n v="2577.101449275362"/>
    <s v="PEN"/>
    <s v="false"/>
  </r>
  <r>
    <s v="3450"/>
    <s v="PE"/>
    <x v="1"/>
    <n v="803"/>
    <s v="PE Ops Out/Strips"/>
    <s v="CPACHECO"/>
    <x v="1"/>
    <s v="1400009300"/>
    <s v="100"/>
    <x v="721"/>
    <s v="Parking 2026 - VM CHORR"/>
    <d v="2026-02-19T00:00:00"/>
    <s v="PRA_CPACHECO"/>
    <s v="ZPMH"/>
    <s v="SER_GRAL"/>
    <s v="P60338169"/>
    <s v="INVERSIONES URBANISTICAS OPERADORA"/>
    <n v="8891"/>
    <n v="2577.101449275362"/>
    <s v="PEN"/>
    <s v="false"/>
  </r>
  <r>
    <s v="3450"/>
    <s v="PE"/>
    <x v="1"/>
    <n v="803"/>
    <s v="PE Ops Out/Strips"/>
    <s v="CPACHECO"/>
    <x v="1"/>
    <s v="1400009300"/>
    <s v="110"/>
    <x v="721"/>
    <s v="Parking 2026 - VM CHORR"/>
    <d v="2026-02-19T00:00:00"/>
    <s v="PRA_CPACHECO"/>
    <s v="ZPMH"/>
    <s v="SER_GRAL"/>
    <s v="P60338169"/>
    <s v="INVERSIONES URBANISTICAS OPERADORA"/>
    <n v="8891"/>
    <n v="2577.101449275362"/>
    <s v="PEN"/>
    <s v="false"/>
  </r>
  <r>
    <s v="PHM"/>
    <s v="CO"/>
    <x v="3"/>
    <n v="702"/>
    <s v="CO Ops Mall"/>
    <s v="JDIAZ"/>
    <x v="3"/>
    <s v="1200147142"/>
    <s v="10"/>
    <x v="722"/>
    <s v="Puntos hidrosanitarios de burbuja piso 2"/>
    <d v="2026-03-11T00:00:00"/>
    <s v="EXT_BOSORNO"/>
    <s v="ZSRV"/>
    <s v=""/>
    <s v="C900038616"/>
    <s v="CBRE COLOMBIA SAS"/>
    <n v="9477600"/>
    <n v="2576.8352365415985"/>
    <s v="COP"/>
    <s v="false"/>
  </r>
  <r>
    <s v="MIN"/>
    <s v="PE"/>
    <x v="1"/>
    <n v="804"/>
    <s v="PE Marketing Mall"/>
    <s v="AATOCHE"/>
    <x v="2"/>
    <s v="1200146457"/>
    <s v="10"/>
    <x v="723"/>
    <s v="Pago de tramites FEBRERO 2"/>
    <d v="2026-02-27T00:00:00"/>
    <s v="AATOCHE"/>
    <s v="ZSRV"/>
    <s v=""/>
    <s v="P20416564"/>
    <s v="SUSAN LEON PRODUCCIONES Y REPRESENT"/>
    <n v="8855"/>
    <n v="2566.6666666666665"/>
    <s v="PEN"/>
    <s v="false"/>
  </r>
  <r>
    <s v="2160"/>
    <s v="CL"/>
    <x v="0"/>
    <n v="602"/>
    <s v="CL Ops Mall"/>
    <s v="RCORTES"/>
    <x v="3"/>
    <s v="1200147437"/>
    <s v="10"/>
    <x v="724"/>
    <s v="REPARACION DE CORTINA METALICA COMPACTAD"/>
    <d v="2026-03-17T00:00:00"/>
    <s v="EXT_CVENEGAS"/>
    <s v="ZSRV"/>
    <s v=""/>
    <s v="76088687"/>
    <s v="MCS CONSTRUCCIONES LIMITADA"/>
    <n v="2375713"/>
    <n v="2565.7587506614973"/>
    <s v="CLP"/>
    <s v="false"/>
  </r>
  <r>
    <s v="MAM"/>
    <s v="CL"/>
    <x v="0"/>
    <n v="604"/>
    <s v="CL Marketing Mall"/>
    <s v="JGORICHON"/>
    <x v="3"/>
    <s v="1200147507"/>
    <s v="10"/>
    <x v="725"/>
    <s v="DDE/ MURAL PLAZA BANCARIA/ FEBRERO"/>
    <d v="2026-03-18T00:00:00"/>
    <s v="JGORICHON"/>
    <s v="ZSRV"/>
    <s v=""/>
    <s v="76546541"/>
    <s v="LUPA BTL SPA"/>
    <n v="2365328"/>
    <n v="2554.5430000107999"/>
    <s v="CLP"/>
    <s v="false"/>
  </r>
  <r>
    <s v="MAM"/>
    <s v="CL"/>
    <x v="0"/>
    <n v="602"/>
    <s v="CL Ops Mall"/>
    <s v="mrupayan"/>
    <x v="2"/>
    <s v="1200145655"/>
    <s v="10"/>
    <x v="726"/>
    <s v="SUMINISTRO E INSTALACION LETREROS TOTEM"/>
    <d v="2026-02-16T00:00:00"/>
    <s v="EXT_KGANA"/>
    <s v="ZSRV"/>
    <s v=""/>
    <s v="77980759"/>
    <s v="BLAC SPA"/>
    <n v="2360700"/>
    <n v="2549.5447820029594"/>
    <s v="CLP"/>
    <s v="false"/>
  </r>
  <r>
    <s v="1100"/>
    <s v="CL"/>
    <x v="0"/>
    <n v="918"/>
    <s v="Corp Invest. Rel"/>
    <s v="lbrown"/>
    <x v="3"/>
    <s v="1200147388"/>
    <s v="10"/>
    <x v="727"/>
    <s v="3 videos"/>
    <d v="2026-03-16T00:00:00"/>
    <s v="PMUNOZ"/>
    <s v="ZSRV"/>
    <s v=""/>
    <s v="76870638"/>
    <s v="SOCIEDAD GRUPO DOBLE IDEA AZUAJE Y"/>
    <n v="2340000"/>
    <n v="2527.1888803689267"/>
    <s v="CLP"/>
    <s v="false"/>
  </r>
  <r>
    <s v="OAS"/>
    <s v="CO"/>
    <x v="3"/>
    <n v="703"/>
    <s v="CO Ops Out/Strip"/>
    <s v="lcharry"/>
    <x v="3"/>
    <s v="1200147344"/>
    <s v="10"/>
    <x v="728"/>
    <s v="OASMAR/26 intervencion BOMBAS PASILLO lc"/>
    <d v="2026-03-15T00:00:00"/>
    <s v="LCHARRY"/>
    <s v="ZSRV"/>
    <s v=""/>
    <s v="C901024772"/>
    <s v="DM INGENIERIA INTEGRAL SAS NIT 9010"/>
    <n v="9278182"/>
    <n v="2522.616095704187"/>
    <s v="COP"/>
    <s v="false"/>
  </r>
  <r>
    <s v="6500"/>
    <s v="PE"/>
    <x v="2"/>
    <n v="808"/>
    <s v="PE Área Legal"/>
    <s v="GOLIVERI"/>
    <x v="2"/>
    <s v="1200145843"/>
    <s v="20"/>
    <x v="729"/>
    <s v="DN - Inscripción de aumento de capital"/>
    <d v="2026-02-18T00:00:00"/>
    <s v="SGARIBAY"/>
    <s v="ZSRV"/>
    <s v=""/>
    <s v="P18214620"/>
    <s v="GONZALO GUSTAVO GONZALES GONZALES"/>
    <n v="8686.44"/>
    <n v="2517.8086956521738"/>
    <s v="PEN"/>
    <s v="false"/>
  </r>
  <r>
    <s v="ACH"/>
    <s v="CL"/>
    <x v="0"/>
    <n v="602"/>
    <s v="CL Ops Mall"/>
    <s v="DUTRERAS"/>
    <x v="2"/>
    <s v="1200145792"/>
    <s v="10"/>
    <x v="730"/>
    <s v="COMPRA PARCHES Y BATERIA DEA ACH"/>
    <d v="2026-02-17T00:00:00"/>
    <s v="EXT_DUTRERAS"/>
    <s v="ZSRV"/>
    <s v=""/>
    <s v="76615160"/>
    <s v="EXTINTORES START FIRE Y COMPANIA"/>
    <n v="2329300"/>
    <n v="2515.6329312151029"/>
    <s v="CLP"/>
    <s v="false"/>
  </r>
  <r>
    <s v="BOG"/>
    <s v="CO"/>
    <x v="3"/>
    <n v="704"/>
    <s v="CO Mktg Mall"/>
    <s v="VESPINOSA"/>
    <x v="2"/>
    <s v="1200145152"/>
    <s v="10"/>
    <x v="731"/>
    <s v="Musico Eucaristias Feb-Junio"/>
    <d v="2026-02-05T00:00:00"/>
    <s v="VESPINOSA"/>
    <s v="ZSRV"/>
    <s v=""/>
    <s v="C830108127"/>
    <s v="CREARE DISENO SAS"/>
    <n v="9240000"/>
    <n v="2512.2349102773246"/>
    <s v="COP"/>
    <s v="false"/>
  </r>
  <r>
    <s v="1100"/>
    <s v="CL"/>
    <x v="0"/>
    <n v="910"/>
    <s v="Corp A. Personas"/>
    <s v="CCHUECAS"/>
    <x v="3"/>
    <s v="1200147584"/>
    <s v="10"/>
    <x v="732"/>
    <s v="SERVICIOS TRANSITORIOS DIC´25"/>
    <d v="2026-03-18T00:00:00"/>
    <s v="DQUINTANA"/>
    <s v="ZSRV"/>
    <s v=""/>
    <s v="76726790"/>
    <s v="APLICA EST S.A"/>
    <n v="2322272"/>
    <n v="2508.0427246120116"/>
    <s v="CLP"/>
    <s v="false"/>
  </r>
  <r>
    <s v="LAR"/>
    <s v="PE"/>
    <x v="1"/>
    <n v="801"/>
    <s v="PE Center Manager"/>
    <s v="FZAMALLOA"/>
    <x v="2"/>
    <s v="1200147026"/>
    <s v="10"/>
    <x v="733"/>
    <s v="Sum. Láminas de seguridad mamparas"/>
    <d v="2026-03-10T00:00:00"/>
    <s v="EXT_KNOLASCO"/>
    <s v="ZSRV"/>
    <s v=""/>
    <s v="P48281567"/>
    <s v="ARTE CONSULTORES, EJECUTORES E.I.R."/>
    <n v="8648.2800000000007"/>
    <n v="2506.7478260869566"/>
    <s v="PEN"/>
    <s v="false"/>
  </r>
  <r>
    <s v="MQU"/>
    <s v="CL"/>
    <x v="0"/>
    <n v="602"/>
    <s v="CL Ops Mall"/>
    <s v="MBELLO"/>
    <x v="2"/>
    <s v="1200143786"/>
    <s v="10"/>
    <x v="734"/>
    <s v="MANTTO PORTONES  BETA3, 4 y 7 - COT 6095"/>
    <d v="2026-01-08T00:00:00"/>
    <s v="EXT_MBELLO"/>
    <s v="ZSRV"/>
    <s v=""/>
    <s v="77692006"/>
    <s v="FISER SPA"/>
    <n v="2320000"/>
    <n v="2505.5889754085083"/>
    <s v="CLP"/>
    <s v="false"/>
  </r>
  <r>
    <s v="1100"/>
    <s v="CL"/>
    <x v="0"/>
    <n v="626"/>
    <s v="CL Proyectos 3"/>
    <s v="CGARCIA"/>
    <x v="2"/>
    <s v="1200144641"/>
    <s v="10"/>
    <x v="735"/>
    <s v="Revisión de Cálculo Estructural"/>
    <d v="2026-01-27T00:00:00"/>
    <s v="EXT_AYEPEZ"/>
    <s v="ZSRV"/>
    <s v=""/>
    <s v="78245970"/>
    <s v="CANALES PERRETTA &amp; ASOC. LTDA.."/>
    <n v="60"/>
    <n v="2500"/>
    <s v="UF"/>
    <s v="false"/>
  </r>
  <r>
    <s v="1100"/>
    <s v="CL"/>
    <x v="0"/>
    <n v="612"/>
    <s v="CL Serv al Cliente"/>
    <s v="AOLAVARRIA"/>
    <x v="2"/>
    <s v="1200144541"/>
    <s v="10"/>
    <x v="736"/>
    <s v="PQR-Plataforma para generar QR"/>
    <d v="2026-01-26T00:00:00"/>
    <s v="PRA_AOLAVARR"/>
    <s v="ZSRV"/>
    <s v=""/>
    <s v="77022253"/>
    <s v="DATABOT SPA"/>
    <n v="60"/>
    <n v="2500"/>
    <s v="UF"/>
    <s v="false"/>
  </r>
  <r>
    <s v="AEB"/>
    <s v="CL"/>
    <x v="0"/>
    <n v="602"/>
    <s v="CL Ops Mall"/>
    <s v="MFREITEZ"/>
    <x v="2"/>
    <s v="1200145371"/>
    <s v="10"/>
    <x v="737"/>
    <s v="GRIFO BODEGA RESPEL"/>
    <d v="2026-02-10T00:00:00"/>
    <s v="KVARAS"/>
    <s v="ZSRV"/>
    <s v=""/>
    <s v="76425235"/>
    <s v="REDES CONTRA INCENDIOS SPA"/>
    <n v="60"/>
    <n v="2500"/>
    <s v="UF"/>
    <s v="false"/>
  </r>
  <r>
    <s v="BIN"/>
    <s v="CL"/>
    <x v="0"/>
    <n v="634"/>
    <s v="CL Proyectos 5"/>
    <s v="KSEPULVEDA"/>
    <x v="2"/>
    <s v="1200145327"/>
    <s v="10"/>
    <x v="738"/>
    <s v="Asesor en Prevención de Riesgos Mar 26"/>
    <d v="2026-02-10T00:00:00"/>
    <s v="EXT_AYEPEZ"/>
    <s v="ZSRV"/>
    <s v=""/>
    <s v="77406673"/>
    <s v="CERO SPA"/>
    <n v="60"/>
    <n v="2500"/>
    <s v="UF"/>
    <s v="false"/>
  </r>
  <r>
    <s v="1100"/>
    <s v="CL"/>
    <x v="0"/>
    <n v="602"/>
    <s v="CL Ops Mall"/>
    <s v="fgonzalezv"/>
    <x v="2"/>
    <s v="1200145336"/>
    <s v="10"/>
    <x v="739"/>
    <s v="Asesoría TMS"/>
    <d v="2026-02-10T00:00:00"/>
    <s v="FGONZALEZV"/>
    <s v="ZSRV"/>
    <s v=""/>
    <s v="77496546"/>
    <s v="TECNOLOGIAS DE PROCESAMIENTO"/>
    <n v="60"/>
    <n v="2500"/>
    <s v="UF"/>
    <s v="false"/>
  </r>
  <r>
    <s v="1100"/>
    <s v="CL"/>
    <x v="0"/>
    <n v="626"/>
    <s v="CL Proyectos 3"/>
    <s v="PMEZA"/>
    <x v="2"/>
    <s v="1200146612"/>
    <s v="10"/>
    <x v="740"/>
    <s v="Informe Técnico Historial Ambiental"/>
    <d v="2026-03-03T00:00:00"/>
    <s v="EXT_AYEPEZ"/>
    <s v="ZSRV"/>
    <s v=""/>
    <s v="76780604"/>
    <s v="NATIVA GLOBAL SPA"/>
    <n v="60"/>
    <n v="2500"/>
    <s v="UF"/>
    <s v="false"/>
  </r>
  <r>
    <s v="1100"/>
    <s v="CL"/>
    <x v="0"/>
    <n v="626"/>
    <s v="CL Proyectos 3"/>
    <s v="DGONZALEZ"/>
    <x v="2"/>
    <s v="1200146686"/>
    <s v="10"/>
    <x v="741"/>
    <s v="Desmontaje y Reinstalación de Gabinete"/>
    <d v="2026-03-04T00:00:00"/>
    <s v="EXT_AYEPEZ"/>
    <s v="ZSRV"/>
    <s v=""/>
    <s v="77350771"/>
    <s v="4EVER GROUP SPA"/>
    <n v="60"/>
    <n v="2500"/>
    <s v="UF"/>
    <s v="false"/>
  </r>
  <r>
    <s v="MOL"/>
    <s v="PE"/>
    <x v="1"/>
    <n v="802"/>
    <s v="PE Ops Mall"/>
    <s v="LRAMIREZ"/>
    <x v="2"/>
    <s v="1200144439"/>
    <s v="10"/>
    <x v="742"/>
    <s v="Asesoría para recepción de obra PLM"/>
    <d v="2026-01-22T00:00:00"/>
    <s v="PRA_ARIVERA"/>
    <s v="ZSRV"/>
    <s v="SER_GRAL"/>
    <s v="P60210458"/>
    <s v="J &amp; G ELECTRIC S.R.L."/>
    <n v="2500"/>
    <n v="2500"/>
    <s v="USD"/>
    <s v="false"/>
  </r>
  <r>
    <s v="4300"/>
    <s v="CO"/>
    <x v="3"/>
    <n v="702"/>
    <s v="CO Ops Mall"/>
    <s v="ARICO"/>
    <x v="0"/>
    <s v="1300008883"/>
    <s v="30"/>
    <x v="99"/>
    <s v="UTAC 2026 OPERADORES. ESPO"/>
    <d v="2026-02-05T00:00:00"/>
    <s v="EXT_JTRUJILL"/>
    <s v="ZSPC"/>
    <s v=""/>
    <s v="C800125313"/>
    <s v="SUMMAR PROCESOS S.A.S"/>
    <n v="9166056"/>
    <n v="2492.1305057096247"/>
    <s v="COP"/>
    <s v="false"/>
  </r>
  <r>
    <s v="MIN"/>
    <s v="PE"/>
    <x v="1"/>
    <n v="804"/>
    <s v="PE Marketing Mall"/>
    <s v="AATOCHE"/>
    <x v="2"/>
    <s v="1200146455"/>
    <s v="10"/>
    <x v="743"/>
    <s v="Pago de tramites FEBRERO"/>
    <d v="2026-02-26T00:00:00"/>
    <s v="AATOCHE"/>
    <s v="ZSRV"/>
    <s v=""/>
    <s v="P20416564"/>
    <s v="SUSAN LEON PRODUCCIONES Y REPRESENT"/>
    <n v="8590.4"/>
    <n v="2489.9710144927535"/>
    <s v="PEN"/>
    <s v="false"/>
  </r>
  <r>
    <s v="MAM"/>
    <s v="CL"/>
    <x v="0"/>
    <n v="604"/>
    <s v="CL Marketing Mall"/>
    <s v="JGORICHON"/>
    <x v="2"/>
    <s v="1200143790"/>
    <s v="10"/>
    <x v="744"/>
    <s v="VDV/ FILA VIRTUAL/ ENERO"/>
    <d v="2026-01-08T00:00:00"/>
    <s v="JGORICHON"/>
    <s v="ZSRV"/>
    <s v=""/>
    <s v="76593514"/>
    <s v="TEMPO PRODUCCIONES BY DS SPA"/>
    <n v="2302185"/>
    <n v="2486.3488600650157"/>
    <s v="CLP"/>
    <s v="false"/>
  </r>
  <r>
    <s v="6030"/>
    <s v="PE"/>
    <x v="2"/>
    <n v="802"/>
    <s v="PE Ops Mall"/>
    <s v="LHUAMAN"/>
    <x v="2"/>
    <s v="1200146701"/>
    <s v="10"/>
    <x v="745"/>
    <s v="CABLEADO ELÉCTRICO MODULO M61"/>
    <d v="2026-03-04T00:00:00"/>
    <s v="LHUAMAN"/>
    <s v="ZSRV"/>
    <s v=""/>
    <s v="P56607803"/>
    <s v="NATIONAL FACILITIES MANAGEMENT S.A."/>
    <n v="8539.7199999999993"/>
    <n v="2475.2811594202894"/>
    <s v="PEN"/>
    <s v="false"/>
  </r>
  <r>
    <s v="1100"/>
    <s v="CL"/>
    <x v="0"/>
    <n v="626"/>
    <s v="CL Proyectos 3"/>
    <s v="PMEZA"/>
    <x v="2"/>
    <s v="1200146615"/>
    <s v="10"/>
    <x v="746"/>
    <s v="Reparaciones-oficinas Bodegas Falabella"/>
    <d v="2026-03-03T00:00:00"/>
    <s v="EXT_AYEPEZ"/>
    <s v="ZSRV"/>
    <s v=""/>
    <s v="76511955"/>
    <s v="CONSTRUCTORA BRD SPA"/>
    <n v="2287500"/>
    <n v="2470.4891298478287"/>
    <s v="CLP"/>
    <s v="false"/>
  </r>
  <r>
    <s v="6650"/>
    <s v="PE"/>
    <x v="2"/>
    <n v="802"/>
    <s v="PE Ops Mall"/>
    <s v="MCHACALIAZ"/>
    <x v="2"/>
    <s v="1200146297"/>
    <s v="10"/>
    <x v="747"/>
    <s v="Cambio de Canaleta Pluvial - Techo de Ci"/>
    <d v="2026-02-25T00:00:00"/>
    <s v="RFC_CPI_SAP"/>
    <s v="ZSRV"/>
    <s v=""/>
    <s v="P60712155"/>
    <s v="SERTELL SERVICIOS GENERALES E.I.R.L"/>
    <n v="8500"/>
    <n v="2463.768115942029"/>
    <s v="PEN"/>
    <s v="false"/>
  </r>
  <r>
    <s v="LAR"/>
    <s v="PE"/>
    <x v="1"/>
    <n v="804"/>
    <s v="PE Marketing Mall"/>
    <s v="XZAVALA"/>
    <x v="2"/>
    <s v="1200146764"/>
    <s v="10"/>
    <x v="748"/>
    <s v="Conducción Valeria Piazza-Marca Peru"/>
    <d v="2026-03-05T00:00:00"/>
    <s v="GRAVINES"/>
    <s v="ZSRV"/>
    <s v="SER_MKT"/>
    <s v="P60430764"/>
    <s v="JMA COMUNICACIONES S.A.C."/>
    <n v="8500"/>
    <n v="2463.768115942029"/>
    <s v="PEN"/>
    <s v="false"/>
  </r>
  <r>
    <s v="LAR"/>
    <s v="PE"/>
    <x v="1"/>
    <n v="801"/>
    <s v="PE Center Manager"/>
    <s v="FZAMALLOA"/>
    <x v="3"/>
    <s v="1200147177"/>
    <s v="10"/>
    <x v="749"/>
    <s v="Pintado de plataforma Tanta y Delosi"/>
    <d v="2026-03-12T00:00:00"/>
    <s v="EXT_KNOLASCO"/>
    <s v="ZSRV"/>
    <s v=""/>
    <s v="P56607803"/>
    <s v="NATIONAL FACILITIES MANAGEMENT S.A."/>
    <n v="8454"/>
    <n v="2450.4347826086955"/>
    <s v="PEN"/>
    <s v="false"/>
  </r>
  <r>
    <s v="1100"/>
    <s v="CL"/>
    <x v="0"/>
    <n v="602"/>
    <s v="CL Ops Mall"/>
    <s v="KCEA"/>
    <x v="2"/>
    <s v="1200145914"/>
    <s v="10"/>
    <x v="750"/>
    <s v="Reparación Montacargas EG5A"/>
    <d v="2026-02-18T00:00:00"/>
    <s v="EXT_CNARANJO"/>
    <s v="ZSRV"/>
    <s v=""/>
    <s v="85233500"/>
    <s v="FABRIMETAL S.A"/>
    <n v="58.81"/>
    <n v="2450.4166666666665"/>
    <s v="UF"/>
    <s v="false"/>
  </r>
  <r>
    <s v="1100"/>
    <s v="CL"/>
    <x v="0"/>
    <n v="602"/>
    <s v="CL Ops Mall"/>
    <s v="p.herrera"/>
    <x v="2"/>
    <s v="1200144621"/>
    <s v="10"/>
    <x v="751"/>
    <s v="Automatización negocio SSBB DCL"/>
    <d v="2026-01-27T00:00:00"/>
    <s v="EXT_PHERRERA"/>
    <s v="ZSRV"/>
    <s v=""/>
    <s v="19421657"/>
    <s v="SEBASTIAN EDUARDO ORTIZ ORREGO"/>
    <n v="58.26"/>
    <n v="2427.5"/>
    <s v="UF"/>
    <s v="false"/>
  </r>
  <r>
    <s v="6000"/>
    <s v="PE"/>
    <x v="2"/>
    <n v="802"/>
    <s v="PE Ops Mall"/>
    <s v="MPONCE"/>
    <x v="2"/>
    <s v="1200144645"/>
    <s v="10"/>
    <x v="752"/>
    <s v="Mant. Correct. Manipulador Telescópico S"/>
    <d v="2026-01-27T00:00:00"/>
    <s v="EXT_KNOLASCO"/>
    <s v="ZSRV"/>
    <s v="SER_MANTO"/>
    <s v="P51380401"/>
    <s v="BOBCAT'S SERVICE &amp; PARTS S.A.C."/>
    <n v="2427.38"/>
    <n v="2427.38"/>
    <s v="USD"/>
    <s v="false"/>
  </r>
  <r>
    <s v="1100"/>
    <s v="CL"/>
    <x v="0"/>
    <n v="604"/>
    <s v="CL Marketing Mall"/>
    <s v="P NORAMBUENA"/>
    <x v="3"/>
    <s v="1200147202"/>
    <s v="10"/>
    <x v="753"/>
    <s v="AO INFLUENCERS/TRAVELLERS FERIADO SEMANA"/>
    <d v="2026-03-12T00:00:00"/>
    <s v="BILLESCA"/>
    <s v="ZSRV"/>
    <s v=""/>
    <s v="76945383"/>
    <s v="NOT MEDIA SPA"/>
    <n v="2234000"/>
    <n v="2412.7093840787102"/>
    <s v="CLP"/>
    <s v="false"/>
  </r>
  <r>
    <s v="6030"/>
    <s v="PE"/>
    <x v="2"/>
    <n v="802"/>
    <s v="PE Ops Mall"/>
    <s v="LHUAMAN"/>
    <x v="2"/>
    <s v="1200146705"/>
    <s v="10"/>
    <x v="754"/>
    <s v="REPARACION CIELOS RAZOS DRYWALL"/>
    <d v="2026-03-04T00:00:00"/>
    <s v="LHUAMAN"/>
    <s v="ZSRV"/>
    <s v=""/>
    <s v="P56607803"/>
    <s v="NATIONAL FACILITIES MANAGEMENT S.A."/>
    <n v="8300"/>
    <n v="2405.797101449275"/>
    <s v="PEN"/>
    <s v="false"/>
  </r>
  <r>
    <s v="MIN"/>
    <s v="PE"/>
    <x v="1"/>
    <n v="928"/>
    <s v="Corp Gest Riesgo"/>
    <s v="cfuentes"/>
    <x v="3"/>
    <s v="1400009356"/>
    <s v="10"/>
    <x v="755"/>
    <s v="Endoso inc Min póliza RC Exceso"/>
    <d v="2026-03-13T00:00:00"/>
    <s v="PMUNOZ"/>
    <s v="ZPMH"/>
    <s v=""/>
    <s v="P10004195"/>
    <s v="RIMAC SEGUROS Y REASEGUROS"/>
    <n v="2382.3000000000002"/>
    <n v="2382.3000000000002"/>
    <s v="USD"/>
    <s v="false"/>
  </r>
  <r>
    <s v="3450"/>
    <s v="PE"/>
    <x v="1"/>
    <n v="804"/>
    <s v="PE Marketing Mall"/>
    <s v="JPONCE"/>
    <x v="2"/>
    <s v="1200144844"/>
    <s v="10"/>
    <x v="756"/>
    <s v="POP_AON_Indoors Enero"/>
    <d v="2026-01-29T00:00:00"/>
    <s v="EXT_ACHIHUAN"/>
    <s v="ZSRV"/>
    <s v="SER_MKT"/>
    <s v="P60410156"/>
    <s v="S &amp; M GIGANTICOLOR S.A.C"/>
    <n v="8204.42"/>
    <n v="2378.0927536231884"/>
    <s v="PEN"/>
    <s v="false"/>
  </r>
  <r>
    <s v="2400"/>
    <s v="CL"/>
    <x v="0"/>
    <n v="602"/>
    <s v="CL Ops Mall"/>
    <s v="RMESA"/>
    <x v="2"/>
    <s v="1200145883"/>
    <s v="10"/>
    <x v="757"/>
    <s v="Cortina Metalica Xcal"/>
    <d v="2026-02-18T00:00:00"/>
    <s v="PCAMPOS"/>
    <s v="ZSRV"/>
    <s v=""/>
    <s v="12348462"/>
    <s v="EDGARDO FROILAN"/>
    <n v="2200000"/>
    <n v="2375.9895456459994"/>
    <s v="CLP"/>
    <s v="false"/>
  </r>
  <r>
    <s v="MIN"/>
    <s v="PE"/>
    <x v="1"/>
    <n v="801"/>
    <s v="PE Center Manager"/>
    <s v="Ameza"/>
    <x v="2"/>
    <s v="1200146834"/>
    <s v="10"/>
    <x v="758"/>
    <s v="Gabinetes de PVC Extintores"/>
    <d v="2026-03-08T00:00:00"/>
    <s v="AMEZAR"/>
    <s v="ZSRV"/>
    <s v="SER_VARIO"/>
    <s v="P61344813"/>
    <s v="CONSTRUCCION Y ADMINISTRACION DE SE"/>
    <n v="8152.12"/>
    <n v="2362.9333333333334"/>
    <s v="PEN"/>
    <s v="false"/>
  </r>
  <r>
    <s v="6740"/>
    <s v="PE"/>
    <x v="2"/>
    <n v="808"/>
    <s v="PE Área Legal"/>
    <s v="GOLIVERI"/>
    <x v="2"/>
    <s v="1200145841"/>
    <s v="20"/>
    <x v="759"/>
    <s v="DN - Inscripción de aumento de capital"/>
    <d v="2026-02-18T00:00:00"/>
    <s v="SGARIBAY"/>
    <s v="ZSRV"/>
    <s v=""/>
    <s v="P18214620"/>
    <s v="GONZALO GUSTAVO GONZALES GONZALES"/>
    <n v="8135.6"/>
    <n v="2358.144927536232"/>
    <s v="PEN"/>
    <s v="false"/>
  </r>
  <r>
    <s v="6400"/>
    <s v="PE"/>
    <x v="2"/>
    <n v="808"/>
    <s v="PE Área Legal"/>
    <s v="GOLIVERI"/>
    <x v="2"/>
    <s v="1200145844"/>
    <s v="20"/>
    <x v="760"/>
    <s v="DN - Inscripción de aumento de capital"/>
    <d v="2026-02-18T00:00:00"/>
    <s v="SGARIBAY"/>
    <s v="ZSRV"/>
    <s v=""/>
    <s v="P18214620"/>
    <s v="GONZALO GUSTAVO GONZALES GONZALES"/>
    <n v="8135.6"/>
    <n v="2358.144927536232"/>
    <s v="PEN"/>
    <s v="false"/>
  </r>
  <r>
    <s v="1100"/>
    <s v="CL"/>
    <x v="0"/>
    <n v="911"/>
    <s v="Corp A. Finanzas"/>
    <s v="pmunoz"/>
    <x v="2"/>
    <s v="1200143915"/>
    <s v="10"/>
    <x v="761"/>
    <s v="Estacionamiento Visitas P Aruco 2do Sem"/>
    <d v="2026-01-13T00:00:00"/>
    <s v="PMUNOZ"/>
    <s v="ZSRV"/>
    <s v=""/>
    <s v="99554390"/>
    <s v="SABA ESTACIONAMIENTOS DE CHILE"/>
    <n v="2180798"/>
    <n v="2355.2514768935016"/>
    <s v="CLP"/>
    <s v="false"/>
  </r>
  <r>
    <s v="1100"/>
    <s v="CL"/>
    <x v="0"/>
    <n v="602"/>
    <s v="CL Ops Mall"/>
    <s v="KCEA"/>
    <x v="2"/>
    <s v="1200146564"/>
    <s v="10"/>
    <x v="762"/>
    <s v="Soporte adicional traslado Chillers"/>
    <d v="2026-03-02T00:00:00"/>
    <s v="EXT_CNARANJO"/>
    <s v="ZSRV"/>
    <s v=""/>
    <s v="76474383"/>
    <s v="IO INGENIERIA LIMITADA"/>
    <n v="56"/>
    <n v="2333.3333333333335"/>
    <s v="UF"/>
    <s v="false"/>
  </r>
  <r>
    <s v="6000"/>
    <s v="PE"/>
    <x v="2"/>
    <n v="802"/>
    <s v="PE Ops Mall"/>
    <s v="DVITES"/>
    <x v="2"/>
    <s v="1200145191"/>
    <s v="10"/>
    <x v="763"/>
    <s v="Pruebas de luces de emergencia y certifi"/>
    <d v="2026-02-06T00:00:00"/>
    <s v="EXT_KNOLASCO"/>
    <s v="ZSRV"/>
    <s v="SER_MANTO"/>
    <s v="P60026937"/>
    <s v="GESINPRO S.A.C."/>
    <n v="8000"/>
    <n v="2318.840579710145"/>
    <s v="PEN"/>
    <s v="false"/>
  </r>
  <r>
    <s v="6740"/>
    <s v="PE"/>
    <x v="2"/>
    <n v="803"/>
    <s v="PE Ops Out/Strips"/>
    <s v="LCHIPAYO"/>
    <x v="3"/>
    <s v="1200147306"/>
    <s v="10"/>
    <x v="764"/>
    <s v="Actualización de instrumento de gestión"/>
    <d v="2026-03-13T00:00:00"/>
    <s v="ARRIVERA"/>
    <s v="ZSRV"/>
    <s v="SER_GRAL"/>
    <s v="P60191080"/>
    <s v="CESAL CONSULTORES S.A.C."/>
    <n v="8000"/>
    <n v="2318.840579710145"/>
    <s v="PEN"/>
    <s v="false"/>
  </r>
  <r>
    <s v="AEB"/>
    <s v="CL"/>
    <x v="0"/>
    <n v="602"/>
    <s v="CL Ops Mall"/>
    <s v="MFREITEZ"/>
    <x v="2"/>
    <s v="1200144492"/>
    <s v="10"/>
    <x v="765"/>
    <s v="MANT. PREVENTIVO ENERO-FEBRERO-MARZO"/>
    <d v="2026-01-23T00:00:00"/>
    <s v="KVARAS"/>
    <s v="ZSRV"/>
    <s v=""/>
    <s v="77350771"/>
    <s v="4EVER GROUP SPA"/>
    <n v="55.5"/>
    <n v="2312.5"/>
    <s v="UF"/>
    <s v="false"/>
  </r>
  <r>
    <s v="PHM"/>
    <s v="CO"/>
    <x v="3"/>
    <n v="711"/>
    <s v="CO A.Finanzas"/>
    <s v="MGARCIA"/>
    <x v="3"/>
    <s v="1200147446"/>
    <s v="10"/>
    <x v="766"/>
    <s v="SERV DE CORRESPONDENCIA - FABRICATO 2026"/>
    <d v="2026-03-17T00:00:00"/>
    <s v="MMALAGON"/>
    <s v="ZSRV"/>
    <s v=""/>
    <s v="C830014567"/>
    <s v="INTERSERVICE S A"/>
    <n v="8500000"/>
    <n v="2311.0386079390973"/>
    <s v="COP"/>
    <s v="false"/>
  </r>
  <r>
    <s v="2160"/>
    <s v="CL"/>
    <x v="0"/>
    <n v="602"/>
    <s v="CL Ops Mall"/>
    <s v="RCOTES"/>
    <x v="2"/>
    <s v="1200144342"/>
    <s v="10"/>
    <x v="767"/>
    <s v="Suministro e instalación de ruedas de pe"/>
    <d v="2026-01-21T00:00:00"/>
    <s v="EXT_CVENEGAS"/>
    <s v="ZSRV"/>
    <s v=""/>
    <s v="76951272"/>
    <s v="CLIVER SPA"/>
    <n v="2139611"/>
    <n v="2310.7697126132648"/>
    <s v="CLP"/>
    <s v="false"/>
  </r>
  <r>
    <s v="PCA"/>
    <s v="CO"/>
    <x v="3"/>
    <n v="702"/>
    <s v="CO Ops Mall"/>
    <s v="DLOZADA"/>
    <x v="2"/>
    <s v="1200144464"/>
    <s v="10"/>
    <x v="768"/>
    <s v="SERVICIO AROMATIZACIÓN ENE,FEB.MAR"/>
    <d v="2026-01-23T00:00:00"/>
    <s v="EXT_AFLOREZ"/>
    <s v="ZSRV"/>
    <s v=""/>
    <s v="C900539922"/>
    <s v="PRO CLEANER SERVICE S.A.S"/>
    <n v="8412045"/>
    <n v="2287.1247960848286"/>
    <s v="COP"/>
    <s v="false"/>
  </r>
  <r>
    <s v="1100"/>
    <s v="CL"/>
    <x v="0"/>
    <n v="602"/>
    <s v="CL Ops Mall"/>
    <s v="MANTONIETA"/>
    <x v="3"/>
    <s v="1200147430"/>
    <s v="10"/>
    <x v="769"/>
    <s v="Premarco local ex Under Armour"/>
    <d v="2026-03-17T00:00:00"/>
    <s v="EXT_CNARANJO"/>
    <s v="ZSRV"/>
    <s v=""/>
    <s v="76451328"/>
    <s v="MESA ARQUITECTURA LIMITADA"/>
    <n v="2114735"/>
    <n v="2283.9037508234965"/>
    <s v="CLP"/>
    <s v="false"/>
  </r>
  <r>
    <s v="PAG"/>
    <s v="CO"/>
    <x v="3"/>
    <n v="704"/>
    <s v="CO Mktg Mall"/>
    <s v="ATAPIAS"/>
    <x v="2"/>
    <s v="1200144628"/>
    <s v="10"/>
    <x v="770"/>
    <s v="Suministro de pintura"/>
    <d v="2026-01-27T00:00:00"/>
    <s v="EXT_MSAMPER"/>
    <s v="ZSRV"/>
    <s v=""/>
    <s v="C901445525"/>
    <s v="ELECTRICOS Y FERRETERIA MAYJAY S.A."/>
    <n v="8380800"/>
    <n v="2278.6296900489397"/>
    <s v="COP"/>
    <s v="false"/>
  </r>
  <r>
    <s v="LAR"/>
    <s v="PE"/>
    <x v="1"/>
    <n v="801"/>
    <s v="PE Center Manager"/>
    <s v="FZAMALLOA"/>
    <x v="2"/>
    <s v="1200143769"/>
    <s v="10"/>
    <x v="771"/>
    <s v="Limpieza de Mamparas en acantilado"/>
    <d v="2026-01-07T00:00:00"/>
    <s v="EXT_BRODRIGU"/>
    <s v="ZSRV"/>
    <s v=""/>
    <s v="P56607803"/>
    <s v="NATIONAL FACILITIES MANAGEMENT S.A."/>
    <n v="7857.14"/>
    <n v="2277.4318840579708"/>
    <s v="PEN"/>
    <s v="false"/>
  </r>
  <r>
    <s v="6030"/>
    <s v="PE"/>
    <x v="2"/>
    <n v="802"/>
    <s v="PE Ops Mall"/>
    <s v="Ameza"/>
    <x v="2"/>
    <s v="1200145925"/>
    <s v="10"/>
    <x v="772"/>
    <s v="Equipo de emergencias estación para aten"/>
    <d v="2026-02-18T00:00:00"/>
    <s v="AMEZAR"/>
    <s v="ZSRV"/>
    <s v="SER_VARIO"/>
    <s v="P61079106"/>
    <s v="FAB TECH COMPANY E.I.R.L"/>
    <n v="7850"/>
    <n v="2275.3623188405795"/>
    <s v="PEN"/>
    <s v="false"/>
  </r>
  <r>
    <s v="1100"/>
    <s v="CL"/>
    <x v="0"/>
    <n v="602"/>
    <s v="CL Ops Mall"/>
    <s v="MANTONIETA"/>
    <x v="2"/>
    <s v="1200145903"/>
    <s v="10"/>
    <x v="773"/>
    <s v="Cierre provisorio local Leroy"/>
    <d v="2026-02-18T00:00:00"/>
    <s v="EXT_CNARANJO"/>
    <s v="ZSRV"/>
    <s v=""/>
    <s v="76280086"/>
    <s v="SOLUCIONES SIM SPA"/>
    <n v="54.58"/>
    <n v="2274.1666666666665"/>
    <s v="UF"/>
    <s v="false"/>
  </r>
  <r>
    <s v="3540"/>
    <s v="PE"/>
    <x v="1"/>
    <n v="810"/>
    <s v="PE Área Personas"/>
    <s v="CZARATE"/>
    <x v="2"/>
    <s v="1200146375"/>
    <s v="10"/>
    <x v="774"/>
    <s v="RH1: ARAUCO GOT TALENT"/>
    <d v="2026-02-26T00:00:00"/>
    <s v="CZARATE"/>
    <s v="ZSRV"/>
    <s v=""/>
    <s v="P51668421"/>
    <s v="SENIORS AGENCIA S.A.C"/>
    <n v="7845.5"/>
    <n v="2274.0579710144925"/>
    <s v="PEN"/>
    <s v="false"/>
  </r>
  <r>
    <s v="AEB"/>
    <s v="CL"/>
    <x v="0"/>
    <n v="602"/>
    <s v="CL Ops Mall"/>
    <s v="MFREITEZ"/>
    <x v="3"/>
    <s v="1200147405"/>
    <s v="10"/>
    <x v="775"/>
    <s v="LUMINARIAS PASILLO TOTTUS"/>
    <d v="2026-03-16T00:00:00"/>
    <s v="KVARAS"/>
    <s v="ZSRV"/>
    <s v=""/>
    <s v="77274068"/>
    <s v="CONSTRUCTORA PUELO SPA"/>
    <n v="2090352"/>
    <n v="2257.5702266910025"/>
    <s v="CLP"/>
    <s v="false"/>
  </r>
  <r>
    <s v="LAR"/>
    <s v="PE"/>
    <x v="1"/>
    <n v="801"/>
    <s v="PE Center Manager"/>
    <s v="FZAMALLOA"/>
    <x v="3"/>
    <s v="1200147226"/>
    <s v="10"/>
    <x v="776"/>
    <s v="Suministro de materiales varios ITSE"/>
    <d v="2026-03-12T00:00:00"/>
    <s v="EXT_KNOLASCO"/>
    <s v="ZSRV"/>
    <s v=""/>
    <s v="P56607803"/>
    <s v="NATIONAL FACILITIES MANAGEMENT S.A."/>
    <n v="7785.12"/>
    <n v="2256.5565217391304"/>
    <s v="PEN"/>
    <s v="false"/>
  </r>
  <r>
    <s v="1100"/>
    <s v="CL"/>
    <x v="0"/>
    <n v="910"/>
    <s v="Corp A. Personas"/>
    <s v="CCHUECAS"/>
    <x v="2"/>
    <s v="1200145363"/>
    <s v="10"/>
    <x v="777"/>
    <s v="SERVICIOS TRANSITORIOS ENE´25"/>
    <d v="2026-02-10T00:00:00"/>
    <s v="DQUINTANA"/>
    <s v="ZSRV"/>
    <s v=""/>
    <s v="76726790"/>
    <s v="APLICA EST S.A"/>
    <n v="2084779"/>
    <n v="2251.5514131737823"/>
    <s v="CLP"/>
    <s v="false"/>
  </r>
  <r>
    <s v="1100"/>
    <s v="CL"/>
    <x v="0"/>
    <n v="602"/>
    <s v="CL Ops Mall"/>
    <s v="KCEA"/>
    <x v="2"/>
    <s v="1200147009"/>
    <s v="10"/>
    <x v="778"/>
    <s v="Impermeabilización sala MC20"/>
    <d v="2026-03-10T00:00:00"/>
    <s v="EXT_CNARANJO"/>
    <s v="ZSRV"/>
    <s v=""/>
    <s v="76451328"/>
    <s v="MESA ARQUITECTURA LIMITADA"/>
    <n v="2084759"/>
    <n v="2251.5298132688217"/>
    <s v="CLP"/>
    <s v="false"/>
  </r>
  <r>
    <s v="MAM"/>
    <s v="CL"/>
    <x v="0"/>
    <n v="602"/>
    <s v="CL Ops Mall"/>
    <s v="MRUPAYAN"/>
    <x v="3"/>
    <s v="1200147187"/>
    <s v="10"/>
    <x v="779"/>
    <s v="-Sistema de cuenta personas visitanes AC"/>
    <d v="2026-03-12T00:00:00"/>
    <s v="EXT_KGANA"/>
    <s v="ZSRV"/>
    <s v=""/>
    <s v="76019824"/>
    <s v="REDCOMERCIO S.A"/>
    <n v="54"/>
    <n v="2250"/>
    <s v="UF"/>
    <s v="false"/>
  </r>
  <r>
    <s v="BOG"/>
    <s v="CO"/>
    <x v="3"/>
    <n v="719"/>
    <s v="CO Gcia Ing"/>
    <s v="JVASQUEZ"/>
    <x v="2"/>
    <s v="1200144414"/>
    <s v="10"/>
    <x v="780"/>
    <s v="3.1.1 Apuntalamiento Ara Dic-ene"/>
    <d v="2026-01-22T00:00:00"/>
    <s v="JVASQUEZ"/>
    <s v="ZSRV"/>
    <s v=""/>
    <s v="C830513245"/>
    <s v="PINTUSEL SAS"/>
    <n v="8272953"/>
    <n v="2249.3075040783033"/>
    <s v="COP"/>
    <s v="false"/>
  </r>
  <r>
    <s v="BOG"/>
    <s v="CO"/>
    <x v="3"/>
    <n v="719"/>
    <s v="CO Gcia Ing"/>
    <s v="JVASQUEZ"/>
    <x v="3"/>
    <s v="1200147280"/>
    <s v="10"/>
    <x v="781"/>
    <s v="3.1.1 Apuntalamiento Ara ene-feb PLC"/>
    <d v="2026-03-13T00:00:00"/>
    <s v="JVASQUEZ"/>
    <s v="ZSRV"/>
    <s v=""/>
    <s v="C830513245"/>
    <s v="PINTUSEL SAS"/>
    <n v="8272953"/>
    <n v="2249.3075040783033"/>
    <s v="COP"/>
    <s v="false"/>
  </r>
  <r>
    <s v="1100"/>
    <s v="CL"/>
    <x v="0"/>
    <n v="610"/>
    <s v="CL Área Personas"/>
    <s v="KLUNA"/>
    <x v="3"/>
    <s v="1200147431"/>
    <s v="10"/>
    <x v="782"/>
    <s v="ASESORIA"/>
    <d v="2026-03-17T00:00:00"/>
    <s v="KLUNA"/>
    <s v="ZSRV"/>
    <s v="SER_GRAL"/>
    <s v="76152369"/>
    <s v="AUSTRAL CONSULTORES SPA"/>
    <n v="2074902"/>
    <n v="2240.8843001090795"/>
    <s v="CLP"/>
    <s v="false"/>
  </r>
  <r>
    <s v="3300"/>
    <s v="PE"/>
    <x v="1"/>
    <n v="808"/>
    <s v="PE Área Legal"/>
    <s v="GOLIVERI"/>
    <x v="2"/>
    <s v="1200144804"/>
    <s v="10"/>
    <x v="783"/>
    <s v="H. Adenda Cto Superficie Larco-NovDic25"/>
    <d v="2026-01-29T00:00:00"/>
    <s v="SGARIBAY"/>
    <s v="ZSRV"/>
    <s v=""/>
    <s v="P51003756"/>
    <s v="ESTUDIO LUIS ECHECOPAR GARCIA S.R.L"/>
    <n v="2240"/>
    <n v="2240"/>
    <s v="USD"/>
    <s v="false"/>
  </r>
  <r>
    <s v="3510"/>
    <s v="PE"/>
    <x v="1"/>
    <n v="802"/>
    <s v="PE Ops Mall"/>
    <s v="DDIAZ"/>
    <x v="2"/>
    <s v="1200144496"/>
    <s v="10"/>
    <x v="784"/>
    <s v="Reparación Goteras Locatarios Mercadcito"/>
    <d v="2026-01-23T00:00:00"/>
    <s v="DDIAZ"/>
    <s v="ZSRV"/>
    <s v=""/>
    <s v="P52933471"/>
    <s v="EMPSER PERU E.I.R.L"/>
    <n v="7710.98"/>
    <n v="2235.0666666666666"/>
    <s v="PEN"/>
    <s v="false"/>
  </r>
  <r>
    <s v="6000"/>
    <s v="PE"/>
    <x v="2"/>
    <n v="802"/>
    <s v="PE Ops Mall"/>
    <s v="MPONCE"/>
    <x v="2"/>
    <s v="1200145287"/>
    <s v="10"/>
    <x v="785"/>
    <s v="Monitoreo Ambiental 2026"/>
    <d v="2026-02-09T00:00:00"/>
    <s v="EXT_KNOLASCO"/>
    <s v="ZSRV"/>
    <s v="SER_MANTO"/>
    <s v="P29040966"/>
    <s v="ECOLAB S.R.L"/>
    <n v="7710"/>
    <n v="2234.782608695652"/>
    <s v="PEN"/>
    <s v="false"/>
  </r>
  <r>
    <s v="PCA"/>
    <s v="CO"/>
    <x v="3"/>
    <n v="704"/>
    <s v="CO Mktg Mall"/>
    <s v="PRODRIGUEZ"/>
    <x v="2"/>
    <s v="1200144333"/>
    <s v="10"/>
    <x v="786"/>
    <s v="CUOTA ACECOLOMBIA PARQUE CARACOLÍ"/>
    <d v="2026-01-21T00:00:00"/>
    <s v="EXT_DMENDES"/>
    <s v="ZSRV"/>
    <s v=""/>
    <s v="C800189939"/>
    <s v="ASOCIACION DE  CENTRO COMERCIALES D"/>
    <n v="8185188"/>
    <n v="2225.4453507340945"/>
    <s v="COP"/>
    <s v="false"/>
  </r>
  <r>
    <s v="4300"/>
    <s v="CO"/>
    <x v="3"/>
    <n v="704"/>
    <s v="CO Mktg Mall"/>
    <s v="jvalderrama"/>
    <x v="3"/>
    <s v="1200147680"/>
    <s v="10"/>
    <x v="787"/>
    <s v="Cuota Acecolombia 2026 anual"/>
    <d v="2026-03-19T00:00:00"/>
    <s v="JVALDERRAMA"/>
    <s v="ZSRV"/>
    <s v=""/>
    <s v="C800189939"/>
    <s v="ASOCIACION DE  CENTRO COMERCIALES D"/>
    <n v="8185188"/>
    <n v="2225.4453507340945"/>
    <s v="COP"/>
    <s v="false"/>
  </r>
  <r>
    <s v="1100"/>
    <s v="CL"/>
    <x v="0"/>
    <n v="626"/>
    <s v="CL Proyectos 3"/>
    <s v="PMEZA"/>
    <x v="2"/>
    <s v="1200145825"/>
    <s v="10"/>
    <x v="788"/>
    <s v="Retiro de Cortina - L Ahumada"/>
    <d v="2026-02-18T00:00:00"/>
    <s v="EXT_AYEPEZ"/>
    <s v="ZSRV"/>
    <s v=""/>
    <s v="77701194"/>
    <s v="SANHUEZA Y VALENZUELA CONSTRUCCION"/>
    <n v="2058940"/>
    <n v="2223.6454159601699"/>
    <s v="CLP"/>
    <s v="false"/>
  </r>
  <r>
    <s v="LAR"/>
    <s v="PE"/>
    <x v="1"/>
    <n v="801"/>
    <s v="PE Center Manager"/>
    <s v="FZAMALLOA"/>
    <x v="2"/>
    <s v="1200144051"/>
    <s v="10"/>
    <x v="789"/>
    <s v="MANTENIMIENTO PREVENTIVO HVAC H&amp;M"/>
    <d v="2026-01-14T00:00:00"/>
    <s v="EXT_BRODRIGU"/>
    <s v="ZSRV"/>
    <s v=""/>
    <s v="P56607803"/>
    <s v="NATIONAL FACILITIES MANAGEMENT S.A."/>
    <n v="7620.5"/>
    <n v="2208.840579710145"/>
    <s v="PEN"/>
    <s v="false"/>
  </r>
  <r>
    <s v="LAR"/>
    <s v="PE"/>
    <x v="1"/>
    <n v="801"/>
    <s v="PE Center Manager"/>
    <s v="FZAMALLOA"/>
    <x v="2"/>
    <s v="1200145659"/>
    <s v="10"/>
    <x v="790"/>
    <s v="MANTENIMIENTO PREVENTIVO HVAC H&amp;M"/>
    <d v="2026-02-16T00:00:00"/>
    <s v="EXT_BRODRIGU"/>
    <s v="ZSRV"/>
    <s v=""/>
    <s v="P56607803"/>
    <s v="NATIONAL FACILITIES MANAGEMENT S.A."/>
    <n v="7620.5"/>
    <n v="2208.840579710145"/>
    <s v="PEN"/>
    <s v="false"/>
  </r>
  <r>
    <s v="LAR"/>
    <s v="PE"/>
    <x v="1"/>
    <n v="801"/>
    <s v="PE Center Manager"/>
    <s v="FZAMALLOA"/>
    <x v="3"/>
    <s v="1200147294"/>
    <s v="10"/>
    <x v="791"/>
    <s v="MANTENIMIENTO PREVENTIVO HVAC H&amp;M"/>
    <d v="2026-03-13T00:00:00"/>
    <s v="EXT_KNOLASCO"/>
    <s v="ZSRV"/>
    <s v=""/>
    <s v="P56607803"/>
    <s v="NATIONAL FACILITIES MANAGEMENT S.A."/>
    <n v="7620.5"/>
    <n v="2208.840579710145"/>
    <s v="PEN"/>
    <s v="false"/>
  </r>
  <r>
    <s v="OUL"/>
    <s v="PE"/>
    <x v="1"/>
    <n v="803"/>
    <s v="PE Ops Out/Strips"/>
    <s v="mrodriguezc"/>
    <x v="2"/>
    <s v="1200143909"/>
    <s v="10"/>
    <x v="792"/>
    <s v="Tramite Itse Lurin 2026"/>
    <d v="2026-01-12T00:00:00"/>
    <s v="MRODRIGUEZC"/>
    <s v="ZSRV"/>
    <s v=""/>
    <s v="P60484187"/>
    <s v="SOINEL COMPANY S.A.C"/>
    <n v="7616"/>
    <n v="2207.536231884058"/>
    <s v="PEN"/>
    <s v="false"/>
  </r>
  <r>
    <s v="6000"/>
    <s v="PE"/>
    <x v="2"/>
    <n v="928"/>
    <s v="Corp Gest Riesgo"/>
    <s v="CF"/>
    <x v="1"/>
    <s v="1400009259"/>
    <s v="10"/>
    <x v="793"/>
    <s v="Póliza Ciberseguridad 28NOV2025 - 28NOV2"/>
    <d v="2026-02-09T00:00:00"/>
    <s v="FPEREZ"/>
    <s v="ZPMH"/>
    <s v=""/>
    <s v="P39062500"/>
    <s v="CHUBB PERU S.A. COMPANIA DE SEGUROS"/>
    <n v="2207.23"/>
    <n v="2207.23"/>
    <s v="USD"/>
    <s v="false"/>
  </r>
  <r>
    <s v="6000"/>
    <s v="PE"/>
    <x v="2"/>
    <n v="802"/>
    <s v="PE Ops Mall"/>
    <s v="KALVAN"/>
    <x v="2"/>
    <s v="1200146772"/>
    <s v="10"/>
    <x v="794"/>
    <s v="HABILITACIÓN_INDEPENDENCIA_FEBRERO_2026"/>
    <d v="2026-03-05T00:00:00"/>
    <s v="EXT_KNOLASCO"/>
    <s v="ZSRV"/>
    <s v="SER_MANTO"/>
    <s v="P60092659"/>
    <s v="MIFA INGENIEROS S.A.C"/>
    <n v="7600"/>
    <n v="2202.8985507246375"/>
    <s v="PEN"/>
    <s v="false"/>
  </r>
  <r>
    <s v="1100"/>
    <s v="CL"/>
    <x v="0"/>
    <n v="910"/>
    <s v="Corp A. Personas"/>
    <s v="DQUINTA"/>
    <x v="3"/>
    <s v="1200147587"/>
    <s v="10"/>
    <x v="795"/>
    <s v="Outplacement Pro"/>
    <d v="2026-03-18T00:00:00"/>
    <s v="DQUINTANA"/>
    <s v="ZSRV"/>
    <s v=""/>
    <s v="76238746"/>
    <s v="CF EXPANDE SPA"/>
    <n v="2030000"/>
    <n v="2192.3903534824449"/>
    <s v="CLP"/>
    <s v="false"/>
  </r>
  <r>
    <s v="MAM"/>
    <s v="CL"/>
    <x v="0"/>
    <n v="602"/>
    <s v="CL Ops Mall"/>
    <s v="MRUPYAN"/>
    <x v="2"/>
    <s v="1200145658"/>
    <s v="10"/>
    <x v="796"/>
    <s v="ADICIONAL FABRICACIÓN PÓRTICO VEHICULAR"/>
    <d v="2026-02-16T00:00:00"/>
    <s v="EXT_KGANA"/>
    <s v="ZSRV"/>
    <s v=""/>
    <s v="77980759"/>
    <s v="BLAC SPA"/>
    <n v="2025200"/>
    <n v="2187.2063762919443"/>
    <s v="CLP"/>
    <s v="false"/>
  </r>
  <r>
    <s v="PCA"/>
    <s v="CO"/>
    <x v="3"/>
    <n v="711"/>
    <s v="CO A.Finanzas"/>
    <s v="MGARCÍA"/>
    <x v="3"/>
    <s v="1200147442"/>
    <s v="10"/>
    <x v="797"/>
    <s v="SERV DE CORRESPONDENCIA - CARACOLÍ 2026"/>
    <d v="2026-03-17T00:00:00"/>
    <s v="MMALAGON"/>
    <s v="ZSRV"/>
    <s v=""/>
    <s v="C830014567"/>
    <s v="INTERSERVICE S A"/>
    <n v="8000000"/>
    <n v="2175.0951604132679"/>
    <s v="COP"/>
    <s v="false"/>
  </r>
  <r>
    <s v="MIN"/>
    <s v="PE"/>
    <x v="1"/>
    <n v="802"/>
    <s v="PE Ops Mall"/>
    <s v="CPISFIL"/>
    <x v="2"/>
    <s v="1200145931"/>
    <s v="10"/>
    <x v="798"/>
    <s v="Correc. de filtrac. en cuarto de tablero"/>
    <d v="2026-02-18T00:00:00"/>
    <s v="EXT_EDAVILA"/>
    <s v="ZSRV"/>
    <s v=""/>
    <s v="P56607803"/>
    <s v="NATIONAL FACILITIES MANAGEMENT S.A."/>
    <n v="7500"/>
    <n v="2173.9130434782605"/>
    <s v="PEN"/>
    <s v="false"/>
  </r>
  <r>
    <s v="MAM"/>
    <s v="CL"/>
    <x v="0"/>
    <n v="602"/>
    <s v="CL Ops Mall"/>
    <s v="mrupayan"/>
    <x v="2"/>
    <s v="1200146592"/>
    <s v="10"/>
    <x v="799"/>
    <s v="Instalación medidor Domino"/>
    <d v="2026-03-03T00:00:00"/>
    <s v="EXT_KGANA"/>
    <s v="ZSRV"/>
    <s v=""/>
    <s v="76229358"/>
    <s v="INGENIERIA Y ENERGIA NEGAWATT LIMIT"/>
    <n v="2008552"/>
    <n v="2169.2266154028925"/>
    <s v="CLP"/>
    <s v="false"/>
  </r>
  <r>
    <s v="6030"/>
    <s v="PE"/>
    <x v="2"/>
    <n v="804"/>
    <s v="PE Marketing Mall"/>
    <s v="RCULQUI"/>
    <x v="2"/>
    <s v="1200143742"/>
    <s v="10"/>
    <x v="800"/>
    <s v="Eventos_Apdayc"/>
    <d v="2026-01-07T00:00:00"/>
    <s v="EXT_BRODRIGU"/>
    <s v="ZSRV"/>
    <s v=""/>
    <s v="P10053820"/>
    <s v="ASOC PERUANA DE AUTORES Y COMPOSITO"/>
    <n v="7481"/>
    <n v="2168.405797101449"/>
    <s v="PEN"/>
    <s v="false"/>
  </r>
  <r>
    <s v="6650"/>
    <s v="PE"/>
    <x v="2"/>
    <n v="802"/>
    <s v="PE Ops Mall"/>
    <s v="MCHACALIAZ"/>
    <x v="2"/>
    <s v="1200144232"/>
    <s v="10"/>
    <x v="801"/>
    <s v="Mantenimiento quinquenal de redes gas na"/>
    <d v="2026-01-19T00:00:00"/>
    <s v="RFC_CPI_SAP"/>
    <s v="ZSRV"/>
    <s v=""/>
    <s v="P45283836"/>
    <s v="BUARSOCA SAC"/>
    <n v="7467.6"/>
    <n v="2164.521739130435"/>
    <s v="PEN"/>
    <s v="false"/>
  </r>
  <r>
    <s v="PHM"/>
    <s v="CO"/>
    <x v="3"/>
    <n v="702"/>
    <s v="CO Ops Mall"/>
    <s v="JCARDONA"/>
    <x v="1"/>
    <s v="1400009196"/>
    <s v="40"/>
    <x v="802"/>
    <s v="SERVICIO DE AREA PROTEGIDA FEB"/>
    <d v="2026-01-29T00:00:00"/>
    <s v="EXT_BOSORNO"/>
    <s v="ZPMH"/>
    <s v=""/>
    <s v="C811009952"/>
    <s v="CUERPO DE BOMBEROS VOLUNTARIOS DE B"/>
    <n v="7948947"/>
    <n v="2161.2145187601959"/>
    <s v="COP"/>
    <s v="false"/>
  </r>
  <r>
    <s v="PHM"/>
    <s v="CO"/>
    <x v="3"/>
    <n v="702"/>
    <s v="CO Ops Mall"/>
    <s v="JCARDONA"/>
    <x v="1"/>
    <s v="1400009196"/>
    <s v="60"/>
    <x v="802"/>
    <s v="SERVICIO DE AREA PROTEGIDA MARZ"/>
    <d v="2026-01-29T00:00:00"/>
    <s v="EXT_BOSORNO"/>
    <s v="ZPMH"/>
    <s v=""/>
    <s v="C811009952"/>
    <s v="CUERPO DE BOMBEROS VOLUNTARIOS DE B"/>
    <n v="7948947"/>
    <n v="2161.2145187601959"/>
    <s v="COP"/>
    <s v="false"/>
  </r>
  <r>
    <s v="PHM"/>
    <s v="CO"/>
    <x v="3"/>
    <n v="702"/>
    <s v="CO Ops Mall"/>
    <s v="JCARDONA"/>
    <x v="1"/>
    <s v="1400009196"/>
    <s v="80"/>
    <x v="802"/>
    <s v="SERVICIO AREA PROTEGIDA ABRIL"/>
    <d v="2026-01-29T00:00:00"/>
    <s v="EXT_BOSORNO"/>
    <s v="ZPMH"/>
    <s v=""/>
    <s v="C811009952"/>
    <s v="CUERPO DE BOMBEROS VOLUNTARIOS DE B"/>
    <n v="7948947"/>
    <n v="2161.2145187601959"/>
    <s v="COP"/>
    <s v="false"/>
  </r>
  <r>
    <s v="PHM"/>
    <s v="CO"/>
    <x v="3"/>
    <n v="702"/>
    <s v="CO Ops Mall"/>
    <s v="JCARDONA"/>
    <x v="1"/>
    <s v="1400009196"/>
    <s v="100"/>
    <x v="802"/>
    <s v="SERVICIO AREA PROTEGIDA MAY"/>
    <d v="2026-01-29T00:00:00"/>
    <s v="EXT_BOSORNO"/>
    <s v="ZPMH"/>
    <s v=""/>
    <s v="C811009952"/>
    <s v="CUERPO DE BOMBEROS VOLUNTARIOS DE B"/>
    <n v="7948947"/>
    <n v="2161.2145187601959"/>
    <s v="COP"/>
    <s v="false"/>
  </r>
  <r>
    <s v="PHM"/>
    <s v="CO"/>
    <x v="3"/>
    <n v="702"/>
    <s v="CO Ops Mall"/>
    <s v="JCARDONA"/>
    <x v="1"/>
    <s v="1400009196"/>
    <s v="120"/>
    <x v="802"/>
    <s v="SERVICIO AREA PROTEGIDA JUNI"/>
    <d v="2026-01-29T00:00:00"/>
    <s v="EXT_BOSORNO"/>
    <s v="ZPMH"/>
    <s v=""/>
    <s v="C811009952"/>
    <s v="CUERPO DE BOMBEROS VOLUNTARIOS DE B"/>
    <n v="7948947"/>
    <n v="2161.2145187601959"/>
    <s v="COP"/>
    <s v="false"/>
  </r>
  <r>
    <s v="PHM"/>
    <s v="CO"/>
    <x v="3"/>
    <n v="702"/>
    <s v="CO Ops Mall"/>
    <s v="JCARDONA"/>
    <x v="1"/>
    <s v="1400009196"/>
    <s v="140"/>
    <x v="802"/>
    <s v="SERVICIO AREA PROTEGIDA JULIO"/>
    <d v="2026-01-29T00:00:00"/>
    <s v="EXT_BOSORNO"/>
    <s v="ZPMH"/>
    <s v=""/>
    <s v="C811009952"/>
    <s v="CUERPO DE BOMBEROS VOLUNTARIOS DE B"/>
    <n v="7948947"/>
    <n v="2161.2145187601959"/>
    <s v="COP"/>
    <s v="false"/>
  </r>
  <r>
    <s v="PHM"/>
    <s v="CO"/>
    <x v="3"/>
    <n v="702"/>
    <s v="CO Ops Mall"/>
    <s v="JCARDONA"/>
    <x v="1"/>
    <s v="1400009196"/>
    <s v="160"/>
    <x v="802"/>
    <s v="SERVICIO AREA PROTEGIDA AGOST"/>
    <d v="2026-01-29T00:00:00"/>
    <s v="EXT_BOSORNO"/>
    <s v="ZPMH"/>
    <s v=""/>
    <s v="C811009952"/>
    <s v="CUERPO DE BOMBEROS VOLUNTARIOS DE B"/>
    <n v="7948947"/>
    <n v="2161.2145187601959"/>
    <s v="COP"/>
    <s v="false"/>
  </r>
  <r>
    <s v="PHM"/>
    <s v="CO"/>
    <x v="3"/>
    <n v="702"/>
    <s v="CO Ops Mall"/>
    <s v="JCARDONA"/>
    <x v="1"/>
    <s v="1400009196"/>
    <s v="180"/>
    <x v="802"/>
    <s v="SERVICIO AREA PROTEGIDA SEPT"/>
    <d v="2026-01-29T00:00:00"/>
    <s v="EXT_BOSORNO"/>
    <s v="ZPMH"/>
    <s v=""/>
    <s v="C811009952"/>
    <s v="CUERPO DE BOMBEROS VOLUNTARIOS DE B"/>
    <n v="7948947"/>
    <n v="2161.2145187601959"/>
    <s v="COP"/>
    <s v="false"/>
  </r>
  <r>
    <s v="PHM"/>
    <s v="CO"/>
    <x v="3"/>
    <n v="702"/>
    <s v="CO Ops Mall"/>
    <s v="JCARDONA"/>
    <x v="1"/>
    <s v="1400009196"/>
    <s v="200"/>
    <x v="802"/>
    <s v="SERVICIO AREA PROTEGIDA OCTUB"/>
    <d v="2026-01-29T00:00:00"/>
    <s v="EXT_BOSORNO"/>
    <s v="ZPMH"/>
    <s v=""/>
    <s v="C811009952"/>
    <s v="CUERPO DE BOMBEROS VOLUNTARIOS DE B"/>
    <n v="7948947"/>
    <n v="2161.2145187601959"/>
    <s v="COP"/>
    <s v="false"/>
  </r>
  <r>
    <s v="PHM"/>
    <s v="CO"/>
    <x v="3"/>
    <n v="702"/>
    <s v="CO Ops Mall"/>
    <s v="JCARDONA"/>
    <x v="1"/>
    <s v="1400009196"/>
    <s v="220"/>
    <x v="802"/>
    <s v="SERVICIO AREA PROTEGIDA NOV"/>
    <d v="2026-01-29T00:00:00"/>
    <s v="EXT_BOSORNO"/>
    <s v="ZPMH"/>
    <s v=""/>
    <s v="C811009952"/>
    <s v="CUERPO DE BOMBEROS VOLUNTARIOS DE B"/>
    <n v="7948947"/>
    <n v="2161.2145187601959"/>
    <s v="COP"/>
    <s v="false"/>
  </r>
  <r>
    <s v="PHM"/>
    <s v="CO"/>
    <x v="3"/>
    <n v="702"/>
    <s v="CO Ops Mall"/>
    <s v="JCARDONA"/>
    <x v="1"/>
    <s v="1400009196"/>
    <s v="240"/>
    <x v="802"/>
    <s v="SERVICIO AREA PROTEGIDA DIC"/>
    <d v="2026-01-29T00:00:00"/>
    <s v="EXT_BOSORNO"/>
    <s v="ZPMH"/>
    <s v=""/>
    <s v="C811009952"/>
    <s v="CUERPO DE BOMBEROS VOLUNTARIOS DE B"/>
    <n v="7948947"/>
    <n v="2161.2145187601959"/>
    <s v="COP"/>
    <s v="false"/>
  </r>
  <r>
    <s v="BOG"/>
    <s v="CO"/>
    <x v="3"/>
    <n v="704"/>
    <s v="CO Mktg Mall"/>
    <s v="VESPINOSA"/>
    <x v="2"/>
    <s v="1200145460"/>
    <s v="10"/>
    <x v="803"/>
    <s v="SERVICIO MILLSONIC 2026"/>
    <d v="2026-02-11T00:00:00"/>
    <s v="VESPINOSA"/>
    <s v="ZSRV"/>
    <s v="SER_MKT"/>
    <s v="C218641460"/>
    <s v="DEIVEY S.A"/>
    <n v="2160"/>
    <n v="2160"/>
    <s v="USD"/>
    <s v="false"/>
  </r>
  <r>
    <s v="2160"/>
    <s v="CL"/>
    <x v="0"/>
    <n v="604"/>
    <s v="CL Marketing Mall"/>
    <s v="JGORICHON"/>
    <x v="2"/>
    <s v="1200143897"/>
    <s v="10"/>
    <x v="804"/>
    <s v="BBDDO/ RRHH EXTRA/ ENERO"/>
    <d v="2026-01-12T00:00:00"/>
    <s v="JGORICHON"/>
    <s v="ZSRV"/>
    <s v=""/>
    <s v="96771790"/>
    <s v="BBDO PUBLICIDAD SA"/>
    <n v="2000000"/>
    <n v="2159.9904960418176"/>
    <s v="CLP"/>
    <s v="false"/>
  </r>
  <r>
    <s v="PCA"/>
    <s v="CO"/>
    <x v="3"/>
    <n v="702"/>
    <s v="CO Ops Mall"/>
    <s v="DLOZADA"/>
    <x v="3"/>
    <s v="1200147089"/>
    <s v="30"/>
    <x v="805"/>
    <s v="SUMINISTRO COMBUSTIBLE ACPM 5%"/>
    <d v="2026-03-11T00:00:00"/>
    <s v="EXT_AFLOREZ"/>
    <s v="ZSRV"/>
    <s v=""/>
    <s v="C900682571"/>
    <s v="BIOCOMBUSTIBLES DE COLOMBIA Y SANTA"/>
    <n v="7923885"/>
    <n v="2154.4004893964111"/>
    <s v="COP"/>
    <s v="false"/>
  </r>
  <r>
    <s v="MIN"/>
    <s v="PE"/>
    <x v="1"/>
    <n v="802"/>
    <s v="PE Ops Mall"/>
    <s v="cpisfil"/>
    <x v="2"/>
    <s v="1200144588"/>
    <s v="10"/>
    <x v="806"/>
    <s v="serv. mensual de limpieza de mantto de c"/>
    <d v="2026-01-26T00:00:00"/>
    <s v="EXT_EDAVILA"/>
    <s v="ZSRV"/>
    <s v=""/>
    <s v="P43108417"/>
    <s v="ANCRO S.R.L"/>
    <n v="7430"/>
    <n v="2153.623188405797"/>
    <s v="PEN"/>
    <s v="false"/>
  </r>
  <r>
    <s v="1110"/>
    <s v="CL"/>
    <x v="0"/>
    <n v="603"/>
    <s v="CL Ops Out/Strip"/>
    <s v="MBELLO"/>
    <x v="2"/>
    <s v="1200145079"/>
    <s v="10"/>
    <x v="807"/>
    <s v="MANTTO CORRECTIVO MES DE  ENERO"/>
    <d v="2026-02-05T00:00:00"/>
    <s v="EXT_MBELLO"/>
    <s v="ZSRV"/>
    <s v=""/>
    <s v="96811990"/>
    <s v="LINKES CHILE S.A"/>
    <n v="1989858"/>
    <n v="2149.0371842363893"/>
    <s v="CLP"/>
    <s v="false"/>
  </r>
  <r>
    <s v="MIN"/>
    <s v="PE"/>
    <x v="1"/>
    <n v="802"/>
    <s v="PE Ops Mall"/>
    <s v="cpisfil"/>
    <x v="2"/>
    <s v="1200146182"/>
    <s v="10"/>
    <x v="808"/>
    <s v="serv.fee feb de limp d grasa  y cam de b"/>
    <d v="2026-02-23T00:00:00"/>
    <s v="EXT_EDAVILA"/>
    <s v="ZSRV"/>
    <s v=""/>
    <s v="P43108417"/>
    <s v="ANCRO S.R.L"/>
    <n v="7404.9"/>
    <n v="2146.3478260869565"/>
    <s v="PEN"/>
    <s v="false"/>
  </r>
  <r>
    <s v="3450"/>
    <s v="PE"/>
    <x v="1"/>
    <n v="803"/>
    <s v="PE Ops Out/Strips"/>
    <s v="EREJAS"/>
    <x v="3"/>
    <s v="1200147524"/>
    <s v="10"/>
    <x v="809"/>
    <s v="Manto Reg. Sistema Contadores VMCH"/>
    <d v="2026-03-18T00:00:00"/>
    <s v="EREJAS"/>
    <s v="ZSRV"/>
    <s v=""/>
    <s v="P55513538"/>
    <s v="RETAIL CHECK PERU S.A.C."/>
    <n v="7404.85"/>
    <n v="2146.3333333333335"/>
    <s v="PEN"/>
    <s v="false"/>
  </r>
  <r>
    <s v="CON"/>
    <s v="CL"/>
    <x v="0"/>
    <n v="602"/>
    <s v="CL Ops Mall"/>
    <s v="JALVAREZV"/>
    <x v="2"/>
    <s v="1200143875"/>
    <s v="10"/>
    <x v="810"/>
    <s v="Mantencion Gab, Incendio interperie"/>
    <d v="2026-01-12T00:00:00"/>
    <s v="JALVAREZV"/>
    <s v="ZSRV"/>
    <s v=""/>
    <s v="10772414"/>
    <s v="VICENTE ANDRES MENDEZ NAVARRETE"/>
    <n v="1986200"/>
    <n v="2145.086561619129"/>
    <s v="CLP"/>
    <s v="false"/>
  </r>
  <r>
    <s v="1100"/>
    <s v="CL"/>
    <x v="0"/>
    <n v="626"/>
    <s v="CL Proyectos 3"/>
    <s v="CGARCIA"/>
    <x v="2"/>
    <s v="1200145978"/>
    <s v="40"/>
    <x v="169"/>
    <s v="Arranque Electrico 63A Cot 3041"/>
    <d v="2026-02-19T00:00:00"/>
    <s v="EXT_AYEPEZ"/>
    <s v="ZSRV"/>
    <s v=""/>
    <s v="76338784"/>
    <s v="SOCIEDAD DE TRANSPORTES Y DESARROLL"/>
    <n v="51.32"/>
    <n v="2138.3333333333335"/>
    <s v="UF"/>
    <s v="false"/>
  </r>
  <r>
    <s v="AEB"/>
    <s v="CL"/>
    <x v="0"/>
    <n v="604"/>
    <s v="CL Marketing Mall"/>
    <s v="FMOZO"/>
    <x v="2"/>
    <s v="1200146338"/>
    <s v="10"/>
    <x v="811"/>
    <s v="ALIANZA FUTBOL FEMENINO/ UNIFORMES"/>
    <d v="2026-02-25T00:00:00"/>
    <s v="MFILIPINI"/>
    <s v="ZSRV"/>
    <s v=""/>
    <s v="96811990"/>
    <s v="LINKES CHILE S.A"/>
    <n v="1970274"/>
    <n v="2127.8865572991481"/>
    <s v="CLP"/>
    <s v="false"/>
  </r>
  <r>
    <s v="LAR"/>
    <s v="PE"/>
    <x v="1"/>
    <n v="804"/>
    <s v="PE Marketing Mall"/>
    <s v="JHURTADO"/>
    <x v="3"/>
    <s v="1400009377"/>
    <s v="10"/>
    <x v="812"/>
    <s v="TikTok Squad_Otras Campañas_Pago de cont"/>
    <d v="2026-03-18T00:00:00"/>
    <s v="EXT_ACHIHUAN"/>
    <s v="ZPMH"/>
    <s v="SER_MKT"/>
    <s v="P46296694"/>
    <s v="CLAUDIA ELIZABETH CAMACHO GOMERO"/>
    <n v="7333.33"/>
    <n v="2125.6028985507246"/>
    <s v="PEN"/>
    <s v="false"/>
  </r>
  <r>
    <s v="LAR"/>
    <s v="PE"/>
    <x v="1"/>
    <n v="804"/>
    <s v="PE Marketing Mall"/>
    <s v="JHURTADO"/>
    <x v="3"/>
    <s v="1400009377"/>
    <s v="20"/>
    <x v="812"/>
    <s v="TikTok Squad_Otras Campañas_Pago de cont"/>
    <d v="2026-03-18T00:00:00"/>
    <s v="EXT_ACHIHUAN"/>
    <s v="ZPMH"/>
    <s v="SER_MKT"/>
    <s v="P46296694"/>
    <s v="CLAUDIA ELIZABETH CAMACHO GOMERO"/>
    <n v="7333.33"/>
    <n v="2125.6028985507246"/>
    <s v="PEN"/>
    <s v="false"/>
  </r>
  <r>
    <s v="LAR"/>
    <s v="PE"/>
    <x v="1"/>
    <n v="804"/>
    <s v="PE Marketing Mall"/>
    <s v="JHURTADO"/>
    <x v="3"/>
    <s v="1400009377"/>
    <s v="30"/>
    <x v="812"/>
    <s v="TikTok Squad_Otras Campañas_Pago de cont"/>
    <d v="2026-03-18T00:00:00"/>
    <s v="EXT_ACHIHUAN"/>
    <s v="ZPMH"/>
    <s v="SER_MKT"/>
    <s v="P46296694"/>
    <s v="CLAUDIA ELIZABETH CAMACHO GOMERO"/>
    <n v="7333.33"/>
    <n v="2125.6028985507246"/>
    <s v="PEN"/>
    <s v="false"/>
  </r>
  <r>
    <s v="LAR"/>
    <s v="PE"/>
    <x v="1"/>
    <n v="801"/>
    <s v="PE Center Manager"/>
    <s v="FZAMALLOA"/>
    <x v="2"/>
    <s v="1200143974"/>
    <s v="10"/>
    <x v="813"/>
    <s v="PINTADO DE TUBERIAS EN ACANTILADO SUR"/>
    <d v="2026-01-13T00:00:00"/>
    <s v="EXT_BRODRIGU"/>
    <s v="ZSRV"/>
    <s v=""/>
    <s v="P48281567"/>
    <s v="ARTE CONSULTORES, EJECUTORES E.I.R."/>
    <n v="7318.75"/>
    <n v="2121.376811594203"/>
    <s v="PEN"/>
    <s v="false"/>
  </r>
  <r>
    <s v="LAR"/>
    <s v="PE"/>
    <x v="1"/>
    <n v="801"/>
    <s v="PE Center Manager"/>
    <s v="FZAMALLOA"/>
    <x v="2"/>
    <s v="1200146864"/>
    <s v="10"/>
    <x v="814"/>
    <s v="SUMINISTRO DE SEÑALETICAS"/>
    <d v="2026-03-09T00:00:00"/>
    <s v="EXT_KNOLASCO"/>
    <s v="ZSRV"/>
    <s v=""/>
    <s v="P55219583"/>
    <s v="SERVICIOS EVENTOS SPECIALES"/>
    <n v="7295.4"/>
    <n v="2114.6086956521735"/>
    <s v="PEN"/>
    <s v="false"/>
  </r>
  <r>
    <s v="1100"/>
    <s v="CL"/>
    <x v="0"/>
    <n v="604"/>
    <s v="CL Marketing Mall"/>
    <s v="IIBANEZ"/>
    <x v="2"/>
    <s v="1200144024"/>
    <s v="10"/>
    <x v="815"/>
    <s v="BODEGA/FLETE BASURA BODEGA RENCA/DIC"/>
    <d v="2026-01-14T00:00:00"/>
    <s v="IIBANEZ"/>
    <s v="ZSRV"/>
    <s v=""/>
    <s v="76851110"/>
    <s v="MARIA ISABEL ZULUETA Y CIA LTDA"/>
    <n v="1955000"/>
    <n v="2111.3907098808768"/>
    <s v="CLP"/>
    <s v="false"/>
  </r>
  <r>
    <s v="3540"/>
    <s v="PE"/>
    <x v="1"/>
    <n v="809"/>
    <s v="PE Gcia Marketing"/>
    <s v="JSORIANO"/>
    <x v="2"/>
    <s v="1200143744"/>
    <s v="10"/>
    <x v="816"/>
    <s v="ANALISTA DE MARKETING_NOV"/>
    <d v="2026-01-07T00:00:00"/>
    <s v="EXT_ACHIHUAN"/>
    <s v="ZSRV"/>
    <s v="SER_MKT"/>
    <s v="P12262043"/>
    <s v="OVERALL BUSINESS S.A"/>
    <n v="7270.44"/>
    <n v="2107.3739130434778"/>
    <s v="PEN"/>
    <s v="false"/>
  </r>
  <r>
    <s v="3540"/>
    <s v="PE"/>
    <x v="1"/>
    <n v="809"/>
    <s v="PE Gcia Marketing"/>
    <s v="JSORIANO"/>
    <x v="2"/>
    <s v="1200143744"/>
    <s v="20"/>
    <x v="816"/>
    <s v="ANALISTA DE MARKETING_DIC"/>
    <d v="2026-01-07T00:00:00"/>
    <s v="EXT_ACHIHUAN"/>
    <s v="ZSRV"/>
    <s v="SER_MKT"/>
    <s v="P12262043"/>
    <s v="OVERALL BUSINESS S.A"/>
    <n v="7270.44"/>
    <n v="2107.3739130434778"/>
    <s v="PEN"/>
    <s v="false"/>
  </r>
  <r>
    <s v="3540"/>
    <s v="PE"/>
    <x v="1"/>
    <n v="809"/>
    <s v="PE Gcia Marketing"/>
    <s v="JSORIANO"/>
    <x v="2"/>
    <s v="1200145601"/>
    <s v="10"/>
    <x v="817"/>
    <s v="ANALISTA DE MARKETING_ENE"/>
    <d v="2026-02-13T00:00:00"/>
    <s v="EXT_ACHIHUAN"/>
    <s v="ZSRV"/>
    <s v="SER_MKT"/>
    <s v="P12262043"/>
    <s v="OVERALL BUSINESS S.A"/>
    <n v="7270.44"/>
    <n v="2107.3739130434778"/>
    <s v="PEN"/>
    <s v="false"/>
  </r>
  <r>
    <s v="3540"/>
    <s v="PE"/>
    <x v="1"/>
    <n v="809"/>
    <s v="PE Gcia Marketing"/>
    <s v="JSORIANO"/>
    <x v="3"/>
    <s v="1200147101"/>
    <s v="10"/>
    <x v="818"/>
    <s v="ANALISTA DE MARKETING_FEB"/>
    <d v="2026-03-11T00:00:00"/>
    <s v="EXT_ACHIHUAN"/>
    <s v="ZSRV"/>
    <s v="SER_MKT"/>
    <s v="P12262043"/>
    <s v="OVERALL BUSINESS S.A"/>
    <n v="7270.44"/>
    <n v="2107.3739130434778"/>
    <s v="PEN"/>
    <s v="false"/>
  </r>
  <r>
    <s v="6150"/>
    <s v="PE"/>
    <x v="2"/>
    <n v="802"/>
    <s v="PE Ops Mall"/>
    <s v="CPACHECO"/>
    <x v="1"/>
    <s v="1400009239"/>
    <s v="10"/>
    <x v="819"/>
    <s v="Parking 2026 - BARRANCA"/>
    <d v="2026-02-11T00:00:00"/>
    <s v="PRA_CPACHECO"/>
    <s v="ZPMH"/>
    <s v="SER_GRAL"/>
    <s v="P60338169"/>
    <s v="INVERSIONES URBANISTICAS OPERADORA"/>
    <n v="7247"/>
    <n v="2100.5797101449275"/>
    <s v="PEN"/>
    <s v="false"/>
  </r>
  <r>
    <s v="6150"/>
    <s v="PE"/>
    <x v="2"/>
    <n v="802"/>
    <s v="PE Ops Mall"/>
    <s v="CPACHECO"/>
    <x v="1"/>
    <s v="1400009239"/>
    <s v="20"/>
    <x v="819"/>
    <s v="Parking 2026 - BARRANCA"/>
    <d v="2026-02-11T00:00:00"/>
    <s v="PRA_CPACHECO"/>
    <s v="ZPMH"/>
    <s v="SER_GRAL"/>
    <s v="P60338169"/>
    <s v="INVERSIONES URBANISTICAS OPERADORA"/>
    <n v="7247"/>
    <n v="2100.5797101449275"/>
    <s v="PEN"/>
    <s v="false"/>
  </r>
  <r>
    <s v="6150"/>
    <s v="PE"/>
    <x v="2"/>
    <n v="802"/>
    <s v="PE Ops Mall"/>
    <s v="CPACHECO"/>
    <x v="1"/>
    <s v="1400009239"/>
    <s v="30"/>
    <x v="819"/>
    <s v="Parking 2026 - BARRANCA"/>
    <d v="2026-02-11T00:00:00"/>
    <s v="PRA_CPACHECO"/>
    <s v="ZPMH"/>
    <s v="SER_GRAL"/>
    <s v="P60338169"/>
    <s v="INVERSIONES URBANISTICAS OPERADORA"/>
    <n v="7247"/>
    <n v="2100.5797101449275"/>
    <s v="PEN"/>
    <s v="false"/>
  </r>
  <r>
    <s v="6150"/>
    <s v="PE"/>
    <x v="2"/>
    <n v="802"/>
    <s v="PE Ops Mall"/>
    <s v="CPACHECO"/>
    <x v="1"/>
    <s v="1400009239"/>
    <s v="40"/>
    <x v="819"/>
    <s v="Parking 2026 - BARRANCA"/>
    <d v="2026-02-11T00:00:00"/>
    <s v="PRA_CPACHECO"/>
    <s v="ZPMH"/>
    <s v="SER_GRAL"/>
    <s v="P60338169"/>
    <s v="INVERSIONES URBANISTICAS OPERADORA"/>
    <n v="7247"/>
    <n v="2100.5797101449275"/>
    <s v="PEN"/>
    <s v="false"/>
  </r>
  <r>
    <s v="6150"/>
    <s v="PE"/>
    <x v="2"/>
    <n v="802"/>
    <s v="PE Ops Mall"/>
    <s v="CPACHECO"/>
    <x v="1"/>
    <s v="1400009239"/>
    <s v="50"/>
    <x v="819"/>
    <s v="Parking 2026 - BARRANCA"/>
    <d v="2026-02-11T00:00:00"/>
    <s v="PRA_CPACHECO"/>
    <s v="ZPMH"/>
    <s v="SER_GRAL"/>
    <s v="P60338169"/>
    <s v="INVERSIONES URBANISTICAS OPERADORA"/>
    <n v="7247"/>
    <n v="2100.5797101449275"/>
    <s v="PEN"/>
    <s v="false"/>
  </r>
  <r>
    <s v="6150"/>
    <s v="PE"/>
    <x v="2"/>
    <n v="802"/>
    <s v="PE Ops Mall"/>
    <s v="CPACHECO"/>
    <x v="1"/>
    <s v="1400009239"/>
    <s v="60"/>
    <x v="819"/>
    <s v="Parking 2026 - BARRANCA"/>
    <d v="2026-02-11T00:00:00"/>
    <s v="PRA_CPACHECO"/>
    <s v="ZPMH"/>
    <s v="SER_GRAL"/>
    <s v="P60338169"/>
    <s v="INVERSIONES URBANISTICAS OPERADORA"/>
    <n v="7247"/>
    <n v="2100.5797101449275"/>
    <s v="PEN"/>
    <s v="false"/>
  </r>
  <r>
    <s v="6150"/>
    <s v="PE"/>
    <x v="2"/>
    <n v="802"/>
    <s v="PE Ops Mall"/>
    <s v="CPACHECO"/>
    <x v="1"/>
    <s v="1400009239"/>
    <s v="70"/>
    <x v="819"/>
    <s v="Parking 2026 - BARRANCA"/>
    <d v="2026-02-11T00:00:00"/>
    <s v="PRA_CPACHECO"/>
    <s v="ZPMH"/>
    <s v="SER_GRAL"/>
    <s v="P60338169"/>
    <s v="INVERSIONES URBANISTICAS OPERADORA"/>
    <n v="7247"/>
    <n v="2100.5797101449275"/>
    <s v="PEN"/>
    <s v="false"/>
  </r>
  <r>
    <s v="6150"/>
    <s v="PE"/>
    <x v="2"/>
    <n v="802"/>
    <s v="PE Ops Mall"/>
    <s v="CPACHECO"/>
    <x v="1"/>
    <s v="1400009239"/>
    <s v="80"/>
    <x v="819"/>
    <s v="Parking 2026 - BARRANCA"/>
    <d v="2026-02-11T00:00:00"/>
    <s v="PRA_CPACHECO"/>
    <s v="ZPMH"/>
    <s v="SER_GRAL"/>
    <s v="P60338169"/>
    <s v="INVERSIONES URBANISTICAS OPERADORA"/>
    <n v="7247"/>
    <n v="2100.5797101449275"/>
    <s v="PEN"/>
    <s v="false"/>
  </r>
  <r>
    <s v="6150"/>
    <s v="PE"/>
    <x v="2"/>
    <n v="802"/>
    <s v="PE Ops Mall"/>
    <s v="CPACHECO"/>
    <x v="1"/>
    <s v="1400009239"/>
    <s v="90"/>
    <x v="819"/>
    <s v="Parking 2026 - BARRANCA"/>
    <d v="2026-02-11T00:00:00"/>
    <s v="PRA_CPACHECO"/>
    <s v="ZPMH"/>
    <s v="SER_GRAL"/>
    <s v="P60338169"/>
    <s v="INVERSIONES URBANISTICAS OPERADORA"/>
    <n v="7247"/>
    <n v="2100.5797101449275"/>
    <s v="PEN"/>
    <s v="false"/>
  </r>
  <r>
    <s v="6150"/>
    <s v="PE"/>
    <x v="2"/>
    <n v="802"/>
    <s v="PE Ops Mall"/>
    <s v="CPACHECO"/>
    <x v="1"/>
    <s v="1400009239"/>
    <s v="100"/>
    <x v="819"/>
    <s v="Parking 2026 - BARRANCA"/>
    <d v="2026-02-11T00:00:00"/>
    <s v="PRA_CPACHECO"/>
    <s v="ZPMH"/>
    <s v="SER_GRAL"/>
    <s v="P60338169"/>
    <s v="INVERSIONES URBANISTICAS OPERADORA"/>
    <n v="7247"/>
    <n v="2100.5797101449275"/>
    <s v="PEN"/>
    <s v="false"/>
  </r>
  <r>
    <s v="6150"/>
    <s v="PE"/>
    <x v="2"/>
    <n v="802"/>
    <s v="PE Ops Mall"/>
    <s v="CPACHECO"/>
    <x v="1"/>
    <s v="1400009239"/>
    <s v="110"/>
    <x v="819"/>
    <s v="Parking 2026 - BARRANCA"/>
    <d v="2026-02-11T00:00:00"/>
    <s v="PRA_CPACHECO"/>
    <s v="ZPMH"/>
    <s v="SER_GRAL"/>
    <s v="P60338169"/>
    <s v="INVERSIONES URBANISTICAS OPERADORA"/>
    <n v="7247"/>
    <n v="2100.5797101449275"/>
    <s v="PEN"/>
    <s v="false"/>
  </r>
  <r>
    <s v="6150"/>
    <s v="PE"/>
    <x v="2"/>
    <n v="802"/>
    <s v="PE Ops Mall"/>
    <s v="CPACHECO"/>
    <x v="1"/>
    <s v="1400009239"/>
    <s v="120"/>
    <x v="819"/>
    <s v="Parking 2026 - BARRANCA"/>
    <d v="2026-02-11T00:00:00"/>
    <s v="PRA_CPACHECO"/>
    <s v="ZPMH"/>
    <s v="SER_GRAL"/>
    <s v="P60338169"/>
    <s v="INVERSIONES URBANISTICAS OPERADORA"/>
    <n v="7247"/>
    <n v="2100.5797101449275"/>
    <s v="PEN"/>
    <s v="false"/>
  </r>
  <r>
    <s v="1110"/>
    <s v="CL"/>
    <x v="0"/>
    <n v="603"/>
    <s v="CL Ops Out/Strip"/>
    <s v="Ext_mloyola"/>
    <x v="2"/>
    <s v="1200145480"/>
    <s v="10"/>
    <x v="820"/>
    <s v="Servicio WES ene-dic 2026 BOM"/>
    <d v="2026-02-12T00:00:00"/>
    <s v="EXT_MLOYOLA"/>
    <s v="ZSRV"/>
    <s v=""/>
    <s v="76052252"/>
    <s v="WES SPA"/>
    <n v="50.4"/>
    <n v="2100"/>
    <s v="UF"/>
    <s v="false"/>
  </r>
  <r>
    <s v="1100"/>
    <s v="CL"/>
    <x v="0"/>
    <n v="602"/>
    <s v="CL Ops Mall"/>
    <s v="Ext_mloyola"/>
    <x v="2"/>
    <s v="1200145065"/>
    <s v="10"/>
    <x v="821"/>
    <s v="Reparación estructura y tabiqueria jiraf"/>
    <d v="2026-02-05T00:00:00"/>
    <s v="EXT_MLOYOLA"/>
    <s v="ZSRV"/>
    <s v=""/>
    <s v="76451328"/>
    <s v="MESA ARQUITECTURA LIMITADA"/>
    <n v="1941300"/>
    <n v="2096.5947749829902"/>
    <s v="CLP"/>
    <s v="false"/>
  </r>
  <r>
    <s v="AEB"/>
    <s v="CL"/>
    <x v="0"/>
    <n v="634"/>
    <s v="CL Proyectos 5"/>
    <s v="RMOYA"/>
    <x v="2"/>
    <s v="1200145506"/>
    <s v="10"/>
    <x v="822"/>
    <s v="Gráficas Reconversión Adidas"/>
    <d v="2026-02-12T00:00:00"/>
    <s v="EXT_AYEPEZ"/>
    <s v="ZSRV"/>
    <s v=""/>
    <s v="76666197"/>
    <s v="LA AMPOLLETA PRODUCCION AUDIOVISUAL"/>
    <n v="1939788"/>
    <n v="2094.9618221679825"/>
    <s v="CLP"/>
    <s v="false"/>
  </r>
  <r>
    <s v="2160"/>
    <s v="CL"/>
    <x v="0"/>
    <n v="602"/>
    <s v="CL Ops Mall"/>
    <s v="RCORTES"/>
    <x v="2"/>
    <s v="1200146640"/>
    <s v="10"/>
    <x v="823"/>
    <s v="BOMBA SUMERGIBLE PONI 7"/>
    <d v="2026-03-04T00:00:00"/>
    <s v="EXT_CVENEGAS"/>
    <s v="ZSRV"/>
    <s v=""/>
    <s v="96811990"/>
    <s v="LINKES CHILE S.A"/>
    <n v="1938000"/>
    <n v="2093.0307906645212"/>
    <s v="CLP"/>
    <s v="false"/>
  </r>
  <r>
    <s v="BOG"/>
    <s v="CO"/>
    <x v="3"/>
    <n v="702"/>
    <s v="CO Ops Mall"/>
    <s v="CAROL CORTES"/>
    <x v="2"/>
    <s v="1200145206"/>
    <s v="10"/>
    <x v="824"/>
    <s v="PUNTO CERO DESAGUE GRASAS XIAOMI"/>
    <d v="2026-02-07T00:00:00"/>
    <s v="EXT_APAREDES"/>
    <s v="ZSRV"/>
    <s v=""/>
    <s v="C900038616"/>
    <s v="CBRE COLOMBIA SAS"/>
    <n v="7670300"/>
    <n v="2085.4540511147361"/>
    <s v="COP"/>
    <s v="false"/>
  </r>
  <r>
    <s v="2160"/>
    <s v="CL"/>
    <x v="0"/>
    <n v="602"/>
    <s v="CL Ops Mall"/>
    <s v="RCORTES"/>
    <x v="2"/>
    <s v="1200145351"/>
    <s v="10"/>
    <x v="825"/>
    <s v="MANTENCION PAISAJISMO MES DE ENERO"/>
    <d v="2026-02-10T00:00:00"/>
    <s v="EXT_CVENEGAS"/>
    <s v="ZSRV"/>
    <s v=""/>
    <s v="76280819"/>
    <s v="PAISAJISMO BASCHARANT SPA"/>
    <n v="50"/>
    <n v="2083.3333333333335"/>
    <s v="UF"/>
    <s v="false"/>
  </r>
  <r>
    <s v="2160"/>
    <s v="CL"/>
    <x v="0"/>
    <n v="602"/>
    <s v="CL Ops Mall"/>
    <s v="RCORTES"/>
    <x v="2"/>
    <s v="1200145352"/>
    <s v="10"/>
    <x v="826"/>
    <s v="MANTENCION PAISAJISMO MES DE FEBRERO"/>
    <d v="2026-02-10T00:00:00"/>
    <s v="EXT_CVENEGAS"/>
    <s v="ZSRV"/>
    <s v=""/>
    <s v="76280819"/>
    <s v="PAISAJISMO BASCHARANT SPA"/>
    <n v="50"/>
    <n v="2083.3333333333335"/>
    <s v="UF"/>
    <s v="false"/>
  </r>
  <r>
    <s v="AEB"/>
    <s v="CL"/>
    <x v="0"/>
    <n v="634"/>
    <s v="CL Proyectos 5"/>
    <s v="RSOUPER"/>
    <x v="2"/>
    <s v="1200144775"/>
    <s v="10"/>
    <x v="827"/>
    <s v="Movimiento de 3 Cajeros"/>
    <d v="2026-01-29T00:00:00"/>
    <s v="EXT_AYEPEZ"/>
    <s v="ZSRV"/>
    <s v=""/>
    <s v="76062618"/>
    <s v="SKIDATA CHILE SPA"/>
    <n v="1926270"/>
    <n v="2080.3624464052359"/>
    <s v="CLP"/>
    <s v="false"/>
  </r>
  <r>
    <s v="6150"/>
    <s v="PE"/>
    <x v="2"/>
    <n v="802"/>
    <s v="PE Ops Mall"/>
    <s v="JGONZALES"/>
    <x v="2"/>
    <s v="1200146166"/>
    <s v="10"/>
    <x v="828"/>
    <s v="Instalacion de nuevo topico"/>
    <d v="2026-02-23T00:00:00"/>
    <s v="JGONZALES"/>
    <s v="ZSRV"/>
    <s v=""/>
    <s v="P61079106"/>
    <s v="FAB TECH COMPANY E.I.R.L"/>
    <n v="7169"/>
    <n v="2077.9710144927535"/>
    <s v="PEN"/>
    <s v="false"/>
  </r>
  <r>
    <s v="PCA"/>
    <s v="CO"/>
    <x v="3"/>
    <n v="702"/>
    <s v="CO Ops Mall"/>
    <s v="DLOZADA"/>
    <x v="2"/>
    <s v="1200145741"/>
    <s v="10"/>
    <x v="829"/>
    <s v="ADICIONAL OBRA CIVIL LOCAL FC407"/>
    <d v="2026-02-17T00:00:00"/>
    <s v="EXT_AFLOREZ"/>
    <s v="ZSRV"/>
    <s v=""/>
    <s v="C901357286"/>
    <s v="MARLOWE S.A.S"/>
    <n v="7638400"/>
    <n v="2076.7808591625885"/>
    <s v="COP"/>
    <s v="false"/>
  </r>
  <r>
    <s v="BOG"/>
    <s v="CO"/>
    <x v="3"/>
    <n v="906"/>
    <s v="Corp Gcia TI"/>
    <s v="ACLARO"/>
    <x v="2"/>
    <s v="1200146744"/>
    <s v="10"/>
    <x v="830"/>
    <s v="Agencia de marketing piloto SW"/>
    <d v="2026-03-05T00:00:00"/>
    <s v="DQUINTANA"/>
    <s v="ZSRV"/>
    <s v=""/>
    <s v="C830136865"/>
    <s v="ARENA COMMUNICATIONS COLOMBIA S.A.S"/>
    <n v="7600000"/>
    <n v="2066.3404023926046"/>
    <s v="COP"/>
    <s v="false"/>
  </r>
  <r>
    <s v="LAR"/>
    <s v="PE"/>
    <x v="1"/>
    <n v="801"/>
    <s v="PE Center Manager"/>
    <s v="FZAMALLOA"/>
    <x v="3"/>
    <s v="1200147223"/>
    <s v="10"/>
    <x v="831"/>
    <s v="INST. SISTEMA DE ILUMINACIÓN AREAS COMUN"/>
    <d v="2026-03-12T00:00:00"/>
    <s v="EXT_KNOLASCO"/>
    <s v="ZSRV"/>
    <s v=""/>
    <s v="P56607803"/>
    <s v="NATIONAL FACILITIES MANAGEMENT S.A."/>
    <n v="7107"/>
    <n v="2060"/>
    <s v="PEN"/>
    <s v="false"/>
  </r>
  <r>
    <s v="3300"/>
    <s v="PE"/>
    <x v="1"/>
    <n v="808"/>
    <s v="PE Área Legal"/>
    <s v="GOLIVERI"/>
    <x v="2"/>
    <s v="1200146426"/>
    <s v="10"/>
    <x v="832"/>
    <s v="Reg. liquidación asesoria Legal - Jun25"/>
    <d v="2026-02-26T00:00:00"/>
    <s v="SGARIBAY"/>
    <s v="ZSRV"/>
    <s v=""/>
    <s v="P54744099"/>
    <s v="ESTUDIO JORGE AVENDANO ABOGADOS"/>
    <n v="2058.33"/>
    <n v="2058.33"/>
    <s v="USD"/>
    <s v="false"/>
  </r>
  <r>
    <s v="2310"/>
    <s v="CL"/>
    <x v="0"/>
    <n v="928"/>
    <s v="Corp Gest Riesgo"/>
    <s v="cfuentes"/>
    <x v="1"/>
    <s v="1400009105"/>
    <s v="10"/>
    <x v="833"/>
    <s v="Póliza Ciberseguridad 28NOV2025-28NOV202"/>
    <d v="2026-01-07T00:00:00"/>
    <s v="PMUNOZ"/>
    <s v="ZPMH"/>
    <s v=""/>
    <s v="99225000"/>
    <s v="CHUBB SEGUROS CHILE S.A."/>
    <n v="2048.9499999999998"/>
    <n v="2048.9499999999998"/>
    <s v="USD"/>
    <s v="false"/>
  </r>
  <r>
    <s v="6550"/>
    <s v="PE"/>
    <x v="2"/>
    <n v="802"/>
    <s v="PE Ops Mall"/>
    <s v="yzegarra"/>
    <x v="2"/>
    <s v="1200145174"/>
    <s v="10"/>
    <x v="834"/>
    <s v="Mantenimiento de extintores"/>
    <d v="2026-02-06T00:00:00"/>
    <s v="YZEGARRA"/>
    <s v="ZSRV"/>
    <s v=""/>
    <s v="P60193943"/>
    <s v="VALEXTIN EQUIPOS CONTRA INCENDIOS"/>
    <n v="7062.74"/>
    <n v="2047.1710144927536"/>
    <s v="PEN"/>
    <s v="false"/>
  </r>
  <r>
    <s v="4300"/>
    <s v="CO"/>
    <x v="3"/>
    <n v="702"/>
    <s v="CO Ops Mall"/>
    <s v="ARICO"/>
    <x v="2"/>
    <s v="1200145693"/>
    <s v="10"/>
    <x v="835"/>
    <s v="REPARACION STANDS FERIA FEB 2026"/>
    <d v="2026-02-16T00:00:00"/>
    <s v="EXT_JTRUJILL"/>
    <s v="ZSRV"/>
    <s v=""/>
    <s v="C900038616"/>
    <s v="CBRE COLOMBIA SAS"/>
    <n v="7524000"/>
    <n v="2045.6769983686786"/>
    <s v="COP"/>
    <s v="false"/>
  </r>
  <r>
    <s v="1110"/>
    <s v="CL"/>
    <x v="0"/>
    <n v="634"/>
    <s v="CL Proyectos 5"/>
    <s v="RSOUPER"/>
    <x v="2"/>
    <s v="1200143985"/>
    <s v="10"/>
    <x v="836"/>
    <s v="Proyectista Audio Coquimbo"/>
    <d v="2026-01-14T00:00:00"/>
    <s v="EXT_AYEPEZ"/>
    <s v="ZSRV"/>
    <s v=""/>
    <s v="76035015"/>
    <s v="OPEN CHANNELS S.A"/>
    <n v="48.72"/>
    <n v="2030"/>
    <s v="UF"/>
    <s v="false"/>
  </r>
  <r>
    <s v="6500"/>
    <s v="PE"/>
    <x v="2"/>
    <n v="802"/>
    <s v="PE Ops Mall"/>
    <s v="JGONZALES"/>
    <x v="2"/>
    <s v="1200146186"/>
    <s v="10"/>
    <x v="837"/>
    <s v="Mantenimiento regular de puertas emergen"/>
    <d v="2026-02-23T00:00:00"/>
    <s v="JGONZALES"/>
    <s v="ZSRV"/>
    <s v=""/>
    <s v="P60484187"/>
    <s v="SOINEL COMPANY S.A.C"/>
    <n v="7000"/>
    <n v="2028.9855072463768"/>
    <s v="PEN"/>
    <s v="false"/>
  </r>
  <r>
    <s v="MIN"/>
    <s v="PE"/>
    <x v="1"/>
    <n v="802"/>
    <s v="PE Ops Mall"/>
    <s v="jrojas"/>
    <x v="3"/>
    <s v="1200147248"/>
    <s v="10"/>
    <x v="838"/>
    <s v="Mant. prev. de sistema de recircula-MT-M"/>
    <d v="2026-03-13T00:00:00"/>
    <s v="EXT_EDAVILA"/>
    <s v="ZSRV"/>
    <s v=""/>
    <s v="P56607803"/>
    <s v="NATIONAL FACILITIES MANAGEMENT S.A."/>
    <n v="7000"/>
    <n v="2028.9855072463768"/>
    <s v="PEN"/>
    <s v="false"/>
  </r>
  <r>
    <s v="LAR"/>
    <s v="PE"/>
    <x v="1"/>
    <n v="801"/>
    <s v="PE Center Manager"/>
    <s v="FZAMALLOA"/>
    <x v="3"/>
    <s v="1200147216"/>
    <s v="10"/>
    <x v="839"/>
    <s v="ITSE Pintura para baranda y RCI"/>
    <d v="2026-03-12T00:00:00"/>
    <s v="EXT_KNOLASCO"/>
    <s v="ZSRV"/>
    <s v=""/>
    <s v="P55097445"/>
    <s v="INSTALS DRYWALL SERVICE S.A.C"/>
    <n v="6990.5"/>
    <n v="2026.231884057971"/>
    <s v="PEN"/>
    <s v="false"/>
  </r>
  <r>
    <s v="MAM"/>
    <s v="CL"/>
    <x v="0"/>
    <n v="604"/>
    <s v="CL Marketing Mall"/>
    <s v="JNONES"/>
    <x v="2"/>
    <s v="1200144407"/>
    <s v="10"/>
    <x v="840"/>
    <s v="VDV/INFLUENCERS/ENERO"/>
    <d v="2026-01-22T00:00:00"/>
    <s v="JNONES"/>
    <s v="ZSRV"/>
    <s v=""/>
    <s v="76945383"/>
    <s v="NOT MEDIA SPA"/>
    <n v="1861000"/>
    <n v="2009.8711565669112"/>
    <s v="CLP"/>
    <s v="false"/>
  </r>
  <r>
    <s v="1110"/>
    <s v="CL"/>
    <x v="0"/>
    <n v="603"/>
    <s v="CL Ops Out/Strip"/>
    <s v="MBELLO"/>
    <x v="2"/>
    <s v="1200146430"/>
    <s v="10"/>
    <x v="841"/>
    <s v="TABIQUE PROV. LOCAL BAMERS"/>
    <d v="2026-02-26T00:00:00"/>
    <s v="EXT_MBELLO"/>
    <s v="ZSRV"/>
    <s v=""/>
    <s v="96811990"/>
    <s v="LINKES CHILE S.A"/>
    <n v="1857974"/>
    <n v="2006.6030909464"/>
    <s v="CLP"/>
    <s v="false"/>
  </r>
  <r>
    <s v="LAR"/>
    <s v="PE"/>
    <x v="1"/>
    <n v="801"/>
    <s v="PE Center Manager"/>
    <s v="FZAMALLOA"/>
    <x v="2"/>
    <s v="1200143975"/>
    <s v="10"/>
    <x v="842"/>
    <s v="Pintado de rejas en acantilado"/>
    <d v="2026-01-13T00:00:00"/>
    <s v="EXT_BRODRIGU"/>
    <s v="ZSRV"/>
    <s v=""/>
    <s v="P55097445"/>
    <s v="INSTALS DRYWALL SERVICE S.A.C"/>
    <n v="6908"/>
    <n v="2002.31884057971"/>
    <s v="PEN"/>
    <s v="false"/>
  </r>
  <r>
    <s v="1100"/>
    <s v="CL"/>
    <x v="0"/>
    <n v="906"/>
    <s v="Corp Gcia TI"/>
    <s v="ACLARO"/>
    <x v="2"/>
    <s v="1200146745"/>
    <s v="10"/>
    <x v="843"/>
    <s v="Plataforma de búsqueda StartUp"/>
    <d v="2026-03-05T00:00:00"/>
    <s v="DQUINTANA"/>
    <s v="ZSRV"/>
    <s v=""/>
    <s v="10003502"/>
    <s v="TRACXN TECHNOLOGIES LIMITED"/>
    <n v="2000"/>
    <n v="2000"/>
    <s v="USD"/>
    <s v="false"/>
  </r>
  <r>
    <s v="LAR"/>
    <s v="PE"/>
    <x v="1"/>
    <n v="801"/>
    <s v="PE Center Manager"/>
    <s v="FZAMALLOA"/>
    <x v="3"/>
    <s v="1200147239"/>
    <s v="10"/>
    <x v="844"/>
    <s v="CORREC. PUERTA ENRROLLABLE - SALIDA NORT"/>
    <d v="2026-03-12T00:00:00"/>
    <s v="EXT_KNOLASCO"/>
    <s v="ZSRV"/>
    <s v=""/>
    <s v="P56607803"/>
    <s v="NATIONAL FACILITIES MANAGEMENT S.A."/>
    <n v="6883.12"/>
    <n v="1995.1072463768114"/>
    <s v="PEN"/>
    <s v="false"/>
  </r>
  <r>
    <s v="MIN"/>
    <s v="PE"/>
    <x v="1"/>
    <n v="802"/>
    <s v="PE Ops Mall"/>
    <s v="CPISFIL"/>
    <x v="2"/>
    <s v="1200146353"/>
    <s v="10"/>
    <x v="845"/>
    <s v="Servicio de caracterización de Agua en P"/>
    <d v="2026-02-25T00:00:00"/>
    <s v="EXT_EDAVILA"/>
    <s v="ZSRV"/>
    <s v=""/>
    <s v="P50759130"/>
    <s v="BOSS-TECH SOCIEDAD ANONIMA CERRADA"/>
    <n v="1995"/>
    <n v="1995"/>
    <s v="USD"/>
    <s v="false"/>
  </r>
  <r>
    <s v="LAR"/>
    <s v="PE"/>
    <x v="1"/>
    <n v="801"/>
    <s v="PE Center Manager"/>
    <s v="FZAMALLOA"/>
    <x v="2"/>
    <s v="1200146828"/>
    <s v="10"/>
    <x v="846"/>
    <s v="Pint. Ancantilado, tuberías, techo, reji"/>
    <d v="2026-03-06T00:00:00"/>
    <s v="EXT_KNOLASCO"/>
    <s v="ZSRV"/>
    <s v=""/>
    <s v="P60790228"/>
    <s v="JP ENERGY S.A.C"/>
    <n v="6854"/>
    <n v="1986.6666666666665"/>
    <s v="PEN"/>
    <s v="false"/>
  </r>
  <r>
    <s v="6030"/>
    <s v="PE"/>
    <x v="2"/>
    <n v="802"/>
    <s v="PE Ops Mall"/>
    <s v="AMARCHESINI"/>
    <x v="2"/>
    <s v="1200146308"/>
    <s v="10"/>
    <x v="847"/>
    <s v="REVISIÓN_CHIMBOTE_FEBRERO 2026"/>
    <d v="2026-02-25T00:00:00"/>
    <s v="EXT_ACHIHUAN"/>
    <s v="ZSRV"/>
    <s v="SER_GRAL"/>
    <s v="P49259204"/>
    <s v="AF CONCEPT S.A.C."/>
    <n v="6840"/>
    <n v="1982.6086956521738"/>
    <s v="PEN"/>
    <s v="false"/>
  </r>
  <r>
    <s v="1100"/>
    <s v="CL"/>
    <x v="0"/>
    <n v="602"/>
    <s v="CL Ops Mall"/>
    <s v="C HURTADO"/>
    <x v="2"/>
    <s v="1200144580"/>
    <s v="20"/>
    <x v="848"/>
    <s v="SERV OPERAC COMERCIALES PAO, ENE 26"/>
    <d v="2026-01-26T00:00:00"/>
    <s v="BILLESCA"/>
    <s v="ZSRV"/>
    <s v=""/>
    <s v="96820170"/>
    <s v="ADECCO RECURSOS HUMANOS S.A"/>
    <n v="1833030"/>
    <n v="1979.6636894797664"/>
    <s v="CLP"/>
    <s v="false"/>
  </r>
  <r>
    <s v="1100"/>
    <s v="CL"/>
    <x v="0"/>
    <n v="602"/>
    <s v="CL Ops Mall"/>
    <s v="C HURTADO"/>
    <x v="2"/>
    <s v="1200144580"/>
    <s v="30"/>
    <x v="848"/>
    <s v="SERV OPERAC COMERCIALES PAO, FEB 26"/>
    <d v="2026-01-26T00:00:00"/>
    <s v="BILLESCA"/>
    <s v="ZSRV"/>
    <s v=""/>
    <s v="96820170"/>
    <s v="ADECCO RECURSOS HUMANOS S.A"/>
    <n v="1833030"/>
    <n v="1979.6636894797664"/>
    <s v="CLP"/>
    <s v="false"/>
  </r>
  <r>
    <s v="1100"/>
    <s v="CL"/>
    <x v="0"/>
    <n v="602"/>
    <s v="CL Ops Mall"/>
    <s v="C HURTADO"/>
    <x v="2"/>
    <s v="1200144580"/>
    <s v="40"/>
    <x v="848"/>
    <s v="SERV OPERAC COMERCIALES PAO, MAR 26"/>
    <d v="2026-01-26T00:00:00"/>
    <s v="BILLESCA"/>
    <s v="ZSRV"/>
    <s v=""/>
    <s v="96820170"/>
    <s v="ADECCO RECURSOS HUMANOS S.A"/>
    <n v="1833030"/>
    <n v="1979.6636894797664"/>
    <s v="CLP"/>
    <s v="false"/>
  </r>
  <r>
    <s v="1100"/>
    <s v="CL"/>
    <x v="0"/>
    <n v="602"/>
    <s v="CL Ops Mall"/>
    <s v="C HURTADO"/>
    <x v="2"/>
    <s v="1200144580"/>
    <s v="50"/>
    <x v="848"/>
    <s v="SERV OPERAC COMERCIALES PAO, ABR 26"/>
    <d v="2026-01-26T00:00:00"/>
    <s v="BILLESCA"/>
    <s v="ZSRV"/>
    <s v=""/>
    <s v="96820170"/>
    <s v="ADECCO RECURSOS HUMANOS S.A"/>
    <n v="1833030"/>
    <n v="1979.6636894797664"/>
    <s v="CLP"/>
    <s v="false"/>
  </r>
  <r>
    <s v="1100"/>
    <s v="CL"/>
    <x v="0"/>
    <n v="602"/>
    <s v="CL Ops Mall"/>
    <s v="C HURTADO"/>
    <x v="2"/>
    <s v="1200144580"/>
    <s v="60"/>
    <x v="848"/>
    <s v="SERV OPERAC COMERCIALES PAO, MAY 26"/>
    <d v="2026-01-26T00:00:00"/>
    <s v="BILLESCA"/>
    <s v="ZSRV"/>
    <s v=""/>
    <s v="96820170"/>
    <s v="ADECCO RECURSOS HUMANOS S.A"/>
    <n v="1833030"/>
    <n v="1979.6636894797664"/>
    <s v="CLP"/>
    <s v="false"/>
  </r>
  <r>
    <s v="1100"/>
    <s v="CL"/>
    <x v="0"/>
    <n v="602"/>
    <s v="CL Ops Mall"/>
    <s v="C HURTADO"/>
    <x v="2"/>
    <s v="1200144580"/>
    <s v="70"/>
    <x v="848"/>
    <s v="SERV OPERAC COMERCIALES PAO, JUN 26"/>
    <d v="2026-01-26T00:00:00"/>
    <s v="BILLESCA"/>
    <s v="ZSRV"/>
    <s v=""/>
    <s v="96820170"/>
    <s v="ADECCO RECURSOS HUMANOS S.A"/>
    <n v="1833030"/>
    <n v="1979.6636894797664"/>
    <s v="CLP"/>
    <s v="false"/>
  </r>
  <r>
    <s v="1100"/>
    <s v="CL"/>
    <x v="0"/>
    <n v="602"/>
    <s v="CL Ops Mall"/>
    <s v="C HURTADO"/>
    <x v="2"/>
    <s v="1200144580"/>
    <s v="80"/>
    <x v="848"/>
    <s v="SERV OPERAC COMERCIALES PAO, JUL 26"/>
    <d v="2026-01-26T00:00:00"/>
    <s v="BILLESCA"/>
    <s v="ZSRV"/>
    <s v=""/>
    <s v="96820170"/>
    <s v="ADECCO RECURSOS HUMANOS S.A"/>
    <n v="1833030"/>
    <n v="1979.6636894797664"/>
    <s v="CLP"/>
    <s v="false"/>
  </r>
  <r>
    <s v="1100"/>
    <s v="CL"/>
    <x v="0"/>
    <n v="602"/>
    <s v="CL Ops Mall"/>
    <s v="C HURTADO"/>
    <x v="2"/>
    <s v="1200144580"/>
    <s v="90"/>
    <x v="848"/>
    <s v="SERV OPERAC COMERCIALES PAO, AGO 26"/>
    <d v="2026-01-26T00:00:00"/>
    <s v="BILLESCA"/>
    <s v="ZSRV"/>
    <s v=""/>
    <s v="96820170"/>
    <s v="ADECCO RECURSOS HUMANOS S.A"/>
    <n v="1833030"/>
    <n v="1979.6636894797664"/>
    <s v="CLP"/>
    <s v="false"/>
  </r>
  <r>
    <s v="1100"/>
    <s v="CL"/>
    <x v="0"/>
    <n v="602"/>
    <s v="CL Ops Mall"/>
    <s v="C HURTADO"/>
    <x v="2"/>
    <s v="1200144580"/>
    <s v="100"/>
    <x v="848"/>
    <s v="SERV OPERAC COMERCIALES PAO, SEP 26"/>
    <d v="2026-01-26T00:00:00"/>
    <s v="BILLESCA"/>
    <s v="ZSRV"/>
    <s v=""/>
    <s v="96820170"/>
    <s v="ADECCO RECURSOS HUMANOS S.A"/>
    <n v="1833030"/>
    <n v="1979.6636894797664"/>
    <s v="CLP"/>
    <s v="false"/>
  </r>
  <r>
    <s v="1100"/>
    <s v="CL"/>
    <x v="0"/>
    <n v="602"/>
    <s v="CL Ops Mall"/>
    <s v="C HURTADO"/>
    <x v="2"/>
    <s v="1200144580"/>
    <s v="110"/>
    <x v="848"/>
    <s v="SERV OPERAC COMERCIALES PAO, OCT 26"/>
    <d v="2026-01-26T00:00:00"/>
    <s v="BILLESCA"/>
    <s v="ZSRV"/>
    <s v=""/>
    <s v="96820170"/>
    <s v="ADECCO RECURSOS HUMANOS S.A"/>
    <n v="1833030"/>
    <n v="1979.6636894797664"/>
    <s v="CLP"/>
    <s v="false"/>
  </r>
  <r>
    <s v="1100"/>
    <s v="CL"/>
    <x v="0"/>
    <n v="602"/>
    <s v="CL Ops Mall"/>
    <s v="C HURTADO"/>
    <x v="2"/>
    <s v="1200144580"/>
    <s v="120"/>
    <x v="848"/>
    <s v="SERV OPERAC COMERCIALES PAO, NOV 26"/>
    <d v="2026-01-26T00:00:00"/>
    <s v="BILLESCA"/>
    <s v="ZSRV"/>
    <s v=""/>
    <s v="96820170"/>
    <s v="ADECCO RECURSOS HUMANOS S.A"/>
    <n v="1833030"/>
    <n v="1979.6636894797664"/>
    <s v="CLP"/>
    <s v="false"/>
  </r>
  <r>
    <s v="1100"/>
    <s v="CL"/>
    <x v="0"/>
    <n v="602"/>
    <s v="CL Ops Mall"/>
    <s v="C HURTADO"/>
    <x v="2"/>
    <s v="1200144580"/>
    <s v="130"/>
    <x v="848"/>
    <s v="SERV OPERAC COMERCIALES PAO, DIC 26"/>
    <d v="2026-01-26T00:00:00"/>
    <s v="BILLESCA"/>
    <s v="ZSRV"/>
    <s v=""/>
    <s v="96820170"/>
    <s v="ADECCO RECURSOS HUMANOS S.A"/>
    <n v="1833030"/>
    <n v="1979.6636894797664"/>
    <s v="CLP"/>
    <s v="false"/>
  </r>
  <r>
    <s v="2250"/>
    <s v="CL"/>
    <x v="0"/>
    <n v="602"/>
    <s v="CL Ops Mall"/>
    <s v="RMESA"/>
    <x v="2"/>
    <s v="1200144486"/>
    <s v="10"/>
    <x v="849"/>
    <s v="Retiro escombros Adicional"/>
    <d v="2026-01-23T00:00:00"/>
    <s v="PCAMPOS"/>
    <s v="ZSRV"/>
    <s v=""/>
    <s v="76694376"/>
    <s v="SERVICIOS INDUSTRIALES ELMEC LIMITA"/>
    <n v="1830400"/>
    <n v="1976.8233019774714"/>
    <s v="CLP"/>
    <s v="false"/>
  </r>
  <r>
    <s v="4150"/>
    <s v="CO"/>
    <x v="3"/>
    <n v="708"/>
    <s v="CO Sgcia Legal"/>
    <s v="J MOGOLLON"/>
    <x v="0"/>
    <s v="1300008962"/>
    <s v="20"/>
    <x v="850"/>
    <s v="TASAS - RENOVACIONES DE MARCA"/>
    <d v="2026-03-09T00:00:00"/>
    <s v="EXT_DORTIZ"/>
    <s v="ZSPC"/>
    <s v=""/>
    <s v="C860047372"/>
    <s v="BRIGARD &amp; CASTRO S.A.S"/>
    <n v="7253000"/>
    <n v="1971.9956498096792"/>
    <s v="COP"/>
    <s v="false"/>
  </r>
  <r>
    <s v="DCO"/>
    <s v="CO"/>
    <x v="3"/>
    <n v="708"/>
    <s v="CO Sgcia Legal"/>
    <s v="J MOGOLLON"/>
    <x v="3"/>
    <s v="1300008975"/>
    <s v="20"/>
    <x v="851"/>
    <s v="TASAS"/>
    <d v="2026-03-18T00:00:00"/>
    <s v="EXT_DORTIZ"/>
    <s v="ZSPC"/>
    <s v=""/>
    <s v="C860047372"/>
    <s v="BRIGARD &amp; CASTRO S.A.S"/>
    <n v="7253000"/>
    <n v="1971.9956498096792"/>
    <s v="COP"/>
    <s v="false"/>
  </r>
  <r>
    <s v="PHM"/>
    <s v="CO"/>
    <x v="3"/>
    <n v="702"/>
    <s v="CO Ops Mall"/>
    <s v="JCARDONA"/>
    <x v="1"/>
    <s v="1400009196"/>
    <s v="20"/>
    <x v="802"/>
    <s v="SERVICIO DE AREA PROTEGIDA ENE"/>
    <d v="2026-01-29T00:00:00"/>
    <s v="EXT_BOSORNO"/>
    <s v="ZPMH"/>
    <s v=""/>
    <s v="C811009952"/>
    <s v="CUERPO DE BOMBEROS VOLUNTARIOS DE B"/>
    <n v="7226315"/>
    <n v="1964.7403480152257"/>
    <s v="COP"/>
    <s v="false"/>
  </r>
  <r>
    <s v="6700"/>
    <s v="PE"/>
    <x v="2"/>
    <n v="802"/>
    <s v="PE Ops Mall"/>
    <s v="ZDIAZ"/>
    <x v="2"/>
    <s v="1200145936"/>
    <s v="10"/>
    <x v="852"/>
    <s v="LIMPIEZA DE CANAL PLUVIAL FEBRERO 2026"/>
    <d v="2026-02-19T00:00:00"/>
    <s v="ZDIAZ"/>
    <s v="ZSRV"/>
    <s v=""/>
    <s v="P47186416"/>
    <s v="WILSON CAMACHO CERDAN"/>
    <n v="6777.5"/>
    <n v="1964.4927536231883"/>
    <s v="PEN"/>
    <s v="false"/>
  </r>
  <r>
    <s v="3450"/>
    <s v="PE"/>
    <x v="1"/>
    <n v="803"/>
    <s v="PE Ops Out/Strips"/>
    <s v="JROJAS"/>
    <x v="2"/>
    <s v="1200145795"/>
    <s v="10"/>
    <x v="853"/>
    <s v="Extractor de baños"/>
    <d v="2026-02-17T00:00:00"/>
    <s v="JROJAS"/>
    <s v="ZSRV"/>
    <s v=""/>
    <s v="P48281567"/>
    <s v="ARTE CONSULTORES, EJECUTORES E.I.R."/>
    <n v="6761.33"/>
    <n v="1959.8057971014491"/>
    <s v="PEN"/>
    <s v="false"/>
  </r>
  <r>
    <s v="MIN"/>
    <s v="PE"/>
    <x v="1"/>
    <n v="804"/>
    <s v="PE Marketing Mall"/>
    <s v="MPOLO"/>
    <x v="3"/>
    <s v="1200147610"/>
    <s v="10"/>
    <x v="854"/>
    <s v="Permiso apdayc por Evento (21/03)"/>
    <d v="2026-03-19T00:00:00"/>
    <s v="EXT_EDAVILA"/>
    <s v="ZSRV"/>
    <s v="SER_MKT"/>
    <s v="P10053820"/>
    <s v="ASOC PERUANA DE AUTORES Y COMPOSITO"/>
    <n v="6760"/>
    <n v="1959.4202898550723"/>
    <s v="PEN"/>
    <s v="false"/>
  </r>
  <r>
    <s v="1100"/>
    <s v="CL"/>
    <x v="0"/>
    <n v="626"/>
    <s v="CL Proyectos 3"/>
    <s v="DGONZALEZ"/>
    <x v="2"/>
    <s v="1200145088"/>
    <s v="10"/>
    <x v="855"/>
    <s v="Sensor cuenta personas Xovis Modelo PC2-"/>
    <d v="2026-02-05T00:00:00"/>
    <s v="EXT_AYEPEZ"/>
    <s v="ZSRV"/>
    <s v=""/>
    <s v="99549000"/>
    <s v="REMACO S.A"/>
    <n v="47"/>
    <n v="1958.3333333333333"/>
    <s v="UF"/>
    <s v="false"/>
  </r>
  <r>
    <s v="1100"/>
    <s v="CL"/>
    <x v="0"/>
    <n v="622"/>
    <s v="CL Arq Mall"/>
    <s v="V RODRIGUEZ"/>
    <x v="0"/>
    <s v="1300008874"/>
    <s v="10"/>
    <x v="856"/>
    <s v="SERVICIO DE DIBUJO 2026  SEM 1, PAK"/>
    <d v="2026-01-28T00:00:00"/>
    <s v="BILLESCA"/>
    <s v="ZSPC"/>
    <s v=""/>
    <s v="77699218"/>
    <s v="ECOESPACIO LIMITADA"/>
    <n v="47"/>
    <n v="1958.3333333333333"/>
    <s v="UF"/>
    <s v="false"/>
  </r>
  <r>
    <s v="2200"/>
    <s v="CL"/>
    <x v="0"/>
    <n v="602"/>
    <s v="CL Ops Mall"/>
    <s v="FQUEZADA"/>
    <x v="3"/>
    <s v="1200147432"/>
    <s v="10"/>
    <x v="857"/>
    <s v="COMPRA ZUNCHOS ASA 6 MESES"/>
    <d v="2026-03-17T00:00:00"/>
    <s v="FQUEZADA"/>
    <s v="ZSRV"/>
    <s v=""/>
    <s v="96753590"/>
    <s v="SULO CHILE S.A"/>
    <n v="1806000"/>
    <n v="1950.4714179257612"/>
    <s v="CLP"/>
    <s v="false"/>
  </r>
  <r>
    <s v="3540"/>
    <s v="PE"/>
    <x v="1"/>
    <n v="815"/>
    <s v="PE Gcia Centro Com"/>
    <s v="mmendoza"/>
    <x v="3"/>
    <s v="1200147190"/>
    <s v="10"/>
    <x v="858"/>
    <s v="LU - Piloto Whatsapp"/>
    <d v="2026-03-12T00:00:00"/>
    <s v="PRA_MMENDOZA"/>
    <s v="ZSRV"/>
    <s v="SER_HONOR"/>
    <s v="P76007167"/>
    <s v="PEIRANO Y COMPANIA CONSULTORES"/>
    <n v="1947"/>
    <n v="1947"/>
    <s v="USD"/>
    <s v="false"/>
  </r>
  <r>
    <s v="PHM"/>
    <s v="CO"/>
    <x v="3"/>
    <n v="704"/>
    <s v="CO Mktg Mall"/>
    <s v="JPERDOMO"/>
    <x v="3"/>
    <s v="1200147369"/>
    <s v="10"/>
    <x v="859"/>
    <s v="Servicio de musica ambiental pago anual"/>
    <d v="2026-03-16T00:00:00"/>
    <s v="NACOSTA"/>
    <s v="ZSRV"/>
    <s v="SER_MKT"/>
    <s v="C860047239"/>
    <s v="MUSICAR S.A.S"/>
    <n v="7153878"/>
    <n v="1945.0456769983687"/>
    <s v="COP"/>
    <s v="false"/>
  </r>
  <r>
    <s v="2400"/>
    <s v="CL"/>
    <x v="0"/>
    <n v="602"/>
    <s v="CL Ops Mall"/>
    <s v="RMESA"/>
    <x v="1"/>
    <s v="1400009262"/>
    <s v="10"/>
    <x v="860"/>
    <s v="Fumigación AEX 2026 Ene"/>
    <d v="2026-02-16T00:00:00"/>
    <s v="PCAMPOS"/>
    <s v="ZPMH"/>
    <s v=""/>
    <s v="76015796"/>
    <s v="GRUPO AMÉRICA FACILITY S.A."/>
    <n v="1800000"/>
    <n v="1943.9914464376359"/>
    <s v="CLP"/>
    <s v="false"/>
  </r>
  <r>
    <s v="2400"/>
    <s v="CL"/>
    <x v="0"/>
    <n v="602"/>
    <s v="CL Ops Mall"/>
    <s v="RMESA"/>
    <x v="1"/>
    <s v="1400009262"/>
    <s v="20"/>
    <x v="860"/>
    <s v="Fumigación AEX 2026 Feb"/>
    <d v="2026-02-16T00:00:00"/>
    <s v="PCAMPOS"/>
    <s v="ZPMH"/>
    <s v=""/>
    <s v="76015796"/>
    <s v="GRUPO AMÉRICA FACILITY S.A."/>
    <n v="1800000"/>
    <n v="1943.9914464376359"/>
    <s v="CLP"/>
    <s v="false"/>
  </r>
  <r>
    <s v="2400"/>
    <s v="CL"/>
    <x v="0"/>
    <n v="602"/>
    <s v="CL Ops Mall"/>
    <s v="RMESA"/>
    <x v="1"/>
    <s v="1400009262"/>
    <s v="30"/>
    <x v="860"/>
    <s v="Fumigación AEX 2026 Mar"/>
    <d v="2026-02-16T00:00:00"/>
    <s v="PCAMPOS"/>
    <s v="ZPMH"/>
    <s v=""/>
    <s v="76015796"/>
    <s v="GRUPO AMÉRICA FACILITY S.A."/>
    <n v="1800000"/>
    <n v="1943.9914464376359"/>
    <s v="CLP"/>
    <s v="false"/>
  </r>
  <r>
    <s v="2400"/>
    <s v="CL"/>
    <x v="0"/>
    <n v="602"/>
    <s v="CL Ops Mall"/>
    <s v="RMESA"/>
    <x v="1"/>
    <s v="1400009262"/>
    <s v="40"/>
    <x v="860"/>
    <s v="Fumigación AEX 2026 Abr"/>
    <d v="2026-02-16T00:00:00"/>
    <s v="PCAMPOS"/>
    <s v="ZPMH"/>
    <s v=""/>
    <s v="76015796"/>
    <s v="GRUPO AMÉRICA FACILITY S.A."/>
    <n v="1800000"/>
    <n v="1943.9914464376359"/>
    <s v="CLP"/>
    <s v="false"/>
  </r>
  <r>
    <s v="2400"/>
    <s v="CL"/>
    <x v="0"/>
    <n v="602"/>
    <s v="CL Ops Mall"/>
    <s v="RMESA"/>
    <x v="1"/>
    <s v="1400009262"/>
    <s v="50"/>
    <x v="860"/>
    <s v="Fumigación AEX 2026 May"/>
    <d v="2026-02-16T00:00:00"/>
    <s v="PCAMPOS"/>
    <s v="ZPMH"/>
    <s v=""/>
    <s v="76015796"/>
    <s v="GRUPO AMÉRICA FACILITY S.A."/>
    <n v="1800000"/>
    <n v="1943.9914464376359"/>
    <s v="CLP"/>
    <s v="false"/>
  </r>
  <r>
    <s v="2400"/>
    <s v="CL"/>
    <x v="0"/>
    <n v="602"/>
    <s v="CL Ops Mall"/>
    <s v="RMESA"/>
    <x v="1"/>
    <s v="1400009262"/>
    <s v="60"/>
    <x v="860"/>
    <s v="Fumigación AEX 2026 Jun"/>
    <d v="2026-02-16T00:00:00"/>
    <s v="PCAMPOS"/>
    <s v="ZPMH"/>
    <s v=""/>
    <s v="76015796"/>
    <s v="GRUPO AMÉRICA FACILITY S.A."/>
    <n v="1800000"/>
    <n v="1943.9914464376359"/>
    <s v="CLP"/>
    <s v="false"/>
  </r>
  <r>
    <s v="2400"/>
    <s v="CL"/>
    <x v="0"/>
    <n v="602"/>
    <s v="CL Ops Mall"/>
    <s v="RMESA"/>
    <x v="1"/>
    <s v="1400009262"/>
    <s v="70"/>
    <x v="860"/>
    <s v="Fumigación AEX 2026 Jul"/>
    <d v="2026-02-16T00:00:00"/>
    <s v="PCAMPOS"/>
    <s v="ZPMH"/>
    <s v=""/>
    <s v="76015796"/>
    <s v="GRUPO AMÉRICA FACILITY S.A."/>
    <n v="1800000"/>
    <n v="1943.9914464376359"/>
    <s v="CLP"/>
    <s v="false"/>
  </r>
  <r>
    <s v="2400"/>
    <s v="CL"/>
    <x v="0"/>
    <n v="602"/>
    <s v="CL Ops Mall"/>
    <s v="RMESA"/>
    <x v="1"/>
    <s v="1400009262"/>
    <s v="80"/>
    <x v="860"/>
    <s v="Fumigación AEX 2026 Ago"/>
    <d v="2026-02-16T00:00:00"/>
    <s v="PCAMPOS"/>
    <s v="ZPMH"/>
    <s v=""/>
    <s v="76015796"/>
    <s v="GRUPO AMÉRICA FACILITY S.A."/>
    <n v="1800000"/>
    <n v="1943.9914464376359"/>
    <s v="CLP"/>
    <s v="false"/>
  </r>
  <r>
    <s v="2400"/>
    <s v="CL"/>
    <x v="0"/>
    <n v="602"/>
    <s v="CL Ops Mall"/>
    <s v="RMESA"/>
    <x v="1"/>
    <s v="1400009262"/>
    <s v="90"/>
    <x v="860"/>
    <s v="Fumigación AEX 2026 Sep"/>
    <d v="2026-02-16T00:00:00"/>
    <s v="PCAMPOS"/>
    <s v="ZPMH"/>
    <s v=""/>
    <s v="76015796"/>
    <s v="GRUPO AMÉRICA FACILITY S.A."/>
    <n v="1800000"/>
    <n v="1943.9914464376359"/>
    <s v="CLP"/>
    <s v="false"/>
  </r>
  <r>
    <s v="2400"/>
    <s v="CL"/>
    <x v="0"/>
    <n v="602"/>
    <s v="CL Ops Mall"/>
    <s v="RMESA"/>
    <x v="1"/>
    <s v="1400009262"/>
    <s v="100"/>
    <x v="860"/>
    <s v="Fumigación AEX 2026 Oct"/>
    <d v="2026-02-16T00:00:00"/>
    <s v="PCAMPOS"/>
    <s v="ZPMH"/>
    <s v=""/>
    <s v="76015796"/>
    <s v="GRUPO AMÉRICA FACILITY S.A."/>
    <n v="1800000"/>
    <n v="1943.9914464376359"/>
    <s v="CLP"/>
    <s v="false"/>
  </r>
  <r>
    <s v="2400"/>
    <s v="CL"/>
    <x v="0"/>
    <n v="602"/>
    <s v="CL Ops Mall"/>
    <s v="RMESA"/>
    <x v="1"/>
    <s v="1400009262"/>
    <s v="110"/>
    <x v="860"/>
    <s v="Fumigación AEX 2026 Nov"/>
    <d v="2026-02-16T00:00:00"/>
    <s v="PCAMPOS"/>
    <s v="ZPMH"/>
    <s v=""/>
    <s v="76015796"/>
    <s v="GRUPO AMÉRICA FACILITY S.A."/>
    <n v="1800000"/>
    <n v="1943.9914464376359"/>
    <s v="CLP"/>
    <s v="false"/>
  </r>
  <r>
    <s v="2400"/>
    <s v="CL"/>
    <x v="0"/>
    <n v="602"/>
    <s v="CL Ops Mall"/>
    <s v="RMESA"/>
    <x v="1"/>
    <s v="1400009262"/>
    <s v="120"/>
    <x v="860"/>
    <s v="Fumigación AEX 2026 Dic"/>
    <d v="2026-02-16T00:00:00"/>
    <s v="PCAMPOS"/>
    <s v="ZPMH"/>
    <s v=""/>
    <s v="76015796"/>
    <s v="GRUPO AMÉRICA FACILITY S.A."/>
    <n v="1800000"/>
    <n v="1943.9914464376359"/>
    <s v="CLP"/>
    <s v="false"/>
  </r>
  <r>
    <s v="LAR"/>
    <s v="PE"/>
    <x v="1"/>
    <n v="801"/>
    <s v="PE Center Manager"/>
    <s v="FZAMALLOA"/>
    <x v="2"/>
    <s v="1200147024"/>
    <s v="10"/>
    <x v="861"/>
    <s v="IMPL. SISTEMA DE SEGURIDAD DE PUERTAS CO"/>
    <d v="2026-03-10T00:00:00"/>
    <s v="EXT_KNOLASCO"/>
    <s v="ZSRV"/>
    <s v=""/>
    <s v="P60790228"/>
    <s v="JP ENERGY S.A.C"/>
    <n v="6700"/>
    <n v="1942.0289855072463"/>
    <s v="PEN"/>
    <s v="false"/>
  </r>
  <r>
    <s v="ACO"/>
    <s v="CL"/>
    <x v="0"/>
    <n v="602"/>
    <s v="CL Ops Mall"/>
    <s v="FGONZALEZ"/>
    <x v="2"/>
    <s v="1200145827"/>
    <s v="10"/>
    <x v="862"/>
    <s v="Retiro escombros y aseo Corona"/>
    <d v="2026-02-18T00:00:00"/>
    <s v="FGONZALEZG"/>
    <s v="ZSRV"/>
    <s v=""/>
    <s v="77578104"/>
    <s v="INGEARK SPA"/>
    <n v="1795000"/>
    <n v="1938.5914701975312"/>
    <s v="CLP"/>
    <s v="false"/>
  </r>
  <r>
    <s v="LAR"/>
    <s v="PE"/>
    <x v="1"/>
    <n v="801"/>
    <s v="PE Center Manager"/>
    <s v="FZAMALLOA"/>
    <x v="2"/>
    <s v="1200145022"/>
    <s v="10"/>
    <x v="863"/>
    <s v="SERVICIO DE REBOBINADO BOMBA PENTAX 10 H"/>
    <d v="2026-02-03T00:00:00"/>
    <s v="EXT_BRODRIGU"/>
    <s v="ZSRV"/>
    <s v=""/>
    <s v="P56607803"/>
    <s v="NATIONAL FACILITIES MANAGEMENT S.A."/>
    <n v="6680.64"/>
    <n v="1936.4173913043478"/>
    <s v="PEN"/>
    <s v="false"/>
  </r>
  <r>
    <s v="LAR"/>
    <s v="PE"/>
    <x v="1"/>
    <n v="801"/>
    <s v="PE Center Manager"/>
    <s v="FZAMALLOA"/>
    <x v="2"/>
    <s v="1200143973"/>
    <s v="10"/>
    <x v="864"/>
    <s v="PROTECTOR PARA TUBERIAS CONDUIT LADO NOR"/>
    <d v="2026-01-13T00:00:00"/>
    <s v="EXT_BRODRIGU"/>
    <s v="ZSRV"/>
    <s v=""/>
    <s v="P48281567"/>
    <s v="ARTE CONSULTORES, EJECUTORES E.I.R."/>
    <n v="6625.01"/>
    <n v="1920.2927536231884"/>
    <s v="PEN"/>
    <s v="false"/>
  </r>
  <r>
    <s v="1100"/>
    <s v="CL"/>
    <x v="0"/>
    <n v="604"/>
    <s v="CL Marketing Mall"/>
    <s v="IIBANEZ"/>
    <x v="2"/>
    <s v="1200144558"/>
    <s v="10"/>
    <x v="865"/>
    <s v="PAO/LEVANTAMIENTO MARCAS/ENE 26"/>
    <d v="2026-01-26T00:00:00"/>
    <s v="IIBANEZ"/>
    <s v="ZSRV"/>
    <s v=""/>
    <s v="77018342"/>
    <s v="IDMOTION SPA"/>
    <n v="46"/>
    <n v="1916.6666666666665"/>
    <s v="UF"/>
    <s v="false"/>
  </r>
  <r>
    <s v="3300"/>
    <s v="PE"/>
    <x v="1"/>
    <n v="808"/>
    <s v="PE Área Legal"/>
    <s v="GOLIVERI"/>
    <x v="2"/>
    <s v="1200144808"/>
    <s v="10"/>
    <x v="628"/>
    <s v="L129-Defensa procesal judicial Larcomar"/>
    <d v="2026-01-29T00:00:00"/>
    <s v="SGARIBAY"/>
    <s v="ZSRV"/>
    <s v=""/>
    <s v="P54409770"/>
    <s v="SIMONS &amp; DE NORIEGA ABOGADOS SOCIED"/>
    <n v="1912.5"/>
    <n v="1912.5"/>
    <s v="USD"/>
    <s v="false"/>
  </r>
  <r>
    <s v="PCA"/>
    <s v="CO"/>
    <x v="3"/>
    <n v="702"/>
    <s v="CO Ops Mall"/>
    <s v="DLOZADA"/>
    <x v="2"/>
    <s v="1200144700"/>
    <s v="10"/>
    <x v="866"/>
    <s v="SERVICIO ADIC LIMPIEZA PROYECTO PA17"/>
    <d v="2026-01-28T00:00:00"/>
    <s v="EXT_AFLOREZ"/>
    <s v="ZSRV"/>
    <s v=""/>
    <s v="C800125313"/>
    <s v="SUMMAR PROCESOS S.A.S"/>
    <n v="7023873"/>
    <n v="1909.6990212071778"/>
    <s v="COP"/>
    <s v="false"/>
  </r>
  <r>
    <s v="LAR"/>
    <s v="PE"/>
    <x v="1"/>
    <n v="801"/>
    <s v="PE Center Manager"/>
    <s v="FZAMALLOA"/>
    <x v="2"/>
    <s v="1200144951"/>
    <s v="10"/>
    <x v="867"/>
    <s v="TRABAJOS DE PINTURA EN PASARELA METALICA"/>
    <d v="2026-02-02T00:00:00"/>
    <s v="EXT_BRODRIGU"/>
    <s v="ZSRV"/>
    <s v=""/>
    <s v="P55097445"/>
    <s v="INSTALS DRYWALL SERVICE S.A.C"/>
    <n v="6586.8"/>
    <n v="1909.2173913043478"/>
    <s v="PEN"/>
    <s v="false"/>
  </r>
  <r>
    <s v="1100"/>
    <s v="CL"/>
    <x v="0"/>
    <n v="911"/>
    <s v="Corp A. Finanzas"/>
    <s v="PMUNOZ"/>
    <x v="2"/>
    <s v="1200144573"/>
    <s v="10"/>
    <x v="868"/>
    <s v="DCV ENERO 2026"/>
    <d v="2026-01-26T00:00:00"/>
    <s v="DQUINTANA"/>
    <s v="ZSRV"/>
    <s v=""/>
    <s v="96964310"/>
    <s v="DCV REGISTROS S.A"/>
    <n v="1766642"/>
    <n v="1907.9649649541543"/>
    <s v="CLP"/>
    <s v="false"/>
  </r>
  <r>
    <s v="6000"/>
    <s v="PE"/>
    <x v="2"/>
    <n v="802"/>
    <s v="PE Ops Mall"/>
    <s v="KALVAN"/>
    <x v="2"/>
    <s v="1200144308"/>
    <s v="10"/>
    <x v="869"/>
    <s v="REUBICACIÓN DE CÁMARAS"/>
    <d v="2026-01-21T00:00:00"/>
    <s v="EXT_KNOLASCO"/>
    <s v="ZSRV"/>
    <s v="SER_MANTO"/>
    <s v="P60546098"/>
    <s v="BUSTAMANTE INGENIERIA Y CONSTRUCCIO"/>
    <n v="6575.5"/>
    <n v="1905.9420289855072"/>
    <s v="PEN"/>
    <s v="false"/>
  </r>
  <r>
    <s v="DCO"/>
    <s v="CO"/>
    <x v="3"/>
    <n v="710"/>
    <s v="CO Sgcia Personas"/>
    <s v="C Ibañez"/>
    <x v="0"/>
    <s v="1300008818"/>
    <s v="10"/>
    <x v="870"/>
    <s v="Apoyo psicológico PACSA"/>
    <d v="2026-01-14T00:00:00"/>
    <s v="PRA_KCUBIDES"/>
    <s v="ZSPC"/>
    <s v=""/>
    <s v="C901433542"/>
    <s v="HEAL ROOM SAS"/>
    <n v="7000000"/>
    <n v="1903.2082653616096"/>
    <s v="COP"/>
    <s v="false"/>
  </r>
  <r>
    <s v="1100"/>
    <s v="CL"/>
    <x v="0"/>
    <n v="602"/>
    <s v="CL Ops Mall"/>
    <s v="KCEA"/>
    <x v="2"/>
    <s v="1200143740"/>
    <s v="10"/>
    <x v="871"/>
    <s v="Rep. Cielo sector Lobby escalera"/>
    <d v="2026-01-07T00:00:00"/>
    <s v="EXT_CNARANJO"/>
    <s v="ZSRV"/>
    <s v=""/>
    <s v="76451328"/>
    <s v="MESA ARQUITECTURA LIMITADA"/>
    <n v="1761750"/>
    <n v="1902.681628200836"/>
    <s v="CLP"/>
    <s v="false"/>
  </r>
  <r>
    <s v="MIT"/>
    <s v="CL"/>
    <x v="0"/>
    <n v="911"/>
    <s v="Corp A. Finanzas"/>
    <s v="ADULCIC"/>
    <x v="2"/>
    <s v="1200145226"/>
    <s v="10"/>
    <x v="872"/>
    <s v="Edificio Mitjans"/>
    <d v="2026-02-10T00:00:00"/>
    <s v="DQUINTANA"/>
    <s v="ZSRV"/>
    <s v=""/>
    <s v="76883090"/>
    <s v="CONSULTORES CLUSTER S.A"/>
    <n v="45.6"/>
    <n v="1900"/>
    <s v="UF"/>
    <s v="false"/>
  </r>
  <r>
    <s v="MIT"/>
    <s v="CL"/>
    <x v="0"/>
    <n v="911"/>
    <s v="Corp A. Finanzas"/>
    <s v="ADULCIC"/>
    <x v="2"/>
    <s v="1200145672"/>
    <s v="10"/>
    <x v="873"/>
    <s v="Edificio Concón"/>
    <d v="2026-02-23T00:00:00"/>
    <s v="DQUINTANA"/>
    <s v="ZSRV"/>
    <s v=""/>
    <s v="76883090"/>
    <s v="CONSULTORES CLUSTER S.A"/>
    <n v="45.6"/>
    <n v="1900"/>
    <s v="UF"/>
    <s v="false"/>
  </r>
  <r>
    <s v="LAR"/>
    <s v="PE"/>
    <x v="1"/>
    <n v="801"/>
    <s v="PE Center Manager"/>
    <s v="FZAMALLOA"/>
    <x v="2"/>
    <s v="1200146824"/>
    <s v="10"/>
    <x v="874"/>
    <s v="CORRECCIÓN DE SISTEMA DE SEGURIDAD ELECT"/>
    <d v="2026-03-06T00:00:00"/>
    <s v="EXT_KNOLASCO"/>
    <s v="ZSRV"/>
    <s v=""/>
    <s v="P60055289"/>
    <s v="ELECTROMING INGENIERÍA Y MANTENIMIE"/>
    <n v="6553"/>
    <n v="1899.4202898550723"/>
    <s v="PEN"/>
    <s v="false"/>
  </r>
  <r>
    <s v="MVS"/>
    <s v="PE"/>
    <x v="2"/>
    <n v="803"/>
    <s v="PE Ops Out/Strips"/>
    <s v="KORDAYA"/>
    <x v="2"/>
    <s v="1200144996"/>
    <s v="10"/>
    <x v="875"/>
    <s v="PINTURA_FRISO_VES1"/>
    <d v="2026-02-03T00:00:00"/>
    <s v="KORDAYA"/>
    <s v="ZSRV"/>
    <s v=""/>
    <s v="P55638497"/>
    <s v="CORPORACION RIVAS BUSINES S.A.C"/>
    <n v="6500.7"/>
    <n v="1884.2608695652173"/>
    <s v="PEN"/>
    <s v="false"/>
  </r>
  <r>
    <s v="3450"/>
    <s v="PE"/>
    <x v="1"/>
    <n v="804"/>
    <s v="PE Marketing Mall"/>
    <s v="JPONCE"/>
    <x v="2"/>
    <s v="1200146750"/>
    <s v="10"/>
    <x v="876"/>
    <s v="Producción_AON_Tarima"/>
    <d v="2026-03-05T00:00:00"/>
    <s v="EXT_ACHIHUAN"/>
    <s v="ZSRV"/>
    <s v="SER_MKT"/>
    <s v="P61432573"/>
    <s v="GUANÁBANA BTL SAC"/>
    <n v="6500"/>
    <n v="1884.0579710144928"/>
    <s v="PEN"/>
    <s v="false"/>
  </r>
  <r>
    <s v="COQ"/>
    <s v="CL"/>
    <x v="0"/>
    <n v="602"/>
    <s v="CL Ops Mall"/>
    <s v="JCBARAHONA"/>
    <x v="2"/>
    <s v="1200146896"/>
    <s v="10"/>
    <x v="877"/>
    <s v="PINTURA ESTACIONAMIENTOS DISCAPACITADOS"/>
    <d v="2026-03-09T00:00:00"/>
    <s v="JCBARAHONA"/>
    <s v="ZSRV"/>
    <s v=""/>
    <s v="77127582"/>
    <s v="CHILE SEÑALETICAS SPA"/>
    <n v="45.1"/>
    <n v="1879.1666666666667"/>
    <s v="UF"/>
    <s v="false"/>
  </r>
  <r>
    <s v="1100"/>
    <s v="CL"/>
    <x v="0"/>
    <n v="610"/>
    <s v="CL Área Personas"/>
    <s v="KLUNA"/>
    <x v="2"/>
    <s v="1200143650"/>
    <s v="10"/>
    <x v="878"/>
    <s v="SERVICIOS"/>
    <d v="2026-01-05T00:00:00"/>
    <s v="KLUNA"/>
    <s v="ZSRV"/>
    <s v="SER_GRAL"/>
    <s v="76152369"/>
    <s v="AUSTRAL CONSULTORES SPA"/>
    <n v="1731798"/>
    <n v="1870.3336105321137"/>
    <s v="CLP"/>
    <s v="false"/>
  </r>
  <r>
    <s v="OAS"/>
    <s v="CO"/>
    <x v="3"/>
    <n v="703"/>
    <s v="CO Ops Out/Strip"/>
    <s v="LCHARRY"/>
    <x v="2"/>
    <s v="1200144962"/>
    <s v="10"/>
    <x v="879"/>
    <s v="PA2026-0019 SUMINISTRO DE 550 GLN ACPM"/>
    <d v="2026-02-22T00:00:00"/>
    <s v="LCHARRY"/>
    <s v="ZSRV"/>
    <s v=""/>
    <s v="C900038616"/>
    <s v="CBRE COLOMBIA SAS"/>
    <n v="6851625"/>
    <n v="1862.8670473083198"/>
    <s v="COP"/>
    <s v="false"/>
  </r>
  <r>
    <s v="6030"/>
    <s v="PE"/>
    <x v="2"/>
    <n v="802"/>
    <s v="PE Ops Mall"/>
    <s v="LHUAMAN"/>
    <x v="2"/>
    <s v="1200146700"/>
    <s v="10"/>
    <x v="880"/>
    <s v="REPARACIÓN FISURAS Y BALDOSAS COOLBOX"/>
    <d v="2026-03-04T00:00:00"/>
    <s v="LHUAMAN"/>
    <s v="ZSRV"/>
    <s v=""/>
    <s v="P56607803"/>
    <s v="NATIONAL FACILITIES MANAGEMENT S.A."/>
    <n v="6425.78"/>
    <n v="1862.5449275362316"/>
    <s v="PEN"/>
    <s v="false"/>
  </r>
  <r>
    <s v="ACH"/>
    <s v="CL"/>
    <x v="0"/>
    <n v="602"/>
    <s v="CL Ops Mall"/>
    <s v="DUTRERAS"/>
    <x v="2"/>
    <s v="1200146800"/>
    <s v="10"/>
    <x v="881"/>
    <s v="HABILITACION LLAMADAS DE PISO ASCENSOR 2"/>
    <d v="2026-03-06T00:00:00"/>
    <s v="EXT_DUTRERAS"/>
    <s v="ZSRV"/>
    <s v=""/>
    <s v="93565000"/>
    <s v="ASCENSORES SCHINDLER CHILE S.A"/>
    <n v="1722804"/>
    <n v="1860.6201332714138"/>
    <s v="CLP"/>
    <s v="false"/>
  </r>
  <r>
    <s v="1110"/>
    <s v="CL"/>
    <x v="0"/>
    <n v="603"/>
    <s v="CL Ops Out/Strip"/>
    <s v="MBELLO"/>
    <x v="2"/>
    <s v="1200143690"/>
    <s v="10"/>
    <x v="882"/>
    <s v="MEJORA MURO Y PUERTAS BOD.ASEO Y PAISAJE"/>
    <d v="2026-01-06T00:00:00"/>
    <s v="EXT_MBELLO"/>
    <s v="ZSRV"/>
    <s v=""/>
    <s v="96811990"/>
    <s v="LINKES CHILE S.A"/>
    <n v="1715789"/>
    <n v="1853.043966606547"/>
    <s v="CLP"/>
    <s v="false"/>
  </r>
  <r>
    <s v="6000"/>
    <s v="PE"/>
    <x v="2"/>
    <n v="801"/>
    <s v="PE Center Manager"/>
    <s v="Ameza"/>
    <x v="2"/>
    <s v="1200146069"/>
    <s v="10"/>
    <x v="883"/>
    <s v="Equipos de seguridad: Pantalla para anal"/>
    <d v="2026-02-22T00:00:00"/>
    <s v="AMEZAR"/>
    <s v="ZSRV"/>
    <s v="SER_VARIO"/>
    <s v="P61344813"/>
    <s v="CONSTRUCCION Y ADMINISTRACION DE SE"/>
    <n v="6380"/>
    <n v="1849.2753623188405"/>
    <s v="PEN"/>
    <s v="false"/>
  </r>
  <r>
    <s v="6000"/>
    <s v="PE"/>
    <x v="2"/>
    <n v="802"/>
    <s v="PE Ops Mall"/>
    <s v="MPONCE"/>
    <x v="2"/>
    <s v="1200145510"/>
    <s v="10"/>
    <x v="884"/>
    <s v="CERRAMIENTO PROVISIONAL EN EX TIENDAS IB"/>
    <d v="2026-02-12T00:00:00"/>
    <s v="EXT_KNOLASCO"/>
    <s v="ZSRV"/>
    <s v="SER_MANTO"/>
    <s v="P56607803"/>
    <s v="NATIONAL FACILITIES MANAGEMENT S.A."/>
    <n v="6358.57"/>
    <n v="1843.0637681159419"/>
    <s v="PEN"/>
    <s v="false"/>
  </r>
  <r>
    <s v="2400"/>
    <s v="CL"/>
    <x v="0"/>
    <n v="602"/>
    <s v="CL Ops Mall"/>
    <s v="RMESA"/>
    <x v="2"/>
    <s v="1200145944"/>
    <s v="10"/>
    <x v="885"/>
    <s v="CE1 CAMARAS FEBRERO 2026"/>
    <d v="2026-02-19T00:00:00"/>
    <s v="EXT_JHERRERA"/>
    <s v="ZSRV"/>
    <s v=""/>
    <s v="76839748"/>
    <s v="SERVICIOS INTEGRALES RICARDO ALFONS"/>
    <n v="1700160"/>
    <n v="1836.1647208752283"/>
    <s v="CLP"/>
    <s v="false"/>
  </r>
  <r>
    <s v="MIN"/>
    <s v="PE"/>
    <x v="1"/>
    <n v="802"/>
    <s v="PE Ops Mall"/>
    <s v="cpisfil"/>
    <x v="2"/>
    <s v="1200144586"/>
    <s v="10"/>
    <x v="886"/>
    <s v="Repa, circuito elect. clinica limatambo"/>
    <d v="2026-01-26T00:00:00"/>
    <s v="EXT_EDAVILA"/>
    <s v="ZSRV"/>
    <s v=""/>
    <s v="P56607803"/>
    <s v="NATIONAL FACILITIES MANAGEMENT S.A."/>
    <n v="6333.33"/>
    <n v="1835.7478260869564"/>
    <s v="PEN"/>
    <s v="false"/>
  </r>
  <r>
    <s v="1100"/>
    <s v="CL"/>
    <x v="0"/>
    <n v="910"/>
    <s v="Corp A. Personas"/>
    <s v="DQUINTA"/>
    <x v="2"/>
    <s v="1200147035"/>
    <s v="10"/>
    <x v="887"/>
    <s v="Ventana film admin finan+comedor"/>
    <d v="2026-03-10T00:00:00"/>
    <s v="DQUINTANA"/>
    <s v="ZSRV"/>
    <s v=""/>
    <s v="76103844"/>
    <s v="EQUIARRIENDOS LIMITADA"/>
    <n v="1699000"/>
    <n v="1834.9119263875241"/>
    <s v="CLP"/>
    <s v="false"/>
  </r>
  <r>
    <s v="1100"/>
    <s v="CL"/>
    <x v="0"/>
    <n v="602"/>
    <s v="CL Ops Mall"/>
    <s v="ASANCHEZ"/>
    <x v="2"/>
    <s v="1200144838"/>
    <s v="10"/>
    <x v="888"/>
    <s v="Servicio mantención de extintores PAO"/>
    <d v="2026-01-29T00:00:00"/>
    <s v="EXT_MURRA"/>
    <s v="ZSRV"/>
    <s v=""/>
    <s v="76179272"/>
    <s v="ANDES FACILITY MANAGEMENT SPA"/>
    <n v="1694304"/>
    <n v="1829.8402687028179"/>
    <s v="CLP"/>
    <s v="false"/>
  </r>
  <r>
    <s v="1100"/>
    <s v="CL"/>
    <x v="0"/>
    <n v="911"/>
    <s v="Corp A. Finanzas"/>
    <s v="pmunoz"/>
    <x v="2"/>
    <s v="1200145900"/>
    <s v="10"/>
    <x v="889"/>
    <s v="DCV Febrero 2026"/>
    <d v="2026-02-18T00:00:00"/>
    <s v="PMUNOZ"/>
    <s v="ZSRV"/>
    <s v=""/>
    <s v="96964310"/>
    <s v="DCV REGISTROS S.A"/>
    <n v="1690823"/>
    <n v="1826.080805244457"/>
    <s v="CLP"/>
    <s v="false"/>
  </r>
  <r>
    <s v="2160"/>
    <s v="CL"/>
    <x v="0"/>
    <n v="602"/>
    <s v="CL Ops Mall"/>
    <s v="RCORTES"/>
    <x v="2"/>
    <s v="1200144338"/>
    <s v="10"/>
    <x v="890"/>
    <s v="Suministro e instalación de tarjeta MCOP"/>
    <d v="2026-01-21T00:00:00"/>
    <s v="EXT_CVENEGAS"/>
    <s v="ZSRV"/>
    <s v=""/>
    <s v="76951272"/>
    <s v="CLIVER SPA"/>
    <n v="1689167"/>
    <n v="1824.2923331137345"/>
    <s v="CLP"/>
    <s v="false"/>
  </r>
  <r>
    <s v="1100"/>
    <s v="CL"/>
    <x v="0"/>
    <n v="602"/>
    <s v="CL Ops Mall"/>
    <s v="AGOMEZ"/>
    <x v="2"/>
    <s v="1200145143"/>
    <s v="10"/>
    <x v="891"/>
    <s v="cierre provisorio suc159 caffarena"/>
    <d v="2026-02-05T00:00:00"/>
    <s v="EXT_DMENESES"/>
    <s v="ZSRV"/>
    <s v=""/>
    <s v="76280086"/>
    <s v="SOLUCIONES SIM SPA"/>
    <n v="43.77"/>
    <n v="1823.75"/>
    <s v="UF"/>
    <s v="false"/>
  </r>
  <r>
    <s v="BOG"/>
    <s v="CO"/>
    <x v="3"/>
    <n v="702"/>
    <s v="CO Ops Mall"/>
    <s v="CAROL CORTES"/>
    <x v="2"/>
    <s v="1200146541"/>
    <s v="10"/>
    <x v="892"/>
    <s v="COMPRA COMPUTADOR PARA CAJERO 11"/>
    <d v="2026-03-02T00:00:00"/>
    <s v="EXT_APAREDES"/>
    <s v="ZSRV"/>
    <s v=""/>
    <s v="C901094828"/>
    <s v="SOLUCIONES INTEGRALES DE MOVILIDAD,"/>
    <n v="6697500"/>
    <n v="1820.9624796084829"/>
    <s v="COP"/>
    <s v="false"/>
  </r>
  <r>
    <s v="3450"/>
    <s v="PE"/>
    <x v="1"/>
    <n v="804"/>
    <s v="PE Marketing Mall"/>
    <s v="JPONCE"/>
    <x v="2"/>
    <s v="1200146165"/>
    <s v="10"/>
    <x v="893"/>
    <s v="POP_Otras campañas_Implementación BTS"/>
    <d v="2026-02-23T00:00:00"/>
    <s v="EXT_ACHIHUAN"/>
    <s v="ZSRV"/>
    <s v="SER_MKT"/>
    <s v="P20416564"/>
    <s v="SUSAN LEON PRODUCCIONES Y REPRESENT"/>
    <n v="6280"/>
    <n v="1820.2898550724638"/>
    <s v="PEN"/>
    <s v="false"/>
  </r>
  <r>
    <s v="AEB"/>
    <s v="CL"/>
    <x v="0"/>
    <n v="602"/>
    <s v="CL Ops Mall"/>
    <s v="MFREITEZ"/>
    <x v="2"/>
    <s v="1200144971"/>
    <s v="10"/>
    <x v="894"/>
    <s v="PRELIMINAR DROP OFF"/>
    <d v="2026-02-03T00:00:00"/>
    <s v="KVARAS"/>
    <s v="ZSRV"/>
    <s v=""/>
    <s v="77200382"/>
    <s v="MESA BLANCA ESTUDIO LIMITADA"/>
    <n v="1680000"/>
    <n v="1814.3920166751268"/>
    <s v="CLP"/>
    <s v="false"/>
  </r>
  <r>
    <s v="1100"/>
    <s v="CL"/>
    <x v="0"/>
    <n v="604"/>
    <s v="CL Marketing Mall"/>
    <s v="MGALLARDO"/>
    <x v="2"/>
    <s v="1200145107"/>
    <s v="10"/>
    <x v="895"/>
    <s v="ESPACIO VERTICE/ REF ASIENTOS / FEB 26"/>
    <d v="2026-02-05T00:00:00"/>
    <s v="MGALLARDOC"/>
    <s v="ZSRV"/>
    <s v=""/>
    <s v="76288682"/>
    <s v="PRODUCTORA FUENTES LIMITADA"/>
    <n v="1670000"/>
    <n v="1803.5920641949176"/>
    <s v="CLP"/>
    <s v="false"/>
  </r>
  <r>
    <s v="LAR"/>
    <s v="PE"/>
    <x v="1"/>
    <n v="801"/>
    <s v="PE Center Manager"/>
    <s v="FZAMALLOA"/>
    <x v="2"/>
    <s v="1200145102"/>
    <s v="10"/>
    <x v="896"/>
    <s v="SUMINISTRO E INSTALACION DE EQUIPO YORK"/>
    <d v="2026-02-05T00:00:00"/>
    <s v="EXT_BRODRIGU"/>
    <s v="ZSRV"/>
    <s v=""/>
    <s v="P60271179"/>
    <s v="SOLUCIONES MULTITECNICAS S.A.C"/>
    <n v="6216"/>
    <n v="1801.7391304347825"/>
    <s v="PEN"/>
    <s v="false"/>
  </r>
  <r>
    <s v="BOG"/>
    <s v="CO"/>
    <x v="3"/>
    <n v="702"/>
    <s v="CO Ops Mall"/>
    <s v="JVASQUEZ"/>
    <x v="3"/>
    <s v="1200147139"/>
    <s v="10"/>
    <x v="897"/>
    <s v="Mediciones mensuales piezometros Colina"/>
    <d v="2026-03-11T00:00:00"/>
    <s v="JVASQUEZ"/>
    <s v="ZSRV"/>
    <s v=""/>
    <s v="C901233957"/>
    <s v="EYR CIMENTACIONES SAS"/>
    <n v="6600000"/>
    <n v="1794.4535073409461"/>
    <s v="COP"/>
    <s v="false"/>
  </r>
  <r>
    <s v="MOL"/>
    <s v="PE"/>
    <x v="1"/>
    <n v="802"/>
    <s v="PE Ops Mall"/>
    <s v="ameza"/>
    <x v="2"/>
    <s v="1200145150"/>
    <s v="10"/>
    <x v="898"/>
    <s v="Centralización: equipamiento complementa"/>
    <d v="2026-02-05T00:00:00"/>
    <s v="AMEZAR"/>
    <s v="ZSRV"/>
    <s v=""/>
    <s v="P55086648"/>
    <s v="4SECURE S.A.C"/>
    <n v="6190"/>
    <n v="1794.2028985507245"/>
    <s v="PEN"/>
    <s v="false"/>
  </r>
  <r>
    <s v="3300"/>
    <s v="PE"/>
    <x v="1"/>
    <n v="801"/>
    <s v="PE Center Manager"/>
    <s v="ameza"/>
    <x v="2"/>
    <s v="1200145129"/>
    <s v="10"/>
    <x v="899"/>
    <s v="Centralización: equipamiento complementa"/>
    <d v="2026-02-05T00:00:00"/>
    <s v="AMEZAR"/>
    <s v="ZSRV"/>
    <s v=""/>
    <s v="P55086648"/>
    <s v="4SECURE S.A.C"/>
    <n v="6190"/>
    <n v="1794.2028985507245"/>
    <s v="PEN"/>
    <s v="false"/>
  </r>
  <r>
    <s v="3520"/>
    <s v="PE"/>
    <x v="1"/>
    <n v="802"/>
    <s v="PE Ops Mall"/>
    <s v="ameza"/>
    <x v="2"/>
    <s v="1200145128"/>
    <s v="10"/>
    <x v="900"/>
    <s v="Centralización: equipamiento complementa"/>
    <d v="2026-02-05T00:00:00"/>
    <s v="AMEZAR"/>
    <s v="ZSRV"/>
    <s v=""/>
    <s v="P55086648"/>
    <s v="4SECURE S.A.C"/>
    <n v="6190"/>
    <n v="1794.2028985507245"/>
    <s v="PEN"/>
    <s v="false"/>
  </r>
  <r>
    <s v="3510"/>
    <s v="PE"/>
    <x v="1"/>
    <n v="802"/>
    <s v="PE Ops Mall"/>
    <s v="ameza"/>
    <x v="2"/>
    <s v="1200145127"/>
    <s v="10"/>
    <x v="901"/>
    <s v="Centralización: equipamiento complementa"/>
    <d v="2026-02-05T00:00:00"/>
    <s v="AMEZAR"/>
    <s v="ZSRV"/>
    <s v=""/>
    <s v="P55086648"/>
    <s v="4SECURE S.A.C"/>
    <n v="6190"/>
    <n v="1794.2028985507245"/>
    <s v="PEN"/>
    <s v="false"/>
  </r>
  <r>
    <s v="OUL"/>
    <s v="PE"/>
    <x v="1"/>
    <n v="803"/>
    <s v="PE Ops Out/Strips"/>
    <s v="ameza"/>
    <x v="2"/>
    <s v="1200145125"/>
    <s v="10"/>
    <x v="902"/>
    <s v="Centralización: equipamiento complementa"/>
    <d v="2026-02-05T00:00:00"/>
    <s v="AMEZAR"/>
    <s v="ZSRV"/>
    <s v="SER_GRAL"/>
    <s v="P55086648"/>
    <s v="4SECURE S.A.C"/>
    <n v="6190"/>
    <n v="1794.2028985507245"/>
    <s v="PEN"/>
    <s v="false"/>
  </r>
  <r>
    <s v="BOG"/>
    <s v="CO"/>
    <x v="3"/>
    <n v="702"/>
    <s v="CO Ops Mall"/>
    <s v="CAROL CORTES"/>
    <x v="2"/>
    <s v="1200146354"/>
    <s v="10"/>
    <x v="903"/>
    <s v="TRASIEGO BODEGA POLO PLC EX"/>
    <d v="2026-02-25T00:00:00"/>
    <s v="EXT_APAREDES"/>
    <s v="ZSRV"/>
    <s v=""/>
    <s v="C900633169"/>
    <s v="CONSTRUCTORA EVN S.A.S"/>
    <n v="6595820"/>
    <n v="1793.3170201196303"/>
    <s v="COP"/>
    <s v="false"/>
  </r>
  <r>
    <s v="LAR"/>
    <s v="PE"/>
    <x v="1"/>
    <n v="814"/>
    <s v="PE Explotación TI"/>
    <s v="CPACHECO"/>
    <x v="1"/>
    <s v="1400009167"/>
    <s v="10"/>
    <x v="904"/>
    <s v="Telemetria 2026 - Larcomar"/>
    <d v="2026-01-20T00:00:00"/>
    <s v="PRA_CPACHECO"/>
    <s v="ZPMH"/>
    <s v="SER_GRAL"/>
    <s v="P56570705"/>
    <s v="ENERGY CLOUD S.A.C"/>
    <n v="6161.4"/>
    <n v="1785.9130434782608"/>
    <s v="PEN"/>
    <s v="false"/>
  </r>
  <r>
    <s v="LAR"/>
    <s v="PE"/>
    <x v="1"/>
    <n v="814"/>
    <s v="PE Explotación TI"/>
    <s v="CPACHECO"/>
    <x v="1"/>
    <s v="1400009167"/>
    <s v="20"/>
    <x v="904"/>
    <s v="Telemetria 2026 - Larcomar"/>
    <d v="2026-01-20T00:00:00"/>
    <s v="PRA_CPACHECO"/>
    <s v="ZPMH"/>
    <s v="SER_GRAL"/>
    <s v="P56570705"/>
    <s v="ENERGY CLOUD S.A.C"/>
    <n v="6161.4"/>
    <n v="1785.9130434782608"/>
    <s v="PEN"/>
    <s v="false"/>
  </r>
  <r>
    <s v="LAR"/>
    <s v="PE"/>
    <x v="1"/>
    <n v="814"/>
    <s v="PE Explotación TI"/>
    <s v="CPACHECO"/>
    <x v="1"/>
    <s v="1400009167"/>
    <s v="30"/>
    <x v="904"/>
    <s v="Telemetria 2026 - Larcomar"/>
    <d v="2026-01-20T00:00:00"/>
    <s v="PRA_CPACHECO"/>
    <s v="ZPMH"/>
    <s v="SER_GRAL"/>
    <s v="P56570705"/>
    <s v="ENERGY CLOUD S.A.C"/>
    <n v="6161.4"/>
    <n v="1785.9130434782608"/>
    <s v="PEN"/>
    <s v="false"/>
  </r>
  <r>
    <s v="LAR"/>
    <s v="PE"/>
    <x v="1"/>
    <n v="814"/>
    <s v="PE Explotación TI"/>
    <s v="CPACHECO"/>
    <x v="1"/>
    <s v="1400009167"/>
    <s v="40"/>
    <x v="904"/>
    <s v="Telemetria 2026 - Larcomar"/>
    <d v="2026-01-20T00:00:00"/>
    <s v="PRA_CPACHECO"/>
    <s v="ZPMH"/>
    <s v="SER_GRAL"/>
    <s v="P56570705"/>
    <s v="ENERGY CLOUD S.A.C"/>
    <n v="6161.4"/>
    <n v="1785.9130434782608"/>
    <s v="PEN"/>
    <s v="false"/>
  </r>
  <r>
    <s v="LAR"/>
    <s v="PE"/>
    <x v="1"/>
    <n v="814"/>
    <s v="PE Explotación TI"/>
    <s v="CPACHECO"/>
    <x v="1"/>
    <s v="1400009167"/>
    <s v="50"/>
    <x v="904"/>
    <s v="Telemetria 2026 - Larcomar"/>
    <d v="2026-01-20T00:00:00"/>
    <s v="PRA_CPACHECO"/>
    <s v="ZPMH"/>
    <s v="SER_GRAL"/>
    <s v="P56570705"/>
    <s v="ENERGY CLOUD S.A.C"/>
    <n v="6161.4"/>
    <n v="1785.9130434782608"/>
    <s v="PEN"/>
    <s v="false"/>
  </r>
  <r>
    <s v="LAR"/>
    <s v="PE"/>
    <x v="1"/>
    <n v="814"/>
    <s v="PE Explotación TI"/>
    <s v="CPACHECO"/>
    <x v="1"/>
    <s v="1400009167"/>
    <s v="60"/>
    <x v="904"/>
    <s v="Telemetria 2026 - Larcomar"/>
    <d v="2026-01-20T00:00:00"/>
    <s v="PRA_CPACHECO"/>
    <s v="ZPMH"/>
    <s v="SER_GRAL"/>
    <s v="P56570705"/>
    <s v="ENERGY CLOUD S.A.C"/>
    <n v="6161.4"/>
    <n v="1785.9130434782608"/>
    <s v="PEN"/>
    <s v="false"/>
  </r>
  <r>
    <s v="LAR"/>
    <s v="PE"/>
    <x v="1"/>
    <n v="814"/>
    <s v="PE Explotación TI"/>
    <s v="CPACHECO"/>
    <x v="1"/>
    <s v="1400009167"/>
    <s v="70"/>
    <x v="904"/>
    <s v="Telemetria 2026 - Larcomar"/>
    <d v="2026-01-20T00:00:00"/>
    <s v="PRA_CPACHECO"/>
    <s v="ZPMH"/>
    <s v="SER_GRAL"/>
    <s v="P56570705"/>
    <s v="ENERGY CLOUD S.A.C"/>
    <n v="6161.4"/>
    <n v="1785.9130434782608"/>
    <s v="PEN"/>
    <s v="false"/>
  </r>
  <r>
    <s v="LAR"/>
    <s v="PE"/>
    <x v="1"/>
    <n v="814"/>
    <s v="PE Explotación TI"/>
    <s v="CPACHECO"/>
    <x v="1"/>
    <s v="1400009167"/>
    <s v="80"/>
    <x v="904"/>
    <s v="Telemetria 2026 - Larcomar"/>
    <d v="2026-01-20T00:00:00"/>
    <s v="PRA_CPACHECO"/>
    <s v="ZPMH"/>
    <s v="SER_GRAL"/>
    <s v="P56570705"/>
    <s v="ENERGY CLOUD S.A.C"/>
    <n v="6161.4"/>
    <n v="1785.9130434782608"/>
    <s v="PEN"/>
    <s v="false"/>
  </r>
  <r>
    <s v="LAR"/>
    <s v="PE"/>
    <x v="1"/>
    <n v="814"/>
    <s v="PE Explotación TI"/>
    <s v="CPACHECO"/>
    <x v="1"/>
    <s v="1400009167"/>
    <s v="90"/>
    <x v="904"/>
    <s v="Telemetria 2026 - Larcomar"/>
    <d v="2026-01-20T00:00:00"/>
    <s v="PRA_CPACHECO"/>
    <s v="ZPMH"/>
    <s v="SER_GRAL"/>
    <s v="P56570705"/>
    <s v="ENERGY CLOUD S.A.C"/>
    <n v="6161.4"/>
    <n v="1785.9130434782608"/>
    <s v="PEN"/>
    <s v="false"/>
  </r>
  <r>
    <s v="LAR"/>
    <s v="PE"/>
    <x v="1"/>
    <n v="814"/>
    <s v="PE Explotación TI"/>
    <s v="CPACHECO"/>
    <x v="1"/>
    <s v="1400009167"/>
    <s v="100"/>
    <x v="904"/>
    <s v="Telemetria 2026 - Larcomar"/>
    <d v="2026-01-20T00:00:00"/>
    <s v="PRA_CPACHECO"/>
    <s v="ZPMH"/>
    <s v="SER_GRAL"/>
    <s v="P56570705"/>
    <s v="ENERGY CLOUD S.A.C"/>
    <n v="6161.4"/>
    <n v="1785.9130434782608"/>
    <s v="PEN"/>
    <s v="false"/>
  </r>
  <r>
    <s v="LAR"/>
    <s v="PE"/>
    <x v="1"/>
    <n v="814"/>
    <s v="PE Explotación TI"/>
    <s v="CPACHECO"/>
    <x v="1"/>
    <s v="1400009167"/>
    <s v="110"/>
    <x v="904"/>
    <s v="Telemetria 2026 - Larcomar"/>
    <d v="2026-01-20T00:00:00"/>
    <s v="PRA_CPACHECO"/>
    <s v="ZPMH"/>
    <s v="SER_GRAL"/>
    <s v="P56570705"/>
    <s v="ENERGY CLOUD S.A.C"/>
    <n v="6161.4"/>
    <n v="1785.9130434782608"/>
    <s v="PEN"/>
    <s v="false"/>
  </r>
  <r>
    <s v="LAR"/>
    <s v="PE"/>
    <x v="1"/>
    <n v="814"/>
    <s v="PE Explotación TI"/>
    <s v="CPACHECO"/>
    <x v="1"/>
    <s v="1400009167"/>
    <s v="120"/>
    <x v="904"/>
    <s v="Telemetria 2026 - Larcomar"/>
    <d v="2026-01-20T00:00:00"/>
    <s v="PRA_CPACHECO"/>
    <s v="ZPMH"/>
    <s v="SER_GRAL"/>
    <s v="P56570705"/>
    <s v="ENERGY CLOUD S.A.C"/>
    <n v="6161.4"/>
    <n v="1785.9130434782608"/>
    <s v="PEN"/>
    <s v="false"/>
  </r>
  <r>
    <s v="MIN"/>
    <s v="PE"/>
    <x v="1"/>
    <n v="804"/>
    <s v="PE Marketing Mall"/>
    <s v="AATOCHE"/>
    <x v="2"/>
    <s v="1200144828"/>
    <s v="10"/>
    <x v="905"/>
    <s v="PAGO APDAYC Enero"/>
    <d v="2026-01-29T00:00:00"/>
    <s v="EXT_EDAVILA"/>
    <s v="ZSRV"/>
    <s v="SER_MKT"/>
    <s v="P20416564"/>
    <s v="SUSAN LEON PRODUCCIONES Y REPRESENT"/>
    <n v="6160"/>
    <n v="1785.5072463768115"/>
    <s v="PEN"/>
    <s v="false"/>
  </r>
  <r>
    <s v="DCO"/>
    <s v="CO"/>
    <x v="3"/>
    <n v="710"/>
    <s v="CO Sgcia Personas"/>
    <s v="JVASQUEZ"/>
    <x v="2"/>
    <s v="1200144271"/>
    <s v="10"/>
    <x v="906"/>
    <s v="Mantenimiento jardineria oficinas 2026"/>
    <d v="2026-01-20T00:00:00"/>
    <s v="JVASQUEZ"/>
    <s v="ZSRV"/>
    <s v=""/>
    <s v="C110636381"/>
    <s v="GERSON DANIEL RODRIGUEZ CARDENAS"/>
    <n v="6552000"/>
    <n v="1781.4029363784666"/>
    <s v="COP"/>
    <s v="false"/>
  </r>
  <r>
    <s v="4300"/>
    <s v="CO"/>
    <x v="3"/>
    <n v="702"/>
    <s v="CO Ops Mall"/>
    <s v="ARICO"/>
    <x v="2"/>
    <s v="1200145443"/>
    <s v="10"/>
    <x v="907"/>
    <s v="SERV. ASEO ADIONAL DIC 2025"/>
    <d v="2026-02-11T00:00:00"/>
    <s v="EXT_JTRUJILL"/>
    <s v="ZSRV"/>
    <s v=""/>
    <s v="C800125313"/>
    <s v="SUMMAR PROCESOS S.A.S"/>
    <n v="6525144"/>
    <n v="1774.1011419249592"/>
    <s v="COP"/>
    <s v="false"/>
  </r>
  <r>
    <s v="3450"/>
    <s v="PE"/>
    <x v="1"/>
    <n v="802"/>
    <s v="PE Ops Mall"/>
    <s v="CPACHECO"/>
    <x v="1"/>
    <s v="1400009302"/>
    <s v="10"/>
    <x v="908"/>
    <s v="Parking 2026 - VM COL"/>
    <d v="2026-02-19T00:00:00"/>
    <s v="PRA_CPACHECO"/>
    <s v="ZPMH"/>
    <s v="SER_GRAL"/>
    <s v="P60338169"/>
    <s v="INVERSIONES URBANISTICAS OPERADORA"/>
    <n v="6116"/>
    <n v="1772.7536231884058"/>
    <s v="PEN"/>
    <s v="false"/>
  </r>
  <r>
    <s v="3450"/>
    <s v="PE"/>
    <x v="1"/>
    <n v="802"/>
    <s v="PE Ops Mall"/>
    <s v="CPACHECO"/>
    <x v="1"/>
    <s v="1400009302"/>
    <s v="20"/>
    <x v="908"/>
    <s v="Parking 2026 - VM COL"/>
    <d v="2026-02-19T00:00:00"/>
    <s v="PRA_CPACHECO"/>
    <s v="ZPMH"/>
    <s v="SER_GRAL"/>
    <s v="P60338169"/>
    <s v="INVERSIONES URBANISTICAS OPERADORA"/>
    <n v="6116"/>
    <n v="1772.7536231884058"/>
    <s v="PEN"/>
    <s v="false"/>
  </r>
  <r>
    <s v="3450"/>
    <s v="PE"/>
    <x v="1"/>
    <n v="802"/>
    <s v="PE Ops Mall"/>
    <s v="CPACHECO"/>
    <x v="1"/>
    <s v="1400009302"/>
    <s v="30"/>
    <x v="908"/>
    <s v="Parking 2026 - VM COL"/>
    <d v="2026-02-19T00:00:00"/>
    <s v="PRA_CPACHECO"/>
    <s v="ZPMH"/>
    <s v="SER_GRAL"/>
    <s v="P60338169"/>
    <s v="INVERSIONES URBANISTICAS OPERADORA"/>
    <n v="6116"/>
    <n v="1772.7536231884058"/>
    <s v="PEN"/>
    <s v="false"/>
  </r>
  <r>
    <s v="3450"/>
    <s v="PE"/>
    <x v="1"/>
    <n v="802"/>
    <s v="PE Ops Mall"/>
    <s v="CPACHECO"/>
    <x v="1"/>
    <s v="1400009302"/>
    <s v="40"/>
    <x v="908"/>
    <s v="Parking 2026 - VM COL"/>
    <d v="2026-02-19T00:00:00"/>
    <s v="PRA_CPACHECO"/>
    <s v="ZPMH"/>
    <s v="SER_GRAL"/>
    <s v="P60338169"/>
    <s v="INVERSIONES URBANISTICAS OPERADORA"/>
    <n v="6116"/>
    <n v="1772.7536231884058"/>
    <s v="PEN"/>
    <s v="false"/>
  </r>
  <r>
    <s v="3450"/>
    <s v="PE"/>
    <x v="1"/>
    <n v="802"/>
    <s v="PE Ops Mall"/>
    <s v="CPACHECO"/>
    <x v="1"/>
    <s v="1400009302"/>
    <s v="50"/>
    <x v="908"/>
    <s v="Parking 2026 - VM COL"/>
    <d v="2026-02-19T00:00:00"/>
    <s v="PRA_CPACHECO"/>
    <s v="ZPMH"/>
    <s v="SER_GRAL"/>
    <s v="P60338169"/>
    <s v="INVERSIONES URBANISTICAS OPERADORA"/>
    <n v="6116"/>
    <n v="1772.7536231884058"/>
    <s v="PEN"/>
    <s v="false"/>
  </r>
  <r>
    <s v="3450"/>
    <s v="PE"/>
    <x v="1"/>
    <n v="802"/>
    <s v="PE Ops Mall"/>
    <s v="CPACHECO"/>
    <x v="1"/>
    <s v="1400009302"/>
    <s v="60"/>
    <x v="908"/>
    <s v="Parking 2026 - VM COL"/>
    <d v="2026-02-19T00:00:00"/>
    <s v="PRA_CPACHECO"/>
    <s v="ZPMH"/>
    <s v="SER_GRAL"/>
    <s v="P60338169"/>
    <s v="INVERSIONES URBANISTICAS OPERADORA"/>
    <n v="6116"/>
    <n v="1772.7536231884058"/>
    <s v="PEN"/>
    <s v="false"/>
  </r>
  <r>
    <s v="3450"/>
    <s v="PE"/>
    <x v="1"/>
    <n v="802"/>
    <s v="PE Ops Mall"/>
    <s v="CPACHECO"/>
    <x v="1"/>
    <s v="1400009302"/>
    <s v="70"/>
    <x v="908"/>
    <s v="Parking 2026 - VM COL"/>
    <d v="2026-02-19T00:00:00"/>
    <s v="PRA_CPACHECO"/>
    <s v="ZPMH"/>
    <s v="SER_GRAL"/>
    <s v="P60338169"/>
    <s v="INVERSIONES URBANISTICAS OPERADORA"/>
    <n v="6116"/>
    <n v="1772.7536231884058"/>
    <s v="PEN"/>
    <s v="false"/>
  </r>
  <r>
    <s v="3450"/>
    <s v="PE"/>
    <x v="1"/>
    <n v="802"/>
    <s v="PE Ops Mall"/>
    <s v="CPACHECO"/>
    <x v="1"/>
    <s v="1400009302"/>
    <s v="80"/>
    <x v="908"/>
    <s v="Parking 2026 - VM COL"/>
    <d v="2026-02-19T00:00:00"/>
    <s v="PRA_CPACHECO"/>
    <s v="ZPMH"/>
    <s v="SER_GRAL"/>
    <s v="P60338169"/>
    <s v="INVERSIONES URBANISTICAS OPERADORA"/>
    <n v="6116"/>
    <n v="1772.7536231884058"/>
    <s v="PEN"/>
    <s v="false"/>
  </r>
  <r>
    <s v="3450"/>
    <s v="PE"/>
    <x v="1"/>
    <n v="802"/>
    <s v="PE Ops Mall"/>
    <s v="CPACHECO"/>
    <x v="1"/>
    <s v="1400009302"/>
    <s v="90"/>
    <x v="908"/>
    <s v="Parking 2026 - VM COL"/>
    <d v="2026-02-19T00:00:00"/>
    <s v="PRA_CPACHECO"/>
    <s v="ZPMH"/>
    <s v="SER_GRAL"/>
    <s v="P60338169"/>
    <s v="INVERSIONES URBANISTICAS OPERADORA"/>
    <n v="6116"/>
    <n v="1772.7536231884058"/>
    <s v="PEN"/>
    <s v="false"/>
  </r>
  <r>
    <s v="3450"/>
    <s v="PE"/>
    <x v="1"/>
    <n v="802"/>
    <s v="PE Ops Mall"/>
    <s v="CPACHECO"/>
    <x v="1"/>
    <s v="1400009302"/>
    <s v="100"/>
    <x v="908"/>
    <s v="Parking 2026 - VM COL"/>
    <d v="2026-02-19T00:00:00"/>
    <s v="PRA_CPACHECO"/>
    <s v="ZPMH"/>
    <s v="SER_GRAL"/>
    <s v="P60338169"/>
    <s v="INVERSIONES URBANISTICAS OPERADORA"/>
    <n v="6116"/>
    <n v="1772.7536231884058"/>
    <s v="PEN"/>
    <s v="false"/>
  </r>
  <r>
    <s v="3450"/>
    <s v="PE"/>
    <x v="1"/>
    <n v="802"/>
    <s v="PE Ops Mall"/>
    <s v="CPACHECO"/>
    <x v="1"/>
    <s v="1400009302"/>
    <s v="110"/>
    <x v="908"/>
    <s v="Parking 2026 - VM COL"/>
    <d v="2026-02-19T00:00:00"/>
    <s v="PRA_CPACHECO"/>
    <s v="ZPMH"/>
    <s v="SER_GRAL"/>
    <s v="P60338169"/>
    <s v="INVERSIONES URBANISTICAS OPERADORA"/>
    <n v="6116"/>
    <n v="1772.7536231884058"/>
    <s v="PEN"/>
    <s v="false"/>
  </r>
  <r>
    <s v="3450"/>
    <s v="PE"/>
    <x v="1"/>
    <n v="802"/>
    <s v="PE Ops Mall"/>
    <s v="CPACHECO"/>
    <x v="1"/>
    <s v="1400009302"/>
    <s v="120"/>
    <x v="908"/>
    <s v="Parking 2026 - VM COL"/>
    <d v="2026-02-19T00:00:00"/>
    <s v="PRA_CPACHECO"/>
    <s v="ZPMH"/>
    <s v="SER_GRAL"/>
    <s v="P60338169"/>
    <s v="INVERSIONES URBANISTICAS OPERADORA"/>
    <n v="6116"/>
    <n v="1772.7536231884058"/>
    <s v="PEN"/>
    <s v="false"/>
  </r>
  <r>
    <s v="MAM"/>
    <s v="CL"/>
    <x v="0"/>
    <n v="604"/>
    <s v="CL Marketing Mall"/>
    <s v="JGORICHON"/>
    <x v="3"/>
    <s v="1200147195"/>
    <s v="10"/>
    <x v="909"/>
    <s v="BTS/ INFLUENCER/ MARZO"/>
    <d v="2026-03-12T00:00:00"/>
    <s v="JGORICHON"/>
    <s v="ZSRV"/>
    <s v=""/>
    <s v="77777198"/>
    <s v="INFLUENCER MARKETING SPA"/>
    <n v="1637152"/>
    <n v="1768.1163802879269"/>
    <s v="CLP"/>
    <s v="false"/>
  </r>
  <r>
    <s v="DCO"/>
    <s v="CO"/>
    <x v="3"/>
    <n v="710"/>
    <s v="CO Sgcia Personas"/>
    <s v="C ibañez"/>
    <x v="2"/>
    <s v="1200146658"/>
    <s v="10"/>
    <x v="910"/>
    <s v="Certificado Organizaciones laboralmente"/>
    <d v="2026-03-04T00:00:00"/>
    <s v="PRA_KCUBIDES"/>
    <s v="ZSRV"/>
    <s v=""/>
    <s v="C901093994"/>
    <s v="GOOD S.A.S."/>
    <n v="6500000"/>
    <n v="1767.2648178357804"/>
    <s v="COP"/>
    <s v="false"/>
  </r>
  <r>
    <s v="6400"/>
    <s v="PE"/>
    <x v="2"/>
    <n v="802"/>
    <s v="PE Ops Mall"/>
    <s v="PBRAVO"/>
    <x v="3"/>
    <s v="1200147383"/>
    <s v="10"/>
    <x v="911"/>
    <s v="MANTENIMIENTO PREVENTIVO DE EXTINTORES"/>
    <d v="2026-03-16T00:00:00"/>
    <s v="PBRAVO"/>
    <s v="ZSRV"/>
    <s v=""/>
    <s v="P60193943"/>
    <s v="VALEXTIN EQUIPOS CONTRA INCENDIOS"/>
    <n v="6085.32"/>
    <n v="1763.8608695652172"/>
    <s v="PEN"/>
    <s v="false"/>
  </r>
  <r>
    <s v="BOG"/>
    <s v="CO"/>
    <x v="3"/>
    <n v="719"/>
    <s v="CO Gcia Ing"/>
    <s v="JVASQUEZ"/>
    <x v="2"/>
    <s v="1200144613"/>
    <s v="10"/>
    <x v="912"/>
    <s v="4.1.1 Inst pto cero Loc Ara y pecera S1"/>
    <d v="2026-01-27T00:00:00"/>
    <s v="JVASQUEZ"/>
    <s v="ZSRV"/>
    <s v=""/>
    <s v="C901564641"/>
    <s v="PRIXMANT SAS"/>
    <n v="6485571"/>
    <n v="1763.3417618270798"/>
    <s v="COP"/>
    <s v="false"/>
  </r>
  <r>
    <s v="2400"/>
    <s v="CL"/>
    <x v="0"/>
    <n v="602"/>
    <s v="CL Ops Mall"/>
    <s v="fgonzalezv"/>
    <x v="2"/>
    <s v="1200146289"/>
    <s v="10"/>
    <x v="913"/>
    <s v="Validador tickets BellaPiel"/>
    <d v="2026-02-24T00:00:00"/>
    <s v="FGONZALEZV"/>
    <s v="ZSRV"/>
    <s v=""/>
    <s v="76913083"/>
    <s v="COMERCIALIZADORA DE INGENIERIA"/>
    <n v="1628037"/>
    <n v="1758.2722236022162"/>
    <s v="CLP"/>
    <s v="false"/>
  </r>
  <r>
    <s v="ACH"/>
    <s v="CL"/>
    <x v="0"/>
    <n v="602"/>
    <s v="CL Ops Mall"/>
    <s v="DUTRERAS"/>
    <x v="2"/>
    <s v="1200145582"/>
    <s v="10"/>
    <x v="914"/>
    <s v="LIMPIEZA LOCALES PATIO COMIDA EN QUIEBRA"/>
    <d v="2026-02-13T00:00:00"/>
    <s v="EXT_DUTRERAS"/>
    <s v="ZSRV"/>
    <s v=""/>
    <s v="80571500"/>
    <s v="ISS SERVICIOS GENERALES LIMITADA"/>
    <n v="1624525"/>
    <n v="1754.4792802911668"/>
    <s v="CLP"/>
    <s v="false"/>
  </r>
  <r>
    <s v="1110"/>
    <s v="CL"/>
    <x v="0"/>
    <n v="603"/>
    <s v="CL Ops Out/Strip"/>
    <s v="MBELLO"/>
    <x v="2"/>
    <s v="1200144734"/>
    <s v="10"/>
    <x v="915"/>
    <s v="DRENES EQ. A.A SECT. LOCALES  C Y E"/>
    <d v="2026-01-28T00:00:00"/>
    <s v="EXT_MBELLO"/>
    <s v="ZSRV"/>
    <s v=""/>
    <s v="96811990"/>
    <s v="LINKES CHILE S.A"/>
    <n v="1622320"/>
    <n v="1752.0978907692806"/>
    <s v="CLP"/>
    <s v="false"/>
  </r>
  <r>
    <s v="4300"/>
    <s v="CO"/>
    <x v="3"/>
    <n v="704"/>
    <s v="CO Mktg Mall"/>
    <s v="JVALDERRAMA"/>
    <x v="2"/>
    <s v="1200145846"/>
    <s v="10"/>
    <x v="916"/>
    <s v="COMPRA EQUIPOS COMMUNITY PAR"/>
    <d v="2026-02-18T00:00:00"/>
    <s v="AMONTES"/>
    <s v="ZSRV"/>
    <s v="SER_MKT"/>
    <s v="C830507707"/>
    <s v="PC QUICK SAS"/>
    <n v="6442031"/>
    <n v="1751.5038064165308"/>
    <s v="COP"/>
    <s v="false"/>
  </r>
  <r>
    <s v="1110"/>
    <s v="CL"/>
    <x v="0"/>
    <n v="612"/>
    <s v="CL Serv al Cliente"/>
    <s v="JBENAVENTE"/>
    <x v="2"/>
    <s v="1200145571"/>
    <s v="10"/>
    <x v="917"/>
    <s v="EMA-Databot  CON"/>
    <d v="2026-02-13T00:00:00"/>
    <s v="PRA_AOLAVARR"/>
    <s v="ZSRV"/>
    <s v=""/>
    <s v="77022253"/>
    <s v="DATABOT SPA"/>
    <n v="42"/>
    <n v="1750"/>
    <s v="UF"/>
    <s v="false"/>
  </r>
  <r>
    <s v="ACO"/>
    <s v="CL"/>
    <x v="0"/>
    <n v="612"/>
    <s v="CL Serv al Cliente"/>
    <s v="JBENAVNETE"/>
    <x v="2"/>
    <s v="1200145574"/>
    <s v="10"/>
    <x v="918"/>
    <s v="EMA-Databot ACO"/>
    <d v="2026-02-13T00:00:00"/>
    <s v="PRA_AOLAVARR"/>
    <s v="ZSRV"/>
    <s v=""/>
    <s v="77022253"/>
    <s v="DATABOT SPA"/>
    <n v="42"/>
    <n v="1750"/>
    <s v="UF"/>
    <s v="false"/>
  </r>
  <r>
    <s v="1100"/>
    <s v="CL"/>
    <x v="0"/>
    <n v="901"/>
    <s v="Corp Gcia Contral"/>
    <s v="VNUNEZ"/>
    <x v="2"/>
    <s v="1200146373"/>
    <s v="10"/>
    <x v="919"/>
    <s v="Video capacitación ley 20.393"/>
    <d v="2026-02-26T00:00:00"/>
    <s v="VNUNEZ"/>
    <s v="ZSRV"/>
    <s v=""/>
    <s v="77058171"/>
    <s v="CREATIVE VIEW CHILE SPA"/>
    <n v="1618607"/>
    <n v="1748.0878684133791"/>
    <s v="CLP"/>
    <s v="false"/>
  </r>
  <r>
    <s v="MIN"/>
    <s v="PE"/>
    <x v="1"/>
    <n v="801"/>
    <s v="PE Center Manager"/>
    <s v="ameza"/>
    <x v="2"/>
    <s v="1200145845"/>
    <s v="10"/>
    <x v="920"/>
    <s v="Equipamiento Security: Radios con lector"/>
    <d v="2026-02-18T00:00:00"/>
    <s v="AMEZAR"/>
    <s v="ZSRV"/>
    <s v="SER_VARIO"/>
    <s v="P60113015"/>
    <s v="GALAXY COMUNICACIONES S.A.C"/>
    <n v="1740"/>
    <n v="1740"/>
    <s v="USD"/>
    <s v="false"/>
  </r>
  <r>
    <s v="6000"/>
    <s v="PE"/>
    <x v="2"/>
    <n v="801"/>
    <s v="PE Center Manager"/>
    <s v="Ameza"/>
    <x v="2"/>
    <s v="1200145849"/>
    <s v="10"/>
    <x v="921"/>
    <s v="Equipos de Comunicación con lector de co"/>
    <d v="2026-02-18T00:00:00"/>
    <s v="AMEZAR"/>
    <s v="ZSRV"/>
    <s v="SER_VARIO"/>
    <s v="P60113015"/>
    <s v="GALAXY COMUNICACIONES S.A.C"/>
    <n v="1740"/>
    <n v="1740"/>
    <s v="USD"/>
    <s v="false"/>
  </r>
  <r>
    <s v="1100"/>
    <s v="CL"/>
    <x v="0"/>
    <n v="914"/>
    <s v="Corp Explo. TI"/>
    <s v="CPAVEZ"/>
    <x v="2"/>
    <s v="1200143660"/>
    <s v="10"/>
    <x v="922"/>
    <s v="REGULARIZACION 2025 - CAMBIO DE RSOCIAL"/>
    <d v="2026-01-05T00:00:00"/>
    <s v="CPAVEZ"/>
    <s v="ZSRV"/>
    <s v="SER_GRAL"/>
    <s v="76773092"/>
    <s v="ECLOUDNOVA SPA"/>
    <n v="1739.85"/>
    <n v="1739.85"/>
    <s v="USD"/>
    <s v="false"/>
  </r>
  <r>
    <s v="3510"/>
    <s v="PE"/>
    <x v="1"/>
    <n v="802"/>
    <s v="PE Ops Mall"/>
    <s v="DDIAZ"/>
    <x v="2"/>
    <s v="1200145794"/>
    <s v="10"/>
    <x v="923"/>
    <s v="Suscripción Anual 2026"/>
    <d v="2026-02-17T00:00:00"/>
    <s v="DDIAZ"/>
    <s v="ZSRV"/>
    <s v=""/>
    <s v="P17508903"/>
    <s v="CAMARA DE COMERCIO Y PROD"/>
    <n v="6000"/>
    <n v="1739.1304347826085"/>
    <s v="PEN"/>
    <s v="false"/>
  </r>
  <r>
    <s v="6000"/>
    <s v="PE"/>
    <x v="2"/>
    <n v="802"/>
    <s v="PE Ops Mall"/>
    <s v="MPONCE"/>
    <x v="2"/>
    <s v="1200146322"/>
    <s v="10"/>
    <x v="924"/>
    <s v="EVALUACION TECNICA MULTIDISCIPLINARIA"/>
    <d v="2026-02-25T00:00:00"/>
    <s v="EXT_KNOLASCO"/>
    <s v="ZSRV"/>
    <s v="SER_MANTO"/>
    <s v="P61274381"/>
    <s v="JKO SECURITY INTEGRAL SOLUTION S.A."/>
    <n v="6000"/>
    <n v="1739.1304347826085"/>
    <s v="PEN"/>
    <s v="false"/>
  </r>
  <r>
    <s v="MIN"/>
    <s v="PE"/>
    <x v="1"/>
    <n v="802"/>
    <s v="PE Ops Mall"/>
    <s v="jrojas"/>
    <x v="3"/>
    <s v="1200147523"/>
    <s v="10"/>
    <x v="925"/>
    <s v="Sum- de agua potable-Pab 7(9-15-Mar26)"/>
    <d v="2026-03-18T00:00:00"/>
    <s v="EXT_EDAVILA"/>
    <s v="ZSRV"/>
    <s v=""/>
    <s v="P56607803"/>
    <s v="NATIONAL FACILITIES MANAGEMENT S.A."/>
    <n v="6000"/>
    <n v="1739.1304347826085"/>
    <s v="PEN"/>
    <s v="false"/>
  </r>
  <r>
    <s v="BOG"/>
    <s v="CO"/>
    <x v="3"/>
    <n v="702"/>
    <s v="CO Ops Mall"/>
    <s v="CAROL CORTES"/>
    <x v="2"/>
    <s v="1200146119"/>
    <s v="10"/>
    <x v="926"/>
    <s v="RECERTIFICACION PUNTOS ANCLAJE INTER2026"/>
    <d v="2026-02-23T00:00:00"/>
    <s v="EXT_APAREDES"/>
    <s v="ZSRV"/>
    <s v=""/>
    <s v="C900971113"/>
    <s v="HSEQ ASESORIAS SAS"/>
    <n v="6390000"/>
    <n v="1737.357259380098"/>
    <s v="COP"/>
    <s v="false"/>
  </r>
  <r>
    <s v="6000"/>
    <s v="PE"/>
    <x v="2"/>
    <n v="802"/>
    <s v="PE Ops Mall"/>
    <s v="MPONCE"/>
    <x v="2"/>
    <s v="1200145190"/>
    <s v="10"/>
    <x v="927"/>
    <s v="Correc. Tuberia Montante y colectora Ø4&quot;"/>
    <d v="2026-02-06T00:00:00"/>
    <s v="EXT_KNOLASCO"/>
    <s v="ZSRV"/>
    <s v="SER_MANTO"/>
    <s v="P60049092"/>
    <s v="CONSTRUCTEC RYD S.A.C."/>
    <n v="5993.83"/>
    <n v="1737.3420289855071"/>
    <s v="PEN"/>
    <s v="false"/>
  </r>
  <r>
    <s v="1100"/>
    <s v="CL"/>
    <x v="0"/>
    <n v="604"/>
    <s v="CL Marketing Mall"/>
    <s v="MGALLARDO"/>
    <x v="2"/>
    <s v="1200144798"/>
    <s v="10"/>
    <x v="928"/>
    <s v="FERIAS/ MONTAJE FERIA EMPRENDO PEND/ FEB"/>
    <d v="2026-01-29T00:00:00"/>
    <s v="MGALLARDOC"/>
    <s v="ZSRV"/>
    <s v=""/>
    <s v="76288682"/>
    <s v="PRODUCTORA FUENTES LIMITADA"/>
    <n v="1602000"/>
    <n v="1730.1523873294959"/>
    <s v="CLP"/>
    <s v="false"/>
  </r>
  <r>
    <s v="4300"/>
    <s v="CO"/>
    <x v="3"/>
    <n v="704"/>
    <s v="CO Mktg Mall"/>
    <s v="JVALDERRAMA"/>
    <x v="2"/>
    <s v="1200144321"/>
    <s v="10"/>
    <x v="929"/>
    <s v="EUCARISTIAS AÑO 2026"/>
    <d v="2026-01-21T00:00:00"/>
    <s v="EXT_JTRUJILL"/>
    <s v="ZSRV"/>
    <s v=""/>
    <s v="C10222838"/>
    <s v="JOAQUIN EDUARDO CORTES TABARES"/>
    <n v="6360000"/>
    <n v="1729.2006525285481"/>
    <s v="COP"/>
    <s v="false"/>
  </r>
  <r>
    <s v="2400"/>
    <s v="CL"/>
    <x v="0"/>
    <n v="602"/>
    <s v="CL Ops Mall"/>
    <s v="rmesa"/>
    <x v="2"/>
    <s v="1200144065"/>
    <s v="10"/>
    <x v="930"/>
    <s v="Variables AEX Diciembre"/>
    <d v="2026-01-15T00:00:00"/>
    <s v="EXT_CRODRIGU"/>
    <s v="ZSRV"/>
    <s v=""/>
    <s v="76015796"/>
    <s v="GRUPO AMÉRICA FACILITY S.A."/>
    <n v="1600858"/>
    <n v="1728.919032756256"/>
    <s v="CLP"/>
    <s v="false"/>
  </r>
  <r>
    <s v="3520"/>
    <s v="PE"/>
    <x v="1"/>
    <n v="816"/>
    <s v="PE Sgcia Infra"/>
    <s v="MGRATELLY"/>
    <x v="2"/>
    <s v="1200146545"/>
    <s v="10"/>
    <x v="931"/>
    <s v="AUDITORIAS_ICA_ENERO_2026"/>
    <d v="2026-03-02T00:00:00"/>
    <s v="EXT_ACHIHUAN"/>
    <s v="ZSRV"/>
    <s v="SER_GRAL"/>
    <s v="P49259204"/>
    <s v="AF CONCEPT S.A.C."/>
    <n v="5950"/>
    <n v="1724.6376811594203"/>
    <s v="PEN"/>
    <s v="false"/>
  </r>
  <r>
    <s v="6150"/>
    <s v="PE"/>
    <x v="2"/>
    <n v="808"/>
    <s v="PE Área Legal"/>
    <s v="GOLIVERI"/>
    <x v="2"/>
    <s v="1200145842"/>
    <s v="20"/>
    <x v="932"/>
    <s v="DN - Inscripción de aumento de capital"/>
    <d v="2026-02-18T00:00:00"/>
    <s v="SGARIBAY"/>
    <s v="ZSRV"/>
    <s v=""/>
    <s v="P18214620"/>
    <s v="GONZALO GUSTAVO GONZALES GONZALES"/>
    <n v="5932.2"/>
    <n v="1719.478260869565"/>
    <s v="PEN"/>
    <s v="false"/>
  </r>
  <r>
    <s v="OAS"/>
    <s v="CO"/>
    <x v="3"/>
    <n v="709"/>
    <s v="CO Mktg Div"/>
    <s v="CGUTIERREZ"/>
    <x v="3"/>
    <s v="1200147209"/>
    <s v="10"/>
    <x v="933"/>
    <s v="COMPRA EQUIPO COMMUNITY OAS"/>
    <d v="2026-03-12T00:00:00"/>
    <s v="AMONTES"/>
    <s v="ZSRV"/>
    <s v="SER_MKT"/>
    <s v="C830507707"/>
    <s v="PC QUICK SAS"/>
    <n v="6322031"/>
    <n v="1718.8773790103317"/>
    <s v="COP"/>
    <s v="false"/>
  </r>
  <r>
    <s v="MAM"/>
    <s v="CL"/>
    <x v="0"/>
    <n v="604"/>
    <s v="CL Marketing Mall"/>
    <s v="JNONES"/>
    <x v="2"/>
    <s v="1200144462"/>
    <s v="10"/>
    <x v="934"/>
    <s v="VDV/PRODUCCIÓN DE VIDEO CP/FEBRERO"/>
    <d v="2026-01-23T00:00:00"/>
    <s v="JNONES"/>
    <s v="ZSRV"/>
    <s v=""/>
    <s v="77438642"/>
    <s v="PHILLIPS PRODUCCIONES AUDIOVISUALES"/>
    <n v="1589000"/>
    <n v="1716.112449105224"/>
    <s v="CLP"/>
    <s v="false"/>
  </r>
  <r>
    <s v="ACH"/>
    <s v="CL"/>
    <x v="0"/>
    <n v="604"/>
    <s v="CL Marketing Mall"/>
    <s v="F.LAMBERT"/>
    <x v="2"/>
    <s v="1200144043"/>
    <s v="10"/>
    <x v="935"/>
    <s v="PRODUCCION/ VDV/ ENERO/ 100%"/>
    <d v="2026-01-14T00:00:00"/>
    <s v="MFILIPINI"/>
    <s v="ZSRV"/>
    <s v=""/>
    <s v="77058171"/>
    <s v="CREATIVE VIEW CHILE SPA"/>
    <n v="1588000"/>
    <n v="1715.0324538572031"/>
    <s v="CLP"/>
    <s v="false"/>
  </r>
  <r>
    <s v="ACO"/>
    <s v="CL"/>
    <x v="0"/>
    <n v="604"/>
    <s v="CL Marketing Mall"/>
    <s v="F.LAMBERT"/>
    <x v="2"/>
    <s v="1200146380"/>
    <s v="10"/>
    <x v="936"/>
    <s v="PRODUCCION/ VDV/ FEBRERO"/>
    <d v="2026-02-26T00:00:00"/>
    <s v="MFILIPINI"/>
    <s v="ZSRV"/>
    <s v=""/>
    <s v="77058171"/>
    <s v="CREATIVE VIEW CHILE SPA"/>
    <n v="1588000"/>
    <n v="1715.0324538572031"/>
    <s v="CLP"/>
    <s v="false"/>
  </r>
  <r>
    <s v="PCA"/>
    <s v="CO"/>
    <x v="3"/>
    <n v="704"/>
    <s v="CO Mktg Mall"/>
    <s v="PRODRIGUEZ"/>
    <x v="2"/>
    <s v="1200144467"/>
    <s v="10"/>
    <x v="937"/>
    <s v="DERECHOS MUSICA PHONO GRABADA (DJ VIVO)"/>
    <d v="2026-01-23T00:00:00"/>
    <s v="EXT_DMENDES"/>
    <s v="ZSRV"/>
    <s v=""/>
    <s v="C890984107"/>
    <s v="ASOCIACION COLOMBIANA DE INTERPRETE"/>
    <n v="6303258"/>
    <n v="1713.773246329527"/>
    <s v="COP"/>
    <s v="false"/>
  </r>
  <r>
    <s v="1100"/>
    <s v="CL"/>
    <x v="0"/>
    <n v="604"/>
    <s v="CL Marketing Mall"/>
    <s v="P.NORAMBUENA"/>
    <x v="2"/>
    <s v="1200145686"/>
    <s v="10"/>
    <x v="938"/>
    <s v="AO INFLUENCERS/ TRAVELLERS/ FERIADO"/>
    <d v="2026-02-16T00:00:00"/>
    <s v="MFILIPINI"/>
    <s v="ZSRV"/>
    <s v=""/>
    <s v="76945383"/>
    <s v="NOT MEDIA SPA"/>
    <n v="1582000"/>
    <n v="1708.5524823690778"/>
    <s v="CLP"/>
    <s v="false"/>
  </r>
  <r>
    <s v="3450"/>
    <s v="PE"/>
    <x v="1"/>
    <n v="803"/>
    <s v="PE Ops Out/Strips"/>
    <s v="JROJAS"/>
    <x v="2"/>
    <s v="1200145878"/>
    <s v="10"/>
    <x v="939"/>
    <s v="Reja estacionamiento"/>
    <d v="2026-02-18T00:00:00"/>
    <s v="JROJAS"/>
    <s v="ZSRV"/>
    <s v=""/>
    <s v="P48281567"/>
    <s v="ARTE CONSULTORES, EJECUTORES E.I.R."/>
    <n v="5877"/>
    <n v="1703.478260869565"/>
    <s v="PEN"/>
    <s v="false"/>
  </r>
  <r>
    <s v="2400"/>
    <s v="CL"/>
    <x v="0"/>
    <n v="602"/>
    <s v="CL Ops Mall"/>
    <s v="RMESA"/>
    <x v="2"/>
    <s v="1200145940"/>
    <s v="10"/>
    <x v="940"/>
    <s v="BRU CAMARAS FEBRERO 2026"/>
    <d v="2026-02-19T00:00:00"/>
    <s v="EXT_JHERRERA"/>
    <s v="ZSRV"/>
    <s v=""/>
    <s v="76839748"/>
    <s v="SERVICIOS INTEGRALES RICARDO ALFONS"/>
    <n v="1576960"/>
    <n v="1703.1093063190524"/>
    <s v="CLP"/>
    <s v="false"/>
  </r>
  <r>
    <s v="1100"/>
    <s v="CL"/>
    <x v="0"/>
    <n v="604"/>
    <s v="CL Marketing Mall"/>
    <s v="P NORAMBUENA"/>
    <x v="3"/>
    <s v="1200147183"/>
    <s v="10"/>
    <x v="941"/>
    <s v="AO INFLUENCERS/DR MARTENS FEB/MARZO26"/>
    <d v="2026-03-12T00:00:00"/>
    <s v="BILLESCA"/>
    <s v="ZSRV"/>
    <s v=""/>
    <s v="76989941"/>
    <s v="ROCK FILMS SPA"/>
    <n v="1574000"/>
    <n v="1699.9125203849103"/>
    <s v="CLP"/>
    <s v="false"/>
  </r>
  <r>
    <s v="3540"/>
    <s v="PE"/>
    <x v="1"/>
    <n v="813"/>
    <s v="PE Gcia Ops"/>
    <s v="LRAMIREZ"/>
    <x v="2"/>
    <s v="1200146027"/>
    <s v="10"/>
    <x v="942"/>
    <s v="Servicio Coordinador de Operaciones Ener"/>
    <d v="2026-02-20T00:00:00"/>
    <s v="PRA_ARIVERA"/>
    <s v="ZSRV"/>
    <s v="SER_GRAL"/>
    <s v="P45455327"/>
    <s v="OBIETTIVO LAVORO PERU S.A.C - OL PE"/>
    <n v="5861.97"/>
    <n v="1699.1217391304347"/>
    <s v="PEN"/>
    <s v="false"/>
  </r>
  <r>
    <s v="6000"/>
    <s v="PE"/>
    <x v="2"/>
    <n v="801"/>
    <s v="PE Center Manager"/>
    <s v="MPONCE"/>
    <x v="3"/>
    <s v="1200147563"/>
    <s v="10"/>
    <x v="943"/>
    <s v="SUM. ROLLO TERMICO"/>
    <d v="2026-03-18T00:00:00"/>
    <s v="EXT_KNOLASCO"/>
    <s v="ZSRV"/>
    <s v="SER_MANTO"/>
    <s v="P53754813"/>
    <s v="EQUIPOS Y SISTEMAS DE PARKING S.R.L"/>
    <n v="1684.8"/>
    <n v="1684.8"/>
    <s v="USD"/>
    <s v="false"/>
  </r>
  <r>
    <s v="BOG"/>
    <s v="CO"/>
    <x v="3"/>
    <n v="710"/>
    <s v="CO Sgcia Personas"/>
    <s v="JVASQUEZ"/>
    <x v="2"/>
    <s v="1200144259"/>
    <s v="10"/>
    <x v="944"/>
    <s v="Suministro e instalacion tarjeta panel d"/>
    <d v="2026-01-20T00:00:00"/>
    <s v="JVASQUEZ"/>
    <s v="ZSRV"/>
    <s v=""/>
    <s v="C900038616"/>
    <s v="CBRE COLOMBIA SAS"/>
    <n v="6165733"/>
    <n v="1676.3820010875477"/>
    <s v="COP"/>
    <s v="false"/>
  </r>
  <r>
    <s v="1100"/>
    <s v="CL"/>
    <x v="0"/>
    <n v="604"/>
    <s v="CL Marketing Mall"/>
    <s v="MGALLARDO"/>
    <x v="2"/>
    <s v="1200145250"/>
    <s v="10"/>
    <x v="945"/>
    <s v="GRAFICAS/ CIERRES ZONA C/ FEB 26"/>
    <d v="2026-02-09T00:00:00"/>
    <s v="MGALLARDOC"/>
    <s v="ZSRV"/>
    <s v=""/>
    <s v="76593514"/>
    <s v="TEMPO PRODUCCIONES BY DS SPA"/>
    <n v="1550000"/>
    <n v="1673.9926344324085"/>
    <s v="CLP"/>
    <s v="false"/>
  </r>
  <r>
    <s v="1110"/>
    <s v="CL"/>
    <x v="0"/>
    <n v="603"/>
    <s v="CL Ops Out/Strip"/>
    <s v="MBELLO"/>
    <x v="2"/>
    <s v="1200146156"/>
    <s v="10"/>
    <x v="946"/>
    <s v="PPTO 437  086RP0106- CORRECTIVO FEBRERO"/>
    <d v="2026-02-23T00:00:00"/>
    <s v="EXT_MBELLO"/>
    <s v="ZSRV"/>
    <s v=""/>
    <s v="96811990"/>
    <s v="LINKES CHILE S.A"/>
    <n v="1546389"/>
    <n v="1670.0927715918051"/>
    <s v="CLP"/>
    <s v="false"/>
  </r>
  <r>
    <s v="AEB"/>
    <s v="CL"/>
    <x v="0"/>
    <n v="602"/>
    <s v="CL Ops Mall"/>
    <s v="MFREITEZ"/>
    <x v="2"/>
    <s v="1200145366"/>
    <s v="10"/>
    <x v="947"/>
    <s v="MICROFONO PANEL NOTIFIER AUDIO EVAC."/>
    <d v="2026-02-10T00:00:00"/>
    <s v="KVARAS"/>
    <s v="ZSRV"/>
    <s v=""/>
    <s v="76425235"/>
    <s v="REDES CONTRA INCENDIOS SPA"/>
    <n v="40"/>
    <n v="1666.6666666666667"/>
    <s v="UF"/>
    <s v="false"/>
  </r>
  <r>
    <s v="1100"/>
    <s v="CL"/>
    <x v="0"/>
    <n v="635"/>
    <s v="CL Proyectos 6"/>
    <s v="CGARCIA"/>
    <x v="2"/>
    <s v="1200145975"/>
    <s v="10"/>
    <x v="948"/>
    <s v="Acceso Oficinas Parque Arauco"/>
    <d v="2026-02-19T00:00:00"/>
    <s v="EXT_AYEPEZ"/>
    <s v="ZSRV"/>
    <s v=""/>
    <s v="76279296"/>
    <s v="ARANEDA INGENIEROS CONSULTORES SPA."/>
    <n v="40"/>
    <n v="1666.6666666666667"/>
    <s v="UF"/>
    <s v="false"/>
  </r>
  <r>
    <s v="2400"/>
    <s v="CL"/>
    <x v="0"/>
    <n v="602"/>
    <s v="CL Ops Mall"/>
    <s v="RMESA"/>
    <x v="2"/>
    <s v="1200146376"/>
    <s v="10"/>
    <x v="949"/>
    <s v="CONTROL PALOMAS FEB 2026"/>
    <d v="2026-02-26T00:00:00"/>
    <s v="EXT_JHERRERA"/>
    <s v="ZSRV"/>
    <s v=""/>
    <s v="8337147"/>
    <s v="JUAN ANTONIO LAZO QUEZADA"/>
    <n v="40"/>
    <n v="1666.6666666666667"/>
    <s v="UF"/>
    <s v="false"/>
  </r>
  <r>
    <s v="2400"/>
    <s v="CL"/>
    <x v="0"/>
    <n v="602"/>
    <s v="CL Ops Mall"/>
    <s v="RMESA"/>
    <x v="2"/>
    <s v="1200146376"/>
    <s v="20"/>
    <x v="949"/>
    <s v="CONTROL PALOMAS ABR 2026"/>
    <d v="2026-02-26T00:00:00"/>
    <s v="EXT_JHERRERA"/>
    <s v="ZSRV"/>
    <s v=""/>
    <s v="8337147"/>
    <s v="JUAN ANTONIO LAZO QUEZADA"/>
    <n v="40"/>
    <n v="1666.6666666666667"/>
    <s v="UF"/>
    <s v="false"/>
  </r>
  <r>
    <s v="2400"/>
    <s v="CL"/>
    <x v="0"/>
    <n v="602"/>
    <s v="CL Ops Mall"/>
    <s v="RMESA"/>
    <x v="2"/>
    <s v="1200146376"/>
    <s v="30"/>
    <x v="949"/>
    <s v="CONTROL PALOMAS JUN 2026"/>
    <d v="2026-02-26T00:00:00"/>
    <s v="EXT_JHERRERA"/>
    <s v="ZSRV"/>
    <s v=""/>
    <s v="8337147"/>
    <s v="JUAN ANTONIO LAZO QUEZADA"/>
    <n v="40"/>
    <n v="1666.6666666666667"/>
    <s v="UF"/>
    <s v="false"/>
  </r>
  <r>
    <s v="2400"/>
    <s v="CL"/>
    <x v="0"/>
    <n v="602"/>
    <s v="CL Ops Mall"/>
    <s v="RMESA"/>
    <x v="2"/>
    <s v="1200146376"/>
    <s v="40"/>
    <x v="949"/>
    <s v="CONTROL PALOMAS AGO 2026"/>
    <d v="2026-02-26T00:00:00"/>
    <s v="EXT_JHERRERA"/>
    <s v="ZSRV"/>
    <s v=""/>
    <s v="8337147"/>
    <s v="JUAN ANTONIO LAZO QUEZADA"/>
    <n v="40"/>
    <n v="1666.6666666666667"/>
    <s v="UF"/>
    <s v="false"/>
  </r>
  <r>
    <s v="2400"/>
    <s v="CL"/>
    <x v="0"/>
    <n v="602"/>
    <s v="CL Ops Mall"/>
    <s v="RMESA"/>
    <x v="2"/>
    <s v="1200146376"/>
    <s v="50"/>
    <x v="949"/>
    <s v="CONTROL PALOMAS OCT 2026"/>
    <d v="2026-02-26T00:00:00"/>
    <s v="EXT_JHERRERA"/>
    <s v="ZSRV"/>
    <s v=""/>
    <s v="8337147"/>
    <s v="JUAN ANTONIO LAZO QUEZADA"/>
    <n v="40"/>
    <n v="1666.6666666666667"/>
    <s v="UF"/>
    <s v="false"/>
  </r>
  <r>
    <s v="2400"/>
    <s v="CL"/>
    <x v="0"/>
    <n v="602"/>
    <s v="CL Ops Mall"/>
    <s v="RMESA"/>
    <x v="2"/>
    <s v="1200146376"/>
    <s v="60"/>
    <x v="949"/>
    <s v="CONTROL PALOMAS DIC 2026"/>
    <d v="2026-02-26T00:00:00"/>
    <s v="EXT_JHERRERA"/>
    <s v="ZSRV"/>
    <s v=""/>
    <s v="8337147"/>
    <s v="JUAN ANTONIO LAZO QUEZADA"/>
    <n v="40"/>
    <n v="1666.6666666666667"/>
    <s v="UF"/>
    <s v="false"/>
  </r>
  <r>
    <s v="1100"/>
    <s v="CL"/>
    <x v="0"/>
    <n v="608"/>
    <s v="CL Área Legal"/>
    <s v="P SCHWENCKE"/>
    <x v="3"/>
    <s v="1200147200"/>
    <s v="10"/>
    <x v="950"/>
    <s v="PLATAFORMA DIGITAL CONTRATOS FEBRERO 26"/>
    <d v="2026-03-12T00:00:00"/>
    <s v="BILLESCA"/>
    <s v="ZSRV"/>
    <s v=""/>
    <s v="76487501"/>
    <s v="INVERSIONES Y ASESORIAS DE PROGRAMA"/>
    <n v="39.99"/>
    <n v="1666.25"/>
    <s v="UF"/>
    <s v="false"/>
  </r>
  <r>
    <s v="1110"/>
    <s v="CL"/>
    <x v="0"/>
    <n v="603"/>
    <s v="CL Ops Out/Strip"/>
    <s v="MBELO"/>
    <x v="2"/>
    <s v="1200144978"/>
    <s v="10"/>
    <x v="951"/>
    <s v="Cierre prov loc Steve Madden"/>
    <d v="2026-02-03T00:00:00"/>
    <s v="EXT_MBELLO"/>
    <s v="ZSRV"/>
    <s v=""/>
    <s v="96811990"/>
    <s v="LINKES CHILE S.A"/>
    <n v="1533421"/>
    <n v="1656.08739321547"/>
    <s v="CLP"/>
    <s v="false"/>
  </r>
  <r>
    <s v="3300"/>
    <s v="PE"/>
    <x v="1"/>
    <n v="808"/>
    <s v="PE Área Legal"/>
    <s v="GOLIVERI"/>
    <x v="2"/>
    <s v="1200146500"/>
    <s v="10"/>
    <x v="952"/>
    <s v="Liquidación por asesoria Legal - Dic25"/>
    <d v="2026-02-27T00:00:00"/>
    <s v="SGARIBAY"/>
    <s v="ZSRV"/>
    <s v=""/>
    <s v="P54744099"/>
    <s v="ESTUDIO JORGE AVENDANO ABOGADOS"/>
    <n v="1646.67"/>
    <n v="1646.67"/>
    <s v="USD"/>
    <s v="false"/>
  </r>
  <r>
    <s v="1100"/>
    <s v="CL"/>
    <x v="0"/>
    <n v="604"/>
    <s v="CL Marketing Mall"/>
    <s v="MGALLARDO"/>
    <x v="2"/>
    <s v="1200144830"/>
    <s v="10"/>
    <x v="953"/>
    <s v="GRAFICAS/ CIERRES ZONA BC/ FEB 26"/>
    <d v="2026-01-29T00:00:00"/>
    <s v="MGALLARDOC"/>
    <s v="ZSRV"/>
    <s v=""/>
    <s v="76288682"/>
    <s v="PRODUCTORA FUENTES LIMITADA"/>
    <n v="1524440"/>
    <n v="1646.3879558929941"/>
    <s v="CLP"/>
    <s v="false"/>
  </r>
  <r>
    <s v="LAR"/>
    <s v="PE"/>
    <x v="1"/>
    <n v="801"/>
    <s v="PE Center Manager"/>
    <s v="FZAMALLOA"/>
    <x v="2"/>
    <s v="1200146822"/>
    <s v="10"/>
    <x v="954"/>
    <s v="tratamiento anticorrosivo a infraestruct"/>
    <d v="2026-03-06T00:00:00"/>
    <s v="EXT_KNOLASCO"/>
    <s v="ZSRV"/>
    <s v=""/>
    <s v="P60055289"/>
    <s v="ELECTROMING INGENIERÍA Y MANTENIMIE"/>
    <n v="5679"/>
    <n v="1646.086956521739"/>
    <s v="PEN"/>
    <s v="false"/>
  </r>
  <r>
    <s v="1100"/>
    <s v="CL"/>
    <x v="0"/>
    <n v="602"/>
    <s v="CL Ops Mall"/>
    <s v="fgonzalezv"/>
    <x v="2"/>
    <s v="1200146339"/>
    <s v="10"/>
    <x v="955"/>
    <s v="Graficas express"/>
    <d v="2026-02-25T00:00:00"/>
    <s v="FGONZALEZV"/>
    <s v="ZSRV"/>
    <s v=""/>
    <s v="76813713"/>
    <s v="PRODUCCIONES PROMOTIVA SPA"/>
    <n v="1520996"/>
    <n v="1642.6684522588102"/>
    <s v="CLP"/>
    <s v="false"/>
  </r>
  <r>
    <s v="DCO"/>
    <s v="CO"/>
    <x v="3"/>
    <n v="710"/>
    <s v="CO Sgcia Personas"/>
    <s v="T Durán"/>
    <x v="2"/>
    <s v="1200145892"/>
    <s v="10"/>
    <x v="956"/>
    <s v="inscripción CLICC"/>
    <d v="2026-02-18T00:00:00"/>
    <s v="PRA_KCUBIDES"/>
    <s v="ZSRV"/>
    <s v=""/>
    <s v="C901691462"/>
    <s v="CÁMARA LATINOAMERICANA DE LA INDUST"/>
    <n v="6040905"/>
    <n v="1642.4429037520392"/>
    <s v="COP"/>
    <s v="false"/>
  </r>
  <r>
    <s v="LMR"/>
    <s v="PE"/>
    <x v="1"/>
    <n v="805"/>
    <s v="PE Gcia InfrayDes"/>
    <s v="CLI"/>
    <x v="2"/>
    <s v="1200146023"/>
    <s v="10"/>
    <x v="957"/>
    <s v="Implementación mobiliario"/>
    <d v="2026-02-20T00:00:00"/>
    <s v="EXT_ACHIHUAN"/>
    <s v="ZSRV"/>
    <s v=""/>
    <s v="P60467053"/>
    <s v="MATICO SERVICIOS INMOBILIARIOS SOCI"/>
    <n v="5656.8"/>
    <n v="1639.6521739130435"/>
    <s v="PEN"/>
    <s v="false"/>
  </r>
  <r>
    <s v="1100"/>
    <s v="CL"/>
    <x v="0"/>
    <n v="602"/>
    <s v="CL Ops Mall"/>
    <s v="AGOMEZ"/>
    <x v="2"/>
    <s v="1200145147"/>
    <s v="10"/>
    <x v="958"/>
    <s v="Cierre provisorio suc315 Zappa"/>
    <d v="2026-02-05T00:00:00"/>
    <s v="EXT_DMENESES"/>
    <s v="ZSRV"/>
    <s v=""/>
    <s v="76088687"/>
    <s v="MCS CONSTRUCCIONES LIMITADA"/>
    <n v="39.21"/>
    <n v="1633.75"/>
    <s v="UF"/>
    <s v="false"/>
  </r>
  <r>
    <s v="OAS"/>
    <s v="CO"/>
    <x v="3"/>
    <n v="703"/>
    <s v="CO Ops Out/Strip"/>
    <s v="LCHARRY"/>
    <x v="2"/>
    <s v="1200145544"/>
    <s v="10"/>
    <x v="959"/>
    <s v="OASFEB/26 SONDEO TUBERIA Y LIMPIEZA CAJA"/>
    <d v="2026-02-12T00:00:00"/>
    <s v="RFC_CPI_SAP"/>
    <s v="ZSRV"/>
    <s v=""/>
    <s v="C900353612"/>
    <s v="GYT SERVICES SAS"/>
    <n v="6000000"/>
    <n v="1631.3213703099511"/>
    <s v="COP"/>
    <s v="false"/>
  </r>
  <r>
    <s v="CON"/>
    <s v="CL"/>
    <x v="0"/>
    <n v="602"/>
    <s v="CL Ops Mall"/>
    <s v="JALVAREZV"/>
    <x v="2"/>
    <s v="1200143873"/>
    <s v="10"/>
    <x v="960"/>
    <s v="Desmalezado perimetral"/>
    <d v="2026-01-12T00:00:00"/>
    <s v="JALVAREZV"/>
    <s v="ZSRV"/>
    <s v=""/>
    <s v="10772414"/>
    <s v="VICENTE ANDRES MENDEZ NAVARRETE"/>
    <n v="1509512"/>
    <n v="1630.265786830538"/>
    <s v="CLP"/>
    <s v="false"/>
  </r>
  <r>
    <s v="1110"/>
    <s v="CL"/>
    <x v="0"/>
    <n v="604"/>
    <s v="CL Marketing Mall"/>
    <s v="F.MOZO"/>
    <x v="2"/>
    <s v="1200145960"/>
    <s v="10"/>
    <x v="961"/>
    <s v="APOYO BBDO/ FEBRERO MARZO"/>
    <d v="2026-02-19T00:00:00"/>
    <s v="MFILIPINI"/>
    <s v="ZSRV"/>
    <s v=""/>
    <s v="96771790"/>
    <s v="BBDO PUBLICIDAD SA"/>
    <n v="1500000"/>
    <n v="1619.992872031363"/>
    <s v="CLP"/>
    <s v="false"/>
  </r>
  <r>
    <s v="ACH"/>
    <s v="CL"/>
    <x v="0"/>
    <n v="602"/>
    <s v="CL Ops Mall"/>
    <s v="DUTRERAS"/>
    <x v="2"/>
    <s v="1200146755"/>
    <s v="10"/>
    <x v="962"/>
    <s v="SERVICIO ARRIENDO MAQUINA LAVADO MES 4"/>
    <d v="2026-03-05T00:00:00"/>
    <s v="EXT_DUTRERAS"/>
    <s v="ZSRV"/>
    <s v=""/>
    <s v="80571500"/>
    <s v="ISS SERVICIOS GENERALES LIMITADA"/>
    <n v="1496239"/>
    <n v="1615.9310099035565"/>
    <s v="CLP"/>
    <s v="false"/>
  </r>
  <r>
    <s v="ACH"/>
    <s v="CL"/>
    <x v="0"/>
    <n v="602"/>
    <s v="CL Ops Mall"/>
    <s v="DUTRERAS"/>
    <x v="2"/>
    <s v="1200146752"/>
    <s v="10"/>
    <x v="963"/>
    <s v="SERVICIO ARRIENDO MAQUINA LAVADO MES 3"/>
    <d v="2026-03-05T00:00:00"/>
    <s v="EXT_DUTRERAS"/>
    <s v="ZSRV"/>
    <s v=""/>
    <s v="80571500"/>
    <s v="ISS SERVICIOS GENERALES LIMITADA"/>
    <n v="1496239"/>
    <n v="1615.9310099035565"/>
    <s v="CLP"/>
    <s v="false"/>
  </r>
  <r>
    <s v="ACH"/>
    <s v="CL"/>
    <x v="0"/>
    <n v="602"/>
    <s v="CL Ops Mall"/>
    <s v="DUTRERAS"/>
    <x v="3"/>
    <s v="1200147219"/>
    <s v="10"/>
    <x v="964"/>
    <s v="SERVICIO ARRIENDO MAQUINA MES 5 (FEB.)"/>
    <d v="2026-03-12T00:00:00"/>
    <s v="EXT_DUTRERAS"/>
    <s v="ZSRV"/>
    <s v=""/>
    <s v="80571500"/>
    <s v="ISS SERVICIOS GENERALES LIMITADA"/>
    <n v="1496239"/>
    <n v="1615.9310099035565"/>
    <s v="CLP"/>
    <s v="false"/>
  </r>
  <r>
    <s v="1100"/>
    <s v="CL"/>
    <x v="0"/>
    <n v="910"/>
    <s v="Corp A. Personas"/>
    <s v="CGALLETTI"/>
    <x v="2"/>
    <s v="1200145504"/>
    <s v="10"/>
    <x v="965"/>
    <s v="Material para onboarding"/>
    <d v="2026-02-12T00:00:00"/>
    <s v="DQUINTANA"/>
    <s v="ZSRV"/>
    <s v=""/>
    <s v="76593514"/>
    <s v="TEMPO PRODUCCIONES BY DS SPA"/>
    <n v="1495250"/>
    <n v="1614.8628946032638"/>
    <s v="CLP"/>
    <s v="false"/>
  </r>
  <r>
    <s v="1110"/>
    <s v="CL"/>
    <x v="0"/>
    <n v="603"/>
    <s v="CL Ops Out/Strip"/>
    <s v="Ext_mloyola"/>
    <x v="2"/>
    <s v="1200144698"/>
    <s v="10"/>
    <x v="966"/>
    <s v="Adicionales obras compactador - Recupac"/>
    <d v="2026-01-28T00:00:00"/>
    <s v="EXT_MLOYOLA"/>
    <s v="ZSRV"/>
    <s v=""/>
    <s v="77692006"/>
    <s v="FISER SPA"/>
    <n v="1490000"/>
    <n v="1609.1929195511541"/>
    <s v="CLP"/>
    <s v="false"/>
  </r>
  <r>
    <s v="3540"/>
    <s v="PE"/>
    <x v="1"/>
    <n v="810"/>
    <s v="PE Área Personas"/>
    <s v="GRAVINES"/>
    <x v="2"/>
    <s v="1200146565"/>
    <s v="10"/>
    <x v="967"/>
    <s v="SERV CONSERJE ENERO 26"/>
    <d v="2026-03-02T00:00:00"/>
    <s v="GRAVINES"/>
    <s v="ZSRV"/>
    <s v="SER_MKT"/>
    <s v="P12262043"/>
    <s v="OVERALL BUSINESS S.A"/>
    <n v="5532.7"/>
    <n v="1603.6811594202898"/>
    <s v="PEN"/>
    <s v="false"/>
  </r>
  <r>
    <s v="3300"/>
    <s v="PE"/>
    <x v="1"/>
    <n v="808"/>
    <s v="PE Área Legal"/>
    <s v="GOLIVERI"/>
    <x v="2"/>
    <s v="1200145598"/>
    <s v="10"/>
    <x v="968"/>
    <s v="Hon. Consultas diversas Larcomar - Ene26"/>
    <d v="2026-02-13T00:00:00"/>
    <s v="SGARIBAY"/>
    <s v="ZSRV"/>
    <s v=""/>
    <s v="P51003756"/>
    <s v="ESTUDIO LUIS ECHECOPAR GARCIA S.R.L"/>
    <n v="1600"/>
    <n v="1600"/>
    <s v="USD"/>
    <s v="false"/>
  </r>
  <r>
    <s v="1100"/>
    <s v="CL"/>
    <x v="0"/>
    <n v="922"/>
    <s v="Corp A. Clientes"/>
    <s v="CFERNANDEZG"/>
    <x v="2"/>
    <s v="1200146645"/>
    <s v="10"/>
    <x v="969"/>
    <s v="INTEGRACIÓN SOVOS - INTIZA"/>
    <d v="2026-03-04T00:00:00"/>
    <s v="CFERNANDEZG"/>
    <s v="ZSRV"/>
    <s v=""/>
    <s v="21666283"/>
    <s v="INTIZA SA"/>
    <n v="1600"/>
    <n v="1600"/>
    <s v="USD"/>
    <s v="false"/>
  </r>
  <r>
    <s v="6700"/>
    <s v="PE"/>
    <x v="2"/>
    <n v="802"/>
    <s v="PE Ops Mall"/>
    <s v="ZDIAZ"/>
    <x v="2"/>
    <s v="1200144430"/>
    <s v="10"/>
    <x v="970"/>
    <s v="PRESUPUESTO REVISION DE INFORMACIÓN DE S"/>
    <d v="2026-01-22T00:00:00"/>
    <s v="ZDIAZ"/>
    <s v="ZSRV"/>
    <s v=""/>
    <s v="P51482450"/>
    <s v="HIGASHI INGENIEROS S.A.C"/>
    <n v="5500"/>
    <n v="1594.2028985507245"/>
    <s v="PEN"/>
    <s v="false"/>
  </r>
  <r>
    <s v="6000"/>
    <s v="PE"/>
    <x v="2"/>
    <n v="804"/>
    <s v="PE Marketing Mall"/>
    <s v="AATOCHE"/>
    <x v="2"/>
    <s v="1200146464"/>
    <s v="10"/>
    <x v="971"/>
    <s v="Eventos_GestionArtista27.02_Febrero"/>
    <d v="2026-02-27T00:00:00"/>
    <s v="EXT_KNOLASCO"/>
    <s v="ZSRV"/>
    <s v="SER_MKT"/>
    <s v="P55475164"/>
    <s v="INVERSIONES LURA S.A.C"/>
    <n v="5500"/>
    <n v="1594.2028985507245"/>
    <s v="PEN"/>
    <s v="false"/>
  </r>
  <r>
    <s v="6650"/>
    <s v="PE"/>
    <x v="2"/>
    <n v="802"/>
    <s v="PE Ops Mall"/>
    <s v="MCHACALIAZA"/>
    <x v="2"/>
    <s v="1200145265"/>
    <s v="10"/>
    <x v="972"/>
    <s v="Monitoreo Ambiental 2026 - 1"/>
    <d v="2026-02-09T00:00:00"/>
    <s v="MCHACALIAZA"/>
    <s v="ZSRV"/>
    <s v=""/>
    <s v="P29040966"/>
    <s v="ECOLAB S.R.L"/>
    <n v="5490"/>
    <n v="1591.3043478260868"/>
    <s v="PEN"/>
    <s v="false"/>
  </r>
  <r>
    <s v="1100"/>
    <s v="CL"/>
    <x v="0"/>
    <n v="602"/>
    <s v="CL Ops Mall"/>
    <s v="KCEA"/>
    <x v="2"/>
    <s v="1200143815"/>
    <s v="10"/>
    <x v="973"/>
    <s v="Rep. Puerta Piso 1 Montacargas Andén K."/>
    <d v="2026-01-09T00:00:00"/>
    <s v="EXT_CNARANJO"/>
    <s v="ZSRV"/>
    <s v=""/>
    <s v="85233500"/>
    <s v="FABRIMETAL S.A"/>
    <n v="38.119999999999997"/>
    <n v="1588.3333333333333"/>
    <s v="UF"/>
    <s v="false"/>
  </r>
  <r>
    <s v="2400"/>
    <s v="CL"/>
    <x v="0"/>
    <n v="602"/>
    <s v="CL Ops Mall"/>
    <s v="rmesa"/>
    <x v="2"/>
    <s v="1200146571"/>
    <s v="10"/>
    <x v="974"/>
    <s v="Variables AEX Febrero"/>
    <d v="2026-03-02T00:00:00"/>
    <s v="EXT_CRODRIGU"/>
    <s v="ZSRV"/>
    <s v=""/>
    <s v="76015796"/>
    <s v="GRUPO AMÉRICA FACILITY S.A."/>
    <n v="1467477"/>
    <n v="1584.8681865799792"/>
    <s v="CLP"/>
    <s v="false"/>
  </r>
  <r>
    <s v="LAR"/>
    <s v="PE"/>
    <x v="1"/>
    <n v="801"/>
    <s v="PE Center Manager"/>
    <s v="FZAMALLOA"/>
    <x v="2"/>
    <s v="1200146865"/>
    <s v="10"/>
    <x v="975"/>
    <s v="SUMINISTRO DE SEÑALETICAS"/>
    <d v="2026-03-09T00:00:00"/>
    <s v="EXT_KNOLASCO"/>
    <s v="ZSRV"/>
    <s v=""/>
    <s v="P55219583"/>
    <s v="SERVICIOS EVENTOS SPECIALES"/>
    <n v="5465.49"/>
    <n v="1584.1999999999998"/>
    <s v="PEN"/>
    <s v="false"/>
  </r>
  <r>
    <s v="1100"/>
    <s v="CL"/>
    <x v="0"/>
    <n v="914"/>
    <s v="Corp Explo. TI"/>
    <s v="CPAVEZ"/>
    <x v="2"/>
    <s v="1200143945"/>
    <s v="10"/>
    <x v="976"/>
    <s v="ACCESORIOS - MONITORES"/>
    <d v="2026-01-13T00:00:00"/>
    <s v="CPAVEZ"/>
    <s v="ZSRV"/>
    <s v="SER_GRAL"/>
    <s v="79882360"/>
    <s v="INGENIERIA E INFORMATICA ASOCIADA"/>
    <n v="1464904"/>
    <n v="1582.0893588068213"/>
    <s v="CLP"/>
    <s v="false"/>
  </r>
  <r>
    <s v="1100"/>
    <s v="CL"/>
    <x v="0"/>
    <n v="610"/>
    <s v="CL Área Personas"/>
    <s v="KLUNA"/>
    <x v="2"/>
    <s v="1200144788"/>
    <s v="10"/>
    <x v="977"/>
    <s v="ASESORIAS"/>
    <d v="2026-01-29T00:00:00"/>
    <s v="KLUNA"/>
    <s v="ZSRV"/>
    <s v="SER_GRAL"/>
    <s v="76152369"/>
    <s v="AUSTRAL CONSULTORES SPA"/>
    <n v="1463248"/>
    <n v="1580.3008866760988"/>
    <s v="CLP"/>
    <s v="false"/>
  </r>
  <r>
    <s v="MIN"/>
    <s v="PE"/>
    <x v="1"/>
    <n v="802"/>
    <s v="PE Ops Mall"/>
    <s v="Cpisfil"/>
    <x v="2"/>
    <s v="1200146821"/>
    <s v="10"/>
    <x v="978"/>
    <s v="Serv Feb26 lec agua y luz"/>
    <d v="2026-03-06T00:00:00"/>
    <s v="EXT_EDAVILA"/>
    <s v="ZSRV"/>
    <s v=""/>
    <s v="P55572429"/>
    <s v="ATOMENS S.A.C."/>
    <n v="5419.7"/>
    <n v="1570.927536231884"/>
    <s v="PEN"/>
    <s v="false"/>
  </r>
  <r>
    <s v="MIN"/>
    <s v="PE"/>
    <x v="1"/>
    <n v="802"/>
    <s v="PE Ops Mall"/>
    <s v="cpisfil"/>
    <x v="2"/>
    <s v="1200146820"/>
    <s v="10"/>
    <x v="979"/>
    <s v="Serv Ene-26 lec agua y luz"/>
    <d v="2026-03-06T00:00:00"/>
    <s v="EXT_EDAVILA"/>
    <s v="ZSRV"/>
    <s v=""/>
    <s v="P55572429"/>
    <s v="ATOMENS S.A.C."/>
    <n v="5419.7"/>
    <n v="1570.927536231884"/>
    <s v="PEN"/>
    <s v="false"/>
  </r>
  <r>
    <s v="MIN"/>
    <s v="PE"/>
    <x v="1"/>
    <n v="802"/>
    <s v="PE Ops Mall"/>
    <s v="jrojas"/>
    <x v="3"/>
    <s v="1200147674"/>
    <s v="10"/>
    <x v="980"/>
    <s v="Serv Mar 26 lec agua y luz"/>
    <d v="2026-03-19T00:00:00"/>
    <s v="EXT_EDAVILA"/>
    <s v="ZSRV"/>
    <s v=""/>
    <s v="P55572429"/>
    <s v="ATOMENS S.A.C."/>
    <n v="5419.7"/>
    <n v="1570.927536231884"/>
    <s v="PEN"/>
    <s v="false"/>
  </r>
  <r>
    <s v="PAG"/>
    <s v="CO"/>
    <x v="3"/>
    <n v="702"/>
    <s v="CO Ops Mall"/>
    <s v="CHERRERA"/>
    <x v="2"/>
    <s v="1200146814"/>
    <s v="10"/>
    <x v="981"/>
    <s v="SUMINISTRO DE STOCK BAÑOS"/>
    <d v="2026-03-06T00:00:00"/>
    <s v="RFC_CPI_SAP"/>
    <s v="ZSRV"/>
    <s v=""/>
    <s v="C900987192"/>
    <s v="ECOVIT S.A.S"/>
    <n v="5775000"/>
    <n v="1570.1468189233278"/>
    <s v="COP"/>
    <s v="false"/>
  </r>
  <r>
    <s v="6650"/>
    <s v="PE"/>
    <x v="2"/>
    <n v="802"/>
    <s v="PE Ops Mall"/>
    <s v="MCHACALIAZA"/>
    <x v="3"/>
    <s v="1200147353"/>
    <s v="10"/>
    <x v="982"/>
    <s v="Mantenimiento de Extintores"/>
    <d v="2026-03-16T00:00:00"/>
    <s v="MCHACALIAZA"/>
    <s v="ZSRV"/>
    <s v=""/>
    <s v="P60193943"/>
    <s v="VALEXTIN EQUIPOS CONTRA INCENDIOS"/>
    <n v="5409.92"/>
    <n v="1568.0927536231884"/>
    <s v="PEN"/>
    <s v="false"/>
  </r>
  <r>
    <s v="PHM"/>
    <s v="CO"/>
    <x v="3"/>
    <n v="701"/>
    <s v="CO Center Manager"/>
    <s v="SESCOBAR"/>
    <x v="2"/>
    <s v="1200146577"/>
    <s v="10"/>
    <x v="983"/>
    <s v="VIDEO ASAMBLEA"/>
    <d v="2026-03-02T00:00:00"/>
    <s v="SESCOBAR"/>
    <s v="ZSRV"/>
    <s v=""/>
    <s v="C900645693"/>
    <s v="CONTEXTUAL S.A.S"/>
    <n v="5760000"/>
    <n v="1566.0685154975531"/>
    <s v="COP"/>
    <s v="false"/>
  </r>
  <r>
    <s v="3450"/>
    <s v="PE"/>
    <x v="1"/>
    <n v="803"/>
    <s v="PE Ops Out/Strips"/>
    <s v="mrodriguezc"/>
    <x v="2"/>
    <s v="1200144082"/>
    <s v="10"/>
    <x v="984"/>
    <s v="Instalación luces de emergencia azotea"/>
    <d v="2026-01-15T00:00:00"/>
    <s v="MRODRIGUEZC"/>
    <s v="ZSRV"/>
    <s v=""/>
    <s v="P56607803"/>
    <s v="NATIONAL FACILITIES MANAGEMENT S.A."/>
    <n v="5400"/>
    <n v="1565.2173913043478"/>
    <s v="PEN"/>
    <s v="false"/>
  </r>
  <r>
    <s v="3510"/>
    <s v="PE"/>
    <x v="1"/>
    <n v="802"/>
    <s v="PE Ops Mall"/>
    <s v="AMARCHESINI"/>
    <x v="2"/>
    <s v="1200144867"/>
    <s v="10"/>
    <x v="985"/>
    <s v="AUDITORIAS_CAJAMARCA_ENERO_2026"/>
    <d v="2026-01-30T00:00:00"/>
    <s v="EXT_ACHIHUAN"/>
    <s v="ZSRV"/>
    <s v="SER_GRAL"/>
    <s v="P49259204"/>
    <s v="AF CONCEPT S.A.C."/>
    <n v="5400"/>
    <n v="1565.2173913043478"/>
    <s v="PEN"/>
    <s v="false"/>
  </r>
  <r>
    <s v="3450"/>
    <s v="PE"/>
    <x v="1"/>
    <n v="803"/>
    <s v="PE Ops Out/Strips"/>
    <s v="mrodriguezc"/>
    <x v="0"/>
    <s v="1300008839"/>
    <s v="10"/>
    <x v="357"/>
    <s v="Gestion de valorizables 2026 Faucett"/>
    <d v="2026-01-21T00:00:00"/>
    <s v="MRODRIGUEZC"/>
    <s v="ZSPC"/>
    <s v=""/>
    <s v="P60839151"/>
    <s v="ECOLOGIA SERVICIOS Y TRANSPORTE S.A"/>
    <n v="5400"/>
    <n v="1565.2173913043478"/>
    <s v="PEN"/>
    <s v="false"/>
  </r>
  <r>
    <s v="LAR"/>
    <s v="PE"/>
    <x v="1"/>
    <n v="801"/>
    <s v="PE Center Manager"/>
    <s v="FZAMALLOA"/>
    <x v="2"/>
    <s v="1200146907"/>
    <s v="10"/>
    <x v="986"/>
    <s v="Insp. Sistema VRV Daikin - Tienda H&amp;M"/>
    <d v="2026-03-09T00:00:00"/>
    <s v="EXT_KNOLASCO"/>
    <s v="ZSRV"/>
    <s v=""/>
    <s v="P56607803"/>
    <s v="NATIONAL FACILITIES MANAGEMENT S.A."/>
    <n v="5384.62"/>
    <n v="1560.7594202898549"/>
    <s v="PEN"/>
    <s v="false"/>
  </r>
  <r>
    <s v="1100"/>
    <s v="CL"/>
    <x v="0"/>
    <n v="602"/>
    <s v="CL Ops Mall"/>
    <s v="KCEA"/>
    <x v="2"/>
    <s v="1200145199"/>
    <s v="10"/>
    <x v="987"/>
    <s v="TTVV ATRAQUE PISO METALICOS MALL 4"/>
    <d v="2026-02-06T00:00:00"/>
    <s v="EXT_DMENESES"/>
    <s v="ZSRV"/>
    <s v=""/>
    <s v="76451328"/>
    <s v="MESA ARQUITECTURA LIMITADA"/>
    <n v="1444500"/>
    <n v="1560.0531357662028"/>
    <s v="CLP"/>
    <s v="false"/>
  </r>
  <r>
    <s v="4300"/>
    <s v="CO"/>
    <x v="3"/>
    <n v="710"/>
    <s v="CO Sgcia Personas"/>
    <s v="C Ibañez"/>
    <x v="2"/>
    <s v="1200145511"/>
    <s v="10"/>
    <x v="988"/>
    <s v="Sillas EJE"/>
    <d v="2026-02-12T00:00:00"/>
    <s v="PRA_KCUBIDES"/>
    <s v="ZSRV"/>
    <s v=""/>
    <s v="C816006677"/>
    <s v="SABER S.A.S"/>
    <n v="5723871"/>
    <n v="1556.2455138662317"/>
    <s v="COP"/>
    <s v="false"/>
  </r>
  <r>
    <s v="LAR"/>
    <s v="PE"/>
    <x v="1"/>
    <n v="801"/>
    <s v="PE Center Manager"/>
    <s v="FZAMALLOA"/>
    <x v="2"/>
    <s v="1200146666"/>
    <s v="10"/>
    <x v="989"/>
    <s v="Cambio y suministro de laminas de seguri"/>
    <d v="2026-03-04T00:00:00"/>
    <s v="EXT_BRODRIGU"/>
    <s v="ZSRV"/>
    <s v=""/>
    <s v="P48281567"/>
    <s v="ARTE CONSULTORES, EJECUTORES E.I.R."/>
    <n v="5352.07"/>
    <n v="1551.3246376811592"/>
    <s v="PEN"/>
    <s v="false"/>
  </r>
  <r>
    <s v="6400"/>
    <s v="PE"/>
    <x v="2"/>
    <n v="932"/>
    <s v="Corp Impuestos"/>
    <s v="arojas"/>
    <x v="3"/>
    <s v="1200147341"/>
    <s v="10"/>
    <x v="990"/>
    <s v="Servicios tributario Febrero - 11:55 HH"/>
    <d v="2026-03-14T00:00:00"/>
    <s v="PMUNOZ"/>
    <s v="ZSRV"/>
    <s v=""/>
    <s v="P54744099"/>
    <s v="ESTUDIO JORGE AVENDANO ABOGADOS"/>
    <n v="1549.17"/>
    <n v="1549.17"/>
    <s v="USD"/>
    <s v="false"/>
  </r>
  <r>
    <s v="PHM"/>
    <s v="CO"/>
    <x v="3"/>
    <n v="701"/>
    <s v="CO Center Manager"/>
    <s v="SESCOBAR"/>
    <x v="2"/>
    <s v="1200146703"/>
    <s v="10"/>
    <x v="991"/>
    <s v="ASAMBLEA PHM"/>
    <d v="2026-03-04T00:00:00"/>
    <s v="SESCOBAR"/>
    <s v="ZSRV"/>
    <s v=""/>
    <s v="C901211878"/>
    <s v="BALCAM S.A.S"/>
    <n v="5690580"/>
    <n v="1547.194127243067"/>
    <s v="COP"/>
    <s v="false"/>
  </r>
  <r>
    <s v="3450"/>
    <s v="PE"/>
    <x v="1"/>
    <n v="804"/>
    <s v="PE Marketing Mall"/>
    <s v="JHURTADO"/>
    <x v="3"/>
    <s v="1400009378"/>
    <s v="10"/>
    <x v="992"/>
    <s v="TikTok Squad_Otras Campañas_Pago de cont"/>
    <d v="2026-03-18T00:00:00"/>
    <s v="EXT_ACHIHUAN"/>
    <s v="ZPMH"/>
    <s v="SER_MKT"/>
    <s v="P46296694"/>
    <s v="CLAUDIA ELIZABETH CAMACHO GOMERO"/>
    <n v="5333.33"/>
    <n v="1545.8927536231884"/>
    <s v="PEN"/>
    <s v="false"/>
  </r>
  <r>
    <s v="3450"/>
    <s v="PE"/>
    <x v="1"/>
    <n v="804"/>
    <s v="PE Marketing Mall"/>
    <s v="JHURTADO"/>
    <x v="3"/>
    <s v="1400009378"/>
    <s v="20"/>
    <x v="992"/>
    <s v="TikTok Squad_Otras Campañas_Pago de cont"/>
    <d v="2026-03-18T00:00:00"/>
    <s v="EXT_ACHIHUAN"/>
    <s v="ZPMH"/>
    <s v="SER_MKT"/>
    <s v="P46296694"/>
    <s v="CLAUDIA ELIZABETH CAMACHO GOMERO"/>
    <n v="5333.33"/>
    <n v="1545.8927536231884"/>
    <s v="PEN"/>
    <s v="false"/>
  </r>
  <r>
    <s v="3450"/>
    <s v="PE"/>
    <x v="1"/>
    <n v="804"/>
    <s v="PE Marketing Mall"/>
    <s v="JHURTADO"/>
    <x v="3"/>
    <s v="1400009378"/>
    <s v="30"/>
    <x v="992"/>
    <s v="TikTok Squad_Otras Campañas_Pago de cont"/>
    <d v="2026-03-18T00:00:00"/>
    <s v="EXT_ACHIHUAN"/>
    <s v="ZPMH"/>
    <s v="SER_MKT"/>
    <s v="P46296694"/>
    <s v="CLAUDIA ELIZABETH CAMACHO GOMERO"/>
    <n v="5333.33"/>
    <n v="1545.8927536231884"/>
    <s v="PEN"/>
    <s v="false"/>
  </r>
  <r>
    <s v="BOG"/>
    <s v="CO"/>
    <x v="3"/>
    <n v="702"/>
    <s v="CO Ops Mall"/>
    <s v="CAROL CORTES"/>
    <x v="2"/>
    <s v="1200145586"/>
    <s v="10"/>
    <x v="993"/>
    <s v="MURO CORTAFUEGO L MA MATERNITY"/>
    <d v="2026-02-13T00:00:00"/>
    <s v="EXT_APAREDES"/>
    <s v="ZSRV"/>
    <s v=""/>
    <s v="C900038616"/>
    <s v="CBRE COLOMBIA SAS"/>
    <n v="5684250"/>
    <n v="1545.47308319739"/>
    <s v="COP"/>
    <s v="false"/>
  </r>
  <r>
    <s v="1100"/>
    <s v="CL"/>
    <x v="0"/>
    <n v="614"/>
    <s v="CL Explotación TI"/>
    <s v="CPAVEZ"/>
    <x v="2"/>
    <s v="1200144277"/>
    <s v="10"/>
    <x v="994"/>
    <s v="11 LICENCIAS THINKCELL ADICIONALES"/>
    <d v="2026-01-20T00:00:00"/>
    <s v="CPAVEZ"/>
    <s v="ZSRV"/>
    <s v="SER_GRAL"/>
    <s v="77653270"/>
    <s v="SUPPLYLINE IMPORTADORA LIMITADA"/>
    <n v="1430000"/>
    <n v="1544.3932046698994"/>
    <s v="CLP"/>
    <s v="false"/>
  </r>
  <r>
    <s v="LAR"/>
    <s v="PE"/>
    <x v="1"/>
    <n v="801"/>
    <s v="PE Center Manager"/>
    <s v="FZAMALLOA"/>
    <x v="2"/>
    <s v="1200146438"/>
    <s v="10"/>
    <x v="995"/>
    <s v="MANTENIMIENTO DE TABLEROS ELECTRICOS - 5"/>
    <d v="2026-02-26T00:00:00"/>
    <s v="EXT_BRODRIGU"/>
    <s v="ZSRV"/>
    <s v=""/>
    <s v="P56607803"/>
    <s v="NATIONAL FACILITIES MANAGEMENT S.A."/>
    <n v="5318.87"/>
    <n v="1541.7014492753622"/>
    <s v="PEN"/>
    <s v="false"/>
  </r>
  <r>
    <s v="1100"/>
    <s v="CL"/>
    <x v="0"/>
    <n v="608"/>
    <s v="CL Área Legal"/>
    <s v="P SCHWENCKE"/>
    <x v="2"/>
    <s v="1200146558"/>
    <s v="10"/>
    <x v="996"/>
    <s v="PLATAFORMA DIGITAL CONTRATOS ENERO 26"/>
    <d v="2026-03-02T00:00:00"/>
    <s v="BILLESCA"/>
    <s v="ZSRV"/>
    <s v=""/>
    <s v="76487501"/>
    <s v="INVERSIONES Y ASESORIAS DE PROGRAMA"/>
    <n v="37"/>
    <n v="1541.6666666666667"/>
    <s v="UF"/>
    <s v="false"/>
  </r>
  <r>
    <s v="3450"/>
    <s v="PE"/>
    <x v="1"/>
    <n v="803"/>
    <s v="PE Ops Out/Strips"/>
    <s v="JROJAS"/>
    <x v="2"/>
    <s v="1200144889"/>
    <s v="10"/>
    <x v="997"/>
    <s v="Publicidad"/>
    <d v="2026-01-30T00:00:00"/>
    <s v="JROJAS"/>
    <s v="ZSRV"/>
    <s v=""/>
    <s v="P53753329"/>
    <s v="INVERSIONES &amp; SERVICIOS GENERALES A"/>
    <n v="5300"/>
    <n v="1536.231884057971"/>
    <s v="PEN"/>
    <s v="false"/>
  </r>
  <r>
    <s v="3540"/>
    <s v="PE"/>
    <x v="1"/>
    <n v="811"/>
    <s v="PE Área Admin"/>
    <s v="CMALPARTIDA"/>
    <x v="2"/>
    <s v="1200145093"/>
    <s v="10"/>
    <x v="998"/>
    <s v="CUSTODIA 02/02/2026"/>
    <d v="2026-02-05T00:00:00"/>
    <s v="EXT_ACHIHUAN"/>
    <s v="ZSRV"/>
    <s v=""/>
    <s v="P39072491"/>
    <s v="IRON MOUNTAIN PERU S.A."/>
    <n v="5279.26"/>
    <n v="1530.2202898550725"/>
    <s v="PEN"/>
    <s v="false"/>
  </r>
  <r>
    <s v="CUR"/>
    <s v="CL"/>
    <x v="0"/>
    <n v="602"/>
    <s v="CL Ops Mall"/>
    <s v="JLAZO"/>
    <x v="3"/>
    <s v="1200147398"/>
    <s v="10"/>
    <x v="999"/>
    <s v="SUMINISTRO E INSTALA. CAMARA LPR P2 SALI"/>
    <d v="2026-03-16T00:00:00"/>
    <s v="JLAZO"/>
    <s v="ZSRV"/>
    <s v=""/>
    <s v="77350771"/>
    <s v="4EVER GROUP SPA"/>
    <n v="36.700000000000003"/>
    <n v="1529.1666666666667"/>
    <s v="UF"/>
    <s v="false"/>
  </r>
  <r>
    <s v="3450"/>
    <s v="PE"/>
    <x v="1"/>
    <n v="932"/>
    <s v="Corp Impuestos"/>
    <s v="AROJAS"/>
    <x v="3"/>
    <s v="1200147342"/>
    <s v="10"/>
    <x v="1000"/>
    <s v="Servicios tributario Febrero - 11:45 HH"/>
    <d v="2026-03-14T00:00:00"/>
    <s v="PMUNOZ"/>
    <s v="ZSRV"/>
    <s v=""/>
    <s v="P54744099"/>
    <s v="ESTUDIO JORGE AVENDANO ABOGADOS"/>
    <n v="1527.5"/>
    <n v="1527.5"/>
    <s v="USD"/>
    <s v="false"/>
  </r>
  <r>
    <s v="1100"/>
    <s v="CL"/>
    <x v="0"/>
    <n v="626"/>
    <s v="CL Proyectos 3"/>
    <s v="CGARCIA"/>
    <x v="2"/>
    <s v="1200144624"/>
    <s v="10"/>
    <x v="1001"/>
    <s v="Fichas Comerciales #2 ET2"/>
    <d v="2026-01-27T00:00:00"/>
    <s v="EXT_AYEPEZ"/>
    <s v="ZSRV"/>
    <s v=""/>
    <s v="76259874"/>
    <s v="EGB ARQUITECTOS SPA"/>
    <n v="36.5"/>
    <n v="1520.8333333333333"/>
    <s v="UF"/>
    <s v="false"/>
  </r>
  <r>
    <s v="MIN"/>
    <s v="PE"/>
    <x v="1"/>
    <n v="802"/>
    <s v="PE Ops Mall"/>
    <s v="Jrojas"/>
    <x v="3"/>
    <s v="1200147468"/>
    <s v="10"/>
    <x v="1002"/>
    <s v="Desat y limp. a preven. de redes sanitar"/>
    <d v="2026-03-17T00:00:00"/>
    <s v="EXT_EDAVILA"/>
    <s v="ZSRV"/>
    <s v=""/>
    <s v="P60049092"/>
    <s v="CONSTRUCTEC RYD S.A.C."/>
    <n v="5222.46"/>
    <n v="1513.7565217391304"/>
    <s v="PEN"/>
    <s v="false"/>
  </r>
  <r>
    <s v="1100"/>
    <s v="CL"/>
    <x v="0"/>
    <n v="604"/>
    <s v="CL Marketing Mall"/>
    <s v="F.AGUILERA"/>
    <x v="1"/>
    <s v="1400009150"/>
    <s v="10"/>
    <x v="1003"/>
    <s v="SERVICIO DE DISEÑO"/>
    <d v="2026-01-12T00:00:00"/>
    <s v="MFILIPINI"/>
    <s v="ZPMH"/>
    <s v=""/>
    <s v="20403375"/>
    <s v="MARIA JESUS"/>
    <n v="1400000"/>
    <n v="1511.9933472292723"/>
    <s v="CLP"/>
    <s v="false"/>
  </r>
  <r>
    <s v="1100"/>
    <s v="CL"/>
    <x v="0"/>
    <n v="604"/>
    <s v="CL Marketing Mall"/>
    <s v="F.AGUILERA"/>
    <x v="1"/>
    <s v="1400009150"/>
    <s v="20"/>
    <x v="1003"/>
    <s v="SERVICIO DE DISEÑO"/>
    <d v="2026-01-12T00:00:00"/>
    <s v="MFILIPINI"/>
    <s v="ZPMH"/>
    <s v=""/>
    <s v="20403375"/>
    <s v="MARIA JESUS"/>
    <n v="1400000"/>
    <n v="1511.9933472292723"/>
    <s v="CLP"/>
    <s v="false"/>
  </r>
  <r>
    <s v="1100"/>
    <s v="CL"/>
    <x v="0"/>
    <n v="604"/>
    <s v="CL Marketing Mall"/>
    <s v="F.AGUILERA"/>
    <x v="1"/>
    <s v="1400009150"/>
    <s v="30"/>
    <x v="1003"/>
    <s v="SERVICIO DE DISEÑO"/>
    <d v="2026-01-12T00:00:00"/>
    <s v="MFILIPINI"/>
    <s v="ZPMH"/>
    <s v=""/>
    <s v="20403375"/>
    <s v="MARIA JESUS"/>
    <n v="1400000"/>
    <n v="1511.9933472292723"/>
    <s v="CLP"/>
    <s v="false"/>
  </r>
  <r>
    <s v="1100"/>
    <s v="CL"/>
    <x v="0"/>
    <n v="604"/>
    <s v="CL Marketing Mall"/>
    <s v="F.AGUILERA"/>
    <x v="1"/>
    <s v="1400009150"/>
    <s v="40"/>
    <x v="1003"/>
    <s v="SERVICIO DE DISEÑO"/>
    <d v="2026-01-12T00:00:00"/>
    <s v="MFILIPINI"/>
    <s v="ZPMH"/>
    <s v=""/>
    <s v="20403375"/>
    <s v="MARIA JESUS"/>
    <n v="1400000"/>
    <n v="1511.9933472292723"/>
    <s v="CLP"/>
    <s v="false"/>
  </r>
  <r>
    <s v="1100"/>
    <s v="CL"/>
    <x v="0"/>
    <n v="604"/>
    <s v="CL Marketing Mall"/>
    <s v="F.AGUILERA"/>
    <x v="1"/>
    <s v="1400009150"/>
    <s v="50"/>
    <x v="1003"/>
    <s v="SERVICIO DE DISEÑO"/>
    <d v="2026-01-12T00:00:00"/>
    <s v="MFILIPINI"/>
    <s v="ZPMH"/>
    <s v=""/>
    <s v="20403375"/>
    <s v="MARIA JESUS"/>
    <n v="1400000"/>
    <n v="1511.9933472292723"/>
    <s v="CLP"/>
    <s v="false"/>
  </r>
  <r>
    <s v="1100"/>
    <s v="CL"/>
    <x v="0"/>
    <n v="604"/>
    <s v="CL Marketing Mall"/>
    <s v="F.AGUILERA"/>
    <x v="1"/>
    <s v="1400009150"/>
    <s v="60"/>
    <x v="1003"/>
    <s v="SERVICIO DE DISEÑO"/>
    <d v="2026-01-12T00:00:00"/>
    <s v="MFILIPINI"/>
    <s v="ZPMH"/>
    <s v=""/>
    <s v="20403375"/>
    <s v="MARIA JESUS"/>
    <n v="1400000"/>
    <n v="1511.9933472292723"/>
    <s v="CLP"/>
    <s v="false"/>
  </r>
  <r>
    <s v="1100"/>
    <s v="CL"/>
    <x v="0"/>
    <n v="604"/>
    <s v="CL Marketing Mall"/>
    <s v="F.AGUILERA"/>
    <x v="1"/>
    <s v="1400009150"/>
    <s v="70"/>
    <x v="1003"/>
    <s v="SERVICIO DE DISEÑO"/>
    <d v="2026-01-12T00:00:00"/>
    <s v="MFILIPINI"/>
    <s v="ZPMH"/>
    <s v=""/>
    <s v="20403375"/>
    <s v="MARIA JESUS"/>
    <n v="1400000"/>
    <n v="1511.9933472292723"/>
    <s v="CLP"/>
    <s v="false"/>
  </r>
  <r>
    <s v="1100"/>
    <s v="CL"/>
    <x v="0"/>
    <n v="604"/>
    <s v="CL Marketing Mall"/>
    <s v="F.AGUILERA"/>
    <x v="1"/>
    <s v="1400009150"/>
    <s v="80"/>
    <x v="1003"/>
    <s v="SERVICIO DE DISEÑO"/>
    <d v="2026-01-12T00:00:00"/>
    <s v="MFILIPINI"/>
    <s v="ZPMH"/>
    <s v=""/>
    <s v="20403375"/>
    <s v="MARIA JESUS"/>
    <n v="1400000"/>
    <n v="1511.9933472292723"/>
    <s v="CLP"/>
    <s v="false"/>
  </r>
  <r>
    <s v="1100"/>
    <s v="CL"/>
    <x v="0"/>
    <n v="604"/>
    <s v="CL Marketing Mall"/>
    <s v="F.AGUILERA"/>
    <x v="1"/>
    <s v="1400009150"/>
    <s v="90"/>
    <x v="1003"/>
    <s v="SERVICIO DE DISEÑO"/>
    <d v="2026-01-12T00:00:00"/>
    <s v="MFILIPINI"/>
    <s v="ZPMH"/>
    <s v=""/>
    <s v="20403375"/>
    <s v="MARIA JESUS"/>
    <n v="1400000"/>
    <n v="1511.9933472292723"/>
    <s v="CLP"/>
    <s v="false"/>
  </r>
  <r>
    <s v="1100"/>
    <s v="CL"/>
    <x v="0"/>
    <n v="604"/>
    <s v="CL Marketing Mall"/>
    <s v="F.AGUILERA"/>
    <x v="1"/>
    <s v="1400009150"/>
    <s v="100"/>
    <x v="1003"/>
    <s v="SERVICIO DE DISEÑO"/>
    <d v="2026-01-12T00:00:00"/>
    <s v="MFILIPINI"/>
    <s v="ZPMH"/>
    <s v=""/>
    <s v="20403375"/>
    <s v="MARIA JESUS"/>
    <n v="1400000"/>
    <n v="1511.9933472292723"/>
    <s v="CLP"/>
    <s v="false"/>
  </r>
  <r>
    <s v="1100"/>
    <s v="CL"/>
    <x v="0"/>
    <n v="604"/>
    <s v="CL Marketing Mall"/>
    <s v="F.AGUILERA"/>
    <x v="1"/>
    <s v="1400009150"/>
    <s v="110"/>
    <x v="1003"/>
    <s v="SERVICIO DE DISEÑO"/>
    <d v="2026-01-12T00:00:00"/>
    <s v="MFILIPINI"/>
    <s v="ZPMH"/>
    <s v=""/>
    <s v="20403375"/>
    <s v="MARIA JESUS"/>
    <n v="1400000"/>
    <n v="1511.9933472292723"/>
    <s v="CLP"/>
    <s v="false"/>
  </r>
  <r>
    <s v="1100"/>
    <s v="CL"/>
    <x v="0"/>
    <n v="604"/>
    <s v="CL Marketing Mall"/>
    <s v="F.AGUILERA"/>
    <x v="1"/>
    <s v="1400009150"/>
    <s v="120"/>
    <x v="1003"/>
    <s v="SERVICIO DE DISEÑO"/>
    <d v="2026-01-12T00:00:00"/>
    <s v="MFILIPINI"/>
    <s v="ZPMH"/>
    <s v=""/>
    <s v="20403375"/>
    <s v="MARIA JESUS"/>
    <n v="1400000"/>
    <n v="1511.9933472292723"/>
    <s v="CLP"/>
    <s v="false"/>
  </r>
  <r>
    <s v="1100"/>
    <s v="CL"/>
    <x v="0"/>
    <n v="626"/>
    <s v="CL Proyectos 3"/>
    <s v="CGARCIA"/>
    <x v="2"/>
    <s v="1200145978"/>
    <s v="30"/>
    <x v="169"/>
    <s v="Retiro Instalaciones Electricas Cot 3042"/>
    <d v="2026-02-19T00:00:00"/>
    <s v="EXT_AYEPEZ"/>
    <s v="ZSRV"/>
    <s v=""/>
    <s v="76338784"/>
    <s v="SOCIEDAD DE TRANSPORTES Y DESARROLL"/>
    <n v="36.26"/>
    <n v="1510.8333333333333"/>
    <s v="UF"/>
    <s v="false"/>
  </r>
  <r>
    <s v="3540"/>
    <s v="PE"/>
    <x v="1"/>
    <n v="810"/>
    <s v="PE Área Personas"/>
    <s v="JCORONEL"/>
    <x v="2"/>
    <s v="1200145932"/>
    <s v="10"/>
    <x v="1004"/>
    <s v="Programa de cuidado personal salud menta"/>
    <d v="2026-02-18T00:00:00"/>
    <s v="JCORONEL"/>
    <s v="ZSRV"/>
    <s v="SER_PERSO"/>
    <s v="P55020540"/>
    <s v="ESTUDIO MUNIZ SOCIEDAD CIVIL DE"/>
    <n v="1500"/>
    <n v="1500"/>
    <s v="USD"/>
    <s v="false"/>
  </r>
  <r>
    <s v="3300"/>
    <s v="PE"/>
    <x v="1"/>
    <n v="816"/>
    <s v="PE Sgcia Infra"/>
    <s v="JPANIZO"/>
    <x v="2"/>
    <s v="1200147055"/>
    <s v="10"/>
    <x v="1005"/>
    <s v="VISITA DE ANALISIS Y SUSTENTO POR REPLAN"/>
    <d v="2026-03-10T00:00:00"/>
    <s v="EXT_ACHIHUAN"/>
    <s v="ZSRV"/>
    <s v="SER_GRAL"/>
    <s v="P51456840"/>
    <s v="AVECONSUL SAC"/>
    <n v="1500"/>
    <n v="1500"/>
    <s v="USD"/>
    <s v="false"/>
  </r>
  <r>
    <s v="1100"/>
    <s v="CL"/>
    <x v="0"/>
    <n v="612"/>
    <s v="CL Serv al Cliente"/>
    <s v="AOLAVARRIA"/>
    <x v="0"/>
    <s v="1300008936"/>
    <s v="10"/>
    <x v="1006"/>
    <s v="FVT ENCUESTADORA CSAT PAK"/>
    <d v="2026-02-26T00:00:00"/>
    <s v="MFILIPINI"/>
    <s v="ZSPC"/>
    <s v=""/>
    <s v="96820170"/>
    <s v="ADECCO RECURSOS HUMANOS S.A"/>
    <n v="1388402"/>
    <n v="1499.4675623427258"/>
    <s v="CLP"/>
    <s v="false"/>
  </r>
  <r>
    <s v="1100"/>
    <s v="CL"/>
    <x v="0"/>
    <n v="612"/>
    <s v="CL Serv al Cliente"/>
    <s v="A.OLAVARRIA"/>
    <x v="0"/>
    <s v="1300008935"/>
    <s v="10"/>
    <x v="1007"/>
    <s v="FVT ENCUESTADORA CSAT PAK"/>
    <d v="2026-02-25T00:00:00"/>
    <s v="MFILIPINI"/>
    <s v="ZSPC"/>
    <s v=""/>
    <s v="96820170"/>
    <s v="ADECCO RECURSOS HUMANOS S.A"/>
    <n v="1388402"/>
    <n v="1499.4675623427258"/>
    <s v="CLP"/>
    <s v="false"/>
  </r>
  <r>
    <s v="6030"/>
    <s v="PE"/>
    <x v="2"/>
    <n v="802"/>
    <s v="PE Ops Mall"/>
    <s v="LHUAMAN"/>
    <x v="3"/>
    <s v="1200147593"/>
    <s v="10"/>
    <x v="1008"/>
    <s v="DESMONTAJE MAMPARA EMERGENCIA"/>
    <d v="2026-03-18T00:00:00"/>
    <s v="LHUAMAN"/>
    <s v="ZSRV"/>
    <s v=""/>
    <s v="P56607803"/>
    <s v="NATIONAL FACILITIES MANAGEMENT S.A."/>
    <n v="5130"/>
    <n v="1486.9565217391303"/>
    <s v="PEN"/>
    <s v="false"/>
  </r>
  <r>
    <s v="1100"/>
    <s v="CL"/>
    <x v="0"/>
    <n v="614"/>
    <s v="CL Explotación TI"/>
    <s v="CPAVEZ"/>
    <x v="2"/>
    <s v="1200145729"/>
    <s v="10"/>
    <x v="1009"/>
    <s v="CELULAR - WLADIMIR VERGARA"/>
    <d v="2026-02-17T00:00:00"/>
    <s v="CPAVEZ"/>
    <s v="ZSRV"/>
    <s v="SER_GRAL"/>
    <s v="96806980"/>
    <s v="ENTEL PCS TELECOMUNICACIONES S.A."/>
    <n v="1370000"/>
    <n v="1479.593489788645"/>
    <s v="CLP"/>
    <s v="false"/>
  </r>
  <r>
    <s v="1100"/>
    <s v="CL"/>
    <x v="0"/>
    <n v="914"/>
    <s v="Corp Explo. TI"/>
    <s v="CPAVEZ"/>
    <x v="2"/>
    <s v="1200145452"/>
    <s v="10"/>
    <x v="1010"/>
    <s v="CELULAR - SONIA ROSSEL"/>
    <d v="2026-02-11T00:00:00"/>
    <s v="CPAVEZ"/>
    <s v="ZSRV"/>
    <s v="SER_GRAL"/>
    <s v="96806980"/>
    <s v="ENTEL PCS TELECOMUNICACIONES S.A."/>
    <n v="1357584"/>
    <n v="1466.1842687892174"/>
    <s v="CLP"/>
    <s v="false"/>
  </r>
  <r>
    <s v="1100"/>
    <s v="CL"/>
    <x v="0"/>
    <n v="602"/>
    <s v="CL Ops Mall"/>
    <s v="MANTONIETA"/>
    <x v="2"/>
    <s v="1200146553"/>
    <s v="10"/>
    <x v="1011"/>
    <s v="Reparación cielo local Zara"/>
    <d v="2026-03-02T00:00:00"/>
    <s v="EXT_CNARANJO"/>
    <s v="ZSRV"/>
    <s v=""/>
    <s v="76280086"/>
    <s v="SOLUCIONES SIM SPA"/>
    <n v="35.15"/>
    <n v="1464.5833333333333"/>
    <s v="UF"/>
    <s v="false"/>
  </r>
  <r>
    <s v="1100"/>
    <s v="CL"/>
    <x v="0"/>
    <n v="602"/>
    <s v="CL Ops Mall"/>
    <s v="FJELDRES"/>
    <x v="2"/>
    <s v="1200146897"/>
    <s v="10"/>
    <x v="1012"/>
    <s v="Calefactor motor diésel"/>
    <d v="2026-03-09T00:00:00"/>
    <s v="EXT_MURRA"/>
    <s v="ZSRV"/>
    <s v=""/>
    <s v="76179272"/>
    <s v="ANDES FACILITY MANAGEMENT SPA"/>
    <n v="1354063"/>
    <n v="1462.3816055209359"/>
    <s v="CLP"/>
    <s v="false"/>
  </r>
  <r>
    <s v="1100"/>
    <s v="CL"/>
    <x v="0"/>
    <n v="602"/>
    <s v="CL Ops Mall"/>
    <s v="MANTONIETA"/>
    <x v="2"/>
    <s v="1200146569"/>
    <s v="10"/>
    <x v="1013"/>
    <s v="Saldo proyecto wayfinding"/>
    <d v="2026-03-03T00:00:00"/>
    <s v="EXT_CNARANJO"/>
    <s v="ZSRV"/>
    <s v=""/>
    <s v="77735705"/>
    <s v="SERVICIOS DE DISENO Y CONSULTORIA B"/>
    <n v="35"/>
    <n v="1458.3333333333333"/>
    <s v="UF"/>
    <s v="false"/>
  </r>
  <r>
    <s v="2160"/>
    <s v="CL"/>
    <x v="0"/>
    <n v="622"/>
    <s v="CL Arq Mall"/>
    <s v="V RODRIGUEZ"/>
    <x v="0"/>
    <s v="1300008873"/>
    <s v="10"/>
    <x v="1014"/>
    <s v="SERVICIO DE DIBUJO 2026  SEM 1, MAE"/>
    <d v="2026-01-28T00:00:00"/>
    <s v="BILLESCA"/>
    <s v="ZSPC"/>
    <s v=""/>
    <s v="77699218"/>
    <s v="ECOESPACIO LIMITADA"/>
    <n v="35"/>
    <n v="1458.3333333333333"/>
    <s v="UF"/>
    <s v="false"/>
  </r>
  <r>
    <s v="LMR"/>
    <s v="PE"/>
    <x v="1"/>
    <n v="805"/>
    <s v="PE Gcia InfrayDes"/>
    <s v="CLI"/>
    <x v="2"/>
    <s v="1200144776"/>
    <s v="10"/>
    <x v="1015"/>
    <s v="Asesoría Técnica - Comercial a LDS"/>
    <d v="2026-01-29T00:00:00"/>
    <s v="EXT_ACHIHUAN"/>
    <s v="ZSRV"/>
    <s v=""/>
    <s v="P51313984"/>
    <s v="R.L. INGENIEROS PERU S.A.C."/>
    <n v="5000"/>
    <n v="1449.2753623188405"/>
    <s v="PEN"/>
    <s v="false"/>
  </r>
  <r>
    <s v="3540"/>
    <s v="PE"/>
    <x v="1"/>
    <n v="810"/>
    <s v="PE Área Personas"/>
    <s v="CMALPARTIDA"/>
    <x v="2"/>
    <s v="1200146687"/>
    <s v="10"/>
    <x v="1016"/>
    <s v="PROGRAMA COACHING EJECUTIVO"/>
    <d v="2026-03-04T00:00:00"/>
    <s v="GRAVINES"/>
    <s v="ZSRV"/>
    <s v=""/>
    <s v="P61131722"/>
    <s v="KREE8 CONSULTORES S.A.C"/>
    <n v="5000"/>
    <n v="1449.2753623188405"/>
    <s v="PEN"/>
    <s v="false"/>
  </r>
  <r>
    <s v="ACH"/>
    <s v="CL"/>
    <x v="0"/>
    <n v="602"/>
    <s v="CL Ops Mall"/>
    <s v="DUTRERAS"/>
    <x v="2"/>
    <s v="1200145578"/>
    <s v="10"/>
    <x v="1017"/>
    <s v="TRATAMIENTO DE CHOQUE LOCAL PATIO COMIDA"/>
    <d v="2026-02-13T00:00:00"/>
    <s v="EXT_DUTRERAS"/>
    <s v="ZSRV"/>
    <s v=""/>
    <s v="96811990"/>
    <s v="LINKES CHILE S.A"/>
    <n v="1338632"/>
    <n v="1445.7161988487251"/>
    <s v="CLP"/>
    <s v="false"/>
  </r>
  <r>
    <s v="LAR"/>
    <s v="PE"/>
    <x v="1"/>
    <n v="801"/>
    <s v="PE Center Manager"/>
    <s v="FZAMALLOA"/>
    <x v="2"/>
    <s v="1200145298"/>
    <s v="10"/>
    <x v="1018"/>
    <s v="Insumos y materiales de Limpieza de baño"/>
    <d v="2026-02-09T00:00:00"/>
    <s v="EXT_BRODRIGU"/>
    <s v="ZSRV"/>
    <s v=""/>
    <s v="P53719503"/>
    <s v="EFCO AMERICA S.A."/>
    <n v="4985.13"/>
    <n v="1444.9652173913043"/>
    <s v="PEN"/>
    <s v="false"/>
  </r>
  <r>
    <s v="2160"/>
    <s v="CL"/>
    <x v="0"/>
    <n v="602"/>
    <s v="CL Ops Mall"/>
    <s v="RCORTES"/>
    <x v="2"/>
    <s v="1200146591"/>
    <s v="10"/>
    <x v="1019"/>
    <s v="REGULARIZACION DE T1 POP UP"/>
    <d v="2026-03-03T00:00:00"/>
    <s v="EXT_CVENEGAS"/>
    <s v="ZSRV"/>
    <s v=""/>
    <s v="96811990"/>
    <s v="LINKES CHILE S.A"/>
    <n v="1335526"/>
    <n v="1442.3617336083721"/>
    <s v="CLP"/>
    <s v="false"/>
  </r>
  <r>
    <s v="PCA"/>
    <s v="CO"/>
    <x v="3"/>
    <n v="702"/>
    <s v="CO Ops Mall"/>
    <s v="DLOZADA"/>
    <x v="3"/>
    <s v="1200147089"/>
    <s v="10"/>
    <x v="805"/>
    <s v="SUMINISTRO COMBUSTIBLE ACPM 0%"/>
    <d v="2026-03-11T00:00:00"/>
    <s v="EXT_AFLOREZ"/>
    <s v="ZSRV"/>
    <s v=""/>
    <s v="C900682571"/>
    <s v="BIOCOMBUSTIBLES DE COLOMBIA Y SANTA"/>
    <n v="5298675"/>
    <n v="1440.6402936378468"/>
    <s v="COP"/>
    <s v="false"/>
  </r>
  <r>
    <s v="3450"/>
    <s v="PE"/>
    <x v="1"/>
    <n v="803"/>
    <s v="PE Ops Out/Strips"/>
    <s v="ameza"/>
    <x v="2"/>
    <s v="1200145126"/>
    <s v="10"/>
    <x v="1020"/>
    <s v="Centralización: equipamiento complementa"/>
    <d v="2026-02-05T00:00:00"/>
    <s v="AMEZAR"/>
    <s v="ZSRV"/>
    <s v=""/>
    <s v="P55086648"/>
    <s v="4SECURE S.A.C"/>
    <n v="4952"/>
    <n v="1435.3623188405797"/>
    <s v="PEN"/>
    <s v="false"/>
  </r>
  <r>
    <s v="LAR"/>
    <s v="PE"/>
    <x v="1"/>
    <n v="801"/>
    <s v="PE Center Manager"/>
    <s v="FZAMALLOA"/>
    <x v="3"/>
    <s v="1200147214"/>
    <s v="10"/>
    <x v="1021"/>
    <s v="ACOND. SUPERFICIE Y ESTRUCTURAS ACANTILA"/>
    <d v="2026-03-12T00:00:00"/>
    <s v="EXT_KNOLASCO"/>
    <s v="ZSRV"/>
    <s v=""/>
    <s v="P60790228"/>
    <s v="JP ENERGY S.A.C"/>
    <n v="4950"/>
    <n v="1434.782608695652"/>
    <s v="PEN"/>
    <s v="false"/>
  </r>
  <r>
    <s v="1100"/>
    <s v="CL"/>
    <x v="0"/>
    <n v="610"/>
    <s v="CL Área Personas"/>
    <s v="KLUNA"/>
    <x v="3"/>
    <s v="1200147201"/>
    <s v="10"/>
    <x v="1022"/>
    <s v="ASESORIA"/>
    <d v="2026-03-12T00:00:00"/>
    <s v="KLUNA"/>
    <s v="ZSRV"/>
    <s v="SER_GRAL"/>
    <s v="76152369"/>
    <s v="AUSTRAL CONSULTORES SPA"/>
    <n v="1328405"/>
    <n v="1434.6710874472153"/>
    <s v="CLP"/>
    <s v="false"/>
  </r>
  <r>
    <s v="1100"/>
    <s v="CL"/>
    <x v="0"/>
    <n v="610"/>
    <s v="CL Área Personas"/>
    <s v="KLUNA"/>
    <x v="3"/>
    <s v="1200147434"/>
    <s v="10"/>
    <x v="1023"/>
    <s v="ASESORIA"/>
    <d v="2026-03-17T00:00:00"/>
    <s v="KLUNA"/>
    <s v="ZSRV"/>
    <s v="SER_GRAL"/>
    <s v="76152369"/>
    <s v="AUSTRAL CONSULTORES SPA"/>
    <n v="1328405"/>
    <n v="1434.6710874472153"/>
    <s v="CLP"/>
    <s v="false"/>
  </r>
  <r>
    <s v="3540"/>
    <s v="PE"/>
    <x v="1"/>
    <n v="810"/>
    <s v="PE Área Personas"/>
    <s v="CMALPARTIDA"/>
    <x v="3"/>
    <s v="1200147649"/>
    <s v="10"/>
    <x v="1024"/>
    <s v="RH2:AUDITOR"/>
    <d v="2026-03-19T00:00:00"/>
    <s v="CMALPARTIDA"/>
    <s v="ZSRV"/>
    <s v="SER_GRAL"/>
    <s v="P61173608"/>
    <s v="SERVICIOS TOP PRO HUNT S.A.C"/>
    <n v="4928"/>
    <n v="1428.4057971014493"/>
    <s v="PEN"/>
    <s v="false"/>
  </r>
  <r>
    <s v="3510"/>
    <s v="PE"/>
    <x v="1"/>
    <n v="802"/>
    <s v="PE Ops Mall"/>
    <s v="AMARCHESINI"/>
    <x v="2"/>
    <s v="1200144666"/>
    <s v="10"/>
    <x v="1025"/>
    <s v="HABILITACION_CAJAMARCA_ENERO_2026"/>
    <d v="2026-01-27T00:00:00"/>
    <s v="EXT_ACHIHUAN"/>
    <s v="ZSRV"/>
    <s v="SER_GRAL"/>
    <s v="P47186416"/>
    <s v="WILSON CAMACHO CERDAN"/>
    <n v="4920"/>
    <n v="1426.086956521739"/>
    <s v="PEN"/>
    <s v="false"/>
  </r>
  <r>
    <s v="1100"/>
    <s v="CL"/>
    <x v="0"/>
    <n v="602"/>
    <s v="CL Ops Mall"/>
    <s v="KCEA"/>
    <x v="2"/>
    <s v="1200145259"/>
    <s v="10"/>
    <x v="1026"/>
    <s v="Disposición final ascensor 22"/>
    <d v="2026-02-09T00:00:00"/>
    <s v="EXT_CNARANJO"/>
    <s v="ZSRV"/>
    <s v=""/>
    <s v="96726480"/>
    <s v="TK ELEVADORES CHILE S.A"/>
    <n v="1317500"/>
    <n v="1422.8937392675473"/>
    <s v="CLP"/>
    <s v="false"/>
  </r>
  <r>
    <s v="4300"/>
    <s v="CO"/>
    <x v="3"/>
    <n v="719"/>
    <s v="CO Gcia Ing"/>
    <s v="JVASQUEZ"/>
    <x v="2"/>
    <s v="1200146891"/>
    <s v="10"/>
    <x v="1027"/>
    <s v="4.1.2Mov tablero de medidores loc S1 Arb"/>
    <d v="2026-03-09T00:00:00"/>
    <s v="JVASQUEZ"/>
    <s v="ZSRV"/>
    <s v=""/>
    <s v="C900405835"/>
    <s v="FLEISCHMANN COLOMBIA S.A.S"/>
    <n v="5233000"/>
    <n v="1422.7841218053291"/>
    <s v="COP"/>
    <s v="false"/>
  </r>
  <r>
    <s v="ACO"/>
    <s v="CL"/>
    <x v="0"/>
    <n v="602"/>
    <s v="CL Ops Mall"/>
    <s v="FGONZALEZG"/>
    <x v="2"/>
    <s v="1200145949"/>
    <s v="10"/>
    <x v="1028"/>
    <s v="Parches DEA"/>
    <d v="2026-02-19T00:00:00"/>
    <s v="FGONZALEZG"/>
    <s v="ZSRV"/>
    <s v=""/>
    <s v="76615160"/>
    <s v="EXTINTORES START FIRE Y COMPANIA"/>
    <n v="1317000"/>
    <n v="1422.3537416435368"/>
    <s v="CLP"/>
    <s v="false"/>
  </r>
  <r>
    <s v="4300"/>
    <s v="CO"/>
    <x v="3"/>
    <n v="719"/>
    <s v="CO Gcia Ing"/>
    <s v="JVASQUEZ"/>
    <x v="2"/>
    <s v="1200145388"/>
    <s v="10"/>
    <x v="1029"/>
    <s v="6.1.1 Logo muro gulf s1 Arb"/>
    <d v="2026-02-10T00:00:00"/>
    <s v="JVASQUEZ"/>
    <s v="ZSRV"/>
    <s v=""/>
    <s v="C900406477"/>
    <s v="BRAIN BRAND SAS"/>
    <n v="5215000"/>
    <n v="1417.890157694399"/>
    <s v="COP"/>
    <s v="false"/>
  </r>
  <r>
    <s v="1100"/>
    <s v="CL"/>
    <x v="0"/>
    <n v="613"/>
    <s v="CL Gcia Ops"/>
    <s v="D JARAMILLO"/>
    <x v="2"/>
    <s v="1200143653"/>
    <s v="10"/>
    <x v="1030"/>
    <s v="CONFIG Y CAPACITACION DE AIM MANAGER"/>
    <d v="2026-01-05T00:00:00"/>
    <s v="BILLESCA"/>
    <s v="ZSRV"/>
    <s v=""/>
    <s v="76365377"/>
    <s v="AIM SPA"/>
    <n v="34"/>
    <n v="1416.6666666666667"/>
    <s v="UF"/>
    <s v="false"/>
  </r>
  <r>
    <s v="3300"/>
    <s v="PE"/>
    <x v="1"/>
    <n v="928"/>
    <s v="Corp Gest Riesgo"/>
    <s v="CF"/>
    <x v="1"/>
    <s v="1400009282"/>
    <s v="10"/>
    <x v="1031"/>
    <s v="Póliza Ciberseguridad 28NOV2025 - 28NOV2"/>
    <d v="2026-02-13T00:00:00"/>
    <s v="FPEREZ"/>
    <s v="ZPMH"/>
    <s v=""/>
    <s v="P39062500"/>
    <s v="CHUBB PERU S.A. COMPANIA DE SEGUROS"/>
    <n v="1415.78"/>
    <n v="1415.78"/>
    <s v="USD"/>
    <s v="false"/>
  </r>
  <r>
    <s v="MAM"/>
    <s v="CL"/>
    <x v="0"/>
    <n v="601"/>
    <s v="CL Center Manager"/>
    <s v="cmedina"/>
    <x v="2"/>
    <s v="1200144221"/>
    <s v="10"/>
    <x v="1032"/>
    <s v="Tabique Antena 3D SALIDA"/>
    <d v="2026-01-19T00:00:00"/>
    <s v="AUNDA"/>
    <s v="ZSRV"/>
    <s v=""/>
    <s v="76280086"/>
    <s v="SOLUCIONES SIM SPA"/>
    <n v="1310283"/>
    <n v="1415.0994135625804"/>
    <s v="CLP"/>
    <s v="false"/>
  </r>
  <r>
    <s v="MAM"/>
    <s v="CL"/>
    <x v="0"/>
    <n v="601"/>
    <s v="CL Center Manager"/>
    <s v="cmedina"/>
    <x v="2"/>
    <s v="1200144533"/>
    <s v="10"/>
    <x v="1033"/>
    <s v="tabique VARSOVIENE  REMOD."/>
    <d v="2026-01-25T00:00:00"/>
    <s v="AUNDA"/>
    <s v="ZSRV"/>
    <s v=""/>
    <s v="76280086"/>
    <s v="SOLUCIONES SIM SPA"/>
    <n v="1309254"/>
    <n v="1413.9880984523668"/>
    <s v="CLP"/>
    <s v="false"/>
  </r>
  <r>
    <s v="6000"/>
    <s v="PE"/>
    <x v="2"/>
    <n v="804"/>
    <s v="PE Marketing Mall"/>
    <s v="AATOCHE"/>
    <x v="2"/>
    <s v="1200144192"/>
    <s v="10"/>
    <x v="1034"/>
    <s v="DecoracionNavidad_Encendido del arbol"/>
    <d v="2026-01-19T00:00:00"/>
    <s v="EXT_KNOLASCO"/>
    <s v="ZSRV"/>
    <s v="SER_MKT"/>
    <s v="P10053820"/>
    <s v="ASOC PERUANA DE AUTORES Y COMPOSITO"/>
    <n v="4869"/>
    <n v="1411.304347826087"/>
    <s v="PEN"/>
    <s v="false"/>
  </r>
  <r>
    <s v="ACH"/>
    <s v="CL"/>
    <x v="0"/>
    <n v="602"/>
    <s v="CL Ops Mall"/>
    <s v="DUTRERAS"/>
    <x v="3"/>
    <s v="1200147207"/>
    <s v="10"/>
    <x v="1035"/>
    <s v="REPARACION DAÑOS CONTROL CENTRA. PISO 10"/>
    <d v="2026-03-12T00:00:00"/>
    <s v="EXT_DUTRERAS"/>
    <s v="ZSRV"/>
    <s v=""/>
    <s v="77135843"/>
    <s v="CLIMATIZACION Y CONTROL"/>
    <n v="33.67"/>
    <n v="1402.9166666666667"/>
    <s v="UF"/>
    <s v="false"/>
  </r>
  <r>
    <s v="6000"/>
    <s v="PE"/>
    <x v="2"/>
    <n v="802"/>
    <s v="PE Ops Mall"/>
    <s v="MPONCE"/>
    <x v="2"/>
    <s v="1200144218"/>
    <s v="10"/>
    <x v="1036"/>
    <s v="Rep. Filtración en linea de agua - Playa"/>
    <d v="2026-01-19T00:00:00"/>
    <s v="EXT_KNOLASCO"/>
    <s v="ZSRV"/>
    <s v="SER_MANTO"/>
    <s v="P60049092"/>
    <s v="CONSTRUCTEC RYD S.A.C."/>
    <n v="4836.75"/>
    <n v="1401.9565217391303"/>
    <s v="PEN"/>
    <s v="false"/>
  </r>
  <r>
    <s v="3540"/>
    <s v="PE"/>
    <x v="1"/>
    <n v="901"/>
    <s v="Corp Gcia Contral"/>
    <s v="MUBILLUS"/>
    <x v="2"/>
    <s v="1200145964"/>
    <s v="10"/>
    <x v="1037"/>
    <s v="Asesoría Legal"/>
    <d v="2026-02-19T00:00:00"/>
    <s v="MUBILLUS"/>
    <s v="ZSRV"/>
    <s v=""/>
    <s v="P10109302"/>
    <s v="ESTUDIO GRAU S. CIVIL DE R. L"/>
    <n v="1400"/>
    <n v="1400"/>
    <s v="USD"/>
    <s v="false"/>
  </r>
  <r>
    <s v="1100"/>
    <s v="CL"/>
    <x v="0"/>
    <n v="602"/>
    <s v="CL Ops Mall"/>
    <s v="FJELDRES"/>
    <x v="3"/>
    <s v="1200147307"/>
    <s v="10"/>
    <x v="1038"/>
    <s v="Limpieza pozos Las Torres"/>
    <d v="2026-03-13T00:00:00"/>
    <s v="EXT_CNARANJO"/>
    <s v="ZSRV"/>
    <s v=""/>
    <s v="77552839"/>
    <s v="SYL SPA"/>
    <n v="1295566"/>
    <n v="1399.2051234974567"/>
    <s v="CLP"/>
    <s v="false"/>
  </r>
  <r>
    <s v="OAS"/>
    <s v="CO"/>
    <x v="3"/>
    <n v="703"/>
    <s v="CO Ops Out/Strip"/>
    <s v="LCHARRY"/>
    <x v="3"/>
    <s v="1200147346"/>
    <s v="10"/>
    <x v="1039"/>
    <s v="DOMELICION Y ADECUACION CJ01 TRENDY"/>
    <d v="2026-03-15T00:00:00"/>
    <s v="LCHARRY"/>
    <s v="ZSRV"/>
    <s v=""/>
    <s v="C901024772"/>
    <s v="DM INGENIERIA INTEGRAL SAS NIT 9010"/>
    <n v="5118433"/>
    <n v="1391.6348558999457"/>
    <s v="COP"/>
    <s v="false"/>
  </r>
  <r>
    <s v="6550"/>
    <s v="PE"/>
    <x v="2"/>
    <n v="802"/>
    <s v="PE Ops Mall"/>
    <s v="yzegarra"/>
    <x v="2"/>
    <s v="1200144975"/>
    <s v="10"/>
    <x v="1040"/>
    <s v="Correctivo en tuberia de agua"/>
    <d v="2026-02-03T00:00:00"/>
    <s v="YZEGARRA"/>
    <s v="ZSRV"/>
    <s v=""/>
    <s v="P39258943"/>
    <s v="DJN HABITAT S.A.C."/>
    <n v="4800"/>
    <n v="1391.304347826087"/>
    <s v="PEN"/>
    <s v="false"/>
  </r>
  <r>
    <s v="6000"/>
    <s v="PE"/>
    <x v="2"/>
    <n v="804"/>
    <s v="PE Marketing Mall"/>
    <s v="AATOCHE"/>
    <x v="2"/>
    <s v="1200146286"/>
    <s v="10"/>
    <x v="1041"/>
    <s v="Eventos_GestionArtistica_Enero"/>
    <d v="2026-02-24T00:00:00"/>
    <s v="EXT_BRODRIGU"/>
    <s v="ZSRV"/>
    <s v=""/>
    <s v="P60765271"/>
    <s v="YOU SALSA S.A.C"/>
    <n v="4800"/>
    <n v="1391.304347826087"/>
    <s v="PEN"/>
    <s v="false"/>
  </r>
  <r>
    <s v="MIN"/>
    <s v="PE"/>
    <x v="1"/>
    <n v="914"/>
    <s v="Corp Explo. TI"/>
    <s v="MMUNOZ"/>
    <x v="1"/>
    <s v="1400009294"/>
    <s v="20"/>
    <x v="687"/>
    <s v="Servicio NOC Minka 2026"/>
    <d v="2026-02-18T00:00:00"/>
    <s v="MMUNOZ"/>
    <s v="ZPMH"/>
    <s v="SER_GRAL"/>
    <s v="P54490046"/>
    <s v="TELCONEX S.A.C"/>
    <n v="4800"/>
    <n v="1391.304347826087"/>
    <s v="PEN"/>
    <s v="false"/>
  </r>
  <r>
    <s v="MIN"/>
    <s v="PE"/>
    <x v="1"/>
    <n v="914"/>
    <s v="Corp Explo. TI"/>
    <s v="MMUNOZ"/>
    <x v="1"/>
    <s v="1400009294"/>
    <s v="30"/>
    <x v="687"/>
    <s v="Servicio NOC Minka 2026"/>
    <d v="2026-02-18T00:00:00"/>
    <s v="MMUNOZ"/>
    <s v="ZPMH"/>
    <s v="SER_GRAL"/>
    <s v="P54490046"/>
    <s v="TELCONEX S.A.C"/>
    <n v="4800"/>
    <n v="1391.304347826087"/>
    <s v="PEN"/>
    <s v="false"/>
  </r>
  <r>
    <s v="MIN"/>
    <s v="PE"/>
    <x v="1"/>
    <n v="914"/>
    <s v="Corp Explo. TI"/>
    <s v="MMUNOZ"/>
    <x v="1"/>
    <s v="1400009294"/>
    <s v="40"/>
    <x v="687"/>
    <s v="Servicio NOC Minka 2026"/>
    <d v="2026-02-18T00:00:00"/>
    <s v="MMUNOZ"/>
    <s v="ZPMH"/>
    <s v="SER_GRAL"/>
    <s v="P54490046"/>
    <s v="TELCONEX S.A.C"/>
    <n v="4800"/>
    <n v="1391.304347826087"/>
    <s v="PEN"/>
    <s v="false"/>
  </r>
  <r>
    <s v="MIN"/>
    <s v="PE"/>
    <x v="1"/>
    <n v="914"/>
    <s v="Corp Explo. TI"/>
    <s v="MMUNOZ"/>
    <x v="1"/>
    <s v="1400009294"/>
    <s v="50"/>
    <x v="687"/>
    <s v="Servicio NOC Minka 2026"/>
    <d v="2026-02-18T00:00:00"/>
    <s v="MMUNOZ"/>
    <s v="ZPMH"/>
    <s v="SER_GRAL"/>
    <s v="P54490046"/>
    <s v="TELCONEX S.A.C"/>
    <n v="4800"/>
    <n v="1391.304347826087"/>
    <s v="PEN"/>
    <s v="false"/>
  </r>
  <r>
    <s v="MIN"/>
    <s v="PE"/>
    <x v="1"/>
    <n v="914"/>
    <s v="Corp Explo. TI"/>
    <s v="MMUNOZ"/>
    <x v="1"/>
    <s v="1400009294"/>
    <s v="60"/>
    <x v="687"/>
    <s v="Servicio NOC Minka 2026"/>
    <d v="2026-02-18T00:00:00"/>
    <s v="MMUNOZ"/>
    <s v="ZPMH"/>
    <s v="SER_GRAL"/>
    <s v="P54490046"/>
    <s v="TELCONEX S.A.C"/>
    <n v="4800"/>
    <n v="1391.304347826087"/>
    <s v="PEN"/>
    <s v="false"/>
  </r>
  <r>
    <s v="MIN"/>
    <s v="PE"/>
    <x v="1"/>
    <n v="914"/>
    <s v="Corp Explo. TI"/>
    <s v="MMUNOZ"/>
    <x v="1"/>
    <s v="1400009294"/>
    <s v="70"/>
    <x v="687"/>
    <s v="Servicio NOC Minka 2026"/>
    <d v="2026-02-18T00:00:00"/>
    <s v="MMUNOZ"/>
    <s v="ZPMH"/>
    <s v="SER_GRAL"/>
    <s v="P54490046"/>
    <s v="TELCONEX S.A.C"/>
    <n v="4800"/>
    <n v="1391.304347826087"/>
    <s v="PEN"/>
    <s v="false"/>
  </r>
  <r>
    <s v="MIN"/>
    <s v="PE"/>
    <x v="1"/>
    <n v="914"/>
    <s v="Corp Explo. TI"/>
    <s v="MMUNOZ"/>
    <x v="1"/>
    <s v="1400009294"/>
    <s v="80"/>
    <x v="687"/>
    <s v="Servicio NOC Minka 2026"/>
    <d v="2026-02-18T00:00:00"/>
    <s v="MMUNOZ"/>
    <s v="ZPMH"/>
    <s v="SER_GRAL"/>
    <s v="P54490046"/>
    <s v="TELCONEX S.A.C"/>
    <n v="4800"/>
    <n v="1391.304347826087"/>
    <s v="PEN"/>
    <s v="false"/>
  </r>
  <r>
    <s v="MIN"/>
    <s v="PE"/>
    <x v="1"/>
    <n v="914"/>
    <s v="Corp Explo. TI"/>
    <s v="MMUNOZ"/>
    <x v="1"/>
    <s v="1400009294"/>
    <s v="90"/>
    <x v="687"/>
    <s v="Servicio NOC Minka 2026"/>
    <d v="2026-02-18T00:00:00"/>
    <s v="MMUNOZ"/>
    <s v="ZPMH"/>
    <s v="SER_GRAL"/>
    <s v="P54490046"/>
    <s v="TELCONEX S.A.C"/>
    <n v="4800"/>
    <n v="1391.304347826087"/>
    <s v="PEN"/>
    <s v="false"/>
  </r>
  <r>
    <s v="MIN"/>
    <s v="PE"/>
    <x v="1"/>
    <n v="914"/>
    <s v="Corp Explo. TI"/>
    <s v="MMUNOZ"/>
    <x v="1"/>
    <s v="1400009294"/>
    <s v="100"/>
    <x v="687"/>
    <s v="Servicio NOC Minka 2026"/>
    <d v="2026-02-18T00:00:00"/>
    <s v="MMUNOZ"/>
    <s v="ZPMH"/>
    <s v="SER_GRAL"/>
    <s v="P54490046"/>
    <s v="TELCONEX S.A.C"/>
    <n v="4800"/>
    <n v="1391.304347826087"/>
    <s v="PEN"/>
    <s v="false"/>
  </r>
  <r>
    <s v="MIN"/>
    <s v="PE"/>
    <x v="1"/>
    <n v="914"/>
    <s v="Corp Explo. TI"/>
    <s v="MMUNOZ"/>
    <x v="1"/>
    <s v="1400009294"/>
    <s v="110"/>
    <x v="687"/>
    <s v="Servicio NOC Minka 2026"/>
    <d v="2026-02-18T00:00:00"/>
    <s v="MMUNOZ"/>
    <s v="ZPMH"/>
    <s v="SER_GRAL"/>
    <s v="P54490046"/>
    <s v="TELCONEX S.A.C"/>
    <n v="4800"/>
    <n v="1391.304347826087"/>
    <s v="PEN"/>
    <s v="false"/>
  </r>
  <r>
    <s v="PHM"/>
    <s v="CO"/>
    <x v="3"/>
    <n v="702"/>
    <s v="CO Ops Mall"/>
    <s v="JDIAZ"/>
    <x v="2"/>
    <s v="1200141744"/>
    <s v="20"/>
    <x v="1042"/>
    <s v="RECOBRO EQUIPARK DICIEMBRE"/>
    <d v="2026-03-05T00:00:00"/>
    <s v="AMORENO"/>
    <s v="ZSRV"/>
    <s v=""/>
    <s v="C900271114"/>
    <s v="EQUIPOS Y SISTEMAS DE PARKING S.A.S"/>
    <n v="5107286"/>
    <n v="1388.6041326808047"/>
    <s v="COP"/>
    <s v="false"/>
  </r>
  <r>
    <s v="MIN"/>
    <s v="PE"/>
    <x v="1"/>
    <n v="802"/>
    <s v="PE Ops Mall"/>
    <s v="cpisfil"/>
    <x v="2"/>
    <s v="1200145831"/>
    <s v="10"/>
    <x v="1043"/>
    <s v="Correc. de filtrac. en cuarto de bombas"/>
    <d v="2026-02-18T00:00:00"/>
    <s v="EXT_EDAVILA"/>
    <s v="ZSRV"/>
    <s v=""/>
    <s v="P56607803"/>
    <s v="NATIONAL FACILITIES MANAGEMENT S.A."/>
    <n v="4788.7299999999996"/>
    <n v="1388.0376811594201"/>
    <s v="PEN"/>
    <s v="false"/>
  </r>
  <r>
    <s v="1100"/>
    <s v="CL"/>
    <x v="0"/>
    <n v="914"/>
    <s v="Corp Explo. TI"/>
    <s v="CPAVEZ"/>
    <x v="2"/>
    <s v="1200143731"/>
    <s v="10"/>
    <x v="1044"/>
    <s v="CELULAR - EDUARDO PEREZ"/>
    <d v="2026-01-07T00:00:00"/>
    <s v="CPAVEZ"/>
    <s v="ZSRV"/>
    <s v="SER_GRAL"/>
    <s v="96806980"/>
    <s v="ENTEL PCS TELECOMUNICACIONES S.A."/>
    <n v="1284000"/>
    <n v="1386.7138984588469"/>
    <s v="CLP"/>
    <s v="false"/>
  </r>
  <r>
    <s v="4150"/>
    <s v="CO"/>
    <x v="3"/>
    <n v="708"/>
    <s v="CO Sgcia Legal"/>
    <s v="J MOGOLLON"/>
    <x v="0"/>
    <s v="1300008962"/>
    <s v="10"/>
    <x v="850"/>
    <s v="RENOVACIONES DE MARCA"/>
    <d v="2026-03-09T00:00:00"/>
    <s v="EXT_DORTIZ"/>
    <s v="ZSPC"/>
    <s v=""/>
    <s v="C860047372"/>
    <s v="BRIGARD &amp; CASTRO S.A.S"/>
    <n v="5099000"/>
    <n v="1386.3512778684067"/>
    <s v="COP"/>
    <s v="false"/>
  </r>
  <r>
    <s v="DCO"/>
    <s v="CO"/>
    <x v="3"/>
    <n v="708"/>
    <s v="CO Sgcia Legal"/>
    <s v="J MOGOLLÓN"/>
    <x v="3"/>
    <s v="1300008975"/>
    <s v="10"/>
    <x v="851"/>
    <s v="RENOVACIONES DE MARCA"/>
    <d v="2026-03-18T00:00:00"/>
    <s v="EXT_DORTIZ"/>
    <s v="ZSPC"/>
    <s v=""/>
    <s v="C860047372"/>
    <s v="BRIGARD &amp; CASTRO S.A.S"/>
    <n v="5099000"/>
    <n v="1386.3512778684067"/>
    <s v="COP"/>
    <s v="false"/>
  </r>
  <r>
    <s v="4300"/>
    <s v="CO"/>
    <x v="3"/>
    <n v="702"/>
    <s v="CO Ops Mall"/>
    <s v="ARICO"/>
    <x v="3"/>
    <s v="1200147277"/>
    <s v="10"/>
    <x v="1045"/>
    <s v="TELEMEDIDA CENTRO DE GESTION ."/>
    <d v="2026-03-13T00:00:00"/>
    <s v="EXT_JTRUJILL"/>
    <s v="ZSRV"/>
    <s v=""/>
    <s v="C900998538"/>
    <s v="PROYECTOS INGENIERIA Y MONTAJES"/>
    <n v="5087374"/>
    <n v="1383.1903208265362"/>
    <s v="COP"/>
    <s v="false"/>
  </r>
  <r>
    <s v="3510"/>
    <s v="PE"/>
    <x v="1"/>
    <n v="804"/>
    <s v="PE Marketing Mall"/>
    <s v="RCULQUI"/>
    <x v="2"/>
    <s v="1200145116"/>
    <s v="10"/>
    <x v="1046"/>
    <s v="POP_BTS_Campaña"/>
    <d v="2026-02-05T00:00:00"/>
    <s v="SGARIBAY"/>
    <s v="ZSRV"/>
    <s v=""/>
    <s v="P52110530"/>
    <s v="COPEX DIGITAL S.A.C."/>
    <n v="4762"/>
    <n v="1380.2898550724638"/>
    <s v="PEN"/>
    <s v="false"/>
  </r>
  <r>
    <s v="LAR"/>
    <s v="PE"/>
    <x v="1"/>
    <n v="804"/>
    <s v="PE Marketing Mall"/>
    <s v="NBARRANZUELA"/>
    <x v="3"/>
    <s v="1200147095"/>
    <s v="10"/>
    <x v="1047"/>
    <s v="Producción campaña videos"/>
    <d v="2026-03-11T00:00:00"/>
    <s v="EXT_ACHIHUAN"/>
    <s v="ZSRV"/>
    <s v="SER_MKT"/>
    <s v="P51603931"/>
    <s v="SOMA COMUNICACIONES SAC"/>
    <n v="4750"/>
    <n v="1376.8115942028985"/>
    <s v="PEN"/>
    <s v="false"/>
  </r>
  <r>
    <s v="MAM"/>
    <s v="CL"/>
    <x v="0"/>
    <n v="604"/>
    <s v="CL Marketing Mall"/>
    <s v="JGORICHON"/>
    <x v="3"/>
    <s v="1200147179"/>
    <s v="10"/>
    <x v="1048"/>
    <s v="DDE/ INFLUENCERS/ FEBRERO"/>
    <d v="2026-03-12T00:00:00"/>
    <s v="JGORICHON"/>
    <s v="ZSRV"/>
    <s v=""/>
    <s v="76945383"/>
    <s v="NOT MEDIA SPA"/>
    <n v="1270000"/>
    <n v="1371.5939649865541"/>
    <s v="CLP"/>
    <s v="false"/>
  </r>
  <r>
    <s v="MIN"/>
    <s v="PE"/>
    <x v="1"/>
    <n v="816"/>
    <s v="PE Sgcia Infra"/>
    <s v="AMARCHESINI"/>
    <x v="2"/>
    <s v="1200146320"/>
    <s v="10"/>
    <x v="1049"/>
    <s v="REVISIÓN MODERNO_MINKA_FEBERO 2026"/>
    <d v="2026-02-25T00:00:00"/>
    <s v="EXT_ACHIHUAN"/>
    <s v="ZSRV"/>
    <s v="SER_GRAL"/>
    <s v="P49259204"/>
    <s v="AF CONCEPT S.A.C."/>
    <n v="4720"/>
    <n v="1368.1159420289855"/>
    <s v="PEN"/>
    <s v="false"/>
  </r>
  <r>
    <s v="MIN"/>
    <s v="PE"/>
    <x v="1"/>
    <n v="816"/>
    <s v="PE Sgcia Infra"/>
    <s v="AMARCHESINI"/>
    <x v="2"/>
    <s v="1200146321"/>
    <s v="10"/>
    <x v="1050"/>
    <s v="REVISIÓN TRADICIONAL_MINKA_FEBERO 2026"/>
    <d v="2026-02-25T00:00:00"/>
    <s v="EXT_ACHIHUAN"/>
    <s v="ZSRV"/>
    <s v="SER_GRAL"/>
    <s v="P49259204"/>
    <s v="AF CONCEPT S.A.C."/>
    <n v="4720"/>
    <n v="1368.1159420289855"/>
    <s v="PEN"/>
    <s v="false"/>
  </r>
  <r>
    <s v="LAR"/>
    <s v="PE"/>
    <x v="1"/>
    <n v="801"/>
    <s v="PE Center Manager"/>
    <s v="FZAMALLOA"/>
    <x v="2"/>
    <s v="1200144567"/>
    <s v="10"/>
    <x v="1051"/>
    <s v="Cambio de bomba sumergible 10 HP Pozo se"/>
    <d v="2026-01-26T00:00:00"/>
    <s v="EXT_BRODRIGU"/>
    <s v="ZSRV"/>
    <s v=""/>
    <s v="P56607803"/>
    <s v="NATIONAL FACILITIES MANAGEMENT S.A."/>
    <n v="4716.5600000000004"/>
    <n v="1367.1188405797102"/>
    <s v="PEN"/>
    <s v="false"/>
  </r>
  <r>
    <s v="3450"/>
    <s v="PE"/>
    <x v="1"/>
    <n v="803"/>
    <s v="PE Ops Out/Strips"/>
    <s v="mrodriguezc"/>
    <x v="2"/>
    <s v="1200144494"/>
    <s v="10"/>
    <x v="1052"/>
    <s v="Implementación nuevo Topico"/>
    <d v="2026-01-23T00:00:00"/>
    <s v="MRODRIGUEZC"/>
    <s v="ZSRV"/>
    <s v=""/>
    <s v="P48281567"/>
    <s v="ARTE CONSULTORES, EJECUTORES E.I.R."/>
    <n v="4694.45"/>
    <n v="1360.710144927536"/>
    <s v="PEN"/>
    <s v="false"/>
  </r>
  <r>
    <s v="DCO"/>
    <s v="CO"/>
    <x v="3"/>
    <n v="707"/>
    <s v="CO Desarrollo"/>
    <s v="T Durán"/>
    <x v="2"/>
    <s v="1200144881"/>
    <s v="10"/>
    <x v="1053"/>
    <s v="Modelación financiera inmobiliario"/>
    <d v="2026-01-30T00:00:00"/>
    <s v="PRA_KCUBIDES"/>
    <s v="ZSRV"/>
    <s v=""/>
    <s v="C901623503"/>
    <s v="AMD CAPITAL SAS"/>
    <n v="5000000"/>
    <n v="1359.4344752582927"/>
    <s v="COP"/>
    <s v="false"/>
  </r>
  <r>
    <s v="OAS"/>
    <s v="CO"/>
    <x v="3"/>
    <n v="703"/>
    <s v="CO Ops Out/Strip"/>
    <s v="LCHARRY"/>
    <x v="3"/>
    <s v="1200147517"/>
    <s v="10"/>
    <x v="1054"/>
    <s v="Quick Win Restauracion sombriillas OAS"/>
    <d v="2026-03-18T00:00:00"/>
    <s v="LCHARRY"/>
    <s v="ZSRV"/>
    <s v=""/>
    <s v="C900197577"/>
    <s v="MARA IMPRESIÓN Y MARKETING SAS"/>
    <n v="4966440"/>
    <n v="1350.3099510603588"/>
    <s v="COP"/>
    <s v="false"/>
  </r>
  <r>
    <s v="3300"/>
    <s v="PE"/>
    <x v="1"/>
    <n v="805"/>
    <s v="PE Gcia InfrayDes"/>
    <s v="MCARRASCO"/>
    <x v="3"/>
    <s v="1200147685"/>
    <s v="10"/>
    <x v="1055"/>
    <s v="Renders Proyecto Parque Jesús María"/>
    <d v="2026-03-19T00:00:00"/>
    <s v="EXT_ACHIHUAN"/>
    <s v="ZSRV"/>
    <s v=""/>
    <s v="P60350437"/>
    <s v="MODULAR DESIGN SOCIEDAD ANONIMA"/>
    <n v="1350"/>
    <n v="1350"/>
    <s v="USD"/>
    <s v="false"/>
  </r>
  <r>
    <s v="3520"/>
    <s v="PE"/>
    <x v="1"/>
    <n v="816"/>
    <s v="PE Sgcia Infra"/>
    <s v="JSOLORZANO"/>
    <x v="2"/>
    <s v="1200144257"/>
    <s v="10"/>
    <x v="1056"/>
    <s v="Mejoras señaleticas Bahia de taxis Ica"/>
    <d v="2026-01-20T00:00:00"/>
    <s v="EXT_ACHIHUAN"/>
    <s v="ZSRV"/>
    <s v=""/>
    <s v="P60976162"/>
    <s v="ESTUDIO POLILINEA S.A.C"/>
    <n v="4617.8999999999996"/>
    <n v="1338.5217391304345"/>
    <s v="PEN"/>
    <s v="false"/>
  </r>
  <r>
    <s v="2160"/>
    <s v="CL"/>
    <x v="0"/>
    <n v="602"/>
    <s v="CL Ops Mall"/>
    <s v="rcortes"/>
    <x v="2"/>
    <s v="1200146625"/>
    <s v="10"/>
    <x v="1057"/>
    <s v="ESTANQUE HIDRONEUMATICO -2 SAN BORJA NOR"/>
    <d v="2026-03-04T00:00:00"/>
    <s v="EXT_CVENEGAS"/>
    <s v="ZSRV"/>
    <s v=""/>
    <s v="96811990"/>
    <s v="LINKES CHILE S.A"/>
    <n v="1236900"/>
    <n v="1335.846122277062"/>
    <s v="CLP"/>
    <s v="false"/>
  </r>
  <r>
    <s v="1100"/>
    <s v="CL"/>
    <x v="0"/>
    <n v="602"/>
    <s v="CL Ops Mall"/>
    <s v="MANTONIETA"/>
    <x v="2"/>
    <s v="1200146391"/>
    <s v="30"/>
    <x v="293"/>
    <s v="Cierre provisorio local Wados"/>
    <d v="2026-02-26T00:00:00"/>
    <s v="EXT_CNARANJO"/>
    <s v="ZSRV"/>
    <s v=""/>
    <s v="96811990"/>
    <s v="LINKES CHILE S.A"/>
    <n v="1236842"/>
    <n v="1335.7834825526768"/>
    <s v="CLP"/>
    <s v="false"/>
  </r>
  <r>
    <s v="1100"/>
    <s v="CL"/>
    <x v="0"/>
    <n v="602"/>
    <s v="CL Ops Mall"/>
    <s v="ASANCHEZ"/>
    <x v="2"/>
    <s v="1200143733"/>
    <s v="10"/>
    <x v="1058"/>
    <s v="Cambio válvula costado clínica"/>
    <d v="2026-01-07T00:00:00"/>
    <s v="EXT_CNARANJO"/>
    <s v="ZSRV"/>
    <s v=""/>
    <s v="76425235"/>
    <s v="REDES CONTRA INCENDIOS SPA"/>
    <n v="32"/>
    <n v="1333.3333333333333"/>
    <s v="UF"/>
    <s v="false"/>
  </r>
  <r>
    <s v="1100"/>
    <s v="CL"/>
    <x v="0"/>
    <n v="602"/>
    <s v="CL Ops Mall"/>
    <s v="KCEA"/>
    <x v="2"/>
    <s v="1200145702"/>
    <s v="10"/>
    <x v="1059"/>
    <s v="Instalación sensores guiados N1"/>
    <d v="2026-02-16T00:00:00"/>
    <s v="EXT_MURRA"/>
    <s v="ZSRV"/>
    <s v=""/>
    <s v="96508130"/>
    <s v="ASOCIADOS UNDURRAGA IMPRESORES LTDA"/>
    <n v="32"/>
    <n v="1333.3333333333333"/>
    <s v="UF"/>
    <s v="false"/>
  </r>
  <r>
    <s v="PCA"/>
    <s v="CO"/>
    <x v="3"/>
    <n v="704"/>
    <s v="CO Mktg Mall"/>
    <s v="PRODRIGUEZ"/>
    <x v="2"/>
    <s v="1200144777"/>
    <s v="10"/>
    <x v="1060"/>
    <s v="IMPUESTO PANTALLAS CARACOLÍ 2026"/>
    <d v="2026-01-29T00:00:00"/>
    <s v="EXT_DMENDES"/>
    <s v="ZSRV"/>
    <s v=""/>
    <s v="C900085684"/>
    <s v="ENTIDAD DE GESTION COLECTIVA DE DER"/>
    <n v="4873550"/>
    <n v="1325.0543773790102"/>
    <s v="COP"/>
    <s v="false"/>
  </r>
  <r>
    <s v="BOG"/>
    <s v="CO"/>
    <x v="3"/>
    <n v="702"/>
    <s v="CO Ops Mall"/>
    <s v="CAROL CORTES"/>
    <x v="2"/>
    <s v="1200144476"/>
    <s v="20"/>
    <x v="1061"/>
    <s v="CERRAMIENTO LOCAL MAMATERNITY EX"/>
    <d v="2026-01-23T00:00:00"/>
    <s v="EXT_APAREDES"/>
    <s v="ZSRV"/>
    <s v=""/>
    <s v="C901342629"/>
    <s v="ANDRADE INGENIERIA Y DISENO SAS"/>
    <n v="4859000"/>
    <n v="1321.0984230560086"/>
    <s v="COP"/>
    <s v="false"/>
  </r>
  <r>
    <s v="AEB"/>
    <s v="CL"/>
    <x v="0"/>
    <n v="602"/>
    <s v="CL Ops Mall"/>
    <s v="MFREITEZ"/>
    <x v="3"/>
    <s v="1200147303"/>
    <s v="10"/>
    <x v="1062"/>
    <s v="PINTURA CAJEROS AUTOMATICO TOTTUS"/>
    <d v="2026-03-13T00:00:00"/>
    <s v="KVARAS"/>
    <s v="ZSRV"/>
    <s v=""/>
    <s v="76278841"/>
    <s v="CHRISTIAN EDUARDO CASTILLO FUENTES"/>
    <n v="1221300"/>
    <n v="1318.9981964079359"/>
    <s v="CLP"/>
    <s v="false"/>
  </r>
  <r>
    <s v="LAR"/>
    <s v="PE"/>
    <x v="1"/>
    <n v="801"/>
    <s v="PE Center Manager"/>
    <s v="FZAMALLOA"/>
    <x v="2"/>
    <s v="1200147023"/>
    <s v="10"/>
    <x v="1063"/>
    <s v="IMPL. SISTEMA DE SEGURIDAD DE PUERTAS CO"/>
    <d v="2026-03-10T00:00:00"/>
    <s v="EXT_KNOLASCO"/>
    <s v="ZSRV"/>
    <s v=""/>
    <s v="P60790228"/>
    <s v="JP ENERGY S.A.C"/>
    <n v="4530"/>
    <n v="1313.0434782608695"/>
    <s v="PEN"/>
    <s v="false"/>
  </r>
  <r>
    <s v="3520"/>
    <s v="PE"/>
    <x v="1"/>
    <n v="802"/>
    <s v="PE Ops Mall"/>
    <s v="APRADA"/>
    <x v="3"/>
    <s v="1200147678"/>
    <s v="10"/>
    <x v="1064"/>
    <s v="PREV. MALLAS A TIERRA ICA MAR26"/>
    <d v="2026-03-19T00:00:00"/>
    <s v="APRADA"/>
    <s v="ZSRV"/>
    <s v="SER_GRAL"/>
    <s v="P56607803"/>
    <s v="NATIONAL FACILITIES MANAGEMENT S.A."/>
    <n v="4516"/>
    <n v="1308.9855072463768"/>
    <s v="PEN"/>
    <s v="false"/>
  </r>
  <r>
    <s v="2310"/>
    <s v="CL"/>
    <x v="0"/>
    <n v="602"/>
    <s v="CL Ops Mall"/>
    <s v="roquendo"/>
    <x v="2"/>
    <s v="1200144100"/>
    <s v="10"/>
    <x v="1065"/>
    <s v="sumnistro e instalación Hidroneumatico"/>
    <d v="2026-01-15T00:00:00"/>
    <s v="MMARTINEZG"/>
    <s v="ZSRV"/>
    <s v=""/>
    <s v="76504263"/>
    <s v="ARAYA Y DONOSO COMPANIA LIMITADA"/>
    <n v="1211143"/>
    <n v="1308.0286846737874"/>
    <s v="CLP"/>
    <s v="false"/>
  </r>
  <r>
    <s v="6150"/>
    <s v="PE"/>
    <x v="2"/>
    <n v="802"/>
    <s v="PE Ops Mall"/>
    <s v="JGONZALES"/>
    <x v="2"/>
    <s v="1200145996"/>
    <s v="10"/>
    <x v="1066"/>
    <s v="Correctivo inyecto cuarto de bombas"/>
    <d v="2026-02-19T00:00:00"/>
    <s v="JGONZALES"/>
    <s v="ZSRV"/>
    <s v=""/>
    <s v="P61079106"/>
    <s v="FAB TECH COMPANY E.I.R.L"/>
    <n v="4500"/>
    <n v="1304.3478260869565"/>
    <s v="PEN"/>
    <s v="false"/>
  </r>
  <r>
    <s v="6000"/>
    <s v="PE"/>
    <x v="2"/>
    <n v="816"/>
    <s v="PE Sgcia Infra"/>
    <s v="AGALVAN"/>
    <x v="3"/>
    <s v="1200147117"/>
    <s v="10"/>
    <x v="1067"/>
    <s v="ADICIONAL EIV MULTIFAMILY MPI"/>
    <d v="2026-03-11T00:00:00"/>
    <s v="EXT_ACHIHUAN"/>
    <s v="ZSRV"/>
    <s v="SER_GRAL"/>
    <s v="P06972553"/>
    <s v="LUIS ENRIQUE MOYA VELASQUEZ"/>
    <n v="4500"/>
    <n v="1304.3478260869565"/>
    <s v="PEN"/>
    <s v="false"/>
  </r>
  <r>
    <s v="PJM"/>
    <s v="PE"/>
    <x v="1"/>
    <n v="802"/>
    <s v="PE Ops Mall"/>
    <s v="RBECERRA"/>
    <x v="2"/>
    <s v="1200144766"/>
    <s v="10"/>
    <x v="1068"/>
    <s v="MANTENIMIENTO DE MT Y BT"/>
    <d v="2026-01-28T00:00:00"/>
    <s v="RBECERRA"/>
    <s v="ZSRV"/>
    <s v=""/>
    <s v="P60055289"/>
    <s v="ELECTROMING INGENIERÍA Y MANTENIMIE"/>
    <n v="4495"/>
    <n v="1302.8985507246375"/>
    <s v="PEN"/>
    <s v="false"/>
  </r>
  <r>
    <s v="1100"/>
    <s v="CL"/>
    <x v="0"/>
    <n v="910"/>
    <s v="Corp A. Personas"/>
    <s v="CPFORD"/>
    <x v="2"/>
    <s v="1200143773"/>
    <s v="10"/>
    <x v="1069"/>
    <s v="1. 25-FI004"/>
    <d v="2026-01-07T00:00:00"/>
    <s v="DQUINTANA"/>
    <s v="ZSRV"/>
    <s v=""/>
    <s v="76781153"/>
    <s v="FIBRA CONSULTORES SPA"/>
    <n v="1206188"/>
    <n v="1302.677308219844"/>
    <s v="CLP"/>
    <s v="false"/>
  </r>
  <r>
    <s v="1100"/>
    <s v="CL"/>
    <x v="0"/>
    <n v="910"/>
    <s v="Corp A. Personas"/>
    <s v="CPFORD"/>
    <x v="2"/>
    <s v="1200143773"/>
    <s v="20"/>
    <x v="1069"/>
    <s v="2. 25-FI004"/>
    <d v="2026-01-07T00:00:00"/>
    <s v="DQUINTANA"/>
    <s v="ZSRV"/>
    <s v=""/>
    <s v="76781153"/>
    <s v="FIBRA CONSULTORES SPA"/>
    <n v="1206188"/>
    <n v="1302.677308219844"/>
    <s v="CLP"/>
    <s v="false"/>
  </r>
  <r>
    <s v="1100"/>
    <s v="CL"/>
    <x v="0"/>
    <n v="910"/>
    <s v="Corp A. Personas"/>
    <s v="CPFORD"/>
    <x v="2"/>
    <s v="1200143803"/>
    <s v="10"/>
    <x v="1070"/>
    <s v="1. 25-FI006"/>
    <d v="2026-01-08T00:00:00"/>
    <s v="DQUINTANA"/>
    <s v="ZSRV"/>
    <s v=""/>
    <s v="76781153"/>
    <s v="FIBRA CONSULTORES SPA"/>
    <n v="1206188"/>
    <n v="1302.677308219844"/>
    <s v="CLP"/>
    <s v="false"/>
  </r>
  <r>
    <s v="1100"/>
    <s v="CL"/>
    <x v="0"/>
    <n v="910"/>
    <s v="Corp A. Personas"/>
    <s v="CPFORD"/>
    <x v="2"/>
    <s v="1200143803"/>
    <s v="20"/>
    <x v="1070"/>
    <s v="2. 25-FI006"/>
    <d v="2026-01-08T00:00:00"/>
    <s v="DQUINTANA"/>
    <s v="ZSRV"/>
    <s v=""/>
    <s v="76781153"/>
    <s v="FIBRA CONSULTORES SPA"/>
    <n v="1206188"/>
    <n v="1302.677308219844"/>
    <s v="CLP"/>
    <s v="false"/>
  </r>
  <r>
    <s v="1100"/>
    <s v="CL"/>
    <x v="0"/>
    <n v="602"/>
    <s v="CL Ops Mall"/>
    <s v="KCEA"/>
    <x v="2"/>
    <s v="1200146377"/>
    <s v="10"/>
    <x v="1071"/>
    <s v="Arriendo equipos frío P7"/>
    <d v="2026-02-26T00:00:00"/>
    <s v="EXT_CNARANJO"/>
    <s v="ZSRV"/>
    <s v=""/>
    <s v="78067007"/>
    <s v="A&amp;T SPA"/>
    <n v="1205000"/>
    <n v="1301.3942738651951"/>
    <s v="CLP"/>
    <s v="false"/>
  </r>
  <r>
    <s v="6000"/>
    <s v="PE"/>
    <x v="2"/>
    <n v="802"/>
    <s v="PE Ops Mall"/>
    <s v="MPONCE"/>
    <x v="2"/>
    <s v="1200144786"/>
    <s v="10"/>
    <x v="1072"/>
    <s v="LIMPIEZA DE LONAS TENSADAS PATIO DE COMI"/>
    <d v="2026-01-29T00:00:00"/>
    <s v="EXT_KNOLASCO"/>
    <s v="ZSRV"/>
    <s v="SER_MANTO"/>
    <s v="P56607803"/>
    <s v="NATIONAL FACILITIES MANAGEMENT S.A."/>
    <n v="4471.62"/>
    <n v="1296.1217391304347"/>
    <s v="PEN"/>
    <s v="false"/>
  </r>
  <r>
    <s v="1100"/>
    <s v="CL"/>
    <x v="0"/>
    <n v="604"/>
    <s v="CL Marketing Mall"/>
    <s v="P.NORAMUENA"/>
    <x v="2"/>
    <s v="1200145467"/>
    <s v="10"/>
    <x v="1073"/>
    <s v="VDV/ INFLUENER/ FEB 2026"/>
    <d v="2026-02-12T00:00:00"/>
    <s v="MFILIPINI"/>
    <s v="ZSRV"/>
    <s v=""/>
    <s v="76945383"/>
    <s v="NOT MEDIA SPA"/>
    <n v="1200000"/>
    <n v="1295.9942976250904"/>
    <s v="CLP"/>
    <s v="false"/>
  </r>
  <r>
    <s v="LAR"/>
    <s v="PE"/>
    <x v="1"/>
    <n v="804"/>
    <s v="PE Marketing Mall"/>
    <s v="NBARRANZUELA"/>
    <x v="2"/>
    <s v="1200146199"/>
    <s v="10"/>
    <x v="1074"/>
    <s v="Auxiliar MKT_Enero_2026"/>
    <d v="2026-02-24T00:00:00"/>
    <s v="EXT_ACHIHUAN"/>
    <s v="ZSRV"/>
    <s v="SER_MKT"/>
    <s v="P12262043"/>
    <s v="OVERALL BUSINESS S.A"/>
    <n v="4464.09"/>
    <n v="1293.9391304347826"/>
    <s v="PEN"/>
    <s v="false"/>
  </r>
  <r>
    <s v="LAR"/>
    <s v="PE"/>
    <x v="1"/>
    <n v="804"/>
    <s v="PE Marketing Mall"/>
    <s v="NBARRANZUELA"/>
    <x v="2"/>
    <s v="1200146199"/>
    <s v="20"/>
    <x v="1074"/>
    <s v="Auxiliar MKT_Febrero_2026"/>
    <d v="2026-02-24T00:00:00"/>
    <s v="EXT_ACHIHUAN"/>
    <s v="ZSRV"/>
    <s v="SER_MKT"/>
    <s v="P12262043"/>
    <s v="OVERALL BUSINESS S.A"/>
    <n v="4464.09"/>
    <n v="1293.9391304347826"/>
    <s v="PEN"/>
    <s v="false"/>
  </r>
  <r>
    <s v="1110"/>
    <s v="CL"/>
    <x v="0"/>
    <n v="603"/>
    <s v="CL Ops Out/Strip"/>
    <s v="MBELLO"/>
    <x v="2"/>
    <s v="1200144979"/>
    <s v="10"/>
    <x v="1075"/>
    <s v="retiro de porton futuro local Steve Madd"/>
    <d v="2026-02-03T00:00:00"/>
    <s v="EXT_MBELLO"/>
    <s v="ZSRV"/>
    <s v=""/>
    <s v="96811990"/>
    <s v="LINKES CHILE S.A"/>
    <n v="1197368"/>
    <n v="1293.1517501322994"/>
    <s v="CLP"/>
    <s v="false"/>
  </r>
  <r>
    <s v="MAM"/>
    <s v="CL"/>
    <x v="0"/>
    <n v="602"/>
    <s v="CL Ops Mall"/>
    <s v="MRupayan"/>
    <x v="2"/>
    <s v="1200146529"/>
    <s v="10"/>
    <x v="1076"/>
    <s v="MTTO CCTV FEBRERO"/>
    <d v="2026-03-02T00:00:00"/>
    <s v="EXT_KGANA"/>
    <s v="ZSRV"/>
    <s v=""/>
    <s v="77350771"/>
    <s v="4EVER GROUP SPA"/>
    <n v="31"/>
    <n v="1291.6666666666667"/>
    <s v="UF"/>
    <s v="false"/>
  </r>
  <r>
    <s v="MAM"/>
    <s v="CL"/>
    <x v="0"/>
    <n v="602"/>
    <s v="CL Ops Mall"/>
    <s v="MRUPAYAN"/>
    <x v="2"/>
    <s v="1200146529"/>
    <s v="20"/>
    <x v="1076"/>
    <s v="MTTO CCTV MARZO"/>
    <d v="2026-03-02T00:00:00"/>
    <s v="EXT_KGANA"/>
    <s v="ZSRV"/>
    <s v=""/>
    <s v="77350771"/>
    <s v="4EVER GROUP SPA"/>
    <n v="31"/>
    <n v="1291.6666666666667"/>
    <s v="UF"/>
    <s v="false"/>
  </r>
  <r>
    <s v="MAM"/>
    <s v="CL"/>
    <x v="0"/>
    <n v="602"/>
    <s v="CL Ops Mall"/>
    <s v="MRUPAYAN"/>
    <x v="2"/>
    <s v="1200146529"/>
    <s v="30"/>
    <x v="1076"/>
    <s v="MTTO CCTV ABRIL"/>
    <d v="2026-03-02T00:00:00"/>
    <s v="EXT_KGANA"/>
    <s v="ZSRV"/>
    <s v=""/>
    <s v="77350771"/>
    <s v="4EVER GROUP SPA"/>
    <n v="31"/>
    <n v="1291.6666666666667"/>
    <s v="UF"/>
    <s v="false"/>
  </r>
  <r>
    <s v="MAM"/>
    <s v="CL"/>
    <x v="0"/>
    <n v="602"/>
    <s v="CL Ops Mall"/>
    <s v="MRUPAYAN"/>
    <x v="2"/>
    <s v="1200146529"/>
    <s v="40"/>
    <x v="1076"/>
    <s v="MTTO CCTV MAYO"/>
    <d v="2026-03-02T00:00:00"/>
    <s v="EXT_KGANA"/>
    <s v="ZSRV"/>
    <s v=""/>
    <s v="77350771"/>
    <s v="4EVER GROUP SPA"/>
    <n v="31"/>
    <n v="1291.6666666666667"/>
    <s v="UF"/>
    <s v="false"/>
  </r>
  <r>
    <s v="3540"/>
    <s v="PE"/>
    <x v="1"/>
    <n v="813"/>
    <s v="PE Gcia Ops"/>
    <s v="LRAMIREZ"/>
    <x v="2"/>
    <s v="1200144331"/>
    <s v="10"/>
    <x v="1077"/>
    <s v="Capacitación de Seguridad y Protección C"/>
    <d v="2026-01-21T00:00:00"/>
    <s v="PRA_ARIVERA"/>
    <s v="ZSRV"/>
    <s v="SER_GRAL"/>
    <s v="P60210458"/>
    <s v="J &amp; G ELECTRIC S.R.L."/>
    <n v="1285"/>
    <n v="1285"/>
    <s v="USD"/>
    <s v="false"/>
  </r>
  <r>
    <s v="CUR"/>
    <s v="CL"/>
    <x v="0"/>
    <n v="601"/>
    <s v="CL Center Manager"/>
    <s v="Ext_mloyola"/>
    <x v="2"/>
    <s v="1200145481"/>
    <s v="10"/>
    <x v="1078"/>
    <s v="Servicio WES ene-sept 2026 CUR"/>
    <d v="2026-02-12T00:00:00"/>
    <s v="EXT_MLOYOLA"/>
    <s v="ZSRV"/>
    <s v=""/>
    <s v="76052252"/>
    <s v="WES SPA"/>
    <n v="30.6"/>
    <n v="1275"/>
    <s v="UF"/>
    <s v="false"/>
  </r>
  <r>
    <s v="MIN"/>
    <s v="PE"/>
    <x v="1"/>
    <n v="801"/>
    <s v="PE Center Manager"/>
    <s v="GRAVINES"/>
    <x v="2"/>
    <s v="1200146131"/>
    <s v="10"/>
    <x v="1079"/>
    <s v="SERV.INTERMED LABORAL ASIST MINKA DIC 25"/>
    <d v="2026-02-23T00:00:00"/>
    <s v="GRAVINES"/>
    <s v="ZSRV"/>
    <s v="SER_PERSO"/>
    <s v="P12262043"/>
    <s v="OVERALL BUSINESS S.A"/>
    <n v="4380.53"/>
    <n v="1269.7188405797101"/>
    <s v="PEN"/>
    <s v="false"/>
  </r>
  <r>
    <s v="3300"/>
    <s v="PE"/>
    <x v="1"/>
    <n v="802"/>
    <s v="PE Ops Mall"/>
    <s v="JMALAGA"/>
    <x v="2"/>
    <s v="1200146170"/>
    <s v="10"/>
    <x v="1080"/>
    <s v="TRASLADO PUERTA EMERGENCIA AV LOS INCAS"/>
    <d v="2026-02-23T00:00:00"/>
    <s v="JMALAGA"/>
    <s v="ZSRV"/>
    <s v=""/>
    <s v="P56607803"/>
    <s v="NATIONAL FACILITIES MANAGEMENT S.A."/>
    <n v="4368"/>
    <n v="1266.086956521739"/>
    <s v="PEN"/>
    <s v="false"/>
  </r>
  <r>
    <s v="3520"/>
    <s v="PE"/>
    <x v="1"/>
    <n v="928"/>
    <s v="Corp Gest Riesgo"/>
    <s v="cfuentes"/>
    <x v="1"/>
    <s v="1400009149"/>
    <s v="10"/>
    <x v="1081"/>
    <s v="Endoso de prórroga póliza Todo Riesgo Co"/>
    <d v="2026-01-12T00:00:00"/>
    <s v="PMUNOZ"/>
    <s v="ZPMH"/>
    <s v=""/>
    <s v="P60112760"/>
    <s v="LIBERTY SEGUROS SA"/>
    <n v="4364.92"/>
    <n v="1265.1942028985507"/>
    <s v="PEN"/>
    <s v="false"/>
  </r>
  <r>
    <s v="BOG"/>
    <s v="CO"/>
    <x v="3"/>
    <n v="704"/>
    <s v="CO Mktg Mall"/>
    <s v="VESPINOSA"/>
    <x v="2"/>
    <s v="1200145920"/>
    <s v="10"/>
    <x v="1082"/>
    <s v="CUOTA DE SOSTENIMIENTO FENALCO 2026"/>
    <d v="2026-02-18T00:00:00"/>
    <s v="VESPINOSA"/>
    <s v="ZSRV"/>
    <s v="SER_MKT"/>
    <s v="C860009161"/>
    <s v="FEDERACION NACIONAL DE COMERCIANTES"/>
    <n v="4646500"/>
    <n v="1263.3224578575312"/>
    <s v="COP"/>
    <s v="false"/>
  </r>
  <r>
    <s v="MIN"/>
    <s v="PE"/>
    <x v="1"/>
    <n v="804"/>
    <s v="PE Marketing Mall"/>
    <s v="MPOLO"/>
    <x v="3"/>
    <s v="1200147599"/>
    <s v="10"/>
    <x v="1083"/>
    <s v="Permiso apdayc por Evento (22/03)"/>
    <d v="2026-03-19T00:00:00"/>
    <s v="EXT_EDAVILA"/>
    <s v="ZSRV"/>
    <s v="SER_MKT"/>
    <s v="P10053820"/>
    <s v="ASOC PERUANA DE AUTORES Y COMPOSITO"/>
    <n v="4323"/>
    <n v="1253.0434782608695"/>
    <s v="PEN"/>
    <s v="false"/>
  </r>
  <r>
    <s v="6740"/>
    <s v="PE"/>
    <x v="2"/>
    <n v="816"/>
    <s v="PE Sgcia Infra"/>
    <s v="JSOLORZANO"/>
    <x v="2"/>
    <s v="1200146345"/>
    <s v="10"/>
    <x v="1084"/>
    <s v="Tramite Letrero / anuncio"/>
    <d v="2026-02-25T00:00:00"/>
    <s v="EXT_ACHIHUAN"/>
    <s v="ZSRV"/>
    <s v="SER_GRAL"/>
    <s v="P60026937"/>
    <s v="GESINPRO S.A.C."/>
    <n v="4321"/>
    <n v="1252.463768115942"/>
    <s v="PEN"/>
    <s v="false"/>
  </r>
  <r>
    <s v="BOG"/>
    <s v="CO"/>
    <x v="3"/>
    <n v="906"/>
    <s v="Corp Gcia TI"/>
    <s v="ACLARO"/>
    <x v="2"/>
    <s v="1200146747"/>
    <s v="10"/>
    <x v="1085"/>
    <s v="Agencia de marketing piloto SW"/>
    <d v="2026-03-05T00:00:00"/>
    <s v="DQUINTANA"/>
    <s v="ZSRV"/>
    <s v=""/>
    <s v="C900177361"/>
    <s v="AGAZO DESIGN SAS"/>
    <n v="4600000"/>
    <n v="1250.6797172376291"/>
    <s v="COP"/>
    <s v="false"/>
  </r>
  <r>
    <s v="1100"/>
    <s v="CL"/>
    <x v="0"/>
    <n v="626"/>
    <s v="CL Proyectos 3"/>
    <s v="DGONZALEZ"/>
    <x v="2"/>
    <s v="1200144540"/>
    <s v="10"/>
    <x v="1086"/>
    <s v="Visita Técnica Para Equipamiento"/>
    <d v="2026-01-26T00:00:00"/>
    <s v="EXT_AYEPEZ"/>
    <s v="ZSRV"/>
    <s v=""/>
    <s v="76265580"/>
    <s v="LATINOAMERICANA DE REPRESENTACIONES"/>
    <n v="30"/>
    <n v="1250"/>
    <s v="UF"/>
    <s v="false"/>
  </r>
  <r>
    <s v="1110"/>
    <s v="CL"/>
    <x v="0"/>
    <n v="607"/>
    <s v="CL Gcia Desarrollo"/>
    <s v="F FERNÁNDEZ"/>
    <x v="2"/>
    <s v="1200144749"/>
    <s v="10"/>
    <x v="1087"/>
    <s v="INFORME VALORACIÓN TASA"/>
    <d v="2026-01-28T00:00:00"/>
    <s v="BILLESCA"/>
    <s v="ZSRV"/>
    <s v=""/>
    <s v="77988645"/>
    <s v="PIVOT CONSULTORIAS FINANCIERAS LTDA"/>
    <n v="30"/>
    <n v="1250"/>
    <s v="UF"/>
    <s v="false"/>
  </r>
  <r>
    <s v="1100"/>
    <s v="CL"/>
    <x v="0"/>
    <n v="613"/>
    <s v="CL Gcia Ops"/>
    <s v="Ext_mloyola"/>
    <x v="2"/>
    <s v="1200145077"/>
    <s v="10"/>
    <x v="1088"/>
    <s v="Servicio desinsectacion enero-mayo 2026"/>
    <d v="2026-02-05T00:00:00"/>
    <s v="EXT_MLOYOLA"/>
    <s v="ZSRV"/>
    <s v=""/>
    <s v="76481522"/>
    <s v="EFMARCO CHILE SPA"/>
    <n v="30"/>
    <n v="1250"/>
    <s v="UF"/>
    <s v="false"/>
  </r>
  <r>
    <s v="1100"/>
    <s v="CL"/>
    <x v="0"/>
    <n v="910"/>
    <s v="Corp A. Personas"/>
    <s v="DQUINTA"/>
    <x v="2"/>
    <s v="1200145361"/>
    <s v="10"/>
    <x v="1089"/>
    <s v="Servicio desinsectacion enero-mayo 2026"/>
    <d v="2026-02-10T00:00:00"/>
    <s v="DQUINTANA"/>
    <s v="ZSRV"/>
    <s v=""/>
    <s v="76481522"/>
    <s v="EFMARCO CHILE SPA"/>
    <n v="30"/>
    <n v="1250"/>
    <s v="UF"/>
    <s v="false"/>
  </r>
  <r>
    <s v="2400"/>
    <s v="CL"/>
    <x v="0"/>
    <n v="602"/>
    <s v="CL Ops Mall"/>
    <s v="rmesa"/>
    <x v="2"/>
    <s v="1200145710"/>
    <s v="10"/>
    <x v="1090"/>
    <s v="CARTON ENERO 2026"/>
    <d v="2026-02-16T00:00:00"/>
    <s v="EXT_JHERRERA"/>
    <s v="ZSRV"/>
    <s v=""/>
    <s v="77307783"/>
    <s v="INVERSIONES GRUPO VERDE SPA"/>
    <n v="30"/>
    <n v="1250"/>
    <s v="UF"/>
    <s v="false"/>
  </r>
  <r>
    <s v="2400"/>
    <s v="CL"/>
    <x v="0"/>
    <n v="602"/>
    <s v="CL Ops Mall"/>
    <s v="rmesa"/>
    <x v="2"/>
    <s v="1200145710"/>
    <s v="20"/>
    <x v="1090"/>
    <s v="CARTON FEBRERO 2026"/>
    <d v="2026-02-16T00:00:00"/>
    <s v="EXT_JHERRERA"/>
    <s v="ZSRV"/>
    <s v=""/>
    <s v="77307783"/>
    <s v="INVERSIONES GRUPO VERDE SPA"/>
    <n v="30"/>
    <n v="1250"/>
    <s v="UF"/>
    <s v="false"/>
  </r>
  <r>
    <s v="2400"/>
    <s v="CL"/>
    <x v="0"/>
    <n v="602"/>
    <s v="CL Ops Mall"/>
    <s v="rmesa"/>
    <x v="2"/>
    <s v="1200145710"/>
    <s v="30"/>
    <x v="1090"/>
    <s v="CARTON MARZO 2026"/>
    <d v="2026-02-16T00:00:00"/>
    <s v="EXT_JHERRERA"/>
    <s v="ZSRV"/>
    <s v=""/>
    <s v="77307783"/>
    <s v="INVERSIONES GRUPO VERDE SPA"/>
    <n v="30"/>
    <n v="1250"/>
    <s v="UF"/>
    <s v="false"/>
  </r>
  <r>
    <s v="2400"/>
    <s v="CL"/>
    <x v="0"/>
    <n v="602"/>
    <s v="CL Ops Mall"/>
    <s v="rmesa"/>
    <x v="2"/>
    <s v="1200145710"/>
    <s v="40"/>
    <x v="1090"/>
    <s v="CARTON ABRIL 2026"/>
    <d v="2026-02-16T00:00:00"/>
    <s v="EXT_JHERRERA"/>
    <s v="ZSRV"/>
    <s v=""/>
    <s v="77307783"/>
    <s v="INVERSIONES GRUPO VERDE SPA"/>
    <n v="30"/>
    <n v="1250"/>
    <s v="UF"/>
    <s v="false"/>
  </r>
  <r>
    <s v="2400"/>
    <s v="CL"/>
    <x v="0"/>
    <n v="602"/>
    <s v="CL Ops Mall"/>
    <s v="rmesa"/>
    <x v="2"/>
    <s v="1200145710"/>
    <s v="50"/>
    <x v="1090"/>
    <s v="CARTON MAYO 2026"/>
    <d v="2026-02-16T00:00:00"/>
    <s v="EXT_JHERRERA"/>
    <s v="ZSRV"/>
    <s v=""/>
    <s v="77307783"/>
    <s v="INVERSIONES GRUPO VERDE SPA"/>
    <n v="30"/>
    <n v="1250"/>
    <s v="UF"/>
    <s v="false"/>
  </r>
  <r>
    <s v="2400"/>
    <s v="CL"/>
    <x v="0"/>
    <n v="602"/>
    <s v="CL Ops Mall"/>
    <s v="rmesa"/>
    <x v="2"/>
    <s v="1200145710"/>
    <s v="60"/>
    <x v="1090"/>
    <s v="CARTON JUNIO 2026"/>
    <d v="2026-02-16T00:00:00"/>
    <s v="EXT_JHERRERA"/>
    <s v="ZSRV"/>
    <s v=""/>
    <s v="77307783"/>
    <s v="INVERSIONES GRUPO VERDE SPA"/>
    <n v="30"/>
    <n v="1250"/>
    <s v="UF"/>
    <s v="false"/>
  </r>
  <r>
    <s v="2400"/>
    <s v="CL"/>
    <x v="0"/>
    <n v="602"/>
    <s v="CL Ops Mall"/>
    <s v="rmesa"/>
    <x v="2"/>
    <s v="1200145710"/>
    <s v="70"/>
    <x v="1090"/>
    <s v="CARTON JULIO 2026"/>
    <d v="2026-02-16T00:00:00"/>
    <s v="EXT_JHERRERA"/>
    <s v="ZSRV"/>
    <s v=""/>
    <s v="77307783"/>
    <s v="INVERSIONES GRUPO VERDE SPA"/>
    <n v="30"/>
    <n v="1250"/>
    <s v="UF"/>
    <s v="false"/>
  </r>
  <r>
    <s v="2400"/>
    <s v="CL"/>
    <x v="0"/>
    <n v="602"/>
    <s v="CL Ops Mall"/>
    <s v="rmesa"/>
    <x v="2"/>
    <s v="1200145710"/>
    <s v="80"/>
    <x v="1090"/>
    <s v="CARTON AGOSTO 2026"/>
    <d v="2026-02-16T00:00:00"/>
    <s v="EXT_JHERRERA"/>
    <s v="ZSRV"/>
    <s v=""/>
    <s v="77307783"/>
    <s v="INVERSIONES GRUPO VERDE SPA"/>
    <n v="30"/>
    <n v="1250"/>
    <s v="UF"/>
    <s v="false"/>
  </r>
  <r>
    <s v="2400"/>
    <s v="CL"/>
    <x v="0"/>
    <n v="602"/>
    <s v="CL Ops Mall"/>
    <s v="rmesa"/>
    <x v="2"/>
    <s v="1200145710"/>
    <s v="90"/>
    <x v="1090"/>
    <s v="CARTON SEPTIEMBRE 2026"/>
    <d v="2026-02-16T00:00:00"/>
    <s v="EXT_JHERRERA"/>
    <s v="ZSRV"/>
    <s v=""/>
    <s v="77307783"/>
    <s v="INVERSIONES GRUPO VERDE SPA"/>
    <n v="30"/>
    <n v="1250"/>
    <s v="UF"/>
    <s v="false"/>
  </r>
  <r>
    <s v="2400"/>
    <s v="CL"/>
    <x v="0"/>
    <n v="602"/>
    <s v="CL Ops Mall"/>
    <s v="rmesa"/>
    <x v="2"/>
    <s v="1200145710"/>
    <s v="100"/>
    <x v="1090"/>
    <s v="CARTON OCTUBRE 2026"/>
    <d v="2026-02-16T00:00:00"/>
    <s v="EXT_JHERRERA"/>
    <s v="ZSRV"/>
    <s v=""/>
    <s v="77307783"/>
    <s v="INVERSIONES GRUPO VERDE SPA"/>
    <n v="30"/>
    <n v="1250"/>
    <s v="UF"/>
    <s v="false"/>
  </r>
  <r>
    <s v="2400"/>
    <s v="CL"/>
    <x v="0"/>
    <n v="602"/>
    <s v="CL Ops Mall"/>
    <s v="rmesa"/>
    <x v="2"/>
    <s v="1200145710"/>
    <s v="110"/>
    <x v="1090"/>
    <s v="CARTON NOVIEMBRE 2026"/>
    <d v="2026-02-16T00:00:00"/>
    <s v="EXT_JHERRERA"/>
    <s v="ZSRV"/>
    <s v=""/>
    <s v="77307783"/>
    <s v="INVERSIONES GRUPO VERDE SPA"/>
    <n v="30"/>
    <n v="1250"/>
    <s v="UF"/>
    <s v="false"/>
  </r>
  <r>
    <s v="2400"/>
    <s v="CL"/>
    <x v="0"/>
    <n v="602"/>
    <s v="CL Ops Mall"/>
    <s v="rmesa"/>
    <x v="2"/>
    <s v="1200145710"/>
    <s v="120"/>
    <x v="1090"/>
    <s v="CARTON DICIEMBRE 2026"/>
    <d v="2026-02-16T00:00:00"/>
    <s v="EXT_JHERRERA"/>
    <s v="ZSRV"/>
    <s v=""/>
    <s v="77307783"/>
    <s v="INVERSIONES GRUPO VERDE SPA"/>
    <n v="30"/>
    <n v="1250"/>
    <s v="UF"/>
    <s v="false"/>
  </r>
  <r>
    <s v="3540"/>
    <s v="PE"/>
    <x v="1"/>
    <n v="810"/>
    <s v="PE Área Personas"/>
    <s v="CZARATE"/>
    <x v="2"/>
    <s v="1200143785"/>
    <s v="10"/>
    <x v="1091"/>
    <s v="RH3: PROCESO DE SELECCIÓN SUPERVISOR MAR"/>
    <d v="2026-01-08T00:00:00"/>
    <s v="CZARATE"/>
    <s v="ZSRV"/>
    <s v=""/>
    <s v="P61173608"/>
    <s v="SERVICIOS TOP PRO HUNT S.A.C"/>
    <n v="4312"/>
    <n v="1249.855072463768"/>
    <s v="PEN"/>
    <s v="false"/>
  </r>
  <r>
    <s v="6500"/>
    <s v="PE"/>
    <x v="2"/>
    <n v="804"/>
    <s v="PE Marketing Mall"/>
    <s v="KORDAYA"/>
    <x v="2"/>
    <s v="1200145367"/>
    <s v="10"/>
    <x v="1092"/>
    <s v="BTL_Otras campañas_EVENTOS_PROMOCIONALES"/>
    <d v="2026-02-10T00:00:00"/>
    <s v="EXT_ACHIHUAN"/>
    <s v="ZSRV"/>
    <s v=""/>
    <s v="P20416564"/>
    <s v="SUSAN LEON PRODUCCIONES Y REPRESENT"/>
    <n v="4310"/>
    <n v="1249.2753623188405"/>
    <s v="PEN"/>
    <s v="false"/>
  </r>
  <r>
    <s v="6030"/>
    <s v="PE"/>
    <x v="2"/>
    <n v="804"/>
    <s v="PE Marketing Mall"/>
    <s v="RCULQUI"/>
    <x v="2"/>
    <s v="1200146486"/>
    <s v="10"/>
    <x v="1093"/>
    <s v="POP_Promo/Marcas_Marzo"/>
    <d v="2026-02-27T00:00:00"/>
    <s v="EXT_BRODRIGU"/>
    <s v="ZSRV"/>
    <s v=""/>
    <s v="P49614128"/>
    <s v="BACKSTAGE &amp; MARKETING SRL"/>
    <n v="4300.2700000000004"/>
    <n v="1246.4550724637681"/>
    <s v="PEN"/>
    <s v="false"/>
  </r>
  <r>
    <s v="1100"/>
    <s v="CL"/>
    <x v="0"/>
    <n v="614"/>
    <s v="CL Explotación TI"/>
    <s v="CPAVEZ"/>
    <x v="2"/>
    <s v="1200143647"/>
    <s v="10"/>
    <x v="1094"/>
    <s v="CELULAR - LUIS SAN MARTIN"/>
    <d v="2026-01-05T00:00:00"/>
    <s v="CPAVEZ"/>
    <s v="ZSRV"/>
    <s v="SER_GRAL"/>
    <s v="96806980"/>
    <s v="ENTEL PCS TELECOMUNICACIONES S.A."/>
    <n v="1151513"/>
    <n v="1243.6285680343008"/>
    <s v="CLP"/>
    <s v="false"/>
  </r>
  <r>
    <s v="1100"/>
    <s v="CL"/>
    <x v="0"/>
    <n v="614"/>
    <s v="CL Explotación TI"/>
    <s v="CPAVEZ"/>
    <x v="2"/>
    <s v="1200144633"/>
    <s v="10"/>
    <x v="1095"/>
    <s v="CELULAR - LUZ HOYOS"/>
    <d v="2026-01-27T00:00:00"/>
    <s v="CPAVEZ"/>
    <s v="ZSRV"/>
    <s v="SER_GRAL"/>
    <s v="96806980"/>
    <s v="ENTEL PCS TELECOMUNICACIONES S.A."/>
    <n v="1151513"/>
    <n v="1243.6285680343008"/>
    <s v="CLP"/>
    <s v="false"/>
  </r>
  <r>
    <s v="BOG"/>
    <s v="CO"/>
    <x v="3"/>
    <n v="704"/>
    <s v="CO Mktg Mall"/>
    <s v="VESPINOSA"/>
    <x v="3"/>
    <s v="1200147229"/>
    <s v="10"/>
    <x v="1096"/>
    <s v="LICENCIA MUSICA CONTENIDOS DIGITALES"/>
    <d v="2026-03-12T00:00:00"/>
    <s v="AMONTES"/>
    <s v="ZSRV"/>
    <s v="SER_MKT"/>
    <s v="C830141093"/>
    <s v="PROXIMITY COLOMBIA S.A.S"/>
    <n v="4560000"/>
    <n v="1239.8042414355627"/>
    <s v="COP"/>
    <s v="false"/>
  </r>
  <r>
    <s v="2250"/>
    <s v="CL"/>
    <x v="0"/>
    <n v="608"/>
    <s v="CL Área Legal"/>
    <s v="J FERNANDEZ"/>
    <x v="2"/>
    <s v="1200143867"/>
    <s v="10"/>
    <x v="1097"/>
    <s v="ASES NORMATIVA, TERRENO EL MOLINO"/>
    <d v="2026-01-12T00:00:00"/>
    <s v="BILLESCA"/>
    <s v="ZSRV"/>
    <s v=""/>
    <s v="79806660"/>
    <s v="BARROS Y ERRAZURIZ ABOGADOS LTDA"/>
    <n v="29.75"/>
    <n v="1239.5833333333333"/>
    <s v="UF"/>
    <s v="false"/>
  </r>
  <r>
    <s v="CUR"/>
    <s v="CL"/>
    <x v="0"/>
    <n v="602"/>
    <s v="CL Ops Mall"/>
    <s v="JLAZO"/>
    <x v="3"/>
    <s v="1200147395"/>
    <s v="10"/>
    <x v="1098"/>
    <s v="PAISAJISMO MARZO 2026"/>
    <d v="2026-03-16T00:00:00"/>
    <s v="JLAZO"/>
    <s v="ZSRV"/>
    <s v=""/>
    <s v="77503728"/>
    <s v="CONSTRUCCION Y SERVICIOS MAURICIO"/>
    <n v="29.75"/>
    <n v="1239.5833333333333"/>
    <s v="UF"/>
    <s v="false"/>
  </r>
  <r>
    <s v="CUR"/>
    <s v="CL"/>
    <x v="0"/>
    <n v="602"/>
    <s v="CL Ops Mall"/>
    <s v="JLAZO"/>
    <x v="3"/>
    <s v="1200147394"/>
    <s v="10"/>
    <x v="1099"/>
    <s v="PAISAJISMO FEBRERO 2026"/>
    <d v="2026-03-16T00:00:00"/>
    <s v="JLAZO"/>
    <s v="ZSRV"/>
    <s v=""/>
    <s v="77503728"/>
    <s v="CONSTRUCCION Y SERVICIOS MAURICIO"/>
    <n v="29.75"/>
    <n v="1239.5833333333333"/>
    <s v="UF"/>
    <s v="false"/>
  </r>
  <r>
    <s v="CUR"/>
    <s v="CL"/>
    <x v="0"/>
    <n v="602"/>
    <s v="CL Ops Mall"/>
    <s v="JLAZO"/>
    <x v="3"/>
    <s v="1200147393"/>
    <s v="10"/>
    <x v="1100"/>
    <s v="PAISAJISMO ENERO 2026"/>
    <d v="2026-03-16T00:00:00"/>
    <s v="JLAZO"/>
    <s v="ZSRV"/>
    <s v=""/>
    <s v="77503728"/>
    <s v="CONSTRUCCION Y SERVICIOS MAURICIO"/>
    <n v="29.75"/>
    <n v="1239.5833333333333"/>
    <s v="UF"/>
    <s v="false"/>
  </r>
  <r>
    <s v="MIN"/>
    <s v="PE"/>
    <x v="1"/>
    <n v="802"/>
    <s v="PE Ops Mall"/>
    <s v="CPISFIL"/>
    <x v="2"/>
    <s v="1200146004"/>
    <s v="10"/>
    <x v="1101"/>
    <s v="Pintado de techo dañado en tienda H&amp;M"/>
    <d v="2026-02-19T00:00:00"/>
    <s v="EXT_EDAVILA"/>
    <s v="ZSRV"/>
    <s v=""/>
    <s v="P56607803"/>
    <s v="NATIONAL FACILITIES MANAGEMENT S.A."/>
    <n v="4273.97"/>
    <n v="1238.8318840579711"/>
    <s v="PEN"/>
    <s v="false"/>
  </r>
  <r>
    <s v="1100"/>
    <s v="CL"/>
    <x v="0"/>
    <n v="602"/>
    <s v="CL Ops Mall"/>
    <s v="MANTONIETA"/>
    <x v="2"/>
    <s v="1200143938"/>
    <s v="10"/>
    <x v="1102"/>
    <s v="Decoraciones con piedra tarima BLVD 2"/>
    <d v="2026-01-13T00:00:00"/>
    <s v="EXT_CNARANJO"/>
    <s v="ZSRV"/>
    <s v=""/>
    <s v="77678290"/>
    <s v="SOC ARTISTICA DE PLANTACION"/>
    <n v="1145000"/>
    <n v="1236.5945589839405"/>
    <s v="CLP"/>
    <s v="false"/>
  </r>
  <r>
    <s v="MAM"/>
    <s v="CL"/>
    <x v="0"/>
    <n v="612"/>
    <s v="CL Serv al Cliente"/>
    <s v="AOLAVARRIA"/>
    <x v="3"/>
    <s v="1200147108"/>
    <s v="10"/>
    <x v="1103"/>
    <s v="MAM / RRSS Adecco FEBRERO"/>
    <d v="2026-03-11T00:00:00"/>
    <s v="EXT_KBRAVO"/>
    <s v="ZSRV"/>
    <s v=""/>
    <s v="96820170"/>
    <s v="ADECCO RECURSOS HUMANOS S.A"/>
    <n v="1141056"/>
    <n v="1232.3350577257461"/>
    <s v="CLP"/>
    <s v="false"/>
  </r>
  <r>
    <s v="1100"/>
    <s v="CL"/>
    <x v="0"/>
    <n v="602"/>
    <s v="CL Ops Mall"/>
    <s v="KCEA"/>
    <x v="2"/>
    <s v="1200146894"/>
    <s v="10"/>
    <x v="1104"/>
    <s v="Filtros equipo clima Marzo"/>
    <d v="2026-03-09T00:00:00"/>
    <s v="EXT_MURRA"/>
    <s v="ZSRV"/>
    <s v=""/>
    <s v="76179272"/>
    <s v="ANDES FACILITY MANAGEMENT SPA"/>
    <n v="1139616"/>
    <n v="1230.7798645685959"/>
    <s v="CLP"/>
    <s v="false"/>
  </r>
  <r>
    <s v="1100"/>
    <s v="CL"/>
    <x v="0"/>
    <n v="610"/>
    <s v="CL Área Personas"/>
    <s v="GOCAMPO"/>
    <x v="2"/>
    <s v="1200143667"/>
    <s v="10"/>
    <x v="1105"/>
    <s v="Charlas Feedback"/>
    <d v="2026-01-05T00:00:00"/>
    <s v="DQUINTANA"/>
    <s v="ZSRV"/>
    <s v=""/>
    <s v="14711372"/>
    <s v="ELENA RIVAS OTERO"/>
    <n v="29.5"/>
    <n v="1229.1666666666667"/>
    <s v="UF"/>
    <s v="false"/>
  </r>
  <r>
    <s v="ACH"/>
    <s v="CL"/>
    <x v="0"/>
    <n v="602"/>
    <s v="CL Ops Mall"/>
    <s v="DUTRERAS"/>
    <x v="2"/>
    <s v="1200146789"/>
    <s v="10"/>
    <x v="1106"/>
    <s v="HABILITACION EQUIPO DETENIDO ASCENSOR 2"/>
    <d v="2026-03-06T00:00:00"/>
    <s v="EXT_DUTRERAS"/>
    <s v="ZSRV"/>
    <s v=""/>
    <s v="93565000"/>
    <s v="ASCENSORES SCHINDLER CHILE S.A"/>
    <n v="1134206"/>
    <n v="1224.9370902768028"/>
    <s v="CLP"/>
    <s v="false"/>
  </r>
  <r>
    <s v="3100"/>
    <s v="PE"/>
    <x v="1"/>
    <n v="907"/>
    <s v="Corp Desarrollo"/>
    <s v="MMONTES"/>
    <x v="2"/>
    <s v="1200145081"/>
    <s v="10"/>
    <x v="1107"/>
    <s v="Alternativa 2: Pack arriendo + venta"/>
    <d v="2026-02-05T00:00:00"/>
    <s v="DQUINTANA"/>
    <s v="ZSRV"/>
    <s v=""/>
    <s v="P77094364"/>
    <s v="VIVE SIMPLE SPA"/>
    <n v="1224"/>
    <n v="1224"/>
    <s v="USD"/>
    <s v="false"/>
  </r>
  <r>
    <s v="DCO"/>
    <s v="CO"/>
    <x v="3"/>
    <n v="706"/>
    <s v="CO Gcia Comercial"/>
    <s v="T Durán"/>
    <x v="2"/>
    <s v="1200145041"/>
    <s v="10"/>
    <x v="1108"/>
    <s v="Fortalecimienro de equipo comercial"/>
    <d v="2026-02-04T00:00:00"/>
    <s v="PRA_KCUBIDES"/>
    <s v="ZSRV"/>
    <s v=""/>
    <s v="C900340815"/>
    <s v="AGORA GROUP SAS"/>
    <n v="4500000"/>
    <n v="1223.4910277324634"/>
    <s v="COP"/>
    <s v="false"/>
  </r>
  <r>
    <s v="DCO"/>
    <s v="CO"/>
    <x v="3"/>
    <n v="709"/>
    <s v="CO Mktg Div"/>
    <s v="CLONDONO"/>
    <x v="2"/>
    <s v="1200146498"/>
    <s v="10"/>
    <x v="1109"/>
    <s v="TALLER ENCUENTRO MKTG"/>
    <d v="2026-03-02T00:00:00"/>
    <s v="AMONTES"/>
    <s v="ZSRV"/>
    <s v=""/>
    <s v="C900340815"/>
    <s v="AGORA GROUP SAS"/>
    <n v="4500000"/>
    <n v="1223.4910277324634"/>
    <s v="COP"/>
    <s v="false"/>
  </r>
  <r>
    <s v="BOG"/>
    <s v="CO"/>
    <x v="3"/>
    <n v="719"/>
    <s v="CO Gcia Ing"/>
    <s v="JVASQUEZ"/>
    <x v="2"/>
    <s v="1200146699"/>
    <s v="10"/>
    <x v="1110"/>
    <s v="Ajuste estand-alist carpetas zn cesion"/>
    <d v="2026-03-04T00:00:00"/>
    <s v="JVASQUEZ"/>
    <s v="ZSRV"/>
    <s v=""/>
    <s v="C901709864"/>
    <s v="HARGLOS INGENIERIA S.A.S"/>
    <n v="4500000"/>
    <n v="1223.4910277324634"/>
    <s v="COP"/>
    <s v="false"/>
  </r>
  <r>
    <s v="BOG"/>
    <s v="CO"/>
    <x v="3"/>
    <n v="711"/>
    <s v="CO A.Finanzas"/>
    <s v="MGARCIA"/>
    <x v="3"/>
    <s v="1200147441"/>
    <s v="10"/>
    <x v="1111"/>
    <s v="SERV DE CORRESPONDENCIA - COLINA 2026"/>
    <d v="2026-03-17T00:00:00"/>
    <s v="MMALAGON"/>
    <s v="ZSRV"/>
    <s v=""/>
    <s v="C830014567"/>
    <s v="INTERSERVICE S A"/>
    <n v="4500000"/>
    <n v="1223.4910277324634"/>
    <s v="COP"/>
    <s v="false"/>
  </r>
  <r>
    <s v="LAR"/>
    <s v="PE"/>
    <x v="1"/>
    <n v="801"/>
    <s v="PE Center Manager"/>
    <s v="FZAMALLOA"/>
    <x v="2"/>
    <s v="1200146437"/>
    <s v="10"/>
    <x v="1112"/>
    <s v="Asesoria por tramites municipales"/>
    <d v="2026-02-26T00:00:00"/>
    <s v="EXT_BRODRIGU"/>
    <s v="ZSRV"/>
    <s v=""/>
    <s v="P09721301"/>
    <s v="SILVA SANTISTEBAN VILLALBA LUISA FE"/>
    <n v="4200"/>
    <n v="1217.391304347826"/>
    <s v="PEN"/>
    <s v="false"/>
  </r>
  <r>
    <s v="LAR"/>
    <s v="PE"/>
    <x v="1"/>
    <n v="801"/>
    <s v="PE Center Manager"/>
    <s v="FZAMALLOA"/>
    <x v="2"/>
    <s v="1200147029"/>
    <s v="10"/>
    <x v="1113"/>
    <s v="DESMONTAJE, FAB. E INST.REJA PERIMETRAL"/>
    <d v="2026-03-10T00:00:00"/>
    <s v="EXT_KNOLASCO"/>
    <s v="ZSRV"/>
    <s v=""/>
    <s v="P60640548"/>
    <s v="HWC INGENIERIA S.A.C"/>
    <n v="4197.7299999999996"/>
    <n v="1216.7333333333331"/>
    <s v="PEN"/>
    <s v="false"/>
  </r>
  <r>
    <s v="LAR"/>
    <s v="PE"/>
    <x v="1"/>
    <n v="801"/>
    <s v="PE Center Manager"/>
    <s v="FZAMALLOA"/>
    <x v="2"/>
    <s v="1200146827"/>
    <s v="10"/>
    <x v="1114"/>
    <s v="MUDANZA DE ACTIVOS"/>
    <d v="2026-03-06T00:00:00"/>
    <s v="EXT_KNOLASCO"/>
    <s v="ZSRV"/>
    <s v=""/>
    <s v="P55097445"/>
    <s v="INSTALS DRYWALL SERVICE S.A.C"/>
    <n v="4180"/>
    <n v="1211.5942028985507"/>
    <s v="PEN"/>
    <s v="false"/>
  </r>
  <r>
    <s v="ACH"/>
    <s v="CL"/>
    <x v="0"/>
    <n v="602"/>
    <s v="CL Ops Mall"/>
    <s v="DUTRERAS"/>
    <x v="2"/>
    <s v="1200146726"/>
    <s v="10"/>
    <x v="1115"/>
    <s v="MTTO TRIMESTRAL TRATAMIENTO AGUA MARZO"/>
    <d v="2026-03-05T00:00:00"/>
    <s v="EXT_DUTRERAS"/>
    <s v="ZSRV"/>
    <s v=""/>
    <s v="77051873"/>
    <s v="CQM CHILE SERVICIOS DE"/>
    <n v="29"/>
    <n v="1208.3333333333333"/>
    <s v="UF"/>
    <s v="false"/>
  </r>
  <r>
    <s v="3520"/>
    <s v="PE"/>
    <x v="1"/>
    <n v="802"/>
    <s v="PE Ops Mall"/>
    <s v="E AGUIRRE"/>
    <x v="2"/>
    <s v="1200146589"/>
    <s v="10"/>
    <x v="1116"/>
    <s v="ING. DETALLE PMS ICA"/>
    <d v="2026-03-03T00:00:00"/>
    <s v="PRA_CPACHECO"/>
    <s v="ZSRV"/>
    <s v="SER_GRAL"/>
    <s v="P60217488"/>
    <s v="RAYTEL PERU S.A.C"/>
    <n v="4157"/>
    <n v="1204.927536231884"/>
    <s v="PEN"/>
    <s v="false"/>
  </r>
  <r>
    <s v="MIN"/>
    <s v="PE"/>
    <x v="1"/>
    <n v="801"/>
    <s v="PE Center Manager"/>
    <s v="GRAVINES"/>
    <x v="2"/>
    <s v="1200146132"/>
    <s v="10"/>
    <x v="1117"/>
    <s v="SERV.INTERMED LABORAL ASIST MINKA ENE 25"/>
    <d v="2026-02-23T00:00:00"/>
    <s v="GRAVINES"/>
    <s v="ZSRV"/>
    <s v="SER_PERSO"/>
    <s v="P12262043"/>
    <s v="OVERALL BUSINESS S.A"/>
    <n v="4149.3100000000004"/>
    <n v="1202.6985507246377"/>
    <s v="PEN"/>
    <s v="false"/>
  </r>
  <r>
    <s v="6400"/>
    <s v="PE"/>
    <x v="2"/>
    <n v="802"/>
    <s v="PE Ops Mall"/>
    <s v="AVERGARA"/>
    <x v="2"/>
    <s v="1200146418"/>
    <s v="10"/>
    <x v="1118"/>
    <s v="HABILITACION_CHINCHA_FEBRERO_2026"/>
    <d v="2026-02-26T00:00:00"/>
    <s v="EXT_ACHIHUAN"/>
    <s v="ZSRV"/>
    <s v=""/>
    <s v="P60484187"/>
    <s v="SOINEL COMPANY S.A.C"/>
    <n v="4144"/>
    <n v="1201.159420289855"/>
    <s v="PEN"/>
    <s v="false"/>
  </r>
  <r>
    <s v="3300"/>
    <s v="PE"/>
    <x v="1"/>
    <n v="816"/>
    <s v="PE Sgcia Infra"/>
    <s v="MGRATELLY"/>
    <x v="2"/>
    <s v="1200146141"/>
    <s v="10"/>
    <x v="1119"/>
    <s v="EMS LARCOMAR."/>
    <d v="2026-02-23T00:00:00"/>
    <s v="EXT_ACHIHUAN"/>
    <s v="ZSRV"/>
    <s v=""/>
    <s v="P10228743"/>
    <s v="M Y M CONSULTORES S R L"/>
    <n v="1200"/>
    <n v="1200"/>
    <s v="USD"/>
    <s v="false"/>
  </r>
  <r>
    <s v="3520"/>
    <s v="PE"/>
    <x v="1"/>
    <n v="814"/>
    <s v="PE Explotación TI"/>
    <s v="CPACHECO"/>
    <x v="1"/>
    <s v="1400009163"/>
    <s v="10"/>
    <x v="1120"/>
    <s v="Telemetria 2026 - Ica"/>
    <d v="2026-01-20T00:00:00"/>
    <s v="PRA_CPACHECO"/>
    <s v="ZPMH"/>
    <s v="SER_GRAL"/>
    <s v="P56570705"/>
    <s v="ENERGY CLOUD S.A.C"/>
    <n v="4134"/>
    <n v="1198.2608695652173"/>
    <s v="PEN"/>
    <s v="false"/>
  </r>
  <r>
    <s v="3520"/>
    <s v="PE"/>
    <x v="1"/>
    <n v="814"/>
    <s v="PE Explotación TI"/>
    <s v="CPACHECO"/>
    <x v="1"/>
    <s v="1400009163"/>
    <s v="20"/>
    <x v="1120"/>
    <s v="Telemetria 2026 - Ica"/>
    <d v="2026-01-20T00:00:00"/>
    <s v="PRA_CPACHECO"/>
    <s v="ZPMH"/>
    <s v="SER_GRAL"/>
    <s v="P56570705"/>
    <s v="ENERGY CLOUD S.A.C"/>
    <n v="4134"/>
    <n v="1198.2608695652173"/>
    <s v="PEN"/>
    <s v="false"/>
  </r>
  <r>
    <s v="3520"/>
    <s v="PE"/>
    <x v="1"/>
    <n v="814"/>
    <s v="PE Explotación TI"/>
    <s v="CPACHECO"/>
    <x v="1"/>
    <s v="1400009163"/>
    <s v="30"/>
    <x v="1120"/>
    <s v="Telemetria 2026 - Ica"/>
    <d v="2026-01-20T00:00:00"/>
    <s v="PRA_CPACHECO"/>
    <s v="ZPMH"/>
    <s v="SER_GRAL"/>
    <s v="P56570705"/>
    <s v="ENERGY CLOUD S.A.C"/>
    <n v="4134"/>
    <n v="1198.2608695652173"/>
    <s v="PEN"/>
    <s v="false"/>
  </r>
  <r>
    <s v="3520"/>
    <s v="PE"/>
    <x v="1"/>
    <n v="814"/>
    <s v="PE Explotación TI"/>
    <s v="CPACHECO"/>
    <x v="1"/>
    <s v="1400009163"/>
    <s v="40"/>
    <x v="1120"/>
    <s v="Telemetria 2026 - Ica"/>
    <d v="2026-01-20T00:00:00"/>
    <s v="PRA_CPACHECO"/>
    <s v="ZPMH"/>
    <s v="SER_GRAL"/>
    <s v="P56570705"/>
    <s v="ENERGY CLOUD S.A.C"/>
    <n v="4134"/>
    <n v="1198.2608695652173"/>
    <s v="PEN"/>
    <s v="false"/>
  </r>
  <r>
    <s v="3520"/>
    <s v="PE"/>
    <x v="1"/>
    <n v="814"/>
    <s v="PE Explotación TI"/>
    <s v="CPACHECO"/>
    <x v="1"/>
    <s v="1400009163"/>
    <s v="50"/>
    <x v="1120"/>
    <s v="Telemetria 2026 - Ica"/>
    <d v="2026-01-20T00:00:00"/>
    <s v="PRA_CPACHECO"/>
    <s v="ZPMH"/>
    <s v="SER_GRAL"/>
    <s v="P56570705"/>
    <s v="ENERGY CLOUD S.A.C"/>
    <n v="4134"/>
    <n v="1198.2608695652173"/>
    <s v="PEN"/>
    <s v="false"/>
  </r>
  <r>
    <s v="3520"/>
    <s v="PE"/>
    <x v="1"/>
    <n v="814"/>
    <s v="PE Explotación TI"/>
    <s v="CPACHECO"/>
    <x v="1"/>
    <s v="1400009163"/>
    <s v="60"/>
    <x v="1120"/>
    <s v="Telemetria 2026 - Ica"/>
    <d v="2026-01-20T00:00:00"/>
    <s v="PRA_CPACHECO"/>
    <s v="ZPMH"/>
    <s v="SER_GRAL"/>
    <s v="P56570705"/>
    <s v="ENERGY CLOUD S.A.C"/>
    <n v="4134"/>
    <n v="1198.2608695652173"/>
    <s v="PEN"/>
    <s v="false"/>
  </r>
  <r>
    <s v="3520"/>
    <s v="PE"/>
    <x v="1"/>
    <n v="814"/>
    <s v="PE Explotación TI"/>
    <s v="CPACHECO"/>
    <x v="1"/>
    <s v="1400009163"/>
    <s v="70"/>
    <x v="1120"/>
    <s v="Telemetria 2026 - Ica"/>
    <d v="2026-01-20T00:00:00"/>
    <s v="PRA_CPACHECO"/>
    <s v="ZPMH"/>
    <s v="SER_GRAL"/>
    <s v="P56570705"/>
    <s v="ENERGY CLOUD S.A.C"/>
    <n v="4134"/>
    <n v="1198.2608695652173"/>
    <s v="PEN"/>
    <s v="false"/>
  </r>
  <r>
    <s v="3520"/>
    <s v="PE"/>
    <x v="1"/>
    <n v="814"/>
    <s v="PE Explotación TI"/>
    <s v="CPACHECO"/>
    <x v="1"/>
    <s v="1400009163"/>
    <s v="80"/>
    <x v="1120"/>
    <s v="Telemetria 2026 - Ica"/>
    <d v="2026-01-20T00:00:00"/>
    <s v="PRA_CPACHECO"/>
    <s v="ZPMH"/>
    <s v="SER_GRAL"/>
    <s v="P56570705"/>
    <s v="ENERGY CLOUD S.A.C"/>
    <n v="4134"/>
    <n v="1198.2608695652173"/>
    <s v="PEN"/>
    <s v="false"/>
  </r>
  <r>
    <s v="3520"/>
    <s v="PE"/>
    <x v="1"/>
    <n v="814"/>
    <s v="PE Explotación TI"/>
    <s v="CPACHECO"/>
    <x v="1"/>
    <s v="1400009163"/>
    <s v="90"/>
    <x v="1120"/>
    <s v="Telemetria 2026 - Ica"/>
    <d v="2026-01-20T00:00:00"/>
    <s v="PRA_CPACHECO"/>
    <s v="ZPMH"/>
    <s v="SER_GRAL"/>
    <s v="P56570705"/>
    <s v="ENERGY CLOUD S.A.C"/>
    <n v="4134"/>
    <n v="1198.2608695652173"/>
    <s v="PEN"/>
    <s v="false"/>
  </r>
  <r>
    <s v="3520"/>
    <s v="PE"/>
    <x v="1"/>
    <n v="814"/>
    <s v="PE Explotación TI"/>
    <s v="CPACHECO"/>
    <x v="1"/>
    <s v="1400009163"/>
    <s v="100"/>
    <x v="1120"/>
    <s v="Telemetria 2026 - Ica"/>
    <d v="2026-01-20T00:00:00"/>
    <s v="PRA_CPACHECO"/>
    <s v="ZPMH"/>
    <s v="SER_GRAL"/>
    <s v="P56570705"/>
    <s v="ENERGY CLOUD S.A.C"/>
    <n v="4134"/>
    <n v="1198.2608695652173"/>
    <s v="PEN"/>
    <s v="false"/>
  </r>
  <r>
    <s v="3520"/>
    <s v="PE"/>
    <x v="1"/>
    <n v="814"/>
    <s v="PE Explotación TI"/>
    <s v="CPACHECO"/>
    <x v="1"/>
    <s v="1400009163"/>
    <s v="110"/>
    <x v="1120"/>
    <s v="Telemetria 2026 - Ica"/>
    <d v="2026-01-20T00:00:00"/>
    <s v="PRA_CPACHECO"/>
    <s v="ZPMH"/>
    <s v="SER_GRAL"/>
    <s v="P56570705"/>
    <s v="ENERGY CLOUD S.A.C"/>
    <n v="4134"/>
    <n v="1198.2608695652173"/>
    <s v="PEN"/>
    <s v="false"/>
  </r>
  <r>
    <s v="3520"/>
    <s v="PE"/>
    <x v="1"/>
    <n v="814"/>
    <s v="PE Explotación TI"/>
    <s v="CPACHECO"/>
    <x v="1"/>
    <s v="1400009163"/>
    <s v="120"/>
    <x v="1120"/>
    <s v="Telemetria 2026 - Ica"/>
    <d v="2026-01-20T00:00:00"/>
    <s v="PRA_CPACHECO"/>
    <s v="ZPMH"/>
    <s v="SER_GRAL"/>
    <s v="P56570705"/>
    <s v="ENERGY CLOUD S.A.C"/>
    <n v="4134"/>
    <n v="1198.2608695652173"/>
    <s v="PEN"/>
    <s v="false"/>
  </r>
  <r>
    <s v="6500"/>
    <s v="PE"/>
    <x v="2"/>
    <n v="816"/>
    <s v="PE Sgcia Infra"/>
    <s v="MGRATELLY"/>
    <x v="2"/>
    <s v="1200146142"/>
    <s v="10"/>
    <x v="1121"/>
    <s v="HABILITACION_VES1_FEBRERO_2026"/>
    <d v="2026-02-23T00:00:00"/>
    <s v="EXT_ACHIHUAN"/>
    <s v="ZSRV"/>
    <s v=""/>
    <s v="P45538419"/>
    <s v="ELECTROSAN SERVICIOS Y SUMINISTROS"/>
    <n v="4099.42"/>
    <n v="1188.2376811594202"/>
    <s v="PEN"/>
    <s v="false"/>
  </r>
  <r>
    <s v="1100"/>
    <s v="CL"/>
    <x v="0"/>
    <n v="602"/>
    <s v="CL Ops Mall"/>
    <s v="KCEA"/>
    <x v="2"/>
    <s v="1200145254"/>
    <s v="10"/>
    <x v="1122"/>
    <s v="Pintura cielo estacinamiento P5"/>
    <d v="2026-02-09T00:00:00"/>
    <s v="EXT_CNARANJO"/>
    <s v="ZSRV"/>
    <s v=""/>
    <s v="78802550"/>
    <s v="CONSTRUCTORA LAGO RINIHUE LIMITADA"/>
    <n v="1100000"/>
    <n v="1187.9947728229997"/>
    <s v="CLP"/>
    <s v="false"/>
  </r>
  <r>
    <s v="2400"/>
    <s v="CL"/>
    <x v="0"/>
    <n v="602"/>
    <s v="CL Ops Mall"/>
    <s v="RMESA"/>
    <x v="2"/>
    <s v="1200146836"/>
    <s v="10"/>
    <x v="1123"/>
    <s v="Plan de invierno PAJ"/>
    <d v="2026-03-09T00:00:00"/>
    <s v="PCAMPOS"/>
    <s v="ZSRV"/>
    <s v=""/>
    <s v="76694376"/>
    <s v="SERVICIOS INDUSTRIALES ELMEC LIMITA"/>
    <n v="1100000"/>
    <n v="1187.9947728229997"/>
    <s v="CLP"/>
    <s v="false"/>
  </r>
  <r>
    <s v="2160"/>
    <s v="CL"/>
    <x v="0"/>
    <n v="602"/>
    <s v="CL Ops Mall"/>
    <s v="rcortes"/>
    <x v="2"/>
    <s v="1200146588"/>
    <s v="10"/>
    <x v="1124"/>
    <s v="pila compactador"/>
    <d v="2026-03-03T00:00:00"/>
    <s v="EXT_CVENEGAS"/>
    <s v="ZSRV"/>
    <s v=""/>
    <s v="77274068"/>
    <s v="CONSTRUCTORA PUELO SPA"/>
    <n v="1095984"/>
    <n v="1183.6575119069478"/>
    <s v="CLP"/>
    <s v="false"/>
  </r>
  <r>
    <s v="PRT"/>
    <s v="CL"/>
    <x v="0"/>
    <n v="602"/>
    <s v="CL Ops Mall"/>
    <s v="roquendo"/>
    <x v="3"/>
    <s v="1200147271"/>
    <s v="10"/>
    <x v="1125"/>
    <s v="canalización filtraciones sistema ALC"/>
    <d v="2026-03-13T00:00:00"/>
    <s v="MMARTINEZG"/>
    <s v="ZSRV"/>
    <s v=""/>
    <s v="77569713"/>
    <s v="ARQUITECTURA INGENIERIA Y"/>
    <n v="1095640"/>
    <n v="1183.2859935416284"/>
    <s v="CLP"/>
    <s v="false"/>
  </r>
  <r>
    <s v="LAR"/>
    <s v="PE"/>
    <x v="1"/>
    <n v="801"/>
    <s v="PE Center Manager"/>
    <s v="FZAMALLOA"/>
    <x v="2"/>
    <s v="1200145043"/>
    <s v="10"/>
    <x v="1126"/>
    <s v="SOLUCIÓN PANEL D&amp;A CAMBIOS DE MODULOS"/>
    <d v="2026-02-04T00:00:00"/>
    <s v="EXT_BRODRIGU"/>
    <s v="ZSRV"/>
    <s v=""/>
    <s v="P60434597"/>
    <s v="DINAMO CONTROL &amp; AUTOMATIZACION S.A"/>
    <n v="4056.12"/>
    <n v="1175.6869565217391"/>
    <s v="PEN"/>
    <s v="false"/>
  </r>
  <r>
    <s v="1100"/>
    <s v="CL"/>
    <x v="0"/>
    <n v="604"/>
    <s v="CL Marketing Mall"/>
    <s v="IIBANEZ"/>
    <x v="2"/>
    <s v="1200144030"/>
    <s v="10"/>
    <x v="1127"/>
    <s v="TICKETLESS/MARCHA BLANCA /ENE 26"/>
    <d v="2026-01-14T00:00:00"/>
    <s v="IIBANEZ"/>
    <s v="ZSRV"/>
    <s v=""/>
    <s v="76593514"/>
    <s v="TEMPO PRODUCCIONES BY DS SPA"/>
    <n v="1085545"/>
    <n v="1172.3834415128574"/>
    <s v="CLP"/>
    <s v="false"/>
  </r>
  <r>
    <s v="MCH"/>
    <s v="PE"/>
    <x v="2"/>
    <n v="803"/>
    <s v="PE Ops Out/Strips"/>
    <s v="EREJAS"/>
    <x v="2"/>
    <s v="1200145086"/>
    <s v="10"/>
    <x v="1128"/>
    <s v="Manto Correct. TTVV Ascensor Orona MCH"/>
    <d v="2026-02-05T00:00:00"/>
    <s v="EREJAS"/>
    <s v="ZSRV"/>
    <s v=""/>
    <s v="P56607803"/>
    <s v="NATIONAL FACILITIES MANAGEMENT S.A."/>
    <n v="4040"/>
    <n v="1171.014492753623"/>
    <s v="PEN"/>
    <s v="false"/>
  </r>
  <r>
    <s v="LAR"/>
    <s v="PE"/>
    <x v="1"/>
    <n v="801"/>
    <s v="PE Center Manager"/>
    <s v="FZAMALLOA"/>
    <x v="2"/>
    <s v="1200145816"/>
    <s v="10"/>
    <x v="1129"/>
    <s v="SERVICIO ANFITRIONES y SEGURIDAD EXTRAOR"/>
    <d v="2026-02-18T00:00:00"/>
    <s v="EXT_BRODRIGU"/>
    <s v="ZSRV"/>
    <s v=""/>
    <s v="P55219583"/>
    <s v="SERVICIOS EVENTOS SPECIALES"/>
    <n v="4040"/>
    <n v="1171.014492753623"/>
    <s v="PEN"/>
    <s v="false"/>
  </r>
  <r>
    <s v="6030"/>
    <s v="PE"/>
    <x v="2"/>
    <n v="814"/>
    <s v="PE Explotación TI"/>
    <s v="CPACHECO"/>
    <x v="1"/>
    <s v="1400009158"/>
    <s v="10"/>
    <x v="1130"/>
    <s v="Telemetria 2026 - Chimbote"/>
    <d v="2026-01-20T00:00:00"/>
    <s v="PRA_CPACHECO"/>
    <s v="ZPMH"/>
    <s v="SER_GRAL"/>
    <s v="P56570705"/>
    <s v="ENERGY CLOUD S.A.C"/>
    <n v="4038"/>
    <n v="1170.4347826086955"/>
    <s v="PEN"/>
    <s v="false"/>
  </r>
  <r>
    <s v="6030"/>
    <s v="PE"/>
    <x v="2"/>
    <n v="814"/>
    <s v="PE Explotación TI"/>
    <s v="CPACHECO"/>
    <x v="1"/>
    <s v="1400009158"/>
    <s v="20"/>
    <x v="1130"/>
    <s v="Telemetria 2026 - Chimbote"/>
    <d v="2026-01-20T00:00:00"/>
    <s v="PRA_CPACHECO"/>
    <s v="ZPMH"/>
    <s v="SER_GRAL"/>
    <s v="P56570705"/>
    <s v="ENERGY CLOUD S.A.C"/>
    <n v="4038"/>
    <n v="1170.4347826086955"/>
    <s v="PEN"/>
    <s v="false"/>
  </r>
  <r>
    <s v="6030"/>
    <s v="PE"/>
    <x v="2"/>
    <n v="814"/>
    <s v="PE Explotación TI"/>
    <s v="CPACHECO"/>
    <x v="1"/>
    <s v="1400009158"/>
    <s v="30"/>
    <x v="1130"/>
    <s v="Telemetria 2026 - Chimbote"/>
    <d v="2026-01-20T00:00:00"/>
    <s v="PRA_CPACHECO"/>
    <s v="ZPMH"/>
    <s v="SER_GRAL"/>
    <s v="P56570705"/>
    <s v="ENERGY CLOUD S.A.C"/>
    <n v="4038"/>
    <n v="1170.4347826086955"/>
    <s v="PEN"/>
    <s v="false"/>
  </r>
  <r>
    <s v="6030"/>
    <s v="PE"/>
    <x v="2"/>
    <n v="814"/>
    <s v="PE Explotación TI"/>
    <s v="CPACHECO"/>
    <x v="1"/>
    <s v="1400009158"/>
    <s v="40"/>
    <x v="1130"/>
    <s v="Telemetria 2026 - Chimbote"/>
    <d v="2026-01-20T00:00:00"/>
    <s v="PRA_CPACHECO"/>
    <s v="ZPMH"/>
    <s v="SER_GRAL"/>
    <s v="P56570705"/>
    <s v="ENERGY CLOUD S.A.C"/>
    <n v="4038"/>
    <n v="1170.4347826086955"/>
    <s v="PEN"/>
    <s v="false"/>
  </r>
  <r>
    <s v="6030"/>
    <s v="PE"/>
    <x v="2"/>
    <n v="814"/>
    <s v="PE Explotación TI"/>
    <s v="CPACHECO"/>
    <x v="1"/>
    <s v="1400009158"/>
    <s v="50"/>
    <x v="1130"/>
    <s v="Telemetria 2026 - Chimbote"/>
    <d v="2026-01-20T00:00:00"/>
    <s v="PRA_CPACHECO"/>
    <s v="ZPMH"/>
    <s v="SER_GRAL"/>
    <s v="P56570705"/>
    <s v="ENERGY CLOUD S.A.C"/>
    <n v="4038"/>
    <n v="1170.4347826086955"/>
    <s v="PEN"/>
    <s v="false"/>
  </r>
  <r>
    <s v="6030"/>
    <s v="PE"/>
    <x v="2"/>
    <n v="814"/>
    <s v="PE Explotación TI"/>
    <s v="CPACHECO"/>
    <x v="1"/>
    <s v="1400009158"/>
    <s v="60"/>
    <x v="1130"/>
    <s v="Telemetria 2026 - Chimbote"/>
    <d v="2026-01-20T00:00:00"/>
    <s v="PRA_CPACHECO"/>
    <s v="ZPMH"/>
    <s v="SER_GRAL"/>
    <s v="P56570705"/>
    <s v="ENERGY CLOUD S.A.C"/>
    <n v="4038"/>
    <n v="1170.4347826086955"/>
    <s v="PEN"/>
    <s v="false"/>
  </r>
  <r>
    <s v="6030"/>
    <s v="PE"/>
    <x v="2"/>
    <n v="814"/>
    <s v="PE Explotación TI"/>
    <s v="CPACHECO"/>
    <x v="1"/>
    <s v="1400009158"/>
    <s v="70"/>
    <x v="1130"/>
    <s v="Telemetria 2026 - Chimbote"/>
    <d v="2026-01-20T00:00:00"/>
    <s v="PRA_CPACHECO"/>
    <s v="ZPMH"/>
    <s v="SER_GRAL"/>
    <s v="P56570705"/>
    <s v="ENERGY CLOUD S.A.C"/>
    <n v="4038"/>
    <n v="1170.4347826086955"/>
    <s v="PEN"/>
    <s v="false"/>
  </r>
  <r>
    <s v="6030"/>
    <s v="PE"/>
    <x v="2"/>
    <n v="814"/>
    <s v="PE Explotación TI"/>
    <s v="CPACHECO"/>
    <x v="1"/>
    <s v="1400009158"/>
    <s v="80"/>
    <x v="1130"/>
    <s v="Telemetria 2026 - Chimbote"/>
    <d v="2026-01-20T00:00:00"/>
    <s v="PRA_CPACHECO"/>
    <s v="ZPMH"/>
    <s v="SER_GRAL"/>
    <s v="P56570705"/>
    <s v="ENERGY CLOUD S.A.C"/>
    <n v="4038"/>
    <n v="1170.4347826086955"/>
    <s v="PEN"/>
    <s v="false"/>
  </r>
  <r>
    <s v="6030"/>
    <s v="PE"/>
    <x v="2"/>
    <n v="814"/>
    <s v="PE Explotación TI"/>
    <s v="CPACHECO"/>
    <x v="1"/>
    <s v="1400009158"/>
    <s v="90"/>
    <x v="1130"/>
    <s v="Telemetria 2026 - Chimbote"/>
    <d v="2026-01-20T00:00:00"/>
    <s v="PRA_CPACHECO"/>
    <s v="ZPMH"/>
    <s v="SER_GRAL"/>
    <s v="P56570705"/>
    <s v="ENERGY CLOUD S.A.C"/>
    <n v="4038"/>
    <n v="1170.4347826086955"/>
    <s v="PEN"/>
    <s v="false"/>
  </r>
  <r>
    <s v="6030"/>
    <s v="PE"/>
    <x v="2"/>
    <n v="814"/>
    <s v="PE Explotación TI"/>
    <s v="CPACHECO"/>
    <x v="1"/>
    <s v="1400009158"/>
    <s v="100"/>
    <x v="1130"/>
    <s v="Telemetria 2026 - Chimbote"/>
    <d v="2026-01-20T00:00:00"/>
    <s v="PRA_CPACHECO"/>
    <s v="ZPMH"/>
    <s v="SER_GRAL"/>
    <s v="P56570705"/>
    <s v="ENERGY CLOUD S.A.C"/>
    <n v="4038"/>
    <n v="1170.4347826086955"/>
    <s v="PEN"/>
    <s v="false"/>
  </r>
  <r>
    <s v="6030"/>
    <s v="PE"/>
    <x v="2"/>
    <n v="814"/>
    <s v="PE Explotación TI"/>
    <s v="CPACHECO"/>
    <x v="1"/>
    <s v="1400009158"/>
    <s v="110"/>
    <x v="1130"/>
    <s v="Telemetria 2026 - Chimbote"/>
    <d v="2026-01-20T00:00:00"/>
    <s v="PRA_CPACHECO"/>
    <s v="ZPMH"/>
    <s v="SER_GRAL"/>
    <s v="P56570705"/>
    <s v="ENERGY CLOUD S.A.C"/>
    <n v="4038"/>
    <n v="1170.4347826086955"/>
    <s v="PEN"/>
    <s v="false"/>
  </r>
  <r>
    <s v="6030"/>
    <s v="PE"/>
    <x v="2"/>
    <n v="814"/>
    <s v="PE Explotación TI"/>
    <s v="CPACHECO"/>
    <x v="1"/>
    <s v="1400009158"/>
    <s v="120"/>
    <x v="1130"/>
    <s v="Telemetria 2026 - Chimbote"/>
    <d v="2026-01-20T00:00:00"/>
    <s v="PRA_CPACHECO"/>
    <s v="ZPMH"/>
    <s v="SER_GRAL"/>
    <s v="P56570705"/>
    <s v="ENERGY CLOUD S.A.C"/>
    <n v="4038"/>
    <n v="1170.4347826086955"/>
    <s v="PEN"/>
    <s v="false"/>
  </r>
  <r>
    <s v="MIN"/>
    <s v="PE"/>
    <x v="1"/>
    <n v="802"/>
    <s v="PE Ops Mall"/>
    <s v="EAGUIRRE"/>
    <x v="2"/>
    <s v="1200144779"/>
    <s v="10"/>
    <x v="1131"/>
    <s v="Propta. para Asesoría Técnica en análisi"/>
    <d v="2026-01-29T00:00:00"/>
    <s v="EXT_EDAVILA"/>
    <s v="ZSRV"/>
    <s v=""/>
    <s v="P60210458"/>
    <s v="J &amp; G ELECTRIC S.R.L."/>
    <n v="1170"/>
    <n v="1170"/>
    <s v="USD"/>
    <s v="false"/>
  </r>
  <r>
    <s v="LAR"/>
    <s v="PE"/>
    <x v="1"/>
    <n v="801"/>
    <s v="PE Center Manager"/>
    <s v="FZAMALLOA"/>
    <x v="2"/>
    <s v="1200145257"/>
    <s v="10"/>
    <x v="1132"/>
    <s v="SERVICIO DE CAMBIO DE VALVULA TIPO MARIP"/>
    <d v="2026-02-09T00:00:00"/>
    <s v="EXT_BRODRIGU"/>
    <s v="ZSRV"/>
    <s v=""/>
    <s v="P56607803"/>
    <s v="NATIONAL FACILITIES MANAGEMENT S.A."/>
    <n v="4025.97"/>
    <n v="1166.9478260869564"/>
    <s v="PEN"/>
    <s v="false"/>
  </r>
  <r>
    <s v="6000"/>
    <s v="PE"/>
    <x v="2"/>
    <n v="802"/>
    <s v="PE Ops Mall"/>
    <s v="MPONCE"/>
    <x v="2"/>
    <s v="1200143921"/>
    <s v="10"/>
    <x v="1133"/>
    <s v="SERV. DE TRAT. BACTERIOLOGICO ENER 2026"/>
    <d v="2026-01-12T00:00:00"/>
    <s v="EXT_KNOLASCO"/>
    <s v="ZSRV"/>
    <s v="SER_MANTO"/>
    <s v="P38820311"/>
    <s v="NCH PERU S.A"/>
    <n v="4017"/>
    <n v="1164.3478260869565"/>
    <s v="PEN"/>
    <s v="false"/>
  </r>
  <r>
    <s v="6000"/>
    <s v="PE"/>
    <x v="2"/>
    <n v="802"/>
    <s v="PE Ops Mall"/>
    <s v="MPONCE"/>
    <x v="2"/>
    <s v="1200143921"/>
    <s v="20"/>
    <x v="1133"/>
    <s v="SERV. DE TRAT. BACTERIOLOGICO FEBR 2026"/>
    <d v="2026-01-12T00:00:00"/>
    <s v="EXT_KNOLASCO"/>
    <s v="ZSRV"/>
    <s v="SER_MANTO"/>
    <s v="P38820311"/>
    <s v="NCH PERU S.A"/>
    <n v="4017"/>
    <n v="1164.3478260869565"/>
    <s v="PEN"/>
    <s v="false"/>
  </r>
  <r>
    <s v="6000"/>
    <s v="PE"/>
    <x v="2"/>
    <n v="802"/>
    <s v="PE Ops Mall"/>
    <s v="MPONCE"/>
    <x v="2"/>
    <s v="1200143921"/>
    <s v="30"/>
    <x v="1133"/>
    <s v="SERV. DE TRAT. BACTERIOLOGICO MAR 2026"/>
    <d v="2026-01-12T00:00:00"/>
    <s v="EXT_KNOLASCO"/>
    <s v="ZSRV"/>
    <s v="SER_MANTO"/>
    <s v="P38820311"/>
    <s v="NCH PERU S.A"/>
    <n v="4017"/>
    <n v="1164.3478260869565"/>
    <s v="PEN"/>
    <s v="false"/>
  </r>
  <r>
    <s v="6000"/>
    <s v="PE"/>
    <x v="2"/>
    <n v="802"/>
    <s v="PE Ops Mall"/>
    <s v="MPONCE"/>
    <x v="2"/>
    <s v="1200143921"/>
    <s v="40"/>
    <x v="1133"/>
    <s v="SERV. DE TRAT. BACTERIOLOGICO ABRIL 2026"/>
    <d v="2026-01-12T00:00:00"/>
    <s v="EXT_KNOLASCO"/>
    <s v="ZSRV"/>
    <s v="SER_MANTO"/>
    <s v="P38820311"/>
    <s v="NCH PERU S.A"/>
    <n v="4017"/>
    <n v="1164.3478260869565"/>
    <s v="PEN"/>
    <s v="false"/>
  </r>
  <r>
    <s v="6000"/>
    <s v="PE"/>
    <x v="2"/>
    <n v="802"/>
    <s v="PE Ops Mall"/>
    <s v="MPONCE"/>
    <x v="2"/>
    <s v="1200143921"/>
    <s v="50"/>
    <x v="1133"/>
    <s v="SERV. DE TRAT. BACTERIOLOGICO MAYO 2026"/>
    <d v="2026-01-12T00:00:00"/>
    <s v="EXT_KNOLASCO"/>
    <s v="ZSRV"/>
    <s v="SER_MANTO"/>
    <s v="P38820311"/>
    <s v="NCH PERU S.A"/>
    <n v="4017"/>
    <n v="1164.3478260869565"/>
    <s v="PEN"/>
    <s v="false"/>
  </r>
  <r>
    <s v="6000"/>
    <s v="PE"/>
    <x v="2"/>
    <n v="802"/>
    <s v="PE Ops Mall"/>
    <s v="MPONCE"/>
    <x v="2"/>
    <s v="1200143921"/>
    <s v="60"/>
    <x v="1133"/>
    <s v="SERV. DE TRAT. BACTERIOLOGICO JUN 2026"/>
    <d v="2026-01-12T00:00:00"/>
    <s v="EXT_KNOLASCO"/>
    <s v="ZSRV"/>
    <s v="SER_MANTO"/>
    <s v="P38820311"/>
    <s v="NCH PERU S.A"/>
    <n v="4017"/>
    <n v="1164.3478260869565"/>
    <s v="PEN"/>
    <s v="false"/>
  </r>
  <r>
    <s v="6000"/>
    <s v="PE"/>
    <x v="2"/>
    <n v="802"/>
    <s v="PE Ops Mall"/>
    <s v="MPONCE"/>
    <x v="2"/>
    <s v="1200143921"/>
    <s v="70"/>
    <x v="1133"/>
    <s v="SERV. DE TRAT. BACTERIOLOGICO JUL 2026"/>
    <d v="2026-01-12T00:00:00"/>
    <s v="EXT_KNOLASCO"/>
    <s v="ZSRV"/>
    <s v="SER_MANTO"/>
    <s v="P38820311"/>
    <s v="NCH PERU S.A"/>
    <n v="4017"/>
    <n v="1164.3478260869565"/>
    <s v="PEN"/>
    <s v="false"/>
  </r>
  <r>
    <s v="6000"/>
    <s v="PE"/>
    <x v="2"/>
    <n v="802"/>
    <s v="PE Ops Mall"/>
    <s v="MPONCE"/>
    <x v="2"/>
    <s v="1200143921"/>
    <s v="80"/>
    <x v="1133"/>
    <s v="SERV. DE TRAT. BACTERIOLOGICO AGO 2026"/>
    <d v="2026-01-12T00:00:00"/>
    <s v="EXT_KNOLASCO"/>
    <s v="ZSRV"/>
    <s v="SER_MANTO"/>
    <s v="P38820311"/>
    <s v="NCH PERU S.A"/>
    <n v="4017"/>
    <n v="1164.3478260869565"/>
    <s v="PEN"/>
    <s v="false"/>
  </r>
  <r>
    <s v="6000"/>
    <s v="PE"/>
    <x v="2"/>
    <n v="802"/>
    <s v="PE Ops Mall"/>
    <s v="MPONCE"/>
    <x v="2"/>
    <s v="1200143921"/>
    <s v="90"/>
    <x v="1133"/>
    <s v="SERV. DE TRAT. BACTERIOLOGICO SEP 2026"/>
    <d v="2026-01-12T00:00:00"/>
    <s v="EXT_KNOLASCO"/>
    <s v="ZSRV"/>
    <s v="SER_MANTO"/>
    <s v="P38820311"/>
    <s v="NCH PERU S.A"/>
    <n v="4017"/>
    <n v="1164.3478260869565"/>
    <s v="PEN"/>
    <s v="false"/>
  </r>
  <r>
    <s v="6000"/>
    <s v="PE"/>
    <x v="2"/>
    <n v="802"/>
    <s v="PE Ops Mall"/>
    <s v="MPONCE"/>
    <x v="2"/>
    <s v="1200143921"/>
    <s v="100"/>
    <x v="1133"/>
    <s v="SERV. DE TRAT. BACTERIOLOGICO OCT 2026"/>
    <d v="2026-01-12T00:00:00"/>
    <s v="EXT_KNOLASCO"/>
    <s v="ZSRV"/>
    <s v="SER_MANTO"/>
    <s v="P38820311"/>
    <s v="NCH PERU S.A"/>
    <n v="4017"/>
    <n v="1164.3478260869565"/>
    <s v="PEN"/>
    <s v="false"/>
  </r>
  <r>
    <s v="6000"/>
    <s v="PE"/>
    <x v="2"/>
    <n v="802"/>
    <s v="PE Ops Mall"/>
    <s v="MPONCE"/>
    <x v="2"/>
    <s v="1200143921"/>
    <s v="110"/>
    <x v="1133"/>
    <s v="SERV. DE TRAT. BACTERIOLOGICO NOV 2026"/>
    <d v="2026-01-12T00:00:00"/>
    <s v="EXT_KNOLASCO"/>
    <s v="ZSRV"/>
    <s v="SER_MANTO"/>
    <s v="P38820311"/>
    <s v="NCH PERU S.A"/>
    <n v="4017"/>
    <n v="1164.3478260869565"/>
    <s v="PEN"/>
    <s v="false"/>
  </r>
  <r>
    <s v="6000"/>
    <s v="PE"/>
    <x v="2"/>
    <n v="802"/>
    <s v="PE Ops Mall"/>
    <s v="MPONCE"/>
    <x v="2"/>
    <s v="1200143921"/>
    <s v="120"/>
    <x v="1133"/>
    <s v="SERV. DE TRAT. BACTERIOLOGICO DIC 2026"/>
    <d v="2026-01-12T00:00:00"/>
    <s v="EXT_KNOLASCO"/>
    <s v="ZSRV"/>
    <s v="SER_MANTO"/>
    <s v="P38820311"/>
    <s v="NCH PERU S.A"/>
    <n v="4017"/>
    <n v="1164.3478260869565"/>
    <s v="PEN"/>
    <s v="false"/>
  </r>
  <r>
    <s v="1100"/>
    <s v="CL"/>
    <x v="0"/>
    <n v="602"/>
    <s v="CL Ops Mall"/>
    <s v="MANTONIETA"/>
    <x v="2"/>
    <s v="1200146561"/>
    <s v="10"/>
    <x v="1134"/>
    <s v="Retiro cierre provisorio local Super Zoo"/>
    <d v="2026-03-02T00:00:00"/>
    <s v="EXT_CNARANJO"/>
    <s v="ZSRV"/>
    <s v=""/>
    <s v="76280086"/>
    <s v="SOLUCIONES SIM SPA"/>
    <n v="27.92"/>
    <n v="1163.3333333333335"/>
    <s v="UF"/>
    <s v="false"/>
  </r>
  <r>
    <s v="MIN"/>
    <s v="PE"/>
    <x v="1"/>
    <n v="816"/>
    <s v="PE Sgcia Infra"/>
    <s v="AMARCHESINI"/>
    <x v="2"/>
    <s v="1200144871"/>
    <s v="10"/>
    <x v="1135"/>
    <s v="AUDITORIAS_MINKA_ENERO_2026"/>
    <d v="2026-01-30T00:00:00"/>
    <s v="EXT_ACHIHUAN"/>
    <s v="ZSRV"/>
    <s v="SER_GRAL"/>
    <s v="P49259204"/>
    <s v="AF CONCEPT S.A.C."/>
    <n v="4000"/>
    <n v="1159.4202898550725"/>
    <s v="PEN"/>
    <s v="false"/>
  </r>
  <r>
    <s v="LAR"/>
    <s v="PE"/>
    <x v="1"/>
    <n v="801"/>
    <s v="PE Center Manager"/>
    <s v="FZAMALLOA"/>
    <x v="2"/>
    <s v="1200146405"/>
    <s v="10"/>
    <x v="1136"/>
    <s v="ACONDICIONAMIENTO DE DRENAJE POR FILTRAC"/>
    <d v="2026-02-26T00:00:00"/>
    <s v="EXT_BRODRIGU"/>
    <s v="ZSRV"/>
    <s v=""/>
    <s v="P60055289"/>
    <s v="ELECTROMING INGENIERÍA Y MANTENIMIE"/>
    <n v="3998"/>
    <n v="1158.8405797101448"/>
    <s v="PEN"/>
    <s v="false"/>
  </r>
  <r>
    <s v="LAR"/>
    <s v="PE"/>
    <x v="1"/>
    <n v="801"/>
    <s v="PE Center Manager"/>
    <s v="FZAMALLOA"/>
    <x v="2"/>
    <s v="1200146825"/>
    <s v="10"/>
    <x v="1137"/>
    <s v="MANT Y CORREC DE TABLERO ELECTRICO"/>
    <d v="2026-03-06T00:00:00"/>
    <s v="EXT_KNOLASCO"/>
    <s v="ZSRV"/>
    <s v=""/>
    <s v="P60055289"/>
    <s v="ELECTROMING INGENIERÍA Y MANTENIMIE"/>
    <n v="3998"/>
    <n v="1158.8405797101448"/>
    <s v="PEN"/>
    <s v="false"/>
  </r>
  <r>
    <s v="ACH"/>
    <s v="CL"/>
    <x v="0"/>
    <n v="604"/>
    <s v="CL Marketing Mall"/>
    <s v="F.LAMBERT"/>
    <x v="2"/>
    <s v="1200144343"/>
    <s v="10"/>
    <x v="1138"/>
    <s v="VDV/ INFLUENCERS/ ENERO"/>
    <d v="2026-01-21T00:00:00"/>
    <s v="MFILIPINI"/>
    <s v="ZSRV"/>
    <s v=""/>
    <s v="77777198"/>
    <s v="INFLUENCER MARKETING SPA"/>
    <n v="1070780"/>
    <n v="1156.4373116758286"/>
    <s v="CLP"/>
    <s v="false"/>
  </r>
  <r>
    <s v="6700"/>
    <s v="PE"/>
    <x v="2"/>
    <n v="802"/>
    <s v="PE Ops Mall"/>
    <s v="ZDIAZ"/>
    <x v="2"/>
    <s v="1200144433"/>
    <s v="10"/>
    <x v="1139"/>
    <s v="SUMINISTRO DE BATERIA ETNA 33 PLACAS BCI"/>
    <d v="2026-01-22T00:00:00"/>
    <s v="ZDIAZ"/>
    <s v="ZSRV"/>
    <s v=""/>
    <s v="P47186416"/>
    <s v="WILSON CAMACHO CERDAN"/>
    <n v="3980"/>
    <n v="1153.623188405797"/>
    <s v="PEN"/>
    <s v="false"/>
  </r>
  <r>
    <s v="6740"/>
    <s v="PE"/>
    <x v="2"/>
    <n v="804"/>
    <s v="PE Marketing Mall"/>
    <s v="KORDAYA"/>
    <x v="2"/>
    <s v="1200145369"/>
    <s v="10"/>
    <x v="1140"/>
    <s v="BTL_Otras campañas_EVENTOS_PROMOCIONALES"/>
    <d v="2026-02-10T00:00:00"/>
    <s v="EXT_ACHIHUAN"/>
    <s v="ZSRV"/>
    <s v=""/>
    <s v="P20416564"/>
    <s v="SUSAN LEON PRODUCCIONES Y REPRESENT"/>
    <n v="3972"/>
    <n v="1151.304347826087"/>
    <s v="PEN"/>
    <s v="false"/>
  </r>
  <r>
    <s v="1100"/>
    <s v="CL"/>
    <x v="0"/>
    <n v="914"/>
    <s v="Corp Explo. TI"/>
    <s v="CPAVEZ"/>
    <x v="2"/>
    <s v="1200144248"/>
    <s v="10"/>
    <x v="1141"/>
    <s v="CELULAR - FERNANDA GONZALEZ"/>
    <d v="2026-01-20T00:00:00"/>
    <s v="CPAVEZ"/>
    <s v="ZSRV"/>
    <s v="SER_GRAL"/>
    <s v="96806980"/>
    <s v="ENTEL PCS TELECOMUNICACIONES S.A."/>
    <n v="1065513"/>
    <n v="1150.7489767045026"/>
    <s v="CLP"/>
    <s v="false"/>
  </r>
  <r>
    <s v="6500"/>
    <s v="PE"/>
    <x v="2"/>
    <n v="801"/>
    <s v="PE Center Manager"/>
    <s v="JGONZALES"/>
    <x v="2"/>
    <s v="1200145585"/>
    <s v="10"/>
    <x v="1142"/>
    <s v="Monitoreo ambiental 2026-1 Huaral"/>
    <d v="2026-02-13T00:00:00"/>
    <s v="JGONZALES"/>
    <s v="ZSRV"/>
    <s v=""/>
    <s v="P29040966"/>
    <s v="ECOLAB S.R.L"/>
    <n v="3965"/>
    <n v="1149.2753623188405"/>
    <s v="PEN"/>
    <s v="false"/>
  </r>
  <r>
    <s v="6030"/>
    <s v="PE"/>
    <x v="2"/>
    <n v="804"/>
    <s v="PE Marketing Mall"/>
    <s v="RCULQUI"/>
    <x v="2"/>
    <s v="1200145185"/>
    <s v="10"/>
    <x v="1143"/>
    <s v="POP_BTS_Campaña"/>
    <d v="2026-02-06T00:00:00"/>
    <s v="EXT_BRODRIGU"/>
    <s v="ZSRV"/>
    <s v=""/>
    <s v="P52110530"/>
    <s v="COPEX DIGITAL S.A.C."/>
    <n v="3955"/>
    <n v="1146.3768115942028"/>
    <s v="PEN"/>
    <s v="false"/>
  </r>
  <r>
    <s v="4300"/>
    <s v="CO"/>
    <x v="3"/>
    <n v="704"/>
    <s v="CO Mktg Mall"/>
    <s v="JVALDERRAMA"/>
    <x v="3"/>
    <s v="1200147684"/>
    <s v="10"/>
    <x v="1144"/>
    <s v="Pago Impuesto Acimpro"/>
    <d v="2026-03-19T00:00:00"/>
    <s v="JVALDERRAMA"/>
    <s v="ZSRV"/>
    <s v=""/>
    <s v="C890984107"/>
    <s v="ASOCIACION COLOMBIANA DE INTERPRETE"/>
    <n v="4202172"/>
    <n v="1142.5154975530179"/>
    <s v="COP"/>
    <s v="false"/>
  </r>
  <r>
    <s v="CON"/>
    <s v="CL"/>
    <x v="0"/>
    <n v="604"/>
    <s v="CL Marketing Mall"/>
    <s v="F.LAMBERT"/>
    <x v="2"/>
    <s v="1200143805"/>
    <s v="10"/>
    <x v="1145"/>
    <s v="FESTIVAL DE LA CERVEZA/ COMPRA PREMIO"/>
    <d v="2026-01-09T00:00:00"/>
    <s v="MFILIPINI"/>
    <s v="ZSRV"/>
    <s v=""/>
    <s v="76666197"/>
    <s v="LA AMPOLLETA PRODUCCION AUDIOVISUAL"/>
    <n v="1052250"/>
    <n v="1136.4249997300012"/>
    <s v="CLP"/>
    <s v="false"/>
  </r>
  <r>
    <s v="1100"/>
    <s v="CL"/>
    <x v="0"/>
    <n v="914"/>
    <s v="Corp Explo. TI"/>
    <s v="CPAVEZ"/>
    <x v="2"/>
    <s v="1200145414"/>
    <s v="10"/>
    <x v="1146"/>
    <s v="CELULAR - MARTIN ACEVEDO"/>
    <d v="2026-02-11T00:00:00"/>
    <s v="CPAVEZ"/>
    <s v="ZSRV"/>
    <s v="SER_GRAL"/>
    <s v="96806980"/>
    <s v="ENTEL PCS TELECOMUNICACIONES S.A."/>
    <n v="1050672"/>
    <n v="1134.7207672286243"/>
    <s v="CLP"/>
    <s v="false"/>
  </r>
  <r>
    <s v="1100"/>
    <s v="CL"/>
    <x v="0"/>
    <n v="914"/>
    <s v="Corp Explo. TI"/>
    <s v="CPAVEZ"/>
    <x v="2"/>
    <s v="1200145688"/>
    <s v="10"/>
    <x v="1147"/>
    <s v="CELULAR - FLORENCIA RAMIREZ"/>
    <d v="2026-02-16T00:00:00"/>
    <s v="CPAVEZ"/>
    <s v="ZSRV"/>
    <s v="SER_GRAL"/>
    <s v="96806980"/>
    <s v="ENTEL PCS TELECOMUNICACIONES S.A."/>
    <n v="1050672"/>
    <n v="1134.7207672286243"/>
    <s v="CLP"/>
    <s v="false"/>
  </r>
  <r>
    <s v="1100"/>
    <s v="CL"/>
    <x v="0"/>
    <n v="914"/>
    <s v="Corp Explo. TI"/>
    <s v="CPAVEZ"/>
    <x v="2"/>
    <s v="1200145811"/>
    <s v="10"/>
    <x v="1148"/>
    <s v="CELULAR - XAVIER LA FUENTE"/>
    <d v="2026-02-18T00:00:00"/>
    <s v="CPAVEZ"/>
    <s v="ZSRV"/>
    <s v="SER_GRAL"/>
    <s v="96806980"/>
    <s v="ENTEL PCS TELECOMUNICACIONES S.A."/>
    <n v="1050672"/>
    <n v="1134.7207672286243"/>
    <s v="CLP"/>
    <s v="false"/>
  </r>
  <r>
    <s v="PHM"/>
    <s v="CO"/>
    <x v="3"/>
    <n v="702"/>
    <s v="CO Ops Mall"/>
    <s v="JDIAZ"/>
    <x v="2"/>
    <s v="1200144163"/>
    <s v="10"/>
    <x v="1149"/>
    <s v="INSUMOS ENERO"/>
    <d v="2026-01-19T00:00:00"/>
    <s v="EXT_BOSORNO"/>
    <s v="ZSRV"/>
    <s v=""/>
    <s v="C900965757"/>
    <s v="WET CHEMICAL COLOMBIA S.A.S"/>
    <n v="4159200"/>
    <n v="1130.831973898858"/>
    <s v="COP"/>
    <s v="false"/>
  </r>
  <r>
    <s v="PCA"/>
    <s v="CO"/>
    <x v="3"/>
    <n v="702"/>
    <s v="CO Ops Mall"/>
    <s v="DLOZADA"/>
    <x v="2"/>
    <s v="1200146208"/>
    <s v="20"/>
    <x v="93"/>
    <s v="F1 MURO VERDE PARQUE CARACOLÍ"/>
    <d v="2026-02-24T00:00:00"/>
    <s v="EXT_AFLOREZ"/>
    <s v="ZSRV"/>
    <s v=""/>
    <s v="C901180692"/>
    <s v="NATURALBOX SAS"/>
    <n v="4156500"/>
    <n v="1130.0978792822186"/>
    <s v="COP"/>
    <s v="false"/>
  </r>
  <r>
    <s v="1100"/>
    <s v="CL"/>
    <x v="0"/>
    <n v="602"/>
    <s v="CL Ops Mall"/>
    <s v="AGOMEZ"/>
    <x v="2"/>
    <s v="1200144689"/>
    <s v="10"/>
    <x v="1150"/>
    <s v="Demolicion suc315 Zappa (adicional mall)"/>
    <d v="2026-01-27T00:00:00"/>
    <s v="EXT_DMENESES"/>
    <s v="ZSRV"/>
    <s v=""/>
    <s v="77652530"/>
    <s v="CONSTRUCTORA GIANCA LIMITADA"/>
    <n v="1045727"/>
    <n v="1129.3801907271609"/>
    <s v="CLP"/>
    <s v="false"/>
  </r>
  <r>
    <s v="PAG"/>
    <s v="CO"/>
    <x v="3"/>
    <n v="710"/>
    <s v="CO Sgcia Personas"/>
    <s v="C Ibáñez"/>
    <x v="0"/>
    <s v="1300008857"/>
    <s v="10"/>
    <x v="1151"/>
    <s v="Masajes relajantes Barranquilla"/>
    <d v="2026-02-02T00:00:00"/>
    <s v="PRA_KCUBIDES"/>
    <s v="ZSPC"/>
    <s v=""/>
    <s v="C901639512"/>
    <s v="SCAPE COLOMBIA S.A.S."/>
    <n v="4150590"/>
    <n v="1128.4910277324634"/>
    <s v="COP"/>
    <s v="false"/>
  </r>
  <r>
    <s v="PCA"/>
    <s v="CO"/>
    <x v="3"/>
    <n v="702"/>
    <s v="CO Ops Mall"/>
    <s v="DLOZADA"/>
    <x v="2"/>
    <s v="1200144973"/>
    <s v="10"/>
    <x v="1152"/>
    <s v="SUMINISTRO TAPETE ENTRADA A2 P. CARACOLÍ"/>
    <d v="2026-02-03T00:00:00"/>
    <s v="EXT_AFLOREZ"/>
    <s v="ZSRV"/>
    <s v=""/>
    <s v="C890204680"/>
    <s v="REPRESENTACIONES ESPECIALES LTDA"/>
    <n v="4150000"/>
    <n v="1128.3306144643827"/>
    <s v="COP"/>
    <s v="false"/>
  </r>
  <r>
    <s v="MAM"/>
    <s v="CL"/>
    <x v="0"/>
    <n v="601"/>
    <s v="CL Center Manager"/>
    <s v="CMEDINA"/>
    <x v="2"/>
    <s v="1200144519"/>
    <s v="10"/>
    <x v="1153"/>
    <s v="CONSUMOS DICIEMBRE CARABINEROS"/>
    <d v="2026-01-24T00:00:00"/>
    <s v="AUNDA"/>
    <s v="ZSRV"/>
    <s v=""/>
    <s v="78437630"/>
    <s v="ALIMENTOS ROASTY POINT LTDA."/>
    <n v="1033235"/>
    <n v="1115.8888900888837"/>
    <s v="CLP"/>
    <s v="false"/>
  </r>
  <r>
    <s v="3520"/>
    <s v="PE"/>
    <x v="1"/>
    <n v="802"/>
    <s v="PE Ops Mall"/>
    <s v="GLUDENA"/>
    <x v="2"/>
    <s v="1200146332"/>
    <s v="10"/>
    <x v="1154"/>
    <s v="SUMIN CONTENEDORES DE RESIDUOS MALL"/>
    <d v="2026-02-25T00:00:00"/>
    <s v="GLUDENA"/>
    <s v="ZSRV"/>
    <s v=""/>
    <s v="P50608522"/>
    <s v="HAMILTON STEEL SRL"/>
    <n v="3838"/>
    <n v="1112.463768115942"/>
    <s v="PEN"/>
    <s v="false"/>
  </r>
  <r>
    <s v="2400"/>
    <s v="CL"/>
    <x v="0"/>
    <n v="602"/>
    <s v="CL Ops Mall"/>
    <s v="RMESA"/>
    <x v="2"/>
    <s v="1200145664"/>
    <s v="10"/>
    <x v="1155"/>
    <s v="RETIRO RESIDUOS ENERO 2026"/>
    <d v="2026-02-16T00:00:00"/>
    <s v="EXT_JHERRERA"/>
    <s v="ZSRV"/>
    <s v=""/>
    <s v="96729820"/>
    <s v="ECOSER S.A"/>
    <n v="1026400"/>
    <n v="1108.5071225686609"/>
    <s v="CLP"/>
    <s v="false"/>
  </r>
  <r>
    <s v="4300"/>
    <s v="CO"/>
    <x v="3"/>
    <n v="704"/>
    <s v="CO Mktg Mall"/>
    <s v="JVALDERRAMA"/>
    <x v="2"/>
    <s v="1200146575"/>
    <s v="10"/>
    <x v="1156"/>
    <s v="Licencia ShutterStock Agencia"/>
    <d v="2026-03-02T00:00:00"/>
    <s v="JVALDERRAMA"/>
    <s v="ZSRV"/>
    <s v=""/>
    <s v="C830141093"/>
    <s v="PROXIMITY COLOMBIA S.A.S"/>
    <n v="4072530"/>
    <n v="1107.2675367047309"/>
    <s v="COP"/>
    <s v="false"/>
  </r>
  <r>
    <s v="MIN"/>
    <s v="PE"/>
    <x v="1"/>
    <n v="804"/>
    <s v="PE Marketing Mall"/>
    <s v="MPOLO"/>
    <x v="3"/>
    <s v="1200147597"/>
    <s v="10"/>
    <x v="1157"/>
    <s v="Permiso apdayc por Evento (20/03)"/>
    <d v="2026-03-19T00:00:00"/>
    <s v="EXT_EDAVILA"/>
    <s v="ZSRV"/>
    <s v="SER_MKT"/>
    <s v="P10053820"/>
    <s v="ASOC PERUANA DE AUTORES Y COMPOSITO"/>
    <n v="3800"/>
    <n v="1101.4492753623188"/>
    <s v="PEN"/>
    <s v="false"/>
  </r>
  <r>
    <s v="6000"/>
    <s v="PE"/>
    <x v="2"/>
    <n v="816"/>
    <s v="PE Sgcia Infra"/>
    <s v="MMURGUIA"/>
    <x v="2"/>
    <s v="1200147003"/>
    <s v="10"/>
    <x v="1158"/>
    <s v="Reubicación de red - DG"/>
    <d v="2026-03-10T00:00:00"/>
    <s v="EXT_ACHIHUAN"/>
    <s v="ZSRV"/>
    <s v="SER_GRAL"/>
    <s v="P10000734"/>
    <s v="LIMA GAS S.A"/>
    <n v="3792.04"/>
    <n v="1099.1420289855071"/>
    <s v="PEN"/>
    <s v="false"/>
  </r>
  <r>
    <s v="1100"/>
    <s v="CL"/>
    <x v="0"/>
    <n v="602"/>
    <s v="CL Ops Mall"/>
    <s v="KCEA"/>
    <x v="2"/>
    <s v="1200145258"/>
    <s v="10"/>
    <x v="1159"/>
    <s v="Rep. Placas piso montacargas"/>
    <d v="2026-02-09T00:00:00"/>
    <s v="EXT_CNARANJO"/>
    <s v="ZSRV"/>
    <s v=""/>
    <s v="76451328"/>
    <s v="MESA ARQUITECTURA LIMITADA"/>
    <n v="1012500"/>
    <n v="1093.4951886211702"/>
    <s v="CLP"/>
    <s v="false"/>
  </r>
  <r>
    <s v="3540"/>
    <s v="PE"/>
    <x v="1"/>
    <n v="814"/>
    <s v="PE Explotación TI"/>
    <s v="ACARVAJAL"/>
    <x v="0"/>
    <s v="1300008850"/>
    <s v="10"/>
    <x v="1160"/>
    <s v="CRE PE 3510-3600 (Hasta Ene_27)"/>
    <d v="2026-01-22T00:00:00"/>
    <s v="ACARVAJAL"/>
    <s v="ZSPC"/>
    <s v=""/>
    <s v="P52411955"/>
    <s v="PAPERLESS S.A.C."/>
    <n v="3768.85"/>
    <n v="1092.4202898550723"/>
    <s v="PEN"/>
    <s v="false"/>
  </r>
  <r>
    <s v="3450"/>
    <s v="PE"/>
    <x v="1"/>
    <n v="804"/>
    <s v="PE Marketing Mall"/>
    <s v="JPONCE"/>
    <x v="2"/>
    <s v="1200146163"/>
    <s v="10"/>
    <x v="1161"/>
    <s v="POP_AON_INDOORS_FEBRERO"/>
    <d v="2026-02-23T00:00:00"/>
    <s v="EXT_ACHIHUAN"/>
    <s v="ZSRV"/>
    <s v="SER_MKT"/>
    <s v="P60132695"/>
    <s v="G3 IMPRESIONES E.I.R.L."/>
    <n v="3766"/>
    <n v="1091.5942028985507"/>
    <s v="PEN"/>
    <s v="false"/>
  </r>
  <r>
    <s v="2400"/>
    <s v="CL"/>
    <x v="0"/>
    <n v="602"/>
    <s v="CL Ops Mall"/>
    <s v="RMESA"/>
    <x v="2"/>
    <s v="1200145941"/>
    <s v="10"/>
    <x v="1162"/>
    <s v="PAJ CAMARAS FEBRERO 2026"/>
    <d v="2026-02-19T00:00:00"/>
    <s v="EXT_JHERRERA"/>
    <s v="ZSRV"/>
    <s v=""/>
    <s v="76839748"/>
    <s v="SERVICIOS INTEGRALES RICARDO ALFONS"/>
    <n v="1010240"/>
    <n v="1091.0543993606429"/>
    <s v="CLP"/>
    <s v="false"/>
  </r>
  <r>
    <s v="LAR"/>
    <s v="PE"/>
    <x v="1"/>
    <n v="801"/>
    <s v="PE Center Manager"/>
    <s v="FZAMALLOA"/>
    <x v="2"/>
    <s v="1200143720"/>
    <s v="10"/>
    <x v="1163"/>
    <s v="Limpieza de Lucarnas"/>
    <d v="2026-01-06T00:00:00"/>
    <s v="EXT_BRODRIGU"/>
    <s v="ZSRV"/>
    <s v=""/>
    <s v="P45948536"/>
    <s v="OL SERVICIOS GENERALES S.R.L."/>
    <n v="3753.2"/>
    <n v="1087.8840579710143"/>
    <s v="PEN"/>
    <s v="false"/>
  </r>
  <r>
    <s v="BOG"/>
    <s v="CO"/>
    <x v="3"/>
    <n v="710"/>
    <s v="CO Sgcia Personas"/>
    <s v="C Ibañez"/>
    <x v="0"/>
    <s v="1300008831"/>
    <s v="10"/>
    <x v="1164"/>
    <s v="Apoyo Psicológico - COLINA"/>
    <d v="2026-01-14T00:00:00"/>
    <s v="PRA_KCUBIDES"/>
    <s v="ZSPC"/>
    <s v=""/>
    <s v="C901433542"/>
    <s v="HEAL ROOM SAS"/>
    <n v="4000000"/>
    <n v="1087.5475802066339"/>
    <s v="COP"/>
    <s v="false"/>
  </r>
  <r>
    <s v="BOG"/>
    <s v="CO"/>
    <x v="3"/>
    <n v="719"/>
    <s v="CO Gcia Ing"/>
    <s v="JVASQUEZ"/>
    <x v="3"/>
    <s v="1200147531"/>
    <s v="10"/>
    <x v="1165"/>
    <s v="Mod y aprob serie 3 medidor cargador ele"/>
    <d v="2026-03-18T00:00:00"/>
    <s v="JVASQUEZ"/>
    <s v="ZSRV"/>
    <s v=""/>
    <s v="C901537249"/>
    <s v="LEON ZABALA INGENIERIA SAS"/>
    <n v="4000000"/>
    <n v="1087.5475802066339"/>
    <s v="COP"/>
    <s v="false"/>
  </r>
  <r>
    <s v="1100"/>
    <s v="CL"/>
    <x v="0"/>
    <n v="602"/>
    <s v="CL Ops Mall"/>
    <s v="KCEA"/>
    <x v="2"/>
    <s v="1200146076"/>
    <s v="10"/>
    <x v="1166"/>
    <s v="Rep. Puertas montacargas EG5B"/>
    <d v="2026-02-23T00:00:00"/>
    <s v="EXT_CNARANJO"/>
    <s v="ZSRV"/>
    <s v=""/>
    <s v="85233500"/>
    <s v="FABRIMETAL S.A"/>
    <n v="26.05"/>
    <n v="1085.4166666666667"/>
    <s v="UF"/>
    <s v="false"/>
  </r>
  <r>
    <s v="3520"/>
    <s v="PE"/>
    <x v="1"/>
    <n v="802"/>
    <s v="PE Ops Mall"/>
    <s v="APRADA"/>
    <x v="2"/>
    <s v="1200145508"/>
    <s v="10"/>
    <x v="1167"/>
    <s v="CAMBIO VINILES RESIDUOS ICA FEB26"/>
    <d v="2026-02-12T00:00:00"/>
    <s v="APRADA"/>
    <s v="ZSRV"/>
    <s v="SER_GRAL"/>
    <s v="P53508634"/>
    <s v="INVERSIONES QUISPE &amp; GUTIERREZ S.A."/>
    <n v="3744.36"/>
    <n v="1085.3217391304347"/>
    <s v="PEN"/>
    <s v="false"/>
  </r>
  <r>
    <s v="3520"/>
    <s v="PE"/>
    <x v="1"/>
    <n v="816"/>
    <s v="PE Sgcia Infra"/>
    <s v="JPANIZO"/>
    <x v="2"/>
    <s v="1200143759"/>
    <s v="10"/>
    <x v="1168"/>
    <s v="Tachos de basura con bandeja zonas Boule"/>
    <d v="2026-01-07T00:00:00"/>
    <s v="EXT_ACHIHUAN"/>
    <s v="ZSRV"/>
    <s v="SER_GRAL"/>
    <s v="P50608522"/>
    <s v="HAMILTON STEEL SRL"/>
    <n v="3727.12"/>
    <n v="1080.3246376811594"/>
    <s v="PEN"/>
    <s v="false"/>
  </r>
  <r>
    <s v="2200"/>
    <s v="CL"/>
    <x v="0"/>
    <n v="604"/>
    <s v="CL Marketing Mall"/>
    <s v="F.MOZO"/>
    <x v="2"/>
    <s v="1200143917"/>
    <s v="10"/>
    <x v="1169"/>
    <s v="APOYO BBDO/ ENERO/ ASA"/>
    <d v="2026-01-13T00:00:00"/>
    <s v="MFILIPINI"/>
    <s v="ZSRV"/>
    <s v=""/>
    <s v="96771790"/>
    <s v="BBDO PUBLICIDAD SA"/>
    <n v="1000000"/>
    <n v="1079.9952480209088"/>
    <s v="CLP"/>
    <s v="false"/>
  </r>
  <r>
    <s v="1110"/>
    <s v="CL"/>
    <x v="0"/>
    <n v="603"/>
    <s v="CL Ops Out/Strip"/>
    <s v="MBELLO"/>
    <x v="2"/>
    <s v="1200145576"/>
    <s v="10"/>
    <x v="1170"/>
    <s v="INST ALIMENTADOR  CONTAINER SNACK CENTER"/>
    <d v="2026-02-13T00:00:00"/>
    <s v="EXT_MBELLO"/>
    <s v="ZSRV"/>
    <s v=""/>
    <s v="77692006"/>
    <s v="FISER SPA"/>
    <n v="997310"/>
    <n v="1077.0900608037325"/>
    <s v="CLP"/>
    <s v="false"/>
  </r>
  <r>
    <s v="6740"/>
    <s v="PE"/>
    <x v="2"/>
    <n v="816"/>
    <s v="PE Sgcia Infra"/>
    <s v="MGRATELLY"/>
    <x v="2"/>
    <s v="1200146546"/>
    <s v="10"/>
    <x v="1171"/>
    <s v="FACTIBILIDAD_VES2_FEBRERO_2026"/>
    <d v="2026-03-02T00:00:00"/>
    <s v="EXT_ACHIHUAN"/>
    <s v="ZSRV"/>
    <s v="SER_GRAL"/>
    <s v="P49259204"/>
    <s v="AF CONCEPT S.A.C."/>
    <n v="3700"/>
    <n v="1072.463768115942"/>
    <s v="PEN"/>
    <s v="false"/>
  </r>
  <r>
    <s v="LAR"/>
    <s v="PE"/>
    <x v="1"/>
    <n v="801"/>
    <s v="PE Center Manager"/>
    <s v="GRAVINES"/>
    <x v="2"/>
    <s v="1200146134"/>
    <s v="10"/>
    <x v="1172"/>
    <s v="SERV.INTERMED LABORAL LAR ENERO"/>
    <d v="2026-02-23T00:00:00"/>
    <s v="GRAVINES"/>
    <s v="ZSRV"/>
    <s v="SER_PERSO"/>
    <s v="P12262043"/>
    <s v="OVERALL BUSINESS S.A"/>
    <n v="3677.18"/>
    <n v="1065.8492753623188"/>
    <s v="PEN"/>
    <s v="false"/>
  </r>
  <r>
    <s v="LAR"/>
    <s v="PE"/>
    <x v="1"/>
    <n v="801"/>
    <s v="PE Center Manager"/>
    <s v="FZAMALLOA"/>
    <x v="2"/>
    <s v="1200144219"/>
    <s v="10"/>
    <x v="1173"/>
    <s v="Personal adicional por campaña"/>
    <d v="2026-01-19T00:00:00"/>
    <s v="EXT_BRODRIGU"/>
    <s v="ZSRV"/>
    <s v=""/>
    <s v="P60338169"/>
    <s v="INVERSIONES URBANISTICAS OPERADORA"/>
    <n v="3673"/>
    <n v="1064.6376811594203"/>
    <s v="PEN"/>
    <s v="false"/>
  </r>
  <r>
    <s v="2160"/>
    <s v="CL"/>
    <x v="0"/>
    <n v="604"/>
    <s v="CL Marketing Mall"/>
    <s v="JGORICHON"/>
    <x v="2"/>
    <s v="1200145662"/>
    <s v="10"/>
    <x v="1174"/>
    <s v="GRAFICA 5X5/ RECAMBIO GRAFICA/FEBRERO"/>
    <d v="2026-02-16T00:00:00"/>
    <s v="JGORICHON"/>
    <s v="ZSRV"/>
    <s v=""/>
    <s v="76593514"/>
    <s v="TEMPO PRODUCCIONES BY DS SPA"/>
    <n v="984722"/>
    <n v="1063.4950806216452"/>
    <s v="CLP"/>
    <s v="false"/>
  </r>
  <r>
    <s v="3450"/>
    <s v="PE"/>
    <x v="1"/>
    <n v="804"/>
    <s v="PE Marketing Mall"/>
    <s v="JHURTADO"/>
    <x v="3"/>
    <s v="1400009390"/>
    <s v="10"/>
    <x v="1175"/>
    <s v="TikTok Squad_Otras Campañas_Pago de cont"/>
    <d v="2026-03-18T00:00:00"/>
    <s v="EXT_ACHIHUAN"/>
    <s v="ZPMH"/>
    <s v="SER_MKT"/>
    <s v="P46296694"/>
    <s v="CLAUDIA ELIZABETH CAMACHO GOMERO"/>
    <n v="3666.67"/>
    <n v="1062.8028985507246"/>
    <s v="PEN"/>
    <s v="false"/>
  </r>
  <r>
    <s v="3450"/>
    <s v="PE"/>
    <x v="1"/>
    <n v="804"/>
    <s v="PE Marketing Mall"/>
    <s v="JHURTADO"/>
    <x v="3"/>
    <s v="1400009390"/>
    <s v="20"/>
    <x v="1175"/>
    <s v="TikTok Squad_Otras Campañas_Pago de cont"/>
    <d v="2026-03-18T00:00:00"/>
    <s v="EXT_ACHIHUAN"/>
    <s v="ZPMH"/>
    <s v="SER_MKT"/>
    <s v="P46296694"/>
    <s v="CLAUDIA ELIZABETH CAMACHO GOMERO"/>
    <n v="3666.67"/>
    <n v="1062.8028985507246"/>
    <s v="PEN"/>
    <s v="false"/>
  </r>
  <r>
    <s v="3450"/>
    <s v="PE"/>
    <x v="1"/>
    <n v="804"/>
    <s v="PE Marketing Mall"/>
    <s v="JHURTADO"/>
    <x v="3"/>
    <s v="1400009390"/>
    <s v="30"/>
    <x v="1175"/>
    <s v="TikTok Squad_Otras Campañas_Pago de cont"/>
    <d v="2026-03-18T00:00:00"/>
    <s v="EXT_ACHIHUAN"/>
    <s v="ZPMH"/>
    <s v="SER_MKT"/>
    <s v="P46296694"/>
    <s v="CLAUDIA ELIZABETH CAMACHO GOMERO"/>
    <n v="3666.67"/>
    <n v="1062.8028985507246"/>
    <s v="PEN"/>
    <s v="false"/>
  </r>
  <r>
    <s v="PAG"/>
    <s v="CO"/>
    <x v="3"/>
    <n v="702"/>
    <s v="CO Ops Mall"/>
    <s v="CHERRERA"/>
    <x v="2"/>
    <s v="1200144789"/>
    <s v="10"/>
    <x v="1176"/>
    <s v="SUMINISTRO DE ACPM ENERO"/>
    <d v="2026-01-29T00:00:00"/>
    <s v="RFC_CPI_SAP"/>
    <s v="ZSRV"/>
    <s v=""/>
    <s v="C900038616"/>
    <s v="CBRE COLOMBIA SAS"/>
    <n v="3900000"/>
    <n v="1060.3588907014682"/>
    <s v="COP"/>
    <s v="false"/>
  </r>
  <r>
    <s v="DCO"/>
    <s v="CO"/>
    <x v="3"/>
    <n v="711"/>
    <s v="CO A.Finanzas"/>
    <s v="MGARCIA"/>
    <x v="3"/>
    <s v="1200147440"/>
    <s v="10"/>
    <x v="1177"/>
    <s v="SERV DE CORRESPONDENCIA DIV-SOPÓ 2026"/>
    <d v="2026-03-17T00:00:00"/>
    <s v="MMALAGON"/>
    <s v="ZSRV"/>
    <s v=""/>
    <s v="C830014567"/>
    <s v="INTERSERVICE S A"/>
    <n v="3899559"/>
    <n v="1060.2389885807504"/>
    <s v="COP"/>
    <s v="false"/>
  </r>
  <r>
    <s v="1100"/>
    <s v="CL"/>
    <x v="0"/>
    <n v="602"/>
    <s v="CL Ops Mall"/>
    <s v="KCEA"/>
    <x v="2"/>
    <s v="1200145793"/>
    <s v="10"/>
    <x v="1178"/>
    <s v="Compra 20 filtros urinarios"/>
    <d v="2026-02-17T00:00:00"/>
    <s v="EXT_CNARANJO"/>
    <s v="ZSRV"/>
    <s v=""/>
    <s v="99585910"/>
    <s v="AQUAVANT SPA"/>
    <n v="980000"/>
    <n v="1058.3953430604906"/>
    <s v="CLP"/>
    <s v="false"/>
  </r>
  <r>
    <s v="6740"/>
    <s v="PE"/>
    <x v="2"/>
    <n v="804"/>
    <s v="PE Marketing Mall"/>
    <s v="AFALCON"/>
    <x v="2"/>
    <s v="1200143886"/>
    <s v="10"/>
    <x v="1179"/>
    <s v="Eventos_Show infantil y pasacalle"/>
    <d v="2026-01-12T00:00:00"/>
    <s v="EXT_ACHIHUAN"/>
    <s v="ZSRV"/>
    <s v="SER_MKT"/>
    <s v="P20416564"/>
    <s v="SUSAN LEON PRODUCCIONES Y REPRESENT"/>
    <n v="3650"/>
    <n v="1057.9710144927535"/>
    <s v="PEN"/>
    <s v="false"/>
  </r>
  <r>
    <s v="CUR"/>
    <s v="CL"/>
    <x v="0"/>
    <n v="602"/>
    <s v="CL Ops Mall"/>
    <s v="JLAZO"/>
    <x v="3"/>
    <s v="1200147399"/>
    <s v="10"/>
    <x v="1180"/>
    <s v="RECABLEADO LPR P2"/>
    <d v="2026-03-16T00:00:00"/>
    <s v="JLAZO"/>
    <s v="ZSRV"/>
    <s v=""/>
    <s v="77350771"/>
    <s v="4EVER GROUP SPA"/>
    <n v="25.39"/>
    <n v="1057.9166666666667"/>
    <s v="UF"/>
    <s v="false"/>
  </r>
  <r>
    <s v="3520"/>
    <s v="PE"/>
    <x v="1"/>
    <n v="802"/>
    <s v="PE Ops Mall"/>
    <s v="GLUDENA"/>
    <x v="2"/>
    <s v="1200144302"/>
    <s v="10"/>
    <x v="1181"/>
    <s v="MANTTO CORRECTIVO POLEAS EN ESCALERA ELE"/>
    <d v="2026-01-20T00:00:00"/>
    <s v="GLUDENA"/>
    <s v="ZSRV"/>
    <s v=""/>
    <s v="P56607803"/>
    <s v="NATIONAL FACILITIES MANAGEMENT S.A."/>
    <n v="3640"/>
    <n v="1055.072463768116"/>
    <s v="PEN"/>
    <s v="false"/>
  </r>
  <r>
    <s v="3520"/>
    <s v="PE"/>
    <x v="1"/>
    <n v="802"/>
    <s v="PE Ops Mall"/>
    <s v="gludena"/>
    <x v="3"/>
    <s v="1200147078"/>
    <s v="10"/>
    <x v="1182"/>
    <s v="TRABAJOS COMPLEMENTARIOS S.ESTACION"/>
    <d v="2026-03-11T00:00:00"/>
    <s v="GLUDENA"/>
    <s v="ZSRV"/>
    <s v=""/>
    <s v="P56607803"/>
    <s v="NATIONAL FACILITIES MANAGEMENT S.A."/>
    <n v="3627"/>
    <n v="1051.304347826087"/>
    <s v="PEN"/>
    <s v="false"/>
  </r>
  <r>
    <s v="LAR"/>
    <s v="PE"/>
    <x v="1"/>
    <n v="801"/>
    <s v="PE Center Manager"/>
    <s v="FZAMALLOA"/>
    <x v="3"/>
    <s v="1200147079"/>
    <s v="10"/>
    <x v="1183"/>
    <s v="Implementación de tablero eléctrico Corr"/>
    <d v="2026-03-11T00:00:00"/>
    <s v="EXT_KNOLASCO"/>
    <s v="ZSRV"/>
    <s v=""/>
    <s v="P56607803"/>
    <s v="NATIONAL FACILITIES MANAGEMENT S.A."/>
    <n v="3626.25"/>
    <n v="1051.086956521739"/>
    <s v="PEN"/>
    <s v="false"/>
  </r>
  <r>
    <s v="1100"/>
    <s v="CL"/>
    <x v="0"/>
    <n v="914"/>
    <s v="Corp Explo. TI"/>
    <s v="CPAVEZ"/>
    <x v="2"/>
    <s v="1200146696"/>
    <s v="10"/>
    <x v="1184"/>
    <s v="CELULAR - DUNCAN GROB"/>
    <d v="2026-03-04T00:00:00"/>
    <s v="CPAVEZ"/>
    <s v="ZSRV"/>
    <s v="SER_GRAL"/>
    <s v="96806980"/>
    <s v="ENTEL PCS TELECOMUNICACIONES S.A."/>
    <n v="973076"/>
    <n v="1050.9174559631938"/>
    <s v="CLP"/>
    <s v="false"/>
  </r>
  <r>
    <s v="1100"/>
    <s v="CL"/>
    <x v="0"/>
    <n v="914"/>
    <s v="Corp Explo. TI"/>
    <s v="CPAVEZ"/>
    <x v="2"/>
    <s v="1200146695"/>
    <s v="10"/>
    <x v="1185"/>
    <s v="CELULAR - NICOLAS GONZALEZ LORCA"/>
    <d v="2026-03-04T00:00:00"/>
    <s v="CPAVEZ"/>
    <s v="ZSRV"/>
    <s v="SER_GRAL"/>
    <s v="96806980"/>
    <s v="ENTEL PCS TELECOMUNICACIONES S.A."/>
    <n v="973076"/>
    <n v="1050.9174559631938"/>
    <s v="CLP"/>
    <s v="false"/>
  </r>
  <r>
    <s v="1100"/>
    <s v="CL"/>
    <x v="0"/>
    <n v="602"/>
    <s v="CL Ops Mall"/>
    <s v="FJELDRES"/>
    <x v="3"/>
    <s v="1200147278"/>
    <s v="10"/>
    <x v="1186"/>
    <s v="Reubicación cctv pasillo baños"/>
    <d v="2026-03-13T00:00:00"/>
    <s v="EXT_CNARANJO"/>
    <s v="ZSRV"/>
    <s v=""/>
    <s v="76720778"/>
    <s v="SECURITEK SPA"/>
    <n v="972600"/>
    <n v="1050.4033782251358"/>
    <s v="CLP"/>
    <s v="false"/>
  </r>
  <r>
    <s v="1100"/>
    <s v="CL"/>
    <x v="0"/>
    <n v="602"/>
    <s v="CL Ops Mall"/>
    <s v="KCEA"/>
    <x v="2"/>
    <s v="1200145999"/>
    <s v="10"/>
    <x v="1187"/>
    <s v="Limpieza y sanitizado escala emergencia"/>
    <d v="2026-02-20T00:00:00"/>
    <s v="EXT_CNARANJO"/>
    <s v="ZSRV"/>
    <s v=""/>
    <s v="76179272"/>
    <s v="ANDES FACILITY MANAGEMENT SPA"/>
    <n v="972000"/>
    <n v="1049.7553810763234"/>
    <s v="CLP"/>
    <s v="false"/>
  </r>
  <r>
    <s v="1100"/>
    <s v="CL"/>
    <x v="0"/>
    <n v="602"/>
    <s v="CL Ops Mall"/>
    <s v="MGALLARDO"/>
    <x v="2"/>
    <s v="1200145275"/>
    <s v="20"/>
    <x v="1188"/>
    <s v="Gráficas varias en accesos y salidas"/>
    <d v="2026-02-09T00:00:00"/>
    <s v="EXT_CNARANJO"/>
    <s v="ZSRV"/>
    <s v=""/>
    <s v="76593514"/>
    <s v="TEMPO PRODUCCIONES BY DS SPA"/>
    <n v="970000"/>
    <n v="1047.5953905802814"/>
    <s v="CLP"/>
    <s v="false"/>
  </r>
  <r>
    <s v="4300"/>
    <s v="CO"/>
    <x v="3"/>
    <n v="702"/>
    <s v="CO Ops Mall"/>
    <s v="ARICO"/>
    <x v="0"/>
    <s v="1300008883"/>
    <s v="20"/>
    <x v="99"/>
    <s v="UTAC 2026 INSUMOS"/>
    <d v="2026-02-05T00:00:00"/>
    <s v="EXT_JTRUJILL"/>
    <s v="ZSPC"/>
    <s v=""/>
    <s v="C800125313"/>
    <s v="SUMMAR PROCESOS S.A.S"/>
    <n v="3840000"/>
    <n v="1044.0456769983687"/>
    <s v="COP"/>
    <s v="false"/>
  </r>
  <r>
    <s v="1100"/>
    <s v="CL"/>
    <x v="0"/>
    <n v="914"/>
    <s v="Corp Explo. TI"/>
    <s v="CPAVEZ"/>
    <x v="2"/>
    <s v="1200145986"/>
    <s v="10"/>
    <x v="1189"/>
    <s v="CELULAR - NICOLE BESNIER"/>
    <d v="2026-02-19T00:00:00"/>
    <s v="CPAVEZ"/>
    <s v="ZSRV"/>
    <s v="SER_GRAL"/>
    <s v="96806980"/>
    <s v="ENTEL PCS TELECOMUNICACIONES S.A."/>
    <n v="964672"/>
    <n v="1041.8411758988261"/>
    <s v="CLP"/>
    <s v="false"/>
  </r>
  <r>
    <s v="2400"/>
    <s v="CL"/>
    <x v="0"/>
    <n v="619"/>
    <s v="CL Arq Out/Strip"/>
    <s v="S UGARTE"/>
    <x v="0"/>
    <s v="1300008848"/>
    <s v="10"/>
    <x v="1190"/>
    <s v="SERVICIO DE DIBUJO 2026  AEX"/>
    <d v="2026-01-20T00:00:00"/>
    <s v="BILLESCA"/>
    <s v="ZSPC"/>
    <s v=""/>
    <s v="27111989"/>
    <s v="ANA GABRIELA RODRIGUEZ VELAZCO"/>
    <n v="25"/>
    <n v="1041.6666666666667"/>
    <s v="UF"/>
    <s v="false"/>
  </r>
  <r>
    <s v="1100"/>
    <s v="CL"/>
    <x v="0"/>
    <n v="612"/>
    <s v="CL Serv al Cliente"/>
    <s v="AOLAVARRIA"/>
    <x v="3"/>
    <s v="1200147061"/>
    <s v="10"/>
    <x v="1191"/>
    <s v="EMA-Databot  PAK FEBRERO"/>
    <d v="2026-03-11T00:00:00"/>
    <s v="EXT_KBRAVO"/>
    <s v="ZSRV"/>
    <s v=""/>
    <s v="77022253"/>
    <s v="DATABOT SPA"/>
    <n v="25"/>
    <n v="1041.6666666666667"/>
    <s v="UF"/>
    <s v="false"/>
  </r>
  <r>
    <s v="1100"/>
    <s v="CL"/>
    <x v="0"/>
    <n v="602"/>
    <s v="CL Ops Mall"/>
    <s v="CMELLA"/>
    <x v="2"/>
    <s v="1200143847"/>
    <s v="10"/>
    <x v="1192"/>
    <s v="Instalación CCTV Pasillo DL"/>
    <d v="2026-01-12T00:00:00"/>
    <s v="EXT_CNARANJO"/>
    <s v="ZSRV"/>
    <s v=""/>
    <s v="77816251"/>
    <s v="LINK SOLUCIONES SPA"/>
    <n v="956000"/>
    <n v="1032.4754571079889"/>
    <s v="CLP"/>
    <s v="false"/>
  </r>
  <r>
    <s v="1100"/>
    <s v="CL"/>
    <x v="0"/>
    <n v="602"/>
    <s v="CL Ops Mall"/>
    <s v="MANTONIETA"/>
    <x v="3"/>
    <s v="1200147129"/>
    <s v="10"/>
    <x v="1193"/>
    <s v="Técnicos apoyo 25 y 01 PAO"/>
    <d v="2026-03-11T00:00:00"/>
    <s v="EXT_MURRA"/>
    <s v="ZSRV"/>
    <s v=""/>
    <s v="76179272"/>
    <s v="ANDES FACILITY MANAGEMENT SPA"/>
    <n v="954180"/>
    <n v="1030.5098657565907"/>
    <s v="CLP"/>
    <s v="false"/>
  </r>
  <r>
    <s v="1100"/>
    <s v="CL"/>
    <x v="0"/>
    <n v="602"/>
    <s v="CL Ops Mall"/>
    <s v="CMELLA"/>
    <x v="2"/>
    <s v="1200143849"/>
    <s v="10"/>
    <x v="1194"/>
    <s v="Instalación timbres para oficina"/>
    <d v="2026-01-12T00:00:00"/>
    <s v="EXT_CNARANJO"/>
    <s v="ZSRV"/>
    <s v=""/>
    <s v="77816251"/>
    <s v="LINK SOLUCIONES SPA"/>
    <n v="950000"/>
    <n v="1025.9954856198633"/>
    <s v="CLP"/>
    <s v="false"/>
  </r>
  <r>
    <s v="1100"/>
    <s v="CL"/>
    <x v="0"/>
    <n v="626"/>
    <s v="CL Proyectos 3"/>
    <s v="CGARCIA"/>
    <x v="2"/>
    <s v="1200145984"/>
    <s v="10"/>
    <x v="1195"/>
    <s v="Escalera Boulevard - Calculo Estructural"/>
    <d v="2026-02-19T00:00:00"/>
    <s v="EXT_AYEPEZ"/>
    <s v="ZSRV"/>
    <s v=""/>
    <s v="76279296"/>
    <s v="ARANEDA INGENIEROS CONSULTORES SPA."/>
    <n v="950000"/>
    <n v="1025.9954856198633"/>
    <s v="CLP"/>
    <s v="false"/>
  </r>
  <r>
    <s v="LAR"/>
    <s v="PE"/>
    <x v="1"/>
    <n v="804"/>
    <s v="PE Marketing Mall"/>
    <s v="NBARRANZUELA"/>
    <x v="2"/>
    <s v="1200146531"/>
    <s v="10"/>
    <x v="1196"/>
    <s v="POP_AON_Tótems de promociones y eventos"/>
    <d v="2026-03-02T00:00:00"/>
    <s v="EXT_ACHIHUAN"/>
    <s v="ZSRV"/>
    <s v="SER_MKT"/>
    <s v="P60410156"/>
    <s v="S &amp; M GIGANTICOLOR S.A.C"/>
    <n v="3530"/>
    <n v="1023.1884057971014"/>
    <s v="PEN"/>
    <s v="false"/>
  </r>
  <r>
    <s v="2400"/>
    <s v="CL"/>
    <x v="0"/>
    <n v="602"/>
    <s v="CL Ops Mall"/>
    <s v="RMESA"/>
    <x v="2"/>
    <s v="1200146355"/>
    <s v="10"/>
    <x v="1197"/>
    <s v="Adicionales cortina"/>
    <d v="2026-02-25T00:00:00"/>
    <s v="PCAMPOS"/>
    <s v="ZSRV"/>
    <s v=""/>
    <s v="12348462"/>
    <s v="EDGARDO FROILAN"/>
    <n v="945000"/>
    <n v="1020.5955093797588"/>
    <s v="CLP"/>
    <s v="false"/>
  </r>
  <r>
    <s v="6400"/>
    <s v="PE"/>
    <x v="2"/>
    <n v="802"/>
    <s v="PE Ops Mall"/>
    <s v="AVERGARA"/>
    <x v="2"/>
    <s v="1200146417"/>
    <s v="10"/>
    <x v="1198"/>
    <s v="REVISION_CHINCHA_FEBRERO_2026"/>
    <d v="2026-02-26T00:00:00"/>
    <s v="EXT_ACHIHUAN"/>
    <s v="ZSRV"/>
    <s v=""/>
    <s v="P49259204"/>
    <s v="AF CONCEPT S.A.C."/>
    <n v="3520"/>
    <n v="1020.2898550724638"/>
    <s v="PEN"/>
    <s v="false"/>
  </r>
  <r>
    <s v="1100"/>
    <s v="CL"/>
    <x v="0"/>
    <n v="604"/>
    <s v="CL Marketing Mall"/>
    <s v="IIBANEZ"/>
    <x v="2"/>
    <s v="1200144913"/>
    <s v="10"/>
    <x v="1199"/>
    <s v="TICKETLESS/ CAMPAÑA 2 ANFITRIONES/ ENE 2"/>
    <d v="2026-02-02T00:00:00"/>
    <s v="IIBANEZ"/>
    <s v="ZSRV"/>
    <s v=""/>
    <s v="76593514"/>
    <s v="TEMPO PRODUCCIONES BY DS SPA"/>
    <n v="943580"/>
    <n v="1019.0619161275691"/>
    <s v="CLP"/>
    <s v="false"/>
  </r>
  <r>
    <s v="2400"/>
    <s v="CL"/>
    <x v="0"/>
    <n v="602"/>
    <s v="CL Ops Mall"/>
    <s v="rmesa"/>
    <x v="2"/>
    <s v="1200145715"/>
    <s v="10"/>
    <x v="1200"/>
    <s v="RETIRO RESIDUOS ENERO 2026 ANT"/>
    <d v="2026-02-16T00:00:00"/>
    <s v="EXT_JHERRERA"/>
    <s v="ZSRV"/>
    <s v=""/>
    <s v="99554630"/>
    <s v="TASUI NORTE S.A"/>
    <n v="942720"/>
    <n v="1018.1331202142711"/>
    <s v="CLP"/>
    <s v="false"/>
  </r>
  <r>
    <s v="2400"/>
    <s v="CL"/>
    <x v="0"/>
    <n v="602"/>
    <s v="CL Ops Mall"/>
    <s v="rmesa"/>
    <x v="2"/>
    <s v="1200145715"/>
    <s v="20"/>
    <x v="1200"/>
    <s v="RETIRO RESIDUOS FEBRERO 2026 ANT"/>
    <d v="2026-02-16T00:00:00"/>
    <s v="EXT_JHERRERA"/>
    <s v="ZSRV"/>
    <s v=""/>
    <s v="99554630"/>
    <s v="TASUI NORTE S.A"/>
    <n v="942720"/>
    <n v="1018.1331202142711"/>
    <s v="CLP"/>
    <s v="false"/>
  </r>
  <r>
    <s v="2400"/>
    <s v="CL"/>
    <x v="0"/>
    <n v="602"/>
    <s v="CL Ops Mall"/>
    <s v="rmesa"/>
    <x v="2"/>
    <s v="1200145715"/>
    <s v="30"/>
    <x v="1200"/>
    <s v="RETIRO RESIDUOS MARZO 2026 ANT"/>
    <d v="2026-02-16T00:00:00"/>
    <s v="EXT_JHERRERA"/>
    <s v="ZSRV"/>
    <s v=""/>
    <s v="99554630"/>
    <s v="TASUI NORTE S.A"/>
    <n v="942720"/>
    <n v="1018.1331202142711"/>
    <s v="CLP"/>
    <s v="false"/>
  </r>
  <r>
    <s v="2400"/>
    <s v="CL"/>
    <x v="0"/>
    <n v="602"/>
    <s v="CL Ops Mall"/>
    <s v="rmesa"/>
    <x v="2"/>
    <s v="1200145715"/>
    <s v="40"/>
    <x v="1200"/>
    <s v="RETIRO RESIDUOS ABRIL 2026 ANT"/>
    <d v="2026-02-16T00:00:00"/>
    <s v="EXT_JHERRERA"/>
    <s v="ZSRV"/>
    <s v=""/>
    <s v="99554630"/>
    <s v="TASUI NORTE S.A"/>
    <n v="942720"/>
    <n v="1018.1331202142711"/>
    <s v="CLP"/>
    <s v="false"/>
  </r>
  <r>
    <s v="2400"/>
    <s v="CL"/>
    <x v="0"/>
    <n v="602"/>
    <s v="CL Ops Mall"/>
    <s v="rmesa"/>
    <x v="2"/>
    <s v="1200145715"/>
    <s v="50"/>
    <x v="1200"/>
    <s v="RETIRO RESIDUOS MAYO 2026 ANT"/>
    <d v="2026-02-16T00:00:00"/>
    <s v="EXT_JHERRERA"/>
    <s v="ZSRV"/>
    <s v=""/>
    <s v="99554630"/>
    <s v="TASUI NORTE S.A"/>
    <n v="942720"/>
    <n v="1018.1331202142711"/>
    <s v="CLP"/>
    <s v="false"/>
  </r>
  <r>
    <s v="2400"/>
    <s v="CL"/>
    <x v="0"/>
    <n v="602"/>
    <s v="CL Ops Mall"/>
    <s v="rmesa"/>
    <x v="2"/>
    <s v="1200145715"/>
    <s v="60"/>
    <x v="1200"/>
    <s v="RETIRO RESIDUOS JUNIO 2026 ANT"/>
    <d v="2026-02-16T00:00:00"/>
    <s v="EXT_JHERRERA"/>
    <s v="ZSRV"/>
    <s v=""/>
    <s v="99554630"/>
    <s v="TASUI NORTE S.A"/>
    <n v="942720"/>
    <n v="1018.1331202142711"/>
    <s v="CLP"/>
    <s v="false"/>
  </r>
  <r>
    <s v="2400"/>
    <s v="CL"/>
    <x v="0"/>
    <n v="602"/>
    <s v="CL Ops Mall"/>
    <s v="rmesa"/>
    <x v="2"/>
    <s v="1200145715"/>
    <s v="70"/>
    <x v="1200"/>
    <s v="RETIRO RESIDUOS JULIO 2026 ANT"/>
    <d v="2026-02-16T00:00:00"/>
    <s v="EXT_JHERRERA"/>
    <s v="ZSRV"/>
    <s v=""/>
    <s v="99554630"/>
    <s v="TASUI NORTE S.A"/>
    <n v="942720"/>
    <n v="1018.1331202142711"/>
    <s v="CLP"/>
    <s v="false"/>
  </r>
  <r>
    <s v="2400"/>
    <s v="CL"/>
    <x v="0"/>
    <n v="602"/>
    <s v="CL Ops Mall"/>
    <s v="rmesa"/>
    <x v="2"/>
    <s v="1200145715"/>
    <s v="80"/>
    <x v="1200"/>
    <s v="RETIRO RESIDUOS AGOSTO 2026 ANT"/>
    <d v="2026-02-16T00:00:00"/>
    <s v="EXT_JHERRERA"/>
    <s v="ZSRV"/>
    <s v=""/>
    <s v="99554630"/>
    <s v="TASUI NORTE S.A"/>
    <n v="942720"/>
    <n v="1018.1331202142711"/>
    <s v="CLP"/>
    <s v="false"/>
  </r>
  <r>
    <s v="2400"/>
    <s v="CL"/>
    <x v="0"/>
    <n v="602"/>
    <s v="CL Ops Mall"/>
    <s v="rmesa"/>
    <x v="2"/>
    <s v="1200145715"/>
    <s v="90"/>
    <x v="1200"/>
    <s v="RETIRO RESIDUOS SEPTIEMBRE 2026 ANT"/>
    <d v="2026-02-16T00:00:00"/>
    <s v="EXT_JHERRERA"/>
    <s v="ZSRV"/>
    <s v=""/>
    <s v="99554630"/>
    <s v="TASUI NORTE S.A"/>
    <n v="942720"/>
    <n v="1018.1331202142711"/>
    <s v="CLP"/>
    <s v="false"/>
  </r>
  <r>
    <s v="2400"/>
    <s v="CL"/>
    <x v="0"/>
    <n v="602"/>
    <s v="CL Ops Mall"/>
    <s v="rmesa"/>
    <x v="2"/>
    <s v="1200145715"/>
    <s v="100"/>
    <x v="1200"/>
    <s v="RETIRO RESIDUOS OCTUBRE 2026 ANT"/>
    <d v="2026-02-16T00:00:00"/>
    <s v="EXT_JHERRERA"/>
    <s v="ZSRV"/>
    <s v=""/>
    <s v="99554630"/>
    <s v="TASUI NORTE S.A"/>
    <n v="942720"/>
    <n v="1018.1331202142711"/>
    <s v="CLP"/>
    <s v="false"/>
  </r>
  <r>
    <s v="2400"/>
    <s v="CL"/>
    <x v="0"/>
    <n v="602"/>
    <s v="CL Ops Mall"/>
    <s v="rmesa"/>
    <x v="2"/>
    <s v="1200145715"/>
    <s v="110"/>
    <x v="1200"/>
    <s v="RETIRO RESIDUOS NOVIEMBRE 2026 ANT"/>
    <d v="2026-02-16T00:00:00"/>
    <s v="EXT_JHERRERA"/>
    <s v="ZSRV"/>
    <s v=""/>
    <s v="99554630"/>
    <s v="TASUI NORTE S.A"/>
    <n v="942720"/>
    <n v="1018.1331202142711"/>
    <s v="CLP"/>
    <s v="false"/>
  </r>
  <r>
    <s v="2400"/>
    <s v="CL"/>
    <x v="0"/>
    <n v="602"/>
    <s v="CL Ops Mall"/>
    <s v="rmesa"/>
    <x v="2"/>
    <s v="1200145715"/>
    <s v="120"/>
    <x v="1200"/>
    <s v="RETIRO RESIDUOS DICIEMBRE 2026 ANT"/>
    <d v="2026-02-16T00:00:00"/>
    <s v="EXT_JHERRERA"/>
    <s v="ZSRV"/>
    <s v=""/>
    <s v="99554630"/>
    <s v="TASUI NORTE S.A"/>
    <n v="942720"/>
    <n v="1018.1331202142711"/>
    <s v="CLP"/>
    <s v="false"/>
  </r>
  <r>
    <s v="3100"/>
    <s v="PE"/>
    <x v="1"/>
    <n v="805"/>
    <s v="PE Gcia InfrayDes"/>
    <s v="MCARRASCO"/>
    <x v="2"/>
    <s v="1200145966"/>
    <s v="10"/>
    <x v="1201"/>
    <s v="Desarrollo Conceptual de cabida Los Delf"/>
    <d v="2026-02-19T00:00:00"/>
    <s v="EXT_ACHIHUAN"/>
    <s v="ZSRV"/>
    <s v=""/>
    <s v="P55783918"/>
    <s v="TIKARIY CONSULTORIA Y PROYECTOS S.A"/>
    <n v="3500"/>
    <n v="1014.4927536231884"/>
    <s v="PEN"/>
    <s v="false"/>
  </r>
  <r>
    <s v="OUL"/>
    <s v="PE"/>
    <x v="1"/>
    <n v="803"/>
    <s v="PE Ops Out/Strips"/>
    <s v="mrodriguezc"/>
    <x v="2"/>
    <s v="1200145779"/>
    <s v="10"/>
    <x v="1202"/>
    <s v="Mtto Estructuras Metalicas"/>
    <d v="2026-02-17T00:00:00"/>
    <s v="MRODRIGUEZC"/>
    <s v="ZSRV"/>
    <s v=""/>
    <s v="P45538419"/>
    <s v="ELECTROSAN SERVICIOS Y SUMINISTROS"/>
    <n v="3500"/>
    <n v="1014.4927536231884"/>
    <s v="PEN"/>
    <s v="false"/>
  </r>
  <r>
    <s v="MIN"/>
    <s v="PE"/>
    <x v="1"/>
    <n v="804"/>
    <s v="PE Marketing Mall"/>
    <s v="AATOCHE"/>
    <x v="2"/>
    <s v="1200146445"/>
    <s v="10"/>
    <x v="1203"/>
    <s v="Campaña Escolar_Premios"/>
    <d v="2026-02-27T00:00:00"/>
    <s v="AATOCHE"/>
    <s v="ZSRV"/>
    <s v=""/>
    <s v="P20416564"/>
    <s v="SUSAN LEON PRODUCCIONES Y REPRESENT"/>
    <n v="3500"/>
    <n v="1014.4927536231884"/>
    <s v="PEN"/>
    <s v="false"/>
  </r>
  <r>
    <s v="6150"/>
    <s v="PE"/>
    <x v="2"/>
    <n v="802"/>
    <s v="PE Ops Mall"/>
    <s v="LRAMIREZ"/>
    <x v="3"/>
    <s v="1200147421"/>
    <s v="10"/>
    <x v="1204"/>
    <s v="Inspección de TTVV OH"/>
    <d v="2026-03-16T00:00:00"/>
    <s v="ARRIVERA"/>
    <s v="ZSRV"/>
    <s v="SER_GRAL"/>
    <s v="P60243628"/>
    <s v="SERVICIOS INDUSTRIALES ZAMALLOA SRL"/>
    <n v="3500"/>
    <n v="1014.4927536231884"/>
    <s v="PEN"/>
    <s v="false"/>
  </r>
  <r>
    <s v="3450"/>
    <s v="PE"/>
    <x v="1"/>
    <n v="804"/>
    <s v="PE Marketing Mall"/>
    <s v="JPONCE"/>
    <x v="2"/>
    <s v="1200146143"/>
    <s v="10"/>
    <x v="1205"/>
    <s v="POP_Otras campañas_Premios BTS"/>
    <d v="2026-02-23T00:00:00"/>
    <s v="EXT_ACHIHUAN"/>
    <s v="ZSRV"/>
    <s v="SER_MKT"/>
    <s v="P20416564"/>
    <s v="SUSAN LEON PRODUCCIONES Y REPRESENT"/>
    <n v="3498.5"/>
    <n v="1014.0579710144928"/>
    <s v="PEN"/>
    <s v="false"/>
  </r>
  <r>
    <s v="OAS"/>
    <s v="CO"/>
    <x v="3"/>
    <n v="703"/>
    <s v="CO Ops Out/Strip"/>
    <s v="LCHARRY"/>
    <x v="2"/>
    <s v="1200145114"/>
    <s v="20"/>
    <x v="96"/>
    <s v="CPX FASE 2 CERRAMIENTO CERCA"/>
    <d v="2026-03-02T00:00:00"/>
    <s v="LCHARRY"/>
    <s v="ZSRV"/>
    <s v=""/>
    <s v="C900353612"/>
    <s v="GYT SERVICES SAS"/>
    <n v="3720546"/>
    <n v="1011.5676998368679"/>
    <s v="COP"/>
    <s v="false"/>
  </r>
  <r>
    <s v="3540"/>
    <s v="PE"/>
    <x v="1"/>
    <n v="810"/>
    <s v="PE Área Personas"/>
    <s v="CZARATE"/>
    <x v="2"/>
    <s v="1200145602"/>
    <s v="10"/>
    <x v="1206"/>
    <s v="RH2: PROCESO SELECCIÓN CA INICIAL"/>
    <d v="2026-02-13T00:00:00"/>
    <s v="CZARATE"/>
    <s v="ZSRV"/>
    <s v=""/>
    <s v="P61173608"/>
    <s v="SERVICIOS TOP PRO HUNT S.A.C"/>
    <n v="3465"/>
    <n v="1004.3478260869565"/>
    <s v="PEN"/>
    <s v="false"/>
  </r>
  <r>
    <s v="3510"/>
    <s v="PE"/>
    <x v="1"/>
    <n v="802"/>
    <s v="PE Ops Mall"/>
    <s v="E AGUIRRE"/>
    <x v="2"/>
    <s v="1200146587"/>
    <s v="10"/>
    <x v="1207"/>
    <s v="ING. DETALLE PMS CAX"/>
    <d v="2026-03-03T00:00:00"/>
    <s v="PRA_CPACHECO"/>
    <s v="ZSRV"/>
    <s v="SER_GRAL"/>
    <s v="P60217488"/>
    <s v="RAYTEL PERU S.A.C"/>
    <n v="3464"/>
    <n v="1004.0579710144928"/>
    <s v="PEN"/>
    <s v="false"/>
  </r>
  <r>
    <s v="2400"/>
    <s v="CL"/>
    <x v="0"/>
    <n v="602"/>
    <s v="CL Ops Mall"/>
    <s v="RMESA"/>
    <x v="2"/>
    <s v="1200145668"/>
    <s v="10"/>
    <x v="1208"/>
    <s v="RETIRO RESIDUOS ENERO 2026 PAJ"/>
    <d v="2026-02-16T00:00:00"/>
    <s v="EXT_JHERRERA"/>
    <s v="ZSRV"/>
    <s v=""/>
    <s v="96729820"/>
    <s v="ECOSER S.A"/>
    <n v="929122"/>
    <n v="1003.4473448316828"/>
    <s v="CLP"/>
    <s v="false"/>
  </r>
  <r>
    <s v="OUL"/>
    <s v="PE"/>
    <x v="1"/>
    <n v="803"/>
    <s v="PE Ops Out/Strips"/>
    <s v="mrodriguezc"/>
    <x v="0"/>
    <s v="1300008838"/>
    <s v="10"/>
    <x v="531"/>
    <s v="Residuos Valorizables 2026 Lurin"/>
    <d v="2026-01-21T00:00:00"/>
    <s v="MRODRIGUEZC"/>
    <s v="ZSPC"/>
    <s v=""/>
    <s v="P60839151"/>
    <s v="ECOLOGIA SERVICIOS Y TRANSPORTE S.A"/>
    <n v="3456"/>
    <n v="1001.7391304347825"/>
    <s v="PEN"/>
    <s v="false"/>
  </r>
  <r>
    <s v="MAM"/>
    <s v="CL"/>
    <x v="0"/>
    <n v="604"/>
    <s v="CL Marketing Mall"/>
    <s v="JGORICHON"/>
    <x v="2"/>
    <s v="1200144395"/>
    <s v="10"/>
    <x v="1209"/>
    <s v="VDV/ SOFTWARE FILA VIRTUAL/ ENERO"/>
    <d v="2026-01-22T00:00:00"/>
    <s v="JGORICHON"/>
    <s v="ZSRV"/>
    <s v=""/>
    <s v="76290010"/>
    <s v="SOLUCIONES Y SERVICIOS TECNOLOGICOS"/>
    <n v="24"/>
    <n v="1000"/>
    <s v="UF"/>
    <s v="false"/>
  </r>
  <r>
    <s v="1100"/>
    <s v="CL"/>
    <x v="0"/>
    <n v="604"/>
    <s v="CL Marketing Mall"/>
    <s v="IIBANEZ"/>
    <x v="2"/>
    <s v="1200144442"/>
    <s v="10"/>
    <x v="1210"/>
    <s v="VERANO/ FILA VIRTUAL PAO/ ENE 26"/>
    <d v="2026-01-23T00:00:00"/>
    <s v="IIBANEZ"/>
    <s v="ZSRV"/>
    <s v=""/>
    <s v="76290010"/>
    <s v="SOLUCIONES Y SERVICIOS TECNOLOGICOS"/>
    <n v="24"/>
    <n v="1000"/>
    <s v="UF"/>
    <s v="false"/>
  </r>
  <r>
    <s v="1100"/>
    <s v="CL"/>
    <x v="0"/>
    <n v="604"/>
    <s v="CL Marketing Mall"/>
    <s v="IIBANEZ"/>
    <x v="2"/>
    <s v="1200144910"/>
    <s v="10"/>
    <x v="1211"/>
    <s v="VERANO/FILA VIRTUAL PAK/ ENE 26"/>
    <d v="2026-02-02T00:00:00"/>
    <s v="IIBANEZ"/>
    <s v="ZSRV"/>
    <s v=""/>
    <s v="76290010"/>
    <s v="SOLUCIONES Y SERVICIOS TECNOLOGICOS"/>
    <n v="24"/>
    <n v="1000"/>
    <s v="UF"/>
    <s v="false"/>
  </r>
  <r>
    <s v="2310"/>
    <s v="CL"/>
    <x v="0"/>
    <n v="602"/>
    <s v="CL Ops Mall"/>
    <s v="RMESA"/>
    <x v="2"/>
    <s v="1200146357"/>
    <s v="10"/>
    <x v="1212"/>
    <s v="Certificación PAN"/>
    <d v="2026-02-25T00:00:00"/>
    <s v="PCAMPOS"/>
    <s v="ZSRV"/>
    <s v=""/>
    <s v="76906263"/>
    <s v="CERTIFICACION DE ASCENSORES IECAM"/>
    <n v="24"/>
    <n v="1000"/>
    <s v="UF"/>
    <s v="false"/>
  </r>
  <r>
    <s v="3520"/>
    <s v="PE"/>
    <x v="1"/>
    <n v="816"/>
    <s v="PE Sgcia Infra"/>
    <s v="JSOLORZANO"/>
    <x v="2"/>
    <s v="1200143711"/>
    <s v="10"/>
    <x v="1213"/>
    <s v="Mejoras proyecto paisajismo Ica verde"/>
    <d v="2026-01-06T00:00:00"/>
    <s v="EXT_ACHIHUAN"/>
    <s v="ZSRV"/>
    <s v="SER_GRAL"/>
    <s v="P53436340"/>
    <s v="ICA VERDE S.A.C."/>
    <n v="3450"/>
    <n v="1000"/>
    <s v="PEN"/>
    <s v="false"/>
  </r>
  <r>
    <s v="3520"/>
    <s v="PE"/>
    <x v="1"/>
    <n v="802"/>
    <s v="PE Ops Mall"/>
    <s v="GLUDENA"/>
    <x v="2"/>
    <s v="1200144382"/>
    <s v="10"/>
    <x v="1214"/>
    <s v="MEJORAS TUBERIAS PLUVIALES MINISO"/>
    <d v="2026-01-21T00:00:00"/>
    <s v="GLUDENA"/>
    <s v="ZSRV"/>
    <s v=""/>
    <s v="P56607803"/>
    <s v="NATIONAL FACILITIES MANAGEMENT S.A."/>
    <n v="3450"/>
    <n v="1000"/>
    <s v="PEN"/>
    <s v="false"/>
  </r>
  <r>
    <s v="LAR"/>
    <s v="PE"/>
    <x v="1"/>
    <n v="802"/>
    <s v="PE Ops Mall"/>
    <s v="MGRATELLY"/>
    <x v="2"/>
    <s v="1200146127"/>
    <s v="10"/>
    <x v="1215"/>
    <s v="FACTIBILIDAD_LARCOMAR_FEBRERO_2026"/>
    <d v="2026-02-23T00:00:00"/>
    <s v="EXT_BRODRIGU"/>
    <s v="ZSRV"/>
    <s v=""/>
    <s v="P51456840"/>
    <s v="AVECONSUL SAC"/>
    <n v="1000"/>
    <n v="1000"/>
    <s v="USD"/>
    <s v="false"/>
  </r>
  <r>
    <s v="6650"/>
    <s v="PE"/>
    <x v="2"/>
    <n v="802"/>
    <s v="PE Ops Mall"/>
    <s v="MCHACALIAZA"/>
    <x v="3"/>
    <s v="1200147132"/>
    <s v="10"/>
    <x v="1216"/>
    <s v="Suministro de combustible"/>
    <d v="2026-03-11T00:00:00"/>
    <s v="MCHACALIAZA"/>
    <s v="ZSRV"/>
    <s v=""/>
    <s v="P56607803"/>
    <s v="NATIONAL FACILITIES MANAGEMENT S.A."/>
    <n v="3444"/>
    <n v="998.26086956521738"/>
    <s v="PEN"/>
    <s v="false"/>
  </r>
  <r>
    <s v="DCO"/>
    <s v="CO"/>
    <x v="3"/>
    <n v="711"/>
    <s v="CO A.Finanzas"/>
    <s v="ABARRAGAN"/>
    <x v="2"/>
    <s v="1200145329"/>
    <s v="10"/>
    <x v="1217"/>
    <s v="JUAN VALDEZ ENERO 25"/>
    <d v="2026-02-10T00:00:00"/>
    <s v="LBARRAGAN"/>
    <s v="ZSRV"/>
    <s v=""/>
    <s v="C830112317"/>
    <s v="PROMOTORA DE CAFE COLOMBIA S.A."/>
    <n v="3670400"/>
    <n v="997.9336595976074"/>
    <s v="COP"/>
    <s v="false"/>
  </r>
  <r>
    <s v="3520"/>
    <s v="PE"/>
    <x v="1"/>
    <n v="802"/>
    <s v="PE Ops Mall"/>
    <s v="APRADA"/>
    <x v="3"/>
    <s v="1200147664"/>
    <s v="10"/>
    <x v="1218"/>
    <s v="CORRECTIVO EXTRACCIÓN SSHH3 MAR 26"/>
    <d v="2026-03-19T00:00:00"/>
    <s v="APRADA"/>
    <s v="ZSRV"/>
    <s v="SER_GRAL"/>
    <s v="P53510027"/>
    <s v="REFRIMEDYS S.R.L."/>
    <n v="3440"/>
    <n v="997.10144927536226"/>
    <s v="PEN"/>
    <s v="false"/>
  </r>
  <r>
    <s v="OUL"/>
    <s v="PE"/>
    <x v="1"/>
    <n v="803"/>
    <s v="PE Ops Out/Strips"/>
    <s v="mrodriguezc"/>
    <x v="2"/>
    <s v="1200144146"/>
    <s v="10"/>
    <x v="1219"/>
    <s v="Mtto y recarga de extintores Lurin"/>
    <d v="2026-01-16T00:00:00"/>
    <s v="MRODRIGUEZC"/>
    <s v="ZSRV"/>
    <s v=""/>
    <s v="P60193943"/>
    <s v="VALEXTIN EQUIPOS CONTRA INCENDIOS"/>
    <n v="3434.68"/>
    <n v="995.55942028985498"/>
    <s v="PEN"/>
    <s v="false"/>
  </r>
  <r>
    <s v="LAR"/>
    <s v="PE"/>
    <x v="1"/>
    <n v="801"/>
    <s v="PE Center Manager"/>
    <s v="FZAMALLOA"/>
    <x v="2"/>
    <s v="1200143997"/>
    <s v="10"/>
    <x v="1220"/>
    <s v="Servicios de Lavado de pisos Zonas Trast"/>
    <d v="2026-01-14T00:00:00"/>
    <s v="EXT_BRODRIGU"/>
    <s v="ZSRV"/>
    <s v=""/>
    <s v="P45948536"/>
    <s v="OL SERVICIOS GENERALES S.R.L."/>
    <n v="3432.02"/>
    <n v="994.7884057971014"/>
    <s v="PEN"/>
    <s v="false"/>
  </r>
  <r>
    <s v="1100"/>
    <s v="CL"/>
    <x v="0"/>
    <n v="602"/>
    <s v="CL Ops Mall"/>
    <s v="MANTONIETA"/>
    <x v="3"/>
    <s v="1200147661"/>
    <s v="10"/>
    <x v="1221"/>
    <s v="Gráficas por cambio de tarifa"/>
    <d v="2026-03-19T00:00:00"/>
    <s v="EXT_CNARANJO"/>
    <s v="ZSRV"/>
    <s v=""/>
    <s v="76593514"/>
    <s v="TEMPO PRODUCCIONES BY DS SPA"/>
    <n v="920000"/>
    <n v="993.59562817923609"/>
    <s v="CLP"/>
    <s v="false"/>
  </r>
  <r>
    <s v="BOG"/>
    <s v="CO"/>
    <x v="3"/>
    <n v="719"/>
    <s v="CO Gcia Ing"/>
    <s v="JVASQUEZ"/>
    <x v="3"/>
    <s v="1200147513"/>
    <s v="10"/>
    <x v="1222"/>
    <s v="6.1.1 Sum e inst provisional elec S2 PLC"/>
    <d v="2026-03-18T00:00:00"/>
    <s v="JVASQUEZ"/>
    <s v="ZSRV"/>
    <s v=""/>
    <s v="C901311004"/>
    <s v="INGENIERIAS Y MONTAJES DC SAS"/>
    <n v="3654088"/>
    <n v="993.49864056552474"/>
    <s v="COP"/>
    <s v="false"/>
  </r>
  <r>
    <s v="3300"/>
    <s v="PE"/>
    <x v="1"/>
    <n v="802"/>
    <s v="PE Ops Mall"/>
    <s v="JMALAGA"/>
    <x v="2"/>
    <s v="1200144045"/>
    <s v="10"/>
    <x v="1223"/>
    <s v="SUSCRIPCION ANUAL CAMARA COMERCIO AQP 26"/>
    <d v="2026-01-15T00:00:00"/>
    <s v="JMALAGA"/>
    <s v="ZSRV"/>
    <s v=""/>
    <s v="P12499434"/>
    <s v="CAMARA DE COMERCIO E INDUSTRIA"/>
    <n v="3420"/>
    <n v="991.30434782608688"/>
    <s v="PEN"/>
    <s v="false"/>
  </r>
  <r>
    <s v="MIN"/>
    <s v="PE"/>
    <x v="1"/>
    <n v="801"/>
    <s v="PE Center Manager"/>
    <s v="ameza"/>
    <x v="2"/>
    <s v="1200145643"/>
    <s v="10"/>
    <x v="1224"/>
    <s v="Centralización: Reemplazo de tarjeta PCI"/>
    <d v="2026-02-14T00:00:00"/>
    <s v="AMEZAR"/>
    <s v="ZSRV"/>
    <s v=""/>
    <s v="P61083366"/>
    <s v="NEUTECH PERU S.A.C"/>
    <n v="990"/>
    <n v="990"/>
    <s v="USD"/>
    <s v="false"/>
  </r>
  <r>
    <s v="LAR"/>
    <s v="PE"/>
    <x v="1"/>
    <n v="801"/>
    <s v="PE Center Manager"/>
    <s v="FZAMALLOA"/>
    <x v="2"/>
    <s v="1200146871"/>
    <s v="10"/>
    <x v="1225"/>
    <s v="SUM. MATERIAL PARA PINTURA"/>
    <d v="2026-03-09T00:00:00"/>
    <s v="EXT_KNOLASCO"/>
    <s v="ZSRV"/>
    <s v=""/>
    <s v="P56607803"/>
    <s v="NATIONAL FACILITIES MANAGEMENT S.A."/>
    <n v="3414.94"/>
    <n v="989.8376811594203"/>
    <s v="PEN"/>
    <s v="false"/>
  </r>
  <r>
    <s v="6000"/>
    <s v="PE"/>
    <x v="2"/>
    <n v="802"/>
    <s v="PE Ops Mall"/>
    <s v="MPONCE"/>
    <x v="2"/>
    <s v="1200144023"/>
    <s v="10"/>
    <x v="1226"/>
    <s v="Imp. bandeja colectora en punto de Goteo"/>
    <d v="2026-01-14T00:00:00"/>
    <s v="EXT_KNOLASCO"/>
    <s v="ZSRV"/>
    <s v="SER_MANTO"/>
    <s v="P60049092"/>
    <s v="CONSTRUCTEC RYD S.A.C."/>
    <n v="3414.79"/>
    <n v="989.79420289855068"/>
    <s v="PEN"/>
    <s v="false"/>
  </r>
  <r>
    <s v="1100"/>
    <s v="CL"/>
    <x v="0"/>
    <n v="604"/>
    <s v="CL Marketing Mall"/>
    <s v="P NORAMBUENA"/>
    <x v="3"/>
    <s v="1200147182"/>
    <s v="10"/>
    <x v="1227"/>
    <s v="DDE/INFLUENCER EMPUJE CONCURSO/MARZO26"/>
    <d v="2026-03-12T00:00:00"/>
    <s v="BILLESCA"/>
    <s v="ZSRV"/>
    <s v=""/>
    <s v="76989941"/>
    <s v="ROCK FILMS SPA"/>
    <n v="915000"/>
    <n v="988.19565193913149"/>
    <s v="CLP"/>
    <s v="false"/>
  </r>
  <r>
    <s v="3520"/>
    <s v="PE"/>
    <x v="1"/>
    <n v="802"/>
    <s v="PE Ops Mall"/>
    <s v="GLUDEÑA"/>
    <x v="2"/>
    <s v="1200145424"/>
    <s v="10"/>
    <x v="1228"/>
    <s v="SERV CORRECTIVO ROOFTOP 1 Y 2 MP ICA"/>
    <d v="2026-02-11T00:00:00"/>
    <s v="RFC_CPI_SAP"/>
    <s v="ZSRV"/>
    <s v=""/>
    <s v="P53510027"/>
    <s v="REFRIMEDYS S.R.L."/>
    <n v="3400"/>
    <n v="985.50724637681151"/>
    <s v="PEN"/>
    <s v="false"/>
  </r>
  <r>
    <s v="3520"/>
    <s v="PE"/>
    <x v="1"/>
    <n v="802"/>
    <s v="PE Ops Mall"/>
    <s v="GLUDEÑA"/>
    <x v="2"/>
    <s v="1200145425"/>
    <s v="10"/>
    <x v="1229"/>
    <s v="SERV CORRECTIVO ROOFTOP 3 Y 4"/>
    <d v="2026-02-11T00:00:00"/>
    <s v="RFC_CPI_SAP"/>
    <s v="ZSRV"/>
    <s v=""/>
    <s v="P53510027"/>
    <s v="REFRIMEDYS S.R.L."/>
    <n v="3400"/>
    <n v="985.50724637681151"/>
    <s v="PEN"/>
    <s v="false"/>
  </r>
  <r>
    <s v="3520"/>
    <s v="PE"/>
    <x v="1"/>
    <n v="802"/>
    <s v="PE Ops Mall"/>
    <s v="GLUDEÑA"/>
    <x v="2"/>
    <s v="1200145426"/>
    <s v="10"/>
    <x v="1230"/>
    <s v="CORRECTIVO ROOFTOP  6 Y 7"/>
    <d v="2026-02-11T00:00:00"/>
    <s v="RFC_CPI_SAP"/>
    <s v="ZSRV"/>
    <s v=""/>
    <s v="P53510027"/>
    <s v="REFRIMEDYS S.R.L."/>
    <n v="3400"/>
    <n v="985.50724637681151"/>
    <s v="PEN"/>
    <s v="false"/>
  </r>
  <r>
    <s v="LAR"/>
    <s v="PE"/>
    <x v="1"/>
    <n v="801"/>
    <s v="PE Center Manager"/>
    <s v="FZAMALLOA"/>
    <x v="2"/>
    <s v="1200145699"/>
    <s v="10"/>
    <x v="1231"/>
    <s v="ORDENAMIENTO Y ELIMINACIÓN DE DESMONTE D"/>
    <d v="2026-02-16T00:00:00"/>
    <s v="EXT_BRODRIGU"/>
    <s v="ZSRV"/>
    <s v=""/>
    <s v="P60790228"/>
    <s v="JP ENERGY S.A.C"/>
    <n v="3400"/>
    <n v="985.50724637681151"/>
    <s v="PEN"/>
    <s v="false"/>
  </r>
  <r>
    <s v="6030"/>
    <s v="PE"/>
    <x v="2"/>
    <n v="802"/>
    <s v="PE Ops Mall"/>
    <s v="LHUAMAN"/>
    <x v="2"/>
    <s v="1200146741"/>
    <s v="10"/>
    <x v="1232"/>
    <s v="ASESORIA VISE DIC25"/>
    <d v="2026-03-05T00:00:00"/>
    <s v="LHUAMAN"/>
    <s v="ZSRV"/>
    <s v=""/>
    <s v="P60484187"/>
    <s v="SOINEL COMPANY S.A.C"/>
    <n v="3400"/>
    <n v="985.50724637681151"/>
    <s v="PEN"/>
    <s v="false"/>
  </r>
  <r>
    <s v="6030"/>
    <s v="PE"/>
    <x v="2"/>
    <n v="802"/>
    <s v="PE Ops Mall"/>
    <s v="LHUAMAN"/>
    <x v="2"/>
    <s v="1200146861"/>
    <s v="10"/>
    <x v="1233"/>
    <s v="CERTIF ANTENAS REPETIDORAS - VISE"/>
    <d v="2026-03-09T00:00:00"/>
    <s v="LHUAMAN"/>
    <s v="ZSRV"/>
    <s v=""/>
    <s v="P60484187"/>
    <s v="SOINEL COMPANY S.A.C"/>
    <n v="3400"/>
    <n v="985.50724637681151"/>
    <s v="PEN"/>
    <s v="false"/>
  </r>
  <r>
    <s v="6030"/>
    <s v="PE"/>
    <x v="2"/>
    <n v="802"/>
    <s v="PE Ops Mall"/>
    <s v="LHUAMAN"/>
    <x v="2"/>
    <s v="1200146863"/>
    <s v="10"/>
    <x v="1234"/>
    <s v="CERTIF ESTRUCTURAL LONAS TENSADAS"/>
    <d v="2026-03-09T00:00:00"/>
    <s v="LHUAMAN"/>
    <s v="ZSRV"/>
    <s v=""/>
    <s v="P60484187"/>
    <s v="SOINEL COMPANY S.A.C"/>
    <n v="3400"/>
    <n v="985.50724637681151"/>
    <s v="PEN"/>
    <s v="false"/>
  </r>
  <r>
    <s v="6030"/>
    <s v="PE"/>
    <x v="2"/>
    <n v="802"/>
    <s v="PE Ops Mall"/>
    <s v="LHUAMAN"/>
    <x v="2"/>
    <s v="1200147044"/>
    <s v="10"/>
    <x v="1235"/>
    <s v="CERTIF ATERRAMIENTO ESCALERAS ELECT VISE"/>
    <d v="2026-03-10T00:00:00"/>
    <s v="LHUAMAN"/>
    <s v="ZSRV"/>
    <s v=""/>
    <s v="P60484187"/>
    <s v="SOINEL COMPANY S.A.C"/>
    <n v="3400"/>
    <n v="985.50724637681151"/>
    <s v="PEN"/>
    <s v="false"/>
  </r>
  <r>
    <s v="3520"/>
    <s v="PE"/>
    <x v="1"/>
    <n v="816"/>
    <s v="PE Sgcia Infra"/>
    <s v="JSOLORZANO"/>
    <x v="3"/>
    <s v="1200147293"/>
    <s v="10"/>
    <x v="1236"/>
    <s v="Levantamiento topografico complementario"/>
    <d v="2026-03-13T00:00:00"/>
    <s v="EXT_ACHIHUAN"/>
    <s v="ZSRV"/>
    <s v="SER_GRAL"/>
    <s v="P42717127"/>
    <s v="MILAGROS ROSMERY HUARI RAMIREZ"/>
    <n v="3400"/>
    <n v="985.50724637681151"/>
    <s v="PEN"/>
    <s v="false"/>
  </r>
  <r>
    <s v="6030"/>
    <s v="PE"/>
    <x v="2"/>
    <n v="802"/>
    <s v="PE Ops Mall"/>
    <s v="LHUAMAN"/>
    <x v="2"/>
    <s v="1200145532"/>
    <s v="10"/>
    <x v="1237"/>
    <s v="SUMINISTRO PINTURA ESTACIONAM 1ER NIVEL"/>
    <d v="2026-02-12T00:00:00"/>
    <s v="LHUAMAN"/>
    <s v="ZSRV"/>
    <s v=""/>
    <s v="P56607803"/>
    <s v="NATIONAL FACILITIES MANAGEMENT S.A."/>
    <n v="3396.2"/>
    <n v="984.40579710144914"/>
    <s v="PEN"/>
    <s v="false"/>
  </r>
  <r>
    <s v="BOG"/>
    <s v="CO"/>
    <x v="3"/>
    <n v="702"/>
    <s v="CO Ops Mall"/>
    <s v="CAROL CORTES"/>
    <x v="2"/>
    <s v="1200145714"/>
    <s v="10"/>
    <x v="1238"/>
    <s v="SERV ACOMPA MONTAJE PUBLID 26-27-28 2026"/>
    <d v="2026-02-16T00:00:00"/>
    <s v="EXT_APAREDES"/>
    <s v="ZSRV"/>
    <s v=""/>
    <s v="C860025639"/>
    <s v="MITSUBISHI ELECTRIC DE COLOMBIA LIM"/>
    <n v="3616800"/>
    <n v="983.3605220228385"/>
    <s v="COP"/>
    <s v="false"/>
  </r>
  <r>
    <s v="3300"/>
    <s v="PE"/>
    <x v="1"/>
    <n v="808"/>
    <s v="PE Área Legal"/>
    <s v="GOLIVERI"/>
    <x v="2"/>
    <s v="1200145340"/>
    <s v="10"/>
    <x v="1239"/>
    <s v="Constatación Notarial - Larcomar"/>
    <d v="2026-02-10T00:00:00"/>
    <s v="SGARIBAY"/>
    <s v="ZSRV"/>
    <s v=""/>
    <s v="P18214620"/>
    <s v="GONZALO GUSTAVO GONZALES GONZALES"/>
    <n v="3389.83"/>
    <n v="982.55942028985498"/>
    <s v="PEN"/>
    <s v="false"/>
  </r>
  <r>
    <s v="PAG"/>
    <s v="CO"/>
    <x v="3"/>
    <n v="702"/>
    <s v="CO Ops Mall"/>
    <s v="CHERRERA"/>
    <x v="2"/>
    <s v="1200146881"/>
    <s v="10"/>
    <x v="1240"/>
    <s v="PUNTO ELECTRICO 110V 4  ESSENCES"/>
    <d v="2026-03-09T00:00:00"/>
    <s v="EXT_MSAMPER"/>
    <s v="ZSRV"/>
    <s v=""/>
    <s v="C901248759"/>
    <s v="SMART GENSET SAS"/>
    <n v="3610701"/>
    <n v="981.70228384991844"/>
    <s v="COP"/>
    <s v="false"/>
  </r>
  <r>
    <s v="6700"/>
    <s v="PE"/>
    <x v="2"/>
    <n v="802"/>
    <s v="PE Ops Mall"/>
    <s v="ZDIAZ"/>
    <x v="2"/>
    <s v="1200145993"/>
    <s v="10"/>
    <x v="1241"/>
    <s v="Gastos operación de resane de cielo raso"/>
    <d v="2026-02-19T00:00:00"/>
    <s v="ZDIAZ"/>
    <s v="ZSRV"/>
    <s v=""/>
    <s v="P60055289"/>
    <s v="ELECTROMING INGENIERÍA Y MANTENIMIE"/>
    <n v="3384"/>
    <n v="980.86956521739125"/>
    <s v="PEN"/>
    <s v="false"/>
  </r>
  <r>
    <s v="DCO"/>
    <s v="CO"/>
    <x v="3"/>
    <n v="711"/>
    <s v="CO A.Finanzas"/>
    <s v="ABARRAGAN"/>
    <x v="3"/>
    <s v="1200147065"/>
    <s v="10"/>
    <x v="1242"/>
    <s v="JUAN VALDEZ FEB 26"/>
    <d v="2026-03-11T00:00:00"/>
    <s v="LBARRAGAN"/>
    <s v="ZSRV"/>
    <s v=""/>
    <s v="C830112317"/>
    <s v="PROMOTORA DE CAFE COLOMBIA S.A."/>
    <n v="3607600"/>
    <n v="980.85916258836323"/>
    <s v="COP"/>
    <s v="false"/>
  </r>
  <r>
    <s v="4300"/>
    <s v="CO"/>
    <x v="3"/>
    <n v="702"/>
    <s v="CO Ops Mall"/>
    <s v="AZAMUDIO"/>
    <x v="2"/>
    <s v="1200143842"/>
    <s v="10"/>
    <x v="1243"/>
    <s v="SERVICIOS DE DISPENSADORES ENF Y CCTV"/>
    <d v="2026-01-09T00:00:00"/>
    <s v="EXT_JTRUJILL"/>
    <s v="ZSRV"/>
    <s v=""/>
    <s v="C900278155"/>
    <s v="HIDROSPOT SAS"/>
    <n v="3601416"/>
    <n v="979.17781402936373"/>
    <s v="COP"/>
    <s v="false"/>
  </r>
  <r>
    <s v="MIN"/>
    <s v="PE"/>
    <x v="1"/>
    <n v="802"/>
    <s v="PE Ops Mall"/>
    <s v="cpisfil"/>
    <x v="2"/>
    <s v="1200146005"/>
    <s v="10"/>
    <x v="1244"/>
    <s v="Tecnicos diferenciados enchapadores de F"/>
    <d v="2026-02-19T00:00:00"/>
    <s v="EXT_EDAVILA"/>
    <s v="ZSRV"/>
    <s v=""/>
    <s v="P56607803"/>
    <s v="NATIONAL FACILITIES MANAGEMENT S.A."/>
    <n v="3373.33"/>
    <n v="977.77681159420285"/>
    <s v="PEN"/>
    <s v="false"/>
  </r>
  <r>
    <s v="MIN"/>
    <s v="PE"/>
    <x v="1"/>
    <n v="804"/>
    <s v="PE Marketing Mall"/>
    <s v="AATOCHE"/>
    <x v="2"/>
    <s v="1200144195"/>
    <s v="10"/>
    <x v="1245"/>
    <s v="PAGO CATERING 16/01"/>
    <d v="2026-01-19T00:00:00"/>
    <s v="EXT_EDAVILA"/>
    <s v="ZSRV"/>
    <s v="SER_MKT"/>
    <s v="P20416564"/>
    <s v="SUSAN LEON PRODUCCIONES Y REPRESENT"/>
    <n v="3360"/>
    <n v="973.91304347826087"/>
    <s v="PEN"/>
    <s v="false"/>
  </r>
  <r>
    <s v="MIN"/>
    <s v="PE"/>
    <x v="1"/>
    <n v="804"/>
    <s v="PE Marketing Mall"/>
    <s v="AATOCHE"/>
    <x v="2"/>
    <s v="1200144196"/>
    <s v="10"/>
    <x v="1246"/>
    <s v="PAGO CATERING 15/01"/>
    <d v="2026-01-19T00:00:00"/>
    <s v="EXT_EDAVILA"/>
    <s v="ZSRV"/>
    <s v="SER_MKT"/>
    <s v="P20416564"/>
    <s v="SUSAN LEON PRODUCCIONES Y REPRESENT"/>
    <n v="3360"/>
    <n v="973.91304347826087"/>
    <s v="PEN"/>
    <s v="false"/>
  </r>
  <r>
    <s v="3520"/>
    <s v="PE"/>
    <x v="1"/>
    <n v="802"/>
    <s v="PE Ops Mall"/>
    <s v="GLUDENA"/>
    <x v="2"/>
    <s v="1200144301"/>
    <s v="10"/>
    <x v="1247"/>
    <s v="SUMIN REPSUESTOS TTVV 1ER A 2DO VINEL"/>
    <d v="2026-01-20T00:00:00"/>
    <s v="GLUDENA"/>
    <s v="ZSRV"/>
    <s v=""/>
    <s v="P56607803"/>
    <s v="NATIONAL FACILITIES MANAGEMENT S.A."/>
    <n v="3360"/>
    <n v="973.91304347826087"/>
    <s v="PEN"/>
    <s v="false"/>
  </r>
  <r>
    <s v="4300"/>
    <s v="CO"/>
    <x v="3"/>
    <n v="704"/>
    <s v="CO Mktg Mall"/>
    <s v="JVALDERRAMA"/>
    <x v="2"/>
    <s v="1200144953"/>
    <s v="10"/>
    <x v="1248"/>
    <s v="TALLERES TINTEA MARZO 2026"/>
    <d v="2026-02-02T00:00:00"/>
    <s v="EXT_JTRUJILL"/>
    <s v="ZSRV"/>
    <s v=""/>
    <s v="C103757336"/>
    <s v="NATHALIE CAÑAS VILLA"/>
    <n v="3580000"/>
    <n v="973.35508428493745"/>
    <s v="COP"/>
    <s v="false"/>
  </r>
  <r>
    <s v="OAS"/>
    <s v="CO"/>
    <x v="3"/>
    <n v="703"/>
    <s v="CO Ops Out/Strip"/>
    <s v="LCHARRY"/>
    <x v="3"/>
    <s v="1200147345"/>
    <s v="10"/>
    <x v="1249"/>
    <s v="ADECUCION ADOQUIN INSTALACION BOMBAS LC7"/>
    <d v="2026-03-15T00:00:00"/>
    <s v="LCHARRY"/>
    <s v="ZSRV"/>
    <s v=""/>
    <s v="C901024772"/>
    <s v="DM INGENIERIA INTEGRAL SAS NIT 9010"/>
    <n v="3577310"/>
    <n v="972.62370853724849"/>
    <s v="COP"/>
    <s v="false"/>
  </r>
  <r>
    <s v="2200"/>
    <s v="CL"/>
    <x v="0"/>
    <n v="602"/>
    <s v="CL Ops Mall"/>
    <s v="FQUEZADA"/>
    <x v="3"/>
    <s v="1200147359"/>
    <s v="10"/>
    <x v="1250"/>
    <s v="CORRECTIVO ASC COMERCIAL 2"/>
    <d v="2026-03-16T00:00:00"/>
    <s v="FQUEZADA"/>
    <s v="ZSRV"/>
    <s v=""/>
    <s v="76951272"/>
    <s v="CLIVER SPA"/>
    <n v="900222"/>
    <n v="972.23548216387849"/>
    <s v="CLP"/>
    <s v="false"/>
  </r>
  <r>
    <s v="1100"/>
    <s v="CL"/>
    <x v="0"/>
    <n v="612"/>
    <s v="CL Serv al Cliente"/>
    <s v="AOLAVARRIA"/>
    <x v="3"/>
    <s v="1200147107"/>
    <s v="10"/>
    <x v="1251"/>
    <s v="PAK / J6-Agencia RRSS SAC Adecco FEBRERO"/>
    <d v="2026-03-11T00:00:00"/>
    <s v="EXT_KBRAVO"/>
    <s v="ZSRV"/>
    <s v=""/>
    <s v="96820170"/>
    <s v="ADECCO RECURSOS HUMANOS S.A"/>
    <n v="900000"/>
    <n v="971.99572321881794"/>
    <s v="CLP"/>
    <s v="false"/>
  </r>
  <r>
    <s v="MAM"/>
    <s v="CL"/>
    <x v="0"/>
    <n v="612"/>
    <s v="CL Serv al Cliente"/>
    <s v="AOLAVARRIA"/>
    <x v="3"/>
    <s v="1200147106"/>
    <s v="10"/>
    <x v="1252"/>
    <s v="MAM / J6-Agencia RRSS SAC Adecco FEBRERO"/>
    <d v="2026-03-11T00:00:00"/>
    <s v="EXT_KBRAVO"/>
    <s v="ZSRV"/>
    <s v=""/>
    <s v="96820170"/>
    <s v="ADECCO RECURSOS HUMANOS S.A"/>
    <n v="900000"/>
    <n v="971.99572321881794"/>
    <s v="CLP"/>
    <s v="false"/>
  </r>
  <r>
    <s v="2310"/>
    <s v="CL"/>
    <x v="0"/>
    <n v="614"/>
    <s v="CL Explotación TI"/>
    <s v="CPAVEZ"/>
    <x v="2"/>
    <s v="1200143735"/>
    <s v="10"/>
    <x v="1253"/>
    <s v="CELULAR - MONICA MARTINEZ"/>
    <d v="2026-01-07T00:00:00"/>
    <s v="CPAVEZ"/>
    <s v="ZSRV"/>
    <s v="SER_GRAL"/>
    <s v="96806980"/>
    <s v="ENTEL PCS TELECOMUNICACIONES S.A."/>
    <n v="899412"/>
    <n v="971.36068601298155"/>
    <s v="CLP"/>
    <s v="false"/>
  </r>
  <r>
    <s v="OUL"/>
    <s v="PE"/>
    <x v="1"/>
    <n v="803"/>
    <s v="PE Ops Out/Strips"/>
    <s v="mrodriguezc"/>
    <x v="2"/>
    <s v="1200144147"/>
    <s v="10"/>
    <x v="1254"/>
    <s v="Filtraciones en cubiculos bloq 7"/>
    <d v="2026-01-16T00:00:00"/>
    <s v="MRODRIGUEZC"/>
    <s v="ZSRV"/>
    <s v=""/>
    <s v="P09132227"/>
    <s v="PALACIOS DIAZ ROSA LINDA"/>
    <n v="3350"/>
    <n v="971.01449275362313"/>
    <s v="PEN"/>
    <s v="false"/>
  </r>
  <r>
    <s v="3520"/>
    <s v="PE"/>
    <x v="1"/>
    <n v="802"/>
    <s v="PE Ops Mall"/>
    <s v="gludena"/>
    <x v="2"/>
    <s v="1200144349"/>
    <s v="10"/>
    <x v="1255"/>
    <s v="MANTENIMIENTO CORRECTIVO BOMBA TRAMPA DE"/>
    <d v="2026-01-21T00:00:00"/>
    <s v="GLUDENA"/>
    <s v="ZSRV"/>
    <s v=""/>
    <s v="P56607803"/>
    <s v="NATIONAL FACILITIES MANAGEMENT S.A."/>
    <n v="3350"/>
    <n v="971.01449275362313"/>
    <s v="PEN"/>
    <s v="false"/>
  </r>
  <r>
    <s v="MIN"/>
    <s v="PE"/>
    <x v="1"/>
    <n v="802"/>
    <s v="PE Ops Mall"/>
    <s v="cpisfil"/>
    <x v="2"/>
    <s v="1200144504"/>
    <s v="10"/>
    <x v="1256"/>
    <s v="Desgaste del acabado en las bancas."/>
    <d v="2026-01-23T00:00:00"/>
    <s v="EXT_EDAVILA"/>
    <s v="ZSRV"/>
    <s v=""/>
    <s v="P80076090"/>
    <s v="MELGAREJO SOTO ALFREDO ."/>
    <n v="3350"/>
    <n v="971.01449275362313"/>
    <s v="PEN"/>
    <s v="false"/>
  </r>
  <r>
    <s v="6000"/>
    <s v="PE"/>
    <x v="2"/>
    <n v="804"/>
    <s v="PE Marketing Mall"/>
    <s v="AATOCHE"/>
    <x v="2"/>
    <s v="1200145627"/>
    <s v="10"/>
    <x v="1257"/>
    <s v="Eventos_GestionArtistas_Febrero"/>
    <d v="2026-02-13T00:00:00"/>
    <s v="EXT_KNOLASCO"/>
    <s v="ZSRV"/>
    <s v="SER_MKT"/>
    <s v="P60714482"/>
    <s v="MULTISERVICIOS INVERSIONES CRUZNAVA"/>
    <n v="3350"/>
    <n v="971.01449275362313"/>
    <s v="PEN"/>
    <s v="false"/>
  </r>
  <r>
    <s v="6500"/>
    <s v="PE"/>
    <x v="2"/>
    <n v="803"/>
    <s v="PE Ops Out/Strips"/>
    <s v="KORDAYA"/>
    <x v="2"/>
    <s v="1200144432"/>
    <s v="10"/>
    <x v="1258"/>
    <s v="HABILITACION_VES1_ENERO_2026"/>
    <d v="2026-01-22T00:00:00"/>
    <s v="KORDAYA"/>
    <s v="ZSRV"/>
    <s v=""/>
    <s v="P48281567"/>
    <s v="ARTE CONSULTORES, EJECUTORES E.I.R."/>
    <n v="3347.25"/>
    <n v="970.21739130434776"/>
    <s v="PEN"/>
    <s v="false"/>
  </r>
  <r>
    <s v="MIN"/>
    <s v="PE"/>
    <x v="1"/>
    <n v="802"/>
    <s v="PE Ops Mall"/>
    <s v="CPISFIL"/>
    <x v="2"/>
    <s v="1200144555"/>
    <s v="10"/>
    <x v="1259"/>
    <s v="Pintado de exterior de Ed. Administrativ"/>
    <d v="2026-01-26T00:00:00"/>
    <s v="EXT_EDAVILA"/>
    <s v="ZSRV"/>
    <s v=""/>
    <s v="P56607803"/>
    <s v="NATIONAL FACILITIES MANAGEMENT S.A."/>
    <n v="3333.33"/>
    <n v="966.18260869565211"/>
    <s v="PEN"/>
    <s v="false"/>
  </r>
  <r>
    <s v="MIN"/>
    <s v="PE"/>
    <x v="1"/>
    <n v="802"/>
    <s v="PE Ops Mall"/>
    <s v="jrojas"/>
    <x v="3"/>
    <s v="1200147364"/>
    <s v="10"/>
    <x v="1260"/>
    <s v="HABI. LOCAL.EX LOCAL DEL CAFÉ-A&amp;D"/>
    <d v="2026-03-16T00:00:00"/>
    <s v="EXT_EDAVILA"/>
    <s v="ZSRV"/>
    <s v=""/>
    <s v="P53839517"/>
    <s v="MR SISTEMAS ESPECIALES E.I.R.L."/>
    <n v="3332.99"/>
    <n v="966.08405797101443"/>
    <s v="PEN"/>
    <s v="false"/>
  </r>
  <r>
    <s v="2200"/>
    <s v="CL"/>
    <x v="0"/>
    <n v="602"/>
    <s v="CL Ops Mall"/>
    <s v="FQUEZADA"/>
    <x v="2"/>
    <s v="1200146487"/>
    <s v="10"/>
    <x v="1261"/>
    <s v="PAISAJISMO INTERIOR MARZO"/>
    <d v="2026-02-27T00:00:00"/>
    <s v="FQUEZADA"/>
    <s v="ZSRV"/>
    <s v=""/>
    <s v="77199936"/>
    <s v="DESTRAKUB CONSTRUCTORA LIMITADA"/>
    <n v="894400"/>
    <n v="965.94774982990077"/>
    <s v="CLP"/>
    <s v="false"/>
  </r>
  <r>
    <s v="LAR"/>
    <s v="PE"/>
    <x v="1"/>
    <n v="804"/>
    <s v="PE Marketing Mall"/>
    <s v="NBARRANZUELA"/>
    <x v="2"/>
    <s v="1200146412"/>
    <s v="10"/>
    <x v="1262"/>
    <s v="Fee Permisos Municipales"/>
    <d v="2026-02-26T00:00:00"/>
    <s v="EXT_ACHIHUAN"/>
    <s v="ZSRV"/>
    <s v="SER_MKT"/>
    <s v="P61187836"/>
    <s v="SINGULAR LATIN E.I.R.L"/>
    <n v="3322.66"/>
    <n v="963.08985507246371"/>
    <s v="PEN"/>
    <s v="false"/>
  </r>
  <r>
    <s v="1100"/>
    <s v="CL"/>
    <x v="0"/>
    <n v="914"/>
    <s v="Corp Explo. TI"/>
    <s v="CPAVEZ"/>
    <x v="2"/>
    <s v="1200147007"/>
    <s v="10"/>
    <x v="1263"/>
    <s v="CELULAR - DANIELA CRUCES"/>
    <d v="2026-03-10T00:00:00"/>
    <s v="CPAVEZ"/>
    <s v="ZSRV"/>
    <s v="SER_GRAL"/>
    <s v="96806980"/>
    <s v="ENTEL PCS TELECOMUNICACIONES S.A."/>
    <n v="891008"/>
    <n v="962.28440594861388"/>
    <s v="CLP"/>
    <s v="false"/>
  </r>
  <r>
    <s v="PCA"/>
    <s v="CO"/>
    <x v="3"/>
    <n v="702"/>
    <s v="CO Ops Mall"/>
    <s v="DLOZADA"/>
    <x v="3"/>
    <s v="1200147138"/>
    <s v="10"/>
    <x v="1264"/>
    <s v="PINTURA CUARTO COMBUSTIBLE"/>
    <d v="2026-03-11T00:00:00"/>
    <s v="EXT_AFLOREZ"/>
    <s v="ZSRV"/>
    <s v=""/>
    <s v="C901339265"/>
    <s v="D.N.O DISENOS E INGENIERIA S.A.S"/>
    <n v="3536280"/>
    <n v="961.46818923327896"/>
    <s v="COP"/>
    <s v="false"/>
  </r>
  <r>
    <s v="1100"/>
    <s v="CL"/>
    <x v="0"/>
    <n v="602"/>
    <s v="CL Ops Mall"/>
    <s v="FJELDRES"/>
    <x v="2"/>
    <s v="1200145701"/>
    <s v="10"/>
    <x v="1265"/>
    <s v="Suministro petróleo generadores PAO"/>
    <d v="2026-02-16T00:00:00"/>
    <s v="EXT_MURRA"/>
    <s v="ZSRV"/>
    <s v=""/>
    <s v="76179272"/>
    <s v="ANDES FACILITY MANAGEMENT SPA"/>
    <n v="890108"/>
    <n v="961.31241022539507"/>
    <s v="CLP"/>
    <s v="false"/>
  </r>
  <r>
    <s v="6650"/>
    <s v="PE"/>
    <x v="2"/>
    <n v="804"/>
    <s v="PE Marketing Mall"/>
    <s v="JHERNANDEZ"/>
    <x v="2"/>
    <s v="1200144549"/>
    <s v="10"/>
    <x v="1266"/>
    <s v="POP _  POP Calendario"/>
    <d v="2026-01-26T00:00:00"/>
    <s v="EXT_EDAVILA"/>
    <s v="ZSRV"/>
    <s v="SER_MKT"/>
    <s v="P40978481"/>
    <s v="MEJIA AQUIJE OSCAR ALBERTO"/>
    <n v="3313.56"/>
    <n v="960.45217391304345"/>
    <s v="PEN"/>
    <s v="false"/>
  </r>
  <r>
    <s v="2400"/>
    <s v="CL"/>
    <x v="0"/>
    <n v="619"/>
    <s v="CL Arq Out/Strip"/>
    <s v="V RODRIGUEZ"/>
    <x v="0"/>
    <s v="1300008877"/>
    <s v="10"/>
    <x v="1267"/>
    <s v="SERVICIO DE DIBUJO 2026  SEM 1, AEX"/>
    <d v="2026-01-28T00:00:00"/>
    <s v="BILLESCA"/>
    <s v="ZSPC"/>
    <s v=""/>
    <s v="77699218"/>
    <s v="ECOESPACIO LIMITADA"/>
    <n v="23"/>
    <n v="958.33333333333326"/>
    <s v="UF"/>
    <s v="false"/>
  </r>
  <r>
    <s v="6650"/>
    <s v="PE"/>
    <x v="2"/>
    <n v="802"/>
    <s v="PE Ops Mall"/>
    <s v="LCHIPAYO"/>
    <x v="2"/>
    <s v="1200145319"/>
    <s v="10"/>
    <x v="1268"/>
    <s v="SUMINISTRO E INSTALACIÓN DE ACOMETIDA DE"/>
    <d v="2026-02-09T00:00:00"/>
    <s v="PRA_ARIVERA"/>
    <s v="ZSRV"/>
    <s v="SER_GRAL"/>
    <s v="P60712155"/>
    <s v="SERTELL SERVICIOS GENERALES E.I.R.L"/>
    <n v="3305.5"/>
    <n v="958.1159420289855"/>
    <s v="PEN"/>
    <s v="false"/>
  </r>
  <r>
    <s v="6030"/>
    <s v="PE"/>
    <x v="2"/>
    <n v="802"/>
    <s v="PE Ops Mall"/>
    <s v="LHUAMAN"/>
    <x v="2"/>
    <s v="1200145131"/>
    <s v="10"/>
    <x v="1269"/>
    <s v="MEMORIA DESCRIPTIVA EXTINTORES ITSE"/>
    <d v="2026-02-05T00:00:00"/>
    <s v="LHUAMAN"/>
    <s v="ZSRV"/>
    <s v=""/>
    <s v="P60484187"/>
    <s v="SOINEL COMPANY S.A.C"/>
    <n v="3304"/>
    <n v="957.68115942028976"/>
    <s v="PEN"/>
    <s v="false"/>
  </r>
  <r>
    <s v="MQU"/>
    <s v="CL"/>
    <x v="0"/>
    <n v="602"/>
    <s v="CL Ops Mall"/>
    <s v="MBELLO"/>
    <x v="2"/>
    <s v="1200143819"/>
    <s v="10"/>
    <x v="1270"/>
    <s v="DEMARCACION 1 COTB108"/>
    <d v="2026-01-09T00:00:00"/>
    <s v="EXT_MBELLO"/>
    <s v="ZSRV"/>
    <s v=""/>
    <s v="77127582"/>
    <s v="CHILE SEÑALETICAS SPA"/>
    <n v="22.96"/>
    <n v="956.66666666666663"/>
    <s v="UF"/>
    <s v="false"/>
  </r>
  <r>
    <s v="MCH"/>
    <s v="PE"/>
    <x v="2"/>
    <n v="803"/>
    <s v="PE Ops Out/Strips"/>
    <s v="Ameza"/>
    <x v="2"/>
    <s v="1200145869"/>
    <s v="10"/>
    <x v="1271"/>
    <s v="Servicio de seguridad especial (evaluaci"/>
    <d v="2026-02-18T00:00:00"/>
    <s v="AMEZAR"/>
    <s v="ZSRV"/>
    <s v="SER_VARIO"/>
    <s v="P55219583"/>
    <s v="SERVICIOS EVENTOS SPECIALES"/>
    <n v="3300"/>
    <n v="956.52173913043475"/>
    <s v="PEN"/>
    <s v="false"/>
  </r>
  <r>
    <s v="6550"/>
    <s v="PE"/>
    <x v="2"/>
    <n v="802"/>
    <s v="PE Ops Mall"/>
    <s v="Ameza"/>
    <x v="2"/>
    <s v="1200145868"/>
    <s v="10"/>
    <x v="1272"/>
    <s v="Servicio de seguridad especial (evaluaci"/>
    <d v="2026-02-18T00:00:00"/>
    <s v="AMEZAR"/>
    <s v="ZSRV"/>
    <s v="SER_VARIO"/>
    <s v="P55219583"/>
    <s v="SERVICIOS EVENTOS SPECIALES"/>
    <n v="3300"/>
    <n v="956.52173913043475"/>
    <s v="PEN"/>
    <s v="false"/>
  </r>
  <r>
    <s v="LAR"/>
    <s v="PE"/>
    <x v="1"/>
    <n v="801"/>
    <s v="PE Center Manager"/>
    <s v="Ameza"/>
    <x v="2"/>
    <s v="1200145866"/>
    <s v="10"/>
    <x v="1273"/>
    <s v="Servicio de seguridad especial (evaluaci"/>
    <d v="2026-02-18T00:00:00"/>
    <s v="AMEZAR"/>
    <s v="ZSRV"/>
    <s v="SER_VARIO"/>
    <s v="P55219583"/>
    <s v="SERVICIOS EVENTOS SPECIALES"/>
    <n v="3300"/>
    <n v="956.52173913043475"/>
    <s v="PEN"/>
    <s v="false"/>
  </r>
  <r>
    <s v="3450"/>
    <s v="PE"/>
    <x v="1"/>
    <n v="803"/>
    <s v="PE Ops Out/Strips"/>
    <s v="Ameza"/>
    <x v="2"/>
    <s v="1200145906"/>
    <s v="10"/>
    <x v="1274"/>
    <s v="Servicio de seguridad especial (evaluaci"/>
    <d v="2026-02-18T00:00:00"/>
    <s v="AMEZAR"/>
    <s v="ZSRV"/>
    <s v="SER_VARIO"/>
    <s v="P55219583"/>
    <s v="SERVICIOS EVENTOS SPECIALES"/>
    <n v="3300"/>
    <n v="956.52173913043475"/>
    <s v="PEN"/>
    <s v="false"/>
  </r>
  <r>
    <s v="6550"/>
    <s v="PE"/>
    <x v="2"/>
    <n v="802"/>
    <s v="PE Ops Mall"/>
    <s v="yzegarra"/>
    <x v="3"/>
    <s v="1200147518"/>
    <s v="10"/>
    <x v="1275"/>
    <s v="Compra de materiales"/>
    <d v="2026-03-18T00:00:00"/>
    <s v="YZEGARRA"/>
    <s v="ZSRV"/>
    <s v=""/>
    <s v="P60359466"/>
    <s v="ELECTRIC STORE S.A.C."/>
    <n v="3300"/>
    <n v="956.52173913043475"/>
    <s v="PEN"/>
    <s v="false"/>
  </r>
  <r>
    <s v="MOL"/>
    <s v="PE"/>
    <x v="1"/>
    <n v="802"/>
    <s v="PE Ops Mall"/>
    <s v="ameza"/>
    <x v="2"/>
    <s v="1200145264"/>
    <s v="10"/>
    <x v="1276"/>
    <s v="Equipamiento Security - Drone"/>
    <d v="2026-02-09T00:00:00"/>
    <s v="AMEZAR"/>
    <s v="ZSRV"/>
    <s v="SER_VARIO"/>
    <s v="P55086648"/>
    <s v="4SECURE S.A.C"/>
    <n v="3299.99"/>
    <n v="956.51884057971006"/>
    <s v="PEN"/>
    <s v="false"/>
  </r>
  <r>
    <s v="LAR"/>
    <s v="PE"/>
    <x v="1"/>
    <n v="801"/>
    <s v="PE Center Manager"/>
    <s v="Ameza"/>
    <x v="2"/>
    <s v="1200146314"/>
    <s v="10"/>
    <x v="1277"/>
    <s v="Extintores: Gabinetes PVC"/>
    <d v="2026-02-25T00:00:00"/>
    <s v="AMEZAR"/>
    <s v="ZSRV"/>
    <s v="SER_VARIO"/>
    <s v="P61344813"/>
    <s v="CONSTRUCCION Y ADMINISTRACION DE SE"/>
    <n v="3298.14"/>
    <n v="955.98260869565206"/>
    <s v="PEN"/>
    <s v="false"/>
  </r>
  <r>
    <s v="6000"/>
    <s v="PE"/>
    <x v="2"/>
    <n v="801"/>
    <s v="PE Center Manager"/>
    <s v="Ameza"/>
    <x v="2"/>
    <s v="1200146315"/>
    <s v="10"/>
    <x v="1278"/>
    <s v="Extintores: Gabinetes PVC"/>
    <d v="2026-02-25T00:00:00"/>
    <s v="AMEZAR"/>
    <s v="ZSRV"/>
    <s v="SER_VARIO"/>
    <s v="P61344813"/>
    <s v="CONSTRUCCION Y ADMINISTRACION DE SE"/>
    <n v="3298.14"/>
    <n v="955.98260869565206"/>
    <s v="PEN"/>
    <s v="false"/>
  </r>
  <r>
    <s v="OUL"/>
    <s v="PE"/>
    <x v="1"/>
    <n v="803"/>
    <s v="PE Ops Out/Strips"/>
    <s v="Ameza"/>
    <x v="2"/>
    <s v="1200146316"/>
    <s v="10"/>
    <x v="1279"/>
    <s v="Extintores: Gabinetes PVC"/>
    <d v="2026-02-25T00:00:00"/>
    <s v="AMEZAR"/>
    <s v="ZSRV"/>
    <s v="SER_VARIO"/>
    <s v="P61344813"/>
    <s v="CONSTRUCCION Y ADMINISTRACION DE SE"/>
    <n v="3298.14"/>
    <n v="955.98260869565206"/>
    <s v="PEN"/>
    <s v="false"/>
  </r>
  <r>
    <s v="MCH"/>
    <s v="PE"/>
    <x v="2"/>
    <n v="803"/>
    <s v="PE Ops Out/Strips"/>
    <s v="Ameza"/>
    <x v="2"/>
    <s v="1200146317"/>
    <s v="10"/>
    <x v="1280"/>
    <s v="Extintores: Gabinetes PVC"/>
    <d v="2026-02-25T00:00:00"/>
    <s v="AMEZAR"/>
    <s v="ZSRV"/>
    <s v="SER_VARIO"/>
    <s v="P61344813"/>
    <s v="CONSTRUCCION Y ADMINISTRACION DE SE"/>
    <n v="3298.14"/>
    <n v="955.98260869565206"/>
    <s v="PEN"/>
    <s v="false"/>
  </r>
  <r>
    <s v="6030"/>
    <s v="PE"/>
    <x v="2"/>
    <n v="802"/>
    <s v="PE Ops Mall"/>
    <s v="LHUAMAN"/>
    <x v="2"/>
    <s v="1200145610"/>
    <s v="10"/>
    <x v="1281"/>
    <s v="VINILES FOTOLUMINISCENTES2 - INDECI"/>
    <d v="2026-02-13T00:00:00"/>
    <s v="LHUAMAN"/>
    <s v="ZSRV"/>
    <s v=""/>
    <s v="P53193285"/>
    <s v="SNAR PRODUCCIONES S.A.C."/>
    <n v="3290"/>
    <n v="953.62318840579701"/>
    <s v="PEN"/>
    <s v="false"/>
  </r>
  <r>
    <s v="3510"/>
    <s v="PE"/>
    <x v="1"/>
    <n v="802"/>
    <s v="PE Ops Mall"/>
    <s v="DDIAZ"/>
    <x v="3"/>
    <s v="1200147557"/>
    <s v="10"/>
    <x v="1282"/>
    <s v="Vídeo Portero de Seguridad - Ofcina"/>
    <d v="2026-03-18T00:00:00"/>
    <s v="DDIAZ"/>
    <s v="ZSRV"/>
    <s v=""/>
    <s v="P60546098"/>
    <s v="BUSTAMANTE INGENIERIA Y CONSTRUCCIO"/>
    <n v="3290"/>
    <n v="953.62318840579701"/>
    <s v="PEN"/>
    <s v="false"/>
  </r>
  <r>
    <s v="6740"/>
    <s v="PE"/>
    <x v="2"/>
    <n v="803"/>
    <s v="PE Ops Out/Strips"/>
    <s v="KORDAYA"/>
    <x v="2"/>
    <s v="1200144596"/>
    <s v="10"/>
    <x v="1283"/>
    <s v="SUMINISTRO_COMBUSTIBLES_GGEE"/>
    <d v="2026-01-26T00:00:00"/>
    <s v="KORDAYA"/>
    <s v="ZSRV"/>
    <s v=""/>
    <s v="P56607803"/>
    <s v="NATIONAL FACILITIES MANAGEMENT S.A."/>
    <n v="3285.36"/>
    <n v="952.2782608695652"/>
    <s v="PEN"/>
    <s v="false"/>
  </r>
  <r>
    <s v="6030"/>
    <s v="PE"/>
    <x v="2"/>
    <n v="802"/>
    <s v="PE Ops Mall"/>
    <s v="LHUAMAN"/>
    <x v="2"/>
    <s v="1200145350"/>
    <s v="10"/>
    <x v="1284"/>
    <s v="VINILES FOTOLUMINISCENTES - INDECI"/>
    <d v="2026-02-10T00:00:00"/>
    <s v="LHUAMAN"/>
    <s v="ZSRV"/>
    <s v=""/>
    <s v="P53193285"/>
    <s v="SNAR PRODUCCIONES S.A.C."/>
    <n v="3285"/>
    <n v="952.17391304347825"/>
    <s v="PEN"/>
    <s v="false"/>
  </r>
  <r>
    <s v="PCA"/>
    <s v="CO"/>
    <x v="3"/>
    <n v="704"/>
    <s v="CO Mktg Mall"/>
    <s v="PRODRIGUEZ"/>
    <x v="2"/>
    <s v="1200146872"/>
    <s v="10"/>
    <x v="1285"/>
    <s v="MUSICA EN VIVIO CELEBRACION DIA DE LA MU"/>
    <d v="2026-03-09T00:00:00"/>
    <s v="EXT_DMENDES"/>
    <s v="ZSRV"/>
    <s v=""/>
    <s v="C901066581"/>
    <s v="FENIX BTL S.A.S"/>
    <n v="3500000"/>
    <n v="951.60413268080481"/>
    <s v="COP"/>
    <s v="false"/>
  </r>
  <r>
    <s v="1100"/>
    <s v="CL"/>
    <x v="0"/>
    <n v="604"/>
    <s v="CL Marketing Mall"/>
    <s v="MGALLARDO"/>
    <x v="2"/>
    <s v="1200144204"/>
    <s v="10"/>
    <x v="1286"/>
    <s v="PANTALLAS/ RETIRO PANTALLAS LOBBY/ ENE26"/>
    <d v="2026-01-19T00:00:00"/>
    <s v="MGALLARDOC"/>
    <s v="ZSRV"/>
    <s v=""/>
    <s v="77716309"/>
    <s v="TECNOLOGIAS ALTATECH SPA"/>
    <n v="880900"/>
    <n v="951.3678139816185"/>
    <s v="CLP"/>
    <s v="false"/>
  </r>
  <r>
    <s v="OUL"/>
    <s v="PE"/>
    <x v="1"/>
    <n v="804"/>
    <s v="PE Marketing Mall"/>
    <s v="AFALCON"/>
    <x v="2"/>
    <s v="1200143882"/>
    <s v="10"/>
    <x v="1287"/>
    <s v="Eventos_Tómbola y cabina regalona"/>
    <d v="2026-01-12T00:00:00"/>
    <s v="EXT_ACHIHUAN"/>
    <s v="ZSRV"/>
    <s v="SER_MKT"/>
    <s v="P20416564"/>
    <s v="SUSAN LEON PRODUCCIONES Y REPRESENT"/>
    <n v="3280"/>
    <n v="950.72463768115938"/>
    <s v="PEN"/>
    <s v="false"/>
  </r>
  <r>
    <s v="ACH"/>
    <s v="CL"/>
    <x v="0"/>
    <n v="612"/>
    <s v="CL Serv al Cliente"/>
    <s v="AOLAVARRIA"/>
    <x v="0"/>
    <s v="1300008939"/>
    <s v="10"/>
    <x v="1288"/>
    <s v="FVT ENCUESTADORA CSAT ACH"/>
    <d v="2026-02-26T00:00:00"/>
    <s v="MFILIPINI"/>
    <s v="ZSPC"/>
    <s v=""/>
    <s v="96820170"/>
    <s v="ADECCO RECURSOS HUMANOS S.A"/>
    <n v="880164"/>
    <n v="950.57293747907511"/>
    <s v="CLP"/>
    <s v="false"/>
  </r>
  <r>
    <s v="2200"/>
    <s v="CL"/>
    <x v="0"/>
    <n v="612"/>
    <s v="CL Serv al Cliente"/>
    <s v="AOLAVARRIA"/>
    <x v="0"/>
    <s v="1300008940"/>
    <s v="10"/>
    <x v="1289"/>
    <s v="FVT ENCUESTADORA CSAT ASA"/>
    <d v="2026-02-26T00:00:00"/>
    <s v="MFILIPINI"/>
    <s v="ZSPC"/>
    <s v=""/>
    <s v="96820170"/>
    <s v="ADECCO RECURSOS HUMANOS S.A"/>
    <n v="880164"/>
    <n v="950.57293747907511"/>
    <s v="CLP"/>
    <s v="false"/>
  </r>
  <r>
    <s v="1110"/>
    <s v="CL"/>
    <x v="0"/>
    <n v="612"/>
    <s v="CL Serv al Cliente"/>
    <s v="AOLAVARRIA"/>
    <x v="0"/>
    <s v="1300008943"/>
    <s v="10"/>
    <x v="1290"/>
    <s v="FVT ENCUESTADORA CSAT BOM"/>
    <d v="2026-02-27T00:00:00"/>
    <s v="MFILIPINI"/>
    <s v="ZSPC"/>
    <s v=""/>
    <s v="96820170"/>
    <s v="ADECCO RECURSOS HUMANOS S.A"/>
    <n v="880164"/>
    <n v="950.57293747907511"/>
    <s v="CLP"/>
    <s v="false"/>
  </r>
  <r>
    <s v="1100"/>
    <s v="CL"/>
    <x v="0"/>
    <n v="612"/>
    <s v="CL Serv al Cliente"/>
    <s v="AOLAVARRIA"/>
    <x v="0"/>
    <s v="1300008944"/>
    <s v="10"/>
    <x v="1291"/>
    <s v="FVT ENCUESTADORA CSAT PAO"/>
    <d v="2026-02-27T00:00:00"/>
    <s v="MFILIPINI"/>
    <s v="ZSPC"/>
    <s v=""/>
    <s v="96820170"/>
    <s v="ADECCO RECURSOS HUMANOS S.A"/>
    <n v="880164"/>
    <n v="950.57293747907511"/>
    <s v="CLP"/>
    <s v="false"/>
  </r>
  <r>
    <s v="MAM"/>
    <s v="CL"/>
    <x v="0"/>
    <n v="604"/>
    <s v="CL Marketing Mall"/>
    <s v="CESTAY"/>
    <x v="2"/>
    <s v="1200145370"/>
    <s v="10"/>
    <x v="1292"/>
    <s v="PENDONES AEREOS/GENERICOS/3722/FEBRERO2"/>
    <d v="2026-02-10T00:00:00"/>
    <s v="CESTAY"/>
    <s v="ZSRV"/>
    <s v=""/>
    <s v="76682308"/>
    <s v="AGENCIA DE MEDIOS SIBERIA LIMITADA"/>
    <n v="880000"/>
    <n v="950.39581825839969"/>
    <s v="CLP"/>
    <s v="false"/>
  </r>
  <r>
    <s v="6030"/>
    <s v="PE"/>
    <x v="2"/>
    <n v="802"/>
    <s v="PE Ops Mall"/>
    <s v="LHUAMAN"/>
    <x v="3"/>
    <s v="1200147585"/>
    <s v="10"/>
    <x v="1293"/>
    <s v="SUMINISTRO PINTURAS"/>
    <d v="2026-03-18T00:00:00"/>
    <s v="LHUAMAN"/>
    <s v="ZSRV"/>
    <s v=""/>
    <s v="P56607803"/>
    <s v="NATIONAL FACILITIES MANAGEMENT S.A."/>
    <n v="3278.83"/>
    <n v="950.38550724637673"/>
    <s v="PEN"/>
    <s v="false"/>
  </r>
  <r>
    <s v="1100"/>
    <s v="CL"/>
    <x v="0"/>
    <n v="910"/>
    <s v="Corp A. Personas"/>
    <s v="CCHUECAS"/>
    <x v="2"/>
    <s v="1200144068"/>
    <s v="10"/>
    <x v="1294"/>
    <s v="Gastos varios y coffee breaks"/>
    <d v="2026-01-15T00:00:00"/>
    <s v="DQUINTANA"/>
    <s v="ZSRV"/>
    <s v=""/>
    <s v="94623000"/>
    <s v="SODEXO CHILE SPA"/>
    <n v="879866"/>
    <n v="950.25109889516489"/>
    <s v="CLP"/>
    <s v="false"/>
  </r>
  <r>
    <s v="6030"/>
    <s v="PE"/>
    <x v="2"/>
    <n v="802"/>
    <s v="PE Ops Mall"/>
    <s v="LHUAMAN"/>
    <x v="2"/>
    <s v="1200145119"/>
    <s v="10"/>
    <x v="1295"/>
    <s v="CERTIFICADO LUCES EMERGENCIA - ITSE"/>
    <d v="2026-02-05T00:00:00"/>
    <s v="LHUAMAN"/>
    <s v="ZSRV"/>
    <s v=""/>
    <s v="P60484187"/>
    <s v="SOINEL COMPANY S.A.C"/>
    <n v="3276"/>
    <n v="949.56521739130426"/>
    <s v="PEN"/>
    <s v="false"/>
  </r>
  <r>
    <s v="6030"/>
    <s v="PE"/>
    <x v="2"/>
    <n v="802"/>
    <s v="PE Ops Mall"/>
    <s v="LHUAMAN"/>
    <x v="2"/>
    <s v="1200145314"/>
    <s v="10"/>
    <x v="1296"/>
    <s v="TRABAJOS POR FILTRACIONES DE LLUVIA"/>
    <d v="2026-02-09T00:00:00"/>
    <s v="LHUAMAN"/>
    <s v="ZSRV"/>
    <s v=""/>
    <s v="P55983976"/>
    <s v="RG INGENIEROS CONTRATISTAS Y ASO"/>
    <n v="3273.6"/>
    <n v="948.86956521739125"/>
    <s v="PEN"/>
    <s v="false"/>
  </r>
  <r>
    <s v="CON"/>
    <s v="CL"/>
    <x v="0"/>
    <n v="602"/>
    <s v="CL Ops Mall"/>
    <s v="JALVAREZV"/>
    <x v="2"/>
    <s v="1200143784"/>
    <s v="10"/>
    <x v="1297"/>
    <s v="Correctivos equipos de clima y Vex"/>
    <d v="2026-01-08T00:00:00"/>
    <s v="JALVAREZV"/>
    <s v="ZSRV"/>
    <s v=""/>
    <s v="10772414"/>
    <s v="VICENTE ANDRES MENDEZ NAVARRETE"/>
    <n v="873000"/>
    <n v="942.83585152225339"/>
    <s v="CLP"/>
    <s v="false"/>
  </r>
  <r>
    <s v="PHM"/>
    <s v="CO"/>
    <x v="3"/>
    <n v="710"/>
    <s v="CO Sgcia Personas"/>
    <s v="C Ibáñez"/>
    <x v="0"/>
    <s v="1300008858"/>
    <s v="10"/>
    <x v="1298"/>
    <s v="Masajes relajantes Medellin"/>
    <d v="2026-02-02T00:00:00"/>
    <s v="PRA_KCUBIDES"/>
    <s v="ZSPC"/>
    <s v=""/>
    <s v="C901639512"/>
    <s v="SCAPE COLOMBIA S.A.S."/>
    <n v="3458826"/>
    <n v="940.40946166394781"/>
    <s v="COP"/>
    <s v="false"/>
  </r>
  <r>
    <s v="4300"/>
    <s v="CO"/>
    <x v="3"/>
    <n v="710"/>
    <s v="CO Sgcia Personas"/>
    <s v="C Ibáñez"/>
    <x v="0"/>
    <s v="1300008880"/>
    <s v="10"/>
    <x v="1299"/>
    <s v="Masajes relajantes Pereira"/>
    <d v="2026-02-02T00:00:00"/>
    <s v="PRA_KCUBIDES"/>
    <s v="ZSPC"/>
    <s v=""/>
    <s v="C901639512"/>
    <s v="SCAPE COLOMBIA S.A.S."/>
    <n v="3458826"/>
    <n v="940.40946166394781"/>
    <s v="COP"/>
    <s v="false"/>
  </r>
  <r>
    <s v="PCA"/>
    <s v="CO"/>
    <x v="3"/>
    <n v="710"/>
    <s v="CO Sgcia Personas"/>
    <s v="C Ibáñez"/>
    <x v="0"/>
    <s v="1300008859"/>
    <s v="10"/>
    <x v="1300"/>
    <s v="Masajes relajantes Bucaramanga"/>
    <d v="2026-02-02T00:00:00"/>
    <s v="PRA_KCUBIDES"/>
    <s v="ZSPC"/>
    <s v=""/>
    <s v="C901639512"/>
    <s v="SCAPE COLOMBIA S.A.S."/>
    <n v="3458826"/>
    <n v="940.40946166394781"/>
    <s v="COP"/>
    <s v="false"/>
  </r>
  <r>
    <s v="MIN"/>
    <s v="PE"/>
    <x v="1"/>
    <n v="801"/>
    <s v="PE Center Manager"/>
    <s v="ameza"/>
    <x v="3"/>
    <s v="1200147157"/>
    <s v="10"/>
    <x v="1301"/>
    <s v="Handsfree Inalambrico"/>
    <d v="2026-03-12T00:00:00"/>
    <s v="AMEZAR"/>
    <s v="ZSRV"/>
    <s v="SER_VARIO"/>
    <s v="P60113015"/>
    <s v="GALAXY COMUNICACIONES S.A.C"/>
    <n v="940"/>
    <n v="940"/>
    <s v="USD"/>
    <s v="false"/>
  </r>
  <r>
    <s v="6000"/>
    <s v="PE"/>
    <x v="2"/>
    <n v="804"/>
    <s v="PE Marketing Mall"/>
    <s v="AATOCHE"/>
    <x v="2"/>
    <s v="1200144444"/>
    <s v="10"/>
    <x v="1302"/>
    <s v="Eventos_VolanteoExterno_Enero"/>
    <d v="2026-01-23T00:00:00"/>
    <s v="EXT_KNOLASCO"/>
    <s v="ZSRV"/>
    <s v="SER_MKT"/>
    <s v="P20416564"/>
    <s v="SUSAN LEON PRODUCCIONES Y REPRESENT"/>
    <n v="3240"/>
    <n v="939.13043478260863"/>
    <s v="PEN"/>
    <s v="false"/>
  </r>
  <r>
    <s v="MVS"/>
    <s v="PE"/>
    <x v="2"/>
    <n v="803"/>
    <s v="PE Ops Out/Strips"/>
    <s v="KORDAYA"/>
    <x v="2"/>
    <s v="1200145000"/>
    <s v="10"/>
    <x v="1303"/>
    <s v="REPARACION_REDES_SANITARIAS_VES1"/>
    <d v="2026-02-03T00:00:00"/>
    <s v="KORDAYA"/>
    <s v="ZSRV"/>
    <s v=""/>
    <s v="P60847096"/>
    <s v="BRINPER PERU S.A.C"/>
    <n v="3237"/>
    <n v="938.26086956521738"/>
    <s v="PEN"/>
    <s v="false"/>
  </r>
  <r>
    <s v="OAS"/>
    <s v="CO"/>
    <x v="3"/>
    <n v="703"/>
    <s v="CO Ops Out/Strip"/>
    <s v="LCHARRY"/>
    <x v="2"/>
    <s v="1200145013"/>
    <s v="10"/>
    <x v="1304"/>
    <s v="Fase 2 Caja de aguas negras Action Black"/>
    <d v="2026-02-03T00:00:00"/>
    <s v="LCHARRY"/>
    <s v="ZSRV"/>
    <s v=""/>
    <s v="C901342629"/>
    <s v="ANDRADE INGENIERIA Y DISENO SAS"/>
    <n v="3446500"/>
    <n v="937.05818379554103"/>
    <s v="COP"/>
    <s v="false"/>
  </r>
  <r>
    <s v="3300"/>
    <s v="PE"/>
    <x v="1"/>
    <n v="804"/>
    <s v="PE Marketing Mall"/>
    <s v="JHERNANDEZ"/>
    <x v="2"/>
    <s v="1200143942"/>
    <s v="10"/>
    <x v="1305"/>
    <s v="POP _ POP Enero"/>
    <d v="2026-01-13T00:00:00"/>
    <s v="EXT_EDAVILA"/>
    <s v="ZSRV"/>
    <s v="SER_MKT"/>
    <s v="P60255985"/>
    <s v="YO ME ENCARGO S.A.C"/>
    <n v="3230.6"/>
    <n v="936.40579710144925"/>
    <s v="PEN"/>
    <s v="false"/>
  </r>
  <r>
    <s v="3510"/>
    <s v="PE"/>
    <x v="1"/>
    <n v="804"/>
    <s v="PE Marketing Mall"/>
    <s v="RCULQUI"/>
    <x v="2"/>
    <s v="1200145105"/>
    <s v="10"/>
    <x v="1306"/>
    <s v="POP Señalética_Almacen mkt"/>
    <d v="2026-02-05T00:00:00"/>
    <s v="SGARIBAY"/>
    <s v="ZSRV"/>
    <s v=""/>
    <s v="P49614128"/>
    <s v="BACKSTAGE &amp; MARKETING SRL"/>
    <n v="3220"/>
    <n v="933.33333333333326"/>
    <s v="PEN"/>
    <s v="false"/>
  </r>
  <r>
    <s v="3300"/>
    <s v="PE"/>
    <x v="1"/>
    <n v="802"/>
    <s v="PE Ops Mall"/>
    <s v="JMALAGA"/>
    <x v="2"/>
    <s v="1200145546"/>
    <s v="10"/>
    <x v="1307"/>
    <s v="INSTALACION GEOMEMBRANA TECHO CINE"/>
    <d v="2026-02-13T00:00:00"/>
    <s v="RFC_CPI_SAP"/>
    <s v="ZSRV"/>
    <s v=""/>
    <s v="P55830207"/>
    <s v="GONNI S.A.C."/>
    <n v="3220"/>
    <n v="933.33333333333326"/>
    <s v="PEN"/>
    <s v="false"/>
  </r>
  <r>
    <s v="DCO"/>
    <s v="CO"/>
    <x v="3"/>
    <n v="710"/>
    <s v="CO Sgcia Personas"/>
    <s v="T Durán"/>
    <x v="2"/>
    <s v="1200145638"/>
    <s v="10"/>
    <x v="1308"/>
    <s v="Servicio audiovisual marzo 2026"/>
    <d v="2026-02-16T00:00:00"/>
    <s v="PRA_KCUBIDES"/>
    <s v="ZSRV"/>
    <s v=""/>
    <s v="C900140737"/>
    <s v="TOTAL AUDIO S.A.S."/>
    <n v="3430000"/>
    <n v="932.57205002718865"/>
    <s v="COP"/>
    <s v="false"/>
  </r>
  <r>
    <s v="MAM"/>
    <s v="CL"/>
    <x v="0"/>
    <n v="604"/>
    <s v="CL Marketing Mall"/>
    <s v="CESTAY"/>
    <x v="2"/>
    <s v="1200146971"/>
    <s v="10"/>
    <x v="1309"/>
    <s v="TECNICA/ZUMBA/RD/2436/MARZO/MAM26"/>
    <d v="2026-03-10T00:00:00"/>
    <s v="CESTAY"/>
    <s v="ZSRV"/>
    <s v=""/>
    <s v="76593514"/>
    <s v="TEMPO PRODUCCIONES BY DS SPA"/>
    <n v="862500"/>
    <n v="931.49590141803378"/>
    <s v="CLP"/>
    <s v="false"/>
  </r>
  <r>
    <s v="MIN"/>
    <s v="PE"/>
    <x v="1"/>
    <n v="802"/>
    <s v="PE Ops Mall"/>
    <s v="CPISFIL"/>
    <x v="2"/>
    <s v="1200144985"/>
    <s v="10"/>
    <x v="1310"/>
    <s v="feri. laborado-sanamiento-dic25"/>
    <d v="2026-02-03T00:00:00"/>
    <s v="EXT_EDAVILA"/>
    <s v="ZSRV"/>
    <s v=""/>
    <s v="P45455327"/>
    <s v="OBIETTIVO LAVORO PERU S.A.C - OL PE"/>
    <n v="3213.19"/>
    <n v="931.35942028985505"/>
    <s v="PEN"/>
    <s v="false"/>
  </r>
  <r>
    <s v="1100"/>
    <s v="CL"/>
    <x v="0"/>
    <n v="602"/>
    <s v="CL Ops Mall"/>
    <s v="MANTONIETA"/>
    <x v="3"/>
    <s v="1200147410"/>
    <s v="10"/>
    <x v="1311"/>
    <s v="Reparación portón acceso PAO"/>
    <d v="2026-03-16T00:00:00"/>
    <s v="EXT_MURRA"/>
    <s v="ZSRV"/>
    <s v=""/>
    <s v="76179272"/>
    <s v="ANDES FACILITY MANAGEMENT SPA"/>
    <n v="862358"/>
    <n v="931.34254209281482"/>
    <s v="CLP"/>
    <s v="false"/>
  </r>
  <r>
    <s v="6030"/>
    <s v="PE"/>
    <x v="2"/>
    <n v="802"/>
    <s v="PE Ops Mall"/>
    <s v="LHUAMAN"/>
    <x v="2"/>
    <s v="1200145533"/>
    <s v="10"/>
    <x v="1312"/>
    <s v="MATERIALES POR LLUVIAS ZONA1"/>
    <d v="2026-02-12T00:00:00"/>
    <s v="LHUAMAN"/>
    <s v="ZSRV"/>
    <s v=""/>
    <s v="P56607803"/>
    <s v="NATIONAL FACILITIES MANAGEMENT S.A."/>
    <n v="3210.41"/>
    <n v="930.55362318840571"/>
    <s v="PEN"/>
    <s v="false"/>
  </r>
  <r>
    <s v="6030"/>
    <s v="PE"/>
    <x v="2"/>
    <n v="802"/>
    <s v="PE Ops Mall"/>
    <s v="LHUAMAN"/>
    <x v="2"/>
    <s v="1200145534"/>
    <s v="10"/>
    <x v="1313"/>
    <s v="MATERIALES POR LLUVIAS ZONA2"/>
    <d v="2026-02-12T00:00:00"/>
    <s v="LHUAMAN"/>
    <s v="ZSRV"/>
    <s v=""/>
    <s v="P56607803"/>
    <s v="NATIONAL FACILITIES MANAGEMENT S.A."/>
    <n v="3210.41"/>
    <n v="930.55362318840571"/>
    <s v="PEN"/>
    <s v="false"/>
  </r>
  <r>
    <s v="1110"/>
    <s v="CL"/>
    <x v="0"/>
    <n v="603"/>
    <s v="CL Ops Out/Strip"/>
    <s v="MBELLO"/>
    <x v="2"/>
    <s v="1200143832"/>
    <s v="10"/>
    <x v="1314"/>
    <s v="COT 2310- INSTALACIÓN DE MACETEROS BOM"/>
    <d v="2026-01-09T00:00:00"/>
    <s v="EXT_MBELLO"/>
    <s v="ZSRV"/>
    <s v=""/>
    <s v="76280819"/>
    <s v="PAISAJISMO BASCHARANT SPA"/>
    <n v="860000"/>
    <n v="928.79591329798154"/>
    <s v="CLP"/>
    <s v="false"/>
  </r>
  <r>
    <s v="3520"/>
    <s v="PE"/>
    <x v="1"/>
    <n v="802"/>
    <s v="PE Ops Mall"/>
    <s v="APRADA"/>
    <x v="2"/>
    <s v="1200145476"/>
    <s v="10"/>
    <x v="1315"/>
    <s v="SERV ASISTENTE OPE ENE 26 (1RA QUINCENA)"/>
    <d v="2026-02-12T00:00:00"/>
    <s v="APRADA"/>
    <s v="ZSRV"/>
    <s v="SER_GRAL"/>
    <s v="P12262043"/>
    <s v="OVERALL BUSINESS S.A"/>
    <n v="3200.6"/>
    <n v="927.71014492753613"/>
    <s v="PEN"/>
    <s v="false"/>
  </r>
  <r>
    <s v="OUL"/>
    <s v="PE"/>
    <x v="1"/>
    <n v="803"/>
    <s v="PE Ops Out/Strips"/>
    <s v="mrodriguezc"/>
    <x v="2"/>
    <s v="1200144108"/>
    <s v="10"/>
    <x v="1316"/>
    <s v="Agua Diciembre 25 Lurin"/>
    <d v="2026-01-15T00:00:00"/>
    <s v="MRODRIGUEZC"/>
    <s v="ZSRV"/>
    <s v=""/>
    <s v="P51604288"/>
    <s v="TRANSPORTES ENCISO S.A.C"/>
    <n v="3200"/>
    <n v="927.53623188405788"/>
    <s v="PEN"/>
    <s v="false"/>
  </r>
  <r>
    <s v="6740"/>
    <s v="PE"/>
    <x v="2"/>
    <n v="803"/>
    <s v="PE Ops Out/Strips"/>
    <s v="Ameza"/>
    <x v="2"/>
    <s v="1200145871"/>
    <s v="10"/>
    <x v="1317"/>
    <s v="Servicio de seguridad especial (evaluaci"/>
    <d v="2026-02-18T00:00:00"/>
    <s v="AMEZAR"/>
    <s v="ZSRV"/>
    <s v="SER_VARIO"/>
    <s v="P55219583"/>
    <s v="SERVICIOS EVENTOS SPECIALES"/>
    <n v="3200"/>
    <n v="927.53623188405788"/>
    <s v="PEN"/>
    <s v="false"/>
  </r>
  <r>
    <s v="6650"/>
    <s v="PE"/>
    <x v="2"/>
    <n v="802"/>
    <s v="PE Ops Mall"/>
    <s v="Ameza"/>
    <x v="2"/>
    <s v="1200145870"/>
    <s v="10"/>
    <x v="1318"/>
    <s v="Servicio de seguridad especial (evaluaci"/>
    <d v="2026-02-18T00:00:00"/>
    <s v="AMEZAR"/>
    <s v="ZSRV"/>
    <s v="SER_VARIO"/>
    <s v="P55219583"/>
    <s v="SERVICIOS EVENTOS SPECIALES"/>
    <n v="3200"/>
    <n v="927.53623188405788"/>
    <s v="PEN"/>
    <s v="false"/>
  </r>
  <r>
    <s v="3450"/>
    <s v="PE"/>
    <x v="1"/>
    <n v="803"/>
    <s v="PE Ops Out/Strips"/>
    <s v="EREJAS"/>
    <x v="2"/>
    <s v="1200145814"/>
    <s v="10"/>
    <x v="1319"/>
    <s v="Inst. Puerta Corta fuegos VMCH"/>
    <d v="2026-02-18T00:00:00"/>
    <s v="EREJAS"/>
    <s v="ZSRV"/>
    <s v=""/>
    <s v="P53753329"/>
    <s v="INVERSIONES &amp; SERVICIOS GENERALES A"/>
    <n v="3200"/>
    <n v="927.53623188405788"/>
    <s v="PEN"/>
    <s v="false"/>
  </r>
  <r>
    <s v="PAG"/>
    <s v="CO"/>
    <x v="3"/>
    <n v="704"/>
    <s v="CO Mktg Mall"/>
    <s v="ATAPIA"/>
    <x v="2"/>
    <s v="1200145583"/>
    <s v="10"/>
    <x v="1320"/>
    <s v="MUSICA AMBIENTAL ANUAL STREAM RADIO"/>
    <d v="2026-02-13T00:00:00"/>
    <s v="EXT_MSAMPER"/>
    <s v="ZSRV"/>
    <s v="SER_MKT"/>
    <s v="C901205728"/>
    <s v="STREAM RADIO S.A.S."/>
    <n v="3405413"/>
    <n v="925.88716693855361"/>
    <s v="COP"/>
    <s v="false"/>
  </r>
  <r>
    <s v="3520"/>
    <s v="PE"/>
    <x v="1"/>
    <n v="802"/>
    <s v="PE Ops Mall"/>
    <s v="GLUDENA"/>
    <x v="2"/>
    <s v="1200144381"/>
    <s v="10"/>
    <x v="1321"/>
    <s v="MANTTO TRAMPA DE GRASA FASE 1C"/>
    <d v="2026-01-21T00:00:00"/>
    <s v="GLUDENA"/>
    <s v="ZSRV"/>
    <s v=""/>
    <s v="P56607803"/>
    <s v="NATIONAL FACILITIES MANAGEMENT S.A."/>
    <n v="3190"/>
    <n v="924.63768115942025"/>
    <s v="PEN"/>
    <s v="false"/>
  </r>
  <r>
    <s v="6000"/>
    <s v="PE"/>
    <x v="2"/>
    <n v="802"/>
    <s v="PE Ops Mall"/>
    <s v="MPONCE"/>
    <x v="2"/>
    <s v="1200146798"/>
    <s v="10"/>
    <x v="1322"/>
    <s v="SOL. PROBLEMA CORTO CKT/FALLA A TIERAA L"/>
    <d v="2026-03-06T00:00:00"/>
    <s v="EXT_KNOLASCO"/>
    <s v="ZSRV"/>
    <s v="SER_MANTO"/>
    <s v="P60434597"/>
    <s v="DINAMO CONTROL &amp; AUTOMATIZACION S.A"/>
    <n v="3190"/>
    <n v="924.63768115942025"/>
    <s v="PEN"/>
    <s v="false"/>
  </r>
  <r>
    <s v="BOG"/>
    <s v="CO"/>
    <x v="3"/>
    <n v="704"/>
    <s v="CO Mktg Mall"/>
    <s v="VESPINOSA"/>
    <x v="2"/>
    <s v="1200146604"/>
    <s v="10"/>
    <x v="1323"/>
    <s v="EDICION VIDEOS COMITE PLC"/>
    <d v="2026-03-03T00:00:00"/>
    <s v="VESPINOSA"/>
    <s v="ZSRV"/>
    <s v=""/>
    <s v="C108828389"/>
    <s v="JOHN MAURICIO PALACIO SOLANO"/>
    <n v="3400000"/>
    <n v="924.41544317563898"/>
    <s v="COP"/>
    <s v="false"/>
  </r>
  <r>
    <s v="DCO"/>
    <s v="CO"/>
    <x v="3"/>
    <n v="711"/>
    <s v="CO A.Finanzas"/>
    <s v="ABARRAGAN"/>
    <x v="3"/>
    <s v="1200147264"/>
    <s v="10"/>
    <x v="1324"/>
    <s v="TRANS. MEDE. FEB 26"/>
    <d v="2026-03-13T00:00:00"/>
    <s v="LBARRAGAN"/>
    <s v="ZSRV"/>
    <s v=""/>
    <s v="C98500356"/>
    <s v="HERNAN DARIO CUARTAS ZAPATA"/>
    <n v="3400000"/>
    <n v="924.41544317563898"/>
    <s v="COP"/>
    <s v="false"/>
  </r>
  <r>
    <s v="2160"/>
    <s v="CL"/>
    <x v="0"/>
    <n v="602"/>
    <s v="CL Ops Mall"/>
    <s v="RCORTES"/>
    <x v="2"/>
    <s v="1200144336"/>
    <s v="10"/>
    <x v="1325"/>
    <s v="Ajustes y puesta en marcha de RM1"/>
    <d v="2026-01-21T00:00:00"/>
    <s v="EXT_CVENEGAS"/>
    <s v="ZSRV"/>
    <s v=""/>
    <s v="76951272"/>
    <s v="CLIVER SPA"/>
    <n v="855844"/>
    <n v="924.30745304720665"/>
    <s v="CLP"/>
    <s v="false"/>
  </r>
  <r>
    <s v="MIN"/>
    <s v="PE"/>
    <x v="1"/>
    <n v="802"/>
    <s v="PE Ops Mall"/>
    <s v="CPISFIL"/>
    <x v="2"/>
    <s v="1200144955"/>
    <s v="10"/>
    <x v="1326"/>
    <s v="instalacion de sistema contra incendio"/>
    <d v="2026-02-02T00:00:00"/>
    <s v="EXT_EDAVILA"/>
    <s v="ZSRV"/>
    <s v=""/>
    <s v="P53839517"/>
    <s v="MR SISTEMAS ESPECIALES E.I.R.L."/>
    <n v="3186.35"/>
    <n v="923.5797101449275"/>
    <s v="PEN"/>
    <s v="false"/>
  </r>
  <r>
    <s v="3520"/>
    <s v="PE"/>
    <x v="1"/>
    <n v="804"/>
    <s v="PE Marketing Mall"/>
    <s v="JHERNANDEZ"/>
    <x v="2"/>
    <s v="1200146266"/>
    <s v="10"/>
    <x v="1327"/>
    <s v="POP _ Cerramiento Ex Ripcurl"/>
    <d v="2026-02-24T00:00:00"/>
    <s v="EXT_EDAVILA"/>
    <s v="ZSRV"/>
    <s v="SER_MKT"/>
    <s v="P53508634"/>
    <s v="INVERSIONES QUISPE &amp; GUTIERREZ S.A."/>
    <n v="3183.64"/>
    <n v="922.79420289855068"/>
    <s v="PEN"/>
    <s v="false"/>
  </r>
  <r>
    <s v="MAM"/>
    <s v="CL"/>
    <x v="0"/>
    <n v="602"/>
    <s v="CL Ops Mall"/>
    <s v="MRUPAYAN"/>
    <x v="2"/>
    <s v="1200144989"/>
    <s v="10"/>
    <x v="1328"/>
    <s v="Sum e inst valv solen cam. frig anden 1"/>
    <d v="2026-02-04T00:00:00"/>
    <s v="EXT_BBUSTOS"/>
    <s v="ZSRV"/>
    <s v="SER_GRAL"/>
    <s v="77692006"/>
    <s v="FISER SPA"/>
    <n v="853444"/>
    <n v="921.71546445195645"/>
    <s v="CLP"/>
    <s v="false"/>
  </r>
  <r>
    <s v="6030"/>
    <s v="PE"/>
    <x v="2"/>
    <n v="802"/>
    <s v="PE Ops Mall"/>
    <s v="LHUAMAN"/>
    <x v="2"/>
    <s v="1200145541"/>
    <s v="10"/>
    <x v="1329"/>
    <s v="SUMINISTROS PARA LEVANTAR OBS PRE ITSE"/>
    <d v="2026-02-12T00:00:00"/>
    <s v="LHUAMAN"/>
    <s v="ZSRV"/>
    <s v=""/>
    <s v="P56607803"/>
    <s v="NATIONAL FACILITIES MANAGEMENT S.A."/>
    <n v="3179.11"/>
    <n v="921.48115942028983"/>
    <s v="PEN"/>
    <s v="false"/>
  </r>
  <r>
    <s v="OAS"/>
    <s v="CO"/>
    <x v="3"/>
    <n v="703"/>
    <s v="CO Ops Out/Strip"/>
    <s v="LCHARRY"/>
    <x v="3"/>
    <s v="1200147498"/>
    <s v="10"/>
    <x v="1330"/>
    <s v="CERTIFICACION INSP PUNTOS ANCLAJE OAS"/>
    <d v="2026-03-17T00:00:00"/>
    <s v="LCHARRY"/>
    <s v="ZSRV"/>
    <s v=""/>
    <s v="C900306635"/>
    <s v="GESTION Y CONTROL INTEGRAL DEL RIES"/>
    <n v="3364500"/>
    <n v="914.763458401305"/>
    <s v="COP"/>
    <s v="false"/>
  </r>
  <r>
    <s v="3300"/>
    <s v="PE"/>
    <x v="1"/>
    <n v="802"/>
    <s v="PE Ops Mall"/>
    <s v="JMALAGA"/>
    <x v="2"/>
    <s v="1200144062"/>
    <s v="10"/>
    <x v="1331"/>
    <s v="SERV DISPOSICIÓN DE MATERIALES EN DESUSO"/>
    <d v="2026-01-15T00:00:00"/>
    <s v="RFC_CPI_SAP"/>
    <s v="ZSRV"/>
    <s v=""/>
    <s v="P56607803"/>
    <s v="NATIONAL FACILITIES MANAGEMENT S.A."/>
    <n v="3153.25"/>
    <n v="913.98550724637676"/>
    <s v="PEN"/>
    <s v="false"/>
  </r>
  <r>
    <s v="2160"/>
    <s v="CL"/>
    <x v="0"/>
    <n v="602"/>
    <s v="CL Ops Mall"/>
    <s v="rcortes"/>
    <x v="2"/>
    <s v="1200144250"/>
    <s v="10"/>
    <x v="1332"/>
    <s v="RETIRO MODULO SM 1-42 ROSA NEGRA"/>
    <d v="2026-01-20T00:00:00"/>
    <s v="EXT_CVENEGAS"/>
    <s v="ZSRV"/>
    <s v=""/>
    <s v="96811990"/>
    <s v="LINKES CHILE S.A"/>
    <n v="845395"/>
    <n v="913.02258270063612"/>
    <s v="CLP"/>
    <s v="false"/>
  </r>
  <r>
    <s v="2310"/>
    <s v="CL"/>
    <x v="0"/>
    <n v="602"/>
    <s v="CL Ops Mall"/>
    <s v="ROQUENDO"/>
    <x v="2"/>
    <s v="1200145221"/>
    <s v="10"/>
    <x v="1333"/>
    <s v="Reparacion HDPE 140 MM"/>
    <d v="2026-02-08T00:00:00"/>
    <s v="MMARTINEZG"/>
    <s v="ZSRV"/>
    <s v=""/>
    <s v="76265749"/>
    <s v="SOCIEDAD GONZALEZ GAJARDO Y"/>
    <n v="845000"/>
    <n v="912.59598457766788"/>
    <s v="CLP"/>
    <s v="false"/>
  </r>
  <r>
    <s v="3520"/>
    <s v="PE"/>
    <x v="1"/>
    <n v="802"/>
    <s v="PE Ops Mall"/>
    <s v="GLUDENA"/>
    <x v="2"/>
    <s v="1200144057"/>
    <s v="10"/>
    <x v="1334"/>
    <s v="SUMIN COMBUSTIBLE SOTANO ICA"/>
    <d v="2026-01-14T00:00:00"/>
    <s v="GLUDENA"/>
    <s v="ZSRV"/>
    <s v=""/>
    <s v="P56607803"/>
    <s v="NATIONAL FACILITIES MANAGEMENT S.A."/>
    <n v="3146"/>
    <n v="911.8840579710145"/>
    <s v="PEN"/>
    <s v="false"/>
  </r>
  <r>
    <s v="3300"/>
    <s v="PE"/>
    <x v="1"/>
    <n v="802"/>
    <s v="PE Ops Mall"/>
    <s v="APRADA"/>
    <x v="2"/>
    <s v="1200144987"/>
    <s v="10"/>
    <x v="1335"/>
    <s v="COCHE LIMPIEZA A COMUNES"/>
    <d v="2026-02-03T00:00:00"/>
    <s v="APRADA"/>
    <s v="ZSRV"/>
    <s v="SER_GRAL"/>
    <s v="P53719503"/>
    <s v="EFCO AMERICA S.A."/>
    <n v="3144.46"/>
    <n v="911.43768115942021"/>
    <s v="PEN"/>
    <s v="false"/>
  </r>
  <r>
    <s v="6030"/>
    <s v="PE"/>
    <x v="2"/>
    <n v="802"/>
    <s v="PE Ops Mall"/>
    <s v="LHUAMAN"/>
    <x v="3"/>
    <s v="1200147452"/>
    <s v="10"/>
    <x v="1336"/>
    <s v="SUM MATERIALES/LUCES EMERGENCIA"/>
    <d v="2026-03-17T00:00:00"/>
    <s v="LHUAMAN"/>
    <s v="ZSRV"/>
    <s v=""/>
    <s v="P56607803"/>
    <s v="NATIONAL FACILITIES MANAGEMENT S.A."/>
    <n v="3143.4"/>
    <n v="911.13043478260863"/>
    <s v="PEN"/>
    <s v="false"/>
  </r>
  <r>
    <s v="3300"/>
    <s v="PE"/>
    <x v="1"/>
    <n v="802"/>
    <s v="PE Ops Mall"/>
    <s v="JMALAGA"/>
    <x v="2"/>
    <s v="1200144385"/>
    <s v="10"/>
    <x v="1337"/>
    <s v="COMPRA DE COMBUSTIBL ENE 26"/>
    <d v="2026-01-21T00:00:00"/>
    <s v="JMALAGA"/>
    <s v="ZSRV"/>
    <s v=""/>
    <s v="P56607803"/>
    <s v="NATIONAL FACILITIES MANAGEMENT S.A."/>
    <n v="3136.5"/>
    <n v="909.13043478260863"/>
    <s v="PEN"/>
    <s v="false"/>
  </r>
  <r>
    <s v="3300"/>
    <s v="PE"/>
    <x v="1"/>
    <n v="802"/>
    <s v="PE Ops Mall"/>
    <s v="JMALAGA"/>
    <x v="2"/>
    <s v="1200144060"/>
    <s v="10"/>
    <x v="1338"/>
    <s v="SUMINISTRO MATERIALES MTTO 2DA Q}UINCENA"/>
    <d v="2026-01-15T00:00:00"/>
    <s v="RFC_CPI_SAP"/>
    <s v="ZSRV"/>
    <s v=""/>
    <s v="P56607803"/>
    <s v="NATIONAL FACILITIES MANAGEMENT S.A."/>
    <n v="3136.22"/>
    <n v="909.04927536231878"/>
    <s v="PEN"/>
    <s v="false"/>
  </r>
  <r>
    <s v="3300"/>
    <s v="PE"/>
    <x v="1"/>
    <n v="802"/>
    <s v="PE Ops Mall"/>
    <s v="JMALAGA"/>
    <x v="2"/>
    <s v="1200145545"/>
    <s v="10"/>
    <x v="1339"/>
    <s v="REPARACION GEOMEMBRANA NUCLEO DE EVACUAC"/>
    <d v="2026-02-13T00:00:00"/>
    <s v="RFC_CPI_SAP"/>
    <s v="ZSRV"/>
    <s v=""/>
    <s v="P55830207"/>
    <s v="GONNI S.A.C."/>
    <n v="3136"/>
    <n v="908.98550724637676"/>
    <s v="PEN"/>
    <s v="false"/>
  </r>
  <r>
    <s v="6030"/>
    <s v="PE"/>
    <x v="2"/>
    <n v="804"/>
    <s v="PE Marketing Mall"/>
    <s v="RCULQUI"/>
    <x v="2"/>
    <s v="1200144129"/>
    <s v="10"/>
    <x v="1340"/>
    <s v="POP_Promo/Marcas_EneroEve"/>
    <d v="2026-01-16T00:00:00"/>
    <s v="EXT_BRODRIGU"/>
    <s v="ZSRV"/>
    <s v=""/>
    <s v="P52110530"/>
    <s v="COPEX DIGITAL S.A.C."/>
    <n v="3135"/>
    <n v="908.695652173913"/>
    <s v="PEN"/>
    <s v="false"/>
  </r>
  <r>
    <s v="LAR"/>
    <s v="PE"/>
    <x v="1"/>
    <n v="801"/>
    <s v="PE Center Manager"/>
    <s v="FZAMALLOA"/>
    <x v="2"/>
    <s v="1200146674"/>
    <s v="10"/>
    <x v="1341"/>
    <s v="ACARREO DE ACTIVOS DESDE ALMACEN HASTA E"/>
    <d v="2026-03-04T00:00:00"/>
    <s v="EXT_BRODRIGU"/>
    <s v="ZSRV"/>
    <s v=""/>
    <s v="P55097445"/>
    <s v="INSTALS DRYWALL SERVICE S.A.C"/>
    <n v="3135"/>
    <n v="908.695652173913"/>
    <s v="PEN"/>
    <s v="false"/>
  </r>
  <r>
    <s v="MQU"/>
    <s v="CL"/>
    <x v="0"/>
    <n v="602"/>
    <s v="CL Ops Mall"/>
    <s v="MBELLO"/>
    <x v="2"/>
    <s v="1200143820"/>
    <s v="10"/>
    <x v="1342"/>
    <s v="DEMARCACION 2 COTB109"/>
    <d v="2026-01-09T00:00:00"/>
    <s v="EXT_MBELLO"/>
    <s v="ZSRV"/>
    <s v=""/>
    <s v="77127582"/>
    <s v="CHILE SEÑALETICAS SPA"/>
    <n v="21.8"/>
    <n v="908.33333333333337"/>
    <s v="UF"/>
    <s v="false"/>
  </r>
  <r>
    <s v="3300"/>
    <s v="PE"/>
    <x v="1"/>
    <n v="802"/>
    <s v="PE Ops Mall"/>
    <s v="JMALAGA"/>
    <x v="2"/>
    <s v="1200146148"/>
    <s v="10"/>
    <x v="1343"/>
    <s v="REPARACION Y MMTO GEOMEMBRANA TECHO USIL"/>
    <d v="2026-02-23T00:00:00"/>
    <s v="RFC_CPI_SAP"/>
    <s v="ZSRV"/>
    <s v=""/>
    <s v="P55830207"/>
    <s v="GONNI S.A.C."/>
    <n v="3128"/>
    <n v="906.66666666666663"/>
    <s v="PEN"/>
    <s v="false"/>
  </r>
  <r>
    <s v="3520"/>
    <s v="PE"/>
    <x v="1"/>
    <n v="804"/>
    <s v="PE Marketing Mall"/>
    <s v="JHERNANDEZ"/>
    <x v="2"/>
    <s v="1200145971"/>
    <s v="10"/>
    <x v="1344"/>
    <s v="POP _ POP Calendario Enero"/>
    <d v="2026-02-19T00:00:00"/>
    <s v="EXT_EDAVILA"/>
    <s v="ZSRV"/>
    <s v="SER_MKT"/>
    <s v="P53508634"/>
    <s v="INVERSIONES QUISPE &amp; GUTIERREZ S.A."/>
    <n v="3127.87"/>
    <n v="906.62898550724628"/>
    <s v="PEN"/>
    <s v="false"/>
  </r>
  <r>
    <s v="LAR"/>
    <s v="PE"/>
    <x v="1"/>
    <n v="804"/>
    <s v="PE Marketing Mall"/>
    <s v="NBARRANZUELA"/>
    <x v="2"/>
    <s v="1200146410"/>
    <s v="10"/>
    <x v="1345"/>
    <s v="POP_AON_Fase 2  mantenimiento elementos"/>
    <d v="2026-02-26T00:00:00"/>
    <s v="EXT_ACHIHUAN"/>
    <s v="ZSRV"/>
    <s v="SER_MKT"/>
    <s v="P60410156"/>
    <s v="S &amp; M GIGANTICOLOR S.A.C"/>
    <n v="3120"/>
    <n v="904.3478260869565"/>
    <s v="PEN"/>
    <s v="false"/>
  </r>
  <r>
    <s v="2200"/>
    <s v="CL"/>
    <x v="0"/>
    <n v="604"/>
    <s v="CL Marketing Mall"/>
    <s v="F.MOZO"/>
    <x v="2"/>
    <s v="1200145749"/>
    <s v="10"/>
    <x v="1346"/>
    <s v="TURISTAS/ IMPRESION FLYERS"/>
    <d v="2026-02-17T00:00:00"/>
    <s v="MFILIPINI"/>
    <s v="ZSRV"/>
    <s v=""/>
    <s v="76593514"/>
    <s v="TEMPO PRODUCCIONES BY DS SPA"/>
    <n v="837000"/>
    <n v="903.95602259350062"/>
    <s v="CLP"/>
    <s v="false"/>
  </r>
  <r>
    <s v="3540"/>
    <s v="PE"/>
    <x v="1"/>
    <n v="810"/>
    <s v="PE Área Personas"/>
    <s v="ccapcha"/>
    <x v="2"/>
    <s v="1200147054"/>
    <s v="10"/>
    <x v="1347"/>
    <s v="RH2: ANALISTA CONTROL DE GESTIÓN"/>
    <d v="2026-03-10T00:00:00"/>
    <s v="CCAPCHA"/>
    <s v="ZSRV"/>
    <s v=""/>
    <s v="P61173608"/>
    <s v="SERVICIOS TOP PRO HUNT S.A.C"/>
    <n v="3118.5"/>
    <n v="903.91304347826087"/>
    <s v="PEN"/>
    <s v="false"/>
  </r>
  <r>
    <s v="BOG"/>
    <s v="CO"/>
    <x v="3"/>
    <n v="702"/>
    <s v="CO Ops Mall"/>
    <s v="CAROL CORTES"/>
    <x v="3"/>
    <s v="1200147414"/>
    <s v="10"/>
    <x v="1348"/>
    <s v="SISTEMA DE DETECCIÓN SOTANO 1, COSTADO S"/>
    <d v="2026-03-16T00:00:00"/>
    <s v="EXT_APAREDES"/>
    <s v="ZSRV"/>
    <s v=""/>
    <s v="C900038616"/>
    <s v="CBRE COLOMBIA SAS"/>
    <n v="3322112"/>
    <n v="903.23871669385539"/>
    <s v="COP"/>
    <s v="false"/>
  </r>
  <r>
    <s v="OUL"/>
    <s v="PE"/>
    <x v="1"/>
    <n v="804"/>
    <s v="PE Marketing Mall"/>
    <s v="JHURTADO"/>
    <x v="3"/>
    <s v="1400009379"/>
    <s v="10"/>
    <x v="1349"/>
    <s v="TikTok Squad_Otras Campañas_Pago de cont"/>
    <d v="2026-03-18T00:00:00"/>
    <s v="EXT_ACHIHUAN"/>
    <s v="ZPMH"/>
    <s v="SER_MKT"/>
    <s v="P46296694"/>
    <s v="CLAUDIA ELIZABETH CAMACHO GOMERO"/>
    <n v="3103.33"/>
    <n v="899.51594202898548"/>
    <s v="PEN"/>
    <s v="false"/>
  </r>
  <r>
    <s v="OUL"/>
    <s v="PE"/>
    <x v="1"/>
    <n v="804"/>
    <s v="PE Marketing Mall"/>
    <s v="JHURTADO"/>
    <x v="3"/>
    <s v="1400009379"/>
    <s v="20"/>
    <x v="1349"/>
    <s v="TikTok Squad_Otras Campañas_Pago de cont"/>
    <d v="2026-03-18T00:00:00"/>
    <s v="EXT_ACHIHUAN"/>
    <s v="ZPMH"/>
    <s v="SER_MKT"/>
    <s v="P46296694"/>
    <s v="CLAUDIA ELIZABETH CAMACHO GOMERO"/>
    <n v="3103.33"/>
    <n v="899.51594202898548"/>
    <s v="PEN"/>
    <s v="false"/>
  </r>
  <r>
    <s v="OUL"/>
    <s v="PE"/>
    <x v="1"/>
    <n v="804"/>
    <s v="PE Marketing Mall"/>
    <s v="JHURTADO"/>
    <x v="3"/>
    <s v="1400009379"/>
    <s v="30"/>
    <x v="1349"/>
    <s v="TikTok Squad_Otras Campañas_Pago de cont"/>
    <d v="2026-03-18T00:00:00"/>
    <s v="EXT_ACHIHUAN"/>
    <s v="ZPMH"/>
    <s v="SER_MKT"/>
    <s v="P46296694"/>
    <s v="CLAUDIA ELIZABETH CAMACHO GOMERO"/>
    <n v="3103.33"/>
    <n v="899.51594202898548"/>
    <s v="PEN"/>
    <s v="false"/>
  </r>
  <r>
    <s v="MOL"/>
    <s v="PE"/>
    <x v="1"/>
    <n v="802"/>
    <s v="PE Ops Mall"/>
    <s v="JZAPATA"/>
    <x v="2"/>
    <s v="1200143692"/>
    <s v="10"/>
    <x v="1350"/>
    <s v="PINTURA DE MUROS Y COLUMNAS EN AREAS CON"/>
    <d v="2026-01-06T00:00:00"/>
    <s v="EXT_BRODRIGU"/>
    <s v="ZSRV"/>
    <s v=""/>
    <s v="P80076090"/>
    <s v="MELGAREJO SOTO ALFREDO ."/>
    <n v="3100"/>
    <n v="898.55072463768113"/>
    <s v="PEN"/>
    <s v="false"/>
  </r>
  <r>
    <s v="6500"/>
    <s v="PE"/>
    <x v="2"/>
    <n v="804"/>
    <s v="PE Marketing Mall"/>
    <s v="AFALCON"/>
    <x v="2"/>
    <s v="1200143884"/>
    <s v="10"/>
    <x v="1351"/>
    <s v="Eventos_Pasacalle y barco pirata"/>
    <d v="2026-01-12T00:00:00"/>
    <s v="EXT_ACHIHUAN"/>
    <s v="ZSRV"/>
    <s v="SER_MKT"/>
    <s v="P20416564"/>
    <s v="SUSAN LEON PRODUCCIONES Y REPRESENT"/>
    <n v="3100"/>
    <n v="898.55072463768113"/>
    <s v="PEN"/>
    <s v="false"/>
  </r>
  <r>
    <s v="OUL"/>
    <s v="PE"/>
    <x v="1"/>
    <n v="803"/>
    <s v="PE Ops Out/Strips"/>
    <s v="mrodriguezc"/>
    <x v="2"/>
    <s v="1200143903"/>
    <s v="10"/>
    <x v="1352"/>
    <s v="Mantenimiento a Portico Panamericana Sur"/>
    <d v="2026-01-12T00:00:00"/>
    <s v="MRODRIGUEZC"/>
    <s v="ZSRV"/>
    <s v=""/>
    <s v="P60790228"/>
    <s v="JP ENERGY S.A.C"/>
    <n v="3100"/>
    <n v="898.55072463768113"/>
    <s v="PEN"/>
    <s v="false"/>
  </r>
  <r>
    <s v="LAR"/>
    <s v="PE"/>
    <x v="1"/>
    <n v="801"/>
    <s v="PE Center Manager"/>
    <s v="FZAMALLOA"/>
    <x v="2"/>
    <s v="1200143944"/>
    <s v="10"/>
    <x v="1353"/>
    <s v="Reparación de tubería en red principal d"/>
    <d v="2026-01-13T00:00:00"/>
    <s v="EXT_BRODRIGU"/>
    <s v="ZSRV"/>
    <s v=""/>
    <s v="P60790228"/>
    <s v="JP ENERGY S.A.C"/>
    <n v="3100"/>
    <n v="898.55072463768113"/>
    <s v="PEN"/>
    <s v="false"/>
  </r>
  <r>
    <s v="MIN"/>
    <s v="PE"/>
    <x v="1"/>
    <n v="804"/>
    <s v="PE Marketing Mall"/>
    <s v="AATOCHE"/>
    <x v="2"/>
    <s v="1200144366"/>
    <s v="10"/>
    <x v="1354"/>
    <s v="Talleres Enero 3 fechas"/>
    <d v="2026-01-21T00:00:00"/>
    <s v="EXT_EDAVILA"/>
    <s v="ZSRV"/>
    <s v="SER_MKT"/>
    <s v="P20416564"/>
    <s v="SUSAN LEON PRODUCCIONES Y REPRESENT"/>
    <n v="3100"/>
    <n v="898.55072463768113"/>
    <s v="PEN"/>
    <s v="false"/>
  </r>
  <r>
    <s v="3450"/>
    <s v="PE"/>
    <x v="1"/>
    <n v="803"/>
    <s v="PE Ops Out/Strips"/>
    <s v="mrodriguezc"/>
    <x v="2"/>
    <s v="1200145083"/>
    <s v="10"/>
    <x v="1355"/>
    <s v="Habilitación Sala de Conferencias"/>
    <d v="2026-02-05T00:00:00"/>
    <s v="MRODRIGUEZC"/>
    <s v="ZSRV"/>
    <s v=""/>
    <s v="P09132227"/>
    <s v="PALACIOS DIAZ ROSA LINDA"/>
    <n v="3100"/>
    <n v="898.55072463768113"/>
    <s v="PEN"/>
    <s v="false"/>
  </r>
  <r>
    <s v="6030"/>
    <s v="PE"/>
    <x v="2"/>
    <n v="802"/>
    <s v="PE Ops Mall"/>
    <s v="LHUAMAN"/>
    <x v="3"/>
    <s v="1200147504"/>
    <s v="10"/>
    <x v="1356"/>
    <s v="MATERIALES VARIOS MANTTO"/>
    <d v="2026-03-17T00:00:00"/>
    <s v="LHUAMAN"/>
    <s v="ZSRV"/>
    <s v=""/>
    <s v="P56607803"/>
    <s v="NATIONAL FACILITIES MANAGEMENT S.A."/>
    <n v="3091"/>
    <n v="895.94202898550725"/>
    <s v="PEN"/>
    <s v="false"/>
  </r>
  <r>
    <s v="PRT"/>
    <s v="CL"/>
    <x v="0"/>
    <n v="602"/>
    <s v="CL Ops Mall"/>
    <s v="ROQUENDO"/>
    <x v="3"/>
    <s v="1200147273"/>
    <s v="10"/>
    <x v="1357"/>
    <s v="registri filtraciones casa ideas"/>
    <d v="2026-03-13T00:00:00"/>
    <s v="MMARTINEZG"/>
    <s v="ZSRV"/>
    <s v=""/>
    <s v="77569713"/>
    <s v="ARQUITECTURA INGENIERIA Y"/>
    <n v="828880"/>
    <n v="895.18646117957087"/>
    <s v="CLP"/>
    <s v="false"/>
  </r>
  <r>
    <s v="PJM"/>
    <s v="PE"/>
    <x v="1"/>
    <n v="802"/>
    <s v="PE Ops Mall"/>
    <s v="RBECERRA"/>
    <x v="2"/>
    <s v="1200143730"/>
    <s v="10"/>
    <x v="1358"/>
    <s v="MANTTO SIST A&amp;D - PJM"/>
    <d v="2026-01-06T00:00:00"/>
    <s v="RBECERRA"/>
    <s v="ZSRV"/>
    <s v=""/>
    <s v="P51353366"/>
    <s v="SIELME S.A.C."/>
    <n v="3088"/>
    <n v="895.07246376811588"/>
    <s v="PEN"/>
    <s v="false"/>
  </r>
  <r>
    <s v="4150"/>
    <s v="CO"/>
    <x v="3"/>
    <n v="715"/>
    <s v="CO Gcia Inmob"/>
    <s v="LCAMARGO"/>
    <x v="2"/>
    <s v="1200144294"/>
    <s v="10"/>
    <x v="1359"/>
    <s v="Instalación Pernos"/>
    <d v="2026-01-20T00:00:00"/>
    <s v="LCAMARGO"/>
    <s v="ZSRV"/>
    <s v=""/>
    <s v="C900171033"/>
    <s v="JARCO SOCIEDAD POR ACCIONES SIMPLIF"/>
    <n v="3291350"/>
    <n v="894.87493202827625"/>
    <s v="COP"/>
    <s v="false"/>
  </r>
  <r>
    <s v="6030"/>
    <s v="PE"/>
    <x v="2"/>
    <n v="802"/>
    <s v="PE Ops Mall"/>
    <s v="AMARCHESINI"/>
    <x v="2"/>
    <s v="1200144870"/>
    <s v="10"/>
    <x v="1360"/>
    <s v="AUDITORIAS_CHIMBOTE_ENERO_2026"/>
    <d v="2026-01-30T00:00:00"/>
    <s v="EXT_ACHIHUAN"/>
    <s v="ZSRV"/>
    <s v="SER_GRAL"/>
    <s v="P49259204"/>
    <s v="AF CONCEPT S.A.C."/>
    <n v="3080"/>
    <n v="892.75362318840575"/>
    <s v="PEN"/>
    <s v="false"/>
  </r>
  <r>
    <s v="MCH"/>
    <s v="PE"/>
    <x v="2"/>
    <n v="803"/>
    <s v="PE Ops Out/Strips"/>
    <s v="EREJAS"/>
    <x v="2"/>
    <s v="1200144705"/>
    <s v="10"/>
    <x v="1361"/>
    <s v="Sum. Liquido biodegradable MCH"/>
    <d v="2026-01-28T00:00:00"/>
    <s v="EREJAS"/>
    <s v="ZSRV"/>
    <s v=""/>
    <s v="P60704100"/>
    <s v="TECNOLOGIAS DEL AGUA CONTAMINADA S."/>
    <n v="3078.9"/>
    <n v="892.43478260869563"/>
    <s v="PEN"/>
    <s v="false"/>
  </r>
  <r>
    <s v="6500"/>
    <s v="PE"/>
    <x v="2"/>
    <n v="802"/>
    <s v="PE Ops Mall"/>
    <s v="JGONZALES"/>
    <x v="2"/>
    <s v="1200145609"/>
    <s v="10"/>
    <x v="1362"/>
    <s v="Suministro de 27 luces de emergencia"/>
    <d v="2026-02-13T00:00:00"/>
    <s v="JGONZALES"/>
    <s v="ZSRV"/>
    <s v=""/>
    <s v="P56607803"/>
    <s v="NATIONAL FACILITIES MANAGEMENT S.A."/>
    <n v="3077.21"/>
    <n v="891.94492753623183"/>
    <s v="PEN"/>
    <s v="false"/>
  </r>
  <r>
    <s v="6550"/>
    <s v="PE"/>
    <x v="2"/>
    <n v="804"/>
    <s v="PE Marketing Mall"/>
    <s v="JHERNANDEZ"/>
    <x v="2"/>
    <s v="1200144548"/>
    <s v="10"/>
    <x v="1363"/>
    <s v="POP _  POP Calendario"/>
    <d v="2026-01-26T00:00:00"/>
    <s v="EXT_EDAVILA"/>
    <s v="ZSRV"/>
    <s v="SER_MKT"/>
    <s v="P40978481"/>
    <s v="MEJIA AQUIJE OSCAR ALBERTO"/>
    <n v="3072.03"/>
    <n v="890.4434782608696"/>
    <s v="PEN"/>
    <s v="false"/>
  </r>
  <r>
    <s v="3510"/>
    <s v="PE"/>
    <x v="1"/>
    <n v="802"/>
    <s v="PE Ops Mall"/>
    <s v="AMARCHESINI"/>
    <x v="2"/>
    <s v="1200144664"/>
    <s v="10"/>
    <x v="1364"/>
    <s v="REVISION_CAJAMARCA_ENERO_2026"/>
    <d v="2026-01-27T00:00:00"/>
    <s v="EXT_ACHIHUAN"/>
    <s v="ZSRV"/>
    <s v="SER_GRAL"/>
    <s v="P49259204"/>
    <s v="AF CONCEPT S.A.C."/>
    <n v="3070"/>
    <n v="889.85507246376812"/>
    <s v="PEN"/>
    <s v="false"/>
  </r>
  <r>
    <s v="1100"/>
    <s v="CL"/>
    <x v="0"/>
    <n v="614"/>
    <s v="CL Explotación TI"/>
    <s v="CPAVEZ"/>
    <x v="2"/>
    <s v="1200143734"/>
    <s v="10"/>
    <x v="1365"/>
    <s v="CELULAR - KATERIN CEA"/>
    <d v="2026-01-07T00:00:00"/>
    <s v="CPAVEZ"/>
    <s v="ZSRV"/>
    <s v="SER_GRAL"/>
    <s v="96806980"/>
    <s v="ENTEL PCS TELECOMUNICACIONES S.A."/>
    <n v="823782"/>
    <n v="889.68064540516025"/>
    <s v="CLP"/>
    <s v="false"/>
  </r>
  <r>
    <s v="1100"/>
    <s v="CL"/>
    <x v="0"/>
    <n v="914"/>
    <s v="Corp Explo. TI"/>
    <s v="CPAVEZ"/>
    <x v="2"/>
    <s v="1200143732"/>
    <s v="10"/>
    <x v="1366"/>
    <s v="CELULAR - RODRIGO URCELAY"/>
    <d v="2026-01-07T00:00:00"/>
    <s v="CPAVEZ"/>
    <s v="ZSRV"/>
    <s v="SER_GRAL"/>
    <s v="96806980"/>
    <s v="ENTEL PCS TELECOMUNICACIONES S.A."/>
    <n v="823782"/>
    <n v="889.68064540516025"/>
    <s v="CLP"/>
    <s v="false"/>
  </r>
  <r>
    <s v="1100"/>
    <s v="CL"/>
    <x v="0"/>
    <n v="614"/>
    <s v="CL Explotación TI"/>
    <s v="CPAVEZ"/>
    <x v="2"/>
    <s v="1200144262"/>
    <s v="10"/>
    <x v="1367"/>
    <s v="CELULAR - ANIBAL HUNEEUS"/>
    <d v="2026-01-20T00:00:00"/>
    <s v="CPAVEZ"/>
    <s v="ZSRV"/>
    <s v="SER_GRAL"/>
    <s v="96806980"/>
    <s v="ENTEL PCS TELECOMUNICACIONES S.A."/>
    <n v="823782"/>
    <n v="889.68064540516025"/>
    <s v="CLP"/>
    <s v="false"/>
  </r>
  <r>
    <s v="6030"/>
    <s v="PE"/>
    <x v="2"/>
    <n v="802"/>
    <s v="PE Ops Mall"/>
    <s v="LHUAMAN"/>
    <x v="2"/>
    <s v="1200145797"/>
    <s v="10"/>
    <x v="1368"/>
    <s v="ROLLOS PARA CAJEROS ESTACIONAMIENTOS"/>
    <d v="2026-02-17T00:00:00"/>
    <s v="LHUAMAN"/>
    <s v="ZSRV"/>
    <s v=""/>
    <s v="P53754813"/>
    <s v="EQUIPOS Y SISTEMAS DE PARKING S.R.L"/>
    <n v="3062.68"/>
    <n v="887.73333333333323"/>
    <s v="PEN"/>
    <s v="false"/>
  </r>
  <r>
    <s v="6030"/>
    <s v="PE"/>
    <x v="2"/>
    <n v="802"/>
    <s v="PE Ops Mall"/>
    <s v="LHUAMAN"/>
    <x v="2"/>
    <s v="1200146033"/>
    <s v="10"/>
    <x v="1369"/>
    <s v="ROLLOS PARA CAJEROS ESTACIONAMIENTOS2"/>
    <d v="2026-02-20T00:00:00"/>
    <s v="LHUAMAN"/>
    <s v="ZSRV"/>
    <s v=""/>
    <s v="P53754813"/>
    <s v="EQUIPOS Y SISTEMAS DE PARKING S.R.L"/>
    <n v="3062.68"/>
    <n v="887.73333333333323"/>
    <s v="PEN"/>
    <s v="false"/>
  </r>
  <r>
    <s v="LAR"/>
    <s v="PE"/>
    <x v="1"/>
    <n v="801"/>
    <s v="PE Center Manager"/>
    <s v="FZAMALLOA"/>
    <x v="3"/>
    <s v="1200147231"/>
    <s v="10"/>
    <x v="1370"/>
    <s v="Sum. materiales para tableros eléctricos"/>
    <d v="2026-03-12T00:00:00"/>
    <s v="EXT_KNOLASCO"/>
    <s v="ZSRV"/>
    <s v=""/>
    <s v="P56607803"/>
    <s v="NATIONAL FACILITIES MANAGEMENT S.A."/>
    <n v="3056"/>
    <n v="885.79710144927526"/>
    <s v="PEN"/>
    <s v="false"/>
  </r>
  <r>
    <s v="3510"/>
    <s v="PE"/>
    <x v="1"/>
    <n v="802"/>
    <s v="PE Ops Mall"/>
    <s v="DDIAZ"/>
    <x v="2"/>
    <s v="1200144866"/>
    <s v="10"/>
    <x v="1371"/>
    <s v="Grifos Temporizados Helvex"/>
    <d v="2026-01-30T00:00:00"/>
    <s v="DDIAZ"/>
    <s v="ZSRV"/>
    <s v=""/>
    <s v="P52933471"/>
    <s v="EMPSER PERU E.I.R.L"/>
    <n v="3055.8"/>
    <n v="885.73913043478262"/>
    <s v="PEN"/>
    <s v="false"/>
  </r>
  <r>
    <s v="LAR"/>
    <s v="PE"/>
    <x v="1"/>
    <n v="801"/>
    <s v="PE Center Manager"/>
    <s v="FZAMALLOA"/>
    <x v="2"/>
    <s v="1200144015"/>
    <s v="10"/>
    <x v="1372"/>
    <s v="MANTENIMIENTO PREVENTIVO TTVV  H&amp;M"/>
    <d v="2026-01-14T00:00:00"/>
    <s v="EXT_BRODRIGU"/>
    <s v="ZSRV"/>
    <s v=""/>
    <s v="P56607803"/>
    <s v="NATIONAL FACILITIES MANAGEMENT S.A."/>
    <n v="3055"/>
    <n v="885.50724637681151"/>
    <s v="PEN"/>
    <s v="false"/>
  </r>
  <r>
    <s v="LAR"/>
    <s v="PE"/>
    <x v="1"/>
    <n v="801"/>
    <s v="PE Center Manager"/>
    <s v="FZAMALLOA"/>
    <x v="2"/>
    <s v="1200145660"/>
    <s v="10"/>
    <x v="1373"/>
    <s v="MANTENIMIENTO PREVENTIVO TTVV  H&amp;M"/>
    <d v="2026-02-16T00:00:00"/>
    <s v="EXT_BRODRIGU"/>
    <s v="ZSRV"/>
    <s v=""/>
    <s v="P56607803"/>
    <s v="NATIONAL FACILITIES MANAGEMENT S.A."/>
    <n v="3055"/>
    <n v="885.50724637681151"/>
    <s v="PEN"/>
    <s v="false"/>
  </r>
  <r>
    <s v="LAR"/>
    <s v="PE"/>
    <x v="1"/>
    <n v="801"/>
    <s v="PE Center Manager"/>
    <s v="FZAMALLOA"/>
    <x v="3"/>
    <s v="1200147296"/>
    <s v="10"/>
    <x v="1374"/>
    <s v="MANTENIMIENTO PREVENTIVO TTVV  H&amp;M"/>
    <d v="2026-03-13T00:00:00"/>
    <s v="EXT_KNOLASCO"/>
    <s v="ZSRV"/>
    <s v=""/>
    <s v="P56607803"/>
    <s v="NATIONAL FACILITIES MANAGEMENT S.A."/>
    <n v="3055"/>
    <n v="885.50724637681151"/>
    <s v="PEN"/>
    <s v="false"/>
  </r>
  <r>
    <s v="MIN"/>
    <s v="PE"/>
    <x v="1"/>
    <n v="802"/>
    <s v="PE Ops Mall"/>
    <s v="Jrojas"/>
    <x v="3"/>
    <s v="1200147349"/>
    <s v="10"/>
    <x v="1375"/>
    <s v="HABI. LOCAL.SANTANDER-ACI"/>
    <d v="2026-03-16T00:00:00"/>
    <s v="EXT_EDAVILA"/>
    <s v="ZSRV"/>
    <s v=""/>
    <s v="P53839517"/>
    <s v="MR SISTEMAS ESPECIALES E.I.R.L."/>
    <n v="3055"/>
    <n v="885.50724637681151"/>
    <s v="PEN"/>
    <s v="false"/>
  </r>
  <r>
    <s v="4300"/>
    <s v="CO"/>
    <x v="3"/>
    <n v="719"/>
    <s v="CO Gcia Ing"/>
    <s v="JVASQUEZ"/>
    <x v="2"/>
    <s v="1200144415"/>
    <s v="10"/>
    <x v="1376"/>
    <s v="5.1.3 Reubicacion camaras pecera S1 Arb"/>
    <d v="2026-01-22T00:00:00"/>
    <s v="JVASQUEZ"/>
    <s v="ZSRV"/>
    <s v=""/>
    <s v="C900038616"/>
    <s v="CBRE COLOMBIA SAS"/>
    <n v="3256000"/>
    <n v="885.26373028820012"/>
    <s v="COP"/>
    <s v="false"/>
  </r>
  <r>
    <s v="1110"/>
    <s v="CL"/>
    <x v="0"/>
    <n v="612"/>
    <s v="CL Serv al Cliente"/>
    <s v="AOLAVARRIA"/>
    <x v="3"/>
    <s v="1200147530"/>
    <s v="10"/>
    <x v="1377"/>
    <s v="MCN-Métodos captura NPS"/>
    <d v="2026-03-18T00:00:00"/>
    <s v="EXT_KBRAVO"/>
    <s v="ZSRV"/>
    <s v=""/>
    <s v="76007167"/>
    <s v="PEIRANO Y COMPANIA CONSULTORES"/>
    <n v="885"/>
    <n v="885"/>
    <s v="USD"/>
    <s v="false"/>
  </r>
  <r>
    <s v="6650"/>
    <s v="PE"/>
    <x v="2"/>
    <n v="802"/>
    <s v="PE Ops Mall"/>
    <s v="MCHACALIAZA"/>
    <x v="2"/>
    <s v="1200145268"/>
    <s v="10"/>
    <x v="1378"/>
    <s v="Correctivos Sistema de Gas Natural"/>
    <d v="2026-02-09T00:00:00"/>
    <s v="MCHACALIAZA"/>
    <s v="ZSRV"/>
    <s v=""/>
    <s v="P60142232"/>
    <s v="JHC MULTISERVICIOS E.I.R.L."/>
    <n v="3050.3"/>
    <n v="884.14492753623188"/>
    <s v="PEN"/>
    <s v="false"/>
  </r>
  <r>
    <s v="MVS"/>
    <s v="PE"/>
    <x v="2"/>
    <n v="803"/>
    <s v="PE Ops Out/Strips"/>
    <s v="JROJAS"/>
    <x v="2"/>
    <s v="1200144079"/>
    <s v="10"/>
    <x v="1379"/>
    <s v="Puertas cortafuego"/>
    <d v="2026-01-15T00:00:00"/>
    <s v="JROJAS"/>
    <s v="ZSRV"/>
    <s v=""/>
    <s v="P53753329"/>
    <s v="INVERSIONES &amp; SERVICIOS GENERALES A"/>
    <n v="3050"/>
    <n v="884.05797101449275"/>
    <s v="PEN"/>
    <s v="false"/>
  </r>
  <r>
    <s v="MIN"/>
    <s v="PE"/>
    <x v="1"/>
    <n v="802"/>
    <s v="PE Ops Mall"/>
    <s v="jrojas"/>
    <x v="3"/>
    <s v="1200147310"/>
    <s v="10"/>
    <x v="1380"/>
    <s v="HABI. LOCAL.PYN-ACI"/>
    <d v="2026-03-13T00:00:00"/>
    <s v="EXT_EDAVILA"/>
    <s v="ZSRV"/>
    <s v=""/>
    <s v="P53839517"/>
    <s v="MR SISTEMAS ESPECIALES E.I.R.L."/>
    <n v="3042.21"/>
    <n v="881.8"/>
    <s v="PEN"/>
    <s v="false"/>
  </r>
  <r>
    <s v="1100"/>
    <s v="CL"/>
    <x v="0"/>
    <n v="604"/>
    <s v="CL Marketing Mall"/>
    <s v="MGALLARDO"/>
    <x v="2"/>
    <s v="1200147011"/>
    <s v="10"/>
    <x v="1381"/>
    <s v="RULETA/ ANFITRION MONSTER/ MAR 26"/>
    <d v="2026-03-10T00:00:00"/>
    <s v="MGALLARDOC"/>
    <s v="ZSRV"/>
    <s v=""/>
    <s v="76682308"/>
    <s v="AGENCIA DE MEDIOS SIBERIA LIMITADA"/>
    <n v="815000"/>
    <n v="880.19612713704066"/>
    <s v="CLP"/>
    <s v="false"/>
  </r>
  <r>
    <s v="MIN"/>
    <s v="PE"/>
    <x v="1"/>
    <n v="802"/>
    <s v="PE Ops Mall"/>
    <s v="jrojas"/>
    <x v="3"/>
    <s v="1200147363"/>
    <s v="10"/>
    <x v="1382"/>
    <s v="HABI. LOCAL.EX LOCAL DEL CAFÉ-ACI"/>
    <d v="2026-03-16T00:00:00"/>
    <s v="EXT_EDAVILA"/>
    <s v="ZSRV"/>
    <s v=""/>
    <s v="P53839517"/>
    <s v="MR SISTEMAS ESPECIALES E.I.R.L."/>
    <n v="3035.71"/>
    <n v="879.91594202898546"/>
    <s v="PEN"/>
    <s v="false"/>
  </r>
  <r>
    <s v="LAR"/>
    <s v="PE"/>
    <x v="1"/>
    <n v="801"/>
    <s v="PE Center Manager"/>
    <s v="FZAMALLOA"/>
    <x v="3"/>
    <s v="1200147677"/>
    <s v="10"/>
    <x v="1383"/>
    <s v="SUM. ACCESORIOS BATERIAS SSHH."/>
    <d v="2026-03-19T00:00:00"/>
    <s v="EXT_KNOLASCO"/>
    <s v="ZSRV"/>
    <s v=""/>
    <s v="P56607803"/>
    <s v="NATIONAL FACILITIES MANAGEMENT S.A."/>
    <n v="3029.52"/>
    <n v="878.12173913043478"/>
    <s v="PEN"/>
    <s v="false"/>
  </r>
  <r>
    <s v="3510"/>
    <s v="PE"/>
    <x v="1"/>
    <n v="802"/>
    <s v="PE Ops Mall"/>
    <s v="DDIAZ"/>
    <x v="2"/>
    <s v="1200146993"/>
    <s v="10"/>
    <x v="1384"/>
    <s v="Rebobinado de Electrobomba"/>
    <d v="2026-03-10T00:00:00"/>
    <s v="DDIAZ"/>
    <s v="ZSRV"/>
    <s v=""/>
    <s v="P47186416"/>
    <s v="WILSON CAMACHO CERDAN"/>
    <n v="3029"/>
    <n v="877.97101449275362"/>
    <s v="PEN"/>
    <s v="false"/>
  </r>
  <r>
    <s v="MIN"/>
    <s v="PE"/>
    <x v="1"/>
    <n v="802"/>
    <s v="PE Ops Mall"/>
    <s v="Cpisfil"/>
    <x v="2"/>
    <s v="1200144069"/>
    <s v="10"/>
    <x v="1385"/>
    <s v="alqui-5 Enfriadores por 5 días-hym-02.01"/>
    <d v="2026-01-15T00:00:00"/>
    <s v="EXT_EDAVILA"/>
    <s v="ZSRV"/>
    <s v=""/>
    <s v="P56607803"/>
    <s v="NATIONAL FACILITIES MANAGEMENT S.A."/>
    <n v="3022.23"/>
    <n v="876.00869565217386"/>
    <s v="PEN"/>
    <s v="false"/>
  </r>
  <r>
    <s v="LAR"/>
    <s v="PE"/>
    <x v="1"/>
    <n v="804"/>
    <s v="PE Marketing Mall"/>
    <s v="NBARRANZUELA"/>
    <x v="2"/>
    <s v="1200146399"/>
    <s v="10"/>
    <x v="1386"/>
    <s v="POP_AON_Fase 1  mantenimiento elementos"/>
    <d v="2026-02-26T00:00:00"/>
    <s v="EXT_ACHIHUAN"/>
    <s v="ZSRV"/>
    <s v="SER_MKT"/>
    <s v="P60410156"/>
    <s v="S &amp; M GIGANTICOLOR S.A.C"/>
    <n v="3020"/>
    <n v="875.36231884057963"/>
    <s v="PEN"/>
    <s v="false"/>
  </r>
  <r>
    <s v="6550"/>
    <s v="PE"/>
    <x v="2"/>
    <n v="804"/>
    <s v="PE Marketing Mall"/>
    <s v="JHERNANDEZ"/>
    <x v="2"/>
    <s v="1200145266"/>
    <s v="10"/>
    <x v="1387"/>
    <s v="DESARROLLO Y MTTO DE SEÑALÉTICA"/>
    <d v="2026-02-09T00:00:00"/>
    <s v="EXT_EDAVILA"/>
    <s v="ZSRV"/>
    <s v="SER_MKT"/>
    <s v="P53508634"/>
    <s v="INVERSIONES QUISPE &amp; GUTIERREZ S.A."/>
    <n v="3019"/>
    <n v="875.07246376811588"/>
    <s v="PEN"/>
    <s v="false"/>
  </r>
  <r>
    <s v="MOL"/>
    <s v="PE"/>
    <x v="1"/>
    <n v="802"/>
    <s v="PE Ops Mall"/>
    <s v="JZAPATA"/>
    <x v="3"/>
    <s v="1200147113"/>
    <s v="10"/>
    <x v="1388"/>
    <s v="FEB 26 FEE DE ADM. PLAYAS - ADICIONAL"/>
    <d v="2026-03-11T00:00:00"/>
    <s v="EXT_KNOLASCO"/>
    <s v="ZSRV"/>
    <s v=""/>
    <s v="P60338169"/>
    <s v="INVERSIONES URBANISTICAS OPERADORA"/>
    <n v="3019"/>
    <n v="875.07246376811588"/>
    <s v="PEN"/>
    <s v="false"/>
  </r>
  <r>
    <s v="MOL"/>
    <s v="PE"/>
    <x v="1"/>
    <n v="802"/>
    <s v="PE Ops Mall"/>
    <s v="JZAPATA"/>
    <x v="3"/>
    <s v="1200147112"/>
    <s v="10"/>
    <x v="1389"/>
    <s v="ENER 26 FEE DE ADM. PLAYAS - ADICIONAL"/>
    <d v="2026-03-11T00:00:00"/>
    <s v="EXT_KNOLASCO"/>
    <s v="ZSRV"/>
    <s v=""/>
    <s v="P60338169"/>
    <s v="INVERSIONES URBANISTICAS OPERADORA"/>
    <n v="3019"/>
    <n v="875.07246376811588"/>
    <s v="PEN"/>
    <s v="false"/>
  </r>
  <r>
    <s v="AEB"/>
    <s v="CL"/>
    <x v="0"/>
    <n v="602"/>
    <s v="CL Ops Mall"/>
    <s v="MFREITEZ"/>
    <x v="2"/>
    <s v="1200143907"/>
    <s v="10"/>
    <x v="1390"/>
    <s v="CONTROL DE PALOMAS ENERO-FEBRERO-MARZO"/>
    <d v="2026-01-12T00:00:00"/>
    <s v="KVARAS"/>
    <s v="ZSRV"/>
    <s v=""/>
    <s v="8337147"/>
    <s v="JUAN ANTONIO LAZO QUEZADA"/>
    <n v="21"/>
    <n v="875"/>
    <s v="UF"/>
    <s v="false"/>
  </r>
  <r>
    <s v="2400"/>
    <s v="CL"/>
    <x v="0"/>
    <n v="602"/>
    <s v="CL Ops Mall"/>
    <s v="RMESa"/>
    <x v="2"/>
    <s v="1200146713"/>
    <s v="10"/>
    <x v="1391"/>
    <s v="Mejora de area verde CDH"/>
    <d v="2026-03-04T00:00:00"/>
    <s v="PCAMPOS"/>
    <s v="ZSRV"/>
    <s v=""/>
    <s v="76694376"/>
    <s v="SERVICIOS INDUSTRIALES ELMEC LIMITA"/>
    <n v="805285"/>
    <n v="869.70397330251751"/>
    <s v="CLP"/>
    <s v="false"/>
  </r>
  <r>
    <s v="LAR"/>
    <s v="PE"/>
    <x v="1"/>
    <n v="801"/>
    <s v="PE Center Manager"/>
    <s v="FZAMALLOA"/>
    <x v="2"/>
    <s v="1200144016"/>
    <s v="10"/>
    <x v="1392"/>
    <s v="MANTENIMIENTO PREVENTIVO HVAC FH y FG"/>
    <d v="2026-01-14T00:00:00"/>
    <s v="EXT_BRODRIGU"/>
    <s v="ZSRV"/>
    <s v=""/>
    <s v="P56607803"/>
    <s v="NATIONAL FACILITIES MANAGEMENT S.A."/>
    <n v="3000"/>
    <n v="869.56521739130426"/>
    <s v="PEN"/>
    <s v="false"/>
  </r>
  <r>
    <s v="MIN"/>
    <s v="PE"/>
    <x v="1"/>
    <n v="804"/>
    <s v="PE Marketing Mall"/>
    <s v="AATOCHE"/>
    <x v="2"/>
    <s v="1200144681"/>
    <s v="10"/>
    <x v="1393"/>
    <s v="Comparsa 10 y 11 Enero"/>
    <d v="2026-01-27T00:00:00"/>
    <s v="EXT_EDAVILA"/>
    <s v="ZSRV"/>
    <s v="SER_MKT"/>
    <s v="P54567758"/>
    <s v="CARICATOONS EVENTOS SAC"/>
    <n v="3000"/>
    <n v="869.56521739130426"/>
    <s v="PEN"/>
    <s v="false"/>
  </r>
  <r>
    <s v="MIN"/>
    <s v="PE"/>
    <x v="1"/>
    <n v="804"/>
    <s v="PE Marketing Mall"/>
    <s v="AATOCHE"/>
    <x v="2"/>
    <s v="1200144862"/>
    <s v="10"/>
    <x v="1394"/>
    <s v="15 y 16 Ene_Grupo_Electrogeno"/>
    <d v="2026-01-29T00:00:00"/>
    <s v="AATOCHE"/>
    <s v="ZSRV"/>
    <s v=""/>
    <s v="P54567758"/>
    <s v="CARICATOONS EVENTOS SAC"/>
    <n v="3000"/>
    <n v="869.56521739130426"/>
    <s v="PEN"/>
    <s v="false"/>
  </r>
  <r>
    <s v="MIN"/>
    <s v="PE"/>
    <x v="1"/>
    <n v="804"/>
    <s v="PE Marketing Mall"/>
    <s v="AATOCHE"/>
    <x v="2"/>
    <s v="1200145492"/>
    <s v="10"/>
    <x v="1395"/>
    <s v="Talleres_Niños_Febrero"/>
    <d v="2026-02-12T00:00:00"/>
    <s v="EXT_EDAVILA"/>
    <s v="ZSRV"/>
    <s v="SER_MKT"/>
    <s v="P54567758"/>
    <s v="CARICATOONS EVENTOS SAC"/>
    <n v="3000"/>
    <n v="869.56521739130426"/>
    <s v="PEN"/>
    <s v="false"/>
  </r>
  <r>
    <s v="LAR"/>
    <s v="PE"/>
    <x v="1"/>
    <n v="801"/>
    <s v="PE Center Manager"/>
    <s v="FZAMALLOA"/>
    <x v="2"/>
    <s v="1200145661"/>
    <s v="10"/>
    <x v="1396"/>
    <s v="MANTENIMIENTO PREVENTIVO HVAC FH y FG"/>
    <d v="2026-02-16T00:00:00"/>
    <s v="EXT_BRODRIGU"/>
    <s v="ZSRV"/>
    <s v=""/>
    <s v="P56607803"/>
    <s v="NATIONAL FACILITIES MANAGEMENT S.A."/>
    <n v="3000"/>
    <n v="869.56521739130426"/>
    <s v="PEN"/>
    <s v="false"/>
  </r>
  <r>
    <s v="MOL"/>
    <s v="PE"/>
    <x v="1"/>
    <n v="802"/>
    <s v="PE Ops Mall"/>
    <s v="Ameza"/>
    <x v="2"/>
    <s v="1200145867"/>
    <s v="10"/>
    <x v="1397"/>
    <s v="Servicio de seguridad especial (evaluaci"/>
    <d v="2026-02-18T00:00:00"/>
    <s v="AMEZAR"/>
    <s v="ZSRV"/>
    <s v="SER_VARIO"/>
    <s v="P55219583"/>
    <s v="SERVICIOS EVENTOS SPECIALES"/>
    <n v="3000"/>
    <n v="869.56521739130426"/>
    <s v="PEN"/>
    <s v="false"/>
  </r>
  <r>
    <s v="MIN"/>
    <s v="PE"/>
    <x v="1"/>
    <n v="804"/>
    <s v="PE Marketing Mall"/>
    <s v="AATOCHE"/>
    <x v="2"/>
    <s v="1200146458"/>
    <s v="10"/>
    <x v="1398"/>
    <s v="Catering 22/02"/>
    <d v="2026-02-27T00:00:00"/>
    <s v="AATOCHE"/>
    <s v="ZSRV"/>
    <s v=""/>
    <s v="P20416564"/>
    <s v="SUSAN LEON PRODUCCIONES Y REPRESENT"/>
    <n v="3000"/>
    <n v="869.56521739130426"/>
    <s v="PEN"/>
    <s v="false"/>
  </r>
  <r>
    <s v="MIN"/>
    <s v="PE"/>
    <x v="1"/>
    <n v="804"/>
    <s v="PE Marketing Mall"/>
    <s v="AATOCHE"/>
    <x v="2"/>
    <s v="1200146459"/>
    <s v="10"/>
    <x v="1399"/>
    <s v="Catering 20/02"/>
    <d v="2026-02-27T00:00:00"/>
    <s v="AATOCHE"/>
    <s v="ZSRV"/>
    <s v=""/>
    <s v="P20416564"/>
    <s v="SUSAN LEON PRODUCCIONES Y REPRESENT"/>
    <n v="3000"/>
    <n v="869.56521739130426"/>
    <s v="PEN"/>
    <s v="false"/>
  </r>
  <r>
    <s v="3300"/>
    <s v="PE"/>
    <x v="1"/>
    <n v="804"/>
    <s v="PE Marketing Mall"/>
    <s v="YPAREDES"/>
    <x v="2"/>
    <s v="1200146505"/>
    <s v="10"/>
    <x v="1400"/>
    <s v="Premios_BTS _Tomatodo y colores"/>
    <d v="2026-02-27T00:00:00"/>
    <s v="EXT_EDAVILA"/>
    <s v="ZSRV"/>
    <s v="SER_MKT"/>
    <s v="P20416564"/>
    <s v="SUSAN LEON PRODUCCIONES Y REPRESENT"/>
    <n v="3000"/>
    <n v="869.56521739130426"/>
    <s v="PEN"/>
    <s v="false"/>
  </r>
  <r>
    <s v="6740"/>
    <s v="PE"/>
    <x v="2"/>
    <n v="804"/>
    <s v="PE Marketing Mall"/>
    <s v="KORDAYA"/>
    <x v="2"/>
    <s v="1200146630"/>
    <s v="10"/>
    <x v="1401"/>
    <s v="BTL_Eventos-Marzo-CHO"/>
    <d v="2026-03-03T00:00:00"/>
    <s v="EXT_ACHIHUAN"/>
    <s v="ZSRV"/>
    <s v="SER_MKT"/>
    <s v="P20416564"/>
    <s v="SUSAN LEON PRODUCCIONES Y REPRESENT"/>
    <n v="3000"/>
    <n v="869.56521739130426"/>
    <s v="PEN"/>
    <s v="false"/>
  </r>
  <r>
    <s v="LAR"/>
    <s v="PE"/>
    <x v="1"/>
    <n v="801"/>
    <s v="PE Center Manager"/>
    <s v="FZAMALLOA"/>
    <x v="3"/>
    <s v="1200147295"/>
    <s v="10"/>
    <x v="1402"/>
    <s v="MANTENIMIENTO PREVENTIVO HVAC FH y FG"/>
    <d v="2026-03-13T00:00:00"/>
    <s v="EXT_KNOLASCO"/>
    <s v="ZSRV"/>
    <s v=""/>
    <s v="P56607803"/>
    <s v="NATIONAL FACILITIES MANAGEMENT S.A."/>
    <n v="3000"/>
    <n v="869.56521739130426"/>
    <s v="PEN"/>
    <s v="false"/>
  </r>
  <r>
    <s v="3520"/>
    <s v="PE"/>
    <x v="1"/>
    <n v="802"/>
    <s v="PE Ops Mall"/>
    <s v="APRADA"/>
    <x v="3"/>
    <s v="1200147665"/>
    <s v="10"/>
    <x v="1403"/>
    <s v="REP.Y NIVEL. PERFIL MAMPARA AMPLIAC. IZQ"/>
    <d v="2026-03-19T00:00:00"/>
    <s v="APRADA"/>
    <s v="ZSRV"/>
    <s v="SER_GRAL"/>
    <s v="P60142232"/>
    <s v="JHC MULTISERVICIOS E.I.R.L."/>
    <n v="3000"/>
    <n v="869.56521739130426"/>
    <s v="PEN"/>
    <s v="false"/>
  </r>
  <r>
    <s v="1100"/>
    <s v="CL"/>
    <x v="0"/>
    <n v="914"/>
    <s v="Corp Explo. TI"/>
    <s v="CPAVEZ"/>
    <x v="3"/>
    <s v="1200147123"/>
    <s v="10"/>
    <x v="1404"/>
    <s v="CELULAR - FELIPE SALAZAR"/>
    <d v="2026-03-11T00:00:00"/>
    <s v="CPAVEZ"/>
    <s v="ZSRV"/>
    <s v="SER_GRAL"/>
    <s v="96806980"/>
    <s v="ENTEL PCS TELECOMUNICACIONES S.A."/>
    <n v="805008"/>
    <n v="869.40481461881575"/>
    <s v="CLP"/>
    <s v="false"/>
  </r>
  <r>
    <s v="1100"/>
    <s v="CL"/>
    <x v="0"/>
    <n v="914"/>
    <s v="Corp Explo. TI"/>
    <s v="CPAVEZ"/>
    <x v="2"/>
    <s v="1200146746"/>
    <s v="10"/>
    <x v="1405"/>
    <s v="CELULAR - FELIPE SALAZAR"/>
    <d v="2026-03-05T00:00:00"/>
    <s v="CPAVEZ"/>
    <s v="ZSRV"/>
    <s v="SER_GRAL"/>
    <s v="96806980"/>
    <s v="ENTEL PCS TELECOMUNICACIONES S.A."/>
    <n v="805000"/>
    <n v="869.39617465683159"/>
    <s v="CLP"/>
    <s v="false"/>
  </r>
  <r>
    <s v="6030"/>
    <s v="PE"/>
    <x v="2"/>
    <n v="802"/>
    <s v="PE Ops Mall"/>
    <s v="LHUAMAN"/>
    <x v="3"/>
    <s v="1200147451"/>
    <s v="10"/>
    <x v="1406"/>
    <s v="REPARAC FILTRAC AGUA BAÑO 4"/>
    <d v="2026-03-17T00:00:00"/>
    <s v="LHUAMAN"/>
    <s v="ZSRV"/>
    <s v=""/>
    <s v="P56607803"/>
    <s v="NATIONAL FACILITIES MANAGEMENT S.A."/>
    <n v="2999"/>
    <n v="869.27536231884051"/>
    <s v="PEN"/>
    <s v="false"/>
  </r>
  <r>
    <s v="MIN"/>
    <s v="PE"/>
    <x v="1"/>
    <n v="802"/>
    <s v="PE Ops Mall"/>
    <s v="cpisfil"/>
    <x v="2"/>
    <s v="1200145433"/>
    <s v="10"/>
    <x v="1407"/>
    <s v="Correc. de filtra. en ducto de cables de"/>
    <d v="2026-02-11T00:00:00"/>
    <s v="EXT_EDAVILA"/>
    <s v="ZSRV"/>
    <s v=""/>
    <s v="P56607803"/>
    <s v="NATIONAL FACILITIES MANAGEMENT S.A."/>
    <n v="2998.7"/>
    <n v="869.18840579710138"/>
    <s v="PEN"/>
    <s v="false"/>
  </r>
  <r>
    <s v="1100"/>
    <s v="CL"/>
    <x v="0"/>
    <n v="612"/>
    <s v="CL Serv al Cliente"/>
    <s v="JRODRIGUEZ"/>
    <x v="2"/>
    <s v="1200146210"/>
    <s v="10"/>
    <x v="1408"/>
    <s v="MAT-Chalecos SFC"/>
    <d v="2026-02-24T00:00:00"/>
    <s v="JDRODRIGUEZ"/>
    <s v="ZSRV"/>
    <s v=""/>
    <s v="76593514"/>
    <s v="TEMPO PRODUCCIONES BY DS SPA"/>
    <n v="804425"/>
    <n v="868.77517738921949"/>
    <s v="CLP"/>
    <s v="false"/>
  </r>
  <r>
    <s v="LAR"/>
    <s v="PE"/>
    <x v="1"/>
    <n v="801"/>
    <s v="PE Center Manager"/>
    <s v="FZAMALLOA"/>
    <x v="2"/>
    <s v="1200144935"/>
    <s v="10"/>
    <x v="1409"/>
    <s v="SUMINISTRO VARIOS PEPELERA DISPENSADOR"/>
    <d v="2026-02-02T00:00:00"/>
    <s v="EXT_BRODRIGU"/>
    <s v="ZSRV"/>
    <s v=""/>
    <s v="P60089483"/>
    <s v="GEMSA CORPORACIÓN S.A.C"/>
    <n v="2997"/>
    <n v="868.695652173913"/>
    <s v="PEN"/>
    <s v="false"/>
  </r>
  <r>
    <s v="LAR"/>
    <s v="PE"/>
    <x v="1"/>
    <n v="801"/>
    <s v="PE Center Manager"/>
    <s v="FZAMALLOA"/>
    <x v="2"/>
    <s v="1200146408"/>
    <s v="10"/>
    <x v="1410"/>
    <s v="ITSE Limpieza Rutas Evacuación y materia"/>
    <d v="2026-02-26T00:00:00"/>
    <s v="EXT_BRODRIGU"/>
    <s v="ZSRV"/>
    <s v=""/>
    <s v="P56607803"/>
    <s v="NATIONAL FACILITIES MANAGEMENT S.A."/>
    <n v="2997"/>
    <n v="868.695652173913"/>
    <s v="PEN"/>
    <s v="false"/>
  </r>
  <r>
    <s v="6030"/>
    <s v="PE"/>
    <x v="2"/>
    <n v="804"/>
    <s v="PE Marketing Mall"/>
    <s v="RCULQUI"/>
    <x v="2"/>
    <s v="1200144959"/>
    <s v="10"/>
    <x v="1411"/>
    <s v="Premios_BTS_Escolares"/>
    <d v="2026-02-03T00:00:00"/>
    <s v="EXT_BRODRIGU"/>
    <s v="ZSRV"/>
    <s v=""/>
    <s v="P54763719"/>
    <s v="FEEDBACK CONSULTORES PERU S.R.L."/>
    <n v="2995"/>
    <n v="868.1159420289855"/>
    <s v="PEN"/>
    <s v="false"/>
  </r>
  <r>
    <s v="3510"/>
    <s v="PE"/>
    <x v="1"/>
    <n v="804"/>
    <s v="PE Marketing Mall"/>
    <s v="RCULQUI"/>
    <x v="2"/>
    <s v="1200144977"/>
    <s v="10"/>
    <x v="1412"/>
    <s v="Premios_BTS_Escolares"/>
    <d v="2026-02-03T00:00:00"/>
    <s v="SGARIBAY"/>
    <s v="ZSRV"/>
    <s v=""/>
    <s v="P54763719"/>
    <s v="FEEDBACK CONSULTORES PERU S.R.L."/>
    <n v="2995"/>
    <n v="868.1159420289855"/>
    <s v="PEN"/>
    <s v="false"/>
  </r>
  <r>
    <s v="4300"/>
    <s v="CO"/>
    <x v="3"/>
    <n v="704"/>
    <s v="CO Mktg Mall"/>
    <s v="JVALDERRAMA"/>
    <x v="2"/>
    <s v="1200145450"/>
    <s v="10"/>
    <x v="1413"/>
    <s v="Suscripción Anual Fenalco"/>
    <d v="2026-02-11T00:00:00"/>
    <s v="JVALDERRAMA"/>
    <s v="ZSRV"/>
    <s v=""/>
    <s v="C891411821"/>
    <s v="FEDERACION NACIONAL DE COMERCIANTES"/>
    <n v="3192000"/>
    <n v="867.86296900489401"/>
    <s v="COP"/>
    <s v="false"/>
  </r>
  <r>
    <s v="6650"/>
    <s v="PE"/>
    <x v="2"/>
    <n v="802"/>
    <s v="PE Ops Mall"/>
    <s v="MCHACALIAZA"/>
    <x v="2"/>
    <s v="1200145409"/>
    <s v="10"/>
    <x v="1414"/>
    <s v="Cambio de equipo extender - Contador"/>
    <d v="2026-02-10T00:00:00"/>
    <s v="MCHACALIAZA"/>
    <s v="ZSRV"/>
    <s v=""/>
    <s v="P55513538"/>
    <s v="RETAIL CHECK PERU S.A.C."/>
    <n v="2985"/>
    <n v="865.21739130434776"/>
    <s v="PEN"/>
    <s v="false"/>
  </r>
  <r>
    <s v="1100"/>
    <s v="CL"/>
    <x v="0"/>
    <n v="602"/>
    <s v="CL Ops Mall"/>
    <s v="MANTONIETA"/>
    <x v="3"/>
    <s v="1200147406"/>
    <s v="10"/>
    <x v="1415"/>
    <s v="Reparación emergencia cañería sanitaria"/>
    <d v="2026-03-16T00:00:00"/>
    <s v="EXT_MURRA"/>
    <s v="ZSRV"/>
    <s v=""/>
    <s v="76179272"/>
    <s v="ANDES FACILITY MANAGEMENT SPA"/>
    <n v="800093"/>
    <n v="864.096637974793"/>
    <s v="CLP"/>
    <s v="false"/>
  </r>
  <r>
    <s v="2400"/>
    <s v="CL"/>
    <x v="0"/>
    <n v="602"/>
    <s v="CL Ops Mall"/>
    <s v="rmesa"/>
    <x v="2"/>
    <s v="1200144708"/>
    <s v="10"/>
    <x v="1416"/>
    <s v="Trabajo cámaras alcantarillado"/>
    <d v="2026-01-28T00:00:00"/>
    <s v="EXT_JHERRERA"/>
    <s v="ZSRV"/>
    <s v=""/>
    <s v="76839748"/>
    <s v="SERVICIOS INTEGRALES RICARDO ALFONS"/>
    <n v="800000"/>
    <n v="863.996198416727"/>
    <s v="CLP"/>
    <s v="false"/>
  </r>
  <r>
    <s v="2310"/>
    <s v="CL"/>
    <x v="0"/>
    <n v="602"/>
    <s v="CL Ops Mall"/>
    <s v="RMESA"/>
    <x v="2"/>
    <s v="1200146356"/>
    <s v="10"/>
    <x v="1417"/>
    <s v="Adicionales Ceramicas Sala"/>
    <d v="2026-02-25T00:00:00"/>
    <s v="PCAMPOS"/>
    <s v="ZSRV"/>
    <s v=""/>
    <s v="78101469"/>
    <s v="B&amp;L CONSTRUCCION SPA"/>
    <n v="800000"/>
    <n v="863.996198416727"/>
    <s v="CLP"/>
    <s v="false"/>
  </r>
  <r>
    <s v="MIN"/>
    <s v="PE"/>
    <x v="1"/>
    <n v="804"/>
    <s v="PE Marketing Mall"/>
    <s v="AATOCHE"/>
    <x v="2"/>
    <s v="1200144158"/>
    <s v="10"/>
    <x v="1418"/>
    <s v="Tapizon, vallas, baños, etc 15/01"/>
    <d v="2026-01-16T00:00:00"/>
    <s v="EXT_EDAVILA"/>
    <s v="ZSRV"/>
    <s v="SER_MKT"/>
    <s v="P09378629"/>
    <s v="ARIAS RIVAS FLOR ROSSANA"/>
    <n v="2980"/>
    <n v="863.76811594202889"/>
    <s v="PEN"/>
    <s v="false"/>
  </r>
  <r>
    <s v="3450"/>
    <s v="PE"/>
    <x v="1"/>
    <n v="803"/>
    <s v="PE Ops Out/Strips"/>
    <s v="mrodriguezc"/>
    <x v="2"/>
    <s v="1200145432"/>
    <s v="10"/>
    <x v="1419"/>
    <s v="atencion emergencia pendiente National"/>
    <d v="2026-02-11T00:00:00"/>
    <s v="MRODRIGUEZC"/>
    <s v="ZSRV"/>
    <s v=""/>
    <s v="P56607803"/>
    <s v="NATIONAL FACILITIES MANAGEMENT S.A."/>
    <n v="2980"/>
    <n v="863.76811594202889"/>
    <s v="PEN"/>
    <s v="false"/>
  </r>
  <r>
    <s v="ACH"/>
    <s v="CL"/>
    <x v="0"/>
    <n v="604"/>
    <s v="CL Marketing Mall"/>
    <s v="F.LAMBERT"/>
    <x v="2"/>
    <s v="1200144070"/>
    <s v="10"/>
    <x v="1420"/>
    <s v="VDV/ INFLUENCERS/ ENERO/ 100%"/>
    <d v="2026-01-15T00:00:00"/>
    <s v="MFILIPINI"/>
    <s v="ZSRV"/>
    <s v=""/>
    <s v="76945383"/>
    <s v="NOT MEDIA SPA"/>
    <n v="798000"/>
    <n v="861.83620792068518"/>
    <s v="CLP"/>
    <s v="false"/>
  </r>
  <r>
    <s v="6150"/>
    <s v="PE"/>
    <x v="2"/>
    <n v="804"/>
    <s v="PE Marketing Mall"/>
    <s v="RCULQUI"/>
    <x v="2"/>
    <s v="1200144136"/>
    <s v="10"/>
    <x v="1421"/>
    <s v="Eventos_EneSL"/>
    <d v="2026-01-16T00:00:00"/>
    <s v="EXT_BRODRIGU"/>
    <s v="ZSRV"/>
    <s v=""/>
    <s v="P20416564"/>
    <s v="SUSAN LEON PRODUCCIONES Y REPRESENT"/>
    <n v="2970"/>
    <n v="860.86956521739125"/>
    <s v="PEN"/>
    <s v="false"/>
  </r>
  <r>
    <s v="3510"/>
    <s v="PE"/>
    <x v="1"/>
    <n v="804"/>
    <s v="PE Marketing Mall"/>
    <s v="RCULQUI"/>
    <x v="2"/>
    <s v="1200145951"/>
    <s v="10"/>
    <x v="1422"/>
    <s v="POP Señalética_TV Mercadito"/>
    <d v="2026-02-19T00:00:00"/>
    <s v="SGARIBAY"/>
    <s v="ZSRV"/>
    <s v=""/>
    <s v="P49614128"/>
    <s v="BACKSTAGE &amp; MARKETING SRL"/>
    <n v="2970"/>
    <n v="860.86956521739125"/>
    <s v="PEN"/>
    <s v="false"/>
  </r>
  <r>
    <s v="3450"/>
    <s v="PE"/>
    <x v="1"/>
    <n v="803"/>
    <s v="PE Ops Out/Strips"/>
    <s v="EREJAS"/>
    <x v="2"/>
    <s v="1200145045"/>
    <s v="10"/>
    <x v="1423"/>
    <s v="Serv. Recarga extintores VMCH"/>
    <d v="2026-02-04T00:00:00"/>
    <s v="EREJAS"/>
    <s v="ZSRV"/>
    <s v=""/>
    <s v="P60193943"/>
    <s v="VALEXTIN EQUIPOS CONTRA INCENDIOS"/>
    <n v="2965.81"/>
    <n v="859.65507246376808"/>
    <s v="PEN"/>
    <s v="false"/>
  </r>
  <r>
    <s v="6740"/>
    <s v="PE"/>
    <x v="2"/>
    <n v="803"/>
    <s v="PE Ops Out/Strips"/>
    <s v="KORDAYA"/>
    <x v="2"/>
    <s v="1200144601"/>
    <s v="10"/>
    <x v="1424"/>
    <s v="SUM_QUIMICOS_TRAMPA_GRASA"/>
    <d v="2026-01-26T00:00:00"/>
    <s v="KORDAYA"/>
    <s v="ZSRV"/>
    <s v=""/>
    <s v="P60704100"/>
    <s v="TECNOLOGIAS DEL AGUA CONTAMINADA S."/>
    <n v="2965.05"/>
    <n v="859.43478260869563"/>
    <s v="PEN"/>
    <s v="false"/>
  </r>
  <r>
    <s v="MVS"/>
    <s v="PE"/>
    <x v="2"/>
    <n v="803"/>
    <s v="PE Ops Out/Strips"/>
    <s v="KORDAYA"/>
    <x v="2"/>
    <s v="1200144999"/>
    <s v="10"/>
    <x v="1425"/>
    <s v="SUM_QUIMICOS_REDES_SANITARIAS"/>
    <d v="2026-02-03T00:00:00"/>
    <s v="KORDAYA"/>
    <s v="ZSRV"/>
    <s v=""/>
    <s v="P60704100"/>
    <s v="TECNOLOGIAS DEL AGUA CONTAMINADA S."/>
    <n v="2965.05"/>
    <n v="859.43478260869563"/>
    <s v="PEN"/>
    <s v="false"/>
  </r>
  <r>
    <s v="2160"/>
    <s v="CL"/>
    <x v="0"/>
    <n v="602"/>
    <s v="CL Ops Mall"/>
    <s v="RCORTES"/>
    <x v="2"/>
    <s v="1200144968"/>
    <s v="10"/>
    <x v="1426"/>
    <s v="RCI LOCAL WEN DATO S04-05"/>
    <d v="2026-02-03T00:00:00"/>
    <s v="EXT_CVENEGAS"/>
    <s v="ZSRV"/>
    <s v=""/>
    <s v="96811990"/>
    <s v="LINKES CHILE S.A"/>
    <n v="794635"/>
    <n v="858.20202391109478"/>
    <s v="CLP"/>
    <s v="false"/>
  </r>
  <r>
    <s v="2160"/>
    <s v="CL"/>
    <x v="0"/>
    <n v="602"/>
    <s v="CL Ops Mall"/>
    <s v="RCORTES"/>
    <x v="2"/>
    <s v="1200144969"/>
    <s v="10"/>
    <x v="1427"/>
    <s v="RCI LOCAL S 300-302-304 THE OPTICA STORE"/>
    <d v="2026-02-03T00:00:00"/>
    <s v="EXT_CVENEGAS"/>
    <s v="ZSRV"/>
    <s v=""/>
    <s v="96811990"/>
    <s v="LINKES CHILE S.A"/>
    <n v="793868"/>
    <n v="857.37366755586277"/>
    <s v="CLP"/>
    <s v="false"/>
  </r>
  <r>
    <s v="PHM"/>
    <s v="CO"/>
    <x v="3"/>
    <n v="704"/>
    <s v="CO Mktg Mall"/>
    <s v="JPERDOMO"/>
    <x v="2"/>
    <s v="1200144201"/>
    <s v="10"/>
    <x v="1428"/>
    <s v="Paneles divisionales para el bodegazo"/>
    <d v="2026-01-19T00:00:00"/>
    <s v="NACOSTA"/>
    <s v="ZSRV"/>
    <s v="SER_MKT"/>
    <s v="C901860141"/>
    <s v="DJL SOLUTIONS S.A.S"/>
    <n v="3151000"/>
    <n v="856.71560630777594"/>
    <s v="COP"/>
    <s v="false"/>
  </r>
  <r>
    <s v="2160"/>
    <s v="CL"/>
    <x v="0"/>
    <n v="602"/>
    <s v="CL Ops Mall"/>
    <s v="RCORTES"/>
    <x v="2"/>
    <s v="1200144970"/>
    <s v="10"/>
    <x v="1429"/>
    <s v="RCI LOCAL S0434 ZA PERFUMES"/>
    <d v="2026-02-03T00:00:00"/>
    <s v="EXT_CVENEGAS"/>
    <s v="ZSRV"/>
    <s v=""/>
    <s v="96811990"/>
    <s v="LINKES CHILE S.A"/>
    <n v="793102"/>
    <n v="856.54639119587875"/>
    <s v="CLP"/>
    <s v="false"/>
  </r>
  <r>
    <s v="PHM"/>
    <s v="CO"/>
    <x v="3"/>
    <n v="704"/>
    <s v="CO Mktg Mall"/>
    <s v="JPERDOMO"/>
    <x v="2"/>
    <s v="1200144855"/>
    <s v="10"/>
    <x v="1430"/>
    <s v="Show violonchelo san valentin"/>
    <d v="2026-01-30T00:00:00"/>
    <s v="NACOSTA"/>
    <s v="ZSRV"/>
    <s v="SER_MKT"/>
    <s v="C900240823"/>
    <s v="ADN EVENTOS S.A.S."/>
    <n v="3150000"/>
    <n v="856.44371941272436"/>
    <s v="COP"/>
    <s v="false"/>
  </r>
  <r>
    <s v="3300"/>
    <s v="PE"/>
    <x v="1"/>
    <n v="808"/>
    <s v="PE Área Legal"/>
    <s v="GOLIVERI"/>
    <x v="2"/>
    <s v="1200145753"/>
    <s v="10"/>
    <x v="1431"/>
    <s v="Liquidación por asesoria Legal - Ene26"/>
    <d v="2026-02-17T00:00:00"/>
    <s v="SGARIBAY"/>
    <s v="ZSRV"/>
    <s v=""/>
    <s v="P54744099"/>
    <s v="ESTUDIO JORGE AVENDANO ABOGADOS"/>
    <n v="855.83"/>
    <n v="855.83"/>
    <s v="USD"/>
    <s v="false"/>
  </r>
  <r>
    <s v="LAR"/>
    <s v="PE"/>
    <x v="1"/>
    <n v="801"/>
    <s v="PE Center Manager"/>
    <s v="FZAMALLOA"/>
    <x v="2"/>
    <s v="1200146147"/>
    <s v="10"/>
    <x v="1432"/>
    <s v="Sum. e inst. de baranda y tratam. de par"/>
    <d v="2026-02-23T00:00:00"/>
    <s v="EXT_BRODRIGU"/>
    <s v="ZSRV"/>
    <s v=""/>
    <s v="P48281567"/>
    <s v="ARTE CONSULTORES, EJECUTORES E.I.R."/>
    <n v="2949.91"/>
    <n v="855.04637681159409"/>
    <s v="PEN"/>
    <s v="false"/>
  </r>
  <r>
    <s v="LAR"/>
    <s v="PE"/>
    <x v="1"/>
    <n v="801"/>
    <s v="PE Center Manager"/>
    <s v="FZAMALLOA"/>
    <x v="2"/>
    <s v="1200146664"/>
    <s v="10"/>
    <x v="1433"/>
    <s v="PROTECTOR PARA TUBERIAS CONDUIT CINEPOLI"/>
    <d v="2026-03-04T00:00:00"/>
    <s v="EXT_BRODRIGU"/>
    <s v="ZSRV"/>
    <s v=""/>
    <s v="P48281567"/>
    <s v="ARTE CONSULTORES, EJECUTORES E.I.R."/>
    <n v="2944.3"/>
    <n v="853.4202898550725"/>
    <s v="PEN"/>
    <s v="false"/>
  </r>
  <r>
    <s v="2400"/>
    <s v="CL"/>
    <x v="0"/>
    <n v="602"/>
    <s v="CL Ops Mall"/>
    <s v="RMESA"/>
    <x v="2"/>
    <s v="1200145522"/>
    <s v="10"/>
    <x v="1434"/>
    <s v="Fotocelda Ce2 segunda parte"/>
    <d v="2026-02-12T00:00:00"/>
    <s v="PCAMPOS"/>
    <s v="ZSRV"/>
    <s v=""/>
    <s v="76694376"/>
    <s v="SERVICIOS INDUSTRIALES ELMEC LIMITA"/>
    <n v="790000"/>
    <n v="853.19624593651793"/>
    <s v="CLP"/>
    <s v="false"/>
  </r>
  <r>
    <s v="2310"/>
    <s v="CL"/>
    <x v="0"/>
    <n v="602"/>
    <s v="CL Ops Mall"/>
    <s v="roquendo"/>
    <x v="2"/>
    <s v="1200146335"/>
    <s v="10"/>
    <x v="1435"/>
    <s v="Reparación filtración impulsor"/>
    <d v="2026-02-25T00:00:00"/>
    <s v="EXT_CRODRIGU"/>
    <s v="ZSRV"/>
    <s v=""/>
    <s v="76265749"/>
    <s v="SOCIEDAD GONZALEZ GAJARDO Y"/>
    <n v="790000"/>
    <n v="853.19624593651793"/>
    <s v="CLP"/>
    <s v="false"/>
  </r>
  <r>
    <s v="LMR"/>
    <s v="PE"/>
    <x v="1"/>
    <n v="816"/>
    <s v="PE Sgcia Infra"/>
    <s v="MMURGUIA"/>
    <x v="2"/>
    <s v="1200143796"/>
    <s v="10"/>
    <x v="1436"/>
    <s v="Instalación de medidor en  Lavandería"/>
    <d v="2026-01-08T00:00:00"/>
    <s v="EXT_ACHIHUAN"/>
    <s v="ZSRV"/>
    <s v="SER_GRAL"/>
    <s v="P60567651"/>
    <s v="SERVICIOS INTEGRALES E INSTALACIONE"/>
    <n v="2941.6"/>
    <n v="852.63768115942025"/>
    <s v="PEN"/>
    <s v="false"/>
  </r>
  <r>
    <s v="3510"/>
    <s v="PE"/>
    <x v="1"/>
    <n v="802"/>
    <s v="PE Ops Mall"/>
    <s v="AVERGARA"/>
    <x v="2"/>
    <s v="1200146415"/>
    <s v="10"/>
    <x v="1437"/>
    <s v="HABILITACION_CAJAMARCA_FEBRERO_2026"/>
    <d v="2026-02-26T00:00:00"/>
    <s v="EXT_ACHIHUAN"/>
    <s v="ZSRV"/>
    <s v=""/>
    <s v="P60055289"/>
    <s v="ELECTROMING INGENIERÍA Y MANTENIMIE"/>
    <n v="2940"/>
    <n v="852.17391304347825"/>
    <s v="PEN"/>
    <s v="false"/>
  </r>
  <r>
    <s v="DCO"/>
    <s v="CO"/>
    <x v="3"/>
    <n v="710"/>
    <s v="CO Sgcia Personas"/>
    <s v="T Durán"/>
    <x v="2"/>
    <s v="1200143952"/>
    <s v="10"/>
    <x v="1438"/>
    <s v="Membresia Corporativa Estandar"/>
    <d v="2026-01-13T00:00:00"/>
    <s v="PRA_KCUBIDES"/>
    <s v="ZSRV"/>
    <s v=""/>
    <s v="C860401674"/>
    <s v="ASOCIACION DE GESTION HUMANA ACRIP"/>
    <n v="3130000"/>
    <n v="851.00598151169118"/>
    <s v="COP"/>
    <s v="false"/>
  </r>
  <r>
    <s v="OUL"/>
    <s v="PE"/>
    <x v="1"/>
    <n v="803"/>
    <s v="PE Ops Out/Strips"/>
    <s v="mrodriguezc"/>
    <x v="2"/>
    <s v="1200144429"/>
    <s v="10"/>
    <x v="1439"/>
    <s v="Copra de accesorios puerta cortafuego"/>
    <d v="2026-01-22T00:00:00"/>
    <s v="MRODRIGUEZC"/>
    <s v="ZSRV"/>
    <s v=""/>
    <s v="P55558329"/>
    <s v="MUVAL S.A.C."/>
    <n v="848"/>
    <n v="848"/>
    <s v="USD"/>
    <s v="false"/>
  </r>
  <r>
    <s v="OUL"/>
    <s v="PE"/>
    <x v="1"/>
    <n v="803"/>
    <s v="PE Ops Out/Strips"/>
    <s v="mrodriguezc"/>
    <x v="2"/>
    <s v="1200144376"/>
    <s v="10"/>
    <x v="1440"/>
    <s v="Mtto a techo por daños lluvia Pionier"/>
    <d v="2026-01-21T00:00:00"/>
    <s v="MRODRIGUEZC"/>
    <s v="ZSRV"/>
    <s v=""/>
    <s v="P45538419"/>
    <s v="ELECTROSAN SERVICIOS Y SUMINISTROS"/>
    <n v="2920"/>
    <n v="846.37681159420288"/>
    <s v="PEN"/>
    <s v="false"/>
  </r>
  <r>
    <s v="4300"/>
    <s v="CO"/>
    <x v="3"/>
    <n v="704"/>
    <s v="CO Mktg Mall"/>
    <s v="JVALDERRAMA"/>
    <x v="3"/>
    <s v="1200147115"/>
    <s v="10"/>
    <x v="1441"/>
    <s v="Mobiliario Evento Vision Boards"/>
    <d v="2026-03-11T00:00:00"/>
    <s v="JVALDERRAMA"/>
    <s v="ZSRV"/>
    <s v=""/>
    <s v="C900496946"/>
    <s v="EXPOPANEL COLOMBIA S.A.S"/>
    <n v="3100000"/>
    <n v="842.84937466014139"/>
    <s v="COP"/>
    <s v="false"/>
  </r>
  <r>
    <s v="6000"/>
    <s v="PE"/>
    <x v="2"/>
    <n v="804"/>
    <s v="PE Marketing Mall"/>
    <s v="AATOCHE"/>
    <x v="3"/>
    <s v="1200147679"/>
    <s v="10"/>
    <x v="1442"/>
    <s v="ATL OOH_Volanteo Exterior Marzo"/>
    <d v="2026-03-19T00:00:00"/>
    <s v="EXT_KNOLASCO"/>
    <s v="ZSRV"/>
    <s v="SER_MKT"/>
    <s v="P20416564"/>
    <s v="SUSAN LEON PRODUCCIONES Y REPRESENT"/>
    <n v="2904"/>
    <n v="841.73913043478251"/>
    <s v="PEN"/>
    <s v="false"/>
  </r>
  <r>
    <s v="LAR"/>
    <s v="PE"/>
    <x v="1"/>
    <n v="804"/>
    <s v="PE Marketing Mall"/>
    <s v="NBARRANZUELA"/>
    <x v="3"/>
    <s v="1200147392"/>
    <s v="10"/>
    <x v="1443"/>
    <s v="PDV_Larcomar Marca Perú_Merch"/>
    <d v="2026-03-16T00:00:00"/>
    <s v="EXT_ACHIHUAN"/>
    <s v="ZSRV"/>
    <s v="SER_MKT"/>
    <s v="P60295873"/>
    <s v="LA FAMILIA GLOBAL S.A.C."/>
    <n v="2903.32"/>
    <n v="841.54202898550727"/>
    <s v="PEN"/>
    <s v="false"/>
  </r>
  <r>
    <s v="1110"/>
    <s v="CL"/>
    <x v="0"/>
    <n v="603"/>
    <s v="CL Ops Out/Strip"/>
    <s v="MBELLO"/>
    <x v="2"/>
    <s v="1200145692"/>
    <s v="10"/>
    <x v="1444"/>
    <s v="CAMBIO DE RUEDAS Y GUIA PORTON #200"/>
    <d v="2026-02-16T00:00:00"/>
    <s v="EXT_MBELLO"/>
    <s v="ZSRV"/>
    <s v=""/>
    <s v="96811990"/>
    <s v="LINKES CHILE S.A"/>
    <n v="778947"/>
    <n v="841.2590584601428"/>
    <s v="CLP"/>
    <s v="false"/>
  </r>
  <r>
    <s v="LAR"/>
    <s v="PE"/>
    <x v="1"/>
    <n v="804"/>
    <s v="PE Marketing Mall"/>
    <s v="JLAGUNA"/>
    <x v="2"/>
    <s v="1200145965"/>
    <s v="10"/>
    <x v="1445"/>
    <s v="Incentivos Digital_AON_Captura BBDD_Gift"/>
    <d v="2026-02-19T00:00:00"/>
    <s v="EXT_ACHIHUAN"/>
    <s v="ZSRV"/>
    <s v="SER_MKT"/>
    <s v="P20416564"/>
    <s v="SUSAN LEON PRODUCCIONES Y REPRESENT"/>
    <n v="2900.8"/>
    <n v="840.8115942028985"/>
    <s v="PEN"/>
    <s v="false"/>
  </r>
  <r>
    <s v="6740"/>
    <s v="PE"/>
    <x v="2"/>
    <n v="816"/>
    <s v="PE Sgcia Infra"/>
    <s v="MGRATELLY"/>
    <x v="2"/>
    <s v="1200145763"/>
    <s v="10"/>
    <x v="1446"/>
    <s v="FACTIBILIDAD_VES2_FEBRERO_2026"/>
    <d v="2026-02-17T00:00:00"/>
    <s v="EXT_ACHIHUAN"/>
    <s v="ZSRV"/>
    <s v="SER_GRAL"/>
    <s v="P60048688"/>
    <s v="P&amp;R ARQ S.A.C."/>
    <n v="2900"/>
    <n v="840.5797101449275"/>
    <s v="PEN"/>
    <s v="false"/>
  </r>
  <r>
    <s v="3520"/>
    <s v="PE"/>
    <x v="1"/>
    <n v="816"/>
    <s v="PE Sgcia Infra"/>
    <s v="MGRATELLY"/>
    <x v="2"/>
    <s v="1200146857"/>
    <s v="10"/>
    <x v="1447"/>
    <s v="TRAMITE_MPCHORRILLOS_MARZO_2026"/>
    <d v="2026-03-09T00:00:00"/>
    <s v="EXT_ACHIHUAN"/>
    <s v="ZSRV"/>
    <s v="SER_GRAL"/>
    <s v="P60026937"/>
    <s v="GESINPRO S.A.C."/>
    <n v="2900"/>
    <n v="840.5797101449275"/>
    <s v="PEN"/>
    <s v="false"/>
  </r>
  <r>
    <s v="6740"/>
    <s v="PE"/>
    <x v="2"/>
    <n v="816"/>
    <s v="PE Sgcia Infra"/>
    <s v="MGRATELLY"/>
    <x v="2"/>
    <s v="1200146858"/>
    <s v="10"/>
    <x v="1448"/>
    <s v="TRAMITE_MPCHORRILLOS_MARZO_2026"/>
    <d v="2026-03-09T00:00:00"/>
    <s v="EXT_ACHIHUAN"/>
    <s v="ZSRV"/>
    <s v="SER_GRAL"/>
    <s v="P60026937"/>
    <s v="GESINPRO S.A.C."/>
    <n v="2900"/>
    <n v="840.5797101449275"/>
    <s v="PEN"/>
    <s v="false"/>
  </r>
  <r>
    <s v="3520"/>
    <s v="PE"/>
    <x v="1"/>
    <n v="802"/>
    <s v="PE Ops Mall"/>
    <s v="APRADA"/>
    <x v="2"/>
    <s v="1200145678"/>
    <s v="10"/>
    <x v="1449"/>
    <s v="SERV ASISTENTE OPE ENE 26 (2DA QUINCENA)"/>
    <d v="2026-02-16T00:00:00"/>
    <s v="APRADA"/>
    <s v="ZSRV"/>
    <s v="SER_GRAL"/>
    <s v="P12262043"/>
    <s v="OVERALL BUSINESS S.A"/>
    <n v="2899.12"/>
    <n v="840.3246376811594"/>
    <s v="PEN"/>
    <s v="false"/>
  </r>
  <r>
    <s v="2400"/>
    <s v="CL"/>
    <x v="0"/>
    <n v="602"/>
    <s v="CL Ops Mall"/>
    <s v="RMESA"/>
    <x v="2"/>
    <s v="1200146253"/>
    <s v="10"/>
    <x v="1450"/>
    <s v="Reparación de bombas PAJ"/>
    <d v="2026-02-24T00:00:00"/>
    <s v="PCAMPOS"/>
    <s v="ZSRV"/>
    <s v=""/>
    <s v="76015796"/>
    <s v="GRUPO AMÉRICA FACILITY S.A."/>
    <n v="778054"/>
    <n v="840.29462270366014"/>
    <s v="CLP"/>
    <s v="false"/>
  </r>
  <r>
    <s v="LAR"/>
    <s v="PE"/>
    <x v="1"/>
    <n v="801"/>
    <s v="PE Center Manager"/>
    <s v="FZAMALLOA"/>
    <x v="2"/>
    <s v="1200146423"/>
    <s v="10"/>
    <x v="1451"/>
    <s v="ITSE Servicio Técnico en Altura"/>
    <d v="2026-02-26T00:00:00"/>
    <s v="EXT_BRODRIGU"/>
    <s v="ZSRV"/>
    <s v=""/>
    <s v="P56607803"/>
    <s v="NATIONAL FACILITIES MANAGEMENT S.A."/>
    <n v="2898.56"/>
    <n v="840.1623188405797"/>
    <s v="PEN"/>
    <s v="false"/>
  </r>
  <r>
    <s v="MIN"/>
    <s v="PE"/>
    <x v="1"/>
    <n v="804"/>
    <s v="PE Marketing Mall"/>
    <s v="JHERNANDEZ"/>
    <x v="2"/>
    <s v="1200145970"/>
    <s v="10"/>
    <x v="1452"/>
    <s v="POP _ Cerramiento Ex Coney"/>
    <d v="2026-02-19T00:00:00"/>
    <s v="EXT_EDAVILA"/>
    <s v="ZSRV"/>
    <s v="SER_MKT"/>
    <s v="P53508634"/>
    <s v="INVERSIONES QUISPE &amp; GUTIERREZ S.A."/>
    <n v="2898.47"/>
    <n v="840.13623188405791"/>
    <s v="PEN"/>
    <s v="false"/>
  </r>
  <r>
    <s v="2400"/>
    <s v="CL"/>
    <x v="0"/>
    <n v="602"/>
    <s v="CL Ops Mall"/>
    <s v="ROQUENDO"/>
    <x v="2"/>
    <s v="1200145188"/>
    <s v="10"/>
    <x v="1453"/>
    <s v="reposicion quicios Dorma LG27"/>
    <d v="2026-02-08T00:00:00"/>
    <s v="MMARTINEZG"/>
    <s v="ZSRV"/>
    <s v=""/>
    <s v="77569713"/>
    <s v="ARQUITECTURA INGENIERIA Y"/>
    <n v="777060"/>
    <n v="839.22110742712732"/>
    <s v="CLP"/>
    <s v="false"/>
  </r>
  <r>
    <s v="2400"/>
    <s v="CL"/>
    <x v="0"/>
    <n v="602"/>
    <s v="CL Ops Mall"/>
    <s v="ROQUENDO"/>
    <x v="2"/>
    <s v="1200145512"/>
    <s v="10"/>
    <x v="1454"/>
    <s v="reposicion quicios Dorma LG27 puerta 2"/>
    <d v="2026-02-12T00:00:00"/>
    <s v="MMARTINEZG"/>
    <s v="ZSRV"/>
    <s v=""/>
    <s v="77569713"/>
    <s v="ARQUITECTURA INGENIERIA Y"/>
    <n v="777060"/>
    <n v="839.22110742712732"/>
    <s v="CLP"/>
    <s v="false"/>
  </r>
  <r>
    <s v="6150"/>
    <s v="PE"/>
    <x v="2"/>
    <n v="802"/>
    <s v="PE Ops Mall"/>
    <s v="JGONZALES"/>
    <x v="2"/>
    <s v="1200146299"/>
    <s v="10"/>
    <x v="1455"/>
    <s v="Resortes y poleas de sincronismo"/>
    <d v="2026-02-25T00:00:00"/>
    <s v="JGONZALES"/>
    <s v="ZSRV"/>
    <s v=""/>
    <s v="P56607803"/>
    <s v="NATIONAL FACILITIES MANAGEMENT S.A."/>
    <n v="2890.6"/>
    <n v="837.85507246376801"/>
    <s v="PEN"/>
    <s v="false"/>
  </r>
  <r>
    <s v="MAM"/>
    <s v="CL"/>
    <x v="0"/>
    <n v="602"/>
    <s v="CL Ops Mall"/>
    <s v="MRUPAYAN"/>
    <x v="2"/>
    <s v="1200145828"/>
    <s v="10"/>
    <x v="1456"/>
    <s v="PARKING APP PLAN STARTER LPR MES DE ENER"/>
    <d v="2026-02-18T00:00:00"/>
    <s v="EXT_KGANA"/>
    <s v="ZSRV"/>
    <s v=""/>
    <s v="76019824"/>
    <s v="REDCOMERCIO S.A"/>
    <n v="774811"/>
    <n v="836.79219811432836"/>
    <s v="CLP"/>
    <s v="false"/>
  </r>
  <r>
    <s v="LAR"/>
    <s v="PE"/>
    <x v="1"/>
    <n v="801"/>
    <s v="PE Center Manager"/>
    <s v="FZAMALLOA"/>
    <x v="3"/>
    <s v="1200147645"/>
    <s v="10"/>
    <x v="1457"/>
    <s v="Camb. 7 met. lineales de aislamiento tér"/>
    <d v="2026-03-19T00:00:00"/>
    <s v="EXT_KNOLASCO"/>
    <s v="ZSRV"/>
    <s v=""/>
    <s v="P56607803"/>
    <s v="NATIONAL FACILITIES MANAGEMENT S.A."/>
    <n v="2885.09"/>
    <n v="836.2579710144928"/>
    <s v="PEN"/>
    <s v="false"/>
  </r>
  <r>
    <s v="6740"/>
    <s v="PE"/>
    <x v="2"/>
    <n v="804"/>
    <s v="PE Marketing Mall"/>
    <s v="KORDAYA"/>
    <x v="2"/>
    <s v="1200146129"/>
    <s v="10"/>
    <x v="1458"/>
    <s v="BTL_Otras campañas_EVENTOS_PROMOCIONALES"/>
    <d v="2026-02-23T00:00:00"/>
    <s v="EXT_ACHIHUAN"/>
    <s v="ZSRV"/>
    <s v="SER_MKT"/>
    <s v="P20416564"/>
    <s v="SUSAN LEON PRODUCCIONES Y REPRESENT"/>
    <n v="2880"/>
    <n v="834.78260869565213"/>
    <s v="PEN"/>
    <s v="false"/>
  </r>
  <r>
    <s v="OUL"/>
    <s v="PE"/>
    <x v="1"/>
    <n v="803"/>
    <s v="PE Ops Out/Strips"/>
    <s v="mrodriguezc"/>
    <x v="2"/>
    <s v="1200146617"/>
    <s v="10"/>
    <x v="1459"/>
    <s v="Agua Enero Lurin 26"/>
    <d v="2026-03-03T00:00:00"/>
    <s v="MRODRIGUEZC"/>
    <s v="ZSRV"/>
    <s v=""/>
    <s v="P51604288"/>
    <s v="TRANSPORTES ENCISO S.A.C"/>
    <n v="2880"/>
    <n v="834.78260869565213"/>
    <s v="PEN"/>
    <s v="false"/>
  </r>
  <r>
    <s v="1100"/>
    <s v="CL"/>
    <x v="0"/>
    <n v="607"/>
    <s v="CL Gcia Desarrollo"/>
    <s v="F HERNANDEZ"/>
    <x v="2"/>
    <s v="1200144982"/>
    <s v="10"/>
    <x v="1460"/>
    <s v="Suscripción Insights PRO+ Enero 2026"/>
    <d v="2026-02-03T00:00:00"/>
    <s v="BILLESCA"/>
    <s v="ZSRV"/>
    <s v=""/>
    <s v="77790882"/>
    <s v="INCITI PROCESAMIENTO DE DATOS SPA"/>
    <n v="20"/>
    <n v="833.33333333333337"/>
    <s v="UF"/>
    <s v="false"/>
  </r>
  <r>
    <s v="1100"/>
    <s v="CL"/>
    <x v="0"/>
    <n v="607"/>
    <s v="CL Gcia Desarrollo"/>
    <s v="F HERNANDEZ"/>
    <x v="2"/>
    <s v="1200144982"/>
    <s v="20"/>
    <x v="1460"/>
    <s v="Suscripción Insights PRO+ Feb 2026"/>
    <d v="2026-02-03T00:00:00"/>
    <s v="BILLESCA"/>
    <s v="ZSRV"/>
    <s v=""/>
    <s v="77790882"/>
    <s v="INCITI PROCESAMIENTO DE DATOS SPA"/>
    <n v="20"/>
    <n v="833.33333333333337"/>
    <s v="UF"/>
    <s v="false"/>
  </r>
  <r>
    <s v="1100"/>
    <s v="CL"/>
    <x v="0"/>
    <n v="607"/>
    <s v="CL Gcia Desarrollo"/>
    <s v="F HERNANDEZ"/>
    <x v="2"/>
    <s v="1200144982"/>
    <s v="30"/>
    <x v="1460"/>
    <s v="Suscripción Insights PRO+ Marzo 2026"/>
    <d v="2026-02-03T00:00:00"/>
    <s v="BILLESCA"/>
    <s v="ZSRV"/>
    <s v=""/>
    <s v="77790882"/>
    <s v="INCITI PROCESAMIENTO DE DATOS SPA"/>
    <n v="20"/>
    <n v="833.33333333333337"/>
    <s v="UF"/>
    <s v="false"/>
  </r>
  <r>
    <s v="1100"/>
    <s v="CL"/>
    <x v="0"/>
    <n v="607"/>
    <s v="CL Gcia Desarrollo"/>
    <s v="F HERNANDEZ"/>
    <x v="2"/>
    <s v="1200144982"/>
    <s v="40"/>
    <x v="1460"/>
    <s v="Suscripción Insights PRO+ Abril 2026"/>
    <d v="2026-02-03T00:00:00"/>
    <s v="BILLESCA"/>
    <s v="ZSRV"/>
    <s v=""/>
    <s v="77790882"/>
    <s v="INCITI PROCESAMIENTO DE DATOS SPA"/>
    <n v="20"/>
    <n v="833.33333333333337"/>
    <s v="UF"/>
    <s v="false"/>
  </r>
  <r>
    <s v="1100"/>
    <s v="CL"/>
    <x v="0"/>
    <n v="607"/>
    <s v="CL Gcia Desarrollo"/>
    <s v="F HERNANDEZ"/>
    <x v="2"/>
    <s v="1200144982"/>
    <s v="50"/>
    <x v="1460"/>
    <s v="Suscripción Insights PRO+ Mayo 2026"/>
    <d v="2026-02-03T00:00:00"/>
    <s v="BILLESCA"/>
    <s v="ZSRV"/>
    <s v=""/>
    <s v="77790882"/>
    <s v="INCITI PROCESAMIENTO DE DATOS SPA"/>
    <n v="20"/>
    <n v="833.33333333333337"/>
    <s v="UF"/>
    <s v="false"/>
  </r>
  <r>
    <s v="1100"/>
    <s v="CL"/>
    <x v="0"/>
    <n v="607"/>
    <s v="CL Gcia Desarrollo"/>
    <s v="F HERNANDEZ"/>
    <x v="2"/>
    <s v="1200144982"/>
    <s v="60"/>
    <x v="1460"/>
    <s v="Suscripción Insights PRO+ Junio 2026"/>
    <d v="2026-02-03T00:00:00"/>
    <s v="BILLESCA"/>
    <s v="ZSRV"/>
    <s v=""/>
    <s v="77790882"/>
    <s v="INCITI PROCESAMIENTO DE DATOS SPA"/>
    <n v="20"/>
    <n v="833.33333333333337"/>
    <s v="UF"/>
    <s v="false"/>
  </r>
  <r>
    <s v="1100"/>
    <s v="CL"/>
    <x v="0"/>
    <n v="607"/>
    <s v="CL Gcia Desarrollo"/>
    <s v="F HERNANDEZ"/>
    <x v="2"/>
    <s v="1200144982"/>
    <s v="70"/>
    <x v="1460"/>
    <s v="Suscripción Insights PRO+ Julio 2026"/>
    <d v="2026-02-03T00:00:00"/>
    <s v="BILLESCA"/>
    <s v="ZSRV"/>
    <s v=""/>
    <s v="77790882"/>
    <s v="INCITI PROCESAMIENTO DE DATOS SPA"/>
    <n v="20"/>
    <n v="833.33333333333337"/>
    <s v="UF"/>
    <s v="false"/>
  </r>
  <r>
    <s v="1100"/>
    <s v="CL"/>
    <x v="0"/>
    <n v="607"/>
    <s v="CL Gcia Desarrollo"/>
    <s v="F HERNANDEZ"/>
    <x v="2"/>
    <s v="1200144982"/>
    <s v="80"/>
    <x v="1460"/>
    <s v="Suscripción Insights PRO+ Agosto 2026"/>
    <d v="2026-02-03T00:00:00"/>
    <s v="BILLESCA"/>
    <s v="ZSRV"/>
    <s v=""/>
    <s v="77790882"/>
    <s v="INCITI PROCESAMIENTO DE DATOS SPA"/>
    <n v="20"/>
    <n v="833.33333333333337"/>
    <s v="UF"/>
    <s v="false"/>
  </r>
  <r>
    <s v="1100"/>
    <s v="CL"/>
    <x v="0"/>
    <n v="607"/>
    <s v="CL Gcia Desarrollo"/>
    <s v="F HERNANDEZ"/>
    <x v="2"/>
    <s v="1200144982"/>
    <s v="90"/>
    <x v="1460"/>
    <s v="Suscripción Insights PRO+ Sept 2026"/>
    <d v="2026-02-03T00:00:00"/>
    <s v="BILLESCA"/>
    <s v="ZSRV"/>
    <s v=""/>
    <s v="77790882"/>
    <s v="INCITI PROCESAMIENTO DE DATOS SPA"/>
    <n v="20"/>
    <n v="833.33333333333337"/>
    <s v="UF"/>
    <s v="false"/>
  </r>
  <r>
    <s v="1100"/>
    <s v="CL"/>
    <x v="0"/>
    <n v="607"/>
    <s v="CL Gcia Desarrollo"/>
    <s v="F HERNANDEZ"/>
    <x v="2"/>
    <s v="1200144982"/>
    <s v="100"/>
    <x v="1460"/>
    <s v="Suscripción Insights PRO+ Octubre 2026"/>
    <d v="2026-02-03T00:00:00"/>
    <s v="BILLESCA"/>
    <s v="ZSRV"/>
    <s v=""/>
    <s v="77790882"/>
    <s v="INCITI PROCESAMIENTO DE DATOS SPA"/>
    <n v="20"/>
    <n v="833.33333333333337"/>
    <s v="UF"/>
    <s v="false"/>
  </r>
  <r>
    <s v="1100"/>
    <s v="CL"/>
    <x v="0"/>
    <n v="607"/>
    <s v="CL Gcia Desarrollo"/>
    <s v="F HERNANDEZ"/>
    <x v="2"/>
    <s v="1200144982"/>
    <s v="110"/>
    <x v="1460"/>
    <s v="Suscripción Insights PRO+ Nov 2026"/>
    <d v="2026-02-03T00:00:00"/>
    <s v="BILLESCA"/>
    <s v="ZSRV"/>
    <s v=""/>
    <s v="77790882"/>
    <s v="INCITI PROCESAMIENTO DE DATOS SPA"/>
    <n v="20"/>
    <n v="833.33333333333337"/>
    <s v="UF"/>
    <s v="false"/>
  </r>
  <r>
    <s v="1100"/>
    <s v="CL"/>
    <x v="0"/>
    <n v="607"/>
    <s v="CL Gcia Desarrollo"/>
    <s v="F HERNANDEZ"/>
    <x v="2"/>
    <s v="1200144982"/>
    <s v="120"/>
    <x v="1460"/>
    <s v="Suscripción Insights PRO+ Dic 2026"/>
    <d v="2026-02-03T00:00:00"/>
    <s v="BILLESCA"/>
    <s v="ZSRV"/>
    <s v=""/>
    <s v="77790882"/>
    <s v="INCITI PROCESAMIENTO DE DATOS SPA"/>
    <n v="20"/>
    <n v="833.33333333333337"/>
    <s v="UF"/>
    <s v="false"/>
  </r>
  <r>
    <s v="ACO"/>
    <s v="CL"/>
    <x v="0"/>
    <n v="602"/>
    <s v="CL Ops Mall"/>
    <s v="FGONZALEZ"/>
    <x v="2"/>
    <s v="1200145636"/>
    <s v="10"/>
    <x v="1461"/>
    <s v="Visita emergencia bomba de incendio"/>
    <d v="2026-02-14T00:00:00"/>
    <s v="FGONZALEZG"/>
    <s v="ZSRV"/>
    <s v=""/>
    <s v="76425235"/>
    <s v="REDES CONTRA INCENDIOS SPA"/>
    <n v="20"/>
    <n v="833.33333333333337"/>
    <s v="UF"/>
    <s v="false"/>
  </r>
  <r>
    <s v="1100"/>
    <s v="CL"/>
    <x v="0"/>
    <n v="635"/>
    <s v="CL Proyectos 6"/>
    <s v="CARGARCIA"/>
    <x v="2"/>
    <s v="1200145979"/>
    <s v="10"/>
    <x v="1462"/>
    <s v="Traslado y Reparaciones en Oficinas"/>
    <d v="2026-02-19T00:00:00"/>
    <s v="EXT_AYEPEZ"/>
    <s v="ZSRV"/>
    <s v=""/>
    <s v="77816251"/>
    <s v="LINK SOLUCIONES SPA"/>
    <n v="20"/>
    <n v="833.33333333333337"/>
    <s v="UF"/>
    <s v="false"/>
  </r>
  <r>
    <s v="1100"/>
    <s v="CL"/>
    <x v="0"/>
    <n v="602"/>
    <s v="CL Ops Mall"/>
    <s v="MANTONIETA"/>
    <x v="3"/>
    <s v="1200147506"/>
    <s v="10"/>
    <x v="1463"/>
    <s v="Revisión estructural esfera Massiva"/>
    <d v="2026-03-18T00:00:00"/>
    <s v="EXT_CNARANJO"/>
    <s v="ZSRV"/>
    <s v=""/>
    <s v="76279296"/>
    <s v="ARANEDA INGENIEROS CONSULTORES SPA."/>
    <n v="20"/>
    <n v="833.33333333333337"/>
    <s v="UF"/>
    <s v="false"/>
  </r>
  <r>
    <s v="2400"/>
    <s v="CL"/>
    <x v="0"/>
    <n v="602"/>
    <s v="CL Ops Mall"/>
    <s v="RMESA"/>
    <x v="2"/>
    <s v="1200145887"/>
    <s v="10"/>
    <x v="1464"/>
    <s v="Insumos proyecto XANT"/>
    <d v="2026-02-18T00:00:00"/>
    <s v="PCAMPOS"/>
    <s v="ZSRV"/>
    <s v=""/>
    <s v="76152409"/>
    <s v="INVERSIONES BRIAN PATRICK SMITH"/>
    <n v="771060"/>
    <n v="832.74113593900188"/>
    <s v="CLP"/>
    <s v="false"/>
  </r>
  <r>
    <s v="6030"/>
    <s v="PE"/>
    <x v="2"/>
    <n v="802"/>
    <s v="PE Ops Mall"/>
    <s v="LHUAMAN"/>
    <x v="2"/>
    <s v="1200146740"/>
    <s v="10"/>
    <x v="1465"/>
    <s v="SUSTENTO VISE BOMBA CONTRA INCENDIO"/>
    <d v="2026-03-05T00:00:00"/>
    <s v="LHUAMAN"/>
    <s v="ZSRV"/>
    <s v=""/>
    <s v="P60484187"/>
    <s v="SOINEL COMPANY S.A.C"/>
    <n v="2872"/>
    <n v="832.463768115942"/>
    <s v="PEN"/>
    <s v="false"/>
  </r>
  <r>
    <s v="6500"/>
    <s v="PE"/>
    <x v="2"/>
    <n v="804"/>
    <s v="PE Marketing Mall"/>
    <s v="RCULQUI"/>
    <x v="2"/>
    <s v="1200144138"/>
    <s v="10"/>
    <x v="1466"/>
    <s v="Eventos_EneSL"/>
    <d v="2026-01-16T00:00:00"/>
    <s v="EXT_BRODRIGU"/>
    <s v="ZSRV"/>
    <s v=""/>
    <s v="P20416564"/>
    <s v="SUSAN LEON PRODUCCIONES Y REPRESENT"/>
    <n v="2870"/>
    <n v="831.8840579710145"/>
    <s v="PEN"/>
    <s v="false"/>
  </r>
  <r>
    <s v="OUL"/>
    <s v="PE"/>
    <x v="1"/>
    <n v="803"/>
    <s v="PE Ops Out/Strips"/>
    <s v="mrodriguezc"/>
    <x v="2"/>
    <s v="1200146888"/>
    <s v="10"/>
    <x v="1467"/>
    <s v="Instalación Nueva Puerta Zona Ptar"/>
    <d v="2026-03-09T00:00:00"/>
    <s v="MRODRIGUEZC"/>
    <s v="ZSRV"/>
    <s v=""/>
    <s v="P09132227"/>
    <s v="PALACIOS DIAZ ROSA LINDA"/>
    <n v="2870"/>
    <n v="831.8840579710145"/>
    <s v="PEN"/>
    <s v="false"/>
  </r>
  <r>
    <s v="6500"/>
    <s v="PE"/>
    <x v="2"/>
    <n v="802"/>
    <s v="PE Ops Mall"/>
    <s v="jgonzales"/>
    <x v="3"/>
    <s v="1200147505"/>
    <s v="10"/>
    <x v="1468"/>
    <s v="Solucion de fallas panel D&amp;A Huaral"/>
    <d v="2026-03-18T00:00:00"/>
    <s v="JGONZALES"/>
    <s v="ZSRV"/>
    <s v=""/>
    <s v="P60434597"/>
    <s v="DINAMO CONTROL &amp; AUTOMATIZACION S.A"/>
    <n v="2869.33"/>
    <n v="831.68985507246373"/>
    <s v="PEN"/>
    <s v="false"/>
  </r>
  <r>
    <s v="6030"/>
    <s v="PE"/>
    <x v="2"/>
    <n v="802"/>
    <s v="PE Ops Mall"/>
    <s v="LHUAMAN"/>
    <x v="2"/>
    <s v="1200146860"/>
    <s v="10"/>
    <x v="1469"/>
    <s v="CERTIF ATERRAMIENTO LETRERO - VISE"/>
    <d v="2026-03-09T00:00:00"/>
    <s v="LHUAMAN"/>
    <s v="ZSRV"/>
    <s v=""/>
    <s v="P60484187"/>
    <s v="SOINEL COMPANY S.A.C"/>
    <n v="2868"/>
    <n v="831.30434782608688"/>
    <s v="PEN"/>
    <s v="false"/>
  </r>
  <r>
    <s v="6030"/>
    <s v="PE"/>
    <x v="2"/>
    <n v="802"/>
    <s v="PE Ops Mall"/>
    <s v="LHUAMAN"/>
    <x v="2"/>
    <s v="1200146862"/>
    <s v="10"/>
    <x v="1470"/>
    <s v="CERTIFICADO ATERRAMIENTO ASCENSOR"/>
    <d v="2026-03-09T00:00:00"/>
    <s v="LHUAMAN"/>
    <s v="ZSRV"/>
    <s v=""/>
    <s v="P60484187"/>
    <s v="SOINEL COMPANY S.A.C"/>
    <n v="2868"/>
    <n v="831.30434782608688"/>
    <s v="PEN"/>
    <s v="false"/>
  </r>
  <r>
    <s v="1110"/>
    <s v="CL"/>
    <x v="0"/>
    <n v="603"/>
    <s v="CL Ops Out/Strip"/>
    <s v="MBELLO"/>
    <x v="2"/>
    <s v="1200145090"/>
    <s v="10"/>
    <x v="1471"/>
    <s v="MANTTO SIST C I  FUERA DE CTO."/>
    <d v="2026-02-05T00:00:00"/>
    <s v="EXT_MBELLO"/>
    <s v="ZSRV"/>
    <s v=""/>
    <s v="96811990"/>
    <s v="LINKES CHILE S.A"/>
    <n v="769345"/>
    <n v="830.8889440886461"/>
    <s v="CLP"/>
    <s v="false"/>
  </r>
  <r>
    <s v="2400"/>
    <s v="CL"/>
    <x v="0"/>
    <n v="602"/>
    <s v="CL Ops Mall"/>
    <s v="RMESA"/>
    <x v="2"/>
    <s v="1200145008"/>
    <s v="10"/>
    <x v="1472"/>
    <s v="Mtto Jardines Ce1 y Ce2 Ene 26"/>
    <d v="2026-02-03T00:00:00"/>
    <s v="PCAMPOS"/>
    <s v="ZSRV"/>
    <s v=""/>
    <s v="77147310"/>
    <s v="AGUASPARQUE PAISAJISMO LIMITADA"/>
    <n v="19.8"/>
    <n v="825"/>
    <s v="UF"/>
    <s v="false"/>
  </r>
  <r>
    <s v="2400"/>
    <s v="CL"/>
    <x v="0"/>
    <n v="602"/>
    <s v="CL Ops Mall"/>
    <s v="RMESA"/>
    <x v="2"/>
    <s v="1200145008"/>
    <s v="20"/>
    <x v="1472"/>
    <s v="Mtto Jardines Ce1 y Ce2 Feb 26"/>
    <d v="2026-02-03T00:00:00"/>
    <s v="PCAMPOS"/>
    <s v="ZSRV"/>
    <s v=""/>
    <s v="77147310"/>
    <s v="AGUASPARQUE PAISAJISMO LIMITADA"/>
    <n v="19.8"/>
    <n v="825"/>
    <s v="UF"/>
    <s v="false"/>
  </r>
  <r>
    <s v="2400"/>
    <s v="CL"/>
    <x v="0"/>
    <n v="602"/>
    <s v="CL Ops Mall"/>
    <s v="RMESA"/>
    <x v="2"/>
    <s v="1200145008"/>
    <s v="30"/>
    <x v="1472"/>
    <s v="Mtto Jardines Ce1 y Ce2 Mar 26"/>
    <d v="2026-02-03T00:00:00"/>
    <s v="PCAMPOS"/>
    <s v="ZSRV"/>
    <s v=""/>
    <s v="77147310"/>
    <s v="AGUASPARQUE PAISAJISMO LIMITADA"/>
    <n v="19.8"/>
    <n v="825"/>
    <s v="UF"/>
    <s v="false"/>
  </r>
  <r>
    <s v="2400"/>
    <s v="CL"/>
    <x v="0"/>
    <n v="602"/>
    <s v="CL Ops Mall"/>
    <s v="RMESA"/>
    <x v="2"/>
    <s v="1200145008"/>
    <s v="40"/>
    <x v="1472"/>
    <s v="Mtto Jardines Ce1 y Ce2 Abr 26"/>
    <d v="2026-02-03T00:00:00"/>
    <s v="PCAMPOS"/>
    <s v="ZSRV"/>
    <s v=""/>
    <s v="77147310"/>
    <s v="AGUASPARQUE PAISAJISMO LIMITADA"/>
    <n v="19.8"/>
    <n v="825"/>
    <s v="UF"/>
    <s v="false"/>
  </r>
  <r>
    <s v="2400"/>
    <s v="CL"/>
    <x v="0"/>
    <n v="602"/>
    <s v="CL Ops Mall"/>
    <s v="RMESA"/>
    <x v="2"/>
    <s v="1200145008"/>
    <s v="50"/>
    <x v="1472"/>
    <s v="Mtto Jardines Ce1 y Ce2 May 26"/>
    <d v="2026-02-03T00:00:00"/>
    <s v="PCAMPOS"/>
    <s v="ZSRV"/>
    <s v=""/>
    <s v="77147310"/>
    <s v="AGUASPARQUE PAISAJISMO LIMITADA"/>
    <n v="19.8"/>
    <n v="825"/>
    <s v="UF"/>
    <s v="false"/>
  </r>
  <r>
    <s v="2400"/>
    <s v="CL"/>
    <x v="0"/>
    <n v="602"/>
    <s v="CL Ops Mall"/>
    <s v="RMESA"/>
    <x v="2"/>
    <s v="1200145008"/>
    <s v="60"/>
    <x v="1472"/>
    <s v="Mtto Jardines Ce1 y Ce2 Jun 26"/>
    <d v="2026-02-03T00:00:00"/>
    <s v="PCAMPOS"/>
    <s v="ZSRV"/>
    <s v=""/>
    <s v="77147310"/>
    <s v="AGUASPARQUE PAISAJISMO LIMITADA"/>
    <n v="19.8"/>
    <n v="825"/>
    <s v="UF"/>
    <s v="false"/>
  </r>
  <r>
    <s v="2400"/>
    <s v="CL"/>
    <x v="0"/>
    <n v="602"/>
    <s v="CL Ops Mall"/>
    <s v="RMESA"/>
    <x v="2"/>
    <s v="1200145008"/>
    <s v="70"/>
    <x v="1472"/>
    <s v="Mtto Jardines Ce1 y Ce2 Jul 26"/>
    <d v="2026-02-03T00:00:00"/>
    <s v="PCAMPOS"/>
    <s v="ZSRV"/>
    <s v=""/>
    <s v="77147310"/>
    <s v="AGUASPARQUE PAISAJISMO LIMITADA"/>
    <n v="19.8"/>
    <n v="825"/>
    <s v="UF"/>
    <s v="false"/>
  </r>
  <r>
    <s v="2400"/>
    <s v="CL"/>
    <x v="0"/>
    <n v="602"/>
    <s v="CL Ops Mall"/>
    <s v="RMESA"/>
    <x v="2"/>
    <s v="1200145008"/>
    <s v="80"/>
    <x v="1472"/>
    <s v="Mtto Jardines Ce1 y Ce2 Ago 26"/>
    <d v="2026-02-03T00:00:00"/>
    <s v="PCAMPOS"/>
    <s v="ZSRV"/>
    <s v=""/>
    <s v="77147310"/>
    <s v="AGUASPARQUE PAISAJISMO LIMITADA"/>
    <n v="19.8"/>
    <n v="825"/>
    <s v="UF"/>
    <s v="false"/>
  </r>
  <r>
    <s v="2400"/>
    <s v="CL"/>
    <x v="0"/>
    <n v="602"/>
    <s v="CL Ops Mall"/>
    <s v="RMESA"/>
    <x v="2"/>
    <s v="1200145008"/>
    <s v="90"/>
    <x v="1472"/>
    <s v="Mtto Jardines Ce1 y Ce2 Sep 26"/>
    <d v="2026-02-03T00:00:00"/>
    <s v="PCAMPOS"/>
    <s v="ZSRV"/>
    <s v=""/>
    <s v="77147310"/>
    <s v="AGUASPARQUE PAISAJISMO LIMITADA"/>
    <n v="19.8"/>
    <n v="825"/>
    <s v="UF"/>
    <s v="false"/>
  </r>
  <r>
    <s v="2400"/>
    <s v="CL"/>
    <x v="0"/>
    <n v="602"/>
    <s v="CL Ops Mall"/>
    <s v="RMESA"/>
    <x v="2"/>
    <s v="1200145008"/>
    <s v="100"/>
    <x v="1472"/>
    <s v="Mtto Jardines Ce1 y Ce2 Oct 26"/>
    <d v="2026-02-03T00:00:00"/>
    <s v="PCAMPOS"/>
    <s v="ZSRV"/>
    <s v=""/>
    <s v="77147310"/>
    <s v="AGUASPARQUE PAISAJISMO LIMITADA"/>
    <n v="19.8"/>
    <n v="825"/>
    <s v="UF"/>
    <s v="false"/>
  </r>
  <r>
    <s v="2400"/>
    <s v="CL"/>
    <x v="0"/>
    <n v="602"/>
    <s v="CL Ops Mall"/>
    <s v="RMESA"/>
    <x v="2"/>
    <s v="1200145008"/>
    <s v="110"/>
    <x v="1472"/>
    <s v="Mtto Jardines Ce1 y Ce2 Nov 26"/>
    <d v="2026-02-03T00:00:00"/>
    <s v="PCAMPOS"/>
    <s v="ZSRV"/>
    <s v=""/>
    <s v="77147310"/>
    <s v="AGUASPARQUE PAISAJISMO LIMITADA"/>
    <n v="19.8"/>
    <n v="825"/>
    <s v="UF"/>
    <s v="false"/>
  </r>
  <r>
    <s v="2400"/>
    <s v="CL"/>
    <x v="0"/>
    <n v="602"/>
    <s v="CL Ops Mall"/>
    <s v="RMESA"/>
    <x v="2"/>
    <s v="1200145008"/>
    <s v="120"/>
    <x v="1472"/>
    <s v="Mtto Jardines Ce1 y Ce2 Dic 26"/>
    <d v="2026-02-03T00:00:00"/>
    <s v="PCAMPOS"/>
    <s v="ZSRV"/>
    <s v=""/>
    <s v="77147310"/>
    <s v="AGUASPARQUE PAISAJISMO LIMITADA"/>
    <n v="19.8"/>
    <n v="825"/>
    <s v="UF"/>
    <s v="false"/>
  </r>
  <r>
    <s v="2400"/>
    <s v="CL"/>
    <x v="0"/>
    <n v="602"/>
    <s v="CL Ops Mall"/>
    <s v="RMESA"/>
    <x v="2"/>
    <s v="1200145983"/>
    <s v="10"/>
    <x v="1473"/>
    <s v="IRA CAMARAS FEBRERO 2026"/>
    <d v="2026-02-19T00:00:00"/>
    <s v="EXT_JHERRERA"/>
    <s v="ZSRV"/>
    <s v=""/>
    <s v="76839748"/>
    <s v="SERVICIOS INTEGRALES RICARDO ALFONS"/>
    <n v="763840"/>
    <n v="824.94357024829094"/>
    <s v="CLP"/>
    <s v="false"/>
  </r>
  <r>
    <s v="6000"/>
    <s v="PE"/>
    <x v="2"/>
    <n v="802"/>
    <s v="PE Ops Mall"/>
    <s v="MPONCE"/>
    <x v="2"/>
    <s v="1200144713"/>
    <s v="10"/>
    <x v="1474"/>
    <s v="Correc. Filtración en linea de agua tube"/>
    <d v="2026-01-28T00:00:00"/>
    <s v="EXT_KNOLASCO"/>
    <s v="ZSRV"/>
    <s v="SER_MANTO"/>
    <s v="P60049092"/>
    <s v="CONSTRUCTEC RYD S.A.C."/>
    <n v="2844.56"/>
    <n v="824.5101449275362"/>
    <s v="PEN"/>
    <s v="false"/>
  </r>
  <r>
    <s v="DCO"/>
    <s v="CO"/>
    <x v="3"/>
    <n v="711"/>
    <s v="CO A.Finanzas"/>
    <s v="ABARRAGAN"/>
    <x v="2"/>
    <s v="1200144073"/>
    <s v="10"/>
    <x v="1475"/>
    <s v="JUAN VALDEZ DICIEM 25"/>
    <d v="2026-01-15T00:00:00"/>
    <s v="LBARRAGAN"/>
    <s v="ZSRV"/>
    <s v=""/>
    <s v="C830112317"/>
    <s v="PROMOTORA DE CAFE COLOMBIA S.A."/>
    <n v="3028500"/>
    <n v="823.40946166394781"/>
    <s v="COP"/>
    <s v="false"/>
  </r>
  <r>
    <s v="6700"/>
    <s v="PE"/>
    <x v="2"/>
    <n v="804"/>
    <s v="PE Marketing Mall"/>
    <s v="RCULQUI"/>
    <x v="2"/>
    <s v="1200144265"/>
    <s v="10"/>
    <x v="1476"/>
    <s v="Eventos_MarRV"/>
    <d v="2026-01-20T00:00:00"/>
    <s v="SGARIBAY"/>
    <s v="ZSRV"/>
    <s v=""/>
    <s v="P45548262"/>
    <s v="VILLON LLONTOP ROSA CATALINA"/>
    <n v="2840"/>
    <n v="823.18840579710138"/>
    <s v="PEN"/>
    <s v="false"/>
  </r>
  <r>
    <s v="3300"/>
    <s v="PE"/>
    <x v="1"/>
    <n v="804"/>
    <s v="PE Marketing Mall"/>
    <s v="YPAREDES"/>
    <x v="2"/>
    <s v="1200146507"/>
    <s v="10"/>
    <x v="1477"/>
    <s v="Eventos_BTS _Ruleta de vuelta al cole"/>
    <d v="2026-02-27T00:00:00"/>
    <s v="EXT_EDAVILA"/>
    <s v="ZSRV"/>
    <s v="SER_MKT"/>
    <s v="P60187122"/>
    <s v="IMAGETING E.I.R.L"/>
    <n v="2840"/>
    <n v="823.18840579710138"/>
    <s v="PEN"/>
    <s v="false"/>
  </r>
  <r>
    <s v="MAM"/>
    <s v="CL"/>
    <x v="0"/>
    <n v="602"/>
    <s v="CL Ops Mall"/>
    <s v="Ext_mloyola"/>
    <x v="2"/>
    <s v="1200145067"/>
    <s v="10"/>
    <x v="1478"/>
    <s v="arreglos sala de reciclaje MAM"/>
    <d v="2026-02-05T00:00:00"/>
    <s v="EXT_MLOYOLA"/>
    <s v="ZSRV"/>
    <s v=""/>
    <s v="96811990"/>
    <s v="LINKES CHILE S.A"/>
    <n v="762106"/>
    <n v="823.07085848822271"/>
    <s v="CLP"/>
    <s v="false"/>
  </r>
  <r>
    <s v="ACH"/>
    <s v="CL"/>
    <x v="0"/>
    <n v="602"/>
    <s v="CL Ops Mall"/>
    <s v="DUTRERAS"/>
    <x v="2"/>
    <s v="1200146749"/>
    <s v="10"/>
    <x v="1479"/>
    <s v="MANTENCION DE BOMBAS CHILLER"/>
    <d v="2026-03-05T00:00:00"/>
    <s v="EXT_DUTRERAS"/>
    <s v="ZSRV"/>
    <s v=""/>
    <s v="77719946"/>
    <s v="MV SERVICIOS INTEGRALES SPA"/>
    <n v="762000"/>
    <n v="822.95637899193252"/>
    <s v="CLP"/>
    <s v="false"/>
  </r>
  <r>
    <s v="PHM"/>
    <s v="CO"/>
    <x v="3"/>
    <n v="704"/>
    <s v="CO Mktg Mall"/>
    <s v="JPERDOMO"/>
    <x v="2"/>
    <s v="1200146757"/>
    <s v="10"/>
    <x v="1480"/>
    <s v="Vestidos para mesas"/>
    <d v="2026-03-05T00:00:00"/>
    <s v="NACOSTA"/>
    <s v="ZSRV"/>
    <s v="SER_MKT"/>
    <s v="C901554484"/>
    <s v="MIDORI VENTAS INSTITUCIONALES SAS"/>
    <n v="3024060"/>
    <n v="822.20228384991844"/>
    <s v="COP"/>
    <s v="false"/>
  </r>
  <r>
    <s v="6700"/>
    <s v="PE"/>
    <x v="2"/>
    <n v="802"/>
    <s v="PE Ops Mall"/>
    <s v="ZDIAZ"/>
    <x v="2"/>
    <s v="1200146025"/>
    <s v="10"/>
    <x v="1481"/>
    <s v="SUMINISTRO DE MATERIALES FEBRERO"/>
    <d v="2026-02-20T00:00:00"/>
    <s v="ZDIAZ"/>
    <s v="ZSRV"/>
    <s v=""/>
    <s v="P56607803"/>
    <s v="NATIONAL FACILITIES MANAGEMENT S.A."/>
    <n v="2836.1"/>
    <n v="822.05797101449264"/>
    <s v="PEN"/>
    <s v="false"/>
  </r>
  <r>
    <s v="6400"/>
    <s v="PE"/>
    <x v="2"/>
    <n v="814"/>
    <s v="PE Explotación TI"/>
    <s v="CPACHECO"/>
    <x v="2"/>
    <s v="1200144925"/>
    <s v="10"/>
    <x v="1482"/>
    <s v="SUM. MEDIDORES CHINCHA"/>
    <d v="2026-02-02T00:00:00"/>
    <s v="PRA_CPACHECO"/>
    <s v="ZSRV"/>
    <s v="SER_GRAL"/>
    <s v="P56570705"/>
    <s v="ENERGY CLOUD S.A.C"/>
    <n v="2830"/>
    <n v="820.28985507246375"/>
    <s v="PEN"/>
    <s v="false"/>
  </r>
  <r>
    <s v="6150"/>
    <s v="PE"/>
    <x v="2"/>
    <n v="804"/>
    <s v="PE Marketing Mall"/>
    <s v="JGONZALES"/>
    <x v="2"/>
    <s v="1200146275"/>
    <s v="10"/>
    <x v="1483"/>
    <s v="EVENTOS FEBRERO PARQUE"/>
    <d v="2026-02-24T00:00:00"/>
    <s v="EXT_BRODRIGU"/>
    <s v="ZSRV"/>
    <s v=""/>
    <s v="P20416564"/>
    <s v="SUSAN LEON PRODUCCIONES Y REPRESENT"/>
    <n v="2829.8"/>
    <n v="820.231884057971"/>
    <s v="PEN"/>
    <s v="false"/>
  </r>
  <r>
    <s v="MIN"/>
    <s v="PE"/>
    <x v="1"/>
    <n v="802"/>
    <s v="PE Ops Mall"/>
    <s v="JROJAS"/>
    <x v="3"/>
    <s v="1200147244"/>
    <s v="10"/>
    <x v="1484"/>
    <s v="08 LUMINARIAS BY320P G2 LED280/CW"/>
    <d v="2026-03-12T00:00:00"/>
    <s v="EXT_EDAVILA"/>
    <s v="ZSRV"/>
    <s v=""/>
    <s v="P20416564"/>
    <s v="SUSAN LEON PRODUCCIONES Y REPRESENT"/>
    <n v="2825"/>
    <n v="818.84057971014488"/>
    <s v="PEN"/>
    <s v="false"/>
  </r>
  <r>
    <s v="6500"/>
    <s v="PE"/>
    <x v="2"/>
    <n v="814"/>
    <s v="PE Explotación TI"/>
    <s v="CPACHECO"/>
    <x v="2"/>
    <s v="1200144948"/>
    <s v="10"/>
    <x v="1485"/>
    <s v="SUM. NODOS VES1"/>
    <d v="2026-02-02T00:00:00"/>
    <s v="PRA_CPACHECO"/>
    <s v="ZSRV"/>
    <s v="SER_GRAL"/>
    <s v="P56570705"/>
    <s v="ENERGY CLOUD S.A.C"/>
    <n v="2816"/>
    <n v="816.231884057971"/>
    <s v="PEN"/>
    <s v="false"/>
  </r>
  <r>
    <s v="2160"/>
    <s v="CL"/>
    <x v="0"/>
    <n v="602"/>
    <s v="CL Ops Mall"/>
    <s v="RCORTES"/>
    <x v="2"/>
    <s v="1200145682"/>
    <s v="10"/>
    <x v="1486"/>
    <s v="HABILITACION DE BODEGA BPB1-19 BORJA"/>
    <d v="2026-02-16T00:00:00"/>
    <s v="EXT_CVENEGAS"/>
    <s v="ZSRV"/>
    <s v=""/>
    <s v="76088687"/>
    <s v="MCS CONSTRUCCIONES LIMITADA"/>
    <n v="19.579999999999998"/>
    <n v="815.83333333333326"/>
    <s v="UF"/>
    <s v="false"/>
  </r>
  <r>
    <s v="PHM"/>
    <s v="CO"/>
    <x v="3"/>
    <n v="710"/>
    <s v="CO Sgcia Personas"/>
    <s v="C Ibañez"/>
    <x v="0"/>
    <s v="1300008835"/>
    <s v="10"/>
    <x v="1487"/>
    <s v="Apoyo Psicológico - FABRICATO"/>
    <d v="2026-01-14T00:00:00"/>
    <s v="PRA_KCUBIDES"/>
    <s v="ZSPC"/>
    <s v=""/>
    <s v="C901433542"/>
    <s v="HEAL ROOM SAS"/>
    <n v="3000000"/>
    <n v="815.66068515497557"/>
    <s v="COP"/>
    <s v="false"/>
  </r>
  <r>
    <s v="4300"/>
    <s v="CO"/>
    <x v="3"/>
    <n v="710"/>
    <s v="CO Sgcia Personas"/>
    <s v="C Ibañez"/>
    <x v="0"/>
    <s v="1300008834"/>
    <s v="10"/>
    <x v="1488"/>
    <s v="Apoyo Psicológico - Arboleda"/>
    <d v="2026-01-14T00:00:00"/>
    <s v="PRA_KCUBIDES"/>
    <s v="ZSPC"/>
    <s v=""/>
    <s v="C901433542"/>
    <s v="HEAL ROOM SAS"/>
    <n v="3000000"/>
    <n v="815.66068515497557"/>
    <s v="COP"/>
    <s v="false"/>
  </r>
  <r>
    <s v="PCA"/>
    <s v="CO"/>
    <x v="3"/>
    <n v="710"/>
    <s v="CO Sgcia Personas"/>
    <s v="C Ibañez"/>
    <x v="0"/>
    <s v="1300008833"/>
    <s v="10"/>
    <x v="1489"/>
    <s v="Apoyo Psicológico - CARACOLÍ"/>
    <d v="2026-01-14T00:00:00"/>
    <s v="PRA_KCUBIDES"/>
    <s v="ZSPC"/>
    <s v=""/>
    <s v="C901433542"/>
    <s v="HEAL ROOM SAS"/>
    <n v="3000000"/>
    <n v="815.66068515497557"/>
    <s v="COP"/>
    <s v="false"/>
  </r>
  <r>
    <s v="DCO"/>
    <s v="CO"/>
    <x v="3"/>
    <n v="710"/>
    <s v="CO Sgcia Personas"/>
    <s v="C Ibañez"/>
    <x v="0"/>
    <s v="1300008819"/>
    <s v="10"/>
    <x v="1490"/>
    <s v="Apoyo Psicológico - OUTLET"/>
    <d v="2026-01-14T00:00:00"/>
    <s v="PRA_KCUBIDES"/>
    <s v="ZSPC"/>
    <s v=""/>
    <s v="C901433542"/>
    <s v="HEAL ROOM SAS"/>
    <n v="3000000"/>
    <n v="815.66068515497557"/>
    <s v="COP"/>
    <s v="false"/>
  </r>
  <r>
    <s v="PAG"/>
    <s v="CO"/>
    <x v="3"/>
    <n v="710"/>
    <s v="CO Sgcia Personas"/>
    <s v="C Ibáñez"/>
    <x v="0"/>
    <s v="1300008832"/>
    <s v="10"/>
    <x v="1491"/>
    <s v="Apoyo Psicológico - ALEGRA"/>
    <d v="2026-01-14T00:00:00"/>
    <s v="PRA_KCUBIDES"/>
    <s v="ZSPC"/>
    <s v=""/>
    <s v="C901433542"/>
    <s v="HEAL ROOM SAS"/>
    <n v="3000000"/>
    <n v="815.66068515497557"/>
    <s v="COP"/>
    <s v="false"/>
  </r>
  <r>
    <s v="4300"/>
    <s v="CO"/>
    <x v="3"/>
    <n v="708"/>
    <s v="CO Sgcia Legal"/>
    <s v="D ORTIZ"/>
    <x v="0"/>
    <s v="1300008861"/>
    <s v="10"/>
    <x v="1492"/>
    <s v="Reclamación responsabilidad civil"/>
    <d v="2026-01-23T00:00:00"/>
    <s v="EXT_DORTIZ"/>
    <s v="ZSPC"/>
    <s v=""/>
    <s v="C900166354"/>
    <s v="BARRIOS MONTENEGRO CORPORATIVO SAS"/>
    <n v="3000000"/>
    <n v="815.66068515497557"/>
    <s v="COP"/>
    <s v="false"/>
  </r>
  <r>
    <s v="1100"/>
    <s v="CL"/>
    <x v="0"/>
    <n v="914"/>
    <s v="Corp Explo. TI"/>
    <s v="CPAVEZ"/>
    <x v="2"/>
    <s v="1200146721"/>
    <s v="10"/>
    <x v="1493"/>
    <s v="LICENCIAS ADICIONALES CORREO"/>
    <d v="2026-03-05T00:00:00"/>
    <s v="CPAVEZ"/>
    <s v="ZSRV"/>
    <s v="SER_GRAL"/>
    <s v="76773092"/>
    <s v="ECLOUDNOVA SPA"/>
    <n v="815"/>
    <n v="815"/>
    <s v="USD"/>
    <s v="false"/>
  </r>
  <r>
    <s v="2160"/>
    <s v="CL"/>
    <x v="0"/>
    <n v="612"/>
    <s v="CL Serv al Cliente"/>
    <s v="AOLAVARRIA"/>
    <x v="0"/>
    <s v="1300008937"/>
    <s v="10"/>
    <x v="1494"/>
    <s v="FVT ENCUESTADORA CSAT MAE"/>
    <d v="2026-02-26T00:00:00"/>
    <s v="MFILIPINI"/>
    <s v="ZSPC"/>
    <s v=""/>
    <s v="96820170"/>
    <s v="ADECCO RECURSOS HUMANOS S.A"/>
    <n v="754215"/>
    <n v="814.54861598608966"/>
    <s v="CLP"/>
    <s v="false"/>
  </r>
  <r>
    <s v="MAM"/>
    <s v="CL"/>
    <x v="0"/>
    <n v="612"/>
    <s v="CL Serv al Cliente"/>
    <s v="AOLAVARRIA"/>
    <x v="0"/>
    <s v="1300008938"/>
    <s v="10"/>
    <x v="1495"/>
    <s v="FVT ENCUESTADORA CSAT MAM"/>
    <d v="2026-02-26T00:00:00"/>
    <s v="MFILIPINI"/>
    <s v="ZSPC"/>
    <s v=""/>
    <s v="96820170"/>
    <s v="ADECCO RECURSOS HUMANOS S.A"/>
    <n v="754215"/>
    <n v="814.54861598608966"/>
    <s v="CLP"/>
    <s v="false"/>
  </r>
  <r>
    <s v="MQU"/>
    <s v="CL"/>
    <x v="0"/>
    <n v="612"/>
    <s v="CL Serv al Cliente"/>
    <s v="AOLAVARRIA"/>
    <x v="0"/>
    <s v="1300008941"/>
    <s v="10"/>
    <x v="1496"/>
    <s v="FVT ENCUESTADORA CSAT MAQ"/>
    <d v="2026-02-26T00:00:00"/>
    <s v="MFILIPINI"/>
    <s v="ZSPC"/>
    <s v=""/>
    <s v="96820170"/>
    <s v="ADECCO RECURSOS HUMANOS S.A"/>
    <n v="754215"/>
    <n v="814.54861598608966"/>
    <s v="CLP"/>
    <s v="false"/>
  </r>
  <r>
    <s v="ACO"/>
    <s v="CL"/>
    <x v="0"/>
    <n v="612"/>
    <s v="CL Serv al Cliente"/>
    <s v="AOLAVARRIA"/>
    <x v="0"/>
    <s v="1300008942"/>
    <s v="10"/>
    <x v="1497"/>
    <s v="FVT ENCUESTADORA CSAT ACO"/>
    <d v="2026-02-27T00:00:00"/>
    <s v="MFILIPINI"/>
    <s v="ZSPC"/>
    <s v=""/>
    <s v="96820170"/>
    <s v="ADECCO RECURSOS HUMANOS S.A"/>
    <n v="754215"/>
    <n v="814.54861598608966"/>
    <s v="CLP"/>
    <s v="false"/>
  </r>
  <r>
    <s v="6500"/>
    <s v="PE"/>
    <x v="2"/>
    <n v="804"/>
    <s v="PE Marketing Mall"/>
    <s v="JGONZALES"/>
    <x v="2"/>
    <s v="1200146281"/>
    <s v="10"/>
    <x v="1498"/>
    <s v="EVENTOS FEBRERO PARQUE"/>
    <d v="2026-02-24T00:00:00"/>
    <s v="EXT_BRODRIGU"/>
    <s v="ZSRV"/>
    <s v=""/>
    <s v="P20416564"/>
    <s v="SUSAN LEON PRODUCCIONES Y REPRESENT"/>
    <n v="2810"/>
    <n v="814.49275362318838"/>
    <s v="PEN"/>
    <s v="false"/>
  </r>
  <r>
    <s v="3520"/>
    <s v="PE"/>
    <x v="1"/>
    <n v="802"/>
    <s v="PE Ops Mall"/>
    <s v="APRADA"/>
    <x v="3"/>
    <s v="1200147045"/>
    <s v="10"/>
    <x v="1499"/>
    <s v="SERV ASISTENTE OPE FEB 26 (1RA QUINCENA)"/>
    <d v="2026-03-11T00:00:00"/>
    <s v="APRADA"/>
    <s v="ZSRV"/>
    <s v="SER_GRAL"/>
    <s v="P12262043"/>
    <s v="OVERALL BUSINESS S.A"/>
    <n v="2804.77"/>
    <n v="812.9768115942029"/>
    <s v="PEN"/>
    <s v="false"/>
  </r>
  <r>
    <s v="COQ"/>
    <s v="CL"/>
    <x v="0"/>
    <n v="602"/>
    <s v="CL Ops Mall"/>
    <s v="JCBARAHONA"/>
    <x v="2"/>
    <s v="1200143919"/>
    <s v="10"/>
    <x v="1500"/>
    <s v="CONTROL DE PALOMAS ENERO"/>
    <d v="2026-01-13T00:00:00"/>
    <s v="JCBARAHONA"/>
    <s v="ZSRV"/>
    <s v=""/>
    <s v="8337147"/>
    <s v="JUAN ANTONIO LAZO QUEZADA"/>
    <n v="19.5"/>
    <n v="812.5"/>
    <s v="UF"/>
    <s v="false"/>
  </r>
  <r>
    <s v="OAS"/>
    <s v="CO"/>
    <x v="3"/>
    <n v="703"/>
    <s v="CO Ops Out/Strip"/>
    <s v="LCHARRY"/>
    <x v="2"/>
    <s v="1200145899"/>
    <s v="10"/>
    <x v="1501"/>
    <s v="Suministro vinilo"/>
    <d v="2026-02-18T00:00:00"/>
    <s v="EXT_MSAMPER"/>
    <s v="ZSRV"/>
    <s v=""/>
    <s v="C900197577"/>
    <s v="MARA IMPRESIÓN Y MARKETING SAS"/>
    <n v="2985790"/>
    <n v="811.79717237629143"/>
    <s v="COP"/>
    <s v="false"/>
  </r>
  <r>
    <s v="3520"/>
    <s v="PE"/>
    <x v="1"/>
    <n v="802"/>
    <s v="PE Ops Mall"/>
    <s v="GLUDENA"/>
    <x v="2"/>
    <s v="1200144067"/>
    <s v="10"/>
    <x v="1502"/>
    <s v="TOTEM NORMAS DE USO PLAYGROUND BOULEVARD"/>
    <d v="2026-01-15T00:00:00"/>
    <s v="GLUDENA"/>
    <s v="ZSRV"/>
    <s v=""/>
    <s v="P53508634"/>
    <s v="INVERSIONES QUISPE &amp; GUTIERREZ S.A."/>
    <n v="2800"/>
    <n v="811.59420289855063"/>
    <s v="PEN"/>
    <s v="false"/>
  </r>
  <r>
    <s v="3450"/>
    <s v="PE"/>
    <x v="1"/>
    <n v="805"/>
    <s v="PE Gcia InfrayDes"/>
    <s v="ACRUZADO"/>
    <x v="2"/>
    <s v="1200145401"/>
    <s v="10"/>
    <x v="1503"/>
    <s v="Desarrollo del cálculo estacionamientos"/>
    <d v="2026-02-10T00:00:00"/>
    <s v="EXT_ACHIHUAN"/>
    <s v="ZSRV"/>
    <s v="SER_GRAL"/>
    <s v="P60048688"/>
    <s v="P&amp;R ARQ S.A.C."/>
    <n v="2800"/>
    <n v="811.59420289855063"/>
    <s v="PEN"/>
    <s v="false"/>
  </r>
  <r>
    <s v="6150"/>
    <s v="PE"/>
    <x v="2"/>
    <n v="802"/>
    <s v="PE Ops Mall"/>
    <s v="AMARCHESINI"/>
    <x v="2"/>
    <s v="1200145384"/>
    <s v="10"/>
    <x v="1504"/>
    <s v="REVISIÓN DOTACIONES_BARRANCA_FEBRERO _20"/>
    <d v="2026-02-10T00:00:00"/>
    <s v="EXT_ACHIHUAN"/>
    <s v="ZSRV"/>
    <s v="SER_GRAL"/>
    <s v="P60048688"/>
    <s v="P&amp;R ARQ S.A.C."/>
    <n v="2800"/>
    <n v="811.59420289855063"/>
    <s v="PEN"/>
    <s v="false"/>
  </r>
  <r>
    <s v="OUL"/>
    <s v="PE"/>
    <x v="1"/>
    <n v="804"/>
    <s v="PE Marketing Mall"/>
    <s v="YPAREDES"/>
    <x v="2"/>
    <s v="1200145695"/>
    <s v="10"/>
    <x v="1505"/>
    <s v="POP_Mantenimiento letrero Panamericana"/>
    <d v="2026-02-16T00:00:00"/>
    <s v="EXT_ACHIHUAN"/>
    <s v="ZSRV"/>
    <s v=""/>
    <s v="P60790228"/>
    <s v="JP ENERGY S.A.C"/>
    <n v="2800"/>
    <n v="811.59420289855063"/>
    <s v="PEN"/>
    <s v="false"/>
  </r>
  <r>
    <s v="6500"/>
    <s v="PE"/>
    <x v="2"/>
    <n v="804"/>
    <s v="PE Marketing Mall"/>
    <s v="JGONZALES"/>
    <x v="2"/>
    <s v="1200146278"/>
    <s v="10"/>
    <x v="1506"/>
    <s v="PERSONAL DE ACTIVACIÓN - BACK TO SCHOOL"/>
    <d v="2026-02-24T00:00:00"/>
    <s v="EXT_BRODRIGU"/>
    <s v="ZSRV"/>
    <s v=""/>
    <s v="P20416564"/>
    <s v="SUSAN LEON PRODUCCIONES Y REPRESENT"/>
    <n v="2800"/>
    <n v="811.59420289855063"/>
    <s v="PEN"/>
    <s v="false"/>
  </r>
  <r>
    <s v="6150"/>
    <s v="PE"/>
    <x v="2"/>
    <n v="804"/>
    <s v="PE Marketing Mall"/>
    <s v="JGONZALES"/>
    <x v="2"/>
    <s v="1200146271"/>
    <s v="10"/>
    <x v="1507"/>
    <s v="PERSONAL DE ACTIVACIÓN - BACK TO SCHOOL"/>
    <d v="2026-02-24T00:00:00"/>
    <s v="EXT_BRODRIGU"/>
    <s v="ZSRV"/>
    <s v=""/>
    <s v="P20416564"/>
    <s v="SUSAN LEON PRODUCCIONES Y REPRESENT"/>
    <n v="2800"/>
    <n v="811.59420289855063"/>
    <s v="PEN"/>
    <s v="false"/>
  </r>
  <r>
    <s v="3510"/>
    <s v="PE"/>
    <x v="1"/>
    <n v="802"/>
    <s v="PE Ops Mall"/>
    <s v="DDIAZ"/>
    <x v="2"/>
    <s v="1200145923"/>
    <s v="10"/>
    <x v="1508"/>
    <s v="Señaléticas Baños"/>
    <d v="2026-02-18T00:00:00"/>
    <s v="DDIAZ"/>
    <s v="ZSRV"/>
    <s v=""/>
    <s v="P49614128"/>
    <s v="BACKSTAGE &amp; MARKETING SRL"/>
    <n v="2798"/>
    <n v="811.01449275362313"/>
    <s v="PEN"/>
    <s v="false"/>
  </r>
  <r>
    <s v="OAS"/>
    <s v="CO"/>
    <x v="3"/>
    <n v="703"/>
    <s v="CO Ops Out/Strip"/>
    <s v="LCHARRY"/>
    <x v="2"/>
    <s v="1200145121"/>
    <s v="10"/>
    <x v="1509"/>
    <s v="Adecuación caja cosiaca y conexión a red"/>
    <d v="2026-02-05T00:00:00"/>
    <s v="LCHARRY"/>
    <s v="ZSRV"/>
    <s v=""/>
    <s v="C900633169"/>
    <s v="CONSTRUCTORA EVN S.A.S"/>
    <n v="2981990"/>
    <n v="810.76400217509513"/>
    <s v="COP"/>
    <s v="false"/>
  </r>
  <r>
    <s v="3510"/>
    <s v="PE"/>
    <x v="1"/>
    <n v="802"/>
    <s v="PE Ops Mall"/>
    <s v="DDIAZ"/>
    <x v="2"/>
    <s v="1200144353"/>
    <s v="10"/>
    <x v="1510"/>
    <s v="Reparación de Filtraciones en Áreas Comu"/>
    <d v="2026-01-21T00:00:00"/>
    <s v="DDIAZ"/>
    <s v="ZSRV"/>
    <s v=""/>
    <s v="P52933471"/>
    <s v="EMPSER PERU E.I.R.L"/>
    <n v="2794.5"/>
    <n v="810"/>
    <s v="PEN"/>
    <s v="false"/>
  </r>
  <r>
    <s v="6030"/>
    <s v="PE"/>
    <x v="2"/>
    <n v="802"/>
    <s v="PE Ops Mall"/>
    <s v="LHUAMAN"/>
    <x v="2"/>
    <s v="1200145436"/>
    <s v="10"/>
    <x v="1511"/>
    <s v="ASEGURAMIENTO DE TABIQUERIA"/>
    <d v="2026-02-11T00:00:00"/>
    <s v="LHUAMAN"/>
    <s v="ZSRV"/>
    <s v=""/>
    <s v="P61079106"/>
    <s v="FAB TECH COMPANY E.I.R.L"/>
    <n v="2790"/>
    <n v="808.695652173913"/>
    <s v="PEN"/>
    <s v="false"/>
  </r>
  <r>
    <s v="AEB"/>
    <s v="CL"/>
    <x v="0"/>
    <n v="602"/>
    <s v="CL Ops Mall"/>
    <s v="MFREITEZ"/>
    <x v="2"/>
    <s v="1200145368"/>
    <s v="10"/>
    <x v="1512"/>
    <s v="TUERCA STORZ 3&quot;"/>
    <d v="2026-02-10T00:00:00"/>
    <s v="KVARAS"/>
    <s v="ZSRV"/>
    <s v=""/>
    <s v="76425235"/>
    <s v="REDES CONTRA INCENDIOS SPA"/>
    <n v="19.399999999999999"/>
    <n v="808.33333333333326"/>
    <s v="UF"/>
    <s v="false"/>
  </r>
  <r>
    <s v="3520"/>
    <s v="PE"/>
    <x v="1"/>
    <n v="802"/>
    <s v="PE Ops Mall"/>
    <s v="GLUDENA"/>
    <x v="2"/>
    <s v="1200144383"/>
    <s v="10"/>
    <x v="1513"/>
    <s v="TRABAJOS ADICIONALES PLUVIAL FALABELLA"/>
    <d v="2026-01-21T00:00:00"/>
    <s v="GLUDENA"/>
    <s v="ZSRV"/>
    <s v=""/>
    <s v="P45283836"/>
    <s v="BUARSOCA SAC"/>
    <n v="2780"/>
    <n v="805.79710144927537"/>
    <s v="PEN"/>
    <s v="false"/>
  </r>
  <r>
    <s v="PAF"/>
    <s v="CO"/>
    <x v="3"/>
    <n v="702"/>
    <s v="CO Ops Mall"/>
    <s v="JDIAZ"/>
    <x v="3"/>
    <s v="1200147516"/>
    <s v="10"/>
    <x v="1514"/>
    <s v="Decoracion Vidriera"/>
    <d v="2026-03-18T00:00:00"/>
    <s v="EXT_BOSORNO"/>
    <s v="ZSRV"/>
    <s v=""/>
    <s v="C900360751"/>
    <s v="UNILITH DIGITAL SAS"/>
    <n v="2961000"/>
    <n v="805.05709624796089"/>
    <s v="COP"/>
    <s v="false"/>
  </r>
  <r>
    <s v="LAR"/>
    <s v="PE"/>
    <x v="1"/>
    <n v="804"/>
    <s v="PE Marketing Mall"/>
    <s v="NBARRANZUELA"/>
    <x v="3"/>
    <s v="1200147570"/>
    <s v="10"/>
    <x v="1515"/>
    <s v="POP Señalética_AON_Totem evento y triang"/>
    <d v="2026-03-18T00:00:00"/>
    <s v="EXT_ACHIHUAN"/>
    <s v="ZSRV"/>
    <s v="SER_MKT"/>
    <s v="P60410156"/>
    <s v="S &amp; M GIGANTICOLOR S.A.C"/>
    <n v="2773"/>
    <n v="803.768115942029"/>
    <s v="PEN"/>
    <s v="false"/>
  </r>
  <r>
    <s v="DCO"/>
    <s v="CO"/>
    <x v="3"/>
    <n v="711"/>
    <s v="CO A.Finanzas"/>
    <s v="ABARRAGAN"/>
    <x v="2"/>
    <s v="1200144074"/>
    <s v="10"/>
    <x v="1516"/>
    <s v="JUAN VALDEZ MAYO 25"/>
    <d v="2026-01-15T00:00:00"/>
    <s v="LBARRAGAN"/>
    <s v="ZSRV"/>
    <s v=""/>
    <s v="C830112317"/>
    <s v="PROMOTORA DE CAFE COLOMBIA S.A."/>
    <n v="2955350"/>
    <n v="803.52093529091894"/>
    <s v="COP"/>
    <s v="false"/>
  </r>
  <r>
    <s v="4300"/>
    <s v="CO"/>
    <x v="3"/>
    <n v="719"/>
    <s v="CO Gcia Ing"/>
    <s v="JVASQUEZ"/>
    <x v="2"/>
    <s v="1200144416"/>
    <s v="10"/>
    <x v="1517"/>
    <s v="5.1.3 Inst totem - desm guiado S1 Arb"/>
    <d v="2026-01-22T00:00:00"/>
    <s v="JVASQUEZ"/>
    <s v="ZSRV"/>
    <s v=""/>
    <s v="C900038616"/>
    <s v="CBRE COLOMBIA SAS"/>
    <n v="2952521"/>
    <n v="802.75176726481789"/>
    <s v="COP"/>
    <s v="false"/>
  </r>
  <r>
    <s v="3300"/>
    <s v="PE"/>
    <x v="1"/>
    <n v="802"/>
    <s v="PE Ops Mall"/>
    <s v="JMALAGA"/>
    <x v="2"/>
    <s v="1200146921"/>
    <s v="10"/>
    <x v="1518"/>
    <s v="SUMINISTRO INSUMOS ADiCIONAL PH BAÑOS"/>
    <d v="2026-03-09T00:00:00"/>
    <s v="JMALAGA"/>
    <s v="ZSRV"/>
    <s v=""/>
    <s v="P53719503"/>
    <s v="EFCO AMERICA S.A."/>
    <n v="2768.3"/>
    <n v="802.40579710144925"/>
    <s v="PEN"/>
    <s v="false"/>
  </r>
  <r>
    <s v="2310"/>
    <s v="CL"/>
    <x v="0"/>
    <n v="602"/>
    <s v="CL Ops Mall"/>
    <s v="roquendo"/>
    <x v="2"/>
    <s v="1200143893"/>
    <s v="10"/>
    <x v="1519"/>
    <s v="reparacion filtracion tuberia HDPE"/>
    <d v="2026-01-12T00:00:00"/>
    <s v="MMARTINEZG"/>
    <s v="ZSRV"/>
    <s v=""/>
    <s v="76265749"/>
    <s v="SOCIEDAD GONZALEZ GAJARDO Y"/>
    <n v="740000"/>
    <n v="799.19648353547245"/>
    <s v="CLP"/>
    <s v="false"/>
  </r>
  <r>
    <s v="OUL"/>
    <s v="PE"/>
    <x v="1"/>
    <n v="803"/>
    <s v="PE Ops Out/Strips"/>
    <s v="mrodriguezc"/>
    <x v="2"/>
    <s v="1200144375"/>
    <s v="10"/>
    <x v="1520"/>
    <s v="Mtto Bomba Centrifuga"/>
    <d v="2026-01-21T00:00:00"/>
    <s v="MRODRIGUEZC"/>
    <s v="ZSRV"/>
    <s v=""/>
    <s v="P60790228"/>
    <s v="JP ENERGY S.A.C"/>
    <n v="2750"/>
    <n v="797.10144927536226"/>
    <s v="PEN"/>
    <s v="false"/>
  </r>
  <r>
    <s v="OUL"/>
    <s v="PE"/>
    <x v="1"/>
    <n v="803"/>
    <s v="PE Ops Out/Strips"/>
    <s v="mrodriguezc"/>
    <x v="2"/>
    <s v="1200144373"/>
    <s v="10"/>
    <x v="1521"/>
    <s v="Impermeabilizado sectores azotea 15m2"/>
    <d v="2026-01-21T00:00:00"/>
    <s v="MRODRIGUEZC"/>
    <s v="ZSRV"/>
    <s v=""/>
    <s v="P60790228"/>
    <s v="JP ENERGY S.A.C"/>
    <n v="2750"/>
    <n v="797.10144927536226"/>
    <s v="PEN"/>
    <s v="false"/>
  </r>
  <r>
    <s v="3510"/>
    <s v="PE"/>
    <x v="1"/>
    <n v="804"/>
    <s v="PE Marketing Mall"/>
    <s v="RCULQUI"/>
    <x v="2"/>
    <s v="1200146473"/>
    <s v="10"/>
    <x v="1522"/>
    <s v="POP_Promo/Marcas_Marzo"/>
    <d v="2026-02-27T00:00:00"/>
    <s v="SGARIBAY"/>
    <s v="ZSRV"/>
    <s v=""/>
    <s v="P49614128"/>
    <s v="BACKSTAGE &amp; MARKETING SRL"/>
    <n v="2750"/>
    <n v="797.10144927536226"/>
    <s v="PEN"/>
    <s v="false"/>
  </r>
  <r>
    <s v="6550"/>
    <s v="PE"/>
    <x v="2"/>
    <n v="802"/>
    <s v="PE Ops Mall"/>
    <s v="yzegarra"/>
    <x v="2"/>
    <s v="1200143968"/>
    <s v="10"/>
    <x v="1523"/>
    <s v="Correctivo en extractor de baños PIS"/>
    <d v="2026-01-13T00:00:00"/>
    <s v="YZEGARRA"/>
    <s v="ZSRV"/>
    <s v=""/>
    <s v="P53510027"/>
    <s v="REFRIMEDYS S.R.L."/>
    <n v="2745.76"/>
    <n v="795.87246376811595"/>
    <s v="PEN"/>
    <s v="false"/>
  </r>
  <r>
    <s v="3510"/>
    <s v="PE"/>
    <x v="1"/>
    <n v="804"/>
    <s v="PE Marketing Mall"/>
    <s v="RCULQUI"/>
    <x v="2"/>
    <s v="1200145939"/>
    <s v="10"/>
    <x v="1524"/>
    <s v="Eventos_Feb_Img"/>
    <d v="2026-02-19T00:00:00"/>
    <s v="SGARIBAY"/>
    <s v="ZSRV"/>
    <s v=""/>
    <s v="P60187122"/>
    <s v="IMAGETING E.I.R.L"/>
    <n v="2745"/>
    <n v="795.65217391304338"/>
    <s v="PEN"/>
    <s v="false"/>
  </r>
  <r>
    <s v="OUL"/>
    <s v="PE"/>
    <x v="1"/>
    <n v="803"/>
    <s v="PE Ops Out/Strips"/>
    <s v="mrodriguezc"/>
    <x v="2"/>
    <s v="1200145790"/>
    <s v="10"/>
    <x v="1525"/>
    <s v="Instalación de Tanque Hidroneumatico"/>
    <d v="2026-02-17T00:00:00"/>
    <s v="MRODRIGUEZC"/>
    <s v="ZSRV"/>
    <s v=""/>
    <s v="P60790228"/>
    <s v="JP ENERGY S.A.C"/>
    <n v="2744.5"/>
    <n v="795.50724637681151"/>
    <s v="PEN"/>
    <s v="false"/>
  </r>
  <r>
    <s v="LMR"/>
    <s v="PE"/>
    <x v="1"/>
    <n v="816"/>
    <s v="PE Sgcia Infra"/>
    <s v="MMURGUIA"/>
    <x v="2"/>
    <s v="1200143797"/>
    <s v="10"/>
    <x v="1526"/>
    <s v="Certificación LEED BD+C"/>
    <d v="2026-01-08T00:00:00"/>
    <s v="EXT_ACHIHUAN"/>
    <s v="ZSRV"/>
    <s v="SER_GRAL"/>
    <s v="P60159082"/>
    <s v="SUMAC CAPITAL S.A.C"/>
    <n v="795"/>
    <n v="795"/>
    <s v="USD"/>
    <s v="false"/>
  </r>
  <r>
    <s v="2160"/>
    <s v="CL"/>
    <x v="0"/>
    <n v="604"/>
    <s v="CL Marketing Mall"/>
    <s v="KYAÑEZ"/>
    <x v="2"/>
    <s v="1200145096"/>
    <s v="10"/>
    <x v="1527"/>
    <s v="POP VDV-PATRIMONIO/FEBRERO"/>
    <d v="2026-02-05T00:00:00"/>
    <s v="KYANEZ"/>
    <s v="ZSRV"/>
    <s v=""/>
    <s v="76593514"/>
    <s v="TEMPO PRODUCCIONES BY DS SPA"/>
    <n v="735000"/>
    <n v="793.79650729536797"/>
    <s v="CLP"/>
    <s v="false"/>
  </r>
  <r>
    <s v="2160"/>
    <s v="CL"/>
    <x v="0"/>
    <n v="602"/>
    <s v="CL Ops Mall"/>
    <s v="fgonzalezv"/>
    <x v="2"/>
    <s v="1200146247"/>
    <s v="10"/>
    <x v="1528"/>
    <s v="Campaña Ticket viajero"/>
    <d v="2026-02-25T00:00:00"/>
    <s v="FGONZALEZV"/>
    <s v="ZSRV"/>
    <s v=""/>
    <s v="96928340"/>
    <s v="HAVAS MEDIA CHILE S.A"/>
    <n v="735000"/>
    <n v="793.79650729536797"/>
    <s v="CLP"/>
    <s v="false"/>
  </r>
  <r>
    <s v="2400"/>
    <s v="CL"/>
    <x v="0"/>
    <n v="602"/>
    <s v="CL Ops Mall"/>
    <s v="RMESA"/>
    <x v="2"/>
    <s v="1200145667"/>
    <s v="10"/>
    <x v="1529"/>
    <s v="RETIRO RESIDUOS ENERO 2026 COL"/>
    <d v="2026-02-16T00:00:00"/>
    <s v="EXT_JHERRERA"/>
    <s v="ZSRV"/>
    <s v=""/>
    <s v="96729820"/>
    <s v="ECOSER S.A"/>
    <n v="734562"/>
    <n v="793.32346937673481"/>
    <s v="CLP"/>
    <s v="false"/>
  </r>
  <r>
    <s v="3520"/>
    <s v="PE"/>
    <x v="1"/>
    <n v="802"/>
    <s v="PE Ops Mall"/>
    <s v="GLUDENA"/>
    <x v="2"/>
    <s v="1200143823"/>
    <s v="10"/>
    <x v="1530"/>
    <s v="SUMIN MATERIALES POR LLUVIAS TECHOS"/>
    <d v="2026-01-09T00:00:00"/>
    <s v="GLUDENA"/>
    <s v="ZSRV"/>
    <s v=""/>
    <s v="P56607803"/>
    <s v="NATIONAL FACILITIES MANAGEMENT S.A."/>
    <n v="2732"/>
    <n v="791.8840579710145"/>
    <s v="PEN"/>
    <s v="false"/>
  </r>
  <r>
    <s v="3450"/>
    <s v="PE"/>
    <x v="1"/>
    <n v="804"/>
    <s v="PE Marketing Mall"/>
    <s v="AFALCON"/>
    <x v="2"/>
    <s v="1200143877"/>
    <s v="10"/>
    <x v="1531"/>
    <s v="Eventos_Variados Total del mes"/>
    <d v="2026-01-12T00:00:00"/>
    <s v="EXT_ACHIHUAN"/>
    <s v="ZSRV"/>
    <s v="SER_MKT"/>
    <s v="P20416564"/>
    <s v="SUSAN LEON PRODUCCIONES Y REPRESENT"/>
    <n v="2730"/>
    <n v="791.30434782608688"/>
    <s v="PEN"/>
    <s v="false"/>
  </r>
  <r>
    <s v="6000"/>
    <s v="PE"/>
    <x v="2"/>
    <n v="804"/>
    <s v="PE Marketing Mall"/>
    <s v="AATOCHE"/>
    <x v="2"/>
    <s v="1200146329"/>
    <s v="10"/>
    <x v="1532"/>
    <s v="Eventos_POP_Eventos 1 Piso_Febrero"/>
    <d v="2026-02-25T00:00:00"/>
    <s v="EXT_KNOLASCO"/>
    <s v="ZSRV"/>
    <s v="SER_MKT"/>
    <s v="P52110530"/>
    <s v="COPEX DIGITAL S.A.C."/>
    <n v="2719.6"/>
    <n v="788.28985507246375"/>
    <s v="PEN"/>
    <s v="false"/>
  </r>
  <r>
    <s v="6000"/>
    <s v="PE"/>
    <x v="2"/>
    <n v="804"/>
    <s v="PE Marketing Mall"/>
    <s v="AATOCHE"/>
    <x v="2"/>
    <s v="1200144728"/>
    <s v="10"/>
    <x v="1533"/>
    <s v="Eventos_POP_Promociones_Enero"/>
    <d v="2026-01-28T00:00:00"/>
    <s v="EXT_KNOLASCO"/>
    <s v="ZSRV"/>
    <s v="SER_MKT"/>
    <s v="P52110530"/>
    <s v="COPEX DIGITAL S.A.C."/>
    <n v="2719"/>
    <n v="788.1159420289855"/>
    <s v="PEN"/>
    <s v="false"/>
  </r>
  <r>
    <s v="3520"/>
    <s v="PE"/>
    <x v="1"/>
    <n v="802"/>
    <s v="PE Ops Mall"/>
    <s v="gludena"/>
    <x v="2"/>
    <s v="1200146917"/>
    <s v="10"/>
    <x v="1534"/>
    <s v="SUMINISTROS PLAYA DE ESTACIONAMIENTO"/>
    <d v="2026-03-09T00:00:00"/>
    <s v="GLUDENA"/>
    <s v="ZSRV"/>
    <s v=""/>
    <s v="P56607803"/>
    <s v="NATIONAL FACILITIES MANAGEMENT S.A."/>
    <n v="2715"/>
    <n v="786.95652173913038"/>
    <s v="PEN"/>
    <s v="false"/>
  </r>
  <r>
    <s v="6150"/>
    <s v="PE"/>
    <x v="2"/>
    <n v="802"/>
    <s v="PE Ops Mall"/>
    <s v="JGONZALES"/>
    <x v="2"/>
    <s v="1200145992"/>
    <s v="10"/>
    <x v="1535"/>
    <s v="Mantenimiento correctivo puerta emergenc"/>
    <d v="2026-02-19T00:00:00"/>
    <s v="JGONZALES"/>
    <s v="ZSRV"/>
    <s v=""/>
    <s v="P60484187"/>
    <s v="SOINEL COMPANY S.A.C"/>
    <n v="2710.4"/>
    <n v="785.62318840579712"/>
    <s v="PEN"/>
    <s v="false"/>
  </r>
  <r>
    <s v="1100"/>
    <s v="CL"/>
    <x v="0"/>
    <n v="622"/>
    <s v="CL Arq Mall"/>
    <s v="P RAMIREZ"/>
    <x v="2"/>
    <s v="1200144099"/>
    <s v="10"/>
    <x v="1536"/>
    <s v="SERV INSP TÉCNICA LOC. PAK ENE 26"/>
    <d v="2026-01-15T00:00:00"/>
    <s v="BILLESCA"/>
    <s v="ZSRV"/>
    <s v=""/>
    <s v="13459098"/>
    <s v="JUAN PATRICIO"/>
    <n v="18.800999999999998"/>
    <n v="783.37499999999989"/>
    <s v="UF"/>
    <s v="false"/>
  </r>
  <r>
    <s v="1100"/>
    <s v="CL"/>
    <x v="0"/>
    <n v="622"/>
    <s v="CL Arq Mall"/>
    <s v="P RAMIREZ"/>
    <x v="2"/>
    <s v="1200144099"/>
    <s v="20"/>
    <x v="1536"/>
    <s v="SERV INSP TÉCNICA LOC. PAK FEB 26"/>
    <d v="2026-01-15T00:00:00"/>
    <s v="BILLESCA"/>
    <s v="ZSRV"/>
    <s v=""/>
    <s v="13459098"/>
    <s v="JUAN PATRICIO"/>
    <n v="18.800999999999998"/>
    <n v="783.37499999999989"/>
    <s v="UF"/>
    <s v="false"/>
  </r>
  <r>
    <s v="1100"/>
    <s v="CL"/>
    <x v="0"/>
    <n v="622"/>
    <s v="CL Arq Mall"/>
    <s v="P RAMIREZ"/>
    <x v="2"/>
    <s v="1200144099"/>
    <s v="30"/>
    <x v="1536"/>
    <s v="SERV INSP TÉCNICA LOC. PAK MAR 26"/>
    <d v="2026-01-15T00:00:00"/>
    <s v="BILLESCA"/>
    <s v="ZSRV"/>
    <s v=""/>
    <s v="13459098"/>
    <s v="JUAN PATRICIO"/>
    <n v="18.800999999999998"/>
    <n v="783.37499999999989"/>
    <s v="UF"/>
    <s v="false"/>
  </r>
  <r>
    <s v="1100"/>
    <s v="CL"/>
    <x v="0"/>
    <n v="622"/>
    <s v="CL Arq Mall"/>
    <s v="P RAMIREZ"/>
    <x v="2"/>
    <s v="1200144099"/>
    <s v="40"/>
    <x v="1536"/>
    <s v="SERV INSP TÉCNICA LOC. PAK ABR 26"/>
    <d v="2026-01-15T00:00:00"/>
    <s v="BILLESCA"/>
    <s v="ZSRV"/>
    <s v=""/>
    <s v="13459098"/>
    <s v="JUAN PATRICIO"/>
    <n v="18.800999999999998"/>
    <n v="783.37499999999989"/>
    <s v="UF"/>
    <s v="false"/>
  </r>
  <r>
    <s v="1100"/>
    <s v="CL"/>
    <x v="0"/>
    <n v="622"/>
    <s v="CL Arq Mall"/>
    <s v="P RAMIREZ"/>
    <x v="2"/>
    <s v="1200144099"/>
    <s v="50"/>
    <x v="1536"/>
    <s v="SERV INSP TÉCNICA LOC. PAK MAY 26"/>
    <d v="2026-01-15T00:00:00"/>
    <s v="BILLESCA"/>
    <s v="ZSRV"/>
    <s v=""/>
    <s v="13459098"/>
    <s v="JUAN PATRICIO"/>
    <n v="18.800999999999998"/>
    <n v="783.37499999999989"/>
    <s v="UF"/>
    <s v="false"/>
  </r>
  <r>
    <s v="1100"/>
    <s v="CL"/>
    <x v="0"/>
    <n v="622"/>
    <s v="CL Arq Mall"/>
    <s v="P RAMIREZ"/>
    <x v="2"/>
    <s v="1200144099"/>
    <s v="60"/>
    <x v="1536"/>
    <s v="SERV INSP TÉCNICA LOC. PAK JUN 26"/>
    <d v="2026-01-15T00:00:00"/>
    <s v="BILLESCA"/>
    <s v="ZSRV"/>
    <s v=""/>
    <s v="13459098"/>
    <s v="JUAN PATRICIO"/>
    <n v="18.800999999999998"/>
    <n v="783.37499999999989"/>
    <s v="UF"/>
    <s v="false"/>
  </r>
  <r>
    <s v="1100"/>
    <s v="CL"/>
    <x v="0"/>
    <n v="622"/>
    <s v="CL Arq Mall"/>
    <s v="P RAMIREZ"/>
    <x v="2"/>
    <s v="1200144099"/>
    <s v="70"/>
    <x v="1536"/>
    <s v="SERV INSP TÉCNICA LOC. PAK JUL 26"/>
    <d v="2026-01-15T00:00:00"/>
    <s v="BILLESCA"/>
    <s v="ZSRV"/>
    <s v=""/>
    <s v="13459098"/>
    <s v="JUAN PATRICIO"/>
    <n v="18.800999999999998"/>
    <n v="783.37499999999989"/>
    <s v="UF"/>
    <s v="false"/>
  </r>
  <r>
    <s v="1100"/>
    <s v="CL"/>
    <x v="0"/>
    <n v="622"/>
    <s v="CL Arq Mall"/>
    <s v="P RAMIREZ"/>
    <x v="2"/>
    <s v="1200144099"/>
    <s v="80"/>
    <x v="1536"/>
    <s v="SERV INSP TÉCNICA LOC. PAK AGO 26"/>
    <d v="2026-01-15T00:00:00"/>
    <s v="BILLESCA"/>
    <s v="ZSRV"/>
    <s v=""/>
    <s v="13459098"/>
    <s v="JUAN PATRICIO"/>
    <n v="18.800999999999998"/>
    <n v="783.37499999999989"/>
    <s v="UF"/>
    <s v="false"/>
  </r>
  <r>
    <s v="1100"/>
    <s v="CL"/>
    <x v="0"/>
    <n v="622"/>
    <s v="CL Arq Mall"/>
    <s v="P RAMIREZ"/>
    <x v="2"/>
    <s v="1200144099"/>
    <s v="90"/>
    <x v="1536"/>
    <s v="SERV INSP TÉCNICA LOC. PAK SEP 26"/>
    <d v="2026-01-15T00:00:00"/>
    <s v="BILLESCA"/>
    <s v="ZSRV"/>
    <s v=""/>
    <s v="13459098"/>
    <s v="JUAN PATRICIO"/>
    <n v="18.800999999999998"/>
    <n v="783.37499999999989"/>
    <s v="UF"/>
    <s v="false"/>
  </r>
  <r>
    <s v="1100"/>
    <s v="CL"/>
    <x v="0"/>
    <n v="622"/>
    <s v="CL Arq Mall"/>
    <s v="P RAMIREZ"/>
    <x v="2"/>
    <s v="1200144099"/>
    <s v="100"/>
    <x v="1536"/>
    <s v="SERV INSP TÉCNICA LOC. PAK OCT 26"/>
    <d v="2026-01-15T00:00:00"/>
    <s v="BILLESCA"/>
    <s v="ZSRV"/>
    <s v=""/>
    <s v="13459098"/>
    <s v="JUAN PATRICIO"/>
    <n v="18.800999999999998"/>
    <n v="783.37499999999989"/>
    <s v="UF"/>
    <s v="false"/>
  </r>
  <r>
    <s v="1100"/>
    <s v="CL"/>
    <x v="0"/>
    <n v="622"/>
    <s v="CL Arq Mall"/>
    <s v="P RAMIREZ"/>
    <x v="2"/>
    <s v="1200144099"/>
    <s v="110"/>
    <x v="1536"/>
    <s v="SERV INSP TÉCNICA LOC. PAK NOV 26"/>
    <d v="2026-01-15T00:00:00"/>
    <s v="BILLESCA"/>
    <s v="ZSRV"/>
    <s v=""/>
    <s v="13459098"/>
    <s v="JUAN PATRICIO"/>
    <n v="18.800999999999998"/>
    <n v="783.37499999999989"/>
    <s v="UF"/>
    <s v="false"/>
  </r>
  <r>
    <s v="1100"/>
    <s v="CL"/>
    <x v="0"/>
    <n v="622"/>
    <s v="CL Arq Mall"/>
    <s v="P RAMIREZ"/>
    <x v="2"/>
    <s v="1200144099"/>
    <s v="120"/>
    <x v="1536"/>
    <s v="SERV INSP TÉCNICA LOC. PAK DIC 26"/>
    <d v="2026-01-15T00:00:00"/>
    <s v="BILLESCA"/>
    <s v="ZSRV"/>
    <s v=""/>
    <s v="13459098"/>
    <s v="JUAN PATRICIO"/>
    <n v="18.800999999999998"/>
    <n v="783.37499999999989"/>
    <s v="UF"/>
    <s v="false"/>
  </r>
  <r>
    <s v="2400"/>
    <s v="CL"/>
    <x v="0"/>
    <n v="602"/>
    <s v="CL Ops Mall"/>
    <s v="rmesa"/>
    <x v="2"/>
    <s v="1200146838"/>
    <s v="10"/>
    <x v="1537"/>
    <s v="BACTERIAS FEB 2026"/>
    <d v="2026-03-09T00:00:00"/>
    <s v="EXT_JHERRERA"/>
    <s v="ZSRV"/>
    <s v=""/>
    <s v="76979393"/>
    <s v="RD SERVICIOS DE INGENIERIA SPA"/>
    <n v="18.8"/>
    <n v="783.33333333333337"/>
    <s v="UF"/>
    <s v="false"/>
  </r>
  <r>
    <s v="2400"/>
    <s v="CL"/>
    <x v="0"/>
    <n v="602"/>
    <s v="CL Ops Mall"/>
    <s v="rmesa"/>
    <x v="2"/>
    <s v="1200146838"/>
    <s v="20"/>
    <x v="1537"/>
    <s v="BACTERIAS MAR 2026"/>
    <d v="2026-03-09T00:00:00"/>
    <s v="EXT_JHERRERA"/>
    <s v="ZSRV"/>
    <s v=""/>
    <s v="76979393"/>
    <s v="RD SERVICIOS DE INGENIERIA SPA"/>
    <n v="18.8"/>
    <n v="783.33333333333337"/>
    <s v="UF"/>
    <s v="false"/>
  </r>
  <r>
    <s v="2400"/>
    <s v="CL"/>
    <x v="0"/>
    <n v="602"/>
    <s v="CL Ops Mall"/>
    <s v="rmesa"/>
    <x v="2"/>
    <s v="1200146838"/>
    <s v="30"/>
    <x v="1537"/>
    <s v="BACTERIAS ABR 2026"/>
    <d v="2026-03-09T00:00:00"/>
    <s v="EXT_JHERRERA"/>
    <s v="ZSRV"/>
    <s v=""/>
    <s v="76979393"/>
    <s v="RD SERVICIOS DE INGENIERIA SPA"/>
    <n v="18.8"/>
    <n v="783.33333333333337"/>
    <s v="UF"/>
    <s v="false"/>
  </r>
  <r>
    <s v="2400"/>
    <s v="CL"/>
    <x v="0"/>
    <n v="602"/>
    <s v="CL Ops Mall"/>
    <s v="rmesa"/>
    <x v="2"/>
    <s v="1200146838"/>
    <s v="40"/>
    <x v="1537"/>
    <s v="BACTERIAS MAY 2026"/>
    <d v="2026-03-09T00:00:00"/>
    <s v="EXT_JHERRERA"/>
    <s v="ZSRV"/>
    <s v=""/>
    <s v="76979393"/>
    <s v="RD SERVICIOS DE INGENIERIA SPA"/>
    <n v="18.8"/>
    <n v="783.33333333333337"/>
    <s v="UF"/>
    <s v="false"/>
  </r>
  <r>
    <s v="2400"/>
    <s v="CL"/>
    <x v="0"/>
    <n v="602"/>
    <s v="CL Ops Mall"/>
    <s v="rmesa"/>
    <x v="2"/>
    <s v="1200146838"/>
    <s v="50"/>
    <x v="1537"/>
    <s v="BACTERIAS JUN 2026"/>
    <d v="2026-03-09T00:00:00"/>
    <s v="EXT_JHERRERA"/>
    <s v="ZSRV"/>
    <s v=""/>
    <s v="76979393"/>
    <s v="RD SERVICIOS DE INGENIERIA SPA"/>
    <n v="18.8"/>
    <n v="783.33333333333337"/>
    <s v="UF"/>
    <s v="false"/>
  </r>
  <r>
    <s v="2400"/>
    <s v="CL"/>
    <x v="0"/>
    <n v="602"/>
    <s v="CL Ops Mall"/>
    <s v="rmesa"/>
    <x v="2"/>
    <s v="1200146838"/>
    <s v="60"/>
    <x v="1537"/>
    <s v="BACTERIAS JUL 2026"/>
    <d v="2026-03-09T00:00:00"/>
    <s v="EXT_JHERRERA"/>
    <s v="ZSRV"/>
    <s v=""/>
    <s v="76979393"/>
    <s v="RD SERVICIOS DE INGENIERIA SPA"/>
    <n v="18.8"/>
    <n v="783.33333333333337"/>
    <s v="UF"/>
    <s v="false"/>
  </r>
  <r>
    <s v="2400"/>
    <s v="CL"/>
    <x v="0"/>
    <n v="602"/>
    <s v="CL Ops Mall"/>
    <s v="rmesa"/>
    <x v="2"/>
    <s v="1200146838"/>
    <s v="70"/>
    <x v="1537"/>
    <s v="BACTERIAS AGO 2026"/>
    <d v="2026-03-09T00:00:00"/>
    <s v="EXT_JHERRERA"/>
    <s v="ZSRV"/>
    <s v=""/>
    <s v="76979393"/>
    <s v="RD SERVICIOS DE INGENIERIA SPA"/>
    <n v="18.8"/>
    <n v="783.33333333333337"/>
    <s v="UF"/>
    <s v="false"/>
  </r>
  <r>
    <s v="2400"/>
    <s v="CL"/>
    <x v="0"/>
    <n v="602"/>
    <s v="CL Ops Mall"/>
    <s v="rmesa"/>
    <x v="2"/>
    <s v="1200146838"/>
    <s v="80"/>
    <x v="1537"/>
    <s v="BACTERIAS SEP 2026"/>
    <d v="2026-03-09T00:00:00"/>
    <s v="EXT_JHERRERA"/>
    <s v="ZSRV"/>
    <s v=""/>
    <s v="76979393"/>
    <s v="RD SERVICIOS DE INGENIERIA SPA"/>
    <n v="18.8"/>
    <n v="783.33333333333337"/>
    <s v="UF"/>
    <s v="false"/>
  </r>
  <r>
    <s v="2400"/>
    <s v="CL"/>
    <x v="0"/>
    <n v="602"/>
    <s v="CL Ops Mall"/>
    <s v="rmesa"/>
    <x v="2"/>
    <s v="1200146838"/>
    <s v="90"/>
    <x v="1537"/>
    <s v="BACTERIAS OCT 2026"/>
    <d v="2026-03-09T00:00:00"/>
    <s v="EXT_JHERRERA"/>
    <s v="ZSRV"/>
    <s v=""/>
    <s v="76979393"/>
    <s v="RD SERVICIOS DE INGENIERIA SPA"/>
    <n v="18.8"/>
    <n v="783.33333333333337"/>
    <s v="UF"/>
    <s v="false"/>
  </r>
  <r>
    <s v="2400"/>
    <s v="CL"/>
    <x v="0"/>
    <n v="602"/>
    <s v="CL Ops Mall"/>
    <s v="rmesa"/>
    <x v="2"/>
    <s v="1200146838"/>
    <s v="100"/>
    <x v="1537"/>
    <s v="BACTERIAS NOV 2026"/>
    <d v="2026-03-09T00:00:00"/>
    <s v="EXT_JHERRERA"/>
    <s v="ZSRV"/>
    <s v=""/>
    <s v="76979393"/>
    <s v="RD SERVICIOS DE INGENIERIA SPA"/>
    <n v="18.8"/>
    <n v="783.33333333333337"/>
    <s v="UF"/>
    <s v="false"/>
  </r>
  <r>
    <s v="2400"/>
    <s v="CL"/>
    <x v="0"/>
    <n v="602"/>
    <s v="CL Ops Mall"/>
    <s v="rmesa"/>
    <x v="2"/>
    <s v="1200146838"/>
    <s v="110"/>
    <x v="1537"/>
    <s v="BACTERIAS DIC 2026"/>
    <d v="2026-03-09T00:00:00"/>
    <s v="EXT_JHERRERA"/>
    <s v="ZSRV"/>
    <s v=""/>
    <s v="76979393"/>
    <s v="RD SERVICIOS DE INGENIERIA SPA"/>
    <n v="18.8"/>
    <n v="783.33333333333337"/>
    <s v="UF"/>
    <s v="false"/>
  </r>
  <r>
    <s v="LAR"/>
    <s v="PE"/>
    <x v="1"/>
    <n v="801"/>
    <s v="PE Center Manager"/>
    <s v="FZAMALLOA"/>
    <x v="2"/>
    <s v="1200146436"/>
    <s v="10"/>
    <x v="1538"/>
    <s v="ITSE Técnicos de Soporte y Mant."/>
    <d v="2026-02-26T00:00:00"/>
    <s v="EXT_BRODRIGU"/>
    <s v="ZSRV"/>
    <s v=""/>
    <s v="P61344813"/>
    <s v="CONSTRUCCION Y ADMINISTRACION DE SE"/>
    <n v="2702.5"/>
    <n v="783.33333333333326"/>
    <s v="PEN"/>
    <s v="false"/>
  </r>
  <r>
    <s v="6030"/>
    <s v="PE"/>
    <x v="2"/>
    <n v="808"/>
    <s v="PE Área Legal"/>
    <s v="GOLIVERI"/>
    <x v="2"/>
    <s v="1200143671"/>
    <s v="10"/>
    <x v="1539"/>
    <s v="Liq Horas Oct-Nov-Caso fallecimiento"/>
    <d v="2026-01-05T00:00:00"/>
    <s v="SGARIBAY"/>
    <s v="ZSRV"/>
    <s v=""/>
    <s v="P51526058"/>
    <s v="PADILLA &amp; CHANG ABOGADOS S.CIVIL DE"/>
    <n v="2700"/>
    <n v="782.60869565217388"/>
    <s v="PEN"/>
    <s v="false"/>
  </r>
  <r>
    <s v="3520"/>
    <s v="PE"/>
    <x v="1"/>
    <n v="802"/>
    <s v="PE Ops Mall"/>
    <s v="GLUDENA"/>
    <x v="2"/>
    <s v="1200144508"/>
    <s v="10"/>
    <x v="1540"/>
    <s v="MANTTO PREV ESC SCHINDLER  ENE MAR 26"/>
    <d v="2026-01-24T00:00:00"/>
    <s v="GLUDENA"/>
    <s v="ZSRV"/>
    <s v=""/>
    <s v="P10013984"/>
    <s v="ASCENSORES SCHINDLER DEL PERU S.A"/>
    <n v="2700"/>
    <n v="782.60869565217388"/>
    <s v="PEN"/>
    <s v="false"/>
  </r>
  <r>
    <s v="MCH"/>
    <s v="PE"/>
    <x v="2"/>
    <n v="803"/>
    <s v="PE Ops Out/Strips"/>
    <s v="EREJAS"/>
    <x v="2"/>
    <s v="1200145594"/>
    <s v="10"/>
    <x v="1541"/>
    <s v="Manto Reg. redes sanitarias MCH"/>
    <d v="2026-02-13T00:00:00"/>
    <s v="EREJAS"/>
    <s v="ZSRV"/>
    <s v=""/>
    <s v="P48281567"/>
    <s v="ARTE CONSULTORES, EJECUTORES E.I.R."/>
    <n v="2695.6"/>
    <n v="781.33333333333326"/>
    <s v="PEN"/>
    <s v="false"/>
  </r>
  <r>
    <s v="3540"/>
    <s v="PE"/>
    <x v="1"/>
    <n v="810"/>
    <s v="PE Área Personas"/>
    <s v="ccapcha"/>
    <x v="2"/>
    <s v="1200144726"/>
    <s v="10"/>
    <x v="1542"/>
    <s v="RH2: ANALISTA CG"/>
    <d v="2026-01-28T00:00:00"/>
    <s v="CCAPCHA"/>
    <s v="ZSRV"/>
    <s v=""/>
    <s v="P61173608"/>
    <s v="SERVICIOS TOP PRO HUNT S.A.C"/>
    <n v="2695"/>
    <n v="781.15942028985501"/>
    <s v="PEN"/>
    <s v="false"/>
  </r>
  <r>
    <s v="ACO"/>
    <s v="CL"/>
    <x v="0"/>
    <n v="604"/>
    <s v="CL Marketing Mall"/>
    <s v="F.MOZO"/>
    <x v="2"/>
    <s v="1200143787"/>
    <s v="10"/>
    <x v="1543"/>
    <s v="VACACIONES DE VERANO/ LIMPIEZA PLAZA"/>
    <d v="2026-01-08T00:00:00"/>
    <s v="MFILIPINI"/>
    <s v="ZSRV"/>
    <s v=""/>
    <s v="80571500"/>
    <s v="ISS SERVICIOS GENERALES LIMITADA"/>
    <n v="723155"/>
    <n v="781.00396358256023"/>
    <s v="CLP"/>
    <s v="false"/>
  </r>
  <r>
    <s v="CUR"/>
    <s v="CL"/>
    <x v="0"/>
    <n v="602"/>
    <s v="CL Ops Mall"/>
    <s v="JLAZO"/>
    <x v="3"/>
    <s v="1200147550"/>
    <s v="10"/>
    <x v="1544"/>
    <s v="LOMO DE TRO ZONA CALLE SERVICIOS"/>
    <d v="2026-03-18T00:00:00"/>
    <s v="JLAZO"/>
    <s v="ZSRV"/>
    <s v=""/>
    <s v="76862398"/>
    <s v="ASESORIA Y MONTAJE UNIVERSAL SPA"/>
    <n v="720000"/>
    <n v="777.59657857505431"/>
    <s v="CLP"/>
    <s v="false"/>
  </r>
  <r>
    <s v="1100"/>
    <s v="CL"/>
    <x v="0"/>
    <n v="602"/>
    <s v="CL Ops Mall"/>
    <s v="KCEA"/>
    <x v="2"/>
    <s v="1200146551"/>
    <s v="10"/>
    <x v="1545"/>
    <s v="Correctivo TTVV PAK"/>
    <d v="2026-03-02T00:00:00"/>
    <s v="EXT_CNARANJO"/>
    <s v="ZSRV"/>
    <s v=""/>
    <s v="93565000"/>
    <s v="ASCENSORES SCHINDLER CHILE S.A"/>
    <n v="719394"/>
    <n v="776.9421014547537"/>
    <s v="CLP"/>
    <s v="false"/>
  </r>
  <r>
    <s v="6000"/>
    <s v="PE"/>
    <x v="2"/>
    <n v="802"/>
    <s v="PE Ops Mall"/>
    <s v="KALVAN"/>
    <x v="2"/>
    <s v="1200144303"/>
    <s v="10"/>
    <x v="1546"/>
    <s v="DESCONEXIÓN DYA SHERPA INDEPENDENCIA - A"/>
    <d v="2026-01-20T00:00:00"/>
    <s v="EXT_KNOLASCO"/>
    <s v="ZSRV"/>
    <s v="SER_MANTO"/>
    <s v="P60434597"/>
    <s v="DINAMO CONTROL &amp; AUTOMATIZACION S.A"/>
    <n v="2673.33"/>
    <n v="774.87826086956511"/>
    <s v="PEN"/>
    <s v="false"/>
  </r>
  <r>
    <s v="1100"/>
    <s v="CL"/>
    <x v="0"/>
    <n v="602"/>
    <s v="CL Ops Mall"/>
    <s v="MANTONIETA"/>
    <x v="3"/>
    <s v="1200147308"/>
    <s v="10"/>
    <x v="1547"/>
    <s v="Reparación cámara acceso Kennedy"/>
    <d v="2026-03-13T00:00:00"/>
    <s v="EXT_CNARANJO"/>
    <s v="ZSRV"/>
    <s v=""/>
    <s v="76179272"/>
    <s v="ANDES FACILITY MANAGEMENT SPA"/>
    <n v="717417"/>
    <n v="774.80695084941635"/>
    <s v="CLP"/>
    <s v="false"/>
  </r>
  <r>
    <s v="6400"/>
    <s v="PE"/>
    <x v="2"/>
    <n v="802"/>
    <s v="PE Ops Mall"/>
    <s v="PBRAVO"/>
    <x v="3"/>
    <s v="1200147458"/>
    <s v="10"/>
    <x v="1548"/>
    <s v="TABLERO DE CAMARAS PERIMETRALES"/>
    <d v="2026-03-17T00:00:00"/>
    <s v="RFC_CPI_SAP"/>
    <s v="ZSRV"/>
    <s v=""/>
    <s v="P60359466"/>
    <s v="ELECTRIC STORE S.A.C."/>
    <n v="2672.6"/>
    <n v="774.66666666666663"/>
    <s v="PEN"/>
    <s v="false"/>
  </r>
  <r>
    <s v="3450"/>
    <s v="PE"/>
    <x v="1"/>
    <n v="803"/>
    <s v="PE Ops Out/Strips"/>
    <s v="mrodriguezc"/>
    <x v="2"/>
    <s v="1200146225"/>
    <s v="10"/>
    <x v="1549"/>
    <s v="Mejora Topico Faucett"/>
    <d v="2026-02-24T00:00:00"/>
    <s v="MRODRIGUEZC"/>
    <s v="ZSRV"/>
    <s v=""/>
    <s v="P09132227"/>
    <s v="PALACIOS DIAZ ROSA LINDA"/>
    <n v="2670"/>
    <n v="773.91304347826087"/>
    <s v="PEN"/>
    <s v="false"/>
  </r>
  <r>
    <s v="3300"/>
    <s v="PE"/>
    <x v="1"/>
    <n v="802"/>
    <s v="PE Ops Mall"/>
    <s v="KALVAN"/>
    <x v="2"/>
    <s v="1200146030"/>
    <s v="10"/>
    <x v="1550"/>
    <s v="HABILITACIÓN_AREQUIPA_FEBRERO_2026"/>
    <d v="2026-02-20T00:00:00"/>
    <s v="EXT_ACHIHUAN"/>
    <s v="ZSRV"/>
    <s v="SER_GRAL"/>
    <s v="P60041926"/>
    <s v="PIATEC S.A.C"/>
    <n v="2667.94"/>
    <n v="773.31594202898543"/>
    <s v="PEN"/>
    <s v="false"/>
  </r>
  <r>
    <s v="2200"/>
    <s v="CL"/>
    <x v="0"/>
    <n v="604"/>
    <s v="CL Marketing Mall"/>
    <s v="F.MOZO"/>
    <x v="2"/>
    <s v="1200143701"/>
    <s v="10"/>
    <x v="1551"/>
    <s v="JORNADA DE ADOPCION/ CANIL"/>
    <d v="2026-01-06T00:00:00"/>
    <s v="MFILIPINI"/>
    <s v="ZSRV"/>
    <s v=""/>
    <s v="76587432"/>
    <s v="SERVICIOS DE DISENO Y MULTIMEDIA"/>
    <n v="715400"/>
    <n v="772.6286004341581"/>
    <s v="CLP"/>
    <s v="false"/>
  </r>
  <r>
    <s v="1100"/>
    <s v="CL"/>
    <x v="0"/>
    <n v="928"/>
    <s v="Corp Gest Riesgo"/>
    <s v="cfuentes"/>
    <x v="1"/>
    <s v="1400009145"/>
    <s v="10"/>
    <x v="1552"/>
    <s v="Endoso prórroga Póliza Ciberseguridad 22"/>
    <d v="2026-01-12T00:00:00"/>
    <s v="PMUNOZ"/>
    <s v="ZPMH"/>
    <s v=""/>
    <s v="99225000"/>
    <s v="CHUBB SEGUROS CHILE S.A."/>
    <n v="772.05"/>
    <n v="772.05"/>
    <s v="USD"/>
    <s v="false"/>
  </r>
  <r>
    <s v="COQ"/>
    <s v="CL"/>
    <x v="0"/>
    <n v="602"/>
    <s v="CL Ops Mall"/>
    <s v="JCBARAHONA"/>
    <x v="2"/>
    <s v="1200144119"/>
    <s v="10"/>
    <x v="1553"/>
    <s v="MTTO AREAS VERDES DIC 25"/>
    <d v="2026-01-16T00:00:00"/>
    <s v="JCBARAHONA"/>
    <s v="ZSRV"/>
    <s v=""/>
    <s v="77304419"/>
    <s v="ESPIRELIX SPA"/>
    <n v="18.5"/>
    <n v="770.83333333333337"/>
    <s v="UF"/>
    <s v="false"/>
  </r>
  <r>
    <s v="COQ"/>
    <s v="CL"/>
    <x v="0"/>
    <n v="602"/>
    <s v="CL Ops Mall"/>
    <s v="JCBARAHONA"/>
    <x v="2"/>
    <s v="1200146276"/>
    <s v="10"/>
    <x v="1554"/>
    <s v="MTTO AREAS VERDES ENE 26"/>
    <d v="2026-02-24T00:00:00"/>
    <s v="JCBARAHONA"/>
    <s v="ZSRV"/>
    <s v=""/>
    <s v="77304419"/>
    <s v="ESPIRELIX SPA"/>
    <n v="18.5"/>
    <n v="770.83333333333337"/>
    <s v="UF"/>
    <s v="false"/>
  </r>
  <r>
    <s v="COQ"/>
    <s v="CL"/>
    <x v="0"/>
    <n v="602"/>
    <s v="CL Ops Mall"/>
    <s v="JCBARAHONA"/>
    <x v="2"/>
    <s v="1200146350"/>
    <s v="10"/>
    <x v="1555"/>
    <s v="MTTO AREAS VERDES FEB 26"/>
    <d v="2026-02-25T00:00:00"/>
    <s v="JCBARAHONA"/>
    <s v="ZSRV"/>
    <s v=""/>
    <s v="77304419"/>
    <s v="ESPIRELIX SPA"/>
    <n v="18.5"/>
    <n v="770.83333333333337"/>
    <s v="UF"/>
    <s v="false"/>
  </r>
  <r>
    <s v="2160"/>
    <s v="CL"/>
    <x v="0"/>
    <n v="602"/>
    <s v="CL Ops Mall"/>
    <s v="RCORTES"/>
    <x v="2"/>
    <s v="1200144335"/>
    <s v="10"/>
    <x v="1556"/>
    <s v="Reparación RM2"/>
    <d v="2026-01-21T00:00:00"/>
    <s v="EXT_CVENEGAS"/>
    <s v="ZSRV"/>
    <s v=""/>
    <s v="76951272"/>
    <s v="CLIVER SPA"/>
    <n v="713342"/>
    <n v="770.40597021373105"/>
    <s v="CLP"/>
    <s v="false"/>
  </r>
  <r>
    <s v="3450"/>
    <s v="PE"/>
    <x v="1"/>
    <n v="803"/>
    <s v="PE Ops Out/Strips"/>
    <s v="mrodriguezc"/>
    <x v="2"/>
    <s v="1200145038"/>
    <s v="10"/>
    <x v="1557"/>
    <s v="Renovación de Sillas Oficinas"/>
    <d v="2026-02-04T00:00:00"/>
    <s v="MRODRIGUEZC"/>
    <s v="ZSRV"/>
    <s v=""/>
    <s v="P50994341"/>
    <s v="AMBERCREST SOCIEDAD ANONIMA CERRADA"/>
    <n v="2656"/>
    <n v="769.85507246376812"/>
    <s v="PEN"/>
    <s v="false"/>
  </r>
  <r>
    <s v="PCA"/>
    <s v="CO"/>
    <x v="3"/>
    <n v="704"/>
    <s v="CO Mktg Mall"/>
    <s v="PRODRIGUEZ"/>
    <x v="2"/>
    <s v="1200144740"/>
    <s v="10"/>
    <x v="1558"/>
    <s v="MONTAJE Y DESMONTE MERCADITO PISO 2"/>
    <d v="2026-01-28T00:00:00"/>
    <s v="EXT_DMENDES"/>
    <s v="ZSRV"/>
    <s v=""/>
    <s v="C901281802"/>
    <s v="SOLUCIONES LA VEGA SAS"/>
    <n v="2820000"/>
    <n v="766.72104404567699"/>
    <s v="COP"/>
    <s v="false"/>
  </r>
  <r>
    <s v="MAM"/>
    <s v="CL"/>
    <x v="0"/>
    <n v="601"/>
    <s v="CL Center Manager"/>
    <s v="CMEDINA"/>
    <x v="2"/>
    <s v="1200146922"/>
    <s v="10"/>
    <x v="1559"/>
    <s v="Colaciones Enero Carabineros"/>
    <d v="2026-03-09T00:00:00"/>
    <s v="AUNDA"/>
    <s v="ZSRV"/>
    <s v=""/>
    <s v="78437630"/>
    <s v="ALIMENTOS ROASTY POINT LTDA."/>
    <n v="709580"/>
    <n v="766.3430280906764"/>
    <s v="CLP"/>
    <s v="false"/>
  </r>
  <r>
    <s v="MIN"/>
    <s v="PE"/>
    <x v="1"/>
    <n v="804"/>
    <s v="PE Marketing Mall"/>
    <s v="AATOCHE"/>
    <x v="2"/>
    <s v="1200144829"/>
    <s v="10"/>
    <x v="1560"/>
    <s v="Pago de trámites ENERO"/>
    <d v="2026-01-29T00:00:00"/>
    <s v="EXT_EDAVILA"/>
    <s v="ZSRV"/>
    <s v="SER_MKT"/>
    <s v="P20416564"/>
    <s v="SUSAN LEON PRODUCCIONES Y REPRESENT"/>
    <n v="2643.2"/>
    <n v="766.14492753623176"/>
    <s v="PEN"/>
    <s v="false"/>
  </r>
  <r>
    <s v="6030"/>
    <s v="PE"/>
    <x v="2"/>
    <n v="802"/>
    <s v="PE Ops Mall"/>
    <s v="LHUAMAN"/>
    <x v="3"/>
    <s v="1200147500"/>
    <s v="10"/>
    <x v="1561"/>
    <s v="SUMINISTRO VARIOS PINTURA"/>
    <d v="2026-03-17T00:00:00"/>
    <s v="LHUAMAN"/>
    <s v="ZSRV"/>
    <s v=""/>
    <s v="P56607803"/>
    <s v="NATIONAL FACILITIES MANAGEMENT S.A."/>
    <n v="2643.2"/>
    <n v="766.14492753623176"/>
    <s v="PEN"/>
    <s v="false"/>
  </r>
  <r>
    <s v="6700"/>
    <s v="PE"/>
    <x v="2"/>
    <n v="804"/>
    <s v="PE Marketing Mall"/>
    <s v="RCULQUI"/>
    <x v="2"/>
    <s v="1200143988"/>
    <s v="10"/>
    <x v="1562"/>
    <s v="Eventos_EneroRV"/>
    <d v="2026-01-14T00:00:00"/>
    <s v="EXT_ACHIHUAN"/>
    <s v="ZSRV"/>
    <s v=""/>
    <s v="P45548262"/>
    <s v="VILLON LLONTOP ROSA CATALINA"/>
    <n v="2640"/>
    <n v="765.21739130434776"/>
    <s v="PEN"/>
    <s v="false"/>
  </r>
  <r>
    <s v="3540"/>
    <s v="PE"/>
    <x v="1"/>
    <n v="808"/>
    <s v="PE Área Legal"/>
    <s v="GOLIVERI"/>
    <x v="2"/>
    <s v="1200145455"/>
    <s v="10"/>
    <x v="1563"/>
    <s v="Servicios Notariales - Enero 2026"/>
    <d v="2026-02-11T00:00:00"/>
    <s v="SGARIBAY"/>
    <s v="ZSRV"/>
    <s v=""/>
    <s v="P09670155"/>
    <s v="ZAMBRANO RODRIGUEZ LUCIO"/>
    <n v="2639.83"/>
    <n v="765.16811594202898"/>
    <s v="PEN"/>
    <s v="false"/>
  </r>
  <r>
    <s v="MIN"/>
    <s v="PE"/>
    <x v="1"/>
    <n v="802"/>
    <s v="PE Ops Mall"/>
    <s v="jrojas"/>
    <x v="3"/>
    <s v="1200147327"/>
    <s v="10"/>
    <x v="1564"/>
    <s v="HABI. LOCAL.OPTICAS FASHION-ACI"/>
    <d v="2026-03-13T00:00:00"/>
    <s v="EXT_EDAVILA"/>
    <s v="ZSRV"/>
    <s v=""/>
    <s v="P53839517"/>
    <s v="MR SISTEMAS ESPECIALES E.I.R.L."/>
    <n v="2639.36"/>
    <n v="765.03188405797096"/>
    <s v="PEN"/>
    <s v="false"/>
  </r>
  <r>
    <s v="MIN"/>
    <s v="PE"/>
    <x v="1"/>
    <n v="802"/>
    <s v="PE Ops Mall"/>
    <s v="jrojas"/>
    <x v="3"/>
    <s v="1200147325"/>
    <s v="10"/>
    <x v="1565"/>
    <s v="HABI. LOCAL.EX PEI JI TEA-A&amp;D"/>
    <d v="2026-03-13T00:00:00"/>
    <s v="EXT_EDAVILA"/>
    <s v="ZSRV"/>
    <s v=""/>
    <s v="P53839517"/>
    <s v="MR SISTEMAS ESPECIALES E.I.R.L."/>
    <n v="2639.36"/>
    <n v="765.03188405797096"/>
    <s v="PEN"/>
    <s v="false"/>
  </r>
  <r>
    <s v="MIN"/>
    <s v="PE"/>
    <x v="1"/>
    <n v="802"/>
    <s v="PE Ops Mall"/>
    <s v="jrojas"/>
    <x v="3"/>
    <s v="1200147323"/>
    <s v="10"/>
    <x v="1566"/>
    <s v="HABI. LOCAL.PUNTO DE LA SUERTE-ACI"/>
    <d v="2026-03-13T00:00:00"/>
    <s v="EXT_EDAVILA"/>
    <s v="ZSRV"/>
    <s v=""/>
    <s v="P53839517"/>
    <s v="MR SISTEMAS ESPECIALES E.I.R.L."/>
    <n v="2639.36"/>
    <n v="765.03188405797096"/>
    <s v="PEN"/>
    <s v="false"/>
  </r>
  <r>
    <s v="MIN"/>
    <s v="PE"/>
    <x v="1"/>
    <n v="802"/>
    <s v="PE Ops Mall"/>
    <s v="jrojas"/>
    <x v="3"/>
    <s v="1200147321"/>
    <s v="10"/>
    <x v="1567"/>
    <s v="HABI. LOCAL.BITEL-ACI"/>
    <d v="2026-03-13T00:00:00"/>
    <s v="EXT_EDAVILA"/>
    <s v="ZSRV"/>
    <s v=""/>
    <s v="P53839517"/>
    <s v="MR SISTEMAS ESPECIALES E.I.R.L."/>
    <n v="2639.36"/>
    <n v="765.03188405797096"/>
    <s v="PEN"/>
    <s v="false"/>
  </r>
  <r>
    <s v="MIN"/>
    <s v="PE"/>
    <x v="1"/>
    <n v="802"/>
    <s v="PE Ops Mall"/>
    <s v="jrojas"/>
    <x v="3"/>
    <s v="1200147319"/>
    <s v="10"/>
    <x v="1568"/>
    <s v="HABI. LOCAL.LAVANDERIA SAGITA-ACI"/>
    <d v="2026-03-13T00:00:00"/>
    <s v="EXT_EDAVILA"/>
    <s v="ZSRV"/>
    <s v=""/>
    <s v="P53839517"/>
    <s v="MR SISTEMAS ESPECIALES E.I.R.L."/>
    <n v="2639.36"/>
    <n v="765.03188405797096"/>
    <s v="PEN"/>
    <s v="false"/>
  </r>
  <r>
    <s v="2160"/>
    <s v="CL"/>
    <x v="0"/>
    <n v="604"/>
    <s v="CL Marketing Mall"/>
    <s v="JGORICHON"/>
    <x v="2"/>
    <s v="1200146582"/>
    <s v="10"/>
    <x v="1569"/>
    <s v="AJEDREZ/ DOMINGOS DE AJEDREZ/ MARZO"/>
    <d v="2026-03-03T00:00:00"/>
    <s v="JGORICHON"/>
    <s v="ZSRV"/>
    <s v=""/>
    <s v="17152649"/>
    <s v="NICOLAS ALFREDO GUTIERREZ GOMEZ"/>
    <n v="707965"/>
    <n v="764.59883576512266"/>
    <s v="CLP"/>
    <s v="false"/>
  </r>
  <r>
    <s v="MIN"/>
    <s v="PE"/>
    <x v="1"/>
    <n v="802"/>
    <s v="PE Ops Mall"/>
    <s v="jrojas"/>
    <x v="3"/>
    <s v="1200147312"/>
    <s v="10"/>
    <x v="1570"/>
    <s v="HAB. LOCAL.MIAMI CHICKEN-ACI"/>
    <d v="2026-03-13T00:00:00"/>
    <s v="EXT_EDAVILA"/>
    <s v="ZSRV"/>
    <s v=""/>
    <s v="P53839517"/>
    <s v="MR SISTEMAS ESPECIALES E.I.R.L."/>
    <n v="2637.86"/>
    <n v="764.59710144927533"/>
    <s v="PEN"/>
    <s v="false"/>
  </r>
  <r>
    <s v="BOG"/>
    <s v="CO"/>
    <x v="3"/>
    <n v="710"/>
    <s v="CO Sgcia Personas"/>
    <s v="JVASQUEZ"/>
    <x v="2"/>
    <s v="1200143954"/>
    <s v="10"/>
    <x v="1571"/>
    <s v="Mantenimiento plantas 2026 Of PLC"/>
    <d v="2026-01-13T00:00:00"/>
    <s v="JVASQUEZ"/>
    <s v="ZSRV"/>
    <s v=""/>
    <s v="C110636381"/>
    <s v="GERSON DANIEL RODRIGUEZ CARDENAS"/>
    <n v="2808000"/>
    <n v="763.45840130505712"/>
    <s v="COP"/>
    <s v="false"/>
  </r>
  <r>
    <s v="BOG"/>
    <s v="CO"/>
    <x v="3"/>
    <n v="702"/>
    <s v="CO Ops Mall"/>
    <s v="CAROL CORTES"/>
    <x v="3"/>
    <s v="1200147415"/>
    <s v="10"/>
    <x v="1572"/>
    <s v="SISTEMA DE DETECCIÓN SOTANO 3, COSTADO S"/>
    <d v="2026-03-16T00:00:00"/>
    <s v="EXT_APAREDES"/>
    <s v="ZSRV"/>
    <s v=""/>
    <s v="C900038616"/>
    <s v="CBRE COLOMBIA SAS"/>
    <n v="2807739"/>
    <n v="763.38743882544861"/>
    <s v="COP"/>
    <s v="false"/>
  </r>
  <r>
    <s v="MIN"/>
    <s v="PE"/>
    <x v="1"/>
    <n v="802"/>
    <s v="PE Ops Mall"/>
    <s v="jrojas"/>
    <x v="3"/>
    <s v="1200147356"/>
    <s v="10"/>
    <x v="1573"/>
    <s v="HABI. LOCAL.DHL WESTER UNION-ACI"/>
    <d v="2026-03-16T00:00:00"/>
    <s v="EXT_EDAVILA"/>
    <s v="ZSRV"/>
    <s v=""/>
    <s v="P53839517"/>
    <s v="MR SISTEMAS ESPECIALES E.I.R.L."/>
    <n v="2633.64"/>
    <n v="763.37391304347818"/>
    <s v="PEN"/>
    <s v="false"/>
  </r>
  <r>
    <s v="MIN"/>
    <s v="PE"/>
    <x v="1"/>
    <n v="802"/>
    <s v="PE Ops Mall"/>
    <s v="jrojas"/>
    <x v="3"/>
    <s v="1200147360"/>
    <s v="10"/>
    <x v="1574"/>
    <s v="HABI. LOCAL.EX JOYE. SANTA ROSA-ACI"/>
    <d v="2026-03-16T00:00:00"/>
    <s v="EXT_EDAVILA"/>
    <s v="ZSRV"/>
    <s v=""/>
    <s v="P53839517"/>
    <s v="MR SISTEMAS ESPECIALES E.I.R.L."/>
    <n v="2633.64"/>
    <n v="763.37391304347818"/>
    <s v="PEN"/>
    <s v="false"/>
  </r>
  <r>
    <s v="PCA"/>
    <s v="CO"/>
    <x v="3"/>
    <n v="702"/>
    <s v="CO Ops Mall"/>
    <s v="DLOZADA"/>
    <x v="2"/>
    <s v="1200144474"/>
    <s v="10"/>
    <x v="1575"/>
    <s v="PA2025-1399 ENTREGA DE TOPELLANTAS EN CA"/>
    <d v="2026-01-23T00:00:00"/>
    <s v="RFC_CPI_SAP"/>
    <s v="ZSRV"/>
    <s v=""/>
    <s v="C900038616"/>
    <s v="CBRE COLOMBIA SAS"/>
    <n v="2805000"/>
    <n v="762.64274061990216"/>
    <s v="COP"/>
    <s v="false"/>
  </r>
  <r>
    <s v="1100"/>
    <s v="CL"/>
    <x v="0"/>
    <n v="602"/>
    <s v="CL Ops Mall"/>
    <s v="KCEA"/>
    <x v="2"/>
    <s v="1200145581"/>
    <s v="10"/>
    <x v="1576"/>
    <s v="Arriendo equipos de frío 13000 m3"/>
    <d v="2026-02-13T00:00:00"/>
    <s v="EXT_CNARANJO"/>
    <s v="ZSRV"/>
    <s v=""/>
    <s v="78067007"/>
    <s v="A&amp;T SPA"/>
    <n v="705000"/>
    <n v="761.39664985474064"/>
    <s v="CLP"/>
    <s v="false"/>
  </r>
  <r>
    <s v="AEB"/>
    <s v="CL"/>
    <x v="0"/>
    <n v="602"/>
    <s v="CL Ops Mall"/>
    <s v="MFREITEZ"/>
    <x v="2"/>
    <s v="1200145605"/>
    <s v="10"/>
    <x v="1577"/>
    <s v="BANDEJAS ANTIDERRAME ZONA RECICLAJE"/>
    <d v="2026-02-13T00:00:00"/>
    <s v="KVARAS"/>
    <s v="ZSRV"/>
    <s v=""/>
    <s v="76424677"/>
    <s v="IMPORTADORA COMERCIAL CHRISTIAN JAV"/>
    <n v="704960"/>
    <n v="761.35345004481985"/>
    <s v="CLP"/>
    <s v="false"/>
  </r>
  <r>
    <s v="PCA"/>
    <s v="CO"/>
    <x v="3"/>
    <n v="704"/>
    <s v="CO Mktg Mall"/>
    <s v="PRODRIGUEZ"/>
    <x v="3"/>
    <s v="1200147126"/>
    <s v="10"/>
    <x v="1578"/>
    <s v="ACTIVIDAD DEPORTIVA TAGANGA"/>
    <d v="2026-03-11T00:00:00"/>
    <s v="EXT_DMENDES"/>
    <s v="ZSRV"/>
    <s v=""/>
    <s v="C91541270"/>
    <s v="LEONARDO SIZA"/>
    <n v="2800000"/>
    <n v="761.2833061446438"/>
    <s v="COP"/>
    <s v="false"/>
  </r>
  <r>
    <s v="PAG"/>
    <s v="CO"/>
    <x v="3"/>
    <n v="704"/>
    <s v="CO Mktg Mall"/>
    <s v="ATAPIA"/>
    <x v="3"/>
    <s v="1200147589"/>
    <s v="10"/>
    <x v="1579"/>
    <s v="ARTICULO PUBLICITARIO"/>
    <d v="2026-03-18T00:00:00"/>
    <s v="APHERRERA"/>
    <s v="ZSRV"/>
    <s v=""/>
    <s v="C901554064"/>
    <s v="IMPACTO DIGITAL DE COLOMBIA SAS"/>
    <n v="2800000"/>
    <n v="761.2833061446438"/>
    <s v="COP"/>
    <s v="false"/>
  </r>
  <r>
    <s v="BOG"/>
    <s v="CO"/>
    <x v="3"/>
    <n v="702"/>
    <s v="CO Ops Mall"/>
    <s v="CAROL CORTES"/>
    <x v="2"/>
    <s v="1200143836"/>
    <s v="10"/>
    <x v="1580"/>
    <s v="PRODUC QUÍMICO TORRES ENFRIA ENERO 2026"/>
    <d v="2026-01-09T00:00:00"/>
    <s v="EXT_APAREDES"/>
    <s v="ZSRV"/>
    <s v=""/>
    <s v="C900038616"/>
    <s v="CBRE COLOMBIA SAS"/>
    <n v="2793120"/>
    <n v="759.41272430668846"/>
    <s v="COP"/>
    <s v="false"/>
  </r>
  <r>
    <s v="BOG"/>
    <s v="CO"/>
    <x v="3"/>
    <n v="702"/>
    <s v="CO Ops Mall"/>
    <s v="CAROL CORTES"/>
    <x v="2"/>
    <s v="1200145326"/>
    <s v="10"/>
    <x v="1581"/>
    <s v="PROD QUÍMICOS TORRES  ENFRIAMI FEB 2026"/>
    <d v="2026-02-10T00:00:00"/>
    <s v="EXT_APAREDES"/>
    <s v="ZSRV"/>
    <s v=""/>
    <s v="C900038616"/>
    <s v="CBRE COLOMBIA SAS"/>
    <n v="2793120"/>
    <n v="759.41272430668846"/>
    <s v="COP"/>
    <s v="false"/>
  </r>
  <r>
    <s v="MIN"/>
    <s v="PE"/>
    <x v="1"/>
    <n v="804"/>
    <s v="PE Marketing Mall"/>
    <s v="AATOCHE"/>
    <x v="2"/>
    <s v="1200146452"/>
    <s v="10"/>
    <x v="1582"/>
    <s v="Chimpunes_Feria Pisco 2 fechas"/>
    <d v="2026-02-26T00:00:00"/>
    <s v="AATOCHE"/>
    <s v="ZSRV"/>
    <s v=""/>
    <s v="P52222834"/>
    <s v="ISEG PERU S.A.C"/>
    <n v="2619"/>
    <n v="759.13043478260863"/>
    <s v="PEN"/>
    <s v="false"/>
  </r>
  <r>
    <s v="6550"/>
    <s v="PE"/>
    <x v="2"/>
    <n v="804"/>
    <s v="PE Marketing Mall"/>
    <s v="JHERNANDEZ"/>
    <x v="2"/>
    <s v="1200144545"/>
    <s v="10"/>
    <x v="1583"/>
    <s v="POP _  POP Enero"/>
    <d v="2026-01-26T00:00:00"/>
    <s v="EXT_EDAVILA"/>
    <s v="ZSRV"/>
    <s v="SER_MKT"/>
    <s v="P53508634"/>
    <s v="INVERSIONES QUISPE &amp; GUTIERREZ S.A."/>
    <n v="2614.17"/>
    <n v="757.73043478260865"/>
    <s v="PEN"/>
    <s v="false"/>
  </r>
  <r>
    <s v="MIN"/>
    <s v="PE"/>
    <x v="1"/>
    <n v="804"/>
    <s v="PE Marketing Mall"/>
    <s v="AATOCHE"/>
    <x v="2"/>
    <s v="1200144850"/>
    <s v="10"/>
    <x v="1584"/>
    <s v="Chimpunes_15 y 16 Enero"/>
    <d v="2026-01-29T00:00:00"/>
    <s v="EXT_EDAVILA"/>
    <s v="ZSRV"/>
    <s v="SER_MKT"/>
    <s v="P52222834"/>
    <s v="ISEG PERU S.A.C"/>
    <n v="2610"/>
    <n v="756.52173913043475"/>
    <s v="PEN"/>
    <s v="false"/>
  </r>
  <r>
    <s v="PAG"/>
    <s v="CO"/>
    <x v="3"/>
    <n v="702"/>
    <s v="CO Ops Mall"/>
    <s v="CHERRERA"/>
    <x v="2"/>
    <s v="1200146763"/>
    <s v="10"/>
    <x v="1585"/>
    <s v="COMPRA DE CARTON Y DISPOSICION DE ORGANI"/>
    <d v="2026-03-05T00:00:00"/>
    <s v="EXT_MSAMPER"/>
    <s v="ZSRV"/>
    <s v=""/>
    <s v="C800125313"/>
    <s v="SUMMAR PROCESOS S.A.S"/>
    <n v="2780660"/>
    <n v="756.02501359434473"/>
    <s v="COP"/>
    <s v="false"/>
  </r>
  <r>
    <s v="1100"/>
    <s v="CL"/>
    <x v="0"/>
    <n v="604"/>
    <s v="CL Marketing Mall"/>
    <s v="P.NORAMBUENA"/>
    <x v="2"/>
    <s v="1200144318"/>
    <s v="10"/>
    <x v="1586"/>
    <s v="VDV/ INFLUENCERS UMATU/ ENERO"/>
    <d v="2026-01-21T00:00:00"/>
    <s v="MFILIPINI"/>
    <s v="ZSRV"/>
    <s v=""/>
    <s v="76888741"/>
    <s v="UMATU SPA"/>
    <n v="700000"/>
    <n v="755.99667361463617"/>
    <s v="CLP"/>
    <s v="false"/>
  </r>
  <r>
    <s v="2400"/>
    <s v="CL"/>
    <x v="0"/>
    <n v="602"/>
    <s v="CL Ops Mall"/>
    <s v="rmesa"/>
    <x v="3"/>
    <s v="1200147173"/>
    <s v="10"/>
    <x v="1587"/>
    <s v="Mtto Jardines Enero y Febrero COQ"/>
    <d v="2026-03-12T00:00:00"/>
    <s v="EXT_CRODRIGU"/>
    <s v="ZSRV"/>
    <s v=""/>
    <s v="77020931"/>
    <s v="CONSTRUCCIONES Y SERVICIOS GENERALE"/>
    <n v="700000"/>
    <n v="755.99667361463617"/>
    <s v="CLP"/>
    <s v="false"/>
  </r>
  <r>
    <s v="LAR"/>
    <s v="PE"/>
    <x v="1"/>
    <n v="804"/>
    <s v="PE Marketing Mall"/>
    <s v="NBARRANZUELA"/>
    <x v="2"/>
    <s v="1200144693"/>
    <s v="10"/>
    <x v="1588"/>
    <s v="Fee Permisos Municipales"/>
    <d v="2026-01-28T00:00:00"/>
    <s v="EXT_ACHIHUAN"/>
    <s v="ZSRV"/>
    <s v="SER_GRAL"/>
    <s v="P61187836"/>
    <s v="SINGULAR LATIN E.I.R.L"/>
    <n v="2607.66"/>
    <n v="755.84347826086946"/>
    <s v="PEN"/>
    <s v="false"/>
  </r>
  <r>
    <s v="1100"/>
    <s v="CL"/>
    <x v="0"/>
    <n v="602"/>
    <s v="CL Ops Mall"/>
    <s v="KCEA"/>
    <x v="2"/>
    <s v="1200146552"/>
    <s v="10"/>
    <x v="1589"/>
    <s v="Compra 50 papeleros para baños"/>
    <d v="2026-03-02T00:00:00"/>
    <s v="EXT_CNARANJO"/>
    <s v="ZSRV"/>
    <s v=""/>
    <s v="76424677"/>
    <s v="IMPORTADORA COMERCIAL CHRISTIAN JAV"/>
    <n v="699500"/>
    <n v="755.45667599062563"/>
    <s v="CLP"/>
    <s v="false"/>
  </r>
  <r>
    <s v="BOG"/>
    <s v="CO"/>
    <x v="3"/>
    <n v="702"/>
    <s v="CO Ops Mall"/>
    <s v="CAROL CORTES"/>
    <x v="2"/>
    <s v="1200145607"/>
    <s v="10"/>
    <x v="1590"/>
    <s v="CERRAMIENTO LOCAL SANTORINI"/>
    <d v="2026-02-13T00:00:00"/>
    <s v="EXT_APAREDES"/>
    <s v="ZSRV"/>
    <s v=""/>
    <s v="C900177361"/>
    <s v="AGAZO DESIGN SAS"/>
    <n v="2776120"/>
    <n v="754.79064709081024"/>
    <s v="COP"/>
    <s v="false"/>
  </r>
  <r>
    <s v="3510"/>
    <s v="PE"/>
    <x v="1"/>
    <n v="802"/>
    <s v="PE Ops Mall"/>
    <s v="DDIAZ"/>
    <x v="2"/>
    <s v="1200144475"/>
    <s v="10"/>
    <x v="1591"/>
    <s v="Señalética Fotoluminisente"/>
    <d v="2026-01-23T00:00:00"/>
    <s v="DDIAZ"/>
    <s v="ZSRV"/>
    <s v=""/>
    <s v="P49614128"/>
    <s v="BACKSTAGE &amp; MARKETING SRL"/>
    <n v="2600"/>
    <n v="753.62318840579701"/>
    <s v="PEN"/>
    <s v="false"/>
  </r>
  <r>
    <s v="6000"/>
    <s v="PE"/>
    <x v="2"/>
    <n v="802"/>
    <s v="PE Ops Mall"/>
    <s v="MPONCE"/>
    <x v="2"/>
    <s v="1200144688"/>
    <s v="10"/>
    <x v="1592"/>
    <s v="SUM DIESEL B5 S50 PARA GRUPOS ELECTROGEN"/>
    <d v="2026-01-27T00:00:00"/>
    <s v="EXT_KNOLASCO"/>
    <s v="ZSRV"/>
    <s v="SER_MANTO"/>
    <s v="P56607803"/>
    <s v="NATIONAL FACILITIES MANAGEMENT S.A."/>
    <n v="2600"/>
    <n v="753.62318840579701"/>
    <s v="PEN"/>
    <s v="false"/>
  </r>
  <r>
    <s v="LAR"/>
    <s v="PE"/>
    <x v="1"/>
    <n v="801"/>
    <s v="PE Center Manager"/>
    <s v="FZAMALLOA"/>
    <x v="2"/>
    <s v="1200144564"/>
    <s v="10"/>
    <x v="1593"/>
    <s v="DESATORO DE TUBERÍA TRONCALES EN ACANTIL"/>
    <d v="2026-01-26T00:00:00"/>
    <s v="EXT_BRODRIGU"/>
    <s v="ZSRV"/>
    <s v=""/>
    <s v="P56607803"/>
    <s v="NATIONAL FACILITIES MANAGEMENT S.A."/>
    <n v="2600"/>
    <n v="753.62318840579701"/>
    <s v="PEN"/>
    <s v="false"/>
  </r>
  <r>
    <s v="3520"/>
    <s v="PE"/>
    <x v="1"/>
    <n v="802"/>
    <s v="PE Ops Mall"/>
    <s v="GLUDEÑA"/>
    <x v="2"/>
    <s v="1200146267"/>
    <s v="10"/>
    <x v="1594"/>
    <s v="SERVICIO CD 200 CONEXIÓN DE RED PLUVIAL"/>
    <d v="2026-02-24T00:00:00"/>
    <s v="RFC_CPI_SAP"/>
    <s v="ZSRV"/>
    <s v=""/>
    <s v="P45283836"/>
    <s v="BUARSOCA SAC"/>
    <n v="2600"/>
    <n v="753.62318840579701"/>
    <s v="PEN"/>
    <s v="false"/>
  </r>
  <r>
    <s v="6550"/>
    <s v="PE"/>
    <x v="2"/>
    <n v="802"/>
    <s v="PE Ops Mall"/>
    <s v="yzegarra"/>
    <x v="3"/>
    <s v="1200147066"/>
    <s v="10"/>
    <x v="1595"/>
    <s v="Compra de medidores de energía"/>
    <d v="2026-03-11T00:00:00"/>
    <s v="YZEGARRA"/>
    <s v="ZSRV"/>
    <s v=""/>
    <s v="P60359466"/>
    <s v="ELECTRIC STORE S.A.C."/>
    <n v="2600"/>
    <n v="753.62318840579701"/>
    <s v="PEN"/>
    <s v="false"/>
  </r>
  <r>
    <s v="3510"/>
    <s v="PE"/>
    <x v="1"/>
    <n v="802"/>
    <s v="PE Ops Mall"/>
    <s v="DDIAZ"/>
    <x v="3"/>
    <s v="1200147412"/>
    <s v="10"/>
    <x v="1596"/>
    <s v="Sumi nstal de válvula de ACI - Cascanuez"/>
    <d v="2026-03-16T00:00:00"/>
    <s v="DDIAZ"/>
    <s v="ZSRV"/>
    <s v=""/>
    <s v="P47186416"/>
    <s v="WILSON CAMACHO CERDAN"/>
    <n v="2600"/>
    <n v="753.62318840579701"/>
    <s v="PEN"/>
    <s v="false"/>
  </r>
  <r>
    <s v="PAG"/>
    <s v="CO"/>
    <x v="3"/>
    <n v="704"/>
    <s v="CO Mktg Mall"/>
    <s v="ATAPIA"/>
    <x v="3"/>
    <s v="1200147592"/>
    <s v="10"/>
    <x v="1597"/>
    <s v="ARTICULO PUBLICITARIO"/>
    <d v="2026-03-18T00:00:00"/>
    <s v="APHERRERA"/>
    <s v="ZSRV"/>
    <s v=""/>
    <s v="C901554064"/>
    <s v="IMPACTO DIGITAL DE COLOMBIA SAS"/>
    <n v="2770000"/>
    <n v="753.12669929309402"/>
    <s v="COP"/>
    <s v="false"/>
  </r>
  <r>
    <s v="1100"/>
    <s v="CL"/>
    <x v="0"/>
    <n v="602"/>
    <s v="CL Ops Mall"/>
    <s v="KCEA"/>
    <x v="2"/>
    <s v="1200145959"/>
    <s v="10"/>
    <x v="1598"/>
    <s v="Rep. Pisadera montacargas EG5A"/>
    <d v="2026-02-19T00:00:00"/>
    <s v="EXT_CNARANJO"/>
    <s v="ZSRV"/>
    <s v=""/>
    <s v="85233500"/>
    <s v="FABRIMETAL S.A"/>
    <n v="18.07"/>
    <n v="752.91666666666663"/>
    <s v="UF"/>
    <s v="false"/>
  </r>
  <r>
    <s v="PJM"/>
    <s v="PE"/>
    <x v="1"/>
    <n v="802"/>
    <s v="PE Ops Mall"/>
    <s v="ameza"/>
    <x v="2"/>
    <s v="1200143858"/>
    <s v="10"/>
    <x v="1599"/>
    <s v="Equipamiento Topico"/>
    <d v="2026-01-11T00:00:00"/>
    <s v="AMEZAR"/>
    <s v="ZSRV"/>
    <s v="SER_VARIO"/>
    <s v="P60865842"/>
    <s v="EMERGENCY SURVIVAL S.A.C"/>
    <n v="2593"/>
    <n v="751.59420289855063"/>
    <s v="PEN"/>
    <s v="false"/>
  </r>
  <r>
    <s v="1100"/>
    <s v="CL"/>
    <x v="0"/>
    <n v="602"/>
    <s v="CL Ops Mall"/>
    <s v="KCEA"/>
    <x v="2"/>
    <s v="1200145884"/>
    <s v="10"/>
    <x v="1600"/>
    <s v="Limpieza 06 Escalas Mecanicas"/>
    <d v="2026-02-18T00:00:00"/>
    <s v="EXT_CNARANJO"/>
    <s v="ZSRV"/>
    <s v=""/>
    <s v="76187193"/>
    <s v="HEFTER CHILE SPA"/>
    <n v="18"/>
    <n v="750"/>
    <s v="UF"/>
    <s v="false"/>
  </r>
  <r>
    <s v="2160"/>
    <s v="CL"/>
    <x v="0"/>
    <n v="602"/>
    <s v="CL Ops Mall"/>
    <s v="RCORTES"/>
    <x v="2"/>
    <s v="1200145766"/>
    <s v="10"/>
    <x v="1601"/>
    <s v="AUDITORIA ENERO 2026"/>
    <d v="2026-02-17T00:00:00"/>
    <s v="EXT_CVENEGAS"/>
    <s v="ZSRV"/>
    <s v=""/>
    <s v="76906263"/>
    <s v="CERTIFICACION DE ASCENSORES IECAM"/>
    <n v="18"/>
    <n v="750"/>
    <s v="UF"/>
    <s v="false"/>
  </r>
  <r>
    <s v="2160"/>
    <s v="CL"/>
    <x v="0"/>
    <n v="602"/>
    <s v="CL Ops Mall"/>
    <s v="rcortes"/>
    <x v="2"/>
    <s v="1200145767"/>
    <s v="10"/>
    <x v="1602"/>
    <s v="auditoria febrero 2026"/>
    <d v="2026-02-17T00:00:00"/>
    <s v="EXT_CVENEGAS"/>
    <s v="ZSRV"/>
    <s v=""/>
    <s v="76906263"/>
    <s v="CERTIFICACION DE ASCENSORES IECAM"/>
    <n v="18"/>
    <n v="750"/>
    <s v="UF"/>
    <s v="false"/>
  </r>
  <r>
    <s v="MAM"/>
    <s v="CL"/>
    <x v="0"/>
    <n v="622"/>
    <s v="CL Arq Mall"/>
    <s v="V RODRIGUEZ"/>
    <x v="0"/>
    <s v="1300008871"/>
    <s v="10"/>
    <x v="1603"/>
    <s v="SERVICIO DE DIBUJO 2026 SEM 1, MAM"/>
    <d v="2026-01-28T00:00:00"/>
    <s v="BILLESCA"/>
    <s v="ZSPC"/>
    <s v=""/>
    <s v="77699218"/>
    <s v="ECOESPACIO LIMITADA"/>
    <n v="18"/>
    <n v="750"/>
    <s v="UF"/>
    <s v="false"/>
  </r>
  <r>
    <s v="6500"/>
    <s v="PE"/>
    <x v="2"/>
    <n v="804"/>
    <s v="PE Marketing Mall"/>
    <s v="KORDAYA"/>
    <x v="3"/>
    <s v="1200147668"/>
    <s v="10"/>
    <x v="1604"/>
    <s v="Experiencia_Zona_Carga"/>
    <d v="2026-03-19T00:00:00"/>
    <s v="EXT_ACHIHUAN"/>
    <s v="ZSRV"/>
    <s v=""/>
    <s v="P48281567"/>
    <s v="ARTE CONSULTORES, EJECUTORES E.I.R."/>
    <n v="2585.4499999999998"/>
    <n v="749.40579710144914"/>
    <s v="PEN"/>
    <s v="false"/>
  </r>
  <r>
    <s v="OUL"/>
    <s v="PE"/>
    <x v="1"/>
    <n v="803"/>
    <s v="PE Ops Out/Strips"/>
    <s v="mrodriguezc"/>
    <x v="2"/>
    <s v="1200144149"/>
    <s v="10"/>
    <x v="1605"/>
    <s v="Filtración, tubería de inodoro bloque 5"/>
    <d v="2026-01-16T00:00:00"/>
    <s v="MRODRIGUEZC"/>
    <s v="ZSRV"/>
    <s v=""/>
    <s v="P09132227"/>
    <s v="PALACIOS DIAZ ROSA LINDA"/>
    <n v="2580"/>
    <n v="747.82608695652175"/>
    <s v="PEN"/>
    <s v="false"/>
  </r>
  <r>
    <s v="LAR"/>
    <s v="PE"/>
    <x v="1"/>
    <n v="801"/>
    <s v="PE Center Manager"/>
    <s v="FZAMALLOA"/>
    <x v="2"/>
    <s v="1200144490"/>
    <s v="10"/>
    <x v="1606"/>
    <s v="Desmontaje de cristal voladizo en corred"/>
    <d v="2026-01-23T00:00:00"/>
    <s v="EXT_BRODRIGU"/>
    <s v="ZSRV"/>
    <s v=""/>
    <s v="P60790228"/>
    <s v="JP ENERGY S.A.C"/>
    <n v="2580"/>
    <n v="747.82608695652175"/>
    <s v="PEN"/>
    <s v="false"/>
  </r>
  <r>
    <s v="OUL"/>
    <s v="PE"/>
    <x v="1"/>
    <n v="803"/>
    <s v="PE Ops Out/Strips"/>
    <s v="mrodriguezc"/>
    <x v="2"/>
    <s v="1200144426"/>
    <s v="10"/>
    <x v="1607"/>
    <s v="Cambio de Fluxometro Baños locatarios"/>
    <d v="2026-01-22T00:00:00"/>
    <s v="MRODRIGUEZC"/>
    <s v="ZSRV"/>
    <s v=""/>
    <s v="P60716910"/>
    <s v="M &amp; V RAMIREZ CONTRATISTAS"/>
    <n v="2575"/>
    <n v="746.37681159420288"/>
    <s v="PEN"/>
    <s v="false"/>
  </r>
  <r>
    <s v="OUL"/>
    <s v="PE"/>
    <x v="1"/>
    <n v="803"/>
    <s v="PE Ops Out/Strips"/>
    <s v="mrodriguezc"/>
    <x v="2"/>
    <s v="1200145776"/>
    <s v="10"/>
    <x v="1608"/>
    <s v="Cambio de Fluxometro Cabina Bloq 5"/>
    <d v="2026-02-17T00:00:00"/>
    <s v="MRODRIGUEZC"/>
    <s v="ZSRV"/>
    <s v=""/>
    <s v="P60716910"/>
    <s v="M &amp; V RAMIREZ CONTRATISTAS"/>
    <n v="2575"/>
    <n v="746.37681159420288"/>
    <s v="PEN"/>
    <s v="false"/>
  </r>
  <r>
    <s v="OUL"/>
    <s v="PE"/>
    <x v="1"/>
    <n v="803"/>
    <s v="PE Ops Out/Strips"/>
    <s v="mrodriguezc"/>
    <x v="3"/>
    <s v="1200147461"/>
    <s v="10"/>
    <x v="1609"/>
    <s v="Cambio de Fluxometro Bloq 3"/>
    <d v="2026-03-17T00:00:00"/>
    <s v="MRODRIGUEZC"/>
    <s v="ZSRV"/>
    <s v=""/>
    <s v="P60716910"/>
    <s v="M &amp; V RAMIREZ CONTRATISTAS"/>
    <n v="2575"/>
    <n v="746.37681159420288"/>
    <s v="PEN"/>
    <s v="false"/>
  </r>
  <r>
    <s v="3510"/>
    <s v="PE"/>
    <x v="1"/>
    <n v="802"/>
    <s v="PE Ops Mall"/>
    <s v="AMARCHESINI"/>
    <x v="2"/>
    <s v="1200146305"/>
    <s v="10"/>
    <x v="1610"/>
    <s v="REVISIÓN_CAJAMARCA_FEBRERO 2026"/>
    <d v="2026-02-25T00:00:00"/>
    <s v="EXT_ACHIHUAN"/>
    <s v="ZSRV"/>
    <s v="SER_GRAL"/>
    <s v="P49259204"/>
    <s v="AF CONCEPT S.A.C."/>
    <n v="2570"/>
    <n v="744.92753623188401"/>
    <s v="PEN"/>
    <s v="false"/>
  </r>
  <r>
    <s v="1100"/>
    <s v="CL"/>
    <x v="0"/>
    <n v="914"/>
    <s v="Corp Explo. TI"/>
    <s v="CPAVEZ"/>
    <x v="2"/>
    <s v="1200144393"/>
    <s v="10"/>
    <x v="1611"/>
    <s v="CELULAR - PAULINA LORCA"/>
    <d v="2026-01-22T00:00:00"/>
    <s v="CPAVEZ"/>
    <s v="ZSRV"/>
    <s v="SER_GRAL"/>
    <s v="96806980"/>
    <s v="ENTEL PCS TELECOMUNICACIONES S.A."/>
    <n v="689328"/>
    <n v="744.47096432775697"/>
    <s v="CLP"/>
    <s v="false"/>
  </r>
  <r>
    <s v="1100"/>
    <s v="CL"/>
    <x v="0"/>
    <n v="614"/>
    <s v="CL Explotación TI"/>
    <s v="CPAVEZ"/>
    <x v="2"/>
    <s v="1200144632"/>
    <s v="10"/>
    <x v="1612"/>
    <s v="CELULAR - LEONEIDYS RODRIGUEZ"/>
    <d v="2026-01-27T00:00:00"/>
    <s v="CPAVEZ"/>
    <s v="ZSRV"/>
    <s v="SER_GRAL"/>
    <s v="96806980"/>
    <s v="ENTEL PCS TELECOMUNICACIONES S.A."/>
    <n v="689328"/>
    <n v="744.47096432775697"/>
    <s v="CLP"/>
    <s v="false"/>
  </r>
  <r>
    <s v="1100"/>
    <s v="CL"/>
    <x v="0"/>
    <n v="614"/>
    <s v="CL Explotación TI"/>
    <s v="CPAVEZ"/>
    <x v="2"/>
    <s v="1200144635"/>
    <s v="10"/>
    <x v="1613"/>
    <s v="CELULAR - FRANCISCA FERNANDEZ"/>
    <d v="2026-01-27T00:00:00"/>
    <s v="CPAVEZ"/>
    <s v="ZSRV"/>
    <s v="SER_GRAL"/>
    <s v="96806980"/>
    <s v="ENTEL PCS TELECOMUNICACIONES S.A."/>
    <n v="689328"/>
    <n v="744.47096432775697"/>
    <s v="CLP"/>
    <s v="false"/>
  </r>
  <r>
    <s v="1100"/>
    <s v="CL"/>
    <x v="0"/>
    <n v="602"/>
    <s v="CL Ops Mall"/>
    <s v="KCEA"/>
    <x v="2"/>
    <s v="1200145549"/>
    <s v="10"/>
    <x v="1614"/>
    <s v="Habilitación módulo de atención"/>
    <d v="2026-02-13T00:00:00"/>
    <s v="EXT_CNARANJO"/>
    <s v="ZSRV"/>
    <s v=""/>
    <s v="76451328"/>
    <s v="MESA ARQUITECTURA LIMITADA"/>
    <n v="688626"/>
    <n v="743.71280766364634"/>
    <s v="CLP"/>
    <s v="false"/>
  </r>
  <r>
    <s v="DCO"/>
    <s v="CO"/>
    <x v="3"/>
    <n v="711"/>
    <s v="CO A.Finanzas"/>
    <s v="ABARRAGAN"/>
    <x v="2"/>
    <s v="1200145611"/>
    <s v="10"/>
    <x v="1615"/>
    <s v="NOVAVENTA 19%ENE 26"/>
    <d v="2026-02-13T00:00:00"/>
    <s v="LBARRAGAN"/>
    <s v="ZSRV"/>
    <s v=""/>
    <s v="C811025289"/>
    <s v="NOVAVENTA S.A.S"/>
    <n v="2730731"/>
    <n v="742.44997281131054"/>
    <s v="COP"/>
    <s v="false"/>
  </r>
  <r>
    <s v="DCO"/>
    <s v="CO"/>
    <x v="3"/>
    <n v="711"/>
    <s v="CO A.Finanzas"/>
    <s v="ABARRAGAN"/>
    <x v="2"/>
    <s v="1200147018"/>
    <s v="10"/>
    <x v="1616"/>
    <s v="TRANSNISI FEB 2026"/>
    <d v="2026-03-10T00:00:00"/>
    <s v="LBARRAGAN"/>
    <s v="ZSRV"/>
    <s v=""/>
    <s v="C901004377"/>
    <s v="TRANSPORTES NISI SAS"/>
    <n v="2730000"/>
    <n v="742.25122349102776"/>
    <s v="COP"/>
    <s v="false"/>
  </r>
  <r>
    <s v="OUL"/>
    <s v="PE"/>
    <x v="1"/>
    <n v="803"/>
    <s v="PE Ops Out/Strips"/>
    <s v="mrodriguezc"/>
    <x v="2"/>
    <s v="1200144107"/>
    <s v="10"/>
    <x v="1617"/>
    <s v="Agua Noviembre 25"/>
    <d v="2026-01-15T00:00:00"/>
    <s v="MRODRIGUEZC"/>
    <s v="ZSRV"/>
    <s v=""/>
    <s v="P51604288"/>
    <s v="TRANSPORTES ENCISO S.A.C"/>
    <n v="2560"/>
    <n v="742.02898550724638"/>
    <s v="PEN"/>
    <s v="false"/>
  </r>
  <r>
    <s v="OUL"/>
    <s v="PE"/>
    <x v="1"/>
    <n v="803"/>
    <s v="PE Ops Out/Strips"/>
    <s v="mrodriguezc"/>
    <x v="2"/>
    <s v="1200146618"/>
    <s v="10"/>
    <x v="1618"/>
    <s v="Agua Febrero Lurin 26"/>
    <d v="2026-03-03T00:00:00"/>
    <s v="MRODRIGUEZC"/>
    <s v="ZSRV"/>
    <s v=""/>
    <s v="P51604288"/>
    <s v="TRANSPORTES ENCISO S.A.C"/>
    <n v="2560"/>
    <n v="742.02898550724638"/>
    <s v="PEN"/>
    <s v="false"/>
  </r>
  <r>
    <s v="2400"/>
    <s v="CL"/>
    <x v="0"/>
    <n v="602"/>
    <s v="CL Ops Mall"/>
    <s v="RMESA"/>
    <x v="2"/>
    <s v="1200145559"/>
    <s v="10"/>
    <x v="1619"/>
    <s v="Refuerzo cubierta filtraciones"/>
    <d v="2026-02-13T00:00:00"/>
    <s v="PCAMPOS"/>
    <s v="ZSRV"/>
    <s v=""/>
    <s v="13271254"/>
    <s v="DANIEL BLANCO LANDERO"/>
    <n v="685000"/>
    <n v="739.7967448943225"/>
    <s v="CLP"/>
    <s v="false"/>
  </r>
  <r>
    <s v="6650"/>
    <s v="PE"/>
    <x v="2"/>
    <n v="802"/>
    <s v="PE Ops Mall"/>
    <s v="MCHACALIAZ"/>
    <x v="2"/>
    <s v="1200145282"/>
    <s v="10"/>
    <x v="1620"/>
    <s v="Implementación de Tee en trampa de grasa"/>
    <d v="2026-02-09T00:00:00"/>
    <s v="RFC_CPI_SAP"/>
    <s v="ZSRV"/>
    <s v=""/>
    <s v="P39258943"/>
    <s v="DJN HABITAT S.A.C."/>
    <n v="2550"/>
    <n v="739.13043478260863"/>
    <s v="PEN"/>
    <s v="false"/>
  </r>
  <r>
    <s v="LAR"/>
    <s v="PE"/>
    <x v="1"/>
    <n v="801"/>
    <s v="PE Center Manager"/>
    <s v="FZAMALLOA"/>
    <x v="3"/>
    <s v="1200147221"/>
    <s v="10"/>
    <x v="1621"/>
    <s v="Sum. materiales de iluminación"/>
    <d v="2026-03-12T00:00:00"/>
    <s v="EXT_KNOLASCO"/>
    <s v="ZSRV"/>
    <s v=""/>
    <s v="P56607803"/>
    <s v="NATIONAL FACILITIES MANAGEMENT S.A."/>
    <n v="2546.9299999999998"/>
    <n v="738.24057971014486"/>
    <s v="PEN"/>
    <s v="false"/>
  </r>
  <r>
    <s v="PRT"/>
    <s v="CL"/>
    <x v="0"/>
    <n v="928"/>
    <s v="Corp Gest Riesgo"/>
    <s v="cfuentes"/>
    <x v="1"/>
    <s v="1400009107"/>
    <s v="10"/>
    <x v="1622"/>
    <s v="Póliza Ciberseguridad 28NOV2025-28NOV202"/>
    <d v="2026-01-07T00:00:00"/>
    <s v="PMUNOZ"/>
    <s v="ZPMH"/>
    <s v=""/>
    <s v="99225000"/>
    <s v="CHUBB SEGUROS CHILE S.A."/>
    <n v="738.23"/>
    <n v="738.23"/>
    <s v="USD"/>
    <s v="false"/>
  </r>
  <r>
    <s v="MIN"/>
    <s v="PE"/>
    <x v="1"/>
    <n v="804"/>
    <s v="PE Marketing Mall"/>
    <s v="AATOCHE"/>
    <x v="2"/>
    <s v="1200146184"/>
    <s v="10"/>
    <x v="1623"/>
    <s v="22/02_Baños,vallas, espejos,tapizon,limp"/>
    <d v="2026-02-23T00:00:00"/>
    <s v="EXT_EDAVILA"/>
    <s v="ZSRV"/>
    <s v="SER_MKT"/>
    <s v="P09378629"/>
    <s v="ARIAS RIVAS FLOR ROSSANA"/>
    <n v="2546.6799999999998"/>
    <n v="738.16811594202886"/>
    <s v="PEN"/>
    <s v="false"/>
  </r>
  <r>
    <s v="LAR"/>
    <s v="PE"/>
    <x v="1"/>
    <n v="801"/>
    <s v="PE Center Manager"/>
    <s v="FZAMALLOA"/>
    <x v="2"/>
    <s v="1200144208"/>
    <s v="10"/>
    <x v="1624"/>
    <s v="SOLUCION DE CORTO CIRCUITO LAZO6 D&amp;A"/>
    <d v="2026-01-19T00:00:00"/>
    <s v="EXT_BRODRIGU"/>
    <s v="ZSRV"/>
    <s v=""/>
    <s v="P60434597"/>
    <s v="DINAMO CONTROL &amp; AUTOMATIZACION S.A"/>
    <n v="2545"/>
    <n v="737.68115942028987"/>
    <s v="PEN"/>
    <s v="false"/>
  </r>
  <r>
    <s v="2400"/>
    <s v="CL"/>
    <x v="0"/>
    <n v="602"/>
    <s v="CL Ops Mall"/>
    <s v="roquendo"/>
    <x v="2"/>
    <s v="1200146319"/>
    <s v="10"/>
    <x v="1625"/>
    <s v="Destape de drenajes en estacionamiento"/>
    <d v="2026-02-25T00:00:00"/>
    <s v="EXT_CRODRIGU"/>
    <s v="ZSRV"/>
    <s v=""/>
    <s v="12348462"/>
    <s v="EDGARDO FROILAN"/>
    <n v="681800"/>
    <n v="736.34076010065564"/>
    <s v="CLP"/>
    <s v="false"/>
  </r>
  <r>
    <s v="OAS"/>
    <s v="CO"/>
    <x v="3"/>
    <n v="703"/>
    <s v="CO Ops Out/Strip"/>
    <s v="cfuentes"/>
    <x v="1"/>
    <s v="1400009086"/>
    <s v="10"/>
    <x v="1626"/>
    <s v="Póliza Responsabilidad Civil Open Martke"/>
    <d v="2026-01-06T00:00:00"/>
    <s v="PMUNOZ"/>
    <s v="ZPMH"/>
    <s v=""/>
    <s v="C860039988"/>
    <s v="LIBERTY SEGUROS S.A"/>
    <n v="2708000"/>
    <n v="736.2697117998913"/>
    <s v="COP"/>
    <s v="false"/>
  </r>
  <r>
    <s v="LAR"/>
    <s v="PE"/>
    <x v="1"/>
    <n v="801"/>
    <s v="PE Center Manager"/>
    <s v="FZAMALLOA"/>
    <x v="2"/>
    <s v="1200143672"/>
    <s v="10"/>
    <x v="1627"/>
    <s v="PINTURA DE ESTRUCTURAS METALICAS DE H&amp;M"/>
    <d v="2026-01-05T00:00:00"/>
    <s v="EXT_BRODRIGU"/>
    <s v="ZSRV"/>
    <s v=""/>
    <s v="P60790228"/>
    <s v="JP ENERGY S.A.C"/>
    <n v="2540"/>
    <n v="736.231884057971"/>
    <s v="PEN"/>
    <s v="false"/>
  </r>
  <r>
    <s v="6030"/>
    <s v="PE"/>
    <x v="2"/>
    <n v="802"/>
    <s v="PE Ops Mall"/>
    <s v="LHUAMAN"/>
    <x v="2"/>
    <s v="1200145620"/>
    <s v="10"/>
    <x v="1628"/>
    <s v="SUMINISTRO DE COMBUSTIBLE"/>
    <d v="2026-02-13T00:00:00"/>
    <s v="LHUAMAN"/>
    <s v="ZSRV"/>
    <s v=""/>
    <s v="P56607803"/>
    <s v="NATIONAL FACILITIES MANAGEMENT S.A."/>
    <n v="2538.46"/>
    <n v="735.78550724637682"/>
    <s v="PEN"/>
    <s v="false"/>
  </r>
  <r>
    <s v="1100"/>
    <s v="CL"/>
    <x v="0"/>
    <n v="604"/>
    <s v="CL Marketing Mall"/>
    <s v="MGALLARDO"/>
    <x v="2"/>
    <s v="1200144981"/>
    <s v="10"/>
    <x v="1629"/>
    <s v="GRAFICAS/ 8 AEREOS LUCARNAS PD/ FEBR 25"/>
    <d v="2026-02-03T00:00:00"/>
    <s v="MGALLARDOC"/>
    <s v="ZSRV"/>
    <s v=""/>
    <s v="76593514"/>
    <s v="TEMPO PRODUCCIONES BY DS SPA"/>
    <n v="680000"/>
    <n v="734.39676865421791"/>
    <s v="CLP"/>
    <s v="false"/>
  </r>
  <r>
    <s v="MOL"/>
    <s v="PE"/>
    <x v="1"/>
    <n v="802"/>
    <s v="PE Ops Mall"/>
    <s v="JZAPATA"/>
    <x v="2"/>
    <s v="1200147056"/>
    <s v="10"/>
    <x v="1630"/>
    <s v="Sum. de Materiales"/>
    <d v="2026-03-10T00:00:00"/>
    <s v="EXT_KNOLASCO"/>
    <s v="ZSRV"/>
    <s v=""/>
    <s v="P60790228"/>
    <s v="JP ENERGY S.A.C"/>
    <n v="2527.4"/>
    <n v="732.5797101449275"/>
    <s v="PEN"/>
    <s v="false"/>
  </r>
  <r>
    <s v="MAM"/>
    <s v="CL"/>
    <x v="0"/>
    <n v="601"/>
    <s v="CL Center Manager"/>
    <s v="Ext_mloyola"/>
    <x v="2"/>
    <s v="1200144764"/>
    <s v="10"/>
    <x v="1631"/>
    <s v="TE1 compactador MAM"/>
    <d v="2026-01-28T00:00:00"/>
    <s v="EXT_MLOYOLA"/>
    <s v="ZSRV"/>
    <s v=""/>
    <s v="77274068"/>
    <s v="CONSTRUCTORA PUELO SPA"/>
    <n v="678000"/>
    <n v="732.23677815817609"/>
    <s v="CLP"/>
    <s v="false"/>
  </r>
  <r>
    <s v="6000"/>
    <s v="PE"/>
    <x v="2"/>
    <n v="816"/>
    <s v="PE Sgcia Infra"/>
    <s v="AGALVAN"/>
    <x v="3"/>
    <s v="1200147109"/>
    <s v="10"/>
    <x v="1632"/>
    <s v="INSPECCION DE SE EXISTENTE"/>
    <d v="2026-03-11T00:00:00"/>
    <s v="EXT_ACHIHUAN"/>
    <s v="ZSRV"/>
    <s v="SER_GRAL"/>
    <s v="P42465666"/>
    <s v="EDIFICACIONES DEL SUR S.A.C."/>
    <n v="2520.5300000000002"/>
    <n v="730.58840579710147"/>
    <s v="PEN"/>
    <s v="false"/>
  </r>
  <r>
    <s v="1100"/>
    <s v="CL"/>
    <x v="0"/>
    <n v="602"/>
    <s v="CL Ops Mall"/>
    <s v="ASANCHEZ"/>
    <x v="2"/>
    <s v="1200143979"/>
    <s v="10"/>
    <x v="1633"/>
    <s v="Inst. Gabinete especial nivel 1"/>
    <d v="2026-01-14T00:00:00"/>
    <s v="EXT_CNARANJO"/>
    <s v="ZSRV"/>
    <s v=""/>
    <s v="76425235"/>
    <s v="REDES CONTRA INCENDIOS SPA"/>
    <n v="17.5"/>
    <n v="729.16666666666663"/>
    <s v="UF"/>
    <s v="false"/>
  </r>
  <r>
    <s v="COQ"/>
    <s v="CL"/>
    <x v="0"/>
    <n v="602"/>
    <s v="CL Ops Mall"/>
    <s v="JCBARAHONA"/>
    <x v="2"/>
    <s v="1200144118"/>
    <s v="10"/>
    <x v="1634"/>
    <s v="CORTE CESPED Y BARRIDO LA CANTERA DIC 25"/>
    <d v="2026-01-16T00:00:00"/>
    <s v="JCBARAHONA"/>
    <s v="ZSRV"/>
    <s v=""/>
    <s v="77304419"/>
    <s v="ESPIRELIX SPA"/>
    <n v="17.5"/>
    <n v="729.16666666666663"/>
    <s v="UF"/>
    <s v="false"/>
  </r>
  <r>
    <s v="COQ"/>
    <s v="CL"/>
    <x v="0"/>
    <n v="602"/>
    <s v="CL Ops Mall"/>
    <s v="JCBARAHONA"/>
    <x v="2"/>
    <s v="1200144677"/>
    <s v="10"/>
    <x v="1635"/>
    <s v="CORTE CESPED Y BARRIDO LA CANTERA ENE 26"/>
    <d v="2026-01-28T00:00:00"/>
    <s v="JCBARAHONA"/>
    <s v="ZSRV"/>
    <s v=""/>
    <s v="77304419"/>
    <s v="ESPIRELIX SPA"/>
    <n v="17.5"/>
    <n v="729.16666666666663"/>
    <s v="UF"/>
    <s v="false"/>
  </r>
  <r>
    <s v="COQ"/>
    <s v="CL"/>
    <x v="0"/>
    <n v="602"/>
    <s v="CL Ops Mall"/>
    <s v="JCBARAHONA"/>
    <x v="2"/>
    <s v="1200146351"/>
    <s v="10"/>
    <x v="1636"/>
    <s v="CORTE CESPED Y BARRIDO LA CANTERA FEB 26"/>
    <d v="2026-02-25T00:00:00"/>
    <s v="JCBARAHONA"/>
    <s v="ZSRV"/>
    <s v=""/>
    <s v="77304419"/>
    <s v="ESPIRELIX SPA"/>
    <n v="17.5"/>
    <n v="729.16666666666663"/>
    <s v="UF"/>
    <s v="false"/>
  </r>
  <r>
    <s v="6400"/>
    <s v="PE"/>
    <x v="2"/>
    <n v="802"/>
    <s v="PE Ops Mall"/>
    <s v="PBRAVO"/>
    <x v="2"/>
    <s v="1200144241"/>
    <s v="10"/>
    <x v="1637"/>
    <s v="SUMINISTRO MATERIALES - TECHO BRONCO"/>
    <d v="2026-01-19T00:00:00"/>
    <s v="PBRAVO"/>
    <s v="ZSRV"/>
    <s v=""/>
    <s v="P56607803"/>
    <s v="NATIONAL FACILITIES MANAGEMENT S.A."/>
    <n v="2510"/>
    <n v="727.53623188405788"/>
    <s v="PEN"/>
    <s v="false"/>
  </r>
  <r>
    <s v="1100"/>
    <s v="CL"/>
    <x v="0"/>
    <n v="602"/>
    <s v="CL Ops Mall"/>
    <s v="MANTONIETA"/>
    <x v="2"/>
    <s v="1200146790"/>
    <s v="10"/>
    <x v="1638"/>
    <s v="Caja chica febrero 2026"/>
    <d v="2026-03-06T00:00:00"/>
    <s v="EXT_MURRA"/>
    <s v="ZSRV"/>
    <s v=""/>
    <s v="76179272"/>
    <s v="ANDES FACILITY MANAGEMENT SPA"/>
    <n v="672116"/>
    <n v="725.88208611882112"/>
    <s v="CLP"/>
    <s v="false"/>
  </r>
  <r>
    <s v="3520"/>
    <s v="PE"/>
    <x v="1"/>
    <n v="802"/>
    <s v="PE Ops Mall"/>
    <s v="APRADA"/>
    <x v="3"/>
    <s v="1200147196"/>
    <s v="10"/>
    <x v="1639"/>
    <s v="SERV ASISTENTE OPE FEB 26 (2DA QUINCENA)"/>
    <d v="2026-03-12T00:00:00"/>
    <s v="APRADA"/>
    <s v="ZSRV"/>
    <s v="SER_GRAL"/>
    <s v="P12262043"/>
    <s v="OVERALL BUSINESS S.A"/>
    <n v="2503.3000000000002"/>
    <n v="725.59420289855075"/>
    <s v="PEN"/>
    <s v="false"/>
  </r>
  <r>
    <s v="6000"/>
    <s v="PE"/>
    <x v="2"/>
    <n v="802"/>
    <s v="PE Ops Mall"/>
    <s v="MPONCE"/>
    <x v="2"/>
    <s v="1200143839"/>
    <s v="10"/>
    <x v="1640"/>
    <s v="SUM. PIZARRA - DIALOGO SEMANAL"/>
    <d v="2026-01-09T00:00:00"/>
    <s v="EXT_KNOLASCO"/>
    <s v="ZSRV"/>
    <s v="SER_MANTO"/>
    <s v="P60255985"/>
    <s v="YO ME ENCARGO S.A.C"/>
    <n v="2500"/>
    <n v="724.63768115942025"/>
    <s v="PEN"/>
    <s v="false"/>
  </r>
  <r>
    <s v="3520"/>
    <s v="PE"/>
    <x v="1"/>
    <n v="816"/>
    <s v="PE Sgcia Infra"/>
    <s v="MGRATELLY"/>
    <x v="2"/>
    <s v="1200144663"/>
    <s v="10"/>
    <x v="1641"/>
    <s v="AUDITORIAS_ICA_ENERO_2026"/>
    <d v="2026-01-27T00:00:00"/>
    <s v="EXT_ACHIHUAN"/>
    <s v="ZSRV"/>
    <s v="SER_GRAL"/>
    <s v="P49259204"/>
    <s v="AF CONCEPT S.A.C."/>
    <n v="2500"/>
    <n v="724.63768115942025"/>
    <s v="PEN"/>
    <s v="false"/>
  </r>
  <r>
    <s v="LAR"/>
    <s v="PE"/>
    <x v="1"/>
    <n v="801"/>
    <s v="PE Center Manager"/>
    <s v="FZAMALLOA"/>
    <x v="2"/>
    <s v="1200146672"/>
    <s v="10"/>
    <x v="1642"/>
    <s v="Inspección de fisuras en losa Tanta Lar"/>
    <d v="2026-03-04T00:00:00"/>
    <s v="EXT_BRODRIGU"/>
    <s v="ZSRV"/>
    <s v=""/>
    <s v="P10683211"/>
    <s v="G.C.A.Q. INGENIEROS CIVILES S.A.C"/>
    <n v="2500"/>
    <n v="724.63768115942025"/>
    <s v="PEN"/>
    <s v="false"/>
  </r>
  <r>
    <s v="6000"/>
    <s v="PE"/>
    <x v="2"/>
    <n v="816"/>
    <s v="PE Sgcia Infra"/>
    <s v="MMURGUIA"/>
    <x v="2"/>
    <s v="1200147038"/>
    <s v="10"/>
    <x v="1643"/>
    <s v="Prórroga de Licencia de Edificación FASE"/>
    <d v="2026-03-10T00:00:00"/>
    <s v="EXT_ACHIHUAN"/>
    <s v="ZSRV"/>
    <s v="SER_GRAL"/>
    <s v="P61030816"/>
    <s v="HABILITADORA CARMELINO S.A.C"/>
    <n v="2500"/>
    <n v="724.63768115942025"/>
    <s v="PEN"/>
    <s v="false"/>
  </r>
  <r>
    <s v="3450"/>
    <s v="PE"/>
    <x v="1"/>
    <n v="803"/>
    <s v="PE Ops Out/Strips"/>
    <s v="JROJAS"/>
    <x v="2"/>
    <s v="1200144654"/>
    <s v="10"/>
    <x v="1644"/>
    <s v="Materiales de mantenimiento"/>
    <d v="2026-01-27T00:00:00"/>
    <s v="JROJAS"/>
    <s v="ZSRV"/>
    <s v=""/>
    <s v="P56607803"/>
    <s v="NATIONAL FACILITIES MANAGEMENT S.A."/>
    <n v="2499.73"/>
    <n v="724.55942028985498"/>
    <s v="PEN"/>
    <s v="false"/>
  </r>
  <r>
    <s v="3510"/>
    <s v="PE"/>
    <x v="1"/>
    <n v="802"/>
    <s v="PE Ops Mall"/>
    <s v="DDIAZ"/>
    <x v="2"/>
    <s v="1200144495"/>
    <s v="10"/>
    <x v="1645"/>
    <s v="Reparación acometida eléctrica traqueras"/>
    <d v="2026-01-23T00:00:00"/>
    <s v="DDIAZ"/>
    <s v="ZSRV"/>
    <s v=""/>
    <s v="P60055289"/>
    <s v="ELECTROMING INGENIERÍA Y MANTENIMIE"/>
    <n v="2498"/>
    <n v="724.05797101449275"/>
    <s v="PEN"/>
    <s v="false"/>
  </r>
  <r>
    <s v="AEB"/>
    <s v="CL"/>
    <x v="0"/>
    <n v="602"/>
    <s v="CL Ops Mall"/>
    <s v="MFREITEZ"/>
    <x v="2"/>
    <s v="1200144360"/>
    <s v="10"/>
    <x v="1646"/>
    <s v="PODA EN ALTURA"/>
    <d v="2026-01-21T00:00:00"/>
    <s v="KVARAS"/>
    <s v="ZSRV"/>
    <s v=""/>
    <s v="78087489"/>
    <s v="AREAS VERDES NATALIA"/>
    <n v="670000"/>
    <n v="723.59681617400884"/>
    <s v="CLP"/>
    <s v="false"/>
  </r>
  <r>
    <s v="1100"/>
    <s v="CL"/>
    <x v="0"/>
    <n v="604"/>
    <s v="CL Marketing Mall"/>
    <s v="IIBANEZ"/>
    <x v="2"/>
    <s v="1200143931"/>
    <s v="10"/>
    <x v="1647"/>
    <s v="NAVIDAD/CINTURONES NUEVOS/ENE 26"/>
    <d v="2026-01-13T00:00:00"/>
    <s v="IIBANEZ"/>
    <s v="ZSRV"/>
    <s v=""/>
    <s v="77937420"/>
    <s v="COMERCIAL E INVERSIONES CHILEMPORIO"/>
    <n v="669000"/>
    <n v="722.51682092598799"/>
    <s v="CLP"/>
    <s v="false"/>
  </r>
  <r>
    <s v="2400"/>
    <s v="CL"/>
    <x v="0"/>
    <n v="602"/>
    <s v="CL Ops Mall"/>
    <s v="RMESA"/>
    <x v="3"/>
    <s v="1200147236"/>
    <s v="10"/>
    <x v="1648"/>
    <s v="GA Apoyo"/>
    <d v="2026-03-12T00:00:00"/>
    <s v="PCAMPOS"/>
    <s v="ZSRV"/>
    <s v=""/>
    <s v="76015796"/>
    <s v="GRUPO AMÉRICA FACILITY S.A."/>
    <n v="668750"/>
    <n v="722.24682211398272"/>
    <s v="CLP"/>
    <s v="false"/>
  </r>
  <r>
    <s v="6000"/>
    <s v="PE"/>
    <x v="2"/>
    <n v="804"/>
    <s v="PE Marketing Mall"/>
    <s v="AATOCHE"/>
    <x v="2"/>
    <s v="1200144724"/>
    <s v="10"/>
    <x v="1649"/>
    <s v="Eventos_TallerKpop_Enero"/>
    <d v="2026-01-28T00:00:00"/>
    <s v="EXT_KNOLASCO"/>
    <s v="ZSRV"/>
    <s v="SER_MKT"/>
    <s v="P20416564"/>
    <s v="SUSAN LEON PRODUCCIONES Y REPRESENT"/>
    <n v="2490"/>
    <n v="721.73913043478262"/>
    <s v="PEN"/>
    <s v="false"/>
  </r>
  <r>
    <s v="6000"/>
    <s v="PE"/>
    <x v="2"/>
    <n v="804"/>
    <s v="PE Marketing Mall"/>
    <s v="AATOCHE"/>
    <x v="2"/>
    <s v="1200145475"/>
    <s v="10"/>
    <x v="1650"/>
    <s v="Eventos_TallerKpop_Febrero"/>
    <d v="2026-02-12T00:00:00"/>
    <s v="EXT_KNOLASCO"/>
    <s v="ZSRV"/>
    <s v="SER_MKT"/>
    <s v="P20416564"/>
    <s v="SUSAN LEON PRODUCCIONES Y REPRESENT"/>
    <n v="2490"/>
    <n v="721.73913043478262"/>
    <s v="PEN"/>
    <s v="false"/>
  </r>
  <r>
    <s v="6000"/>
    <s v="PE"/>
    <x v="2"/>
    <n v="804"/>
    <s v="PE Marketing Mall"/>
    <s v="AATOCHE"/>
    <x v="2"/>
    <s v="1200146463"/>
    <s v="10"/>
    <x v="1651"/>
    <s v="CampañaEscolar_BolsasNotex_Febrero"/>
    <d v="2026-02-27T00:00:00"/>
    <s v="EXT_KNOLASCO"/>
    <s v="ZSRV"/>
    <s v="SER_MKT"/>
    <s v="P20416564"/>
    <s v="SUSAN LEON PRODUCCIONES Y REPRESENT"/>
    <n v="2490"/>
    <n v="721.73913043478262"/>
    <s v="PEN"/>
    <s v="false"/>
  </r>
  <r>
    <s v="MOL"/>
    <s v="PE"/>
    <x v="1"/>
    <n v="802"/>
    <s v="PE Ops Mall"/>
    <s v="JZAPATA"/>
    <x v="2"/>
    <s v="1200144000"/>
    <s v="10"/>
    <x v="1652"/>
    <s v="TRATAMI QUIMICO PLANTA AH ENERO 26"/>
    <d v="2026-01-14T00:00:00"/>
    <s v="EXT_BRODRIGU"/>
    <s v="ZSRV"/>
    <s v=""/>
    <s v="P38820311"/>
    <s v="NCH PERU S.A"/>
    <n v="720"/>
    <n v="720"/>
    <s v="USD"/>
    <s v="false"/>
  </r>
  <r>
    <s v="MOL"/>
    <s v="PE"/>
    <x v="1"/>
    <n v="802"/>
    <s v="PE Ops Mall"/>
    <s v="JZAPATA"/>
    <x v="2"/>
    <s v="1200145295"/>
    <s v="10"/>
    <x v="1653"/>
    <s v="TRATAMI QUIMICO PLANTA AH"/>
    <d v="2026-02-09T00:00:00"/>
    <s v="EXT_BRODRIGU"/>
    <s v="ZSRV"/>
    <s v=""/>
    <s v="P38820311"/>
    <s v="NCH PERU S.A"/>
    <n v="720"/>
    <n v="720"/>
    <s v="USD"/>
    <s v="false"/>
  </r>
  <r>
    <s v="MOL"/>
    <s v="PE"/>
    <x v="1"/>
    <n v="802"/>
    <s v="PE Ops Mall"/>
    <s v="JZAPATA"/>
    <x v="3"/>
    <s v="1200147573"/>
    <s v="10"/>
    <x v="1654"/>
    <s v="TRATAMI QUIMICO PLANTA AH"/>
    <d v="2026-03-18T00:00:00"/>
    <s v="EXT_KNOLASCO"/>
    <s v="ZSRV"/>
    <s v=""/>
    <s v="P38820311"/>
    <s v="NCH PERU S.A"/>
    <n v="720"/>
    <n v="720"/>
    <s v="USD"/>
    <s v="false"/>
  </r>
  <r>
    <s v="LAR"/>
    <s v="PE"/>
    <x v="1"/>
    <n v="801"/>
    <s v="PE Center Manager"/>
    <s v="FZAMALLOA"/>
    <x v="3"/>
    <s v="1200147134"/>
    <s v="10"/>
    <x v="1655"/>
    <s v="IMPLEM. SISTEMA Y FUENTE DE SEGURIDAD DE"/>
    <d v="2026-03-11T00:00:00"/>
    <s v="EXT_KNOLASCO"/>
    <s v="ZSRV"/>
    <s v=""/>
    <s v="P60434597"/>
    <s v="DINAMO CONTROL &amp; AUTOMATIZACION S.A"/>
    <n v="2481.73"/>
    <n v="719.34202898550723"/>
    <s v="PEN"/>
    <s v="false"/>
  </r>
  <r>
    <s v="PHM"/>
    <s v="CO"/>
    <x v="3"/>
    <n v="702"/>
    <s v="CO Ops Mall"/>
    <s v="JCARDONA"/>
    <x v="1"/>
    <s v="1400009196"/>
    <s v="30"/>
    <x v="802"/>
    <s v="SERVICIO APH FEBRERO"/>
    <d v="2026-01-29T00:00:00"/>
    <s v="EXT_BOSORNO"/>
    <s v="ZPMH"/>
    <s v=""/>
    <s v="C811009952"/>
    <s v="CUERPO DE BOMBEROS VOLUNTARIOS DE B"/>
    <n v="2633870"/>
    <n v="716.11473626971178"/>
    <s v="COP"/>
    <s v="false"/>
  </r>
  <r>
    <s v="PHM"/>
    <s v="CO"/>
    <x v="3"/>
    <n v="702"/>
    <s v="CO Ops Mall"/>
    <s v="JCARDONA"/>
    <x v="1"/>
    <s v="1400009196"/>
    <s v="50"/>
    <x v="802"/>
    <s v="SERVICIO APH MARZ"/>
    <d v="2026-01-29T00:00:00"/>
    <s v="EXT_BOSORNO"/>
    <s v="ZPMH"/>
    <s v=""/>
    <s v="C811009952"/>
    <s v="CUERPO DE BOMBEROS VOLUNTARIOS DE B"/>
    <n v="2633870"/>
    <n v="716.11473626971178"/>
    <s v="COP"/>
    <s v="false"/>
  </r>
  <r>
    <s v="PHM"/>
    <s v="CO"/>
    <x v="3"/>
    <n v="702"/>
    <s v="CO Ops Mall"/>
    <s v="JCARDONA"/>
    <x v="1"/>
    <s v="1400009196"/>
    <s v="70"/>
    <x v="802"/>
    <s v="SERVICIO APH ABRIL"/>
    <d v="2026-01-29T00:00:00"/>
    <s v="EXT_BOSORNO"/>
    <s v="ZPMH"/>
    <s v=""/>
    <s v="C811009952"/>
    <s v="CUERPO DE BOMBEROS VOLUNTARIOS DE B"/>
    <n v="2633870"/>
    <n v="716.11473626971178"/>
    <s v="COP"/>
    <s v="false"/>
  </r>
  <r>
    <s v="PHM"/>
    <s v="CO"/>
    <x v="3"/>
    <n v="702"/>
    <s v="CO Ops Mall"/>
    <s v="JCARDONA"/>
    <x v="1"/>
    <s v="1400009196"/>
    <s v="90"/>
    <x v="802"/>
    <s v="SERVICIO APH MAY"/>
    <d v="2026-01-29T00:00:00"/>
    <s v="EXT_BOSORNO"/>
    <s v="ZPMH"/>
    <s v=""/>
    <s v="C811009952"/>
    <s v="CUERPO DE BOMBEROS VOLUNTARIOS DE B"/>
    <n v="2633870"/>
    <n v="716.11473626971178"/>
    <s v="COP"/>
    <s v="false"/>
  </r>
  <r>
    <s v="PHM"/>
    <s v="CO"/>
    <x v="3"/>
    <n v="702"/>
    <s v="CO Ops Mall"/>
    <s v="JCARDONA"/>
    <x v="1"/>
    <s v="1400009196"/>
    <s v="110"/>
    <x v="802"/>
    <s v="SERVICIO APH JUNI"/>
    <d v="2026-01-29T00:00:00"/>
    <s v="EXT_BOSORNO"/>
    <s v="ZPMH"/>
    <s v=""/>
    <s v="C811009952"/>
    <s v="CUERPO DE BOMBEROS VOLUNTARIOS DE B"/>
    <n v="2633870"/>
    <n v="716.11473626971178"/>
    <s v="COP"/>
    <s v="false"/>
  </r>
  <r>
    <s v="PHM"/>
    <s v="CO"/>
    <x v="3"/>
    <n v="702"/>
    <s v="CO Ops Mall"/>
    <s v="JCARDONA"/>
    <x v="1"/>
    <s v="1400009196"/>
    <s v="130"/>
    <x v="802"/>
    <s v="SERVICIO APH JULIO"/>
    <d v="2026-01-29T00:00:00"/>
    <s v="EXT_BOSORNO"/>
    <s v="ZPMH"/>
    <s v=""/>
    <s v="C811009952"/>
    <s v="CUERPO DE BOMBEROS VOLUNTARIOS DE B"/>
    <n v="2633870"/>
    <n v="716.11473626971178"/>
    <s v="COP"/>
    <s v="false"/>
  </r>
  <r>
    <s v="PHM"/>
    <s v="CO"/>
    <x v="3"/>
    <n v="702"/>
    <s v="CO Ops Mall"/>
    <s v="JCARDONA"/>
    <x v="1"/>
    <s v="1400009196"/>
    <s v="150"/>
    <x v="802"/>
    <s v="SERVICIO APH AGOST"/>
    <d v="2026-01-29T00:00:00"/>
    <s v="EXT_BOSORNO"/>
    <s v="ZPMH"/>
    <s v=""/>
    <s v="C811009952"/>
    <s v="CUERPO DE BOMBEROS VOLUNTARIOS DE B"/>
    <n v="2633870"/>
    <n v="716.11473626971178"/>
    <s v="COP"/>
    <s v="false"/>
  </r>
  <r>
    <s v="PHM"/>
    <s v="CO"/>
    <x v="3"/>
    <n v="702"/>
    <s v="CO Ops Mall"/>
    <s v="JCARDONA"/>
    <x v="1"/>
    <s v="1400009196"/>
    <s v="170"/>
    <x v="802"/>
    <s v="SERVICIO APH SEPT"/>
    <d v="2026-01-29T00:00:00"/>
    <s v="EXT_BOSORNO"/>
    <s v="ZPMH"/>
    <s v=""/>
    <s v="C811009952"/>
    <s v="CUERPO DE BOMBEROS VOLUNTARIOS DE B"/>
    <n v="2633870"/>
    <n v="716.11473626971178"/>
    <s v="COP"/>
    <s v="false"/>
  </r>
  <r>
    <s v="PHM"/>
    <s v="CO"/>
    <x v="3"/>
    <n v="702"/>
    <s v="CO Ops Mall"/>
    <s v="JCARDONA"/>
    <x v="1"/>
    <s v="1400009196"/>
    <s v="190"/>
    <x v="802"/>
    <s v="SERVICIO APH OCTUB"/>
    <d v="2026-01-29T00:00:00"/>
    <s v="EXT_BOSORNO"/>
    <s v="ZPMH"/>
    <s v=""/>
    <s v="C811009952"/>
    <s v="CUERPO DE BOMBEROS VOLUNTARIOS DE B"/>
    <n v="2633870"/>
    <n v="716.11473626971178"/>
    <s v="COP"/>
    <s v="false"/>
  </r>
  <r>
    <s v="PHM"/>
    <s v="CO"/>
    <x v="3"/>
    <n v="702"/>
    <s v="CO Ops Mall"/>
    <s v="JCARDONA"/>
    <x v="1"/>
    <s v="1400009196"/>
    <s v="210"/>
    <x v="802"/>
    <s v="SERVICIO APH NOV"/>
    <d v="2026-01-29T00:00:00"/>
    <s v="EXT_BOSORNO"/>
    <s v="ZPMH"/>
    <s v=""/>
    <s v="C811009952"/>
    <s v="CUERPO DE BOMBEROS VOLUNTARIOS DE B"/>
    <n v="2633870"/>
    <n v="716.11473626971178"/>
    <s v="COP"/>
    <s v="false"/>
  </r>
  <r>
    <s v="PHM"/>
    <s v="CO"/>
    <x v="3"/>
    <n v="702"/>
    <s v="CO Ops Mall"/>
    <s v="JCARDONA"/>
    <x v="1"/>
    <s v="1400009196"/>
    <s v="230"/>
    <x v="802"/>
    <s v="SERVICIO APH DIC"/>
    <d v="2026-01-29T00:00:00"/>
    <s v="EXT_BOSORNO"/>
    <s v="ZPMH"/>
    <s v=""/>
    <s v="C811009952"/>
    <s v="CUERPO DE BOMBEROS VOLUNTARIOS DE B"/>
    <n v="2633870"/>
    <n v="716.11473626971178"/>
    <s v="COP"/>
    <s v="false"/>
  </r>
  <r>
    <s v="3520"/>
    <s v="PE"/>
    <x v="1"/>
    <n v="804"/>
    <s v="PE Marketing Mall"/>
    <s v="JHERNANDEZ"/>
    <x v="2"/>
    <s v="1200146231"/>
    <s v="10"/>
    <x v="1656"/>
    <s v="Premios _ Merchandising BTS"/>
    <d v="2026-02-24T00:00:00"/>
    <s v="EXT_EDAVILA"/>
    <s v="ZSRV"/>
    <s v="SER_MKT"/>
    <s v="P54763719"/>
    <s v="FEEDBACK CONSULTORES PERU S.R.L."/>
    <n v="2470"/>
    <n v="715.94202898550725"/>
    <s v="PEN"/>
    <s v="false"/>
  </r>
  <r>
    <s v="BOG"/>
    <s v="CO"/>
    <x v="3"/>
    <n v="702"/>
    <s v="CO Ops Mall"/>
    <s v="JVASQUEZ"/>
    <x v="2"/>
    <s v="1200146018"/>
    <s v="10"/>
    <x v="1657"/>
    <s v="Reparacion, pintura y mant mesas ajedrez"/>
    <d v="2026-02-20T00:00:00"/>
    <s v="JVASQUEZ"/>
    <s v="ZSRV"/>
    <s v=""/>
    <s v="C901709864"/>
    <s v="HARGLOS INGENIERIA S.A.S"/>
    <n v="2632500"/>
    <n v="715.74225122349105"/>
    <s v="COP"/>
    <s v="false"/>
  </r>
  <r>
    <s v="OUL"/>
    <s v="PE"/>
    <x v="1"/>
    <n v="803"/>
    <s v="PE Ops Out/Strips"/>
    <s v="mrodriguezc"/>
    <x v="2"/>
    <s v="1200143899"/>
    <s v="10"/>
    <x v="1658"/>
    <s v="Consumibles Medio Filtrante PTAR"/>
    <d v="2026-01-12T00:00:00"/>
    <s v="MRODRIGUEZC"/>
    <s v="ZSRV"/>
    <s v=""/>
    <s v="P17154567"/>
    <s v="MERCANTIL INTERAMERICANA S.A.C"/>
    <n v="715.33"/>
    <n v="715.33"/>
    <s v="USD"/>
    <s v="false"/>
  </r>
  <r>
    <s v="PAG"/>
    <s v="CO"/>
    <x v="3"/>
    <n v="702"/>
    <s v="CO Ops Mall"/>
    <s v="CHERRERA"/>
    <x v="2"/>
    <s v="1200143840"/>
    <s v="10"/>
    <x v="1659"/>
    <s v="SERV. PERSONAL PROC CLASIFICACIÓN ENER"/>
    <d v="2026-01-09T00:00:00"/>
    <s v="EXT_MSAMPER"/>
    <s v="ZSRV"/>
    <s v=""/>
    <s v="C900793628"/>
    <s v="SOLUCIONES AMBIENTALES J.M TORRES S"/>
    <n v="2626419"/>
    <n v="714.08890701468192"/>
    <s v="COP"/>
    <s v="false"/>
  </r>
  <r>
    <s v="PAG"/>
    <s v="CO"/>
    <x v="3"/>
    <n v="702"/>
    <s v="CO Ops Mall"/>
    <s v="CHERRERA"/>
    <x v="2"/>
    <s v="1200143841"/>
    <s v="10"/>
    <x v="1660"/>
    <s v="SERV. PERSONAL ADICIONAL PROC CLAS ENE"/>
    <d v="2026-01-09T00:00:00"/>
    <s v="EXT_MSAMPER"/>
    <s v="ZSRV"/>
    <s v=""/>
    <s v="C900793628"/>
    <s v="SOLUCIONES AMBIENTALES J.M TORRES S"/>
    <n v="2626419"/>
    <n v="714.08890701468192"/>
    <s v="COP"/>
    <s v="false"/>
  </r>
  <r>
    <s v="PAG"/>
    <s v="CO"/>
    <x v="3"/>
    <n v="702"/>
    <s v="CO Ops Mall"/>
    <s v="CHERRERA"/>
    <x v="2"/>
    <s v="1200145281"/>
    <s v="10"/>
    <x v="1661"/>
    <s v="SERV. PERSONAL ADICIONAL PROC CLAS FEB"/>
    <d v="2026-02-09T00:00:00"/>
    <s v="EXT_MSAMPER"/>
    <s v="ZSRV"/>
    <s v=""/>
    <s v="C900793628"/>
    <s v="SOLUCIONES AMBIENTALES J.M TORRES S"/>
    <n v="2626419"/>
    <n v="714.08890701468192"/>
    <s v="COP"/>
    <s v="false"/>
  </r>
  <r>
    <s v="PAG"/>
    <s v="CO"/>
    <x v="3"/>
    <n v="702"/>
    <s v="CO Ops Mall"/>
    <s v="CHERRERA"/>
    <x v="2"/>
    <s v="1200145280"/>
    <s v="10"/>
    <x v="1662"/>
    <s v="SERV. PERSONAL PROC CLASIFICACIÓN FEB"/>
    <d v="2026-02-09T00:00:00"/>
    <s v="EXT_MSAMPER"/>
    <s v="ZSRV"/>
    <s v=""/>
    <s v="C900793628"/>
    <s v="SOLUCIONES AMBIENTALES J.M TORRES S"/>
    <n v="2626419"/>
    <n v="714.08890701468192"/>
    <s v="COP"/>
    <s v="false"/>
  </r>
  <r>
    <s v="PAG"/>
    <s v="CO"/>
    <x v="3"/>
    <n v="702"/>
    <s v="CO Ops Mall"/>
    <s v="CHERRERA"/>
    <x v="3"/>
    <s v="1200147082"/>
    <s v="10"/>
    <x v="1663"/>
    <s v="SERV. PERSONAL PROC CLASIFICACIÓN MARZ"/>
    <d v="2026-03-11T00:00:00"/>
    <s v="EXT_MSAMPER"/>
    <s v="ZSRV"/>
    <s v=""/>
    <s v="C900793628"/>
    <s v="SOLUCIONES AMBIENTALES J.M TORRES S"/>
    <n v="2626419"/>
    <n v="714.08890701468192"/>
    <s v="COP"/>
    <s v="false"/>
  </r>
  <r>
    <s v="PAG"/>
    <s v="CO"/>
    <x v="3"/>
    <n v="702"/>
    <s v="CO Ops Mall"/>
    <s v="CHERRERA"/>
    <x v="3"/>
    <s v="1200147083"/>
    <s v="10"/>
    <x v="1664"/>
    <s v="SERV. PERSONAL ADICIONAL PROC CLAS MARZ"/>
    <d v="2026-03-11T00:00:00"/>
    <s v="EXT_MSAMPER"/>
    <s v="ZSRV"/>
    <s v=""/>
    <s v="C900793628"/>
    <s v="SOLUCIONES AMBIENTALES J.M TORRES S"/>
    <n v="2626419"/>
    <n v="714.08890701468192"/>
    <s v="COP"/>
    <s v="false"/>
  </r>
  <r>
    <s v="PCA"/>
    <s v="CO"/>
    <x v="3"/>
    <n v="920"/>
    <s v="Corp Tesore. Regi"/>
    <s v="dsantos"/>
    <x v="3"/>
    <s v="1400009369"/>
    <s v="10"/>
    <x v="1665"/>
    <s v="-Fideicomiso Floridablanca ene 26"/>
    <d v="2026-03-18T00:00:00"/>
    <s v="PMUNOZ"/>
    <s v="ZPMH"/>
    <s v=""/>
    <s v="C800140887"/>
    <s v="AVAL FIDUCIARIA SA"/>
    <n v="2626358"/>
    <n v="714.07232191408377"/>
    <s v="COP"/>
    <s v="false"/>
  </r>
  <r>
    <s v="PCA"/>
    <s v="CO"/>
    <x v="3"/>
    <n v="920"/>
    <s v="Corp Tesore. Regi"/>
    <s v="dsantos"/>
    <x v="3"/>
    <s v="1400009369"/>
    <s v="20"/>
    <x v="1665"/>
    <s v="-Fideicomiso Floridablanca feb 26"/>
    <d v="2026-03-18T00:00:00"/>
    <s v="PMUNOZ"/>
    <s v="ZPMH"/>
    <s v=""/>
    <s v="C800140887"/>
    <s v="AVAL FIDUCIARIA SA"/>
    <n v="2626358"/>
    <n v="714.07232191408377"/>
    <s v="COP"/>
    <s v="false"/>
  </r>
  <r>
    <s v="PCA"/>
    <s v="CO"/>
    <x v="3"/>
    <n v="920"/>
    <s v="Corp Tesore. Regi"/>
    <s v="dsantos"/>
    <x v="3"/>
    <s v="1400009369"/>
    <s v="30"/>
    <x v="1665"/>
    <s v="-Fideicomiso Floridablanca mar 26"/>
    <d v="2026-03-18T00:00:00"/>
    <s v="PMUNOZ"/>
    <s v="ZPMH"/>
    <s v=""/>
    <s v="C800140887"/>
    <s v="AVAL FIDUCIARIA SA"/>
    <n v="2626358"/>
    <n v="714.07232191408377"/>
    <s v="COP"/>
    <s v="false"/>
  </r>
  <r>
    <s v="PCA"/>
    <s v="CO"/>
    <x v="3"/>
    <n v="920"/>
    <s v="Corp Tesore. Regi"/>
    <s v="dsantos"/>
    <x v="3"/>
    <s v="1400009369"/>
    <s v="40"/>
    <x v="1665"/>
    <s v="-Fideicomiso Floridablanca abr 26"/>
    <d v="2026-03-18T00:00:00"/>
    <s v="PMUNOZ"/>
    <s v="ZPMH"/>
    <s v=""/>
    <s v="C800140887"/>
    <s v="AVAL FIDUCIARIA SA"/>
    <n v="2626358"/>
    <n v="714.07232191408377"/>
    <s v="COP"/>
    <s v="false"/>
  </r>
  <r>
    <s v="PCA"/>
    <s v="CO"/>
    <x v="3"/>
    <n v="920"/>
    <s v="Corp Tesore. Regi"/>
    <s v="dsantos"/>
    <x v="3"/>
    <s v="1400009369"/>
    <s v="50"/>
    <x v="1665"/>
    <s v="-Fideicomiso Floridablanca may 26"/>
    <d v="2026-03-18T00:00:00"/>
    <s v="PMUNOZ"/>
    <s v="ZPMH"/>
    <s v=""/>
    <s v="C800140887"/>
    <s v="AVAL FIDUCIARIA SA"/>
    <n v="2626358"/>
    <n v="714.07232191408377"/>
    <s v="COP"/>
    <s v="false"/>
  </r>
  <r>
    <s v="PCA"/>
    <s v="CO"/>
    <x v="3"/>
    <n v="920"/>
    <s v="Corp Tesore. Regi"/>
    <s v="dsantos"/>
    <x v="3"/>
    <s v="1400009369"/>
    <s v="60"/>
    <x v="1665"/>
    <s v="-Fideicomiso Floridablanca jun 26"/>
    <d v="2026-03-18T00:00:00"/>
    <s v="PMUNOZ"/>
    <s v="ZPMH"/>
    <s v=""/>
    <s v="C800140887"/>
    <s v="AVAL FIDUCIARIA SA"/>
    <n v="2626358"/>
    <n v="714.07232191408377"/>
    <s v="COP"/>
    <s v="false"/>
  </r>
  <r>
    <s v="PCA"/>
    <s v="CO"/>
    <x v="3"/>
    <n v="920"/>
    <s v="Corp Tesore. Regi"/>
    <s v="dsantos"/>
    <x v="3"/>
    <s v="1400009369"/>
    <s v="70"/>
    <x v="1665"/>
    <s v="-Fideicomiso Floridablanca jul 26"/>
    <d v="2026-03-18T00:00:00"/>
    <s v="PMUNOZ"/>
    <s v="ZPMH"/>
    <s v=""/>
    <s v="C800140887"/>
    <s v="AVAL FIDUCIARIA SA"/>
    <n v="2626358"/>
    <n v="714.07232191408377"/>
    <s v="COP"/>
    <s v="false"/>
  </r>
  <r>
    <s v="PCA"/>
    <s v="CO"/>
    <x v="3"/>
    <n v="920"/>
    <s v="Corp Tesore. Regi"/>
    <s v="dsantos"/>
    <x v="3"/>
    <s v="1400009369"/>
    <s v="80"/>
    <x v="1665"/>
    <s v="-Fideicomiso Floridablanca ago 26"/>
    <d v="2026-03-18T00:00:00"/>
    <s v="PMUNOZ"/>
    <s v="ZPMH"/>
    <s v=""/>
    <s v="C800140887"/>
    <s v="AVAL FIDUCIARIA SA"/>
    <n v="2626358"/>
    <n v="714.07232191408377"/>
    <s v="COP"/>
    <s v="false"/>
  </r>
  <r>
    <s v="PCA"/>
    <s v="CO"/>
    <x v="3"/>
    <n v="920"/>
    <s v="Corp Tesore. Regi"/>
    <s v="dsantos"/>
    <x v="3"/>
    <s v="1400009369"/>
    <s v="90"/>
    <x v="1665"/>
    <s v="-Fideicomiso Floridablanca sep 26"/>
    <d v="2026-03-18T00:00:00"/>
    <s v="PMUNOZ"/>
    <s v="ZPMH"/>
    <s v=""/>
    <s v="C800140887"/>
    <s v="AVAL FIDUCIARIA SA"/>
    <n v="2626358"/>
    <n v="714.07232191408377"/>
    <s v="COP"/>
    <s v="false"/>
  </r>
  <r>
    <s v="PCA"/>
    <s v="CO"/>
    <x v="3"/>
    <n v="920"/>
    <s v="Corp Tesore. Regi"/>
    <s v="dsantos"/>
    <x v="3"/>
    <s v="1400009369"/>
    <s v="100"/>
    <x v="1665"/>
    <s v="-Fideicomiso Floridablanca oct 26"/>
    <d v="2026-03-18T00:00:00"/>
    <s v="PMUNOZ"/>
    <s v="ZPMH"/>
    <s v=""/>
    <s v="C800140887"/>
    <s v="AVAL FIDUCIARIA SA"/>
    <n v="2626358"/>
    <n v="714.07232191408377"/>
    <s v="COP"/>
    <s v="false"/>
  </r>
  <r>
    <s v="PCA"/>
    <s v="CO"/>
    <x v="3"/>
    <n v="920"/>
    <s v="Corp Tesore. Regi"/>
    <s v="dsantos"/>
    <x v="3"/>
    <s v="1400009369"/>
    <s v="110"/>
    <x v="1665"/>
    <s v="-Fideicomiso Floridablanca nov 26"/>
    <d v="2026-03-18T00:00:00"/>
    <s v="PMUNOZ"/>
    <s v="ZPMH"/>
    <s v=""/>
    <s v="C800140887"/>
    <s v="AVAL FIDUCIARIA SA"/>
    <n v="2626358"/>
    <n v="714.07232191408377"/>
    <s v="COP"/>
    <s v="false"/>
  </r>
  <r>
    <s v="PCA"/>
    <s v="CO"/>
    <x v="3"/>
    <n v="920"/>
    <s v="Corp Tesore. Regi"/>
    <s v="dsantos"/>
    <x v="3"/>
    <s v="1400009369"/>
    <s v="120"/>
    <x v="1665"/>
    <s v="-Fideicomiso Floridablanca dic 26"/>
    <d v="2026-03-18T00:00:00"/>
    <s v="PMUNOZ"/>
    <s v="ZPMH"/>
    <s v=""/>
    <s v="C800140887"/>
    <s v="AVAL FIDUCIARIA SA"/>
    <n v="2626358"/>
    <n v="714.07232191408377"/>
    <s v="COP"/>
    <s v="false"/>
  </r>
  <r>
    <s v="AEB"/>
    <s v="CL"/>
    <x v="0"/>
    <n v="602"/>
    <s v="CL Ops Mall"/>
    <s v="MFREITEZ"/>
    <x v="2"/>
    <s v="1200146385"/>
    <s v="10"/>
    <x v="1666"/>
    <s v="CRISTALES SUPERIOR TOTTUS"/>
    <d v="2026-02-26T00:00:00"/>
    <s v="KVARAS"/>
    <s v="ZSRV"/>
    <s v=""/>
    <s v="76278841"/>
    <s v="CHRISTIAN EDUARDO CASTILLO FUENTES"/>
    <n v="660000"/>
    <n v="712.79686369379976"/>
    <s v="CLP"/>
    <s v="false"/>
  </r>
  <r>
    <s v="AEB"/>
    <s v="CL"/>
    <x v="0"/>
    <n v="602"/>
    <s v="CL Ops Mall"/>
    <s v="MFREITEZ"/>
    <x v="2"/>
    <s v="1200146386"/>
    <s v="10"/>
    <x v="1667"/>
    <s v="CRISTALES INFERIOR TOTTUS"/>
    <d v="2026-02-26T00:00:00"/>
    <s v="KVARAS"/>
    <s v="ZSRV"/>
    <s v=""/>
    <s v="76278841"/>
    <s v="CHRISTIAN EDUARDO CASTILLO FUENTES"/>
    <n v="660000"/>
    <n v="712.79686369379976"/>
    <s v="CLP"/>
    <s v="false"/>
  </r>
  <r>
    <s v="6700"/>
    <s v="PE"/>
    <x v="2"/>
    <n v="804"/>
    <s v="PE Marketing Mall"/>
    <s v="RCULQUI"/>
    <x v="2"/>
    <s v="1200144197"/>
    <s v="10"/>
    <x v="1668"/>
    <s v="Eventos_FebRV"/>
    <d v="2026-01-19T00:00:00"/>
    <s v="SGARIBAY"/>
    <s v="ZSRV"/>
    <s v=""/>
    <s v="P45548262"/>
    <s v="VILLON LLONTOP ROSA CATALINA"/>
    <n v="2450"/>
    <n v="710.14492753623188"/>
    <s v="PEN"/>
    <s v="false"/>
  </r>
  <r>
    <s v="6000"/>
    <s v="PE"/>
    <x v="2"/>
    <n v="802"/>
    <s v="PE Ops Mall"/>
    <s v="MPONCE"/>
    <x v="2"/>
    <s v="1200143668"/>
    <s v="20"/>
    <x v="1669"/>
    <s v="SUM. SISTEMA DE ALERTA"/>
    <d v="2026-01-06T00:00:00"/>
    <s v="EXT_KNOLASCO"/>
    <s v="ZSRV"/>
    <s v="SER_MANTO"/>
    <s v="P60150707"/>
    <s v="TECNISTORE E.I.R.L"/>
    <n v="708.36"/>
    <n v="708.36"/>
    <s v="USD"/>
    <s v="false"/>
  </r>
  <r>
    <s v="MAM"/>
    <s v="CL"/>
    <x v="0"/>
    <n v="612"/>
    <s v="CL Serv al Cliente"/>
    <s v="AOLAVARRIA"/>
    <x v="3"/>
    <s v="1200147048"/>
    <s v="10"/>
    <x v="1670"/>
    <s v="EMA-Databot  MAM FEBRERO"/>
    <d v="2026-03-11T00:00:00"/>
    <s v="EXT_KBRAVO"/>
    <s v="ZSRV"/>
    <s v=""/>
    <s v="77022253"/>
    <s v="DATABOT SPA"/>
    <n v="17"/>
    <n v="708.33333333333337"/>
    <s v="UF"/>
    <s v="false"/>
  </r>
  <r>
    <s v="ACH"/>
    <s v="CL"/>
    <x v="0"/>
    <n v="612"/>
    <s v="CL Serv al Cliente"/>
    <s v="AOLAVARRIA"/>
    <x v="3"/>
    <s v="1200147062"/>
    <s v="10"/>
    <x v="1671"/>
    <s v="EMA-Databot ACH FEBRERO"/>
    <d v="2026-03-11T00:00:00"/>
    <s v="EXT_KBRAVO"/>
    <s v="ZSRV"/>
    <s v=""/>
    <s v="77022253"/>
    <s v="DATABOT SPA"/>
    <n v="17"/>
    <n v="708.33333333333337"/>
    <s v="UF"/>
    <s v="false"/>
  </r>
  <r>
    <s v="1110"/>
    <s v="CL"/>
    <x v="0"/>
    <n v="612"/>
    <s v="CL Serv al Cliente"/>
    <s v="AOLAVARRIA"/>
    <x v="3"/>
    <s v="1200147080"/>
    <s v="10"/>
    <x v="1672"/>
    <s v="EMA-Databot BOM FEBRERO"/>
    <d v="2026-03-11T00:00:00"/>
    <s v="EXT_KBRAVO"/>
    <s v="ZSRV"/>
    <s v=""/>
    <s v="77022253"/>
    <s v="DATABOT SPA"/>
    <n v="17"/>
    <n v="708.33333333333337"/>
    <s v="UF"/>
    <s v="false"/>
  </r>
  <r>
    <s v="2160"/>
    <s v="CL"/>
    <x v="0"/>
    <n v="612"/>
    <s v="CL Serv al Cliente"/>
    <s v="AOLAVARRIA"/>
    <x v="3"/>
    <s v="1200147091"/>
    <s v="10"/>
    <x v="1673"/>
    <s v="EMA-Databot  MAE FEBRERO"/>
    <d v="2026-03-11T00:00:00"/>
    <s v="EXT_KBRAVO"/>
    <s v="ZSRV"/>
    <s v=""/>
    <s v="77022253"/>
    <s v="DATABOT SPA"/>
    <n v="17"/>
    <n v="708.33333333333337"/>
    <s v="UF"/>
    <s v="false"/>
  </r>
  <r>
    <s v="2200"/>
    <s v="CL"/>
    <x v="0"/>
    <n v="612"/>
    <s v="CL Serv al Cliente"/>
    <s v="AOLAVARRIA"/>
    <x v="3"/>
    <s v="1200147093"/>
    <s v="10"/>
    <x v="1674"/>
    <s v="EMA-Databot ASA FEBRERO"/>
    <d v="2026-03-11T00:00:00"/>
    <s v="EXT_KBRAVO"/>
    <s v="ZSRV"/>
    <s v=""/>
    <s v="77022253"/>
    <s v="DATABOT SPA"/>
    <n v="17"/>
    <n v="708.33333333333337"/>
    <s v="UF"/>
    <s v="false"/>
  </r>
  <r>
    <s v="MQU"/>
    <s v="CL"/>
    <x v="0"/>
    <n v="612"/>
    <s v="CL Serv al Cliente"/>
    <s v="AOLAVARRIA"/>
    <x v="3"/>
    <s v="1200147096"/>
    <s v="10"/>
    <x v="1675"/>
    <s v="EMA-Databot MAQ FEBRERO"/>
    <d v="2026-03-11T00:00:00"/>
    <s v="EXT_KBRAVO"/>
    <s v="ZSRV"/>
    <s v=""/>
    <s v="77022253"/>
    <s v="DATABOT SPA"/>
    <n v="17"/>
    <n v="708.33333333333337"/>
    <s v="UF"/>
    <s v="false"/>
  </r>
  <r>
    <s v="1100"/>
    <s v="CL"/>
    <x v="0"/>
    <n v="602"/>
    <s v="CL Ops Mall"/>
    <s v="ASANCHEZ"/>
    <x v="3"/>
    <s v="1200147122"/>
    <s v="10"/>
    <x v="1676"/>
    <s v="Sistema contra incendios KB PAO"/>
    <d v="2026-03-11T00:00:00"/>
    <s v="EXT_MURRA"/>
    <s v="ZSRV"/>
    <s v=""/>
    <s v="76425235"/>
    <s v="REDES CONTRA INCENDIOS SPA"/>
    <n v="17"/>
    <n v="708.33333333333337"/>
    <s v="UF"/>
    <s v="false"/>
  </r>
  <r>
    <s v="1100"/>
    <s v="CL"/>
    <x v="0"/>
    <n v="914"/>
    <s v="Corp Explo. TI"/>
    <s v="CPAVEZ"/>
    <x v="2"/>
    <s v="1200144392"/>
    <s v="10"/>
    <x v="1677"/>
    <s v="CELULAR - MARIA JESUS CONTRERAS"/>
    <d v="2026-01-22T00:00:00"/>
    <s v="CPAVEZ"/>
    <s v="ZSRV"/>
    <s v="SER_GRAL"/>
    <s v="96806980"/>
    <s v="ENTEL PCS TELECOMUNICACIONES S.A."/>
    <n v="655714"/>
    <n v="708.16800406078221"/>
    <s v="CLP"/>
    <s v="false"/>
  </r>
  <r>
    <s v="LAR"/>
    <s v="PE"/>
    <x v="1"/>
    <n v="801"/>
    <s v="PE Center Manager"/>
    <s v="FZAMALLOA"/>
    <x v="2"/>
    <s v="1200146407"/>
    <s v="10"/>
    <x v="1678"/>
    <s v="Cambio de timer en área Bazar Gourmet -"/>
    <d v="2026-02-26T00:00:00"/>
    <s v="EXT_BRODRIGU"/>
    <s v="ZSRV"/>
    <s v=""/>
    <s v="P56607803"/>
    <s v="NATIONAL FACILITIES MANAGEMENT S.A."/>
    <n v="2436.9699999999998"/>
    <n v="706.36811594202891"/>
    <s v="PEN"/>
    <s v="false"/>
  </r>
  <r>
    <s v="3520"/>
    <s v="PE"/>
    <x v="1"/>
    <n v="802"/>
    <s v="PE Ops Mall"/>
    <s v="GLUDEÑA"/>
    <x v="2"/>
    <s v="1200145375"/>
    <s v="10"/>
    <x v="1679"/>
    <s v="SUMINISTRO LUCES DE EMERGENCIA"/>
    <d v="2026-02-10T00:00:00"/>
    <s v="RFC_CPI_SAP"/>
    <s v="ZSRV"/>
    <s v=""/>
    <s v="P56607803"/>
    <s v="NATIONAL FACILITIES MANAGEMENT S.A."/>
    <n v="2430"/>
    <n v="704.3478260869565"/>
    <s v="PEN"/>
    <s v="false"/>
  </r>
  <r>
    <s v="1100"/>
    <s v="CL"/>
    <x v="0"/>
    <n v="602"/>
    <s v="CL Ops Mall"/>
    <s v="FJELDRES"/>
    <x v="3"/>
    <s v="1200147384"/>
    <s v="10"/>
    <x v="1680"/>
    <s v="Reposición adhesivos cajeros parking"/>
    <d v="2026-03-16T00:00:00"/>
    <s v="EXT_CNARANJO"/>
    <s v="ZSRV"/>
    <s v=""/>
    <s v="76682308"/>
    <s v="AGENCIA DE MEDIOS SIBERIA LIMITADA"/>
    <n v="652000"/>
    <n v="704.15690170963251"/>
    <s v="CLP"/>
    <s v="false"/>
  </r>
  <r>
    <s v="6000"/>
    <s v="PE"/>
    <x v="2"/>
    <n v="802"/>
    <s v="PE Ops Mall"/>
    <s v="KALVAN"/>
    <x v="2"/>
    <s v="1200145071"/>
    <s v="10"/>
    <x v="1681"/>
    <s v="AIRE ACONDICIONADO REPARACIÓN"/>
    <d v="2026-02-04T00:00:00"/>
    <s v="EXT_KNOLASCO"/>
    <s v="ZSRV"/>
    <s v="SER_MANTO"/>
    <s v="P60014778"/>
    <s v="DJ COMFORT S.A.C"/>
    <n v="2425"/>
    <n v="702.89855072463763"/>
    <s v="PEN"/>
    <s v="false"/>
  </r>
  <r>
    <s v="MQU"/>
    <s v="CL"/>
    <x v="0"/>
    <n v="602"/>
    <s v="CL Ops Mall"/>
    <s v="MBELLO"/>
    <x v="2"/>
    <s v="1200143816"/>
    <s v="10"/>
    <x v="1682"/>
    <s v="DESMALEZADO -PODA COT 2309"/>
    <d v="2026-01-09T00:00:00"/>
    <s v="EXT_MBELLO"/>
    <s v="ZSRV"/>
    <s v=""/>
    <s v="76280819"/>
    <s v="PAISAJISMO BASCHARANT SPA"/>
    <n v="650000"/>
    <n v="701.99691121359069"/>
    <s v="CLP"/>
    <s v="false"/>
  </r>
  <r>
    <s v="1100"/>
    <s v="CL"/>
    <x v="0"/>
    <n v="602"/>
    <s v="CL Ops Mall"/>
    <s v="CMELLA"/>
    <x v="2"/>
    <s v="1200143846"/>
    <s v="10"/>
    <x v="1683"/>
    <s v="Retiro CCTV"/>
    <d v="2026-01-12T00:00:00"/>
    <s v="EXT_CNARANJO"/>
    <s v="ZSRV"/>
    <s v=""/>
    <s v="77816251"/>
    <s v="LINK SOLUCIONES SPA"/>
    <n v="650000"/>
    <n v="701.99691121359069"/>
    <s v="CLP"/>
    <s v="false"/>
  </r>
  <r>
    <s v="2310"/>
    <s v="CL"/>
    <x v="0"/>
    <n v="602"/>
    <s v="CL Ops Mall"/>
    <s v="ROQUENDO"/>
    <x v="2"/>
    <s v="1200143889"/>
    <s v="10"/>
    <x v="1684"/>
    <s v="Paisajismo  enero"/>
    <d v="2026-01-12T00:00:00"/>
    <s v="MMARTINEZG"/>
    <s v="ZSRV"/>
    <s v=""/>
    <s v="77328335"/>
    <s v="MASTER GARDEN SPA"/>
    <n v="650000"/>
    <n v="701.99691121359069"/>
    <s v="CLP"/>
    <s v="false"/>
  </r>
  <r>
    <s v="2310"/>
    <s v="CL"/>
    <x v="0"/>
    <n v="602"/>
    <s v="CL Ops Mall"/>
    <s v="ROQUENDO"/>
    <x v="2"/>
    <s v="1200143890"/>
    <s v="10"/>
    <x v="1685"/>
    <s v="Paisajismo  febrero"/>
    <d v="2026-01-12T00:00:00"/>
    <s v="MMARTINEZG"/>
    <s v="ZSRV"/>
    <s v=""/>
    <s v="77328335"/>
    <s v="MASTER GARDEN SPA"/>
    <n v="650000"/>
    <n v="701.99691121359069"/>
    <s v="CLP"/>
    <s v="false"/>
  </r>
  <r>
    <s v="1100"/>
    <s v="CL"/>
    <x v="0"/>
    <n v="910"/>
    <s v="Corp A. Personas"/>
    <s v="DQUINTANA"/>
    <x v="2"/>
    <s v="1200145058"/>
    <s v="10"/>
    <x v="1686"/>
    <s v="Decoración Dic´25"/>
    <d v="2026-02-04T00:00:00"/>
    <s v="DQUINTANA"/>
    <s v="ZSRV"/>
    <s v=""/>
    <s v="76481073"/>
    <s v="EVENTOS ROBERT PRODUCCIONES LIMITAD"/>
    <n v="650000"/>
    <n v="701.99691121359069"/>
    <s v="CLP"/>
    <s v="false"/>
  </r>
  <r>
    <s v="2310"/>
    <s v="CL"/>
    <x v="0"/>
    <n v="602"/>
    <s v="CL Ops Mall"/>
    <s v="ROQUENDO"/>
    <x v="3"/>
    <s v="1200147276"/>
    <s v="10"/>
    <x v="1687"/>
    <s v="Paisajismo  marzo"/>
    <d v="2026-03-13T00:00:00"/>
    <s v="MMARTINEZG"/>
    <s v="ZSRV"/>
    <s v=""/>
    <s v="77328335"/>
    <s v="MASTER GARDEN SPA"/>
    <n v="650000"/>
    <n v="701.99691121359069"/>
    <s v="CLP"/>
    <s v="false"/>
  </r>
  <r>
    <s v="6400"/>
    <s v="PE"/>
    <x v="2"/>
    <n v="802"/>
    <s v="PE Ops Mall"/>
    <s v="PBRAVO"/>
    <x v="2"/>
    <s v="1200143953"/>
    <s v="10"/>
    <x v="1688"/>
    <s v="ABASTECIMIENTO DE COMBUSTIBLE BCI Y GE"/>
    <d v="2026-01-13T00:00:00"/>
    <s v="PBRAVO"/>
    <s v="ZSRV"/>
    <s v=""/>
    <s v="P56607803"/>
    <s v="NATIONAL FACILITIES MANAGEMENT S.A."/>
    <n v="2420"/>
    <n v="701.44927536231876"/>
    <s v="PEN"/>
    <s v="false"/>
  </r>
  <r>
    <s v="3520"/>
    <s v="PE"/>
    <x v="1"/>
    <n v="802"/>
    <s v="PE Ops Mall"/>
    <s v="GLUDENA"/>
    <x v="2"/>
    <s v="1200144056"/>
    <s v="10"/>
    <x v="1689"/>
    <s v="SUMIN COMBUSTIBLE BOULEVARD"/>
    <d v="2026-01-14T00:00:00"/>
    <s v="GLUDENA"/>
    <s v="ZSRV"/>
    <s v=""/>
    <s v="P56607803"/>
    <s v="NATIONAL FACILITIES MANAGEMENT S.A."/>
    <n v="2420"/>
    <n v="701.44927536231876"/>
    <s v="PEN"/>
    <s v="false"/>
  </r>
  <r>
    <s v="OUL"/>
    <s v="PE"/>
    <x v="1"/>
    <n v="803"/>
    <s v="PE Ops Out/Strips"/>
    <s v="mrodriguezc"/>
    <x v="2"/>
    <s v="1200144427"/>
    <s v="10"/>
    <x v="1690"/>
    <s v="Mtto e instalación de accesorios puertas"/>
    <d v="2026-01-22T00:00:00"/>
    <s v="MRODRIGUEZC"/>
    <s v="ZSRV"/>
    <s v=""/>
    <s v="P55558329"/>
    <s v="MUVAL S.A.C."/>
    <n v="2420"/>
    <n v="701.44927536231876"/>
    <s v="PEN"/>
    <s v="false"/>
  </r>
  <r>
    <s v="6000"/>
    <s v="PE"/>
    <x v="2"/>
    <n v="804"/>
    <s v="PE Marketing Mall"/>
    <s v="AATOCHE"/>
    <x v="2"/>
    <s v="1200145625"/>
    <s v="10"/>
    <x v="1691"/>
    <s v="Eventos_POP_Eventos 2 Piso_Febrero"/>
    <d v="2026-02-13T00:00:00"/>
    <s v="EXT_KNOLASCO"/>
    <s v="ZSRV"/>
    <s v="SER_MKT"/>
    <s v="P52110530"/>
    <s v="COPEX DIGITAL S.A.C."/>
    <n v="2417"/>
    <n v="700.5797101449275"/>
    <s v="PEN"/>
    <s v="false"/>
  </r>
  <r>
    <s v="MIN"/>
    <s v="PE"/>
    <x v="1"/>
    <n v="804"/>
    <s v="PE Marketing Mall"/>
    <s v="AATOCHE"/>
    <x v="2"/>
    <s v="1200146185"/>
    <s v="10"/>
    <x v="1692"/>
    <s v="20/02_Baños,vallas, espejos,tapizon,limp"/>
    <d v="2026-02-23T00:00:00"/>
    <s v="EXT_EDAVILA"/>
    <s v="ZSRV"/>
    <s v="SER_MKT"/>
    <s v="P09378629"/>
    <s v="ARIAS RIVAS FLOR ROSSANA"/>
    <n v="2415"/>
    <n v="700"/>
    <s v="PEN"/>
    <s v="false"/>
  </r>
  <r>
    <s v="6550"/>
    <s v="PE"/>
    <x v="2"/>
    <n v="804"/>
    <s v="PE Marketing Mall"/>
    <s v="YZEGARRA"/>
    <x v="3"/>
    <s v="1200147462"/>
    <s v="10"/>
    <x v="1693"/>
    <s v="DESARROLLO Y MTTO DE SEÑALÉTICA"/>
    <d v="2026-03-17T00:00:00"/>
    <s v="EXT_EDAVILA"/>
    <s v="ZSRV"/>
    <s v="SER_MKT"/>
    <s v="P53508634"/>
    <s v="INVERSIONES QUISPE &amp; GUTIERREZ S.A."/>
    <n v="2411"/>
    <n v="698.84057971014488"/>
    <s v="PEN"/>
    <s v="false"/>
  </r>
  <r>
    <s v="1100"/>
    <s v="CL"/>
    <x v="0"/>
    <n v="910"/>
    <s v="Corp A. Personas"/>
    <s v="DQUINTANA"/>
    <x v="1"/>
    <s v="1400009342"/>
    <s v="50"/>
    <x v="1694"/>
    <s v="Práctica profesional jul´26"/>
    <d v="2026-03-10T00:00:00"/>
    <s v="DQUINTANA"/>
    <s v="ZPMH"/>
    <s v=""/>
    <s v="21072689"/>
    <s v="FLORENCIA SHIPLEY PASTEN"/>
    <n v="647000"/>
    <n v="698.75692546952803"/>
    <s v="CLP"/>
    <s v="false"/>
  </r>
  <r>
    <s v="6000"/>
    <s v="PE"/>
    <x v="2"/>
    <n v="804"/>
    <s v="PE Marketing Mall"/>
    <s v="AATOCHE"/>
    <x v="2"/>
    <s v="1200146287"/>
    <s v="10"/>
    <x v="1695"/>
    <s v="Campaña escolar_BTS_premios copex"/>
    <d v="2026-02-24T00:00:00"/>
    <s v="EXT_BRODRIGU"/>
    <s v="ZSRV"/>
    <s v=""/>
    <s v="P60765271"/>
    <s v="YOU SALSA S.A.C"/>
    <n v="2406"/>
    <n v="697.39130434782601"/>
    <s v="PEN"/>
    <s v="false"/>
  </r>
  <r>
    <s v="3510"/>
    <s v="PE"/>
    <x v="1"/>
    <n v="802"/>
    <s v="PE Ops Mall"/>
    <s v="DDIAZ"/>
    <x v="3"/>
    <s v="1200147270"/>
    <s v="10"/>
    <x v="1696"/>
    <s v="Reparación de Puerta de Proveedores"/>
    <d v="2026-03-13T00:00:00"/>
    <s v="DDIAZ"/>
    <s v="ZSRV"/>
    <s v=""/>
    <s v="P47186416"/>
    <s v="WILSON CAMACHO CERDAN"/>
    <n v="2400"/>
    <n v="695.6521739130435"/>
    <s v="PEN"/>
    <s v="false"/>
  </r>
  <r>
    <s v="2400"/>
    <s v="CL"/>
    <x v="0"/>
    <n v="602"/>
    <s v="CL Ops Mall"/>
    <s v="rmesa"/>
    <x v="2"/>
    <s v="1200145017"/>
    <s v="10"/>
    <x v="1697"/>
    <s v="Canalizacion para cambio de camara LPR +"/>
    <d v="2026-02-03T00:00:00"/>
    <s v="RCABEZAS"/>
    <s v="ZSRV"/>
    <s v=""/>
    <s v="76694376"/>
    <s v="SERVICIOS INDUSTRIALES ELMEC LIMITA"/>
    <n v="643013"/>
    <n v="694.45098441566859"/>
    <s v="CLP"/>
    <s v="false"/>
  </r>
  <r>
    <s v="2400"/>
    <s v="CL"/>
    <x v="0"/>
    <n v="602"/>
    <s v="CL Ops Mall"/>
    <s v="RMESA"/>
    <x v="2"/>
    <s v="1200145552"/>
    <s v="10"/>
    <x v="1698"/>
    <s v="Remodelación jardines sector Oriente"/>
    <d v="2026-02-13T00:00:00"/>
    <s v="PCAMPOS"/>
    <s v="ZSRV"/>
    <s v=""/>
    <s v="76694376"/>
    <s v="SERVICIOS INDUSTRIALES ELMEC LIMITA"/>
    <n v="643000"/>
    <n v="694.43694447744429"/>
    <s v="CLP"/>
    <s v="false"/>
  </r>
  <r>
    <s v="2400"/>
    <s v="CL"/>
    <x v="0"/>
    <n v="602"/>
    <s v="CL Ops Mall"/>
    <s v="RMESA"/>
    <x v="2"/>
    <s v="1200145553"/>
    <s v="10"/>
    <x v="1699"/>
    <s v="Remodelación jardines sector Poniente"/>
    <d v="2026-02-13T00:00:00"/>
    <s v="PCAMPOS"/>
    <s v="ZSRV"/>
    <s v=""/>
    <s v="76694376"/>
    <s v="SERVICIOS INDUSTRIALES ELMEC LIMITA"/>
    <n v="643000"/>
    <n v="694.43694447744429"/>
    <s v="CLP"/>
    <s v="false"/>
  </r>
  <r>
    <s v="6000"/>
    <s v="PE"/>
    <x v="2"/>
    <n v="802"/>
    <s v="PE Ops Mall"/>
    <s v="MPONCE"/>
    <x v="2"/>
    <s v="1200144025"/>
    <s v="10"/>
    <x v="1700"/>
    <s v="Rep. Filtración en linea de agua para la"/>
    <d v="2026-01-14T00:00:00"/>
    <s v="EXT_KNOLASCO"/>
    <s v="ZSRV"/>
    <s v="SER_MANTO"/>
    <s v="P60049092"/>
    <s v="CONSTRUCTEC RYD S.A.C."/>
    <n v="2390.71"/>
    <n v="692.95942028985507"/>
    <s v="PEN"/>
    <s v="false"/>
  </r>
  <r>
    <s v="MIN"/>
    <s v="PE"/>
    <x v="1"/>
    <n v="802"/>
    <s v="PE Ops Mall"/>
    <s v="CPISFIL"/>
    <x v="2"/>
    <s v="1200144071"/>
    <s v="10"/>
    <x v="1701"/>
    <s v="Materiales para trabajos visita 12.01.26"/>
    <d v="2026-01-15T00:00:00"/>
    <s v="EXT_EDAVILA"/>
    <s v="ZSRV"/>
    <s v=""/>
    <s v="P56607803"/>
    <s v="NATIONAL FACILITIES MANAGEMENT S.A."/>
    <n v="2383.2600000000002"/>
    <n v="690.80000000000007"/>
    <s v="PEN"/>
    <s v="false"/>
  </r>
  <r>
    <s v="3450"/>
    <s v="PE"/>
    <x v="1"/>
    <n v="814"/>
    <s v="PE Explotación TI"/>
    <s v="CPACHECO"/>
    <x v="2"/>
    <s v="1200144919"/>
    <s v="10"/>
    <x v="1702"/>
    <s v="SUM. MEDIDORES COLONIAL"/>
    <d v="2026-02-02T00:00:00"/>
    <s v="PRA_CPACHECO"/>
    <s v="ZSRV"/>
    <s v="SER_GRAL"/>
    <s v="P56570705"/>
    <s v="ENERGY CLOUD S.A.C"/>
    <n v="2380"/>
    <n v="689.85507246376812"/>
    <s v="PEN"/>
    <s v="false"/>
  </r>
  <r>
    <s v="3520"/>
    <s v="PE"/>
    <x v="1"/>
    <n v="814"/>
    <s v="PE Explotación TI"/>
    <s v="CPACHECO"/>
    <x v="2"/>
    <s v="1200144923"/>
    <s v="10"/>
    <x v="1703"/>
    <s v="SUM. MEDIDORES ICA"/>
    <d v="2026-02-02T00:00:00"/>
    <s v="PRA_CPACHECO"/>
    <s v="ZSRV"/>
    <s v="SER_GRAL"/>
    <s v="P56570705"/>
    <s v="ENERGY CLOUD S.A.C"/>
    <n v="2380"/>
    <n v="689.85507246376812"/>
    <s v="PEN"/>
    <s v="false"/>
  </r>
  <r>
    <s v="6550"/>
    <s v="PE"/>
    <x v="2"/>
    <n v="814"/>
    <s v="PE Explotación TI"/>
    <s v="CPACHECO"/>
    <x v="2"/>
    <s v="1200144924"/>
    <s v="10"/>
    <x v="1704"/>
    <s v="SUM. MEDIDORES CAÑETE"/>
    <d v="2026-02-02T00:00:00"/>
    <s v="PRA_CPACHECO"/>
    <s v="ZSRV"/>
    <s v="SER_GRAL"/>
    <s v="P56570705"/>
    <s v="ENERGY CLOUD S.A.C"/>
    <n v="2380"/>
    <n v="689.85507246376812"/>
    <s v="PEN"/>
    <s v="false"/>
  </r>
  <r>
    <s v="LAR"/>
    <s v="PE"/>
    <x v="1"/>
    <n v="814"/>
    <s v="PE Explotación TI"/>
    <s v="CPACHECO"/>
    <x v="2"/>
    <s v="1200144930"/>
    <s v="10"/>
    <x v="1705"/>
    <s v="SUM. MEDIDORES LARCOMAR"/>
    <d v="2026-02-02T00:00:00"/>
    <s v="PRA_CPACHECO"/>
    <s v="ZSRV"/>
    <s v="SER_GRAL"/>
    <s v="P56570705"/>
    <s v="ENERGY CLOUD S.A.C"/>
    <n v="2380"/>
    <n v="689.85507246376812"/>
    <s v="PEN"/>
    <s v="false"/>
  </r>
  <r>
    <s v="6700"/>
    <s v="PE"/>
    <x v="2"/>
    <n v="802"/>
    <s v="PE Ops Mall"/>
    <s v="ZDIAZ"/>
    <x v="2"/>
    <s v="1200146288"/>
    <s v="10"/>
    <x v="1706"/>
    <s v="VISITA TECNICA PARA LEVANTAMIENTO INFORM"/>
    <d v="2026-02-24T00:00:00"/>
    <s v="ZDIAZ"/>
    <s v="ZSRV"/>
    <s v=""/>
    <s v="P51400178"/>
    <s v="HIDROMEC INGENIEROS SAC"/>
    <n v="2372.88"/>
    <n v="687.7913043478261"/>
    <s v="PEN"/>
    <s v="false"/>
  </r>
  <r>
    <s v="3520"/>
    <s v="PE"/>
    <x v="1"/>
    <n v="802"/>
    <s v="PE Ops Mall"/>
    <s v="gludena"/>
    <x v="2"/>
    <s v="1200144384"/>
    <s v="10"/>
    <x v="1707"/>
    <s v="MOTOBOMBA GASOLINERO 5.5HP 3&quot; X 3&quot;"/>
    <d v="2026-01-21T00:00:00"/>
    <s v="GLUDENA"/>
    <s v="ZSRV"/>
    <s v=""/>
    <s v="P60359466"/>
    <s v="ELECTRIC STORE S.A.C."/>
    <n v="2372"/>
    <n v="687.53623188405788"/>
    <s v="PEN"/>
    <s v="false"/>
  </r>
  <r>
    <s v="ACH"/>
    <s v="CL"/>
    <x v="0"/>
    <n v="612"/>
    <s v="CL Serv al Cliente"/>
    <s v="JRODRIGUEZ"/>
    <x v="2"/>
    <s v="1200144603"/>
    <s v="10"/>
    <x v="1708"/>
    <s v="QW-Quick Win y Micro Iniciativas"/>
    <d v="2026-01-27T00:00:00"/>
    <s v="JDRODRIGUEZ"/>
    <s v="ZSRV"/>
    <s v=""/>
    <s v="78605410"/>
    <s v="NETLAN COMUNICACIONES LIMITADA"/>
    <n v="16.5"/>
    <n v="687.5"/>
    <s v="UF"/>
    <s v="false"/>
  </r>
  <r>
    <s v="3510"/>
    <s v="PE"/>
    <x v="1"/>
    <n v="814"/>
    <s v="PE Explotación TI"/>
    <s v="CPACHECO"/>
    <x v="1"/>
    <s v="1400009172"/>
    <s v="10"/>
    <x v="1709"/>
    <s v="Telemetria 2026 - Cajamarca"/>
    <d v="2026-01-20T00:00:00"/>
    <s v="PRA_CPACHECO"/>
    <s v="ZPMH"/>
    <s v="SER_GRAL"/>
    <s v="P56570705"/>
    <s v="ENERGY CLOUD S.A.C"/>
    <n v="2371.1999999999998"/>
    <n v="687.30434782608688"/>
    <s v="PEN"/>
    <s v="false"/>
  </r>
  <r>
    <s v="3510"/>
    <s v="PE"/>
    <x v="1"/>
    <n v="814"/>
    <s v="PE Explotación TI"/>
    <s v="CPACHECO"/>
    <x v="1"/>
    <s v="1400009172"/>
    <s v="20"/>
    <x v="1709"/>
    <s v="Telemetria 2026 - Cajamarca"/>
    <d v="2026-01-20T00:00:00"/>
    <s v="PRA_CPACHECO"/>
    <s v="ZPMH"/>
    <s v="SER_GRAL"/>
    <s v="P56570705"/>
    <s v="ENERGY CLOUD S.A.C"/>
    <n v="2371.1999999999998"/>
    <n v="687.30434782608688"/>
    <s v="PEN"/>
    <s v="false"/>
  </r>
  <r>
    <s v="3510"/>
    <s v="PE"/>
    <x v="1"/>
    <n v="814"/>
    <s v="PE Explotación TI"/>
    <s v="CPACHECO"/>
    <x v="1"/>
    <s v="1400009172"/>
    <s v="30"/>
    <x v="1709"/>
    <s v="Telemetria 2026 - Cajamarca"/>
    <d v="2026-01-20T00:00:00"/>
    <s v="PRA_CPACHECO"/>
    <s v="ZPMH"/>
    <s v="SER_GRAL"/>
    <s v="P56570705"/>
    <s v="ENERGY CLOUD S.A.C"/>
    <n v="2371.1999999999998"/>
    <n v="687.30434782608688"/>
    <s v="PEN"/>
    <s v="false"/>
  </r>
  <r>
    <s v="3510"/>
    <s v="PE"/>
    <x v="1"/>
    <n v="814"/>
    <s v="PE Explotación TI"/>
    <s v="CPACHECO"/>
    <x v="1"/>
    <s v="1400009172"/>
    <s v="40"/>
    <x v="1709"/>
    <s v="Telemetria 2026 - Cajamarca"/>
    <d v="2026-01-20T00:00:00"/>
    <s v="PRA_CPACHECO"/>
    <s v="ZPMH"/>
    <s v="SER_GRAL"/>
    <s v="P56570705"/>
    <s v="ENERGY CLOUD S.A.C"/>
    <n v="2371.1999999999998"/>
    <n v="687.30434782608688"/>
    <s v="PEN"/>
    <s v="false"/>
  </r>
  <r>
    <s v="3510"/>
    <s v="PE"/>
    <x v="1"/>
    <n v="814"/>
    <s v="PE Explotación TI"/>
    <s v="CPACHECO"/>
    <x v="1"/>
    <s v="1400009172"/>
    <s v="50"/>
    <x v="1709"/>
    <s v="Telemetria 2026 - Cajamarca"/>
    <d v="2026-01-20T00:00:00"/>
    <s v="PRA_CPACHECO"/>
    <s v="ZPMH"/>
    <s v="SER_GRAL"/>
    <s v="P56570705"/>
    <s v="ENERGY CLOUD S.A.C"/>
    <n v="2371.1999999999998"/>
    <n v="687.30434782608688"/>
    <s v="PEN"/>
    <s v="false"/>
  </r>
  <r>
    <s v="3510"/>
    <s v="PE"/>
    <x v="1"/>
    <n v="814"/>
    <s v="PE Explotación TI"/>
    <s v="CPACHECO"/>
    <x v="1"/>
    <s v="1400009172"/>
    <s v="60"/>
    <x v="1709"/>
    <s v="Telemetria 2026 - Cajamarca"/>
    <d v="2026-01-20T00:00:00"/>
    <s v="PRA_CPACHECO"/>
    <s v="ZPMH"/>
    <s v="SER_GRAL"/>
    <s v="P56570705"/>
    <s v="ENERGY CLOUD S.A.C"/>
    <n v="2371.1999999999998"/>
    <n v="687.30434782608688"/>
    <s v="PEN"/>
    <s v="false"/>
  </r>
  <r>
    <s v="3510"/>
    <s v="PE"/>
    <x v="1"/>
    <n v="814"/>
    <s v="PE Explotación TI"/>
    <s v="CPACHECO"/>
    <x v="1"/>
    <s v="1400009172"/>
    <s v="70"/>
    <x v="1709"/>
    <s v="Telemetria 2026 - Cajamarca"/>
    <d v="2026-01-20T00:00:00"/>
    <s v="PRA_CPACHECO"/>
    <s v="ZPMH"/>
    <s v="SER_GRAL"/>
    <s v="P56570705"/>
    <s v="ENERGY CLOUD S.A.C"/>
    <n v="2371.1999999999998"/>
    <n v="687.30434782608688"/>
    <s v="PEN"/>
    <s v="false"/>
  </r>
  <r>
    <s v="3510"/>
    <s v="PE"/>
    <x v="1"/>
    <n v="814"/>
    <s v="PE Explotación TI"/>
    <s v="CPACHECO"/>
    <x v="1"/>
    <s v="1400009172"/>
    <s v="80"/>
    <x v="1709"/>
    <s v="Telemetria 2026 - Cajamarca"/>
    <d v="2026-01-20T00:00:00"/>
    <s v="PRA_CPACHECO"/>
    <s v="ZPMH"/>
    <s v="SER_GRAL"/>
    <s v="P56570705"/>
    <s v="ENERGY CLOUD S.A.C"/>
    <n v="2371.1999999999998"/>
    <n v="687.30434782608688"/>
    <s v="PEN"/>
    <s v="false"/>
  </r>
  <r>
    <s v="3510"/>
    <s v="PE"/>
    <x v="1"/>
    <n v="814"/>
    <s v="PE Explotación TI"/>
    <s v="CPACHECO"/>
    <x v="1"/>
    <s v="1400009172"/>
    <s v="90"/>
    <x v="1709"/>
    <s v="Telemetria 2026 - Cajamarca"/>
    <d v="2026-01-20T00:00:00"/>
    <s v="PRA_CPACHECO"/>
    <s v="ZPMH"/>
    <s v="SER_GRAL"/>
    <s v="P56570705"/>
    <s v="ENERGY CLOUD S.A.C"/>
    <n v="2371.1999999999998"/>
    <n v="687.30434782608688"/>
    <s v="PEN"/>
    <s v="false"/>
  </r>
  <r>
    <s v="3510"/>
    <s v="PE"/>
    <x v="1"/>
    <n v="814"/>
    <s v="PE Explotación TI"/>
    <s v="CPACHECO"/>
    <x v="1"/>
    <s v="1400009172"/>
    <s v="100"/>
    <x v="1709"/>
    <s v="Telemetria 2026 - Cajamarca"/>
    <d v="2026-01-20T00:00:00"/>
    <s v="PRA_CPACHECO"/>
    <s v="ZPMH"/>
    <s v="SER_GRAL"/>
    <s v="P56570705"/>
    <s v="ENERGY CLOUD S.A.C"/>
    <n v="2371.1999999999998"/>
    <n v="687.30434782608688"/>
    <s v="PEN"/>
    <s v="false"/>
  </r>
  <r>
    <s v="3510"/>
    <s v="PE"/>
    <x v="1"/>
    <n v="814"/>
    <s v="PE Explotación TI"/>
    <s v="CPACHECO"/>
    <x v="1"/>
    <s v="1400009172"/>
    <s v="110"/>
    <x v="1709"/>
    <s v="Telemetria 2026 - Cajamarca"/>
    <d v="2026-01-20T00:00:00"/>
    <s v="PRA_CPACHECO"/>
    <s v="ZPMH"/>
    <s v="SER_GRAL"/>
    <s v="P56570705"/>
    <s v="ENERGY CLOUD S.A.C"/>
    <n v="2371.1999999999998"/>
    <n v="687.30434782608688"/>
    <s v="PEN"/>
    <s v="false"/>
  </r>
  <r>
    <s v="3510"/>
    <s v="PE"/>
    <x v="1"/>
    <n v="814"/>
    <s v="PE Explotación TI"/>
    <s v="CPACHECO"/>
    <x v="1"/>
    <s v="1400009172"/>
    <s v="120"/>
    <x v="1709"/>
    <s v="Telemetria 2026 - Cajamarca"/>
    <d v="2026-01-20T00:00:00"/>
    <s v="PRA_CPACHECO"/>
    <s v="ZPMH"/>
    <s v="SER_GRAL"/>
    <s v="P56570705"/>
    <s v="ENERGY CLOUD S.A.C"/>
    <n v="2371.1999999999998"/>
    <n v="687.30434782608688"/>
    <s v="PEN"/>
    <s v="false"/>
  </r>
  <r>
    <s v="1100"/>
    <s v="CL"/>
    <x v="0"/>
    <n v="604"/>
    <s v="CL Marketing Mall"/>
    <s v="MGALLARDO"/>
    <x v="2"/>
    <s v="1200144799"/>
    <s v="10"/>
    <x v="1710"/>
    <s v="BLOOM REUSE/ RECTIFI STAND / FEB 26"/>
    <d v="2026-01-29T00:00:00"/>
    <s v="MGALLARDOC"/>
    <s v="ZSRV"/>
    <s v=""/>
    <s v="76288682"/>
    <s v="PRODUCTORA FUENTES LIMITADA"/>
    <n v="636000"/>
    <n v="686.87697774129799"/>
    <s v="CLP"/>
    <s v="false"/>
  </r>
  <r>
    <s v="CON"/>
    <s v="CL"/>
    <x v="0"/>
    <n v="602"/>
    <s v="CL Ops Mall"/>
    <s v="JALVAREZV"/>
    <x v="2"/>
    <s v="1200143695"/>
    <s v="10"/>
    <x v="1711"/>
    <s v="Correctivo y material electrico ene-feb"/>
    <d v="2026-01-06T00:00:00"/>
    <s v="JALVAREZV"/>
    <s v="ZSRV"/>
    <s v=""/>
    <s v="10772414"/>
    <s v="VICENTE ANDRES MENDEZ NAVARRETE"/>
    <n v="635584"/>
    <n v="686.42769971812129"/>
    <s v="CLP"/>
    <s v="false"/>
  </r>
  <r>
    <s v="CON"/>
    <s v="CL"/>
    <x v="0"/>
    <n v="602"/>
    <s v="CL Ops Mall"/>
    <s v="JALVAREZV"/>
    <x v="2"/>
    <s v="1200143693"/>
    <s v="10"/>
    <x v="1712"/>
    <s v="Mantencion obras civiles enero febrero"/>
    <d v="2026-01-06T00:00:00"/>
    <s v="JALVAREZV"/>
    <s v="ZSRV"/>
    <s v=""/>
    <s v="10772414"/>
    <s v="VICENTE ANDRES MENDEZ NAVARRETE"/>
    <n v="635584"/>
    <n v="686.42769971812129"/>
    <s v="CLP"/>
    <s v="false"/>
  </r>
  <r>
    <s v="6000"/>
    <s v="PE"/>
    <x v="2"/>
    <n v="804"/>
    <s v="PE Marketing Mall"/>
    <s v="JLAGUNA"/>
    <x v="2"/>
    <s v="1200144032"/>
    <s v="10"/>
    <x v="1713"/>
    <s v="Influencers_Otras Campañas_Fotochecks pa"/>
    <d v="2026-01-14T00:00:00"/>
    <s v="EXT_KNOLASCO"/>
    <s v="ZSRV"/>
    <s v="SER_MKT"/>
    <s v="P20416564"/>
    <s v="SUSAN LEON PRODUCCIONES Y REPRESENT"/>
    <n v="2360"/>
    <n v="684.05797101449275"/>
    <s v="PEN"/>
    <s v="false"/>
  </r>
  <r>
    <s v="PAF"/>
    <s v="CO"/>
    <x v="3"/>
    <n v="702"/>
    <s v="CO Ops Mall"/>
    <s v="JDIAZ"/>
    <x v="2"/>
    <s v="1200145703"/>
    <s v="10"/>
    <x v="1714"/>
    <s v="desmonte, almacenamiento y montaje"/>
    <d v="2026-02-16T00:00:00"/>
    <s v="EXT_BOSORNO"/>
    <s v="ZSRV"/>
    <s v=""/>
    <s v="C900038616"/>
    <s v="CBRE COLOMBIA SAS"/>
    <n v="2513775"/>
    <n v="683.46247960848291"/>
    <s v="COP"/>
    <s v="false"/>
  </r>
  <r>
    <s v="3510"/>
    <s v="PE"/>
    <x v="1"/>
    <n v="802"/>
    <s v="PE Ops Mall"/>
    <s v="DDIAZ"/>
    <x v="3"/>
    <s v="1200147555"/>
    <s v="10"/>
    <x v="1715"/>
    <s v="Mantenimiento Ducto Mercadito"/>
    <d v="2026-03-18T00:00:00"/>
    <s v="DDIAZ"/>
    <s v="ZSRV"/>
    <s v=""/>
    <s v="P52933471"/>
    <s v="EMPSER PERU E.I.R.L"/>
    <n v="2353.66"/>
    <n v="682.22028985507234"/>
    <s v="PEN"/>
    <s v="false"/>
  </r>
  <r>
    <s v="PHM"/>
    <s v="CO"/>
    <x v="3"/>
    <n v="704"/>
    <s v="CO Mktg Mall"/>
    <s v="JPERDOMO"/>
    <x v="2"/>
    <s v="1200145343"/>
    <s v="10"/>
    <x v="1716"/>
    <s v="Totem inflables"/>
    <d v="2026-02-10T00:00:00"/>
    <s v="NACOSTA"/>
    <s v="ZSRV"/>
    <s v="SER_MKT"/>
    <s v="C811028562"/>
    <s v="GLOBO PUBLICIDADSAS"/>
    <n v="2506000"/>
    <n v="681.34855899945626"/>
    <s v="COP"/>
    <s v="false"/>
  </r>
  <r>
    <s v="MIN"/>
    <s v="PE"/>
    <x v="1"/>
    <n v="802"/>
    <s v="PE Ops Mall"/>
    <s v="jrojas"/>
    <x v="3"/>
    <s v="1200147282"/>
    <s v="10"/>
    <x v="1717"/>
    <s v="HABI. LOCAL. EX RENOVADORA DE CALZ.-ACI"/>
    <d v="2026-03-13T00:00:00"/>
    <s v="EXT_EDAVILA"/>
    <s v="ZSRV"/>
    <s v=""/>
    <s v="P53839517"/>
    <s v="MR SISTEMAS ESPECIALES E.I.R.L."/>
    <n v="2350.4299999999998"/>
    <n v="681.28405797101436"/>
    <s v="PEN"/>
    <s v="false"/>
  </r>
  <r>
    <s v="6740"/>
    <s v="PE"/>
    <x v="2"/>
    <n v="816"/>
    <s v="PE Sgcia Infra"/>
    <s v="JSOLORZANO"/>
    <x v="2"/>
    <s v="1200143955"/>
    <s v="10"/>
    <x v="1718"/>
    <s v="Abastecimiento combustible por obra DC C"/>
    <d v="2026-01-13T00:00:00"/>
    <s v="EXT_ACHIHUAN"/>
    <s v="ZSRV"/>
    <s v=""/>
    <s v="P56607803"/>
    <s v="NATIONAL FACILITIES MANAGEMENT S.A."/>
    <n v="2346.67"/>
    <n v="680.19420289855066"/>
    <s v="PEN"/>
    <s v="false"/>
  </r>
  <r>
    <s v="PAG"/>
    <s v="CO"/>
    <x v="3"/>
    <n v="702"/>
    <s v="CO Ops Mall"/>
    <s v="CHERRERA"/>
    <x v="2"/>
    <s v="1200143940"/>
    <s v="10"/>
    <x v="1719"/>
    <s v="SERVICIO SUCCION DE CANECAS"/>
    <d v="2026-01-13T00:00:00"/>
    <s v="EXT_MSAMPER"/>
    <s v="ZSRV"/>
    <s v=""/>
    <s v="C900567508"/>
    <s v="BIOTEC CARIBE S.A.S"/>
    <n v="2500000"/>
    <n v="679.71723762914633"/>
    <s v="COP"/>
    <s v="false"/>
  </r>
  <r>
    <s v="ACH"/>
    <s v="CL"/>
    <x v="0"/>
    <n v="602"/>
    <s v="CL Ops Mall"/>
    <s v="Ext_mloyola"/>
    <x v="2"/>
    <s v="1200143705"/>
    <s v="10"/>
    <x v="1720"/>
    <s v="instalación cierre bodega"/>
    <d v="2026-01-06T00:00:00"/>
    <s v="EXT_MLOYOLA"/>
    <s v="ZSRV"/>
    <s v=""/>
    <s v="77719946"/>
    <s v="MV SERVICIOS INTEGRALES SPA"/>
    <n v="628650"/>
    <n v="678.93901266834428"/>
    <s v="CLP"/>
    <s v="false"/>
  </r>
  <r>
    <s v="6000"/>
    <s v="PE"/>
    <x v="2"/>
    <n v="804"/>
    <s v="PE Marketing Mall"/>
    <s v="AATOCHE"/>
    <x v="2"/>
    <s v="1200145449"/>
    <s v="10"/>
    <x v="1721"/>
    <s v="Eventos_ComparsaAñoChino_Febrero"/>
    <d v="2026-02-11T00:00:00"/>
    <s v="EXT_KNOLASCO"/>
    <s v="ZSRV"/>
    <s v="SER_MKT"/>
    <s v="P20416564"/>
    <s v="SUSAN LEON PRODUCCIONES Y REPRESENT"/>
    <n v="2340"/>
    <n v="678.26086956521738"/>
    <s v="PEN"/>
    <s v="false"/>
  </r>
  <r>
    <s v="LAR"/>
    <s v="PE"/>
    <x v="1"/>
    <n v="801"/>
    <s v="PE Center Manager"/>
    <s v="FZAMALLOA"/>
    <x v="2"/>
    <s v="1200145930"/>
    <s v="10"/>
    <x v="1722"/>
    <s v="DESMONTAJE E INSTALACIÓN DE ELECTRONIVEL"/>
    <d v="2026-02-18T00:00:00"/>
    <s v="EXT_BRODRIGU"/>
    <s v="ZSRV"/>
    <s v=""/>
    <s v="P56607803"/>
    <s v="NATIONAL FACILITIES MANAGEMENT S.A."/>
    <n v="2335.71"/>
    <n v="677.01739130434783"/>
    <s v="PEN"/>
    <s v="false"/>
  </r>
  <r>
    <s v="LAR"/>
    <s v="PE"/>
    <x v="1"/>
    <n v="801"/>
    <s v="PE Center Manager"/>
    <s v="FZAMALLOA"/>
    <x v="2"/>
    <s v="1200146806"/>
    <s v="10"/>
    <x v="1723"/>
    <s v="REV SISTEMAS ELECTRICOS Y CAM. DE ELECTR"/>
    <d v="2026-03-06T00:00:00"/>
    <s v="EXT_KNOLASCO"/>
    <s v="ZSRV"/>
    <s v=""/>
    <s v="P56607803"/>
    <s v="NATIONAL FACILITIES MANAGEMENT S.A."/>
    <n v="2335.11"/>
    <n v="676.84347826086957"/>
    <s v="PEN"/>
    <s v="false"/>
  </r>
  <r>
    <s v="3300"/>
    <s v="PE"/>
    <x v="1"/>
    <n v="802"/>
    <s v="PE Ops Mall"/>
    <s v="JMALAGA"/>
    <x v="2"/>
    <s v="1200144386"/>
    <s v="10"/>
    <x v="1724"/>
    <s v="SUMINISTRO SEÑALETICA ESTACIONAMIENTO"/>
    <d v="2026-01-21T00:00:00"/>
    <s v="JMALAGA"/>
    <s v="ZSRV"/>
    <s v=""/>
    <s v="P45502660"/>
    <s v="MULTIPROCESOS CONSULTORES &amp; EJECUTO"/>
    <n v="2331.69"/>
    <n v="675.85217391304343"/>
    <s v="PEN"/>
    <s v="false"/>
  </r>
  <r>
    <s v="1100"/>
    <s v="CL"/>
    <x v="0"/>
    <n v="602"/>
    <s v="CL Ops Mall"/>
    <s v="FJELDRES"/>
    <x v="2"/>
    <s v="1200146779"/>
    <s v="10"/>
    <x v="1725"/>
    <s v="Limpieza PEAS Torres del Parque"/>
    <d v="2026-03-06T00:00:00"/>
    <s v="EXT_CNARANJO"/>
    <s v="ZSRV"/>
    <s v=""/>
    <s v="77552839"/>
    <s v="SYL SPA"/>
    <n v="625566"/>
    <n v="675.60830732344778"/>
    <s v="CLP"/>
    <s v="false"/>
  </r>
  <r>
    <s v="6000"/>
    <s v="PE"/>
    <x v="2"/>
    <n v="804"/>
    <s v="PE Marketing Mall"/>
    <s v="AATOCHE"/>
    <x v="2"/>
    <s v="1200144840"/>
    <s v="10"/>
    <x v="1726"/>
    <s v="Eventos_POP_Eventos 2 Piso_Enero"/>
    <d v="2026-01-29T00:00:00"/>
    <s v="EXT_KNOLASCO"/>
    <s v="ZSRV"/>
    <s v="SER_MKT"/>
    <s v="P52110530"/>
    <s v="COPEX DIGITAL S.A.C."/>
    <n v="2329"/>
    <n v="675.07246376811588"/>
    <s v="PEN"/>
    <s v="false"/>
  </r>
  <r>
    <s v="AEB"/>
    <s v="CL"/>
    <x v="0"/>
    <n v="602"/>
    <s v="CL Ops Mall"/>
    <s v="MFREITEZ"/>
    <x v="3"/>
    <s v="1200147300"/>
    <s v="10"/>
    <x v="1727"/>
    <s v="CRISTAL ENTRADA TOTTUS"/>
    <d v="2026-03-13T00:00:00"/>
    <s v="KVARAS"/>
    <s v="ZSRV"/>
    <s v=""/>
    <s v="76278841"/>
    <s v="CHRISTIAN EDUARDO CASTILLO FUENTES"/>
    <n v="625000"/>
    <n v="674.99703001306796"/>
    <s v="CLP"/>
    <s v="false"/>
  </r>
  <r>
    <s v="MOL"/>
    <s v="PE"/>
    <x v="1"/>
    <n v="802"/>
    <s v="PE Ops Mall"/>
    <s v="JZAPATA"/>
    <x v="3"/>
    <s v="1200147576"/>
    <s v="10"/>
    <x v="1728"/>
    <s v="SUM. 3 EXTINTORES"/>
    <d v="2026-03-18T00:00:00"/>
    <s v="EXT_KNOLASCO"/>
    <s v="ZSRV"/>
    <s v=""/>
    <s v="P46184289"/>
    <s v="CORPORACION FIREMAN S S.A.C"/>
    <n v="2325"/>
    <n v="673.91304347826087"/>
    <s v="PEN"/>
    <s v="false"/>
  </r>
  <r>
    <s v="6000"/>
    <s v="PE"/>
    <x v="2"/>
    <n v="804"/>
    <s v="PE Marketing Mall"/>
    <s v="JLAGUNA"/>
    <x v="2"/>
    <s v="1200145882"/>
    <s v="10"/>
    <x v="1729"/>
    <s v="Incentivos Digital_AON_Captura BBDD_Gift"/>
    <d v="2026-02-18T00:00:00"/>
    <s v="EXT_BRODRIGU"/>
    <s v="ZSRV"/>
    <s v=""/>
    <s v="P20416564"/>
    <s v="SUSAN LEON PRODUCCIONES Y REPRESENT"/>
    <n v="2324.6999999999998"/>
    <n v="673.82608695652164"/>
    <s v="PEN"/>
    <s v="false"/>
  </r>
  <r>
    <s v="LAR"/>
    <s v="PE"/>
    <x v="1"/>
    <n v="801"/>
    <s v="PE Center Manager"/>
    <s v="FZAMALLOA"/>
    <x v="2"/>
    <s v="1200144569"/>
    <s v="10"/>
    <x v="1730"/>
    <s v="DESATORO DE URINARIOS - SSHH NIVEL B"/>
    <d v="2026-01-26T00:00:00"/>
    <s v="EXT_BRODRIGU"/>
    <s v="ZSRV"/>
    <s v=""/>
    <s v="P56607803"/>
    <s v="NATIONAL FACILITIES MANAGEMENT S.A."/>
    <n v="2318.1799999999998"/>
    <n v="671.93623188405786"/>
    <s v="PEN"/>
    <s v="false"/>
  </r>
  <r>
    <s v="MIN"/>
    <s v="PE"/>
    <x v="1"/>
    <n v="802"/>
    <s v="PE Ops Mall"/>
    <s v="JROJAS"/>
    <x v="3"/>
    <s v="1200147317"/>
    <s v="10"/>
    <x v="1731"/>
    <s v="HABI. LOCAL.CON CAFÉ-ACI"/>
    <d v="2026-03-13T00:00:00"/>
    <s v="EXT_EDAVILA"/>
    <s v="ZSRV"/>
    <s v=""/>
    <s v="P53839517"/>
    <s v="MR SISTEMAS ESPECIALES E.I.R.L."/>
    <n v="2317.86"/>
    <n v="671.84347826086957"/>
    <s v="PEN"/>
    <s v="false"/>
  </r>
  <r>
    <s v="1110"/>
    <s v="CL"/>
    <x v="0"/>
    <n v="603"/>
    <s v="CL Ops Out/Strip"/>
    <s v="MBELLO"/>
    <x v="2"/>
    <s v="1200144754"/>
    <s v="10"/>
    <x v="1732"/>
    <s v="MODIF.ACCESO CONTENEDOR BOD. SACK CENTER"/>
    <d v="2026-01-28T00:00:00"/>
    <s v="EXT_MBELLO"/>
    <s v="ZSRV"/>
    <s v=""/>
    <s v="96811990"/>
    <s v="LINKES CHILE S.A"/>
    <n v="621759"/>
    <n v="671.49676541423219"/>
    <s v="CLP"/>
    <s v="false"/>
  </r>
  <r>
    <s v="6030"/>
    <s v="PE"/>
    <x v="2"/>
    <n v="802"/>
    <s v="PE Ops Mall"/>
    <s v="LHUAMAN"/>
    <x v="2"/>
    <s v="1200144516"/>
    <s v="10"/>
    <x v="1733"/>
    <s v="MANTTO ELEVADOR"/>
    <d v="2026-01-24T00:00:00"/>
    <s v="LHUAMAN"/>
    <s v="ZSRV"/>
    <s v=""/>
    <s v="P51571886"/>
    <s v="ALO GROUP PERU SAC"/>
    <n v="671"/>
    <n v="671"/>
    <s v="USD"/>
    <s v="false"/>
  </r>
  <r>
    <s v="2200"/>
    <s v="CL"/>
    <x v="0"/>
    <n v="602"/>
    <s v="CL Ops Mall"/>
    <s v="FQUEZADA"/>
    <x v="2"/>
    <s v="1200145851"/>
    <s v="10"/>
    <x v="1734"/>
    <s v="DIFERENCIA TERMOPANEL ALUMVISA"/>
    <d v="2026-02-18T00:00:00"/>
    <s v="FQUEZADA"/>
    <s v="ZSRV"/>
    <s v=""/>
    <s v="77136224"/>
    <s v="VIDRIOS Y ALUMINIOS PEDRO"/>
    <n v="620000"/>
    <n v="669.59705377296348"/>
    <s v="CLP"/>
    <s v="false"/>
  </r>
  <r>
    <s v="1100"/>
    <s v="CL"/>
    <x v="0"/>
    <n v="602"/>
    <s v="CL Ops Mall"/>
    <s v="MANTONIETA"/>
    <x v="2"/>
    <s v="1200146560"/>
    <s v="10"/>
    <x v="1735"/>
    <s v="Retiro cierre provisorio local Dinamica"/>
    <d v="2026-03-02T00:00:00"/>
    <s v="EXT_CNARANJO"/>
    <s v="ZSRV"/>
    <s v=""/>
    <s v="76280086"/>
    <s v="SOLUCIONES SIM SPA"/>
    <n v="16.04"/>
    <n v="668.33333333333326"/>
    <s v="UF"/>
    <s v="false"/>
  </r>
  <r>
    <s v="MAM"/>
    <s v="CL"/>
    <x v="0"/>
    <n v="602"/>
    <s v="CL Ops Mall"/>
    <s v="MRUPAYAN"/>
    <x v="2"/>
    <s v="1200146585"/>
    <s v="10"/>
    <x v="1736"/>
    <s v="SUMINISTRO E INSTALACIÓN 01 MEDIDOR ASOC"/>
    <d v="2026-03-03T00:00:00"/>
    <s v="EXT_KGANA"/>
    <s v="ZSRV"/>
    <s v=""/>
    <s v="76061803"/>
    <s v="RIBE ASESORIAS Y SERVICIOS DE INGEN"/>
    <n v="16.04"/>
    <n v="668.33333333333326"/>
    <s v="UF"/>
    <s v="false"/>
  </r>
  <r>
    <s v="LAR"/>
    <s v="PE"/>
    <x v="1"/>
    <n v="801"/>
    <s v="PE Center Manager"/>
    <s v="FZAMALLOA"/>
    <x v="2"/>
    <s v="1200146677"/>
    <s v="10"/>
    <x v="1737"/>
    <s v="SOPORTE SUPERVISIÓN Y PERSONAL ADICIONAL"/>
    <d v="2026-03-04T00:00:00"/>
    <s v="EXT_BRODRIGU"/>
    <s v="ZSRV"/>
    <s v=""/>
    <s v="P56607803"/>
    <s v="NATIONAL FACILITIES MANAGEMENT S.A."/>
    <n v="2304.64"/>
    <n v="668.01159420289844"/>
    <s v="PEN"/>
    <s v="false"/>
  </r>
  <r>
    <s v="3540"/>
    <s v="PE"/>
    <x v="1"/>
    <n v="810"/>
    <s v="PE Área Personas"/>
    <s v="GRAVINES"/>
    <x v="2"/>
    <s v="1200146598"/>
    <s v="10"/>
    <x v="1738"/>
    <s v="SERV CONTROL DE ASISTENCIA 2026"/>
    <d v="2026-03-03T00:00:00"/>
    <s v="GRAVINES"/>
    <s v="ZSRV"/>
    <s v="SER_GRAL"/>
    <s v="P60584205"/>
    <s v="GEOVICTORIA PERU S.A.C"/>
    <n v="2304"/>
    <n v="667.82608695652175"/>
    <s v="PEN"/>
    <s v="false"/>
  </r>
  <r>
    <s v="2400"/>
    <s v="CL"/>
    <x v="0"/>
    <n v="602"/>
    <s v="CL Ops Mall"/>
    <s v="rmesa"/>
    <x v="2"/>
    <s v="1200144092"/>
    <s v="10"/>
    <x v="1739"/>
    <s v="Certificación TTVV ANT 2026"/>
    <d v="2026-01-15T00:00:00"/>
    <s v="EXT_CRODRIGU"/>
    <s v="ZSRV"/>
    <s v=""/>
    <s v="76906263"/>
    <s v="CERTIFICACION DE ASCENSORES IECAM"/>
    <n v="16"/>
    <n v="666.66666666666663"/>
    <s v="UF"/>
    <s v="false"/>
  </r>
  <r>
    <s v="3520"/>
    <s v="PE"/>
    <x v="1"/>
    <n v="802"/>
    <s v="PE Ops Mall"/>
    <s v="GLUDENA"/>
    <x v="2"/>
    <s v="1200144640"/>
    <s v="10"/>
    <x v="1740"/>
    <s v="SERVICIO PAISAJISMO ICA VERDE"/>
    <d v="2026-01-27T00:00:00"/>
    <s v="GLUDENA"/>
    <s v="ZSRV"/>
    <s v=""/>
    <s v="P53436340"/>
    <s v="ICA VERDE S.A.C."/>
    <n v="2300"/>
    <n v="666.66666666666663"/>
    <s v="PEN"/>
    <s v="false"/>
  </r>
  <r>
    <s v="6000"/>
    <s v="PE"/>
    <x v="2"/>
    <n v="804"/>
    <s v="PE Marketing Mall"/>
    <s v="AATOCHE"/>
    <x v="2"/>
    <s v="1200145461"/>
    <s v="10"/>
    <x v="1741"/>
    <s v="Eventos_ActivacionRuleta_BTS_Febrero"/>
    <d v="2026-02-11T00:00:00"/>
    <s v="EXT_KNOLASCO"/>
    <s v="ZSRV"/>
    <s v="SER_MKT"/>
    <s v="P20416564"/>
    <s v="SUSAN LEON PRODUCCIONES Y REPRESENT"/>
    <n v="2300"/>
    <n v="666.66666666666663"/>
    <s v="PEN"/>
    <s v="false"/>
  </r>
  <r>
    <s v="1100"/>
    <s v="CL"/>
    <x v="0"/>
    <n v="602"/>
    <s v="CL Ops Mall"/>
    <s v="ASANCHEZ"/>
    <x v="3"/>
    <s v="1200147124"/>
    <s v="10"/>
    <x v="1742"/>
    <s v="Reemplazo baterías detección PAO"/>
    <d v="2026-03-11T00:00:00"/>
    <s v="EXT_MURRA"/>
    <s v="ZSRV"/>
    <s v=""/>
    <s v="76425235"/>
    <s v="REDES CONTRA INCENDIOS SPA"/>
    <n v="16"/>
    <n v="666.66666666666663"/>
    <s v="UF"/>
    <s v="false"/>
  </r>
  <r>
    <s v="PCA"/>
    <s v="CO"/>
    <x v="3"/>
    <n v="704"/>
    <s v="CO Mktg Mall"/>
    <s v="PRODRIGUEZ"/>
    <x v="2"/>
    <s v="1200145014"/>
    <s v="10"/>
    <x v="1743"/>
    <s v="MUSICA EN VIVO 14 FEB"/>
    <d v="2026-02-03T00:00:00"/>
    <s v="EXT_DMENDES"/>
    <s v="ZSRV"/>
    <s v=""/>
    <s v="C915302800"/>
    <s v="SERGIO HERRERA"/>
    <n v="2450000"/>
    <n v="666.12289287656336"/>
    <s v="COP"/>
    <s v="false"/>
  </r>
  <r>
    <s v="OAS"/>
    <s v="CO"/>
    <x v="3"/>
    <n v="709"/>
    <s v="CO Mktg Div"/>
    <s v="CGUTIERREZ"/>
    <x v="3"/>
    <s v="1200147210"/>
    <s v="10"/>
    <x v="1744"/>
    <s v="Banner Peatonal Cosiaca"/>
    <d v="2026-03-12T00:00:00"/>
    <s v="EXT_CRAMOS"/>
    <s v="ZSRV"/>
    <s v="SER_MKT"/>
    <s v="C900197577"/>
    <s v="MARA IMPRESIÓN Y MARKETING SAS"/>
    <n v="2450000"/>
    <n v="666.12289287656336"/>
    <s v="COP"/>
    <s v="false"/>
  </r>
  <r>
    <s v="LAR"/>
    <s v="PE"/>
    <x v="1"/>
    <n v="801"/>
    <s v="PE Center Manager"/>
    <s v="FZAMALLOA"/>
    <x v="2"/>
    <s v="1200147022"/>
    <s v="10"/>
    <x v="1745"/>
    <s v="IMPL. SISTEMA DE SEGURIDAD DE PUERTAS CO"/>
    <d v="2026-03-10T00:00:00"/>
    <s v="EXT_KNOLASCO"/>
    <s v="ZSRV"/>
    <s v=""/>
    <s v="P60790228"/>
    <s v="JP ENERGY S.A.C"/>
    <n v="2295"/>
    <n v="665.21739130434776"/>
    <s v="PEN"/>
    <s v="false"/>
  </r>
  <r>
    <s v="CON"/>
    <s v="CL"/>
    <x v="0"/>
    <n v="602"/>
    <s v="CL Ops Mall"/>
    <s v="JALVAREZV"/>
    <x v="2"/>
    <s v="1200146230"/>
    <s v="10"/>
    <x v="1746"/>
    <s v="Parches DEA Zoll 2 adulto 1 pediatrico"/>
    <d v="2026-02-24T00:00:00"/>
    <s v="JALVAREZV"/>
    <s v="ZSRV"/>
    <s v=""/>
    <s v="76615160"/>
    <s v="EXTINTORES START FIRE Y COMPANIA"/>
    <n v="615900"/>
    <n v="665.1690732560777"/>
    <s v="CLP"/>
    <s v="false"/>
  </r>
  <r>
    <s v="6500"/>
    <s v="PE"/>
    <x v="2"/>
    <n v="804"/>
    <s v="PE Marketing Mall"/>
    <s v="JGONZALES"/>
    <x v="2"/>
    <s v="1200146279"/>
    <s v="10"/>
    <x v="1747"/>
    <s v="PREMIOS CAMPAÑA BACK TO SCHOOL"/>
    <d v="2026-02-24T00:00:00"/>
    <s v="EXT_BRODRIGU"/>
    <s v="ZSRV"/>
    <s v=""/>
    <s v="P20416564"/>
    <s v="SUSAN LEON PRODUCCIONES Y REPRESENT"/>
    <n v="2290"/>
    <n v="663.768115942029"/>
    <s v="PEN"/>
    <s v="false"/>
  </r>
  <r>
    <s v="6150"/>
    <s v="PE"/>
    <x v="2"/>
    <n v="804"/>
    <s v="PE Marketing Mall"/>
    <s v="JGONZALES"/>
    <x v="2"/>
    <s v="1200146272"/>
    <s v="10"/>
    <x v="1748"/>
    <s v="PREMIOS CAMPAÑA BACK TO SCHOOL"/>
    <d v="2026-02-24T00:00:00"/>
    <s v="EXT_BRODRIGU"/>
    <s v="ZSRV"/>
    <s v=""/>
    <s v="P20416564"/>
    <s v="SUSAN LEON PRODUCCIONES Y REPRESENT"/>
    <n v="2290"/>
    <n v="663.768115942029"/>
    <s v="PEN"/>
    <s v="false"/>
  </r>
  <r>
    <s v="3450"/>
    <s v="PE"/>
    <x v="1"/>
    <n v="804"/>
    <s v="PE Marketing Mall"/>
    <s v="YPAREDES"/>
    <x v="2"/>
    <s v="1200146877"/>
    <s v="10"/>
    <x v="1749"/>
    <s v="Premios_BTS _Tomatodos"/>
    <d v="2026-03-09T00:00:00"/>
    <s v="EXT_ACHIHUAN"/>
    <s v="ZSRV"/>
    <s v="SER_MKT"/>
    <s v="P20416564"/>
    <s v="SUSAN LEON PRODUCCIONES Y REPRESENT"/>
    <n v="2288.3000000000002"/>
    <n v="663.27536231884062"/>
    <s v="PEN"/>
    <s v="false"/>
  </r>
  <r>
    <s v="MAM"/>
    <s v="CL"/>
    <x v="0"/>
    <n v="614"/>
    <s v="CL Explotación TI"/>
    <s v="PPETIT"/>
    <x v="3"/>
    <s v="1200147234"/>
    <s v="10"/>
    <x v="1750"/>
    <s v="Cableado nuevo contador ABC"/>
    <d v="2026-03-12T00:00:00"/>
    <s v="PPETIT"/>
    <s v="ZSRV"/>
    <s v="SER_GRAL"/>
    <s v="77350771"/>
    <s v="4EVER GROUP SPA"/>
    <n v="15.91"/>
    <n v="662.91666666666663"/>
    <s v="UF"/>
    <s v="false"/>
  </r>
  <r>
    <s v="OUL"/>
    <s v="PE"/>
    <x v="1"/>
    <n v="804"/>
    <s v="PE Marketing Mall"/>
    <s v="YPAREDES"/>
    <x v="2"/>
    <s v="1200146908"/>
    <s v="10"/>
    <x v="1751"/>
    <s v="Premios_BTS_Loncheras brandeadas"/>
    <d v="2026-03-09T00:00:00"/>
    <s v="EXT_ACHIHUAN"/>
    <s v="ZSRV"/>
    <s v="SER_MKT"/>
    <s v="P20416564"/>
    <s v="SUSAN LEON PRODUCCIONES Y REPRESENT"/>
    <n v="2283"/>
    <n v="661.73913043478262"/>
    <s v="PEN"/>
    <s v="false"/>
  </r>
  <r>
    <s v="MIN"/>
    <s v="PE"/>
    <x v="1"/>
    <n v="804"/>
    <s v="PE Marketing Mall"/>
    <s v="AATOCHE"/>
    <x v="2"/>
    <s v="1200145608"/>
    <s v="10"/>
    <x v="1752"/>
    <s v="Campaña Escolar_Activacion para 6 fechas"/>
    <d v="2026-02-13T00:00:00"/>
    <s v="EXT_EDAVILA"/>
    <s v="ZSRV"/>
    <s v="SER_MKT"/>
    <s v="P20416564"/>
    <s v="SUSAN LEON PRODUCCIONES Y REPRESENT"/>
    <n v="2280"/>
    <n v="660.86956521739125"/>
    <s v="PEN"/>
    <s v="false"/>
  </r>
  <r>
    <s v="3450"/>
    <s v="PE"/>
    <x v="1"/>
    <n v="804"/>
    <s v="PE Marketing Mall"/>
    <s v="YPAREDES"/>
    <x v="2"/>
    <s v="1200146179"/>
    <s v="10"/>
    <x v="1753"/>
    <s v="Eventos_BTS _Ruleta segunda fecha"/>
    <d v="2026-02-23T00:00:00"/>
    <s v="EXT_ACHIHUAN"/>
    <s v="ZSRV"/>
    <s v="SER_MKT"/>
    <s v="P20416564"/>
    <s v="SUSAN LEON PRODUCCIONES Y REPRESENT"/>
    <n v="2280"/>
    <n v="660.86956521739125"/>
    <s v="PEN"/>
    <s v="false"/>
  </r>
  <r>
    <s v="3450"/>
    <s v="PE"/>
    <x v="1"/>
    <n v="804"/>
    <s v="PE Marketing Mall"/>
    <s v="YPAREDES"/>
    <x v="2"/>
    <s v="1200146178"/>
    <s v="10"/>
    <x v="1754"/>
    <s v="Eventos_BTS _Ruleta primera parte"/>
    <d v="2026-02-23T00:00:00"/>
    <s v="EXT_ACHIHUAN"/>
    <s v="ZSRV"/>
    <s v="SER_MKT"/>
    <s v="P20416564"/>
    <s v="SUSAN LEON PRODUCCIONES Y REPRESENT"/>
    <n v="2280"/>
    <n v="660.86956521739125"/>
    <s v="PEN"/>
    <s v="false"/>
  </r>
  <r>
    <s v="OUL"/>
    <s v="PE"/>
    <x v="1"/>
    <n v="804"/>
    <s v="PE Marketing Mall"/>
    <s v="YPAREDES"/>
    <x v="2"/>
    <s v="1200146902"/>
    <s v="10"/>
    <x v="1755"/>
    <s v="Eventos_BTS _Ruleta parte dos"/>
    <d v="2026-03-09T00:00:00"/>
    <s v="EXT_ACHIHUAN"/>
    <s v="ZSRV"/>
    <s v="SER_MKT"/>
    <s v="P20416564"/>
    <s v="SUSAN LEON PRODUCCIONES Y REPRESENT"/>
    <n v="2280"/>
    <n v="660.86956521739125"/>
    <s v="PEN"/>
    <s v="false"/>
  </r>
  <r>
    <s v="3520"/>
    <s v="PE"/>
    <x v="1"/>
    <n v="802"/>
    <s v="PE Ops Mall"/>
    <s v="gludena"/>
    <x v="2"/>
    <s v="1200144820"/>
    <s v="10"/>
    <x v="1756"/>
    <s v="SUMINISTRO MOBILIARIO PARA MALL COCHES"/>
    <d v="2026-01-29T00:00:00"/>
    <s v="GLUDENA"/>
    <s v="ZSRV"/>
    <s v=""/>
    <s v="P20416564"/>
    <s v="SUSAN LEON PRODUCCIONES Y REPRESENT"/>
    <n v="2275"/>
    <n v="659.42028985507238"/>
    <s v="PEN"/>
    <s v="false"/>
  </r>
  <r>
    <s v="MQU"/>
    <s v="CL"/>
    <x v="0"/>
    <n v="602"/>
    <s v="CL Ops Mall"/>
    <s v="MBELLO"/>
    <x v="2"/>
    <s v="1200146310"/>
    <s v="10"/>
    <x v="1757"/>
    <s v="REPARACION SALIDA BETA 4  PPTO. 92090695"/>
    <d v="2026-02-25T00:00:00"/>
    <s v="EXT_MBELLO"/>
    <s v="ZSRV"/>
    <s v=""/>
    <s v="96811990"/>
    <s v="LINKES CHILE S.A"/>
    <n v="610526"/>
    <n v="659.36517879321332"/>
    <s v="CLP"/>
    <s v="false"/>
  </r>
  <r>
    <s v="2160"/>
    <s v="CL"/>
    <x v="0"/>
    <n v="602"/>
    <s v="CL Ops Mall"/>
    <s v="ROCRTES"/>
    <x v="2"/>
    <s v="1200144341"/>
    <s v="10"/>
    <x v="1758"/>
    <s v="Suministro e instalación de inductivo de"/>
    <d v="2026-01-21T00:00:00"/>
    <s v="EXT_CVENEGAS"/>
    <s v="ZSRV"/>
    <s v=""/>
    <s v="76951272"/>
    <s v="CLIVER SPA"/>
    <n v="610352"/>
    <n v="659.17725962005773"/>
    <s v="CLP"/>
    <s v="false"/>
  </r>
  <r>
    <s v="1110"/>
    <s v="CL"/>
    <x v="0"/>
    <n v="604"/>
    <s v="CL Marketing Mall"/>
    <s v="F MOZO"/>
    <x v="3"/>
    <s v="1200147227"/>
    <s v="10"/>
    <x v="1759"/>
    <s v="RULETA / PRODUCCION / COT 982 / MARZO"/>
    <d v="2026-03-12T00:00:00"/>
    <s v="BILLESCA"/>
    <s v="ZSRV"/>
    <s v=""/>
    <s v="76666197"/>
    <s v="LA AMPOLLETA PRODUCCION AUDIOVISUAL"/>
    <n v="609730"/>
    <n v="658.50550257578868"/>
    <s v="CLP"/>
    <s v="false"/>
  </r>
  <r>
    <s v="6500"/>
    <s v="PE"/>
    <x v="2"/>
    <n v="802"/>
    <s v="PE Ops Mall"/>
    <s v="JGONZALES"/>
    <x v="2"/>
    <s v="1200146331"/>
    <s v="10"/>
    <x v="1760"/>
    <s v="2 BATERIAS 12V 33P ETNA"/>
    <d v="2026-02-25T00:00:00"/>
    <s v="JGONZALES"/>
    <s v="ZSRV"/>
    <s v=""/>
    <s v="P51208064"/>
    <s v="IVCO FINNING PERU S.A.C."/>
    <n v="2270.9"/>
    <n v="658.231884057971"/>
    <s v="PEN"/>
    <s v="false"/>
  </r>
  <r>
    <s v="OUL"/>
    <s v="PE"/>
    <x v="1"/>
    <n v="803"/>
    <s v="PE Ops Out/Strips"/>
    <s v="mrodriguezc"/>
    <x v="2"/>
    <s v="1200146889"/>
    <s v="10"/>
    <x v="1761"/>
    <s v="Mantenimiento Tableros Electricos"/>
    <d v="2026-03-09T00:00:00"/>
    <s v="MRODRIGUEZC"/>
    <s v="ZSRV"/>
    <s v=""/>
    <s v="P48281567"/>
    <s v="ARTE CONSULTORES, EJECUTORES E.I.R."/>
    <n v="2268.63"/>
    <n v="657.57391304347823"/>
    <s v="PEN"/>
    <s v="false"/>
  </r>
  <r>
    <s v="6550"/>
    <s v="PE"/>
    <x v="2"/>
    <n v="802"/>
    <s v="PE Ops Mall"/>
    <s v="yzegarra"/>
    <x v="2"/>
    <s v="1200145720"/>
    <s v="10"/>
    <x v="1762"/>
    <s v="Suministro de materiales"/>
    <d v="2026-02-16T00:00:00"/>
    <s v="YZEGARRA"/>
    <s v="ZSRV"/>
    <s v=""/>
    <s v="P60359466"/>
    <s v="ELECTRIC STORE S.A.C."/>
    <n v="2267.5"/>
    <n v="657.24637681159413"/>
    <s v="PEN"/>
    <s v="false"/>
  </r>
  <r>
    <s v="6030"/>
    <s v="PE"/>
    <x v="2"/>
    <n v="802"/>
    <s v="PE Ops Mall"/>
    <s v="LHUAMAN"/>
    <x v="2"/>
    <s v="1200145624"/>
    <s v="10"/>
    <x v="1763"/>
    <s v="REVISIÓN Y SOLUCIÓN PROBLEMAS D&amp;A"/>
    <d v="2026-02-13T00:00:00"/>
    <s v="LHUAMAN"/>
    <s v="ZSRV"/>
    <s v=""/>
    <s v="P60434597"/>
    <s v="DINAMO CONTROL &amp; AUTOMATIZACION S.A"/>
    <n v="2263.33"/>
    <n v="656.03768115942023"/>
    <s v="PEN"/>
    <s v="false"/>
  </r>
  <r>
    <s v="2400"/>
    <s v="CL"/>
    <x v="0"/>
    <n v="602"/>
    <s v="CL Ops Mall"/>
    <s v="RMESA"/>
    <x v="2"/>
    <s v="1200144517"/>
    <s v="10"/>
    <x v="1764"/>
    <s v="Anclajes definitivos Poste"/>
    <d v="2026-01-24T00:00:00"/>
    <s v="PCAMPOS"/>
    <s v="ZSRV"/>
    <s v=""/>
    <s v="76182760"/>
    <s v="COMERCIAL LAZMETAL LIMITADA"/>
    <n v="605000"/>
    <n v="653.39712505264981"/>
    <s v="CLP"/>
    <s v="false"/>
  </r>
  <r>
    <s v="1100"/>
    <s v="CL"/>
    <x v="0"/>
    <n v="602"/>
    <s v="CL Ops Mall"/>
    <s v="MANTONIETA"/>
    <x v="3"/>
    <s v="1200147181"/>
    <s v="10"/>
    <x v="1765"/>
    <s v="Ventana termopanel casino 5 PAO"/>
    <d v="2026-03-12T00:00:00"/>
    <s v="EXT_MURRA"/>
    <s v="ZSRV"/>
    <s v=""/>
    <s v="76179272"/>
    <s v="ANDES FACILITY MANAGEMENT SPA"/>
    <n v="604800"/>
    <n v="653.18112600304562"/>
    <s v="CLP"/>
    <s v="false"/>
  </r>
  <r>
    <s v="PAG"/>
    <s v="CO"/>
    <x v="3"/>
    <n v="704"/>
    <s v="CO Mktg Mall"/>
    <s v="ATAPIA"/>
    <x v="2"/>
    <s v="1200145877"/>
    <s v="10"/>
    <x v="1766"/>
    <s v="RECARGA SMS PAG"/>
    <d v="2026-02-18T00:00:00"/>
    <s v="AMONTES"/>
    <s v="ZSRV"/>
    <s v="SER_MKT"/>
    <s v="C830015727"/>
    <s v="AXESNET SAS"/>
    <n v="2400000"/>
    <n v="652.52854812398039"/>
    <s v="COP"/>
    <s v="false"/>
  </r>
  <r>
    <s v="6650"/>
    <s v="PE"/>
    <x v="2"/>
    <n v="802"/>
    <s v="PE Ops Mall"/>
    <s v="MCHACALIAZA"/>
    <x v="2"/>
    <s v="1200146013"/>
    <s v="10"/>
    <x v="1767"/>
    <s v="Suministro extender gigabit - poe"/>
    <d v="2026-02-20T00:00:00"/>
    <s v="MCHACALIAZA"/>
    <s v="ZSRV"/>
    <s v=""/>
    <s v="P55513538"/>
    <s v="RETAIL CHECK PERU S.A.C."/>
    <n v="2250"/>
    <n v="652.17391304347825"/>
    <s v="PEN"/>
    <s v="false"/>
  </r>
  <r>
    <s v="2400"/>
    <s v="CL"/>
    <x v="0"/>
    <n v="602"/>
    <s v="CL Ops Mall"/>
    <s v="RMESA"/>
    <x v="2"/>
    <s v="1200145943"/>
    <s v="10"/>
    <x v="1768"/>
    <s v="CE2 CAMARAS FEBRERO 2026"/>
    <d v="2026-02-19T00:00:00"/>
    <s v="EXT_JHERRERA"/>
    <s v="ZSRV"/>
    <s v=""/>
    <s v="76839748"/>
    <s v="SERVICIOS INTEGRALES RICARDO ALFONS"/>
    <n v="603680"/>
    <n v="651.97153132526216"/>
    <s v="CLP"/>
    <s v="false"/>
  </r>
  <r>
    <s v="1100"/>
    <s v="CL"/>
    <x v="0"/>
    <n v="914"/>
    <s v="Corp Explo. TI"/>
    <s v="CPAVEZ"/>
    <x v="2"/>
    <s v="1200147006"/>
    <s v="10"/>
    <x v="1769"/>
    <s v="CELULAR - DIEGO JARAMILLO"/>
    <d v="2026-03-10T00:00:00"/>
    <s v="CPAVEZ"/>
    <s v="ZSRV"/>
    <s v="SER_GRAL"/>
    <s v="96806980"/>
    <s v="ENTEL PCS TELECOMUNICACIONES S.A."/>
    <n v="603328"/>
    <n v="651.59137299795884"/>
    <s v="CLP"/>
    <s v="false"/>
  </r>
  <r>
    <s v="PHM"/>
    <s v="CO"/>
    <x v="3"/>
    <n v="704"/>
    <s v="CO Mktg Mall"/>
    <s v="JPERDOMO"/>
    <x v="2"/>
    <s v="1200145575"/>
    <s v="10"/>
    <x v="1770"/>
    <s v="Dummy Parque Fabricato"/>
    <d v="2026-02-13T00:00:00"/>
    <s v="NACOSTA"/>
    <s v="ZSRV"/>
    <s v="SER_MKT"/>
    <s v="C811028562"/>
    <s v="GLOBO PUBLICIDADSAS"/>
    <n v="2395000"/>
    <n v="651.16911364872215"/>
    <s v="COP"/>
    <s v="false"/>
  </r>
  <r>
    <s v="3450"/>
    <s v="PE"/>
    <x v="1"/>
    <n v="803"/>
    <s v="PE Ops Out/Strips"/>
    <s v="EREJAS"/>
    <x v="2"/>
    <s v="1200146248"/>
    <s v="10"/>
    <x v="1771"/>
    <s v="Cam cadenillas curva pasamano TTVV VMCH"/>
    <d v="2026-02-25T00:00:00"/>
    <s v="EREJAS"/>
    <s v="ZSRV"/>
    <s v=""/>
    <s v="P56607803"/>
    <s v="NATIONAL FACILITIES MANAGEMENT S.A."/>
    <n v="2246.4"/>
    <n v="651.13043478260875"/>
    <s v="PEN"/>
    <s v="false"/>
  </r>
  <r>
    <s v="ACO"/>
    <s v="CL"/>
    <x v="0"/>
    <n v="602"/>
    <s v="CL Ops Mall"/>
    <s v="FGONZALEZ"/>
    <x v="2"/>
    <s v="1200145859"/>
    <s v="10"/>
    <x v="1772"/>
    <s v="Serv Aseo PJD local/bodega/Baño"/>
    <d v="2026-02-18T00:00:00"/>
    <s v="FGONZALEZG"/>
    <s v="ZSRV"/>
    <s v=""/>
    <s v="80571500"/>
    <s v="ISS SERVICIOS GENERALES LIMITADA"/>
    <n v="602623"/>
    <n v="650.82997634810408"/>
    <s v="CLP"/>
    <s v="false"/>
  </r>
  <r>
    <s v="6500"/>
    <s v="PE"/>
    <x v="2"/>
    <n v="932"/>
    <s v="Corp Impuestos"/>
    <s v="ACARRASCO"/>
    <x v="2"/>
    <s v="1200144857"/>
    <s v="10"/>
    <x v="1773"/>
    <s v="Servicios tributario Octubre - 5:00 HH"/>
    <d v="2026-01-30T00:00:00"/>
    <s v="DQUINTANA"/>
    <s v="ZSRV"/>
    <s v=""/>
    <s v="P54744099"/>
    <s v="ESTUDIO JORGE AVENDANO ABOGADOS"/>
    <n v="650"/>
    <n v="650"/>
    <s v="USD"/>
    <s v="false"/>
  </r>
  <r>
    <s v="3450"/>
    <s v="PE"/>
    <x v="1"/>
    <n v="808"/>
    <s v="PE Área Legal"/>
    <s v="GOLIVERI"/>
    <x v="2"/>
    <s v="1200145739"/>
    <s v="10"/>
    <x v="1774"/>
    <s v="Liquidación por asesoria Legal - Ene26"/>
    <d v="2026-02-17T00:00:00"/>
    <s v="SGARIBAY"/>
    <s v="ZSRV"/>
    <s v=""/>
    <s v="P54744099"/>
    <s v="ESTUDIO JORGE AVENDANO ABOGADOS"/>
    <n v="650"/>
    <n v="650"/>
    <s v="USD"/>
    <s v="false"/>
  </r>
  <r>
    <s v="PAG"/>
    <s v="CO"/>
    <x v="3"/>
    <n v="702"/>
    <s v="CO Ops Mall"/>
    <s v="CHERRERA"/>
    <x v="2"/>
    <s v="1200144884"/>
    <s v="10"/>
    <x v="1775"/>
    <s v="AUDITORÍA EXTERNA DE SEGUIMIENTO DEL ICO"/>
    <d v="2026-01-30T00:00:00"/>
    <s v="EXT_MSAMPER"/>
    <s v="ZSRV"/>
    <s v=""/>
    <s v="C860012336"/>
    <s v="INSTITUTO COLOMBIANO DE NORMAS"/>
    <n v="2389240"/>
    <n v="649.60304513322455"/>
    <s v="COP"/>
    <s v="false"/>
  </r>
  <r>
    <s v="BOG"/>
    <s v="CO"/>
    <x v="3"/>
    <n v="702"/>
    <s v="CO Ops Mall"/>
    <s v="CAROL CORTES"/>
    <x v="2"/>
    <s v="1200145894"/>
    <s v="10"/>
    <x v="1776"/>
    <s v="AUDITORIA EXTERNA ISO 14001 INCONTEC PLC"/>
    <d v="2026-02-18T00:00:00"/>
    <s v="EXT_APAREDES"/>
    <s v="ZSRV"/>
    <s v=""/>
    <s v="C860012336"/>
    <s v="INSTITUTO COLOMBIANO DE NORMAS"/>
    <n v="2389240"/>
    <n v="649.60304513322455"/>
    <s v="COP"/>
    <s v="false"/>
  </r>
  <r>
    <s v="PAG"/>
    <s v="CO"/>
    <x v="3"/>
    <n v="702"/>
    <s v="CO Ops Mall"/>
    <s v="CHERRERA"/>
    <x v="2"/>
    <s v="1200145854"/>
    <s v="10"/>
    <x v="1777"/>
    <s v="AUDITORIA EXTERNA INCONTEC"/>
    <d v="2026-02-18T00:00:00"/>
    <s v="EXT_MSAMPER"/>
    <s v="ZSRV"/>
    <s v=""/>
    <s v="C860012336"/>
    <s v="INSTITUTO COLOMBIANO DE NORMAS"/>
    <n v="2389240"/>
    <n v="649.60304513322455"/>
    <s v="COP"/>
    <s v="false"/>
  </r>
  <r>
    <s v="PHM"/>
    <s v="CO"/>
    <x v="3"/>
    <n v="702"/>
    <s v="CO Ops Mall"/>
    <s v="JDIAZ"/>
    <x v="2"/>
    <s v="1200145916"/>
    <s v="10"/>
    <x v="1778"/>
    <s v="AUDITORIA ISO14001 ICONTEC"/>
    <d v="2026-02-18T00:00:00"/>
    <s v="EXT_BOSORNO"/>
    <s v="ZSRV"/>
    <s v=""/>
    <s v="C860012336"/>
    <s v="INSTITUTO COLOMBIANO DE NORMAS"/>
    <n v="2389240"/>
    <n v="649.60304513322455"/>
    <s v="COP"/>
    <s v="false"/>
  </r>
  <r>
    <s v="MIN"/>
    <s v="PE"/>
    <x v="1"/>
    <n v="804"/>
    <s v="PE Marketing Mall"/>
    <s v="AATOCHE"/>
    <x v="2"/>
    <s v="1200145494"/>
    <s v="10"/>
    <x v="1779"/>
    <s v="Pago_APDAYC_Febrero"/>
    <d v="2026-02-12T00:00:00"/>
    <s v="EXT_EDAVILA"/>
    <s v="ZSRV"/>
    <s v="SER_MKT"/>
    <s v="P20416564"/>
    <s v="SUSAN LEON PRODUCCIONES Y REPRESENT"/>
    <n v="2240"/>
    <n v="649.27536231884051"/>
    <s v="PEN"/>
    <s v="false"/>
  </r>
  <r>
    <s v="MAM"/>
    <s v="CL"/>
    <x v="0"/>
    <n v="602"/>
    <s v="CL Ops Mall"/>
    <s v="CMEDINA"/>
    <x v="2"/>
    <s v="1200145354"/>
    <s v="10"/>
    <x v="1780"/>
    <s v="Inst cruce peatonal frente a Funpark"/>
    <d v="2026-02-10T00:00:00"/>
    <s v="EXT_BBUSTOS"/>
    <s v="ZSRV"/>
    <s v="SER_GRAL"/>
    <s v="77127582"/>
    <s v="CHILE SEÑALETICAS SPA"/>
    <n v="15.58"/>
    <n v="649.16666666666663"/>
    <s v="UF"/>
    <s v="false"/>
  </r>
  <r>
    <s v="6740"/>
    <s v="PE"/>
    <x v="2"/>
    <n v="813"/>
    <s v="PE Gcia Ops"/>
    <s v="IVALDERRAMA"/>
    <x v="3"/>
    <s v="1200147676"/>
    <s v="10"/>
    <x v="1781"/>
    <s v="SOD RUNNER Enero 26"/>
    <d v="2026-03-19T00:00:00"/>
    <s v="EXT_KNOLASCO"/>
    <s v="ZSRV"/>
    <s v=""/>
    <s v="P60854048"/>
    <s v="TIME JOBS SERVICES S.A.C"/>
    <n v="2239.1"/>
    <n v="649.01449275362313"/>
    <s v="PEN"/>
    <s v="false"/>
  </r>
  <r>
    <s v="PAF"/>
    <s v="CO"/>
    <x v="3"/>
    <n v="702"/>
    <s v="CO Ops Mall"/>
    <s v="JDIAZ"/>
    <x v="2"/>
    <s v="1200146584"/>
    <s v="10"/>
    <x v="1782"/>
    <s v="Mtto preventivo malacate y tijera"/>
    <d v="2026-03-03T00:00:00"/>
    <s v="EXT_BOSORNO"/>
    <s v="ZSRV"/>
    <s v=""/>
    <s v="C900038616"/>
    <s v="CBRE COLOMBIA SAS"/>
    <n v="2387000"/>
    <n v="648.99401848830882"/>
    <s v="COP"/>
    <s v="false"/>
  </r>
  <r>
    <s v="2160"/>
    <s v="CL"/>
    <x v="0"/>
    <n v="604"/>
    <s v="CL Marketing Mall"/>
    <s v="JNONES"/>
    <x v="2"/>
    <s v="1200144461"/>
    <s v="10"/>
    <x v="1783"/>
    <s v="VDV/PRODUCCIÓN DE VIDEO CP/FEBRERO"/>
    <d v="2026-01-23T00:00:00"/>
    <s v="JNONES"/>
    <s v="ZSRV"/>
    <s v=""/>
    <s v="77438642"/>
    <s v="PHILLIPS PRODUCCIONES AUDIOVISUALES"/>
    <n v="600000"/>
    <n v="647.99714881254522"/>
    <s v="CLP"/>
    <s v="false"/>
  </r>
  <r>
    <s v="1100"/>
    <s v="CL"/>
    <x v="0"/>
    <n v="910"/>
    <s v="Corp A. Personas"/>
    <s v="CGALLETTI"/>
    <x v="2"/>
    <s v="1200145360"/>
    <s v="10"/>
    <x v="1784"/>
    <s v="Encuestros virtual ene´26"/>
    <d v="2026-02-10T00:00:00"/>
    <s v="DQUINTANA"/>
    <s v="ZSRV"/>
    <s v=""/>
    <s v="76072672"/>
    <s v="CONSULTORA DE COMUNICACIONES Y RSE"/>
    <n v="600000"/>
    <n v="647.99714881254522"/>
    <s v="CLP"/>
    <s v="false"/>
  </r>
  <r>
    <s v="2160"/>
    <s v="CL"/>
    <x v="0"/>
    <n v="602"/>
    <s v="CL Ops Mall"/>
    <s v="RCORTES"/>
    <x v="2"/>
    <s v="1200146383"/>
    <s v="10"/>
    <x v="1785"/>
    <s v="MANTENIMIENTO DE BOLARDOS MES DE FEBRERO"/>
    <d v="2026-02-26T00:00:00"/>
    <s v="EXT_CVENEGAS"/>
    <s v="ZSRV"/>
    <s v=""/>
    <s v="76720778"/>
    <s v="SECURITEK SPA"/>
    <n v="600000"/>
    <n v="647.99714881254522"/>
    <s v="CLP"/>
    <s v="false"/>
  </r>
  <r>
    <s v="2160"/>
    <s v="CL"/>
    <x v="0"/>
    <n v="602"/>
    <s v="CL Ops Mall"/>
    <s v="RCORTES"/>
    <x v="2"/>
    <s v="1200146382"/>
    <s v="10"/>
    <x v="1786"/>
    <s v="MANTENIMIENTO DE BOLARDOS MES DE ENERO"/>
    <d v="2026-02-26T00:00:00"/>
    <s v="EXT_CVENEGAS"/>
    <s v="ZSRV"/>
    <s v=""/>
    <s v="76720778"/>
    <s v="SECURITEK SPA"/>
    <n v="600000"/>
    <n v="647.99714881254522"/>
    <s v="CLP"/>
    <s v="false"/>
  </r>
  <r>
    <s v="2160"/>
    <s v="CL"/>
    <x v="0"/>
    <n v="604"/>
    <s v="CL Marketing Mall"/>
    <s v="JGORICHON"/>
    <x v="2"/>
    <s v="1200146776"/>
    <s v="10"/>
    <x v="1787"/>
    <s v="GRAFICAS/ RECAMBIO GRAFICAS/ MARZO"/>
    <d v="2026-03-06T00:00:00"/>
    <s v="JGORICHON"/>
    <s v="ZSRV"/>
    <s v=""/>
    <s v="76593514"/>
    <s v="TEMPO PRODUCCIONES BY DS SPA"/>
    <n v="600000"/>
    <n v="647.99714881254522"/>
    <s v="CLP"/>
    <s v="false"/>
  </r>
  <r>
    <s v="6650"/>
    <s v="PE"/>
    <x v="2"/>
    <n v="802"/>
    <s v="PE Ops Mall"/>
    <s v="AVERGARA"/>
    <x v="2"/>
    <s v="1200144483"/>
    <s v="10"/>
    <x v="1788"/>
    <s v="REVISION_PISCO_ENERO_2026"/>
    <d v="2026-01-23T00:00:00"/>
    <s v="EXT_ACHIHUAN"/>
    <s v="ZSRV"/>
    <s v="SER_GRAL"/>
    <s v="P49259204"/>
    <s v="AF CONCEPT S.A.C."/>
    <n v="2230"/>
    <n v="646.37681159420288"/>
    <s v="PEN"/>
    <s v="false"/>
  </r>
  <r>
    <s v="6740"/>
    <s v="PE"/>
    <x v="2"/>
    <n v="804"/>
    <s v="PE Marketing Mall"/>
    <s v="KORDAYA"/>
    <x v="3"/>
    <s v="1200147683"/>
    <s v="10"/>
    <x v="1789"/>
    <s v="Experiencia_Sitting_Bancas"/>
    <d v="2026-03-19T00:00:00"/>
    <s v="EXT_ACHIHUAN"/>
    <s v="ZSRV"/>
    <s v=""/>
    <s v="P20416564"/>
    <s v="SUSAN LEON PRODUCCIONES Y REPRESENT"/>
    <n v="2230"/>
    <n v="646.37681159420288"/>
    <s v="PEN"/>
    <s v="false"/>
  </r>
  <r>
    <s v="6000"/>
    <s v="PE"/>
    <x v="2"/>
    <n v="804"/>
    <s v="PE Marketing Mall"/>
    <s v="AATOCHE"/>
    <x v="2"/>
    <s v="1200145806"/>
    <s v="10"/>
    <x v="1790"/>
    <s v="CampañaEscolar_PremiosTailoy_Febrero"/>
    <d v="2026-02-18T00:00:00"/>
    <s v="EXT_KNOLASCO"/>
    <s v="ZSRV"/>
    <s v="SER_MKT"/>
    <s v="P20416564"/>
    <s v="SUSAN LEON PRODUCCIONES Y REPRESENT"/>
    <n v="2228.5"/>
    <n v="645.94202898550725"/>
    <s v="PEN"/>
    <s v="false"/>
  </r>
  <r>
    <s v="CUR"/>
    <s v="CL"/>
    <x v="0"/>
    <n v="602"/>
    <s v="CL Ops Mall"/>
    <s v="JLAZO"/>
    <x v="3"/>
    <s v="1200147551"/>
    <s v="10"/>
    <x v="1791"/>
    <s v="CAMBIO DE CARRETE SEMIRRIGI. RED INCENDI"/>
    <d v="2026-03-18T00:00:00"/>
    <s v="JLAZO"/>
    <s v="ZSRV"/>
    <s v=""/>
    <s v="76425235"/>
    <s v="REDES CONTRA INCENDIOS SPA"/>
    <n v="15.5"/>
    <n v="645.83333333333337"/>
    <s v="UF"/>
    <s v="false"/>
  </r>
  <r>
    <s v="OAS"/>
    <s v="CO"/>
    <x v="3"/>
    <n v="703"/>
    <s v="CO Ops Out/Strip"/>
    <s v="LCHARRY"/>
    <x v="3"/>
    <s v="1200147515"/>
    <s v="10"/>
    <x v="1792"/>
    <s v="SUMINISTRO INSUMOS JARDINERIA OAS"/>
    <d v="2026-03-18T00:00:00"/>
    <s v="LCHARRY"/>
    <s v="ZSRV"/>
    <s v=""/>
    <s v="C79103649"/>
    <s v="PEDRO ANTONIO SALINAS GIL"/>
    <n v="2373500"/>
    <n v="645.32354540511142"/>
    <s v="COP"/>
    <s v="false"/>
  </r>
  <r>
    <s v="1110"/>
    <s v="CL"/>
    <x v="0"/>
    <n v="911"/>
    <s v="Corp A. Finanzas"/>
    <s v="jgalvez"/>
    <x v="2"/>
    <s v="1200146597"/>
    <s v="10"/>
    <x v="1793"/>
    <s v="Valorizacion"/>
    <d v="2026-03-03T00:00:00"/>
    <s v="PMUNOZ"/>
    <s v="ZSRV"/>
    <s v=""/>
    <s v="77686897"/>
    <s v="ASESORIAS ANALYTICSLAB"/>
    <n v="596265"/>
    <n v="643.96336656118717"/>
    <s v="CLP"/>
    <s v="false"/>
  </r>
  <r>
    <s v="3540"/>
    <s v="PE"/>
    <x v="1"/>
    <n v="813"/>
    <s v="PE Gcia Ops"/>
    <s v="IVALDERRAMA"/>
    <x v="2"/>
    <s v="1200145496"/>
    <s v="10"/>
    <x v="1794"/>
    <s v="Trabajo - Shalom AQP"/>
    <d v="2026-02-12T00:00:00"/>
    <s v="IVALDERRAMA"/>
    <s v="ZSRV"/>
    <s v=""/>
    <s v="P45502660"/>
    <s v="MULTIPROCESOS CONSULTORES &amp; EJECUTO"/>
    <n v="2220.34"/>
    <n v="643.57681159420292"/>
    <s v="PEN"/>
    <s v="false"/>
  </r>
  <r>
    <s v="MIN"/>
    <s v="PE"/>
    <x v="1"/>
    <n v="804"/>
    <s v="PE Marketing Mall"/>
    <s v="AATOCHE"/>
    <x v="2"/>
    <s v="1200144368"/>
    <s v="10"/>
    <x v="1795"/>
    <s v="Remodelación / mantto modulo de ATC"/>
    <d v="2026-01-21T00:00:00"/>
    <s v="EXT_EDAVILA"/>
    <s v="ZSRV"/>
    <s v="SER_MKT"/>
    <s v="P60410156"/>
    <s v="S &amp; M GIGANTICOLOR S.A.C"/>
    <n v="2220"/>
    <n v="643.47826086956513"/>
    <s v="PEN"/>
    <s v="false"/>
  </r>
  <r>
    <s v="PCA"/>
    <s v="CO"/>
    <x v="3"/>
    <n v="702"/>
    <s v="CO Ops Mall"/>
    <s v="DLOZADA"/>
    <x v="3"/>
    <s v="1200147274"/>
    <s v="10"/>
    <x v="1796"/>
    <s v="SUMIN SEÑALIZADOR TUBULAR-CINTA PELIGRO"/>
    <d v="2026-03-13T00:00:00"/>
    <s v="EXT_AFLOREZ"/>
    <s v="ZSRV"/>
    <s v=""/>
    <s v="C900669496"/>
    <s v="COMERCIALIZADORA DE INSUMOS"/>
    <n v="2366000"/>
    <n v="643.28439369222406"/>
    <s v="COP"/>
    <s v="false"/>
  </r>
  <r>
    <s v="DCO"/>
    <s v="CO"/>
    <x v="3"/>
    <n v="711"/>
    <s v="CO A.Finanzas"/>
    <s v="ABARRAGAN"/>
    <x v="2"/>
    <s v="1200146762"/>
    <s v="30"/>
    <x v="1797"/>
    <s v="NOVAVENTA FEB 19% FEB"/>
    <d v="2026-03-05T00:00:00"/>
    <s v="LBARRAGAN"/>
    <s v="ZSRV"/>
    <s v=""/>
    <s v="C811025289"/>
    <s v="NOVAVENTA S.A.S"/>
    <n v="2360388"/>
    <n v="641.75856443719408"/>
    <s v="COP"/>
    <s v="false"/>
  </r>
  <r>
    <s v="6150"/>
    <s v="PE"/>
    <x v="2"/>
    <n v="802"/>
    <s v="PE Ops Mall"/>
    <s v="JGONZALES"/>
    <x v="2"/>
    <s v="1200145994"/>
    <s v="10"/>
    <x v="1798"/>
    <s v="Canaleta Pluvial correctivo standteria"/>
    <d v="2026-02-19T00:00:00"/>
    <s v="JGONZALES"/>
    <s v="ZSRV"/>
    <s v=""/>
    <s v="P60484187"/>
    <s v="SOINEL COMPANY S.A.C"/>
    <n v="2206.4"/>
    <n v="639.536231884058"/>
    <s v="PEN"/>
    <s v="false"/>
  </r>
  <r>
    <s v="3300"/>
    <s v="PE"/>
    <x v="1"/>
    <n v="802"/>
    <s v="PE Ops Mall"/>
    <s v="JMALAGFA"/>
    <x v="2"/>
    <s v="1200145528"/>
    <s v="10"/>
    <x v="1799"/>
    <s v="SERV ASISTENTE OPE ENE 26 (1RA QUINCENA)"/>
    <d v="2026-02-12T00:00:00"/>
    <s v="JMALAGA"/>
    <s v="ZSRV"/>
    <s v=""/>
    <s v="P12262043"/>
    <s v="OVERALL BUSINESS S.A"/>
    <n v="2204.58"/>
    <n v="639.00869565217386"/>
    <s v="PEN"/>
    <s v="false"/>
  </r>
  <r>
    <s v="3300"/>
    <s v="PE"/>
    <x v="1"/>
    <n v="802"/>
    <s v="PE Ops Mall"/>
    <s v="JMALAGA"/>
    <x v="2"/>
    <s v="1200145527"/>
    <s v="10"/>
    <x v="1800"/>
    <s v="SERV ASISTENTE OPE ENE 26 (2DA QUINCENA)"/>
    <d v="2026-02-12T00:00:00"/>
    <s v="JMALAGA"/>
    <s v="ZSRV"/>
    <s v=""/>
    <s v="P12262043"/>
    <s v="OVERALL BUSINESS S.A"/>
    <n v="2204.5700000000002"/>
    <n v="639.00579710144928"/>
    <s v="PEN"/>
    <s v="false"/>
  </r>
  <r>
    <s v="2400"/>
    <s v="CL"/>
    <x v="0"/>
    <n v="602"/>
    <s v="CL Ops Mall"/>
    <s v="RMESA"/>
    <x v="2"/>
    <s v="1200145946"/>
    <s v="10"/>
    <x v="1801"/>
    <s v="SEP CAMARAS FEBRERO 2026"/>
    <d v="2026-02-19T00:00:00"/>
    <s v="EXT_JHERRERA"/>
    <s v="ZSRV"/>
    <s v=""/>
    <s v="76839748"/>
    <s v="SERVICIOS INTEGRALES RICARDO ALFONS"/>
    <n v="591360"/>
    <n v="638.66598986964459"/>
    <s v="CLP"/>
    <s v="false"/>
  </r>
  <r>
    <s v="3520"/>
    <s v="PE"/>
    <x v="1"/>
    <n v="802"/>
    <s v="PE Ops Mall"/>
    <s v="GLUDENA"/>
    <x v="2"/>
    <s v="1200144054"/>
    <s v="10"/>
    <x v="1802"/>
    <s v="SUMIN MATERIALES ELECTRICOS MALL"/>
    <d v="2026-01-14T00:00:00"/>
    <s v="GLUDENA"/>
    <s v="ZSRV"/>
    <s v=""/>
    <s v="P60359466"/>
    <s v="ELECTRIC STORE S.A.C."/>
    <n v="2200"/>
    <n v="637.68115942028987"/>
    <s v="PEN"/>
    <s v="false"/>
  </r>
  <r>
    <s v="6550"/>
    <s v="PE"/>
    <x v="2"/>
    <n v="802"/>
    <s v="PE Ops Mall"/>
    <s v="yzegarra"/>
    <x v="2"/>
    <s v="1200144379"/>
    <s v="10"/>
    <x v="1803"/>
    <s v="CORRECTIVO EN TRAMPA DE GRASA PIS"/>
    <d v="2026-01-22T00:00:00"/>
    <s v="YZEGARRA"/>
    <s v="ZSRV"/>
    <s v=""/>
    <s v="P39258943"/>
    <s v="DJN HABITAT S.A.C."/>
    <n v="2200"/>
    <n v="637.68115942028987"/>
    <s v="PEN"/>
    <s v="false"/>
  </r>
  <r>
    <s v="6700"/>
    <s v="PE"/>
    <x v="2"/>
    <n v="802"/>
    <s v="PE Ops Mall"/>
    <s v="ZDIAZ"/>
    <x v="2"/>
    <s v="1200144436"/>
    <s v="10"/>
    <x v="1804"/>
    <s v="GASTOS ADMINISTRATIVOS RESANE PQ JAEN"/>
    <d v="2026-01-22T00:00:00"/>
    <s v="ZDIAZ"/>
    <s v="ZSRV"/>
    <s v=""/>
    <s v="P60055289"/>
    <s v="ELECTROMING INGENIERÍA Y MANTENIMIE"/>
    <n v="2200"/>
    <n v="637.68115942028987"/>
    <s v="PEN"/>
    <s v="false"/>
  </r>
  <r>
    <s v="3450"/>
    <s v="PE"/>
    <x v="1"/>
    <n v="816"/>
    <s v="PE Sgcia Infra"/>
    <s v="KALVAN"/>
    <x v="2"/>
    <s v="1200145057"/>
    <s v="10"/>
    <x v="1805"/>
    <s v="HABILITACIÓN_FAUCET_FEBRERO_2026"/>
    <d v="2026-02-04T00:00:00"/>
    <s v="EXT_ACHIHUAN"/>
    <s v="ZSRV"/>
    <s v=""/>
    <s v="P60414744"/>
    <s v="G &amp; C ESTRUCTURAS S.A.C"/>
    <n v="2200"/>
    <n v="637.68115942028987"/>
    <s v="PEN"/>
    <s v="false"/>
  </r>
  <r>
    <s v="3520"/>
    <s v="PE"/>
    <x v="1"/>
    <n v="802"/>
    <s v="PE Ops Mall"/>
    <s v="gludena"/>
    <x v="2"/>
    <s v="1200146215"/>
    <s v="10"/>
    <x v="1806"/>
    <s v="MANTTO MONTACARGA DOLLARCITY FEB JUN 26"/>
    <d v="2026-02-24T00:00:00"/>
    <s v="GLUDENA"/>
    <s v="ZSRV"/>
    <s v=""/>
    <s v="P56607803"/>
    <s v="NATIONAL FACILITIES MANAGEMENT S.A."/>
    <n v="2200"/>
    <n v="637.68115942028987"/>
    <s v="PEN"/>
    <s v="false"/>
  </r>
  <r>
    <s v="OUL"/>
    <s v="PE"/>
    <x v="1"/>
    <n v="803"/>
    <s v="PE Ops Out/Strips"/>
    <s v="mrodriguezc"/>
    <x v="2"/>
    <s v="1200147002"/>
    <s v="10"/>
    <x v="1807"/>
    <s v="Trabajos electricos"/>
    <d v="2026-03-10T00:00:00"/>
    <s v="MRODRIGUEZC"/>
    <s v="ZSRV"/>
    <s v=""/>
    <s v="P45538419"/>
    <s v="ELECTROSAN SERVICIOS Y SUMINISTROS"/>
    <n v="2200"/>
    <n v="637.68115942028987"/>
    <s v="PEN"/>
    <s v="false"/>
  </r>
  <r>
    <s v="3510"/>
    <s v="PE"/>
    <x v="1"/>
    <n v="802"/>
    <s v="PE Ops Mall"/>
    <s v="DDIAZ"/>
    <x v="2"/>
    <s v="1200144327"/>
    <s v="10"/>
    <x v="1808"/>
    <s v="Materiales diversos para mantenimiento"/>
    <d v="2026-01-21T00:00:00"/>
    <s v="DDIAZ"/>
    <s v="ZSRV"/>
    <s v=""/>
    <s v="P47186416"/>
    <s v="WILSON CAMACHO CERDAN"/>
    <n v="2199.3000000000002"/>
    <n v="637.47826086956525"/>
    <s v="PEN"/>
    <s v="false"/>
  </r>
  <r>
    <s v="2400"/>
    <s v="CL"/>
    <x v="0"/>
    <n v="602"/>
    <s v="CL Ops Mall"/>
    <s v="RMESA"/>
    <x v="2"/>
    <s v="1200143870"/>
    <s v="10"/>
    <x v="1809"/>
    <s v="Instalación cristal fachada local S6A"/>
    <d v="2026-01-12T00:00:00"/>
    <s v="PCAMPOS"/>
    <s v="ZSRV"/>
    <s v=""/>
    <s v="13271254"/>
    <s v="DANIEL BLANCO LANDERO"/>
    <n v="590000"/>
    <n v="637.19719633233615"/>
    <s v="CLP"/>
    <s v="false"/>
  </r>
  <r>
    <s v="3520"/>
    <s v="PE"/>
    <x v="1"/>
    <n v="802"/>
    <s v="PE Ops Mall"/>
    <s v="GLUDEÑA"/>
    <x v="2"/>
    <s v="1200145419"/>
    <s v="10"/>
    <x v="1810"/>
    <s v="022-2026-ICA- SUMINISTRO PINTURA LINEAS"/>
    <d v="2026-02-11T00:00:00"/>
    <s v="RFC_CPI_SAP"/>
    <s v="ZSRV"/>
    <s v=""/>
    <s v="P56607803"/>
    <s v="NATIONAL FACILITIES MANAGEMENT S.A."/>
    <n v="2197"/>
    <n v="636.8115942028985"/>
    <s v="PEN"/>
    <s v="false"/>
  </r>
  <r>
    <s v="MIN"/>
    <s v="PE"/>
    <x v="1"/>
    <n v="802"/>
    <s v="PE Ops Mall"/>
    <s v="CPISFIL"/>
    <x v="2"/>
    <s v="1200146006"/>
    <s v="10"/>
    <x v="1811"/>
    <s v="Sum. de sikarep 500 para parchado de por"/>
    <d v="2026-02-19T00:00:00"/>
    <s v="EXT_EDAVILA"/>
    <s v="ZSRV"/>
    <s v=""/>
    <s v="P56607803"/>
    <s v="NATIONAL FACILITIES MANAGEMENT S.A."/>
    <n v="2194.5"/>
    <n v="636.08695652173913"/>
    <s v="PEN"/>
    <s v="false"/>
  </r>
  <r>
    <s v="BOG"/>
    <s v="CO"/>
    <x v="3"/>
    <n v="702"/>
    <s v="CO Ops Mall"/>
    <s v="CAROL CORTES"/>
    <x v="2"/>
    <s v="1200146036"/>
    <s v="10"/>
    <x v="1812"/>
    <s v="CAMBIO VÁLVULA PUNTO CERO RCI - STRADIVA"/>
    <d v="2026-02-20T00:00:00"/>
    <s v="EXT_APAREDES"/>
    <s v="ZSRV"/>
    <s v=""/>
    <s v="C900038616"/>
    <s v="CBRE COLOMBIA SAS"/>
    <n v="2336087"/>
    <n v="635.15144100054374"/>
    <s v="COP"/>
    <s v="false"/>
  </r>
  <r>
    <s v="6030"/>
    <s v="PE"/>
    <x v="2"/>
    <n v="802"/>
    <s v="PE Ops Mall"/>
    <s v="LHUAMAN"/>
    <x v="3"/>
    <s v="1200147450"/>
    <s v="10"/>
    <x v="1813"/>
    <s v="FLASHING BATA CHIKYTINES"/>
    <d v="2026-03-17T00:00:00"/>
    <s v="LHUAMAN"/>
    <s v="ZSRV"/>
    <s v=""/>
    <s v="P56607803"/>
    <s v="NATIONAL FACILITIES MANAGEMENT S.A."/>
    <n v="2188"/>
    <n v="634.20289855072463"/>
    <s v="PEN"/>
    <s v="false"/>
  </r>
  <r>
    <s v="MAM"/>
    <s v="CL"/>
    <x v="0"/>
    <n v="604"/>
    <s v="CL Marketing Mall"/>
    <s v="CESTAY"/>
    <x v="2"/>
    <s v="1200143824"/>
    <s v="10"/>
    <x v="1814"/>
    <s v="PENDONES AEREOS/VDV/2354/ENERO26"/>
    <d v="2026-01-09T00:00:00"/>
    <s v="CESTAY"/>
    <s v="ZSRV"/>
    <s v=""/>
    <s v="76593514"/>
    <s v="TEMPO PRODUCCIONES BY DS SPA"/>
    <n v="586200"/>
    <n v="633.09321438985671"/>
    <s v="CLP"/>
    <s v="false"/>
  </r>
  <r>
    <s v="LAR"/>
    <s v="PE"/>
    <x v="1"/>
    <n v="801"/>
    <s v="PE Center Manager"/>
    <s v="FZAMALLOA"/>
    <x v="2"/>
    <s v="1200144627"/>
    <s v="10"/>
    <x v="1815"/>
    <s v="Personal operario extra 18 y 19 enero"/>
    <d v="2026-01-27T00:00:00"/>
    <s v="EXT_BRODRIGU"/>
    <s v="ZSRV"/>
    <s v=""/>
    <s v="P55219583"/>
    <s v="SERVICIOS EVENTOS SPECIALES"/>
    <n v="2180"/>
    <n v="631.8840579710145"/>
    <s v="PEN"/>
    <s v="false"/>
  </r>
  <r>
    <s v="1100"/>
    <s v="CL"/>
    <x v="0"/>
    <n v="626"/>
    <s v="CL Proyectos 3"/>
    <s v="DGONZALEZ"/>
    <x v="2"/>
    <s v="1200144252"/>
    <s v="10"/>
    <x v="1816"/>
    <s v="Arriendo - Equipos Enfriadores"/>
    <d v="2026-01-20T00:00:00"/>
    <s v="EXT_AYEPEZ"/>
    <s v="ZSRV"/>
    <s v=""/>
    <s v="78067007"/>
    <s v="A&amp;T SPA"/>
    <n v="585000"/>
    <n v="631.79722009223167"/>
    <s v="CLP"/>
    <s v="false"/>
  </r>
  <r>
    <s v="1100"/>
    <s v="CL"/>
    <x v="0"/>
    <n v="602"/>
    <s v="CL Ops Mall"/>
    <s v="KCEA"/>
    <x v="2"/>
    <s v="1200145902"/>
    <s v="10"/>
    <x v="1817"/>
    <s v="Arriendo equipos de frío"/>
    <d v="2026-02-18T00:00:00"/>
    <s v="EXT_CNARANJO"/>
    <s v="ZSRV"/>
    <s v=""/>
    <s v="78067007"/>
    <s v="A&amp;T SPA"/>
    <n v="585000"/>
    <n v="631.79722009223167"/>
    <s v="CLP"/>
    <s v="false"/>
  </r>
  <r>
    <s v="BOG"/>
    <s v="CO"/>
    <x v="3"/>
    <n v="702"/>
    <s v="CO Ops Mall"/>
    <s v="CAROL CORTES"/>
    <x v="2"/>
    <s v="1200143710"/>
    <s v="10"/>
    <x v="1818"/>
    <s v="AuditoríaISO14001 sistema gestion ambien"/>
    <d v="2026-01-06T00:00:00"/>
    <s v="EXT_APAREDES"/>
    <s v="ZSRV"/>
    <s v=""/>
    <s v="C10032534"/>
    <s v="LEONARDO LONDOÑO HENAO"/>
    <n v="2320000"/>
    <n v="630.77759651984775"/>
    <s v="COP"/>
    <s v="false"/>
  </r>
  <r>
    <s v="PHM"/>
    <s v="CO"/>
    <x v="3"/>
    <n v="702"/>
    <s v="CO Ops Mall"/>
    <s v="JDIAZ"/>
    <x v="2"/>
    <s v="1200143739"/>
    <s v="10"/>
    <x v="1819"/>
    <s v="Auditoría interna ISO 14001"/>
    <d v="2026-01-07T00:00:00"/>
    <s v="EXT_BOSORNO"/>
    <s v="ZSRV"/>
    <s v=""/>
    <s v="C10032534"/>
    <s v="LEONARDO LONDOÑO HENAO"/>
    <n v="2320000"/>
    <n v="630.77759651984775"/>
    <s v="COP"/>
    <s v="false"/>
  </r>
  <r>
    <s v="BOG"/>
    <s v="CO"/>
    <x v="3"/>
    <n v="704"/>
    <s v="CO Mktg Mall"/>
    <s v="VESPINOSA"/>
    <x v="2"/>
    <s v="1200145860"/>
    <s v="10"/>
    <x v="1820"/>
    <s v="COMPRA TV CAMPAÑA INFINIA"/>
    <d v="2026-02-18T00:00:00"/>
    <s v="AMONTES"/>
    <s v="ZSRV"/>
    <s v="SER_MKT"/>
    <s v="C830507707"/>
    <s v="PC QUICK SAS"/>
    <n v="2320000"/>
    <n v="630.77759651984775"/>
    <s v="COP"/>
    <s v="false"/>
  </r>
  <r>
    <s v="2160"/>
    <s v="CL"/>
    <x v="0"/>
    <n v="604"/>
    <s v="CL Marketing Mall"/>
    <s v="JGORICHON"/>
    <x v="2"/>
    <s v="1200144305"/>
    <s v="10"/>
    <x v="1821"/>
    <s v="CARABINEROS/ ORFEON NAVDE CENTRAL/ ENERO"/>
    <d v="2026-01-21T00:00:00"/>
    <s v="JGORICHON"/>
    <s v="ZSRV"/>
    <s v=""/>
    <s v="76593514"/>
    <s v="TEMPO PRODUCCIONES BY DS SPA"/>
    <n v="583050"/>
    <n v="629.69122935859082"/>
    <s v="CLP"/>
    <s v="false"/>
  </r>
  <r>
    <s v="1100"/>
    <s v="CL"/>
    <x v="0"/>
    <n v="602"/>
    <s v="CL Ops Mall"/>
    <s v="KCEA"/>
    <x v="2"/>
    <s v="1200145299"/>
    <s v="10"/>
    <x v="1822"/>
    <s v="Suministro 02 equipos AA portátiles"/>
    <d v="2026-02-09T00:00:00"/>
    <s v="EXT_CNARANJO"/>
    <s v="ZSRV"/>
    <s v=""/>
    <s v="76723042"/>
    <s v="AC PROYECTOS E INGENIERIA"/>
    <n v="582974"/>
    <n v="629.60914971974125"/>
    <s v="CLP"/>
    <s v="false"/>
  </r>
  <r>
    <s v="2400"/>
    <s v="CL"/>
    <x v="0"/>
    <n v="602"/>
    <s v="CL Ops Mall"/>
    <s v="roquendo"/>
    <x v="2"/>
    <s v="1200143892"/>
    <s v="10"/>
    <x v="1823"/>
    <s v="tabique provisorio mySrubs"/>
    <d v="2026-01-12T00:00:00"/>
    <s v="MMARTINEZG"/>
    <s v="ZSRV"/>
    <s v=""/>
    <s v="76504263"/>
    <s v="ARAYA Y DONOSO COMPANIA LIMITADA"/>
    <n v="582615"/>
    <n v="629.22143142570178"/>
    <s v="CLP"/>
    <s v="false"/>
  </r>
  <r>
    <s v="1100"/>
    <s v="CL"/>
    <x v="0"/>
    <n v="602"/>
    <s v="CL Ops Mall"/>
    <s v="CMELLA"/>
    <x v="2"/>
    <s v="1200143848"/>
    <s v="10"/>
    <x v="1824"/>
    <s v="Reubicación de CCTV PTZ"/>
    <d v="2026-01-12T00:00:00"/>
    <s v="EXT_CNARANJO"/>
    <s v="ZSRV"/>
    <s v=""/>
    <s v="77816251"/>
    <s v="LINK SOLUCIONES SPA"/>
    <n v="582000"/>
    <n v="628.55723434816889"/>
    <s v="CLP"/>
    <s v="false"/>
  </r>
  <r>
    <s v="BIN"/>
    <s v="CL"/>
    <x v="0"/>
    <n v="602"/>
    <s v="CL Ops Mall"/>
    <s v="P CAMPOS"/>
    <x v="2"/>
    <s v="1200144615"/>
    <s v="10"/>
    <x v="1825"/>
    <s v="CAMARA SOLAR BUIN"/>
    <d v="2026-01-27T00:00:00"/>
    <s v="BILLESCA"/>
    <s v="ZSRV"/>
    <s v=""/>
    <s v="76229923"/>
    <s v="SERVICIOS DE COMUNICACIONES ASN LIM"/>
    <n v="15.06"/>
    <n v="627.5"/>
    <s v="UF"/>
    <s v="false"/>
  </r>
  <r>
    <s v="BIN"/>
    <s v="CL"/>
    <x v="0"/>
    <n v="602"/>
    <s v="CL Ops Mall"/>
    <s v="P.CAMPOS"/>
    <x v="2"/>
    <s v="1200145985"/>
    <s v="10"/>
    <x v="1826"/>
    <s v="SUMINISTRO E INSTALACION CAMARA SOLAR"/>
    <d v="2026-02-19T00:00:00"/>
    <s v="MFILIPINI"/>
    <s v="ZSRV"/>
    <s v=""/>
    <s v="76229923"/>
    <s v="SERVICIOS DE COMUNICACIONES ASN LIM"/>
    <n v="15.06"/>
    <n v="627.5"/>
    <s v="UF"/>
    <s v="false"/>
  </r>
  <r>
    <s v="2160"/>
    <s v="CL"/>
    <x v="0"/>
    <n v="601"/>
    <s v="CL Center Manager"/>
    <s v="KYAÑEZ"/>
    <x v="2"/>
    <s v="1200145097"/>
    <s v="10"/>
    <x v="1827"/>
    <s v="GRÁFICAS TICKET VIAJERO"/>
    <d v="2026-02-05T00:00:00"/>
    <s v="KYANEZ"/>
    <s v="ZSRV"/>
    <s v=""/>
    <s v="77018342"/>
    <s v="IDMOTION SPA"/>
    <n v="580391"/>
    <n v="626.8195219941033"/>
    <s v="CLP"/>
    <s v="false"/>
  </r>
  <r>
    <s v="MIN"/>
    <s v="PE"/>
    <x v="1"/>
    <n v="802"/>
    <s v="PE Ops Mall"/>
    <s v="JROJAS"/>
    <x v="3"/>
    <s v="1200147314"/>
    <s v="10"/>
    <x v="1828"/>
    <s v="HABI. LOCAL.JOYERIA PERU-A&amp;D"/>
    <d v="2026-03-13T00:00:00"/>
    <s v="EXT_EDAVILA"/>
    <s v="ZSRV"/>
    <s v=""/>
    <s v="P53839517"/>
    <s v="MR SISTEMAS ESPECIALES E.I.R.L."/>
    <n v="2162.21"/>
    <n v="626.72753623188407"/>
    <s v="PEN"/>
    <s v="false"/>
  </r>
  <r>
    <s v="2400"/>
    <s v="CL"/>
    <x v="0"/>
    <n v="602"/>
    <s v="CL Ops Mall"/>
    <s v="RMESA"/>
    <x v="2"/>
    <s v="1200144826"/>
    <s v="10"/>
    <x v="1829"/>
    <s v="Demolición Isla"/>
    <d v="2026-01-29T00:00:00"/>
    <s v="PCAMPOS"/>
    <s v="ZSRV"/>
    <s v=""/>
    <s v="13271254"/>
    <s v="DANIEL BLANCO LANDERO"/>
    <n v="580000"/>
    <n v="626.39724385212708"/>
    <s v="CLP"/>
    <s v="false"/>
  </r>
  <r>
    <s v="1100"/>
    <s v="CL"/>
    <x v="0"/>
    <n v="602"/>
    <s v="CL Ops Mall"/>
    <s v="MGALLARDO"/>
    <x v="2"/>
    <s v="1200145957"/>
    <s v="10"/>
    <x v="1830"/>
    <s v="Retiro de estructuras e inst. candados"/>
    <d v="2026-02-19T00:00:00"/>
    <s v="EXT_CNARANJO"/>
    <s v="ZSRV"/>
    <s v=""/>
    <s v="76288682"/>
    <s v="PRODUCTORA FUENTES LIMITADA"/>
    <n v="580000"/>
    <n v="626.39724385212708"/>
    <s v="CLP"/>
    <s v="false"/>
  </r>
  <r>
    <s v="4300"/>
    <s v="CO"/>
    <x v="3"/>
    <n v="719"/>
    <s v="CO Gcia Ing"/>
    <s v="JVASQUEZ"/>
    <x v="2"/>
    <s v="1200143687"/>
    <s v="10"/>
    <x v="1831"/>
    <s v="6.1.2 Interv obra pompeyanos S1 Arb"/>
    <d v="2026-01-06T00:00:00"/>
    <s v="JVASQUEZ"/>
    <s v="ZSRV"/>
    <s v=""/>
    <s v="C901285949"/>
    <s v="FINIS TERRAE COLOMBIA S.A.S"/>
    <n v="2303129"/>
    <n v="626.19059271343122"/>
    <s v="COP"/>
    <s v="false"/>
  </r>
  <r>
    <s v="1110"/>
    <s v="CL"/>
    <x v="0"/>
    <n v="603"/>
    <s v="CL Ops Out/Strip"/>
    <s v="MBELLO"/>
    <x v="2"/>
    <s v="1200146160"/>
    <s v="10"/>
    <x v="1832"/>
    <s v="CORRECTIVO FEB-PPTO 438- 086RP0106"/>
    <d v="2026-02-23T00:00:00"/>
    <s v="EXT_MBELLO"/>
    <s v="ZSRV"/>
    <s v=""/>
    <s v="96811990"/>
    <s v="LINKES CHILE S.A"/>
    <n v="579796"/>
    <n v="626.17692482153086"/>
    <s v="CLP"/>
    <s v="false"/>
  </r>
  <r>
    <s v="PHM"/>
    <s v="CO"/>
    <x v="3"/>
    <n v="702"/>
    <s v="CO Ops Mall"/>
    <s v="JDIAZT"/>
    <x v="2"/>
    <s v="1200143707"/>
    <s v="10"/>
    <x v="1833"/>
    <s v="Suministro de materiales No. 1"/>
    <d v="2026-01-06T00:00:00"/>
    <s v="RFC_CPI_SAP"/>
    <s v="ZSRV"/>
    <s v=""/>
    <s v="C900038616"/>
    <s v="CBRE COLOMBIA SAS"/>
    <n v="2302443"/>
    <n v="626.00407830342579"/>
    <s v="COP"/>
    <s v="false"/>
  </r>
  <r>
    <s v="OAS"/>
    <s v="CO"/>
    <x v="3"/>
    <n v="709"/>
    <s v="CO Mktg Div"/>
    <s v="CGUTIERREZ"/>
    <x v="2"/>
    <s v="1200147015"/>
    <s v="10"/>
    <x v="1834"/>
    <s v="Personaje Día de la Mujer"/>
    <d v="2026-03-10T00:00:00"/>
    <s v="EXT_CRAMOS"/>
    <s v="ZSRV"/>
    <s v="SER_MKT"/>
    <s v="C901586396"/>
    <s v="UESTA SARMIENTO POSTRES Y CANCIONES"/>
    <n v="2300000"/>
    <n v="625.33985861881456"/>
    <s v="COP"/>
    <s v="false"/>
  </r>
  <r>
    <s v="2160"/>
    <s v="CL"/>
    <x v="0"/>
    <n v="602"/>
    <s v="CL Ops Mall"/>
    <s v="rcortes"/>
    <x v="2"/>
    <s v="1200145772"/>
    <s v="10"/>
    <x v="1835"/>
    <s v="confección poryecciones 2026"/>
    <d v="2026-02-17T00:00:00"/>
    <s v="EXT_CVENEGAS"/>
    <s v="ZSRV"/>
    <s v=""/>
    <s v="76906263"/>
    <s v="CERTIFICACION DE ASCENSORES IECAM"/>
    <n v="15"/>
    <n v="625"/>
    <s v="UF"/>
    <s v="false"/>
  </r>
  <r>
    <s v="6650"/>
    <s v="PE"/>
    <x v="2"/>
    <n v="802"/>
    <s v="PE Ops Mall"/>
    <s v="MCHACALIAZ"/>
    <x v="2"/>
    <s v="1200144230"/>
    <s v="10"/>
    <x v="1836"/>
    <s v="Trabajos de ubicación de punto de filtra"/>
    <d v="2026-01-19T00:00:00"/>
    <s v="RFC_CPI_SAP"/>
    <s v="ZSRV"/>
    <s v=""/>
    <s v="P56607803"/>
    <s v="NATIONAL FACILITIES MANAGEMENT S.A."/>
    <n v="2150"/>
    <n v="623.18840579710138"/>
    <s v="PEN"/>
    <s v="false"/>
  </r>
  <r>
    <s v="3450"/>
    <s v="PE"/>
    <x v="1"/>
    <n v="803"/>
    <s v="PE Ops Out/Strips"/>
    <s v="JROJAS"/>
    <x v="2"/>
    <s v="1200145345"/>
    <s v="10"/>
    <x v="1837"/>
    <s v="Mobiliario experencia"/>
    <d v="2026-02-10T00:00:00"/>
    <s v="JROJAS"/>
    <s v="ZSRV"/>
    <s v=""/>
    <s v="P20416564"/>
    <s v="SUSAN LEON PRODUCCIONES Y REPRESENT"/>
    <n v="2150"/>
    <n v="623.18840579710138"/>
    <s v="PEN"/>
    <s v="false"/>
  </r>
  <r>
    <s v="PHM"/>
    <s v="CO"/>
    <x v="3"/>
    <n v="702"/>
    <s v="CO Ops Mall"/>
    <s v="JCARDONA"/>
    <x v="1"/>
    <s v="1400009196"/>
    <s v="10"/>
    <x v="802"/>
    <s v="SERVICIO APH ENERO"/>
    <d v="2026-01-29T00:00:00"/>
    <s v="EXT_BOSORNO"/>
    <s v="ZPMH"/>
    <s v=""/>
    <s v="C811009952"/>
    <s v="CUERPO DE BOMBEROS VOLUNTARIOS DE B"/>
    <n v="2290322"/>
    <n v="622.70853724850463"/>
    <s v="COP"/>
    <s v="false"/>
  </r>
  <r>
    <s v="MIN"/>
    <s v="PE"/>
    <x v="1"/>
    <n v="802"/>
    <s v="PE Ops Mall"/>
    <s v="Jrojas"/>
    <x v="3"/>
    <s v="1200147545"/>
    <s v="10"/>
    <x v="1838"/>
    <s v="Refuer. en base de poste de alumbr.frent"/>
    <d v="2026-03-18T00:00:00"/>
    <s v="EXT_EDAVILA"/>
    <s v="ZSRV"/>
    <s v=""/>
    <s v="P56607803"/>
    <s v="NATIONAL FACILITIES MANAGEMENT S.A."/>
    <n v="2142.86"/>
    <n v="621.1188405797102"/>
    <s v="PEN"/>
    <s v="false"/>
  </r>
  <r>
    <s v="3510"/>
    <s v="PE"/>
    <x v="1"/>
    <n v="802"/>
    <s v="PE Ops Mall"/>
    <s v="DDIAZ"/>
    <x v="2"/>
    <s v="1200144326"/>
    <s v="10"/>
    <x v="1839"/>
    <s v="Puerta de Metal para CCTV"/>
    <d v="2026-01-21T00:00:00"/>
    <s v="DDIAZ"/>
    <s v="ZSRV"/>
    <s v=""/>
    <s v="P47186416"/>
    <s v="WILSON CAMACHO CERDAN"/>
    <n v="2140"/>
    <n v="620.28985507246375"/>
    <s v="PEN"/>
    <s v="false"/>
  </r>
  <r>
    <s v="6000"/>
    <s v="PE"/>
    <x v="2"/>
    <n v="804"/>
    <s v="PE Marketing Mall"/>
    <s v="AATOCHE"/>
    <x v="2"/>
    <s v="1200144732"/>
    <s v="10"/>
    <x v="1840"/>
    <s v="Eventos_GymkanaFamiliar_Enero"/>
    <d v="2026-01-28T00:00:00"/>
    <s v="EXT_KNOLASCO"/>
    <s v="ZSRV"/>
    <s v="SER_MKT"/>
    <s v="P55475164"/>
    <s v="INVERSIONES LURA S.A.C"/>
    <n v="2140"/>
    <n v="620.28985507246375"/>
    <s v="PEN"/>
    <s v="false"/>
  </r>
  <r>
    <s v="3510"/>
    <s v="PE"/>
    <x v="1"/>
    <n v="816"/>
    <s v="PE Sgcia Infra"/>
    <s v="AMARCHESINI"/>
    <x v="3"/>
    <s v="1200147687"/>
    <s v="10"/>
    <x v="1841"/>
    <s v="Nuevas barras IIEE para futuro locatario"/>
    <d v="2026-03-19T00:00:00"/>
    <s v="EXT_ACHIHUAN"/>
    <s v="ZSRV"/>
    <s v="SER_GRAL"/>
    <s v="P52946727"/>
    <s v="EMPRESA CONSTRUCTORA REHABILITADORA"/>
    <n v="2139.1999999999998"/>
    <n v="620.05797101449264"/>
    <s v="PEN"/>
    <s v="false"/>
  </r>
  <r>
    <s v="1100"/>
    <s v="CL"/>
    <x v="0"/>
    <n v="602"/>
    <s v="CL Ops Mall"/>
    <s v="MANTONIETA"/>
    <x v="2"/>
    <s v="1200145676"/>
    <s v="10"/>
    <x v="1842"/>
    <s v="Caja chica enero 2026"/>
    <d v="2026-02-16T00:00:00"/>
    <s v="EXT_MURRA"/>
    <s v="ZSRV"/>
    <s v=""/>
    <s v="76179272"/>
    <s v="ANDES FACILITY MANAGEMENT SPA"/>
    <n v="573769"/>
    <n v="619.66779346170881"/>
    <s v="CLP"/>
    <s v="false"/>
  </r>
  <r>
    <s v="DCO"/>
    <s v="CO"/>
    <x v="3"/>
    <n v="710"/>
    <s v="CO Sgcia Personas"/>
    <s v="JVASQUEZ"/>
    <x v="2"/>
    <s v="1200143948"/>
    <s v="10"/>
    <x v="1843"/>
    <s v="Arreglo filtracion oficinas"/>
    <d v="2026-01-13T00:00:00"/>
    <s v="JVASQUEZ"/>
    <s v="ZSRV"/>
    <s v=""/>
    <s v="C901709864"/>
    <s v="HARGLOS INGENIERIA S.A.S"/>
    <n v="2278049"/>
    <n v="619.3716693855356"/>
    <s v="COP"/>
    <s v="false"/>
  </r>
  <r>
    <s v="6400"/>
    <s v="PE"/>
    <x v="2"/>
    <n v="802"/>
    <s v="PE Ops Mall"/>
    <s v="PBRAVO"/>
    <x v="2"/>
    <s v="1200144983"/>
    <s v="10"/>
    <x v="1844"/>
    <s v="MATERIAL ACOMETIDA ELECTRICA EMPASTELADO"/>
    <d v="2026-02-03T00:00:00"/>
    <s v="PBRAVO"/>
    <s v="ZSRV"/>
    <s v=""/>
    <s v="P60359466"/>
    <s v="ELECTRIC STORE S.A.C."/>
    <n v="2132"/>
    <n v="617.97101449275362"/>
    <s v="PEN"/>
    <s v="false"/>
  </r>
  <r>
    <s v="3450"/>
    <s v="PE"/>
    <x v="1"/>
    <n v="804"/>
    <s v="PE Marketing Mall"/>
    <s v="YPAREDES"/>
    <x v="2"/>
    <s v="1200146878"/>
    <s v="10"/>
    <x v="1845"/>
    <s v="Premios_BTS _Loncheras brandeadas"/>
    <d v="2026-03-09T00:00:00"/>
    <s v="EXT_ACHIHUAN"/>
    <s v="ZSRV"/>
    <s v="SER_MKT"/>
    <s v="P20416564"/>
    <s v="SUSAN LEON PRODUCCIONES Y REPRESENT"/>
    <n v="2132"/>
    <n v="617.97101449275362"/>
    <s v="PEN"/>
    <s v="false"/>
  </r>
  <r>
    <s v="OUL"/>
    <s v="PE"/>
    <x v="1"/>
    <n v="804"/>
    <s v="PE Marketing Mall"/>
    <s v="YPAREDES"/>
    <x v="2"/>
    <s v="1200146911"/>
    <s v="10"/>
    <x v="1846"/>
    <s v="Premios_BTS_Portasandwinch"/>
    <d v="2026-03-09T00:00:00"/>
    <s v="EXT_ACHIHUAN"/>
    <s v="ZSRV"/>
    <s v="SER_MKT"/>
    <s v="P20416564"/>
    <s v="SUSAN LEON PRODUCCIONES Y REPRESENT"/>
    <n v="2132"/>
    <n v="617.97101449275362"/>
    <s v="PEN"/>
    <s v="false"/>
  </r>
  <r>
    <s v="6550"/>
    <s v="PE"/>
    <x v="2"/>
    <n v="802"/>
    <s v="PE Ops Mall"/>
    <s v="AVERGARA"/>
    <x v="2"/>
    <s v="1200146301"/>
    <s v="10"/>
    <x v="1847"/>
    <s v="REVISION_CAÑETE_FEBRERO_2026"/>
    <d v="2026-02-25T00:00:00"/>
    <s v="EXT_ACHIHUAN"/>
    <s v="ZSRV"/>
    <s v="SER_GRAL"/>
    <s v="P49259204"/>
    <s v="AF CONCEPT S.A.C."/>
    <n v="2130"/>
    <n v="617.39130434782601"/>
    <s v="PEN"/>
    <s v="false"/>
  </r>
  <r>
    <s v="1110"/>
    <s v="CL"/>
    <x v="0"/>
    <n v="604"/>
    <s v="CL Marketing Mall"/>
    <s v="F.MOZO"/>
    <x v="2"/>
    <s v="1200144630"/>
    <s v="10"/>
    <x v="1848"/>
    <s v="RULETA/ PRODUCCION/ ENERO"/>
    <d v="2026-01-27T00:00:00"/>
    <s v="MFILIPINI"/>
    <s v="ZSRV"/>
    <s v=""/>
    <s v="76666197"/>
    <s v="LA AMPOLLETA PRODUCCION AUDIOVISUAL"/>
    <n v="571570"/>
    <n v="617.29288391131081"/>
    <s v="CLP"/>
    <s v="false"/>
  </r>
  <r>
    <s v="6000"/>
    <s v="PE"/>
    <x v="2"/>
    <n v="804"/>
    <s v="PE Marketing Mall"/>
    <s v="AATOCHE"/>
    <x v="2"/>
    <s v="1200144839"/>
    <s v="10"/>
    <x v="1849"/>
    <s v="Eventos_POP_Eventos 1 Piso_Enero"/>
    <d v="2026-01-29T00:00:00"/>
    <s v="EXT_KNOLASCO"/>
    <s v="ZSRV"/>
    <s v="SER_MKT"/>
    <s v="P52110530"/>
    <s v="COPEX DIGITAL S.A.C."/>
    <n v="2120.4"/>
    <n v="614.60869565217388"/>
    <s v="PEN"/>
    <s v="false"/>
  </r>
  <r>
    <s v="OUL"/>
    <s v="PE"/>
    <x v="1"/>
    <n v="803"/>
    <s v="PE Ops Out/Strips"/>
    <s v="mrodriguezc"/>
    <x v="2"/>
    <s v="1200144148"/>
    <s v="10"/>
    <x v="1850"/>
    <s v="Filtración Bloque 5 Tuberia Urinario"/>
    <d v="2026-01-16T00:00:00"/>
    <s v="MRODRIGUEZC"/>
    <s v="ZSRV"/>
    <s v=""/>
    <s v="P09132227"/>
    <s v="PALACIOS DIAZ ROSA LINDA"/>
    <n v="2120"/>
    <n v="614.49275362318838"/>
    <s v="PEN"/>
    <s v="false"/>
  </r>
  <r>
    <s v="6500"/>
    <s v="PE"/>
    <x v="2"/>
    <n v="804"/>
    <s v="PE Marketing Mall"/>
    <s v="JGONZALES"/>
    <x v="2"/>
    <s v="1200146280"/>
    <s v="10"/>
    <x v="1851"/>
    <s v="VENTA RULETA Y SONIDO DE EVENTO"/>
    <d v="2026-02-24T00:00:00"/>
    <s v="EXT_BRODRIGU"/>
    <s v="ZSRV"/>
    <s v=""/>
    <s v="P20416564"/>
    <s v="SUSAN LEON PRODUCCIONES Y REPRESENT"/>
    <n v="2120"/>
    <n v="614.49275362318838"/>
    <s v="PEN"/>
    <s v="false"/>
  </r>
  <r>
    <s v="6150"/>
    <s v="PE"/>
    <x v="2"/>
    <n v="804"/>
    <s v="PE Marketing Mall"/>
    <s v="JGONZALES"/>
    <x v="2"/>
    <s v="1200146273"/>
    <s v="10"/>
    <x v="1852"/>
    <s v="VENTA RULETA Y SONIDO DE EVENTO"/>
    <d v="2026-02-24T00:00:00"/>
    <s v="EXT_BRODRIGU"/>
    <s v="ZSRV"/>
    <s v=""/>
    <s v="P20416564"/>
    <s v="SUSAN LEON PRODUCCIONES Y REPRESENT"/>
    <n v="2120"/>
    <n v="614.49275362318838"/>
    <s v="PEN"/>
    <s v="false"/>
  </r>
  <r>
    <s v="6740"/>
    <s v="PE"/>
    <x v="2"/>
    <n v="813"/>
    <s v="PE Gcia Ops"/>
    <s v="IVALDERRAMA"/>
    <x v="3"/>
    <s v="1200147675"/>
    <s v="10"/>
    <x v="1853"/>
    <s v="Tercerización Adelanto 80% Febrero 26"/>
    <d v="2026-03-19T00:00:00"/>
    <s v="EXT_KNOLASCO"/>
    <s v="ZSRV"/>
    <s v=""/>
    <s v="P60854048"/>
    <s v="TIME JOBS SERVICES S.A.C"/>
    <n v="2118.08"/>
    <n v="613.93623188405797"/>
    <s v="PEN"/>
    <s v="false"/>
  </r>
  <r>
    <s v="6150"/>
    <s v="PE"/>
    <x v="2"/>
    <n v="804"/>
    <s v="PE Marketing Mall"/>
    <s v="RCULQUI"/>
    <x v="2"/>
    <s v="1200144144"/>
    <s v="10"/>
    <x v="1854"/>
    <s v="POP_Promo/Marcas_Ene"/>
    <d v="2026-01-16T00:00:00"/>
    <s v="EXT_BRODRIGU"/>
    <s v="ZSRV"/>
    <s v=""/>
    <s v="P53875769"/>
    <s v="DACA PUBLICIDAD SAC"/>
    <n v="2118"/>
    <n v="613.91304347826087"/>
    <s v="PEN"/>
    <s v="false"/>
  </r>
  <r>
    <s v="MQU"/>
    <s v="CL"/>
    <x v="0"/>
    <n v="602"/>
    <s v="CL Ops Mall"/>
    <s v="MBELLO"/>
    <x v="2"/>
    <s v="1200146709"/>
    <s v="10"/>
    <x v="1855"/>
    <s v="REPARACION ELECT. BETA 6( PINCHEUMATICO)"/>
    <d v="2026-03-05T00:00:00"/>
    <s v="EXT_MBELLO"/>
    <s v="ZSRV"/>
    <s v=""/>
    <s v="96811990"/>
    <s v="LINKES CHILE S.A"/>
    <n v="568422"/>
    <n v="613.89305887054104"/>
    <s v="CLP"/>
    <s v="false"/>
  </r>
  <r>
    <s v="1100"/>
    <s v="CL"/>
    <x v="0"/>
    <n v="626"/>
    <s v="CL Proyectos 3"/>
    <s v="ELLA"/>
    <x v="2"/>
    <s v="1200146188"/>
    <s v="10"/>
    <x v="1856"/>
    <s v="Adicional Proy Audio Puente"/>
    <d v="2026-02-24T00:00:00"/>
    <s v="EXT_AYEPEZ"/>
    <s v="ZSRV"/>
    <s v=""/>
    <s v="76035015"/>
    <s v="OPEN CHANNELS S.A"/>
    <n v="14.72"/>
    <n v="613.33333333333337"/>
    <s v="UF"/>
    <s v="false"/>
  </r>
  <r>
    <s v="1110"/>
    <s v="CL"/>
    <x v="0"/>
    <n v="603"/>
    <s v="CL Ops Out/Strip"/>
    <s v="MBELLO"/>
    <x v="2"/>
    <s v="1200146603"/>
    <s v="10"/>
    <x v="1857"/>
    <s v="INST. DE PERSIANA OF ADMINISTRACIÓN"/>
    <d v="2026-03-03T00:00:00"/>
    <s v="EXT_MBELLO"/>
    <s v="ZSRV"/>
    <s v=""/>
    <s v="77980759"/>
    <s v="BLAC SPA"/>
    <n v="567300"/>
    <n v="612.68130420226157"/>
    <s v="CLP"/>
    <s v="false"/>
  </r>
  <r>
    <s v="2400"/>
    <s v="CL"/>
    <x v="0"/>
    <n v="602"/>
    <s v="CL Ops Mall"/>
    <s v="RMESA"/>
    <x v="2"/>
    <s v="1200145981"/>
    <s v="10"/>
    <x v="1858"/>
    <s v="COL CAMARAS FEBRERO 2026"/>
    <d v="2026-02-19T00:00:00"/>
    <s v="EXT_JHERRERA"/>
    <s v="ZSRV"/>
    <s v=""/>
    <s v="76839748"/>
    <s v="SERVICIOS INTEGRALES RICARDO ALFONS"/>
    <n v="566720"/>
    <n v="612.05490695840945"/>
    <s v="CLP"/>
    <s v="false"/>
  </r>
  <r>
    <s v="2400"/>
    <s v="CL"/>
    <x v="0"/>
    <n v="602"/>
    <s v="CL Ops Mall"/>
    <s v="RMESA"/>
    <x v="2"/>
    <s v="1200145929"/>
    <s v="10"/>
    <x v="1859"/>
    <s v="REI CAMARAS FEBRERO 2026"/>
    <d v="2026-02-19T00:00:00"/>
    <s v="EXT_JHERRERA"/>
    <s v="ZSRV"/>
    <s v=""/>
    <s v="76839748"/>
    <s v="SERVICIOS INTEGRALES RICARDO ALFONS"/>
    <n v="566720"/>
    <n v="612.05490695840945"/>
    <s v="CLP"/>
    <s v="false"/>
  </r>
  <r>
    <s v="2400"/>
    <s v="CL"/>
    <x v="0"/>
    <n v="602"/>
    <s v="CL Ops Mall"/>
    <s v="RMESA"/>
    <x v="2"/>
    <s v="1200145945"/>
    <s v="10"/>
    <x v="1860"/>
    <s v="CDH CAMARAS FEBRERO 2026"/>
    <d v="2026-02-19T00:00:00"/>
    <s v="EXT_JHERRERA"/>
    <s v="ZSRV"/>
    <s v=""/>
    <s v="76839748"/>
    <s v="SERVICIOS INTEGRALES RICARDO ALFONS"/>
    <n v="566720"/>
    <n v="612.05490695840945"/>
    <s v="CLP"/>
    <s v="false"/>
  </r>
  <r>
    <s v="PAG"/>
    <s v="CO"/>
    <x v="3"/>
    <n v="704"/>
    <s v="CO Mktg Mall"/>
    <s v="ATAPIA"/>
    <x v="2"/>
    <s v="1200146348"/>
    <s v="10"/>
    <x v="1861"/>
    <s v="Cubrimiento Audiovisual ENE Y FEB"/>
    <d v="2026-02-25T00:00:00"/>
    <s v="APHERRERA"/>
    <s v="ZSRV"/>
    <s v=""/>
    <s v="C104571532"/>
    <s v="JOSE MIGUEL MARENCO OYOLA"/>
    <n v="2249000"/>
    <n v="611.47362697118001"/>
    <s v="COP"/>
    <s v="false"/>
  </r>
  <r>
    <s v="2310"/>
    <s v="CL"/>
    <x v="0"/>
    <n v="602"/>
    <s v="CL Ops Mall"/>
    <s v="roquendo"/>
    <x v="2"/>
    <s v="1200146336"/>
    <s v="10"/>
    <x v="1862"/>
    <s v="Rep Matriz llegada estanque"/>
    <d v="2026-02-25T00:00:00"/>
    <s v="EXT_CRODRIGU"/>
    <s v="ZSRV"/>
    <s v=""/>
    <s v="76265749"/>
    <s v="SOCIEDAD GONZALEZ GAJARDO Y"/>
    <n v="565780"/>
    <n v="611.03971142526973"/>
    <s v="CLP"/>
    <s v="false"/>
  </r>
  <r>
    <s v="MCH"/>
    <s v="PE"/>
    <x v="2"/>
    <n v="803"/>
    <s v="PE Ops Out/Strips"/>
    <s v="EREJAS"/>
    <x v="2"/>
    <s v="1200146729"/>
    <s v="10"/>
    <x v="1863"/>
    <s v="Serv. Emerg. Desatoro desague  MCH"/>
    <d v="2026-03-05T00:00:00"/>
    <s v="EREJAS"/>
    <s v="ZSRV"/>
    <s v=""/>
    <s v="P56607803"/>
    <s v="NATIONAL FACILITIES MANAGEMENT S.A."/>
    <n v="2105.2600000000002"/>
    <n v="610.22028985507245"/>
    <s v="PEN"/>
    <s v="false"/>
  </r>
  <r>
    <s v="MAM"/>
    <s v="CL"/>
    <x v="0"/>
    <n v="602"/>
    <s v="CL Ops Mall"/>
    <s v="Ext_mloyola"/>
    <x v="3"/>
    <s v="1200147073"/>
    <s v="10"/>
    <x v="1864"/>
    <s v="ecobotellas MAM enero"/>
    <d v="2026-03-11T00:00:00"/>
    <s v="EXT_MLOYOLA"/>
    <s v="ZSRV"/>
    <s v=""/>
    <s v="65188179"/>
    <s v="FUNDACION REVALORA CHILE"/>
    <n v="563685"/>
    <n v="608.7771213806659"/>
    <s v="CLP"/>
    <s v="false"/>
  </r>
  <r>
    <s v="MIN"/>
    <s v="PE"/>
    <x v="1"/>
    <n v="804"/>
    <s v="PE Marketing Mall"/>
    <s v="AATOCHE"/>
    <x v="2"/>
    <s v="1200144155"/>
    <s v="10"/>
    <x v="1865"/>
    <s v="Brandeo de 2 Prismas de Promos"/>
    <d v="2026-01-16T00:00:00"/>
    <s v="EXT_EDAVILA"/>
    <s v="ZSRV"/>
    <s v="SER_MKT"/>
    <s v="P60410156"/>
    <s v="S &amp; M GIGANTICOLOR S.A.C"/>
    <n v="2100"/>
    <n v="608.695652173913"/>
    <s v="PEN"/>
    <s v="false"/>
  </r>
  <r>
    <s v="MIN"/>
    <s v="PE"/>
    <x v="1"/>
    <n v="802"/>
    <s v="PE Ops Mall"/>
    <s v="CPISFIL"/>
    <x v="2"/>
    <s v="1200144760"/>
    <s v="10"/>
    <x v="1866"/>
    <s v="Configuración de sistema de sonido-dante"/>
    <d v="2026-01-28T00:00:00"/>
    <s v="EXT_EDAVILA"/>
    <s v="ZSRV"/>
    <s v=""/>
    <s v="P55476799"/>
    <s v="AUDIOSTREAM SOCIEDAD ANONIMA CERRAD"/>
    <n v="2100"/>
    <n v="608.695652173913"/>
    <s v="PEN"/>
    <s v="false"/>
  </r>
  <r>
    <s v="MOL"/>
    <s v="PE"/>
    <x v="1"/>
    <n v="802"/>
    <s v="PE Ops Mall"/>
    <s v="JZAPATA"/>
    <x v="2"/>
    <s v="1200146359"/>
    <s v="10"/>
    <x v="1867"/>
    <s v="SUMINISTRO E INSTALACION DE ELECTRONIVEL"/>
    <d v="2026-02-25T00:00:00"/>
    <s v="EXT_BRODRIGU"/>
    <s v="ZSRV"/>
    <s v=""/>
    <s v="P56607803"/>
    <s v="NATIONAL FACILITIES MANAGEMENT S.A."/>
    <n v="2100"/>
    <n v="608.695652173913"/>
    <s v="PEN"/>
    <s v="false"/>
  </r>
  <r>
    <s v="3520"/>
    <s v="PE"/>
    <x v="1"/>
    <n v="816"/>
    <s v="PE Sgcia Infra"/>
    <s v="JSOLORZANO"/>
    <x v="2"/>
    <s v="1200146217"/>
    <s v="10"/>
    <x v="1868"/>
    <s v="Resanes locales Ica"/>
    <d v="2026-02-24T00:00:00"/>
    <s v="EXT_ACHIHUAN"/>
    <s v="ZSRV"/>
    <s v="SER_GRAL"/>
    <s v="P60142232"/>
    <s v="JHC MULTISERVICIOS E.I.R.L."/>
    <n v="2100"/>
    <n v="608.695652173913"/>
    <s v="PEN"/>
    <s v="false"/>
  </r>
  <r>
    <s v="6000"/>
    <s v="PE"/>
    <x v="2"/>
    <n v="802"/>
    <s v="PE Ops Mall"/>
    <s v="CLLAUCA"/>
    <x v="2"/>
    <s v="1200146349"/>
    <s v="10"/>
    <x v="1869"/>
    <s v="BASTIDOR CHINAWOK"/>
    <d v="2026-02-25T00:00:00"/>
    <s v="PRA_CLLAUCA"/>
    <s v="ZSRV"/>
    <s v="SER_PUBLI"/>
    <s v="P60401098"/>
    <s v="GRUPO DJ S.A.C"/>
    <n v="2100"/>
    <n v="608.695652173913"/>
    <s v="PEN"/>
    <s v="false"/>
  </r>
  <r>
    <s v="6000"/>
    <s v="PE"/>
    <x v="2"/>
    <n v="804"/>
    <s v="PE Marketing Mall"/>
    <s v="AATOCHE"/>
    <x v="2"/>
    <s v="1200146401"/>
    <s v="10"/>
    <x v="1870"/>
    <s v="Campaña escolar_BTS_permiso Feb"/>
    <d v="2026-02-26T00:00:00"/>
    <s v="EXT_KNOLASCO"/>
    <s v="ZSRV"/>
    <s v="SER_MKT"/>
    <s v="P60026937"/>
    <s v="GESINPRO S.A.C."/>
    <n v="2100"/>
    <n v="608.695652173913"/>
    <s v="PEN"/>
    <s v="false"/>
  </r>
  <r>
    <s v="1100"/>
    <s v="CL"/>
    <x v="0"/>
    <n v="604"/>
    <s v="CL Marketing Mall"/>
    <s v="IIBANEZ"/>
    <x v="2"/>
    <s v="1200144027"/>
    <s v="10"/>
    <x v="1871"/>
    <s v="VERANO/SACA PELOTAS NUEVAS/ENE 26"/>
    <d v="2026-01-14T00:00:00"/>
    <s v="IIBANEZ"/>
    <s v="ZSRV"/>
    <s v=""/>
    <s v="76593514"/>
    <s v="TEMPO PRODUCCIONES BY DS SPA"/>
    <n v="563500"/>
    <n v="608.57732225978214"/>
    <s v="CLP"/>
    <s v="false"/>
  </r>
  <r>
    <s v="3520"/>
    <s v="PE"/>
    <x v="1"/>
    <n v="802"/>
    <s v="PE Ops Mall"/>
    <s v="GLUDENA"/>
    <x v="3"/>
    <s v="1200147135"/>
    <s v="10"/>
    <x v="1872"/>
    <s v="MATERIALES VARIOS OBERVACIONES VISITA"/>
    <d v="2026-03-11T00:00:00"/>
    <s v="GLUDENA"/>
    <s v="ZSRV"/>
    <s v=""/>
    <s v="P60359466"/>
    <s v="ELECTRIC STORE S.A.C."/>
    <n v="2097.6999999999998"/>
    <n v="608.02898550724626"/>
    <s v="PEN"/>
    <s v="false"/>
  </r>
  <r>
    <s v="6740"/>
    <s v="PE"/>
    <x v="2"/>
    <n v="803"/>
    <s v="PE Ops Out/Strips"/>
    <s v="KORDAYA"/>
    <x v="2"/>
    <s v="1200144595"/>
    <s v="10"/>
    <x v="1873"/>
    <s v="ENERO_RECARGA_EXTINTORES"/>
    <d v="2026-01-26T00:00:00"/>
    <s v="KORDAYA"/>
    <s v="ZSRV"/>
    <s v=""/>
    <s v="P60193943"/>
    <s v="VALEXTIN EQUIPOS CONTRA INCENDIOS"/>
    <n v="2095.9"/>
    <n v="607.50724637681162"/>
    <s v="PEN"/>
    <s v="false"/>
  </r>
  <r>
    <s v="2160"/>
    <s v="CL"/>
    <x v="0"/>
    <n v="604"/>
    <s v="CL Marketing Mall"/>
    <s v="JGORICHON"/>
    <x v="2"/>
    <s v="1200144917"/>
    <s v="10"/>
    <x v="1874"/>
    <s v="AJEDREZ/ DOMINGOS DE AJEDREZ/ FEBRERO"/>
    <d v="2026-02-02T00:00:00"/>
    <s v="JGORICHON"/>
    <s v="ZSRV"/>
    <s v=""/>
    <s v="17152649"/>
    <s v="NICOLAS ALFREDO GUTIERREZ GOMEZ"/>
    <n v="561404"/>
    <n v="606.3136522199303"/>
    <s v="CLP"/>
    <s v="false"/>
  </r>
  <r>
    <s v="LAR"/>
    <s v="PE"/>
    <x v="1"/>
    <n v="801"/>
    <s v="PE Center Manager"/>
    <s v="FZAMALLOA"/>
    <x v="2"/>
    <s v="1200146826"/>
    <s v="10"/>
    <x v="1875"/>
    <s v="LIMP. SUPERFICIE DE INFRAESTRUCTURA"/>
    <d v="2026-03-06T00:00:00"/>
    <s v="EXT_KNOLASCO"/>
    <s v="ZSRV"/>
    <s v=""/>
    <s v="P60055289"/>
    <s v="ELECTROMING INGENIERÍA Y MANTENIMIE"/>
    <n v="2090"/>
    <n v="605.79710144927537"/>
    <s v="PEN"/>
    <s v="false"/>
  </r>
  <r>
    <s v="3300"/>
    <s v="PE"/>
    <x v="1"/>
    <n v="802"/>
    <s v="PE Ops Mall"/>
    <s v="JMALAGA"/>
    <x v="3"/>
    <s v="1200147485"/>
    <s v="10"/>
    <x v="1876"/>
    <s v="SERV ASISTENTE OPE FEB 26 (1RA QUINCENA)"/>
    <d v="2026-03-17T00:00:00"/>
    <s v="JMALAGA"/>
    <s v="ZSRV"/>
    <s v=""/>
    <s v="P12262043"/>
    <s v="OVERALL BUSINESS S.A"/>
    <n v="2081.5100000000002"/>
    <n v="603.33623188405795"/>
    <s v="PEN"/>
    <s v="false"/>
  </r>
  <r>
    <s v="6650"/>
    <s v="PE"/>
    <x v="2"/>
    <n v="802"/>
    <s v="PE Ops Mall"/>
    <s v="AVERGARA"/>
    <x v="2"/>
    <s v="1200146304"/>
    <s v="10"/>
    <x v="1877"/>
    <s v="REVISION_PISCO_FEBRERO_2026"/>
    <d v="2026-02-25T00:00:00"/>
    <s v="EXT_ACHIHUAN"/>
    <s v="ZSRV"/>
    <s v="SER_GRAL"/>
    <s v="P49259204"/>
    <s v="AF CONCEPT S.A.C."/>
    <n v="2080"/>
    <n v="602.89855072463763"/>
    <s v="PEN"/>
    <s v="false"/>
  </r>
  <r>
    <s v="LAR"/>
    <s v="PE"/>
    <x v="1"/>
    <n v="801"/>
    <s v="PE Center Manager"/>
    <s v="FZAMALLOA"/>
    <x v="2"/>
    <s v="1200146676"/>
    <s v="10"/>
    <x v="1878"/>
    <s v="Pintado de paredes en estacionamiento y"/>
    <d v="2026-03-04T00:00:00"/>
    <s v="EXT_BRODRIGU"/>
    <s v="ZSRV"/>
    <s v=""/>
    <s v="P56607803"/>
    <s v="NATIONAL FACILITIES MANAGEMENT S.A."/>
    <n v="2078.7399999999998"/>
    <n v="602.53333333333319"/>
    <s v="PEN"/>
    <s v="false"/>
  </r>
  <r>
    <s v="OUL"/>
    <s v="PE"/>
    <x v="1"/>
    <n v="803"/>
    <s v="PE Ops Out/Strips"/>
    <s v="mrodriguezc"/>
    <x v="2"/>
    <s v="1200143900"/>
    <s v="10"/>
    <x v="1879"/>
    <s v="Consumibles Tanque Multimedia"/>
    <d v="2026-01-12T00:00:00"/>
    <s v="MRODRIGUEZC"/>
    <s v="ZSRV"/>
    <s v=""/>
    <s v="P17154567"/>
    <s v="MERCANTIL INTERAMERICANA S.A.C"/>
    <n v="601.83000000000004"/>
    <n v="601.83000000000004"/>
    <s v="USD"/>
    <s v="false"/>
  </r>
  <r>
    <s v="1100"/>
    <s v="CL"/>
    <x v="0"/>
    <n v="612"/>
    <s v="CL Serv al Cliente"/>
    <s v="JBENAVENTE"/>
    <x v="2"/>
    <s v="1200144077"/>
    <s v="10"/>
    <x v="1880"/>
    <s v="J2-Call Center (Costo ajuste)"/>
    <d v="2026-01-15T00:00:00"/>
    <s v="JBENAVENTE"/>
    <s v="ZSRV"/>
    <s v=""/>
    <s v="96895220"/>
    <s v="ATENTO CHILE S.A"/>
    <n v="14.4"/>
    <n v="600"/>
    <s v="UF"/>
    <s v="false"/>
  </r>
  <r>
    <s v="1100"/>
    <s v="CL"/>
    <x v="0"/>
    <n v="914"/>
    <s v="Corp Explo. TI"/>
    <s v="CPAVEZ"/>
    <x v="3"/>
    <s v="1200147535"/>
    <s v="10"/>
    <x v="1881"/>
    <s v="CANDADOS Y hUB USB-C"/>
    <d v="2026-03-18T00:00:00"/>
    <s v="CPAVEZ"/>
    <s v="ZSRV"/>
    <s v="SER_GRAL"/>
    <s v="79882360"/>
    <s v="INGENIERIA E INFORMATICA ASOCIADA"/>
    <n v="555350"/>
    <n v="599.77536098841165"/>
    <s v="CLP"/>
    <s v="false"/>
  </r>
  <r>
    <s v="1100"/>
    <s v="CL"/>
    <x v="0"/>
    <n v="602"/>
    <s v="CL Ops Mall"/>
    <s v="MANTONIETA"/>
    <x v="2"/>
    <s v="1200144007"/>
    <s v="10"/>
    <x v="1882"/>
    <s v="Cambio cristal escalera mec. Zara"/>
    <d v="2026-01-14T00:00:00"/>
    <s v="EXT_CNARANJO"/>
    <s v="ZSRV"/>
    <s v=""/>
    <s v="96811990"/>
    <s v="LINKES CHILE S.A"/>
    <n v="554589"/>
    <n v="598.95348460466778"/>
    <s v="CLP"/>
    <s v="false"/>
  </r>
  <r>
    <s v="DCO"/>
    <s v="CO"/>
    <x v="3"/>
    <n v="710"/>
    <s v="CO Sgcia Personas"/>
    <s v="T Durán"/>
    <x v="2"/>
    <s v="1200144608"/>
    <s v="10"/>
    <x v="1883"/>
    <s v="Renovación de membresia a Great People’s"/>
    <d v="2026-01-27T00:00:00"/>
    <s v="PRA_KCUBIDES"/>
    <s v="ZSRV"/>
    <s v=""/>
    <s v="C830104010"/>
    <s v="PEOPLE´S VOICE SAS"/>
    <n v="2200000"/>
    <n v="598.15116911364873"/>
    <s v="COP"/>
    <s v="false"/>
  </r>
  <r>
    <s v="PAG"/>
    <s v="CO"/>
    <x v="3"/>
    <n v="702"/>
    <s v="CO Ops Mall"/>
    <s v="CHERRERA"/>
    <x v="2"/>
    <s v="1200146816"/>
    <s v="10"/>
    <x v="1884"/>
    <s v="SUMINISTRO DE TORNILLOS Y LAMINAS"/>
    <d v="2026-03-06T00:00:00"/>
    <s v="RFC_CPI_SAP"/>
    <s v="ZSRV"/>
    <s v=""/>
    <s v="C901649066"/>
    <s v="ANDSPER S.A.S."/>
    <n v="2200000"/>
    <n v="598.15116911364873"/>
    <s v="COP"/>
    <s v="false"/>
  </r>
  <r>
    <s v="PCA"/>
    <s v="CO"/>
    <x v="3"/>
    <n v="714"/>
    <s v="CO Explotación TI"/>
    <s v="PPETIT"/>
    <x v="3"/>
    <s v="1200147368"/>
    <s v="10"/>
    <x v="1885"/>
    <s v="Mantenimineto Contadores PCA"/>
    <d v="2026-03-16T00:00:00"/>
    <s v="PPETIT"/>
    <s v="ZSRV"/>
    <s v="SER_GRAL"/>
    <s v="C900745379"/>
    <s v="RETAILCHECK COLOMBIA S.A.S"/>
    <n v="2196450"/>
    <n v="597.1859706362153"/>
    <s v="COP"/>
    <s v="false"/>
  </r>
  <r>
    <s v="6150"/>
    <s v="PE"/>
    <x v="2"/>
    <n v="804"/>
    <s v="PE Marketing Mall"/>
    <s v="JGONZALES"/>
    <x v="2"/>
    <s v="1200146270"/>
    <s v="10"/>
    <x v="1886"/>
    <s v="Instalación/ marcas"/>
    <d v="2026-02-24T00:00:00"/>
    <s v="EXT_BRODRIGU"/>
    <s v="ZSRV"/>
    <s v=""/>
    <s v="P53875769"/>
    <s v="DACA PUBLICIDAD SAC"/>
    <n v="2059"/>
    <n v="596.8115942028985"/>
    <s v="PEN"/>
    <s v="false"/>
  </r>
  <r>
    <s v="1100"/>
    <s v="CL"/>
    <x v="0"/>
    <n v="910"/>
    <s v="Corp A. Personas"/>
    <s v="CCHUECAS"/>
    <x v="2"/>
    <s v="1200144946"/>
    <s v="10"/>
    <x v="1887"/>
    <s v="Gastos varios y coffee breaks ene´26"/>
    <d v="2026-02-02T00:00:00"/>
    <s v="DQUINTANA"/>
    <s v="ZSRV"/>
    <s v=""/>
    <s v="94623000"/>
    <s v="SODEXO CHILE SPA"/>
    <n v="551995"/>
    <n v="596.15197693130153"/>
    <s v="CLP"/>
    <s v="false"/>
  </r>
  <r>
    <s v="2400"/>
    <s v="CL"/>
    <x v="0"/>
    <n v="602"/>
    <s v="CL Ops Mall"/>
    <s v="RMESA"/>
    <x v="2"/>
    <s v="1200144280"/>
    <s v="10"/>
    <x v="1888"/>
    <s v="Instalación extractor industrial"/>
    <d v="2026-01-20T00:00:00"/>
    <s v="PCAMPOS"/>
    <s v="ZSRV"/>
    <s v=""/>
    <s v="76694376"/>
    <s v="SERVICIOS INDUSTRIALES ELMEC LIMITA"/>
    <n v="551000"/>
    <n v="595.07738165952071"/>
    <s v="CLP"/>
    <s v="false"/>
  </r>
  <r>
    <s v="LAR"/>
    <s v="PE"/>
    <x v="1"/>
    <n v="801"/>
    <s v="PE Center Manager"/>
    <s v="FZAMALLOA"/>
    <x v="2"/>
    <s v="1200144934"/>
    <s v="10"/>
    <x v="1889"/>
    <s v="SUMINISTRO SECADORA DE MANO"/>
    <d v="2026-02-02T00:00:00"/>
    <s v="EXT_BRODRIGU"/>
    <s v="ZSRV"/>
    <s v=""/>
    <s v="P60089483"/>
    <s v="GEMSA CORPORACIÓN S.A.C"/>
    <n v="2050"/>
    <n v="594.20289855072463"/>
    <s v="PEN"/>
    <s v="false"/>
  </r>
  <r>
    <s v="MOL"/>
    <s v="PE"/>
    <x v="1"/>
    <n v="802"/>
    <s v="PE Ops Mall"/>
    <s v="JZAPATA"/>
    <x v="3"/>
    <s v="1200147128"/>
    <s v="10"/>
    <x v="1890"/>
    <s v="SUM. DE MATERIALES"/>
    <d v="2026-03-11T00:00:00"/>
    <s v="EXT_KNOLASCO"/>
    <s v="ZSRV"/>
    <s v=""/>
    <s v="P56607803"/>
    <s v="NATIONAL FACILITIES MANAGEMENT S.A."/>
    <n v="2041.83"/>
    <n v="591.8347826086956"/>
    <s v="PEN"/>
    <s v="false"/>
  </r>
  <r>
    <s v="BOG"/>
    <s v="CO"/>
    <x v="3"/>
    <n v="702"/>
    <s v="CO Ops Mall"/>
    <s v="CAROL CORTES"/>
    <x v="2"/>
    <s v="1200146035"/>
    <s v="10"/>
    <x v="1891"/>
    <s v="VALVULA MARIPOSA PUNTO CERO L VELEZ"/>
    <d v="2026-02-20T00:00:00"/>
    <s v="EXT_APAREDES"/>
    <s v="ZSRV"/>
    <s v=""/>
    <s v="C900038616"/>
    <s v="CBRE COLOMBIA SAS"/>
    <n v="2175739"/>
    <n v="591.55492115280049"/>
    <s v="COP"/>
    <s v="false"/>
  </r>
  <r>
    <s v="1100"/>
    <s v="CL"/>
    <x v="0"/>
    <n v="602"/>
    <s v="CL Ops Mall"/>
    <s v="KCEA"/>
    <x v="2"/>
    <s v="1200145736"/>
    <s v="10"/>
    <x v="1892"/>
    <s v="Suministro correas VIN y VEX"/>
    <d v="2026-02-17T00:00:00"/>
    <s v="EXT_MURRA"/>
    <s v="ZSRV"/>
    <s v=""/>
    <s v="76179272"/>
    <s v="ANDES FACILITY MANAGEMENT SPA"/>
    <n v="547339"/>
    <n v="591.12351905651622"/>
    <s v="CLP"/>
    <s v="false"/>
  </r>
  <r>
    <s v="1100"/>
    <s v="CL"/>
    <x v="0"/>
    <n v="914"/>
    <s v="Corp Explo. TI"/>
    <s v="CPAVEZ"/>
    <x v="2"/>
    <s v="1200144261"/>
    <s v="10"/>
    <x v="1893"/>
    <s v="CELULAR - RODRIGO SILVA"/>
    <d v="2026-01-20T00:00:00"/>
    <s v="CPAVEZ"/>
    <s v="ZSRV"/>
    <s v="SER_GRAL"/>
    <s v="96806980"/>
    <s v="ENTEL PCS TELECOMUNICACIONES S.A."/>
    <n v="546471"/>
    <n v="590.18608318123404"/>
    <s v="CLP"/>
    <s v="false"/>
  </r>
  <r>
    <s v="MAM"/>
    <s v="CL"/>
    <x v="0"/>
    <n v="602"/>
    <s v="CL Ops Mall"/>
    <s v="CMEDINA"/>
    <x v="2"/>
    <s v="1200144885"/>
    <s v="10"/>
    <x v="1894"/>
    <s v="Instalacion graficas totems"/>
    <d v="2026-01-30T00:00:00"/>
    <s v="EXT_BBUSTOS"/>
    <s v="ZSRV"/>
    <s v="SER_GRAL"/>
    <s v="76682308"/>
    <s v="AGENCIA DE MEDIOS SIBERIA LIMITADA"/>
    <n v="545000"/>
    <n v="588.59741017139527"/>
    <s v="CLP"/>
    <s v="false"/>
  </r>
  <r>
    <s v="6030"/>
    <s v="PE"/>
    <x v="2"/>
    <n v="802"/>
    <s v="PE Ops Mall"/>
    <s v="LHUAMAN"/>
    <x v="2"/>
    <s v="1200145509"/>
    <s v="10"/>
    <x v="1895"/>
    <s v="MATERIALES ESCALERA PEDESTRE"/>
    <d v="2026-02-12T00:00:00"/>
    <s v="LHUAMAN"/>
    <s v="ZSRV"/>
    <s v=""/>
    <s v="P56607803"/>
    <s v="NATIONAL FACILITIES MANAGEMENT S.A."/>
    <n v="2029.57"/>
    <n v="588.28115942028978"/>
    <s v="PEN"/>
    <s v="false"/>
  </r>
  <r>
    <s v="LAR"/>
    <s v="PE"/>
    <x v="1"/>
    <n v="801"/>
    <s v="PE Center Manager"/>
    <s v="FZAMALLOA"/>
    <x v="2"/>
    <s v="1200146493"/>
    <s v="10"/>
    <x v="1896"/>
    <s v="FIJACION DE LUMINARIA Y ORDENAMIENTO CAB"/>
    <d v="2026-02-27T00:00:00"/>
    <s v="EXT_BRODRIGU"/>
    <s v="ZSRV"/>
    <s v=""/>
    <s v="P60055289"/>
    <s v="ELECTROMING INGENIERÍA Y MANTENIMIE"/>
    <n v="2025"/>
    <n v="586.95652173913038"/>
    <s v="PEN"/>
    <s v="false"/>
  </r>
  <r>
    <s v="MIN"/>
    <s v="PE"/>
    <x v="1"/>
    <n v="802"/>
    <s v="PE Ops Mall"/>
    <s v="cpisfil"/>
    <x v="2"/>
    <s v="1200146174"/>
    <s v="10"/>
    <x v="1897"/>
    <s v="SUM.E INSTAL DE SEÑALET. PARA C.C. MIN-O"/>
    <d v="2026-02-23T00:00:00"/>
    <s v="EXT_EDAVILA"/>
    <s v="ZSRV"/>
    <s v=""/>
    <s v="P55097445"/>
    <s v="INSTALS DRYWALL SERVICE S.A.C"/>
    <n v="2024"/>
    <n v="586.66666666666663"/>
    <s v="PEN"/>
    <s v="false"/>
  </r>
  <r>
    <s v="2200"/>
    <s v="CL"/>
    <x v="0"/>
    <n v="602"/>
    <s v="CL Ops Mall"/>
    <s v="FQUEZADA"/>
    <x v="2"/>
    <s v="1200145269"/>
    <s v="10"/>
    <x v="1898"/>
    <s v="PAISAJISMO FEBRERO"/>
    <d v="2026-02-09T00:00:00"/>
    <s v="FQUEZADA"/>
    <s v="ZSRV"/>
    <s v=""/>
    <s v="76587432"/>
    <s v="SERVICIOS DE DISENO Y MULTIMEDIA"/>
    <n v="543200"/>
    <n v="586.65341872495765"/>
    <s v="CLP"/>
    <s v="false"/>
  </r>
  <r>
    <s v="3540"/>
    <s v="PE"/>
    <x v="1"/>
    <n v="813"/>
    <s v="PE Gcia Ops"/>
    <s v="ivalderrama"/>
    <x v="2"/>
    <s v="1200144307"/>
    <s v="10"/>
    <x v="1899"/>
    <s v="Branding Larcomar"/>
    <d v="2026-01-21T00:00:00"/>
    <s v="IVALDERRAMA"/>
    <s v="ZSRV"/>
    <s v=""/>
    <s v="P53875769"/>
    <s v="DACA PUBLICIDAD SAC"/>
    <n v="2022"/>
    <n v="586.08695652173913"/>
    <s v="PEN"/>
    <s v="false"/>
  </r>
  <r>
    <s v="6000"/>
    <s v="PE"/>
    <x v="2"/>
    <n v="804"/>
    <s v="PE Marketing Mall"/>
    <s v="AATOCHE"/>
    <x v="2"/>
    <s v="1200145447"/>
    <s v="10"/>
    <x v="1900"/>
    <s v="Eventos_PagoTalleres_Febrero"/>
    <d v="2026-02-11T00:00:00"/>
    <s v="EXT_KNOLASCO"/>
    <s v="ZSRV"/>
    <s v="SER_MKT"/>
    <s v="P20416564"/>
    <s v="SUSAN LEON PRODUCCIONES Y REPRESENT"/>
    <n v="2016"/>
    <n v="584.3478260869565"/>
    <s v="PEN"/>
    <s v="false"/>
  </r>
  <r>
    <s v="1100"/>
    <s v="CL"/>
    <x v="0"/>
    <n v="604"/>
    <s v="CL Marketing Mall"/>
    <s v="P.NORAMBUENA"/>
    <x v="2"/>
    <s v="1200144330"/>
    <s v="10"/>
    <x v="1901"/>
    <s v="VDV/ AO MARCA RADIO VD"/>
    <d v="2026-01-21T00:00:00"/>
    <s v="MFILIPINI"/>
    <s v="ZSRV"/>
    <s v=""/>
    <s v="96771790"/>
    <s v="BBDO PUBLICIDAD SA"/>
    <n v="539000"/>
    <n v="582.11743868326982"/>
    <s v="CLP"/>
    <s v="false"/>
  </r>
  <r>
    <s v="OUL"/>
    <s v="PE"/>
    <x v="1"/>
    <n v="803"/>
    <s v="PE Ops Out/Strips"/>
    <s v="mrodriguezc"/>
    <x v="2"/>
    <s v="1200143901"/>
    <s v="10"/>
    <x v="1902"/>
    <s v="SERVICIO DE INSTALACION DE VALVULA MULTI"/>
    <d v="2026-01-12T00:00:00"/>
    <s v="MRODRIGUEZC"/>
    <s v="ZSRV"/>
    <s v=""/>
    <s v="P17154567"/>
    <s v="MERCANTIL INTERAMERICANA S.A.C"/>
    <n v="580"/>
    <n v="580"/>
    <s v="USD"/>
    <s v="false"/>
  </r>
  <r>
    <s v="3450"/>
    <s v="PE"/>
    <x v="1"/>
    <n v="803"/>
    <s v="PE Ops Out/Strips"/>
    <s v="CLLAUCA"/>
    <x v="2"/>
    <s v="1200143966"/>
    <s v="10"/>
    <x v="1903"/>
    <s v="FERIA EMPRENDEDORES"/>
    <d v="2026-01-13T00:00:00"/>
    <s v="PRA_CLLAUCA"/>
    <s v="ZSRV"/>
    <s v="SER_PUBLI"/>
    <s v="P09721301"/>
    <s v="SILVA SANTISTEBAN VILLALBA LUISA FE"/>
    <n v="2000"/>
    <n v="579.71014492753625"/>
    <s v="PEN"/>
    <s v="false"/>
  </r>
  <r>
    <s v="3300"/>
    <s v="PE"/>
    <x v="1"/>
    <n v="802"/>
    <s v="PE Ops Mall"/>
    <s v="JMALAGA"/>
    <x v="2"/>
    <s v="1200144035"/>
    <s v="10"/>
    <x v="1904"/>
    <s v="SERVICIO DE RECOJO DE BASURA ENE 26"/>
    <d v="2026-01-14T00:00:00"/>
    <s v="JMALAGA"/>
    <s v="ZSRV"/>
    <s v=""/>
    <s v="P60007766"/>
    <s v="NAPANGA E.I.R.L."/>
    <n v="2000"/>
    <n v="579.71014492753625"/>
    <s v="PEN"/>
    <s v="false"/>
  </r>
  <r>
    <s v="MIN"/>
    <s v="PE"/>
    <x v="1"/>
    <n v="802"/>
    <s v="PE Ops Mall"/>
    <s v="cpisfil"/>
    <x v="2"/>
    <s v="1200144066"/>
    <s v="10"/>
    <x v="1905"/>
    <s v="Recableado Circuito clinica limatambo"/>
    <d v="2026-01-15T00:00:00"/>
    <s v="EXT_EDAVILA"/>
    <s v="ZSRV"/>
    <s v=""/>
    <s v="P56607803"/>
    <s v="NATIONAL FACILITIES MANAGEMENT S.A."/>
    <n v="2000"/>
    <n v="579.71014492753625"/>
    <s v="PEN"/>
    <s v="false"/>
  </r>
  <r>
    <s v="6500"/>
    <s v="PE"/>
    <x v="2"/>
    <n v="816"/>
    <s v="PE Sgcia Infra"/>
    <s v="MGRATELLY"/>
    <x v="2"/>
    <s v="1200144661"/>
    <s v="10"/>
    <x v="1906"/>
    <s v="AUDITORIAS_VES1_ENERO_2026"/>
    <d v="2026-01-27T00:00:00"/>
    <s v="EXT_ACHIHUAN"/>
    <s v="ZSRV"/>
    <s v="SER_GRAL"/>
    <s v="P49259204"/>
    <s v="AF CONCEPT S.A.C."/>
    <n v="2000"/>
    <n v="579.71014492753625"/>
    <s v="PEN"/>
    <s v="false"/>
  </r>
  <r>
    <s v="3520"/>
    <s v="PE"/>
    <x v="1"/>
    <n v="802"/>
    <s v="PE Ops Mall"/>
    <s v="GLUDENA"/>
    <x v="2"/>
    <s v="1200144562"/>
    <s v="10"/>
    <x v="1907"/>
    <s v="MEMBRESIA CAMARA DE COMERCIO DE ICA 2026"/>
    <d v="2026-01-26T00:00:00"/>
    <s v="GLUDENA"/>
    <s v="ZSRV"/>
    <s v=""/>
    <s v="P10474230"/>
    <s v="CAMARA DE COMERCIO INDUSTRIA Y TU"/>
    <n v="2000"/>
    <n v="579.71014492753625"/>
    <s v="PEN"/>
    <s v="false"/>
  </r>
  <r>
    <s v="3300"/>
    <s v="PE"/>
    <x v="1"/>
    <n v="816"/>
    <s v="PE Sgcia Infra"/>
    <s v="JSOLORZANO"/>
    <x v="2"/>
    <s v="1200145402"/>
    <s v="10"/>
    <x v="1908"/>
    <s v="Adicional de proceso ITSE de OAA por cam"/>
    <d v="2026-02-10T00:00:00"/>
    <s v="EXT_ACHIHUAN"/>
    <s v="ZSRV"/>
    <s v="SER_GRAL"/>
    <s v="P60026937"/>
    <s v="GESINPRO S.A.C."/>
    <n v="2000"/>
    <n v="579.71014492753625"/>
    <s v="PEN"/>
    <s v="false"/>
  </r>
  <r>
    <s v="OUL"/>
    <s v="PE"/>
    <x v="1"/>
    <n v="804"/>
    <s v="PE Marketing Mall"/>
    <s v="YPAREDES"/>
    <x v="2"/>
    <s v="1200145698"/>
    <s v="10"/>
    <x v="1909"/>
    <s v="POP_Mantenimiento de Banner"/>
    <d v="2026-02-16T00:00:00"/>
    <s v="EXT_ACHIHUAN"/>
    <s v="ZSRV"/>
    <s v=""/>
    <s v="P60790228"/>
    <s v="JP ENERGY S.A.C"/>
    <n v="2000"/>
    <n v="579.71014492753625"/>
    <s v="PEN"/>
    <s v="false"/>
  </r>
  <r>
    <s v="3300"/>
    <s v="PE"/>
    <x v="1"/>
    <n v="802"/>
    <s v="PE Ops Mall"/>
    <s v="JMALAGA"/>
    <x v="2"/>
    <s v="1200146066"/>
    <s v="10"/>
    <x v="1910"/>
    <s v="SERVICIO DE RECOJO DE BASURA FEB 26"/>
    <d v="2026-02-21T00:00:00"/>
    <s v="JMALAGA"/>
    <s v="ZSRV"/>
    <s v=""/>
    <s v="P60007766"/>
    <s v="NAPANGA E.I.R.L."/>
    <n v="2000"/>
    <n v="579.71014492753625"/>
    <s v="PEN"/>
    <s v="false"/>
  </r>
  <r>
    <s v="3300"/>
    <s v="PE"/>
    <x v="1"/>
    <n v="802"/>
    <s v="PE Ops Mall"/>
    <s v="JMALAGA"/>
    <x v="3"/>
    <s v="1200147484"/>
    <s v="10"/>
    <x v="1911"/>
    <s v="SERVICIO DE RECOJO DE BASURA MAR 26"/>
    <d v="2026-03-17T00:00:00"/>
    <s v="JMALAGA"/>
    <s v="ZSRV"/>
    <s v=""/>
    <s v="P60007766"/>
    <s v="NAPANGA E.I.R.L."/>
    <n v="2000"/>
    <n v="579.71014492753625"/>
    <s v="PEN"/>
    <s v="false"/>
  </r>
  <r>
    <s v="6000"/>
    <s v="PE"/>
    <x v="2"/>
    <n v="804"/>
    <s v="PE Marketing Mall"/>
    <s v="AATOCHE"/>
    <x v="2"/>
    <s v="1200145804"/>
    <s v="10"/>
    <x v="1912"/>
    <s v="Eventos_VolanteoExterno_Febrero"/>
    <d v="2026-02-17T00:00:00"/>
    <s v="EXT_KNOLASCO"/>
    <s v="ZSRV"/>
    <s v="SER_MKT"/>
    <s v="P55475164"/>
    <s v="INVERSIONES LURA S.A.C"/>
    <n v="1995"/>
    <n v="578.26086956521738"/>
    <s v="PEN"/>
    <s v="false"/>
  </r>
  <r>
    <s v="MCH"/>
    <s v="PE"/>
    <x v="2"/>
    <n v="803"/>
    <s v="PE Ops Out/Strips"/>
    <s v="EREJAS"/>
    <x v="2"/>
    <s v="1200146419"/>
    <s v="10"/>
    <x v="1913"/>
    <s v="Serv. Adic. Adm estacionamientos Ene26 M"/>
    <d v="2026-02-26T00:00:00"/>
    <s v="EREJAS"/>
    <s v="ZSRV"/>
    <s v=""/>
    <s v="P60338169"/>
    <s v="INVERSIONES URBANISTICAS OPERADORA"/>
    <n v="1994.17"/>
    <n v="578.02028985507241"/>
    <s v="PEN"/>
    <s v="false"/>
  </r>
  <r>
    <s v="MCH"/>
    <s v="PE"/>
    <x v="2"/>
    <n v="803"/>
    <s v="PE Ops Out/Strips"/>
    <s v="EREJAS"/>
    <x v="2"/>
    <s v="1200146774"/>
    <s v="10"/>
    <x v="1914"/>
    <s v="Serv. Adic. Adm estacionamientos Feb26 M"/>
    <d v="2026-03-06T00:00:00"/>
    <s v="EREJAS"/>
    <s v="ZSRV"/>
    <s v=""/>
    <s v="P60338169"/>
    <s v="INVERSIONES URBANISTICAS OPERADORA"/>
    <n v="1994.17"/>
    <n v="578.02028985507241"/>
    <s v="PEN"/>
    <s v="false"/>
  </r>
  <r>
    <s v="LAR"/>
    <s v="PE"/>
    <x v="1"/>
    <n v="801"/>
    <s v="PE Center Manager"/>
    <s v="FZAMALLOA"/>
    <x v="2"/>
    <s v="1200146540"/>
    <s v="10"/>
    <x v="1915"/>
    <s v="Intercomunicador Recepción Larcomar"/>
    <d v="2026-03-02T00:00:00"/>
    <s v="EXT_BRODRIGU"/>
    <s v="ZSRV"/>
    <s v=""/>
    <s v="P60546098"/>
    <s v="BUSTAMANTE INGENIERIA Y CONSTRUCCIO"/>
    <n v="1989"/>
    <n v="576.52173913043475"/>
    <s v="PEN"/>
    <s v="false"/>
  </r>
  <r>
    <s v="PAG"/>
    <s v="CO"/>
    <x v="3"/>
    <n v="702"/>
    <s v="CO Ops Mall"/>
    <s v="CHERRERA"/>
    <x v="3"/>
    <s v="1200147424"/>
    <s v="10"/>
    <x v="1916"/>
    <s v="SUMINISTRO DE TAPETES ASC"/>
    <d v="2026-03-16T00:00:00"/>
    <s v="RFC_CPI_SAP"/>
    <s v="ZSRV"/>
    <s v=""/>
    <s v="C890204680"/>
    <s v="REPRESENTACIONES ESPECIALES LTDA"/>
    <n v="2120000"/>
    <n v="576.4002175095161"/>
    <s v="COP"/>
    <s v="false"/>
  </r>
  <r>
    <s v="1100"/>
    <s v="CL"/>
    <x v="0"/>
    <n v="602"/>
    <s v="CL Ops Mall"/>
    <s v="KCEA"/>
    <x v="2"/>
    <s v="1200146379"/>
    <s v="10"/>
    <x v="1917"/>
    <s v="Compra 5000 bolsas paragüas"/>
    <d v="2026-02-26T00:00:00"/>
    <s v="EXT_CNARANJO"/>
    <s v="ZSRV"/>
    <s v=""/>
    <s v="76437149"/>
    <s v="MARKETING RELACIONAL SPA"/>
    <n v="532800"/>
    <n v="575.42146814554019"/>
    <s v="CLP"/>
    <s v="false"/>
  </r>
  <r>
    <s v="3520"/>
    <s v="PE"/>
    <x v="1"/>
    <n v="802"/>
    <s v="PE Ops Mall"/>
    <s v="APRADA"/>
    <x v="3"/>
    <s v="1200147491"/>
    <s v="10"/>
    <x v="1918"/>
    <s v="ACOMETIDA PUNTOS ENERGÍA LOCATARIOS"/>
    <d v="2026-03-17T00:00:00"/>
    <s v="APRADA"/>
    <s v="ZSRV"/>
    <s v="SER_GRAL"/>
    <s v="P56607803"/>
    <s v="NATIONAL FACILITIES MANAGEMENT S.A."/>
    <n v="1981"/>
    <n v="574.20289855072463"/>
    <s v="PEN"/>
    <s v="false"/>
  </r>
  <r>
    <s v="6030"/>
    <s v="PE"/>
    <x v="2"/>
    <n v="804"/>
    <s v="PE Marketing Mall"/>
    <s v="RCULQUI"/>
    <x v="2"/>
    <s v="1200144142"/>
    <s v="10"/>
    <x v="1919"/>
    <s v="POP_Promo/Marcas_Ene"/>
    <d v="2026-01-16T00:00:00"/>
    <s v="EXT_BRODRIGU"/>
    <s v="ZSRV"/>
    <s v=""/>
    <s v="P52110530"/>
    <s v="COPEX DIGITAL S.A.C."/>
    <n v="1980"/>
    <n v="573.91304347826087"/>
    <s v="PEN"/>
    <s v="false"/>
  </r>
  <r>
    <s v="3520"/>
    <s v="PE"/>
    <x v="1"/>
    <n v="802"/>
    <s v="PE Ops Mall"/>
    <s v="GLUDENA"/>
    <x v="2"/>
    <s v="1200143826"/>
    <s v="10"/>
    <x v="1920"/>
    <s v="MATERIALES REPARACIONES TECHOS"/>
    <d v="2026-01-09T00:00:00"/>
    <s v="GLUDENA"/>
    <s v="ZSRV"/>
    <s v=""/>
    <s v="P56607803"/>
    <s v="NATIONAL FACILITIES MANAGEMENT S.A."/>
    <n v="1975"/>
    <n v="572.463768115942"/>
    <s v="PEN"/>
    <s v="false"/>
  </r>
  <r>
    <s v="3520"/>
    <s v="PE"/>
    <x v="1"/>
    <n v="802"/>
    <s v="PE Ops Mall"/>
    <s v="GLUDENA"/>
    <x v="2"/>
    <s v="1200144049"/>
    <s v="10"/>
    <x v="1921"/>
    <s v="SUMIN E INST VENTILADORES ZONA DE PAGO"/>
    <d v="2026-01-15T00:00:00"/>
    <s v="GLUDENA"/>
    <s v="ZSRV"/>
    <s v=""/>
    <s v="P56607803"/>
    <s v="NATIONAL FACILITIES MANAGEMENT S.A."/>
    <n v="1975"/>
    <n v="572.463768115942"/>
    <s v="PEN"/>
    <s v="false"/>
  </r>
  <r>
    <s v="MCH"/>
    <s v="PE"/>
    <x v="2"/>
    <n v="803"/>
    <s v="PE Ops Out/Strips"/>
    <s v="EREJAS"/>
    <x v="2"/>
    <s v="1200144905"/>
    <s v="10"/>
    <x v="1922"/>
    <s v="Manto correctivo sist D&amp;A MCH"/>
    <d v="2026-02-02T00:00:00"/>
    <s v="EREJAS"/>
    <s v="ZSRV"/>
    <s v=""/>
    <s v="P60434597"/>
    <s v="DINAMO CONTROL &amp; AUTOMATIZACION S.A"/>
    <n v="1974"/>
    <n v="572.17391304347825"/>
    <s v="PEN"/>
    <s v="false"/>
  </r>
  <r>
    <s v="2160"/>
    <s v="CL"/>
    <x v="0"/>
    <n v="602"/>
    <s v="CL Ops Mall"/>
    <s v="RCORTES"/>
    <x v="3"/>
    <s v="1200147335"/>
    <s v="10"/>
    <x v="1923"/>
    <s v="Cristal laminado 940x2450x10 mm"/>
    <d v="2026-03-16T00:00:00"/>
    <s v="EXT_CVENEGAS"/>
    <s v="ZSRV"/>
    <s v=""/>
    <s v="76088687"/>
    <s v="MCS CONSTRUCCIONES LIMITADA"/>
    <n v="529035"/>
    <n v="571.35528603674152"/>
    <s v="CLP"/>
    <s v="false"/>
  </r>
  <r>
    <s v="BOG"/>
    <s v="CO"/>
    <x v="3"/>
    <n v="708"/>
    <s v="CO Sgcia Legal"/>
    <s v="A CUBILLOS"/>
    <x v="3"/>
    <s v="1300008970"/>
    <s v="10"/>
    <x v="1924"/>
    <s v="proceso policivo 2019614490118602E"/>
    <d v="2026-03-16T00:00:00"/>
    <s v="EXT_DORTIZ"/>
    <s v="ZSPC"/>
    <s v=""/>
    <s v="C901697454"/>
    <s v="URBANÍSTIKA LEGAL S.A.S"/>
    <n v="2101086"/>
    <n v="571.25774877650895"/>
    <s v="COP"/>
    <s v="false"/>
  </r>
  <r>
    <s v="BOG"/>
    <s v="CO"/>
    <x v="3"/>
    <n v="920"/>
    <s v="Corp Tesore. Regi"/>
    <s v="dsantos"/>
    <x v="3"/>
    <s v="1400009360"/>
    <s v="10"/>
    <x v="1925"/>
    <s v="-Fideicomiso La Colina ene 26"/>
    <d v="2026-03-14T00:00:00"/>
    <s v="PMUNOZ"/>
    <s v="ZPMH"/>
    <s v=""/>
    <s v="C800140887"/>
    <s v="AVAL FIDUCIARIA SA"/>
    <n v="2101086"/>
    <n v="571.25774877650895"/>
    <s v="COP"/>
    <s v="false"/>
  </r>
  <r>
    <s v="BOG"/>
    <s v="CO"/>
    <x v="3"/>
    <n v="920"/>
    <s v="Corp Tesore. Regi"/>
    <s v="dsantos"/>
    <x v="3"/>
    <s v="1400009360"/>
    <s v="20"/>
    <x v="1925"/>
    <s v="-Fideicomiso La Colina feb 26"/>
    <d v="2026-03-14T00:00:00"/>
    <s v="PMUNOZ"/>
    <s v="ZPMH"/>
    <s v=""/>
    <s v="C800140887"/>
    <s v="AVAL FIDUCIARIA SA"/>
    <n v="2101086"/>
    <n v="571.25774877650895"/>
    <s v="COP"/>
    <s v="false"/>
  </r>
  <r>
    <s v="BOG"/>
    <s v="CO"/>
    <x v="3"/>
    <n v="920"/>
    <s v="Corp Tesore. Regi"/>
    <s v="dsantos"/>
    <x v="3"/>
    <s v="1400009360"/>
    <s v="30"/>
    <x v="1925"/>
    <s v="-Fideicomiso La Colina mar 26"/>
    <d v="2026-03-14T00:00:00"/>
    <s v="PMUNOZ"/>
    <s v="ZPMH"/>
    <s v=""/>
    <s v="C800140887"/>
    <s v="AVAL FIDUCIARIA SA"/>
    <n v="2101086"/>
    <n v="571.25774877650895"/>
    <s v="COP"/>
    <s v="false"/>
  </r>
  <r>
    <s v="BOG"/>
    <s v="CO"/>
    <x v="3"/>
    <n v="920"/>
    <s v="Corp Tesore. Regi"/>
    <s v="dsantos"/>
    <x v="3"/>
    <s v="1400009360"/>
    <s v="40"/>
    <x v="1925"/>
    <s v="-Fideicomiso La Colina abr 26"/>
    <d v="2026-03-14T00:00:00"/>
    <s v="PMUNOZ"/>
    <s v="ZPMH"/>
    <s v=""/>
    <s v="C800140887"/>
    <s v="AVAL FIDUCIARIA SA"/>
    <n v="2101086"/>
    <n v="571.25774877650895"/>
    <s v="COP"/>
    <s v="false"/>
  </r>
  <r>
    <s v="BOG"/>
    <s v="CO"/>
    <x v="3"/>
    <n v="920"/>
    <s v="Corp Tesore. Regi"/>
    <s v="dsantos"/>
    <x v="3"/>
    <s v="1400009360"/>
    <s v="50"/>
    <x v="1925"/>
    <s v="-Fideicomiso La Colina may 26"/>
    <d v="2026-03-14T00:00:00"/>
    <s v="PMUNOZ"/>
    <s v="ZPMH"/>
    <s v=""/>
    <s v="C800140887"/>
    <s v="AVAL FIDUCIARIA SA"/>
    <n v="2101086"/>
    <n v="571.25774877650895"/>
    <s v="COP"/>
    <s v="false"/>
  </r>
  <r>
    <s v="BOG"/>
    <s v="CO"/>
    <x v="3"/>
    <n v="920"/>
    <s v="Corp Tesore. Regi"/>
    <s v="dsantos"/>
    <x v="3"/>
    <s v="1400009360"/>
    <s v="60"/>
    <x v="1925"/>
    <s v="-Fideicomiso La Colina jun 26"/>
    <d v="2026-03-14T00:00:00"/>
    <s v="PMUNOZ"/>
    <s v="ZPMH"/>
    <s v=""/>
    <s v="C800140887"/>
    <s v="AVAL FIDUCIARIA SA"/>
    <n v="2101086"/>
    <n v="571.25774877650895"/>
    <s v="COP"/>
    <s v="false"/>
  </r>
  <r>
    <s v="BOG"/>
    <s v="CO"/>
    <x v="3"/>
    <n v="920"/>
    <s v="Corp Tesore. Regi"/>
    <s v="dsantos"/>
    <x v="3"/>
    <s v="1400009360"/>
    <s v="70"/>
    <x v="1925"/>
    <s v="-Fideicomiso La Colina jul 26"/>
    <d v="2026-03-14T00:00:00"/>
    <s v="PMUNOZ"/>
    <s v="ZPMH"/>
    <s v=""/>
    <s v="C800140887"/>
    <s v="AVAL FIDUCIARIA SA"/>
    <n v="2101086"/>
    <n v="571.25774877650895"/>
    <s v="COP"/>
    <s v="false"/>
  </r>
  <r>
    <s v="BOG"/>
    <s v="CO"/>
    <x v="3"/>
    <n v="920"/>
    <s v="Corp Tesore. Regi"/>
    <s v="dsantos"/>
    <x v="3"/>
    <s v="1400009360"/>
    <s v="80"/>
    <x v="1925"/>
    <s v="-Fideicomiso La Colina ago 26"/>
    <d v="2026-03-14T00:00:00"/>
    <s v="PMUNOZ"/>
    <s v="ZPMH"/>
    <s v=""/>
    <s v="C800140887"/>
    <s v="AVAL FIDUCIARIA SA"/>
    <n v="2101086"/>
    <n v="571.25774877650895"/>
    <s v="COP"/>
    <s v="false"/>
  </r>
  <r>
    <s v="BOG"/>
    <s v="CO"/>
    <x v="3"/>
    <n v="920"/>
    <s v="Corp Tesore. Regi"/>
    <s v="dsantos"/>
    <x v="3"/>
    <s v="1400009360"/>
    <s v="90"/>
    <x v="1925"/>
    <s v="-Fideicomiso La Colina sep 26"/>
    <d v="2026-03-14T00:00:00"/>
    <s v="PMUNOZ"/>
    <s v="ZPMH"/>
    <s v=""/>
    <s v="C800140887"/>
    <s v="AVAL FIDUCIARIA SA"/>
    <n v="2101086"/>
    <n v="571.25774877650895"/>
    <s v="COP"/>
    <s v="false"/>
  </r>
  <r>
    <s v="BOG"/>
    <s v="CO"/>
    <x v="3"/>
    <n v="920"/>
    <s v="Corp Tesore. Regi"/>
    <s v="dsantos"/>
    <x v="3"/>
    <s v="1400009360"/>
    <s v="100"/>
    <x v="1925"/>
    <s v="-Fideicomiso La Colina oct 26"/>
    <d v="2026-03-14T00:00:00"/>
    <s v="PMUNOZ"/>
    <s v="ZPMH"/>
    <s v=""/>
    <s v="C800140887"/>
    <s v="AVAL FIDUCIARIA SA"/>
    <n v="2101086"/>
    <n v="571.25774877650895"/>
    <s v="COP"/>
    <s v="false"/>
  </r>
  <r>
    <s v="BOG"/>
    <s v="CO"/>
    <x v="3"/>
    <n v="920"/>
    <s v="Corp Tesore. Regi"/>
    <s v="dsantos"/>
    <x v="3"/>
    <s v="1400009360"/>
    <s v="110"/>
    <x v="1925"/>
    <s v="-Fideicomiso La Colina nov 26"/>
    <d v="2026-03-14T00:00:00"/>
    <s v="PMUNOZ"/>
    <s v="ZPMH"/>
    <s v=""/>
    <s v="C800140887"/>
    <s v="AVAL FIDUCIARIA SA"/>
    <n v="2101086"/>
    <n v="571.25774877650895"/>
    <s v="COP"/>
    <s v="false"/>
  </r>
  <r>
    <s v="BOG"/>
    <s v="CO"/>
    <x v="3"/>
    <n v="920"/>
    <s v="Corp Tesore. Regi"/>
    <s v="dsantos"/>
    <x v="3"/>
    <s v="1400009360"/>
    <s v="120"/>
    <x v="1925"/>
    <s v="-Fideicomiso La Colina dic 26"/>
    <d v="2026-03-14T00:00:00"/>
    <s v="PMUNOZ"/>
    <s v="ZPMH"/>
    <s v=""/>
    <s v="C800140887"/>
    <s v="AVAL FIDUCIARIA SA"/>
    <n v="2101086"/>
    <n v="571.25774877650895"/>
    <s v="COP"/>
    <s v="false"/>
  </r>
  <r>
    <s v="4300"/>
    <s v="CO"/>
    <x v="3"/>
    <n v="704"/>
    <s v="CO Mktg Mall"/>
    <s v="JVALDERRAMA"/>
    <x v="2"/>
    <s v="1200145619"/>
    <s v="10"/>
    <x v="1926"/>
    <s v="PRESENTACION MUSICAL SAN VALENTIN"/>
    <d v="2026-02-13T00:00:00"/>
    <s v="JVALDERRAMA"/>
    <s v="ZSRV"/>
    <s v=""/>
    <s v="C108823802"/>
    <s v="EDWIN LEANDRO GALEANO GONZALEZ"/>
    <n v="2100000"/>
    <n v="570.96247960848291"/>
    <s v="COP"/>
    <s v="false"/>
  </r>
  <r>
    <s v="3510"/>
    <s v="PE"/>
    <x v="1"/>
    <n v="802"/>
    <s v="PE Ops Mall"/>
    <s v="RBECERRA"/>
    <x v="2"/>
    <s v="1200146364"/>
    <s v="10"/>
    <x v="1927"/>
    <s v="SUMINISTRO DE MATERIAL PARA FILTRCAIONES"/>
    <d v="2026-02-25T00:00:00"/>
    <s v="RBECERRA"/>
    <s v="ZSRV"/>
    <s v=""/>
    <s v="P47186416"/>
    <s v="WILSON CAMACHO CERDAN"/>
    <n v="1967.5"/>
    <n v="570.28985507246375"/>
    <s v="PEN"/>
    <s v="false"/>
  </r>
  <r>
    <s v="6400"/>
    <s v="PE"/>
    <x v="2"/>
    <n v="802"/>
    <s v="PE Ops Mall"/>
    <s v="PBRAVO"/>
    <x v="2"/>
    <s v="1200144164"/>
    <s v="10"/>
    <x v="1928"/>
    <s v="SUMINISTRO CANALETAS"/>
    <d v="2026-01-19T00:00:00"/>
    <s v="PBRAVO"/>
    <s v="ZSRV"/>
    <s v=""/>
    <s v="P60912235"/>
    <s v="INGENIERIA EN DISEÑO &amp; SOLUCIONES S"/>
    <n v="1959.3"/>
    <n v="567.91304347826087"/>
    <s v="PEN"/>
    <s v="false"/>
  </r>
  <r>
    <s v="2160"/>
    <s v="CL"/>
    <x v="0"/>
    <n v="602"/>
    <s v="CL Ops Mall"/>
    <s v="RCORTES"/>
    <x v="2"/>
    <s v="1200146642"/>
    <s v="10"/>
    <x v="1929"/>
    <s v="ALCANTARILLADO BODEGA DE CARTONES"/>
    <d v="2026-03-04T00:00:00"/>
    <s v="EXT_CVENEGAS"/>
    <s v="ZSRV"/>
    <s v=""/>
    <s v="76088687"/>
    <s v="MCS CONSTRUCCIONES LIMITADA"/>
    <n v="525230"/>
    <n v="567.24590411802194"/>
    <s v="CLP"/>
    <s v="false"/>
  </r>
  <r>
    <s v="2400"/>
    <s v="CL"/>
    <x v="0"/>
    <n v="602"/>
    <s v="CL Ops Mall"/>
    <s v="RMESA"/>
    <x v="2"/>
    <s v="1200146251"/>
    <s v="10"/>
    <x v="1930"/>
    <s v="Mantención EQ AC PAJ y CE2"/>
    <d v="2026-02-24T00:00:00"/>
    <s v="PCAMPOS"/>
    <s v="ZSRV"/>
    <s v=""/>
    <s v="77692006"/>
    <s v="FISER SPA"/>
    <n v="525004"/>
    <n v="567.00182519196915"/>
    <s v="CLP"/>
    <s v="false"/>
  </r>
  <r>
    <s v="1100"/>
    <s v="CL"/>
    <x v="0"/>
    <n v="604"/>
    <s v="CL Marketing Mall"/>
    <s v="MGALLARDO"/>
    <x v="3"/>
    <s v="1200147387"/>
    <s v="10"/>
    <x v="1931"/>
    <s v="GRAFICAS/ CIERRE CINE/ MAR 26"/>
    <d v="2026-03-16T00:00:00"/>
    <s v="MGALLARDOC"/>
    <s v="ZSRV"/>
    <s v=""/>
    <s v="76288682"/>
    <s v="PRODUCTORA FUENTES LIMITADA"/>
    <n v="525000"/>
    <n v="566.99750521097712"/>
    <s v="CLP"/>
    <s v="false"/>
  </r>
  <r>
    <s v="4300"/>
    <s v="CO"/>
    <x v="3"/>
    <n v="702"/>
    <s v="CO Ops Mall"/>
    <s v="ARICO"/>
    <x v="2"/>
    <s v="1200145953"/>
    <s v="10"/>
    <x v="1932"/>
    <s v="HIGIENE Y TAPIZ ENE Y FEB 2026"/>
    <d v="2026-02-19T00:00:00"/>
    <s v="EXT_JTRUJILL"/>
    <s v="ZSRV"/>
    <s v=""/>
    <s v="C900463507"/>
    <s v="BALOR S . A . S ."/>
    <n v="2085230"/>
    <n v="566.94671016856989"/>
    <s v="COP"/>
    <s v="false"/>
  </r>
  <r>
    <s v="3520"/>
    <s v="PE"/>
    <x v="1"/>
    <n v="802"/>
    <s v="PE Ops Mall"/>
    <s v="GLUDENA"/>
    <x v="2"/>
    <s v="1200145310"/>
    <s v="10"/>
    <x v="1933"/>
    <s v="SUMINISTRO MESA DE FULBITO DE MANO"/>
    <d v="2026-02-09T00:00:00"/>
    <s v="GLUDENA"/>
    <s v="ZSRV"/>
    <s v=""/>
    <s v="P20416564"/>
    <s v="SUSAN LEON PRODUCCIONES Y REPRESENT"/>
    <n v="1950"/>
    <n v="565.21739130434776"/>
    <s v="PEN"/>
    <s v="false"/>
  </r>
  <r>
    <s v="OAS"/>
    <s v="CO"/>
    <x v="3"/>
    <n v="710"/>
    <s v="CO Sgcia Personas"/>
    <s v="C Idáñez"/>
    <x v="0"/>
    <s v="1300008878"/>
    <s v="10"/>
    <x v="1934"/>
    <s v="Masajes relajantes"/>
    <d v="2026-01-30T00:00:00"/>
    <s v="PRA_KCUBIDES"/>
    <s v="ZSPC"/>
    <s v=""/>
    <s v="C901639512"/>
    <s v="SCAPE COLOMBIA S.A.S."/>
    <n v="2075292"/>
    <n v="564.24469820554646"/>
    <s v="COP"/>
    <s v="false"/>
  </r>
  <r>
    <s v="6740"/>
    <s v="PE"/>
    <x v="2"/>
    <n v="804"/>
    <s v="PE Marketing Mall"/>
    <s v="KORDAYA"/>
    <x v="3"/>
    <s v="1200147681"/>
    <s v="10"/>
    <x v="1935"/>
    <s v="BTL_Marzo-Show-Infantil"/>
    <d v="2026-03-19T00:00:00"/>
    <s v="EXT_ACHIHUAN"/>
    <s v="ZSRV"/>
    <s v=""/>
    <s v="P49614128"/>
    <s v="BACKSTAGE &amp; MARKETING SRL"/>
    <n v="1945"/>
    <n v="563.768115942029"/>
    <s v="PEN"/>
    <s v="false"/>
  </r>
  <r>
    <s v="1100"/>
    <s v="CL"/>
    <x v="0"/>
    <n v="614"/>
    <s v="CL Explotación TI"/>
    <s v="CPAVEZ"/>
    <x v="2"/>
    <s v="1200145028"/>
    <s v="10"/>
    <x v="1936"/>
    <s v="CELULAR - KARLA GUERRA"/>
    <d v="2026-02-04T00:00:00"/>
    <s v="CPAVEZ"/>
    <s v="ZSRV"/>
    <s v="SER_GRAL"/>
    <s v="96806980"/>
    <s v="ENTEL PCS TELECOMUNICACIONES S.A."/>
    <n v="521261"/>
    <n v="562.95940297862694"/>
    <s v="CLP"/>
    <s v="false"/>
  </r>
  <r>
    <s v="1100"/>
    <s v="CL"/>
    <x v="0"/>
    <n v="914"/>
    <s v="Corp Explo. TI"/>
    <s v="CPAVEZ"/>
    <x v="2"/>
    <s v="1200145731"/>
    <s v="10"/>
    <x v="1937"/>
    <s v="CELULAR - IGNACIO PALMA"/>
    <d v="2026-02-17T00:00:00"/>
    <s v="CPAVEZ"/>
    <s v="ZSRV"/>
    <s v="SER_GRAL"/>
    <s v="96806980"/>
    <s v="ENTEL PCS TELECOMUNICACIONES S.A."/>
    <n v="521261"/>
    <n v="562.95940297862694"/>
    <s v="CLP"/>
    <s v="false"/>
  </r>
  <r>
    <s v="1110"/>
    <s v="CL"/>
    <x v="0"/>
    <n v="603"/>
    <s v="CL Ops Out/Strip"/>
    <s v="MBELLO"/>
    <x v="2"/>
    <s v="1200145663"/>
    <s v="10"/>
    <x v="1938"/>
    <s v="Módulos Monitoreos Ex Bazhars Suc 146 SE"/>
    <d v="2026-02-16T00:00:00"/>
    <s v="EXT_MBELLO"/>
    <s v="ZSRV"/>
    <s v=""/>
    <s v="76425235"/>
    <s v="REDES CONTRA INCENDIOS SPA"/>
    <n v="13.5"/>
    <n v="562.5"/>
    <s v="UF"/>
    <s v="false"/>
  </r>
  <r>
    <s v="1110"/>
    <s v="CL"/>
    <x v="0"/>
    <n v="603"/>
    <s v="CL Ops Out/Strip"/>
    <s v="MBELLO"/>
    <x v="2"/>
    <s v="1200146758"/>
    <s v="10"/>
    <x v="1939"/>
    <s v="Mod.Monitoreo Loc.Lippi Suc82 SectorC"/>
    <d v="2026-03-05T00:00:00"/>
    <s v="EXT_MBELLO"/>
    <s v="ZSRV"/>
    <s v=""/>
    <s v="76425235"/>
    <s v="REDES CONTRA INCENDIOS SPA"/>
    <n v="13.5"/>
    <n v="562.5"/>
    <s v="UF"/>
    <s v="false"/>
  </r>
  <r>
    <s v="1110"/>
    <s v="CL"/>
    <x v="0"/>
    <n v="603"/>
    <s v="CL Ops Out/Strip"/>
    <s v="MBELLO"/>
    <x v="2"/>
    <s v="1200146756"/>
    <s v="10"/>
    <x v="1940"/>
    <s v="Mod. Monitoreo Loc.Bamers Suc 24B Sect.B"/>
    <d v="2026-03-05T00:00:00"/>
    <s v="EXT_MBELLO"/>
    <s v="ZSRV"/>
    <s v=""/>
    <s v="76425235"/>
    <s v="REDES CONTRA INCENDIOS SPA"/>
    <n v="13.5"/>
    <n v="562.5"/>
    <s v="UF"/>
    <s v="false"/>
  </r>
  <r>
    <s v="OUL"/>
    <s v="PE"/>
    <x v="1"/>
    <n v="803"/>
    <s v="PE Ops Out/Strips"/>
    <s v="mrodriguezc"/>
    <x v="2"/>
    <s v="1200144150"/>
    <s v="10"/>
    <x v="1941"/>
    <s v="Filtración, tubería de agua potable - ba"/>
    <d v="2026-01-16T00:00:00"/>
    <s v="MRODRIGUEZC"/>
    <s v="ZSRV"/>
    <s v=""/>
    <s v="P09132227"/>
    <s v="PALACIOS DIAZ ROSA LINDA"/>
    <n v="1940"/>
    <n v="562.31884057971013"/>
    <s v="PEN"/>
    <s v="false"/>
  </r>
  <r>
    <s v="1100"/>
    <s v="CL"/>
    <x v="0"/>
    <n v="602"/>
    <s v="CL Ops Mall"/>
    <s v="RMESA"/>
    <x v="2"/>
    <s v="1200146258"/>
    <s v="10"/>
    <x v="1942"/>
    <s v="Seg.Movil 2026 los andes - Ene"/>
    <d v="2026-02-24T00:00:00"/>
    <s v="PCAMPOS"/>
    <s v="ZSRV"/>
    <s v=""/>
    <s v="77506994"/>
    <s v="GRUPO AMERICA SEGURIDAD"/>
    <n v="520660"/>
    <n v="562.31032583456636"/>
    <s v="CLP"/>
    <s v="false"/>
  </r>
  <r>
    <s v="1100"/>
    <s v="CL"/>
    <x v="0"/>
    <n v="602"/>
    <s v="CL Ops Mall"/>
    <s v="RMESA"/>
    <x v="2"/>
    <s v="1200146258"/>
    <s v="20"/>
    <x v="1942"/>
    <s v="Seg.Movil 2026 los andes - Feb"/>
    <d v="2026-02-24T00:00:00"/>
    <s v="PCAMPOS"/>
    <s v="ZSRV"/>
    <s v=""/>
    <s v="77506994"/>
    <s v="GRUPO AMERICA SEGURIDAD"/>
    <n v="520660"/>
    <n v="562.31032583456636"/>
    <s v="CLP"/>
    <s v="false"/>
  </r>
  <r>
    <s v="1100"/>
    <s v="CL"/>
    <x v="0"/>
    <n v="602"/>
    <s v="CL Ops Mall"/>
    <s v="RMESA"/>
    <x v="2"/>
    <s v="1200146258"/>
    <s v="30"/>
    <x v="1942"/>
    <s v="Seg.Movil 2026 los andes - Mar"/>
    <d v="2026-02-24T00:00:00"/>
    <s v="PCAMPOS"/>
    <s v="ZSRV"/>
    <s v=""/>
    <s v="77506994"/>
    <s v="GRUPO AMERICA SEGURIDAD"/>
    <n v="520660"/>
    <n v="562.31032583456636"/>
    <s v="CLP"/>
    <s v="false"/>
  </r>
  <r>
    <s v="1100"/>
    <s v="CL"/>
    <x v="0"/>
    <n v="602"/>
    <s v="CL Ops Mall"/>
    <s v="RMESA"/>
    <x v="2"/>
    <s v="1200146258"/>
    <s v="40"/>
    <x v="1942"/>
    <s v="Seg.Movil 2026 los andes - Abr"/>
    <d v="2026-02-24T00:00:00"/>
    <s v="PCAMPOS"/>
    <s v="ZSRV"/>
    <s v=""/>
    <s v="77506994"/>
    <s v="GRUPO AMERICA SEGURIDAD"/>
    <n v="520660"/>
    <n v="562.31032583456636"/>
    <s v="CLP"/>
    <s v="false"/>
  </r>
  <r>
    <s v="1100"/>
    <s v="CL"/>
    <x v="0"/>
    <n v="602"/>
    <s v="CL Ops Mall"/>
    <s v="RMESA"/>
    <x v="2"/>
    <s v="1200146258"/>
    <s v="50"/>
    <x v="1942"/>
    <s v="Seg.Movil 2026 los andes - May"/>
    <d v="2026-02-24T00:00:00"/>
    <s v="PCAMPOS"/>
    <s v="ZSRV"/>
    <s v=""/>
    <s v="77506994"/>
    <s v="GRUPO AMERICA SEGURIDAD"/>
    <n v="520660"/>
    <n v="562.31032583456636"/>
    <s v="CLP"/>
    <s v="false"/>
  </r>
  <r>
    <s v="1100"/>
    <s v="CL"/>
    <x v="0"/>
    <n v="602"/>
    <s v="CL Ops Mall"/>
    <s v="RMESA"/>
    <x v="2"/>
    <s v="1200146258"/>
    <s v="60"/>
    <x v="1942"/>
    <s v="Seg.Movil 2026 los andes - Jun"/>
    <d v="2026-02-24T00:00:00"/>
    <s v="PCAMPOS"/>
    <s v="ZSRV"/>
    <s v=""/>
    <s v="77506994"/>
    <s v="GRUPO AMERICA SEGURIDAD"/>
    <n v="520660"/>
    <n v="562.31032583456636"/>
    <s v="CLP"/>
    <s v="false"/>
  </r>
  <r>
    <s v="1100"/>
    <s v="CL"/>
    <x v="0"/>
    <n v="602"/>
    <s v="CL Ops Mall"/>
    <s v="RMESA"/>
    <x v="2"/>
    <s v="1200146258"/>
    <s v="70"/>
    <x v="1942"/>
    <s v="Seg.Movil 2026 los andes - Jul"/>
    <d v="2026-02-24T00:00:00"/>
    <s v="PCAMPOS"/>
    <s v="ZSRV"/>
    <s v=""/>
    <s v="77506994"/>
    <s v="GRUPO AMERICA SEGURIDAD"/>
    <n v="520660"/>
    <n v="562.31032583456636"/>
    <s v="CLP"/>
    <s v="false"/>
  </r>
  <r>
    <s v="1100"/>
    <s v="CL"/>
    <x v="0"/>
    <n v="602"/>
    <s v="CL Ops Mall"/>
    <s v="RMESA"/>
    <x v="2"/>
    <s v="1200146258"/>
    <s v="80"/>
    <x v="1942"/>
    <s v="Seg.Movil 2026 los andes - Ago"/>
    <d v="2026-02-24T00:00:00"/>
    <s v="PCAMPOS"/>
    <s v="ZSRV"/>
    <s v=""/>
    <s v="77506994"/>
    <s v="GRUPO AMERICA SEGURIDAD"/>
    <n v="520660"/>
    <n v="562.31032583456636"/>
    <s v="CLP"/>
    <s v="false"/>
  </r>
  <r>
    <s v="1100"/>
    <s v="CL"/>
    <x v="0"/>
    <n v="602"/>
    <s v="CL Ops Mall"/>
    <s v="RMESA"/>
    <x v="2"/>
    <s v="1200146258"/>
    <s v="90"/>
    <x v="1942"/>
    <s v="Seg.Movil 2026 los andes - Sep"/>
    <d v="2026-02-24T00:00:00"/>
    <s v="PCAMPOS"/>
    <s v="ZSRV"/>
    <s v=""/>
    <s v="77506994"/>
    <s v="GRUPO AMERICA SEGURIDAD"/>
    <n v="520660"/>
    <n v="562.31032583456636"/>
    <s v="CLP"/>
    <s v="false"/>
  </r>
  <r>
    <s v="1100"/>
    <s v="CL"/>
    <x v="0"/>
    <n v="602"/>
    <s v="CL Ops Mall"/>
    <s v="RMESA"/>
    <x v="2"/>
    <s v="1200146258"/>
    <s v="100"/>
    <x v="1942"/>
    <s v="Seg.Movil 2026 los andes - Oct"/>
    <d v="2026-02-24T00:00:00"/>
    <s v="PCAMPOS"/>
    <s v="ZSRV"/>
    <s v=""/>
    <s v="77506994"/>
    <s v="GRUPO AMERICA SEGURIDAD"/>
    <n v="520660"/>
    <n v="562.31032583456636"/>
    <s v="CLP"/>
    <s v="false"/>
  </r>
  <r>
    <s v="1100"/>
    <s v="CL"/>
    <x v="0"/>
    <n v="602"/>
    <s v="CL Ops Mall"/>
    <s v="RMESA"/>
    <x v="2"/>
    <s v="1200146258"/>
    <s v="110"/>
    <x v="1942"/>
    <s v="Seg.Movil 2026 los andes - Nov"/>
    <d v="2026-02-24T00:00:00"/>
    <s v="PCAMPOS"/>
    <s v="ZSRV"/>
    <s v=""/>
    <s v="77506994"/>
    <s v="GRUPO AMERICA SEGURIDAD"/>
    <n v="520660"/>
    <n v="562.31032583456636"/>
    <s v="CLP"/>
    <s v="false"/>
  </r>
  <r>
    <s v="1100"/>
    <s v="CL"/>
    <x v="0"/>
    <n v="602"/>
    <s v="CL Ops Mall"/>
    <s v="RMESA"/>
    <x v="2"/>
    <s v="1200146258"/>
    <s v="120"/>
    <x v="1942"/>
    <s v="Seg.Movil 2026 los andes - Dic"/>
    <d v="2026-02-24T00:00:00"/>
    <s v="PCAMPOS"/>
    <s v="ZSRV"/>
    <s v=""/>
    <s v="77506994"/>
    <s v="GRUPO AMERICA SEGURIDAD"/>
    <n v="520660"/>
    <n v="562.31032583456636"/>
    <s v="CLP"/>
    <s v="false"/>
  </r>
  <r>
    <s v="2250"/>
    <s v="CL"/>
    <x v="0"/>
    <n v="602"/>
    <s v="CL Ops Mall"/>
    <s v="RMESA"/>
    <x v="2"/>
    <s v="1200146246"/>
    <s v="10"/>
    <x v="1943"/>
    <s v="Seg.Movil 2026 Chicureo Ene"/>
    <d v="2026-02-24T00:00:00"/>
    <s v="PCAMPOS"/>
    <s v="ZSRV"/>
    <s v=""/>
    <s v="77506994"/>
    <s v="GRUPO AMERICA SEGURIDAD"/>
    <n v="520660"/>
    <n v="562.31032583456636"/>
    <s v="CLP"/>
    <s v="false"/>
  </r>
  <r>
    <s v="2250"/>
    <s v="CL"/>
    <x v="0"/>
    <n v="602"/>
    <s v="CL Ops Mall"/>
    <s v="RMESA"/>
    <x v="2"/>
    <s v="1200146246"/>
    <s v="20"/>
    <x v="1943"/>
    <s v="Seg.Movil 2026 Chicureo Feb"/>
    <d v="2026-02-24T00:00:00"/>
    <s v="PCAMPOS"/>
    <s v="ZSRV"/>
    <s v=""/>
    <s v="77506994"/>
    <s v="GRUPO AMERICA SEGURIDAD"/>
    <n v="520660"/>
    <n v="562.31032583456636"/>
    <s v="CLP"/>
    <s v="false"/>
  </r>
  <r>
    <s v="2250"/>
    <s v="CL"/>
    <x v="0"/>
    <n v="602"/>
    <s v="CL Ops Mall"/>
    <s v="RMESA"/>
    <x v="2"/>
    <s v="1200146246"/>
    <s v="30"/>
    <x v="1943"/>
    <s v="Seg.Movil 2026 Chicureo Mar"/>
    <d v="2026-02-24T00:00:00"/>
    <s v="PCAMPOS"/>
    <s v="ZSRV"/>
    <s v=""/>
    <s v="77506994"/>
    <s v="GRUPO AMERICA SEGURIDAD"/>
    <n v="520660"/>
    <n v="562.31032583456636"/>
    <s v="CLP"/>
    <s v="false"/>
  </r>
  <r>
    <s v="2250"/>
    <s v="CL"/>
    <x v="0"/>
    <n v="602"/>
    <s v="CL Ops Mall"/>
    <s v="RMESA"/>
    <x v="2"/>
    <s v="1200146246"/>
    <s v="40"/>
    <x v="1943"/>
    <s v="Seg.Movil 2026 Chicureo Abr"/>
    <d v="2026-02-24T00:00:00"/>
    <s v="PCAMPOS"/>
    <s v="ZSRV"/>
    <s v=""/>
    <s v="77506994"/>
    <s v="GRUPO AMERICA SEGURIDAD"/>
    <n v="520660"/>
    <n v="562.31032583456636"/>
    <s v="CLP"/>
    <s v="false"/>
  </r>
  <r>
    <s v="2250"/>
    <s v="CL"/>
    <x v="0"/>
    <n v="602"/>
    <s v="CL Ops Mall"/>
    <s v="RMESA"/>
    <x v="2"/>
    <s v="1200146246"/>
    <s v="50"/>
    <x v="1943"/>
    <s v="Seg.Movil 2026 Chicureo May"/>
    <d v="2026-02-24T00:00:00"/>
    <s v="PCAMPOS"/>
    <s v="ZSRV"/>
    <s v=""/>
    <s v="77506994"/>
    <s v="GRUPO AMERICA SEGURIDAD"/>
    <n v="520660"/>
    <n v="562.31032583456636"/>
    <s v="CLP"/>
    <s v="false"/>
  </r>
  <r>
    <s v="2250"/>
    <s v="CL"/>
    <x v="0"/>
    <n v="602"/>
    <s v="CL Ops Mall"/>
    <s v="RMESA"/>
    <x v="2"/>
    <s v="1200146246"/>
    <s v="60"/>
    <x v="1943"/>
    <s v="Seg.Movil 2026 Chicureo Jun"/>
    <d v="2026-02-24T00:00:00"/>
    <s v="PCAMPOS"/>
    <s v="ZSRV"/>
    <s v=""/>
    <s v="77506994"/>
    <s v="GRUPO AMERICA SEGURIDAD"/>
    <n v="520660"/>
    <n v="562.31032583456636"/>
    <s v="CLP"/>
    <s v="false"/>
  </r>
  <r>
    <s v="2250"/>
    <s v="CL"/>
    <x v="0"/>
    <n v="602"/>
    <s v="CL Ops Mall"/>
    <s v="RMESA"/>
    <x v="2"/>
    <s v="1200146246"/>
    <s v="70"/>
    <x v="1943"/>
    <s v="Seg.Movil 2026 Chicureo Jul"/>
    <d v="2026-02-24T00:00:00"/>
    <s v="PCAMPOS"/>
    <s v="ZSRV"/>
    <s v=""/>
    <s v="77506994"/>
    <s v="GRUPO AMERICA SEGURIDAD"/>
    <n v="520660"/>
    <n v="562.31032583456636"/>
    <s v="CLP"/>
    <s v="false"/>
  </r>
  <r>
    <s v="2250"/>
    <s v="CL"/>
    <x v="0"/>
    <n v="602"/>
    <s v="CL Ops Mall"/>
    <s v="RMESA"/>
    <x v="2"/>
    <s v="1200146246"/>
    <s v="80"/>
    <x v="1943"/>
    <s v="Seg.Movil 2026 Chicureo Ago"/>
    <d v="2026-02-24T00:00:00"/>
    <s v="PCAMPOS"/>
    <s v="ZSRV"/>
    <s v=""/>
    <s v="77506994"/>
    <s v="GRUPO AMERICA SEGURIDAD"/>
    <n v="520660"/>
    <n v="562.31032583456636"/>
    <s v="CLP"/>
    <s v="false"/>
  </r>
  <r>
    <s v="2250"/>
    <s v="CL"/>
    <x v="0"/>
    <n v="602"/>
    <s v="CL Ops Mall"/>
    <s v="RMESA"/>
    <x v="2"/>
    <s v="1200146246"/>
    <s v="90"/>
    <x v="1943"/>
    <s v="Seg.Movil 2026 Chicureo Sep"/>
    <d v="2026-02-24T00:00:00"/>
    <s v="PCAMPOS"/>
    <s v="ZSRV"/>
    <s v=""/>
    <s v="77506994"/>
    <s v="GRUPO AMERICA SEGURIDAD"/>
    <n v="520660"/>
    <n v="562.31032583456636"/>
    <s v="CLP"/>
    <s v="false"/>
  </r>
  <r>
    <s v="2250"/>
    <s v="CL"/>
    <x v="0"/>
    <n v="602"/>
    <s v="CL Ops Mall"/>
    <s v="RMESA"/>
    <x v="2"/>
    <s v="1200146246"/>
    <s v="100"/>
    <x v="1943"/>
    <s v="Seg.Movil 2026 Chicureo Oct"/>
    <d v="2026-02-24T00:00:00"/>
    <s v="PCAMPOS"/>
    <s v="ZSRV"/>
    <s v=""/>
    <s v="77506994"/>
    <s v="GRUPO AMERICA SEGURIDAD"/>
    <n v="520660"/>
    <n v="562.31032583456636"/>
    <s v="CLP"/>
    <s v="false"/>
  </r>
  <r>
    <s v="2250"/>
    <s v="CL"/>
    <x v="0"/>
    <n v="602"/>
    <s v="CL Ops Mall"/>
    <s v="RMESA"/>
    <x v="2"/>
    <s v="1200146246"/>
    <s v="110"/>
    <x v="1943"/>
    <s v="Seg.Movil 2026 Chicureo Nov"/>
    <d v="2026-02-24T00:00:00"/>
    <s v="PCAMPOS"/>
    <s v="ZSRV"/>
    <s v=""/>
    <s v="77506994"/>
    <s v="GRUPO AMERICA SEGURIDAD"/>
    <n v="520660"/>
    <n v="562.31032583456636"/>
    <s v="CLP"/>
    <s v="false"/>
  </r>
  <r>
    <s v="2250"/>
    <s v="CL"/>
    <x v="0"/>
    <n v="602"/>
    <s v="CL Ops Mall"/>
    <s v="RMESA"/>
    <x v="2"/>
    <s v="1200146246"/>
    <s v="120"/>
    <x v="1943"/>
    <s v="Seg.Movil 2026 Chicureo Dic"/>
    <d v="2026-02-24T00:00:00"/>
    <s v="PCAMPOS"/>
    <s v="ZSRV"/>
    <s v=""/>
    <s v="77506994"/>
    <s v="GRUPO AMERICA SEGURIDAD"/>
    <n v="520660"/>
    <n v="562.31032583456636"/>
    <s v="CLP"/>
    <s v="false"/>
  </r>
  <r>
    <s v="2250"/>
    <s v="CL"/>
    <x v="0"/>
    <n v="602"/>
    <s v="CL Ops Mall"/>
    <s v="RMESA"/>
    <x v="2"/>
    <s v="1200146245"/>
    <s v="10"/>
    <x v="1944"/>
    <s v="Seg.Movil 2026 El Molino Ene"/>
    <d v="2026-02-24T00:00:00"/>
    <s v="PCAMPOS"/>
    <s v="ZSRV"/>
    <s v=""/>
    <s v="77506994"/>
    <s v="GRUPO AMERICA SEGURIDAD"/>
    <n v="520660"/>
    <n v="562.31032583456636"/>
    <s v="CLP"/>
    <s v="false"/>
  </r>
  <r>
    <s v="2250"/>
    <s v="CL"/>
    <x v="0"/>
    <n v="602"/>
    <s v="CL Ops Mall"/>
    <s v="RMESA"/>
    <x v="2"/>
    <s v="1200146245"/>
    <s v="20"/>
    <x v="1944"/>
    <s v="Seg.Movil 2026 El Molino Feb"/>
    <d v="2026-02-24T00:00:00"/>
    <s v="PCAMPOS"/>
    <s v="ZSRV"/>
    <s v=""/>
    <s v="77506994"/>
    <s v="GRUPO AMERICA SEGURIDAD"/>
    <n v="520660"/>
    <n v="562.31032583456636"/>
    <s v="CLP"/>
    <s v="false"/>
  </r>
  <r>
    <s v="2250"/>
    <s v="CL"/>
    <x v="0"/>
    <n v="602"/>
    <s v="CL Ops Mall"/>
    <s v="RMESA"/>
    <x v="2"/>
    <s v="1200146245"/>
    <s v="30"/>
    <x v="1944"/>
    <s v="Seg.Movil 2026 El Molino Mar"/>
    <d v="2026-02-24T00:00:00"/>
    <s v="PCAMPOS"/>
    <s v="ZSRV"/>
    <s v=""/>
    <s v="77506994"/>
    <s v="GRUPO AMERICA SEGURIDAD"/>
    <n v="520660"/>
    <n v="562.31032583456636"/>
    <s v="CLP"/>
    <s v="false"/>
  </r>
  <r>
    <s v="2250"/>
    <s v="CL"/>
    <x v="0"/>
    <n v="602"/>
    <s v="CL Ops Mall"/>
    <s v="RMESA"/>
    <x v="2"/>
    <s v="1200146245"/>
    <s v="40"/>
    <x v="1944"/>
    <s v="Seg.Movil 2026 El Molino Abr"/>
    <d v="2026-02-24T00:00:00"/>
    <s v="PCAMPOS"/>
    <s v="ZSRV"/>
    <s v=""/>
    <s v="77506994"/>
    <s v="GRUPO AMERICA SEGURIDAD"/>
    <n v="520660"/>
    <n v="562.31032583456636"/>
    <s v="CLP"/>
    <s v="false"/>
  </r>
  <r>
    <s v="2250"/>
    <s v="CL"/>
    <x v="0"/>
    <n v="602"/>
    <s v="CL Ops Mall"/>
    <s v="RMESA"/>
    <x v="2"/>
    <s v="1200146245"/>
    <s v="50"/>
    <x v="1944"/>
    <s v="Seg.Movil 2026 El Molino May"/>
    <d v="2026-02-24T00:00:00"/>
    <s v="PCAMPOS"/>
    <s v="ZSRV"/>
    <s v=""/>
    <s v="77506994"/>
    <s v="GRUPO AMERICA SEGURIDAD"/>
    <n v="520660"/>
    <n v="562.31032583456636"/>
    <s v="CLP"/>
    <s v="false"/>
  </r>
  <r>
    <s v="2250"/>
    <s v="CL"/>
    <x v="0"/>
    <n v="602"/>
    <s v="CL Ops Mall"/>
    <s v="RMESA"/>
    <x v="2"/>
    <s v="1200146245"/>
    <s v="60"/>
    <x v="1944"/>
    <s v="Seg.Movil 2026 El Molino Jun"/>
    <d v="2026-02-24T00:00:00"/>
    <s v="PCAMPOS"/>
    <s v="ZSRV"/>
    <s v=""/>
    <s v="77506994"/>
    <s v="GRUPO AMERICA SEGURIDAD"/>
    <n v="520660"/>
    <n v="562.31032583456636"/>
    <s v="CLP"/>
    <s v="false"/>
  </r>
  <r>
    <s v="2250"/>
    <s v="CL"/>
    <x v="0"/>
    <n v="602"/>
    <s v="CL Ops Mall"/>
    <s v="RMESA"/>
    <x v="2"/>
    <s v="1200146245"/>
    <s v="70"/>
    <x v="1944"/>
    <s v="Seg.Movil 2026 El Molino Jul"/>
    <d v="2026-02-24T00:00:00"/>
    <s v="PCAMPOS"/>
    <s v="ZSRV"/>
    <s v=""/>
    <s v="77506994"/>
    <s v="GRUPO AMERICA SEGURIDAD"/>
    <n v="520660"/>
    <n v="562.31032583456636"/>
    <s v="CLP"/>
    <s v="false"/>
  </r>
  <r>
    <s v="2250"/>
    <s v="CL"/>
    <x v="0"/>
    <n v="602"/>
    <s v="CL Ops Mall"/>
    <s v="RMESA"/>
    <x v="2"/>
    <s v="1200146245"/>
    <s v="80"/>
    <x v="1944"/>
    <s v="Seg.Movil 2026 El Molino Ago"/>
    <d v="2026-02-24T00:00:00"/>
    <s v="PCAMPOS"/>
    <s v="ZSRV"/>
    <s v=""/>
    <s v="77506994"/>
    <s v="GRUPO AMERICA SEGURIDAD"/>
    <n v="520660"/>
    <n v="562.31032583456636"/>
    <s v="CLP"/>
    <s v="false"/>
  </r>
  <r>
    <s v="2250"/>
    <s v="CL"/>
    <x v="0"/>
    <n v="602"/>
    <s v="CL Ops Mall"/>
    <s v="RMESA"/>
    <x v="2"/>
    <s v="1200146245"/>
    <s v="90"/>
    <x v="1944"/>
    <s v="Seg.Movil 2026 El Molino Sep"/>
    <d v="2026-02-24T00:00:00"/>
    <s v="PCAMPOS"/>
    <s v="ZSRV"/>
    <s v=""/>
    <s v="77506994"/>
    <s v="GRUPO AMERICA SEGURIDAD"/>
    <n v="520660"/>
    <n v="562.31032583456636"/>
    <s v="CLP"/>
    <s v="false"/>
  </r>
  <r>
    <s v="2250"/>
    <s v="CL"/>
    <x v="0"/>
    <n v="602"/>
    <s v="CL Ops Mall"/>
    <s v="RMESA"/>
    <x v="2"/>
    <s v="1200146245"/>
    <s v="100"/>
    <x v="1944"/>
    <s v="Seg.Movil 2026 El Molino Oct"/>
    <d v="2026-02-24T00:00:00"/>
    <s v="PCAMPOS"/>
    <s v="ZSRV"/>
    <s v=""/>
    <s v="77506994"/>
    <s v="GRUPO AMERICA SEGURIDAD"/>
    <n v="520660"/>
    <n v="562.31032583456636"/>
    <s v="CLP"/>
    <s v="false"/>
  </r>
  <r>
    <s v="2250"/>
    <s v="CL"/>
    <x v="0"/>
    <n v="602"/>
    <s v="CL Ops Mall"/>
    <s v="RMESA"/>
    <x v="2"/>
    <s v="1200146245"/>
    <s v="110"/>
    <x v="1944"/>
    <s v="Seg.Movil 2026 El Molino Nov"/>
    <d v="2026-02-24T00:00:00"/>
    <s v="PCAMPOS"/>
    <s v="ZSRV"/>
    <s v=""/>
    <s v="77506994"/>
    <s v="GRUPO AMERICA SEGURIDAD"/>
    <n v="520660"/>
    <n v="562.31032583456636"/>
    <s v="CLP"/>
    <s v="false"/>
  </r>
  <r>
    <s v="2250"/>
    <s v="CL"/>
    <x v="0"/>
    <n v="602"/>
    <s v="CL Ops Mall"/>
    <s v="RMESA"/>
    <x v="2"/>
    <s v="1200146245"/>
    <s v="120"/>
    <x v="1944"/>
    <s v="Seg.Movil 2026 El Molino Dic"/>
    <d v="2026-02-24T00:00:00"/>
    <s v="PCAMPOS"/>
    <s v="ZSRV"/>
    <s v=""/>
    <s v="77506994"/>
    <s v="GRUPO AMERICA SEGURIDAD"/>
    <n v="520660"/>
    <n v="562.31032583456636"/>
    <s v="CLP"/>
    <s v="false"/>
  </r>
  <r>
    <s v="1100"/>
    <s v="CL"/>
    <x v="0"/>
    <n v="602"/>
    <s v="CL Ops Mall"/>
    <s v="AGOMEZ"/>
    <x v="2"/>
    <s v="1200145137"/>
    <s v="10"/>
    <x v="1945"/>
    <s v="GRAFICA Mejor experiencia"/>
    <d v="2026-02-05T00:00:00"/>
    <s v="EXT_DMENESES"/>
    <s v="ZSRV"/>
    <s v=""/>
    <s v="76593514"/>
    <s v="TEMPO PRODUCCIONES BY DS SPA"/>
    <n v="520000"/>
    <n v="561.59752897087253"/>
    <s v="CLP"/>
    <s v="false"/>
  </r>
  <r>
    <s v="1100"/>
    <s v="CL"/>
    <x v="0"/>
    <n v="604"/>
    <s v="CL Marketing Mall"/>
    <s v="MGALLARDO"/>
    <x v="2"/>
    <s v="1200146874"/>
    <s v="10"/>
    <x v="1946"/>
    <s v="GRAFICAS/ PENDONES PD/ FEB 26"/>
    <d v="2026-03-09T00:00:00"/>
    <s v="MGALLARDOC"/>
    <s v="ZSRV"/>
    <s v=""/>
    <s v="76593514"/>
    <s v="TEMPO PRODUCCIONES BY DS SPA"/>
    <n v="520000"/>
    <n v="561.59752897087253"/>
    <s v="CLP"/>
    <s v="false"/>
  </r>
  <r>
    <s v="DCO"/>
    <s v="CO"/>
    <x v="3"/>
    <n v="711"/>
    <s v="CO A.Finanzas"/>
    <s v="ABARRAGAN"/>
    <x v="2"/>
    <s v="1200144003"/>
    <s v="10"/>
    <x v="1947"/>
    <s v="NOVAVENTA 19% DIC"/>
    <d v="2026-01-14T00:00:00"/>
    <s v="LBARRAGAN"/>
    <s v="ZSRV"/>
    <s v=""/>
    <s v="C811025289"/>
    <s v="NOVAVENTA S.A.S"/>
    <n v="2064648"/>
    <n v="561.35073409461666"/>
    <s v="COP"/>
    <s v="false"/>
  </r>
  <r>
    <s v="3510"/>
    <s v="PE"/>
    <x v="1"/>
    <n v="804"/>
    <s v="PE Marketing Mall"/>
    <s v="RCULQUI"/>
    <x v="2"/>
    <s v="1200145872"/>
    <s v="10"/>
    <x v="1948"/>
    <s v="Premios_BTS_Campaña"/>
    <d v="2026-02-18T00:00:00"/>
    <s v="SGARIBAY"/>
    <s v="ZSRV"/>
    <s v=""/>
    <s v="P20416564"/>
    <s v="SUSAN LEON PRODUCCIONES Y REPRESENT"/>
    <n v="1930"/>
    <n v="559.42028985507238"/>
    <s v="PEN"/>
    <s v="false"/>
  </r>
  <r>
    <s v="LAR"/>
    <s v="PE"/>
    <x v="1"/>
    <n v="804"/>
    <s v="PE Marketing Mall"/>
    <s v="NBARRANZUELA"/>
    <x v="2"/>
    <s v="1200144526"/>
    <s v="10"/>
    <x v="1949"/>
    <s v="POP_AON_Promociones y eventos"/>
    <d v="2026-01-26T00:00:00"/>
    <s v="EXT_ACHIHUAN"/>
    <s v="ZSRV"/>
    <s v="SER_MKT"/>
    <s v="P60410156"/>
    <s v="S &amp; M GIGANTICOLOR S.A.C"/>
    <n v="1923"/>
    <n v="557.39130434782601"/>
    <s v="PEN"/>
    <s v="false"/>
  </r>
  <r>
    <s v="1100"/>
    <s v="CL"/>
    <x v="0"/>
    <n v="604"/>
    <s v="CL Marketing Mall"/>
    <s v="MGALLARDO"/>
    <x v="2"/>
    <s v="1200144491"/>
    <s v="10"/>
    <x v="1950"/>
    <s v="BLOOM REUSE / MONTAJE ORIENTE / ENE 26"/>
    <d v="2026-01-23T00:00:00"/>
    <s v="MGALLARDOC"/>
    <s v="ZSRV"/>
    <s v=""/>
    <s v="76288682"/>
    <s v="PRODUCTORA FUENTES LIMITADA"/>
    <n v="516000"/>
    <n v="557.2775479787889"/>
    <s v="CLP"/>
    <s v="false"/>
  </r>
  <r>
    <s v="6740"/>
    <s v="PE"/>
    <x v="2"/>
    <n v="804"/>
    <s v="PE Marketing Mall"/>
    <s v="KORDAYA"/>
    <x v="2"/>
    <s v="1200145181"/>
    <s v="10"/>
    <x v="1951"/>
    <s v="Influencers_Otras Campañas_Katia_Torres"/>
    <d v="2026-02-06T00:00:00"/>
    <s v="EXT_ACHIHUAN"/>
    <s v="ZSRV"/>
    <s v=""/>
    <s v="P20416564"/>
    <s v="SUSAN LEON PRODUCCIONES Y REPRESENT"/>
    <n v="1917"/>
    <n v="555.6521739130435"/>
    <s v="PEN"/>
    <s v="false"/>
  </r>
  <r>
    <s v="BOG"/>
    <s v="CO"/>
    <x v="3"/>
    <n v="704"/>
    <s v="CO Mktg Mall"/>
    <s v="VESPINOSA"/>
    <x v="2"/>
    <s v="1200146751"/>
    <s v="10"/>
    <x v="1952"/>
    <s v="Apoyo logistico eventos"/>
    <d v="2026-03-05T00:00:00"/>
    <s v="NACOSTA"/>
    <s v="ZSRV"/>
    <s v="SER_MKT"/>
    <s v="C901213703"/>
    <s v="SAFE PEOPLE SAS"/>
    <n v="2040000"/>
    <n v="554.64926590538334"/>
    <s v="COP"/>
    <s v="false"/>
  </r>
  <r>
    <s v="3450"/>
    <s v="PE"/>
    <x v="1"/>
    <n v="803"/>
    <s v="PE Ops Out/Strips"/>
    <s v="JROJAS"/>
    <x v="2"/>
    <s v="1200145748"/>
    <s v="10"/>
    <x v="1953"/>
    <s v="Extractor de baño"/>
    <d v="2026-02-17T00:00:00"/>
    <s v="JROJAS"/>
    <s v="ZSRV"/>
    <s v=""/>
    <s v="P48281567"/>
    <s v="ARTE CONSULTORES, EJECUTORES E.I.R."/>
    <n v="1908.5"/>
    <n v="553.18840579710138"/>
    <s v="PEN"/>
    <s v="false"/>
  </r>
  <r>
    <s v="OUL"/>
    <s v="PE"/>
    <x v="1"/>
    <n v="803"/>
    <s v="PE Ops Out/Strips"/>
    <s v="mrodriguezc"/>
    <x v="2"/>
    <s v="1200144425"/>
    <s v="10"/>
    <x v="1954"/>
    <s v="Arreglo Valvula Check mal estado Frontis"/>
    <d v="2026-01-22T00:00:00"/>
    <s v="MRODRIGUEZC"/>
    <s v="ZSRV"/>
    <s v=""/>
    <s v="P60434597"/>
    <s v="DINAMO CONTROL &amp; AUTOMATIZACION S.A"/>
    <n v="1903.33"/>
    <n v="551.68985507246373"/>
    <s v="PEN"/>
    <s v="false"/>
  </r>
  <r>
    <s v="CON"/>
    <s v="CL"/>
    <x v="0"/>
    <n v="602"/>
    <s v="CL Ops Mall"/>
    <s v="JALVAREZV"/>
    <x v="2"/>
    <s v="1200143699"/>
    <s v="10"/>
    <x v="1955"/>
    <s v="Mantencion baños griferas ene-feb 2026"/>
    <d v="2026-01-06T00:00:00"/>
    <s v="JALVAREZV"/>
    <s v="ZSRV"/>
    <s v=""/>
    <s v="77578104"/>
    <s v="INGEARK SPA"/>
    <n v="510000"/>
    <n v="550.79757649066346"/>
    <s v="CLP"/>
    <s v="false"/>
  </r>
  <r>
    <s v="2200"/>
    <s v="CL"/>
    <x v="0"/>
    <n v="602"/>
    <s v="CL Ops Mall"/>
    <s v="FQUEZADA"/>
    <x v="2"/>
    <s v="1200146488"/>
    <s v="10"/>
    <x v="1956"/>
    <s v="LLAVES CON TEMPORIZADOR 20 U"/>
    <d v="2026-02-27T00:00:00"/>
    <s v="FQUEZADA"/>
    <s v="ZSRV"/>
    <s v=""/>
    <s v="77199936"/>
    <s v="DESTRAKUB CONSTRUCTORA LIMITADA"/>
    <n v="510000"/>
    <n v="550.79757649066346"/>
    <s v="CLP"/>
    <s v="false"/>
  </r>
  <r>
    <s v="6740"/>
    <s v="PE"/>
    <x v="2"/>
    <n v="804"/>
    <s v="PE Marketing Mall"/>
    <s v="AFALCON"/>
    <x v="2"/>
    <s v="1200144222"/>
    <s v="10"/>
    <x v="1957"/>
    <s v="Eventos_Tómbola regalona"/>
    <d v="2026-01-19T00:00:00"/>
    <s v="EXT_ACHIHUAN"/>
    <s v="ZSRV"/>
    <s v="SER_MKT"/>
    <s v="P20416564"/>
    <s v="SUSAN LEON PRODUCCIONES Y REPRESENT"/>
    <n v="1900"/>
    <n v="550.72463768115938"/>
    <s v="PEN"/>
    <s v="false"/>
  </r>
  <r>
    <s v="6000"/>
    <s v="PE"/>
    <x v="2"/>
    <n v="802"/>
    <s v="PE Ops Mall"/>
    <s v="KALVAN"/>
    <x v="2"/>
    <s v="1200145499"/>
    <s v="10"/>
    <x v="1958"/>
    <s v="FACTIBILIDAD_INDEPENDENCIA_FEBRERO_2026"/>
    <d v="2026-02-12T00:00:00"/>
    <s v="EXT_KNOLASCO"/>
    <s v="ZSRV"/>
    <s v="SER_MANTO"/>
    <s v="P60048688"/>
    <s v="P&amp;R ARQ S.A.C."/>
    <n v="1900"/>
    <n v="550.72463768115938"/>
    <s v="PEN"/>
    <s v="false"/>
  </r>
  <r>
    <s v="OUL"/>
    <s v="PE"/>
    <x v="1"/>
    <n v="804"/>
    <s v="PE Marketing Mall"/>
    <s v="YPAREDES"/>
    <x v="2"/>
    <s v="1200146901"/>
    <s v="10"/>
    <x v="1959"/>
    <s v="Eventos_BTS _Ruleta gira y gana"/>
    <d v="2026-03-09T00:00:00"/>
    <s v="EXT_ACHIHUAN"/>
    <s v="ZSRV"/>
    <s v="SER_MKT"/>
    <s v="P20416564"/>
    <s v="SUSAN LEON PRODUCCIONES Y REPRESENT"/>
    <n v="1900"/>
    <n v="550.72463768115938"/>
    <s v="PEN"/>
    <s v="false"/>
  </r>
  <r>
    <s v="MVS"/>
    <s v="PE"/>
    <x v="2"/>
    <n v="803"/>
    <s v="PE Ops Out/Strips"/>
    <s v="KORDAYA"/>
    <x v="3"/>
    <s v="1200147533"/>
    <s v="10"/>
    <x v="1960"/>
    <s v="DESATORO_DESAGUE_VES1"/>
    <d v="2026-03-18T00:00:00"/>
    <s v="KORDAYA"/>
    <s v="ZSRV"/>
    <s v=""/>
    <s v="P60716910"/>
    <s v="M &amp; V RAMIREZ CONTRATISTAS"/>
    <n v="1900"/>
    <n v="550.72463768115938"/>
    <s v="PEN"/>
    <s v="false"/>
  </r>
  <r>
    <s v="3520"/>
    <s v="PE"/>
    <x v="1"/>
    <n v="802"/>
    <s v="PE Ops Mall"/>
    <s v="GLUDEÑA"/>
    <x v="3"/>
    <s v="1200147258"/>
    <s v="10"/>
    <x v="1961"/>
    <s v="PROGRAMACION PANEL D&amp;A SECUTRON - MP ICA"/>
    <d v="2026-03-12T00:00:00"/>
    <s v="RFC_CPI_SAP"/>
    <s v="ZSRV"/>
    <s v=""/>
    <s v="P60434597"/>
    <s v="DINAMO CONTROL &amp; AUTOMATIZACION S.A"/>
    <n v="1897"/>
    <n v="549.85507246376812"/>
    <s v="PEN"/>
    <s v="false"/>
  </r>
  <r>
    <s v="1100"/>
    <s v="CL"/>
    <x v="0"/>
    <n v="602"/>
    <s v="CL Ops Mall"/>
    <s v="MGALLARDO"/>
    <x v="2"/>
    <s v="1200143827"/>
    <s v="10"/>
    <x v="1962"/>
    <s v="Gráfica ascensor estc. express"/>
    <d v="2026-01-09T00:00:00"/>
    <s v="EXT_CNARANJO"/>
    <s v="ZSRV"/>
    <s v=""/>
    <s v="76682308"/>
    <s v="AGENCIA DE MEDIOS SIBERIA LIMITADA"/>
    <n v="509000"/>
    <n v="549.71758124264261"/>
    <s v="CLP"/>
    <s v="false"/>
  </r>
  <r>
    <s v="4300"/>
    <s v="CO"/>
    <x v="3"/>
    <n v="702"/>
    <s v="CO Ops Mall"/>
    <s v="AZAMUDIO"/>
    <x v="2"/>
    <s v="1200144745"/>
    <s v="10"/>
    <x v="1963"/>
    <s v="SERVICIO DE TRATAMIENTO PASTILLAS ENE 26"/>
    <d v="2026-01-28T00:00:00"/>
    <s v="EXT_JTRUJILL"/>
    <s v="ZSRV"/>
    <s v=""/>
    <s v="C900427770"/>
    <s v="BIODYNAMIC GROUP SAS"/>
    <n v="2021060"/>
    <n v="549.49972811310499"/>
    <s v="COP"/>
    <s v="false"/>
  </r>
  <r>
    <s v="6000"/>
    <s v="PE"/>
    <x v="2"/>
    <n v="802"/>
    <s v="PE Ops Mall"/>
    <s v="MPONCE"/>
    <x v="2"/>
    <s v="1200143834"/>
    <s v="10"/>
    <x v="1964"/>
    <s v="REP. FUGA EQUIPO DE 60000 BTU/HR Y CAM."/>
    <d v="2026-01-09T00:00:00"/>
    <s v="EXT_KNOLASCO"/>
    <s v="ZSRV"/>
    <s v="SER_MANTO"/>
    <s v="P60014778"/>
    <s v="DJ COMFORT S.A.C"/>
    <n v="1890"/>
    <n v="547.82608695652175"/>
    <s v="PEN"/>
    <s v="false"/>
  </r>
  <r>
    <s v="3510"/>
    <s v="PE"/>
    <x v="1"/>
    <n v="804"/>
    <s v="PE Marketing Mall"/>
    <s v="RCULQUI"/>
    <x v="2"/>
    <s v="1200144011"/>
    <s v="10"/>
    <x v="1965"/>
    <s v="POP_Promo/Marcas_Enero"/>
    <d v="2026-01-14T00:00:00"/>
    <s v="EXT_ACHIHUAN"/>
    <s v="ZSRV"/>
    <s v=""/>
    <s v="P49614128"/>
    <s v="BACKSTAGE &amp; MARKETING SRL"/>
    <n v="1890"/>
    <n v="547.82608695652175"/>
    <s v="PEN"/>
    <s v="false"/>
  </r>
  <r>
    <s v="6030"/>
    <s v="PE"/>
    <x v="2"/>
    <n v="804"/>
    <s v="PE Marketing Mall"/>
    <s v="RCULQUI"/>
    <x v="2"/>
    <s v="1200145919"/>
    <s v="10"/>
    <x v="1966"/>
    <s v="Premios_BTS_Campaña"/>
    <d v="2026-02-18T00:00:00"/>
    <s v="EXT_BRODRIGU"/>
    <s v="ZSRV"/>
    <s v=""/>
    <s v="P20416564"/>
    <s v="SUSAN LEON PRODUCCIONES Y REPRESENT"/>
    <n v="1890"/>
    <n v="547.82608695652175"/>
    <s v="PEN"/>
    <s v="false"/>
  </r>
  <r>
    <s v="6740"/>
    <s v="PE"/>
    <x v="2"/>
    <n v="813"/>
    <s v="PE Gcia Ops"/>
    <s v="IVALDERRAMA"/>
    <x v="3"/>
    <s v="1200147671"/>
    <s v="10"/>
    <x v="1967"/>
    <s v="Tercerización Adelanto 80% Marzo 26"/>
    <d v="2026-03-19T00:00:00"/>
    <s v="EXT_KNOLASCO"/>
    <s v="ZSRV"/>
    <s v=""/>
    <s v="P60854048"/>
    <s v="TIME JOBS SERVICES S.A.C"/>
    <n v="1885.77"/>
    <n v="546.6"/>
    <s v="PEN"/>
    <s v="false"/>
  </r>
  <r>
    <s v="6740"/>
    <s v="PE"/>
    <x v="2"/>
    <n v="813"/>
    <s v="PE Gcia Ops"/>
    <s v="IVALDERRAMA"/>
    <x v="3"/>
    <s v="1200147672"/>
    <s v="10"/>
    <x v="1968"/>
    <s v="SOD RUNNER FEBRERO 26"/>
    <d v="2026-03-19T00:00:00"/>
    <s v="EXT_KNOLASCO"/>
    <s v="ZSRV"/>
    <s v=""/>
    <s v="P60854048"/>
    <s v="TIME JOBS SERVICES S.A.C"/>
    <n v="1881"/>
    <n v="545.21739130434776"/>
    <s v="PEN"/>
    <s v="false"/>
  </r>
  <r>
    <s v="2400"/>
    <s v="CL"/>
    <x v="0"/>
    <n v="602"/>
    <s v="CL Ops Mall"/>
    <s v="roquendo"/>
    <x v="2"/>
    <s v="1200144937"/>
    <s v="10"/>
    <x v="1969"/>
    <s v="istalación manillones puertas Local G27"/>
    <d v="2026-02-02T00:00:00"/>
    <s v="MMARTINEZG"/>
    <s v="ZSRV"/>
    <s v=""/>
    <s v="77569713"/>
    <s v="ARQUITECTURA INGENIERIA Y"/>
    <n v="504000"/>
    <n v="544.31760500253802"/>
    <s v="CLP"/>
    <s v="false"/>
  </r>
  <r>
    <s v="4300"/>
    <s v="CO"/>
    <x v="3"/>
    <n v="704"/>
    <s v="CO Mktg Mall"/>
    <s v="JVALDERRAMA"/>
    <x v="2"/>
    <s v="1200146930"/>
    <s v="10"/>
    <x v="1970"/>
    <s v="RECARGA SMS PAR"/>
    <d v="2026-03-10T00:00:00"/>
    <s v="AMONTES"/>
    <s v="ZSRV"/>
    <s v="SER_MKT"/>
    <s v="C830015727"/>
    <s v="AXESNET SAS"/>
    <n v="2000000"/>
    <n v="543.77379010331697"/>
    <s v="COP"/>
    <s v="false"/>
  </r>
  <r>
    <s v="PCA"/>
    <s v="CO"/>
    <x v="3"/>
    <n v="704"/>
    <s v="CO Mktg Mall"/>
    <s v="PRODRIGUEZ"/>
    <x v="2"/>
    <s v="1200146931"/>
    <s v="10"/>
    <x v="1971"/>
    <s v="RECARGA SMS PCA"/>
    <d v="2026-03-10T00:00:00"/>
    <s v="AMONTES"/>
    <s v="ZSRV"/>
    <s v=""/>
    <s v="C830015727"/>
    <s v="AXESNET SAS"/>
    <n v="2000000"/>
    <n v="543.77379010331697"/>
    <s v="COP"/>
    <s v="false"/>
  </r>
  <r>
    <s v="BOG"/>
    <s v="CO"/>
    <x v="3"/>
    <n v="704"/>
    <s v="CO Mktg Mall"/>
    <s v="VESPINOSA"/>
    <x v="2"/>
    <s v="1200146932"/>
    <s v="10"/>
    <x v="1972"/>
    <s v="RECARGA SMS PLC"/>
    <d v="2026-03-10T00:00:00"/>
    <s v="AMONTES"/>
    <s v="ZSRV"/>
    <s v="SER_MKT"/>
    <s v="C830015727"/>
    <s v="AXESNET SAS"/>
    <n v="2000000"/>
    <n v="543.77379010331697"/>
    <s v="COP"/>
    <s v="false"/>
  </r>
  <r>
    <s v="6000"/>
    <s v="PE"/>
    <x v="2"/>
    <n v="802"/>
    <s v="PE Ops Mall"/>
    <s v="ADERLI"/>
    <x v="2"/>
    <s v="1200146539"/>
    <s v="10"/>
    <x v="1973"/>
    <s v="Intercomunicador Recepción MPI"/>
    <d v="2026-03-02T00:00:00"/>
    <s v="EXT_KNOLASCO"/>
    <s v="ZSRV"/>
    <s v="SER_MANTO"/>
    <s v="P60546098"/>
    <s v="BUSTAMANTE INGENIERIA Y CONSTRUCCIO"/>
    <n v="1876"/>
    <n v="543.768115942029"/>
    <s v="PEN"/>
    <s v="false"/>
  </r>
  <r>
    <s v="DCO"/>
    <s v="CO"/>
    <x v="3"/>
    <n v="710"/>
    <s v="CO Sgcia Personas"/>
    <s v="T Durán"/>
    <x v="2"/>
    <s v="1200144818"/>
    <s v="10"/>
    <x v="1974"/>
    <s v="Renovación permiso profesional"/>
    <d v="2026-01-29T00:00:00"/>
    <s v="PRA_KCUBIDES"/>
    <s v="ZSRV"/>
    <s v=""/>
    <s v="C830515294"/>
    <s v="GODOY CORDOBA ABOGADOS S.A.S"/>
    <n v="1996031"/>
    <n v="542.694671016857"/>
    <s v="COP"/>
    <s v="false"/>
  </r>
  <r>
    <s v="MQU"/>
    <s v="CL"/>
    <x v="0"/>
    <n v="602"/>
    <s v="CL Ops Mall"/>
    <s v="MBELLO"/>
    <x v="2"/>
    <s v="1200144165"/>
    <s v="10"/>
    <x v="1975"/>
    <s v="CONEXIÓN EXTINCIÓN /DETECCIÓN LOC SUBWAY"/>
    <d v="2026-01-19T00:00:00"/>
    <s v="EXT_MBELLO"/>
    <s v="ZSRV"/>
    <s v=""/>
    <s v="76425235"/>
    <s v="REDES CONTRA INCENDIOS SPA"/>
    <n v="13"/>
    <n v="541.66666666666663"/>
    <s v="UF"/>
    <s v="false"/>
  </r>
  <r>
    <s v="1110"/>
    <s v="CL"/>
    <x v="0"/>
    <n v="603"/>
    <s v="CL Ops Out/Strip"/>
    <s v="MBELLO"/>
    <x v="2"/>
    <s v="1200145665"/>
    <s v="10"/>
    <x v="1976"/>
    <s v="Desconexión SCI Loc146 Ex Bazhars"/>
    <d v="2026-02-16T00:00:00"/>
    <s v="EXT_MBELLO"/>
    <s v="ZSRV"/>
    <s v=""/>
    <s v="76425235"/>
    <s v="REDES CONTRA INCENDIOS SPA"/>
    <n v="13"/>
    <n v="541.66666666666663"/>
    <s v="UF"/>
    <s v="false"/>
  </r>
  <r>
    <s v="1110"/>
    <s v="CL"/>
    <x v="0"/>
    <n v="603"/>
    <s v="CL Ops Out/Strip"/>
    <s v="MBELLO"/>
    <x v="2"/>
    <s v="1200146759"/>
    <s v="10"/>
    <x v="1977"/>
    <s v="ConexiónSCI Loc.Lorenzo Di Pontti Suc146"/>
    <d v="2026-03-05T00:00:00"/>
    <s v="EXT_MBELLO"/>
    <s v="ZSRV"/>
    <s v=""/>
    <s v="76425235"/>
    <s v="REDES CONTRA INCENDIOS SPA"/>
    <n v="13"/>
    <n v="541.66666666666663"/>
    <s v="UF"/>
    <s v="false"/>
  </r>
  <r>
    <s v="AEB"/>
    <s v="CL"/>
    <x v="0"/>
    <n v="602"/>
    <s v="CL Ops Mall"/>
    <s v="MFREITEZ"/>
    <x v="3"/>
    <s v="1200147337"/>
    <s v="10"/>
    <x v="1978"/>
    <s v="DESCONEXION SCI LOCAL BANCO FALABELLA"/>
    <d v="2026-03-16T00:00:00"/>
    <s v="KVARAS"/>
    <s v="ZSRV"/>
    <s v=""/>
    <s v="76425235"/>
    <s v="REDES CONTRA INCENDIOS SPA"/>
    <n v="13"/>
    <n v="541.66666666666663"/>
    <s v="UF"/>
    <s v="false"/>
  </r>
  <r>
    <s v="PAG"/>
    <s v="CO"/>
    <x v="3"/>
    <n v="702"/>
    <s v="CO Ops Mall"/>
    <s v="CHERRERA"/>
    <x v="2"/>
    <s v="1200145165"/>
    <s v="10"/>
    <x v="1979"/>
    <s v="SUMINISTRO ALMUERZOS APOYO PONAL"/>
    <d v="2026-02-06T00:00:00"/>
    <s v="EXT_MSAMPER"/>
    <s v="ZSRV"/>
    <s v=""/>
    <s v="C901818338"/>
    <s v="KING MAX GORDOS S.A.S"/>
    <n v="1988000"/>
    <n v="540.5111473626971"/>
    <s v="COP"/>
    <s v="false"/>
  </r>
  <r>
    <s v="1100"/>
    <s v="CL"/>
    <x v="0"/>
    <n v="928"/>
    <s v="Corp Gest Riesgo"/>
    <s v="cfuentes"/>
    <x v="1"/>
    <s v="1400009135"/>
    <s v="10"/>
    <x v="1980"/>
    <s v="Pago Honorarios asesor de seguros Diciem"/>
    <d v="2026-01-14T00:00:00"/>
    <s v="PMUNOZ"/>
    <s v="ZPMH"/>
    <s v=""/>
    <s v="77917390"/>
    <s v="KENNEDYS CHILE ABOGADOS SPA"/>
    <n v="500234"/>
    <n v="540.25034289849123"/>
    <s v="CLP"/>
    <s v="false"/>
  </r>
  <r>
    <s v="1100"/>
    <s v="CL"/>
    <x v="0"/>
    <n v="602"/>
    <s v="CL Ops Mall"/>
    <s v="KCEA"/>
    <x v="2"/>
    <s v="1200145302"/>
    <s v="10"/>
    <x v="1981"/>
    <s v="Arriendo 02 equipos enfriadores"/>
    <d v="2026-02-09T00:00:00"/>
    <s v="EXT_CNARANJO"/>
    <s v="ZSRV"/>
    <s v=""/>
    <s v="78067007"/>
    <s v="A&amp;T SPA"/>
    <n v="500000"/>
    <n v="539.99762401045439"/>
    <s v="CLP"/>
    <s v="false"/>
  </r>
  <r>
    <s v="1100"/>
    <s v="CL"/>
    <x v="0"/>
    <n v="602"/>
    <s v="CL Ops Mall"/>
    <s v="KCEA"/>
    <x v="2"/>
    <s v="1200145902"/>
    <s v="20"/>
    <x v="1817"/>
    <s v="Arriendo equipos frío P4"/>
    <d v="2026-02-18T00:00:00"/>
    <s v="EXT_CNARANJO"/>
    <s v="ZSRV"/>
    <s v=""/>
    <s v="78067007"/>
    <s v="A&amp;T SPA"/>
    <n v="500000"/>
    <n v="539.99762401045439"/>
    <s v="CLP"/>
    <s v="false"/>
  </r>
  <r>
    <s v="1100"/>
    <s v="CL"/>
    <x v="0"/>
    <n v="602"/>
    <s v="CL Ops Mall"/>
    <s v="KCEA"/>
    <x v="2"/>
    <s v="1200145902"/>
    <s v="30"/>
    <x v="1817"/>
    <s v="Arriendo equipos frío P5"/>
    <d v="2026-02-18T00:00:00"/>
    <s v="EXT_CNARANJO"/>
    <s v="ZSRV"/>
    <s v=""/>
    <s v="78067007"/>
    <s v="A&amp;T SPA"/>
    <n v="500000"/>
    <n v="539.99762401045439"/>
    <s v="CLP"/>
    <s v="false"/>
  </r>
  <r>
    <s v="3520"/>
    <s v="PE"/>
    <x v="1"/>
    <n v="802"/>
    <s v="PE Ops Mall"/>
    <s v="APRADA"/>
    <x v="2"/>
    <s v="1200146078"/>
    <s v="10"/>
    <x v="1982"/>
    <s v="LAVADO PLAYA SÓTANO"/>
    <d v="2026-02-23T00:00:00"/>
    <s v="APRADA"/>
    <s v="ZSRV"/>
    <s v="SER_GRAL"/>
    <s v="P53719503"/>
    <s v="EFCO AMERICA S.A."/>
    <n v="1860"/>
    <n v="539.13043478260863"/>
    <s v="PEN"/>
    <s v="false"/>
  </r>
  <r>
    <s v="PHM"/>
    <s v="CO"/>
    <x v="3"/>
    <n v="702"/>
    <s v="CO Ops Mall"/>
    <s v="JDIAZ"/>
    <x v="2"/>
    <s v="1200145777"/>
    <s v="10"/>
    <x v="1983"/>
    <s v="CALIBRACION DE EQUIPOS ENFERMERIA 19%"/>
    <d v="2026-02-17T00:00:00"/>
    <s v="EXT_BOSORNO"/>
    <s v="ZSRV"/>
    <s v=""/>
    <s v="C901449555"/>
    <s v="SERVICIOS Y CONSULTORIA BIOMEDICA S"/>
    <n v="1974163"/>
    <n v="536.74904839586736"/>
    <s v="COP"/>
    <s v="false"/>
  </r>
  <r>
    <s v="4300"/>
    <s v="CO"/>
    <x v="3"/>
    <n v="702"/>
    <s v="CO Ops Mall"/>
    <s v="AZAMUDIO"/>
    <x v="2"/>
    <s v="1200144211"/>
    <s v="10"/>
    <x v="1984"/>
    <s v="SERVICIO DE AROMATIZACION BAÑOS ENE"/>
    <d v="2026-01-19T00:00:00"/>
    <s v="EXT_JTRUJILL"/>
    <s v="ZSRV"/>
    <s v=""/>
    <s v="C900651314"/>
    <s v="TECNOHIGIENE DE COLOMBIA S.A.S"/>
    <n v="1973964"/>
    <n v="536.69494290375201"/>
    <s v="COP"/>
    <s v="false"/>
  </r>
  <r>
    <s v="4300"/>
    <s v="CO"/>
    <x v="3"/>
    <n v="702"/>
    <s v="CO Ops Mall"/>
    <s v="ARICO"/>
    <x v="2"/>
    <s v="1200145557"/>
    <s v="10"/>
    <x v="1985"/>
    <s v="SERVICIO DE AROMATIZACION BAÑOS FEB"/>
    <d v="2026-02-13T00:00:00"/>
    <s v="EXT_JTRUJILL"/>
    <s v="ZSRV"/>
    <s v=""/>
    <s v="C900651314"/>
    <s v="TECNOHIGIENE DE COLOMBIA S.A.S"/>
    <n v="1973964"/>
    <n v="536.69494290375201"/>
    <s v="COP"/>
    <s v="false"/>
  </r>
  <r>
    <s v="4300"/>
    <s v="CO"/>
    <x v="3"/>
    <n v="702"/>
    <s v="CO Ops Mall"/>
    <s v="ARICO"/>
    <x v="2"/>
    <s v="1200146583"/>
    <s v="10"/>
    <x v="1986"/>
    <s v="SERVICIO DE AROMATIZACION BAÑOS MARZO"/>
    <d v="2026-03-03T00:00:00"/>
    <s v="EXT_JTRUJILL"/>
    <s v="ZSRV"/>
    <s v=""/>
    <s v="C900651314"/>
    <s v="TECNOHIGIENE DE COLOMBIA S.A.S"/>
    <n v="1973964"/>
    <n v="536.69494290375201"/>
    <s v="COP"/>
    <s v="false"/>
  </r>
  <r>
    <s v="MAM"/>
    <s v="CL"/>
    <x v="0"/>
    <n v="622"/>
    <s v="CL Arq Mall"/>
    <s v="P RAMIREZ"/>
    <x v="2"/>
    <s v="1200144110"/>
    <s v="10"/>
    <x v="1987"/>
    <s v="SERV INSP TÉCNICA LOC. MAM ENE 26"/>
    <d v="2026-01-15T00:00:00"/>
    <s v="BILLESCA"/>
    <s v="ZSRV"/>
    <s v=""/>
    <s v="13459098"/>
    <s v="JUAN PATRICIO"/>
    <n v="12.877000000000001"/>
    <n v="536.54166666666663"/>
    <s v="UF"/>
    <s v="false"/>
  </r>
  <r>
    <s v="MAM"/>
    <s v="CL"/>
    <x v="0"/>
    <n v="622"/>
    <s v="CL Arq Mall"/>
    <s v="P RAMIREZ"/>
    <x v="2"/>
    <s v="1200144110"/>
    <s v="20"/>
    <x v="1987"/>
    <s v="SERV INSP TÉCNICA LOC. MAM FEB 26"/>
    <d v="2026-01-15T00:00:00"/>
    <s v="BILLESCA"/>
    <s v="ZSRV"/>
    <s v=""/>
    <s v="13459098"/>
    <s v="JUAN PATRICIO"/>
    <n v="12.877000000000001"/>
    <n v="536.54166666666663"/>
    <s v="UF"/>
    <s v="false"/>
  </r>
  <r>
    <s v="MAM"/>
    <s v="CL"/>
    <x v="0"/>
    <n v="622"/>
    <s v="CL Arq Mall"/>
    <s v="P RAMIREZ"/>
    <x v="2"/>
    <s v="1200144110"/>
    <s v="30"/>
    <x v="1987"/>
    <s v="SERV INSP TÉCNICA LOC. MAM MAR 26"/>
    <d v="2026-01-15T00:00:00"/>
    <s v="BILLESCA"/>
    <s v="ZSRV"/>
    <s v=""/>
    <s v="13459098"/>
    <s v="JUAN PATRICIO"/>
    <n v="12.877000000000001"/>
    <n v="536.54166666666663"/>
    <s v="UF"/>
    <s v="false"/>
  </r>
  <r>
    <s v="MAM"/>
    <s v="CL"/>
    <x v="0"/>
    <n v="622"/>
    <s v="CL Arq Mall"/>
    <s v="P RAMIREZ"/>
    <x v="2"/>
    <s v="1200144110"/>
    <s v="40"/>
    <x v="1987"/>
    <s v="SERV INSP TÉCNICA LOC. MAM ABR 26"/>
    <d v="2026-01-15T00:00:00"/>
    <s v="BILLESCA"/>
    <s v="ZSRV"/>
    <s v=""/>
    <s v="13459098"/>
    <s v="JUAN PATRICIO"/>
    <n v="12.877000000000001"/>
    <n v="536.54166666666663"/>
    <s v="UF"/>
    <s v="false"/>
  </r>
  <r>
    <s v="MAM"/>
    <s v="CL"/>
    <x v="0"/>
    <n v="622"/>
    <s v="CL Arq Mall"/>
    <s v="P RAMIREZ"/>
    <x v="2"/>
    <s v="1200144110"/>
    <s v="50"/>
    <x v="1987"/>
    <s v="SERV INSP TÉCNICA LOC. MAM MAY 26"/>
    <d v="2026-01-15T00:00:00"/>
    <s v="BILLESCA"/>
    <s v="ZSRV"/>
    <s v=""/>
    <s v="13459098"/>
    <s v="JUAN PATRICIO"/>
    <n v="12.877000000000001"/>
    <n v="536.54166666666663"/>
    <s v="UF"/>
    <s v="false"/>
  </r>
  <r>
    <s v="MAM"/>
    <s v="CL"/>
    <x v="0"/>
    <n v="622"/>
    <s v="CL Arq Mall"/>
    <s v="P RAMIREZ"/>
    <x v="2"/>
    <s v="1200144110"/>
    <s v="60"/>
    <x v="1987"/>
    <s v="SERV INSP TÉCNICA LOC. MAM JUN 26"/>
    <d v="2026-01-15T00:00:00"/>
    <s v="BILLESCA"/>
    <s v="ZSRV"/>
    <s v=""/>
    <s v="13459098"/>
    <s v="JUAN PATRICIO"/>
    <n v="12.877000000000001"/>
    <n v="536.54166666666663"/>
    <s v="UF"/>
    <s v="false"/>
  </r>
  <r>
    <s v="MAM"/>
    <s v="CL"/>
    <x v="0"/>
    <n v="622"/>
    <s v="CL Arq Mall"/>
    <s v="P RAMIREZ"/>
    <x v="2"/>
    <s v="1200144110"/>
    <s v="70"/>
    <x v="1987"/>
    <s v="SERV INSP TÉCNICA LOC. MAM JUL 26"/>
    <d v="2026-01-15T00:00:00"/>
    <s v="BILLESCA"/>
    <s v="ZSRV"/>
    <s v=""/>
    <s v="13459098"/>
    <s v="JUAN PATRICIO"/>
    <n v="12.877000000000001"/>
    <n v="536.54166666666663"/>
    <s v="UF"/>
    <s v="false"/>
  </r>
  <r>
    <s v="MAM"/>
    <s v="CL"/>
    <x v="0"/>
    <n v="622"/>
    <s v="CL Arq Mall"/>
    <s v="P RAMIREZ"/>
    <x v="2"/>
    <s v="1200144110"/>
    <s v="80"/>
    <x v="1987"/>
    <s v="SERV INSP TÉCNICA LOC. MAM AGO 26"/>
    <d v="2026-01-15T00:00:00"/>
    <s v="BILLESCA"/>
    <s v="ZSRV"/>
    <s v=""/>
    <s v="13459098"/>
    <s v="JUAN PATRICIO"/>
    <n v="12.877000000000001"/>
    <n v="536.54166666666663"/>
    <s v="UF"/>
    <s v="false"/>
  </r>
  <r>
    <s v="MAM"/>
    <s v="CL"/>
    <x v="0"/>
    <n v="622"/>
    <s v="CL Arq Mall"/>
    <s v="P RAMIREZ"/>
    <x v="2"/>
    <s v="1200144110"/>
    <s v="90"/>
    <x v="1987"/>
    <s v="SERV INSP TÉCNICA LOC. MAM SEP 26"/>
    <d v="2026-01-15T00:00:00"/>
    <s v="BILLESCA"/>
    <s v="ZSRV"/>
    <s v=""/>
    <s v="13459098"/>
    <s v="JUAN PATRICIO"/>
    <n v="12.877000000000001"/>
    <n v="536.54166666666663"/>
    <s v="UF"/>
    <s v="false"/>
  </r>
  <r>
    <s v="MAM"/>
    <s v="CL"/>
    <x v="0"/>
    <n v="622"/>
    <s v="CL Arq Mall"/>
    <s v="P RAMIREZ"/>
    <x v="2"/>
    <s v="1200144110"/>
    <s v="100"/>
    <x v="1987"/>
    <s v="SERV INSP TÉCNICA LOC. MAM OCT 26"/>
    <d v="2026-01-15T00:00:00"/>
    <s v="BILLESCA"/>
    <s v="ZSRV"/>
    <s v=""/>
    <s v="13459098"/>
    <s v="JUAN PATRICIO"/>
    <n v="12.877000000000001"/>
    <n v="536.54166666666663"/>
    <s v="UF"/>
    <s v="false"/>
  </r>
  <r>
    <s v="MAM"/>
    <s v="CL"/>
    <x v="0"/>
    <n v="622"/>
    <s v="CL Arq Mall"/>
    <s v="P RAMIREZ"/>
    <x v="2"/>
    <s v="1200144110"/>
    <s v="110"/>
    <x v="1987"/>
    <s v="SERV INSP TÉCNICA LOC. MAM NOV 26"/>
    <d v="2026-01-15T00:00:00"/>
    <s v="BILLESCA"/>
    <s v="ZSRV"/>
    <s v=""/>
    <s v="13459098"/>
    <s v="JUAN PATRICIO"/>
    <n v="12.877000000000001"/>
    <n v="536.54166666666663"/>
    <s v="UF"/>
    <s v="false"/>
  </r>
  <r>
    <s v="MAM"/>
    <s v="CL"/>
    <x v="0"/>
    <n v="622"/>
    <s v="CL Arq Mall"/>
    <s v="P RAMIREZ"/>
    <x v="2"/>
    <s v="1200144110"/>
    <s v="120"/>
    <x v="1987"/>
    <s v="SERV INSP TÉCNICA LOC. MAM DIC 26"/>
    <d v="2026-01-15T00:00:00"/>
    <s v="BILLESCA"/>
    <s v="ZSRV"/>
    <s v=""/>
    <s v="13459098"/>
    <s v="JUAN PATRICIO"/>
    <n v="12.877000000000001"/>
    <n v="536.54166666666663"/>
    <s v="UF"/>
    <s v="false"/>
  </r>
  <r>
    <s v="OUL"/>
    <s v="PE"/>
    <x v="1"/>
    <n v="803"/>
    <s v="PE Ops Out/Strips"/>
    <s v="mrodriguezc"/>
    <x v="2"/>
    <s v="1200146218"/>
    <s v="10"/>
    <x v="1988"/>
    <s v="Memoria de Extintores ITSE Lurin"/>
    <d v="2026-02-24T00:00:00"/>
    <s v="MRODRIGUEZC"/>
    <s v="ZSRV"/>
    <s v=""/>
    <s v="P60484187"/>
    <s v="SOINEL COMPANY S.A.C"/>
    <n v="1850"/>
    <n v="536.231884057971"/>
    <s v="PEN"/>
    <s v="false"/>
  </r>
  <r>
    <s v="OUL"/>
    <s v="PE"/>
    <x v="1"/>
    <n v="803"/>
    <s v="PE Ops Out/Strips"/>
    <s v="mrodriguezc"/>
    <x v="2"/>
    <s v="1200144551"/>
    <s v="10"/>
    <x v="1989"/>
    <s v="Pedido de Pintura Enero 26"/>
    <d v="2026-01-26T00:00:00"/>
    <s v="MRODRIGUEZC"/>
    <s v="ZSRV"/>
    <s v=""/>
    <s v="P56607803"/>
    <s v="NATIONAL FACILITIES MANAGEMENT S.A."/>
    <n v="1849.48"/>
    <n v="536.08115942028985"/>
    <s v="PEN"/>
    <s v="false"/>
  </r>
  <r>
    <s v="6030"/>
    <s v="PE"/>
    <x v="2"/>
    <n v="802"/>
    <s v="PE Ops Mall"/>
    <s v="LHUAMAN"/>
    <x v="2"/>
    <s v="1200144356"/>
    <s v="10"/>
    <x v="1990"/>
    <s v="CERTIF CONDUCTORES ELÉCTRICOS ITSE"/>
    <d v="2026-01-21T00:00:00"/>
    <s v="LHUAMAN"/>
    <s v="ZSRV"/>
    <s v=""/>
    <s v="P60484187"/>
    <s v="SOINEL COMPANY S.A.C"/>
    <n v="1848"/>
    <n v="535.6521739130435"/>
    <s v="PEN"/>
    <s v="false"/>
  </r>
  <r>
    <s v="6030"/>
    <s v="PE"/>
    <x v="2"/>
    <n v="802"/>
    <s v="PE Ops Mall"/>
    <s v="LHUAMAN"/>
    <x v="2"/>
    <s v="1200144354"/>
    <s v="10"/>
    <x v="1991"/>
    <s v="CERTIF ATERRAMIENTO ESTRUCT METALIC ITSE"/>
    <d v="2026-01-21T00:00:00"/>
    <s v="LHUAMAN"/>
    <s v="ZSRV"/>
    <s v=""/>
    <s v="P60484187"/>
    <s v="SOINEL COMPANY S.A.C"/>
    <n v="1848"/>
    <n v="535.6521739130435"/>
    <s v="PEN"/>
    <s v="false"/>
  </r>
  <r>
    <s v="6030"/>
    <s v="PE"/>
    <x v="2"/>
    <n v="802"/>
    <s v="PE Ops Mall"/>
    <s v="LHUAMAN"/>
    <x v="2"/>
    <s v="1200144471"/>
    <s v="10"/>
    <x v="1992"/>
    <s v="CERTIF OPERATIVIDAD MAMPARAS ITSE"/>
    <d v="2026-01-23T00:00:00"/>
    <s v="LHUAMAN"/>
    <s v="ZSRV"/>
    <s v=""/>
    <s v="P60484187"/>
    <s v="SOINEL COMPANY S.A.C"/>
    <n v="1848"/>
    <n v="535.6521739130435"/>
    <s v="PEN"/>
    <s v="false"/>
  </r>
  <r>
    <s v="6030"/>
    <s v="PE"/>
    <x v="2"/>
    <n v="802"/>
    <s v="PE Ops Mall"/>
    <s v="LHUAMAN"/>
    <x v="2"/>
    <s v="1200144472"/>
    <s v="10"/>
    <x v="1993"/>
    <s v="CERTIF ATERRAMIENTO ESTRUCT AIRE ACONDIC"/>
    <d v="2026-01-23T00:00:00"/>
    <s v="LHUAMAN"/>
    <s v="ZSRV"/>
    <s v=""/>
    <s v="P60484187"/>
    <s v="SOINEL COMPANY S.A.C"/>
    <n v="1848"/>
    <n v="535.6521739130435"/>
    <s v="PEN"/>
    <s v="false"/>
  </r>
  <r>
    <s v="1100"/>
    <s v="CL"/>
    <x v="0"/>
    <n v="602"/>
    <s v="CL Ops Mall"/>
    <s v="AGOMEZ"/>
    <x v="2"/>
    <s v="1200145136"/>
    <s v="10"/>
    <x v="1994"/>
    <s v="Adhesivo empavonado esta, PERA"/>
    <d v="2026-02-05T00:00:00"/>
    <s v="EXT_DMENESES"/>
    <s v="ZSRV"/>
    <s v=""/>
    <s v="76682308"/>
    <s v="AGENCIA DE MEDIOS SIBERIA LIMITADA"/>
    <n v="495000"/>
    <n v="534.59764777034979"/>
    <s v="CLP"/>
    <s v="false"/>
  </r>
  <r>
    <s v="BOG"/>
    <s v="CO"/>
    <x v="3"/>
    <n v="704"/>
    <s v="CO Mktg Mall"/>
    <s v="VESPINOSA"/>
    <x v="2"/>
    <s v="1200144574"/>
    <s v="10"/>
    <x v="1995"/>
    <s v="Musico Eucaristias Enero"/>
    <d v="2026-01-26T00:00:00"/>
    <s v="VESPINOSA"/>
    <s v="ZSRV"/>
    <s v=""/>
    <s v="C900699698"/>
    <s v="BOOKING &amp; EVENTOS SAS"/>
    <n v="1965000"/>
    <n v="534.25774877650895"/>
    <s v="COP"/>
    <s v="false"/>
  </r>
  <r>
    <s v="PAG"/>
    <s v="CO"/>
    <x v="3"/>
    <n v="702"/>
    <s v="CO Ops Mall"/>
    <s v="CHERRERA"/>
    <x v="2"/>
    <s v="1200145134"/>
    <s v="10"/>
    <x v="1996"/>
    <s v="SUMINISTRO DE INSUMOS UTAC"/>
    <d v="2026-02-05T00:00:00"/>
    <s v="EXT_MSAMPER"/>
    <s v="ZSRV"/>
    <s v=""/>
    <s v="C901445525"/>
    <s v="ELECTRICOS Y FERRETERIA MAYJAY S.A."/>
    <n v="1963000"/>
    <n v="533.71397498640567"/>
    <s v="COP"/>
    <s v="false"/>
  </r>
  <r>
    <s v="2400"/>
    <s v="CL"/>
    <x v="0"/>
    <n v="602"/>
    <s v="CL Ops Mall"/>
    <s v="RMESA"/>
    <x v="2"/>
    <s v="1200145942"/>
    <s v="10"/>
    <x v="1997"/>
    <s v="REC CAMARAS FEBRERO 2026"/>
    <d v="2026-02-19T00:00:00"/>
    <s v="EXT_JHERRERA"/>
    <s v="ZSRV"/>
    <s v=""/>
    <s v="76839748"/>
    <s v="SERVICIOS INTEGRALES RICARDO ALFONS"/>
    <n v="492800"/>
    <n v="532.22165822470379"/>
    <s v="CLP"/>
    <s v="false"/>
  </r>
  <r>
    <s v="MIN"/>
    <s v="PE"/>
    <x v="1"/>
    <n v="802"/>
    <s v="PE Ops Mall"/>
    <s v="CPISFIL"/>
    <x v="2"/>
    <s v="1200145563"/>
    <s v="10"/>
    <x v="1998"/>
    <s v="HABILITACION LOCAL D’ALI-ACI"/>
    <d v="2026-02-13T00:00:00"/>
    <s v="EXT_EDAVILA"/>
    <s v="ZSRV"/>
    <s v=""/>
    <s v="P53839517"/>
    <s v="MR SISTEMAS ESPECIALES E.I.R.L."/>
    <n v="1835.43"/>
    <n v="532.00869565217386"/>
    <s v="PEN"/>
    <s v="false"/>
  </r>
  <r>
    <s v="MIN"/>
    <s v="PE"/>
    <x v="1"/>
    <n v="802"/>
    <s v="PE Ops Mall"/>
    <s v="JROJAS"/>
    <x v="3"/>
    <s v="1200147205"/>
    <s v="10"/>
    <x v="1999"/>
    <s v="HABILITACION LOCAL D’ALI-ACI"/>
    <d v="2026-03-12T00:00:00"/>
    <s v="EXT_EDAVILA"/>
    <s v="ZSRV"/>
    <s v=""/>
    <s v="P53839517"/>
    <s v="MR SISTEMAS ESPECIALES E.I.R.L."/>
    <n v="1835.43"/>
    <n v="532.00869565217386"/>
    <s v="PEN"/>
    <s v="false"/>
  </r>
  <r>
    <s v="LAR"/>
    <s v="PE"/>
    <x v="1"/>
    <n v="801"/>
    <s v="PE Center Manager"/>
    <s v="FZAMALLOA"/>
    <x v="2"/>
    <s v="1200144206"/>
    <s v="10"/>
    <x v="2000"/>
    <s v="SUMINISTRO DE DISPENSADORES DE JABON"/>
    <d v="2026-01-19T00:00:00"/>
    <s v="EXT_BRODRIGU"/>
    <s v="ZSRV"/>
    <s v=""/>
    <s v="P60089483"/>
    <s v="GEMSA CORPORACIÓN S.A.C"/>
    <n v="1831.5"/>
    <n v="530.86956521739125"/>
    <s v="PEN"/>
    <s v="false"/>
  </r>
  <r>
    <s v="1110"/>
    <s v="CL"/>
    <x v="0"/>
    <n v="603"/>
    <s v="CL Ops Out/Strip"/>
    <s v="MBELLO"/>
    <x v="2"/>
    <s v="1200144753"/>
    <s v="10"/>
    <x v="2001"/>
    <s v="REINSTALACIÓN DE SEÑALETICAS DE TRANSIT"/>
    <d v="2026-01-28T00:00:00"/>
    <s v="EXT_MBELLO"/>
    <s v="ZSRV"/>
    <s v=""/>
    <s v="96811990"/>
    <s v="LINKES CHILE S.A"/>
    <n v="490406"/>
    <n v="529.63614960094174"/>
    <s v="CLP"/>
    <s v="false"/>
  </r>
  <r>
    <s v="2400"/>
    <s v="CL"/>
    <x v="0"/>
    <n v="602"/>
    <s v="CL Ops Mall"/>
    <s v="RMESA"/>
    <x v="2"/>
    <s v="1200145560"/>
    <s v="10"/>
    <x v="2002"/>
    <s v="Plan de invierno CDH"/>
    <d v="2026-02-13T00:00:00"/>
    <s v="PCAMPOS"/>
    <s v="ZSRV"/>
    <s v=""/>
    <s v="13271254"/>
    <s v="DANIEL BLANCO LANDERO"/>
    <n v="490000"/>
    <n v="529.19767153024532"/>
    <s v="CLP"/>
    <s v="false"/>
  </r>
  <r>
    <s v="MIN"/>
    <s v="PE"/>
    <x v="1"/>
    <n v="802"/>
    <s v="PE Ops Mall"/>
    <s v="JROJAS"/>
    <x v="3"/>
    <s v="1200147309"/>
    <s v="10"/>
    <x v="2003"/>
    <s v="HABI. LOCAL. EX RENOVADORA DE CALZ.-A&amp;D"/>
    <d v="2026-03-13T00:00:00"/>
    <s v="EXT_EDAVILA"/>
    <s v="ZSRV"/>
    <s v=""/>
    <s v="P53839517"/>
    <s v="MR SISTEMAS ESPECIALES E.I.R.L."/>
    <n v="1823.22"/>
    <n v="528.46956521739128"/>
    <s v="PEN"/>
    <s v="false"/>
  </r>
  <r>
    <s v="MIN"/>
    <s v="PE"/>
    <x v="1"/>
    <n v="804"/>
    <s v="PE Marketing Mall"/>
    <s v="AATOCHE"/>
    <x v="2"/>
    <s v="1200144267"/>
    <s v="10"/>
    <x v="2004"/>
    <s v="POP_Verano gloris y vitrinas"/>
    <d v="2026-01-20T00:00:00"/>
    <s v="EXT_EDAVILA"/>
    <s v="ZSRV"/>
    <s v="SER_MKT"/>
    <s v="P602425674"/>
    <s v="CORPORACION COPIAS EXPRESS S.R.L."/>
    <n v="1822"/>
    <n v="528.1159420289855"/>
    <s v="PEN"/>
    <s v="false"/>
  </r>
  <r>
    <s v="4300"/>
    <s v="CO"/>
    <x v="3"/>
    <n v="702"/>
    <s v="CO Ops Mall"/>
    <s v="ARICO"/>
    <x v="3"/>
    <s v="1200147284"/>
    <s v="10"/>
    <x v="2005"/>
    <s v="SERVICIO DE TRATAMIENTO PASTILLAS FEB 26"/>
    <d v="2026-03-13T00:00:00"/>
    <s v="EXT_JTRUJILL"/>
    <s v="ZSRV"/>
    <s v=""/>
    <s v="C900427770"/>
    <s v="BIODYNAMIC GROUP SAS"/>
    <n v="1942170"/>
    <n v="528.05057096247958"/>
    <s v="COP"/>
    <s v="false"/>
  </r>
  <r>
    <s v="3300"/>
    <s v="PE"/>
    <x v="1"/>
    <n v="802"/>
    <s v="PE Ops Mall"/>
    <s v="JMALAGA"/>
    <x v="2"/>
    <s v="1200146149"/>
    <s v="10"/>
    <x v="2006"/>
    <s v="REPARACION Y MTTO GEOMEMBRANA TECHO ESTI"/>
    <d v="2026-02-23T00:00:00"/>
    <s v="RFC_CPI_SAP"/>
    <s v="ZSRV"/>
    <s v=""/>
    <s v="P55830207"/>
    <s v="GONNI S.A.C."/>
    <n v="1820.45"/>
    <n v="527.66666666666663"/>
    <s v="PEN"/>
    <s v="false"/>
  </r>
  <r>
    <s v="4300"/>
    <s v="CO"/>
    <x v="3"/>
    <n v="704"/>
    <s v="CO Mktg Mall"/>
    <s v="JVALDERRAMA"/>
    <x v="2"/>
    <s v="1200144264"/>
    <s v="10"/>
    <x v="2007"/>
    <s v="Musicalización para la eucaristía domini"/>
    <d v="2026-01-20T00:00:00"/>
    <s v="EXT_JTRUJILL"/>
    <s v="ZSRV"/>
    <s v=""/>
    <s v="C108823802"/>
    <s v="EDWIN LEANDRO GALEANO GONZALEZ"/>
    <n v="1940000"/>
    <n v="527.46057640021752"/>
    <s v="COP"/>
    <s v="false"/>
  </r>
  <r>
    <s v="4300"/>
    <s v="CO"/>
    <x v="3"/>
    <n v="704"/>
    <s v="CO Mktg Mall"/>
    <s v="JVALDERRAMA"/>
    <x v="2"/>
    <s v="1200145407"/>
    <s v="10"/>
    <x v="2008"/>
    <s v="MUSICA EUCARISTIA FEB"/>
    <d v="2026-02-10T00:00:00"/>
    <s v="JVALDERRAMA"/>
    <s v="ZSRV"/>
    <s v=""/>
    <s v="C108823802"/>
    <s v="EDWIN LEANDRO GALEANO GONZALEZ"/>
    <n v="1940000"/>
    <n v="527.46057640021752"/>
    <s v="COP"/>
    <s v="false"/>
  </r>
  <r>
    <s v="1100"/>
    <s v="CL"/>
    <x v="0"/>
    <n v="604"/>
    <s v="CL Marketing Mall"/>
    <s v="MGALLARDO"/>
    <x v="2"/>
    <s v="1200144489"/>
    <s v="10"/>
    <x v="2009"/>
    <s v="FERIAS/ MONTAJE JORNADA DE ADOPCIÓN/ ENE"/>
    <d v="2026-01-23T00:00:00"/>
    <s v="MGALLARDOC"/>
    <s v="ZSRV"/>
    <s v=""/>
    <s v="76288682"/>
    <s v="PRODUCTORA FUENTES LIMITADA"/>
    <n v="488000"/>
    <n v="527.0376810342035"/>
    <s v="CLP"/>
    <s v="false"/>
  </r>
  <r>
    <s v="1100"/>
    <s v="CL"/>
    <x v="0"/>
    <n v="604"/>
    <s v="CL Marketing Mall"/>
    <s v="MGALLARDO"/>
    <x v="2"/>
    <s v="1200146151"/>
    <s v="10"/>
    <x v="2010"/>
    <s v="FERIAS/ MONTAJE JORNADA DE ADOPCIÓN/ FEB"/>
    <d v="2026-02-23T00:00:00"/>
    <s v="MGALLARDOC"/>
    <s v="ZSRV"/>
    <s v=""/>
    <s v="76288682"/>
    <s v="PRODUCTORA FUENTES LIMITADA"/>
    <n v="488000"/>
    <n v="527.0376810342035"/>
    <s v="CLP"/>
    <s v="false"/>
  </r>
  <r>
    <s v="CUR"/>
    <s v="CL"/>
    <x v="0"/>
    <n v="604"/>
    <s v="CL Marketing Mall"/>
    <s v="F.MOZO"/>
    <x v="2"/>
    <s v="1200143991"/>
    <s v="10"/>
    <x v="2011"/>
    <s v="GRAFICAS/ RECAMBIO NAVIDAD/ ENERO"/>
    <d v="2026-01-14T00:00:00"/>
    <s v="MFILIPINI"/>
    <s v="ZSRV"/>
    <s v=""/>
    <s v="76587432"/>
    <s v="SERVICIOS DE DISENO Y MULTIMEDIA"/>
    <n v="487800"/>
    <n v="526.82168198459931"/>
    <s v="CLP"/>
    <s v="false"/>
  </r>
  <r>
    <s v="2160"/>
    <s v="CL"/>
    <x v="0"/>
    <n v="602"/>
    <s v="CL Ops Mall"/>
    <s v="RCORTES"/>
    <x v="2"/>
    <s v="1200146596"/>
    <s v="10"/>
    <x v="2012"/>
    <s v="GRAFICA NUMERICA PARA CONTENEDORES"/>
    <d v="2026-03-03T00:00:00"/>
    <s v="EXT_CVENEGAS"/>
    <s v="ZSRV"/>
    <s v=""/>
    <s v="76593514"/>
    <s v="TEMPO PRODUCCIONES BY DS SPA"/>
    <n v="487500"/>
    <n v="526.49768341019308"/>
    <s v="CLP"/>
    <s v="false"/>
  </r>
  <r>
    <s v="6030"/>
    <s v="PE"/>
    <x v="2"/>
    <n v="802"/>
    <s v="PE Ops Mall"/>
    <s v="LHUAMAN"/>
    <x v="2"/>
    <s v="1200145118"/>
    <s v="10"/>
    <x v="2013"/>
    <s v="PAGO DERECHO ITSE-VISITA TÉCNICA"/>
    <d v="2026-02-05T00:00:00"/>
    <s v="LHUAMAN"/>
    <s v="ZSRV"/>
    <s v=""/>
    <s v="P60484187"/>
    <s v="SOINEL COMPANY S.A.C"/>
    <n v="1811.04"/>
    <n v="524.93913043478256"/>
    <s v="PEN"/>
    <s v="false"/>
  </r>
  <r>
    <s v="1100"/>
    <s v="CL"/>
    <x v="0"/>
    <n v="602"/>
    <s v="CL Ops Mall"/>
    <s v="FJELDRES"/>
    <x v="2"/>
    <s v="1200144882"/>
    <s v="10"/>
    <x v="2014"/>
    <s v="Pruebas sincronismo con carga"/>
    <d v="2026-01-30T00:00:00"/>
    <s v="EXT_MURRA"/>
    <s v="ZSRV"/>
    <s v=""/>
    <s v="76179272"/>
    <s v="ANDES FACILITY MANAGEMENT SPA"/>
    <n v="486000"/>
    <n v="524.87769053816169"/>
    <s v="CLP"/>
    <s v="false"/>
  </r>
  <r>
    <s v="6000"/>
    <s v="PE"/>
    <x v="2"/>
    <n v="802"/>
    <s v="PE Ops Mall"/>
    <s v="MCORDOVA"/>
    <x v="2"/>
    <s v="1200144213"/>
    <s v="10"/>
    <x v="2015"/>
    <s v="CAMBIADOR PLEGABLE - LACTARIO"/>
    <d v="2026-01-19T00:00:00"/>
    <s v="EXT_KNOLASCO"/>
    <s v="ZSRV"/>
    <s v="SER_MANTO"/>
    <s v="P20416564"/>
    <s v="SUSAN LEON PRODUCCIONES Y REPRESENT"/>
    <n v="1810"/>
    <n v="524.63768115942025"/>
    <s v="PEN"/>
    <s v="false"/>
  </r>
  <r>
    <s v="6000"/>
    <s v="PE"/>
    <x v="2"/>
    <n v="802"/>
    <s v="PE Ops Mall"/>
    <s v="MPONCE"/>
    <x v="2"/>
    <s v="1200147004"/>
    <s v="10"/>
    <x v="2016"/>
    <s v="CAMB. ACCESORIOS SCH40 EX OFICINA SEGURI"/>
    <d v="2026-03-10T00:00:00"/>
    <s v="EXT_KNOLASCO"/>
    <s v="ZSRV"/>
    <s v="SER_MANTO"/>
    <s v="P60434597"/>
    <s v="DINAMO CONTROL &amp; AUTOMATIZACION S.A"/>
    <n v="1808.33"/>
    <n v="524.15362318840573"/>
    <s v="PEN"/>
    <s v="false"/>
  </r>
  <r>
    <s v="6740"/>
    <s v="PE"/>
    <x v="2"/>
    <n v="804"/>
    <s v="PE Marketing Mall"/>
    <s v="KORDAYA"/>
    <x v="3"/>
    <s v="1200147682"/>
    <s v="10"/>
    <x v="2017"/>
    <s v="Experiencia_Sitting_Sombrilla"/>
    <d v="2026-03-19T00:00:00"/>
    <s v="EXT_ACHIHUAN"/>
    <s v="ZSRV"/>
    <s v=""/>
    <s v="P20416564"/>
    <s v="SUSAN LEON PRODUCCIONES Y REPRESENT"/>
    <n v="1808"/>
    <n v="524.05797101449275"/>
    <s v="PEN"/>
    <s v="false"/>
  </r>
  <r>
    <s v="2400"/>
    <s v="CL"/>
    <x v="0"/>
    <n v="602"/>
    <s v="CL Ops Mall"/>
    <s v="ROQUENDO"/>
    <x v="2"/>
    <s v="1200145222"/>
    <s v="10"/>
    <x v="2018"/>
    <s v="Bombas sumergible"/>
    <d v="2026-02-08T00:00:00"/>
    <s v="MMARTINEZG"/>
    <s v="ZSRV"/>
    <s v=""/>
    <s v="76265749"/>
    <s v="SOCIEDAD GONZALEZ GAJARDO Y"/>
    <n v="484764"/>
    <n v="523.54281641160787"/>
    <s v="CLP"/>
    <s v="false"/>
  </r>
  <r>
    <s v="LAR"/>
    <s v="PE"/>
    <x v="1"/>
    <n v="801"/>
    <s v="PE Center Manager"/>
    <s v="FZAMALLOA"/>
    <x v="2"/>
    <s v="1200143999"/>
    <s v="10"/>
    <x v="2019"/>
    <s v="MANTENIMIENTO DE PARED (30 m2)"/>
    <d v="2026-01-14T00:00:00"/>
    <s v="EXT_BRODRIGU"/>
    <s v="ZSRV"/>
    <s v=""/>
    <s v="P60089483"/>
    <s v="GEMSA CORPORACIÓN S.A.C"/>
    <n v="1800"/>
    <n v="521.73913043478262"/>
    <s v="PEN"/>
    <s v="false"/>
  </r>
  <r>
    <s v="6740"/>
    <s v="PE"/>
    <x v="2"/>
    <n v="804"/>
    <s v="PE Marketing Mall"/>
    <s v="KORDAYA"/>
    <x v="2"/>
    <s v="1200145020"/>
    <s v="10"/>
    <x v="2020"/>
    <s v="POP_Otras campañas_BRANDEO_TOTEMS"/>
    <d v="2026-02-03T00:00:00"/>
    <s v="EXT_ACHIHUAN"/>
    <s v="ZSRV"/>
    <s v=""/>
    <s v="P60847096"/>
    <s v="BRINPER PERU S.A.C"/>
    <n v="1800"/>
    <n v="521.73913043478262"/>
    <s v="PEN"/>
    <s v="false"/>
  </r>
  <r>
    <s v="6500"/>
    <s v="PE"/>
    <x v="2"/>
    <n v="804"/>
    <s v="PE Marketing Mall"/>
    <s v="KORDAYA"/>
    <x v="2"/>
    <s v="1200145019"/>
    <s v="10"/>
    <x v="2021"/>
    <s v="POP_Otras campañas_BRANDEO_TOTEMS"/>
    <d v="2026-02-03T00:00:00"/>
    <s v="EXT_ACHIHUAN"/>
    <s v="ZSRV"/>
    <s v=""/>
    <s v="P60847096"/>
    <s v="BRINPER PERU S.A.C"/>
    <n v="1800"/>
    <n v="521.73913043478262"/>
    <s v="PEN"/>
    <s v="false"/>
  </r>
  <r>
    <s v="6030"/>
    <s v="PE"/>
    <x v="2"/>
    <n v="804"/>
    <s v="PE Marketing Mall"/>
    <s v="RCULQUI"/>
    <x v="2"/>
    <s v="1200145184"/>
    <s v="10"/>
    <x v="2022"/>
    <s v="POP Señalética_ArregloEscenario"/>
    <d v="2026-02-06T00:00:00"/>
    <s v="EXT_BRODRIGU"/>
    <s v="ZSRV"/>
    <s v=""/>
    <s v="P49614128"/>
    <s v="BACKSTAGE &amp; MARKETING SRL"/>
    <n v="1800"/>
    <n v="521.73913043478262"/>
    <s v="PEN"/>
    <s v="false"/>
  </r>
  <r>
    <s v="6030"/>
    <s v="PE"/>
    <x v="2"/>
    <n v="802"/>
    <s v="PE Ops Mall"/>
    <s v="CLLAUCA"/>
    <x v="2"/>
    <s v="1200146001"/>
    <s v="10"/>
    <x v="2023"/>
    <s v="PUBLICIDAD VALLA EXTERNA POPEYES"/>
    <d v="2026-02-19T00:00:00"/>
    <s v="PRA_CLLAUCA"/>
    <s v="ZSRV"/>
    <s v="SER_PUBLI"/>
    <s v="P53193285"/>
    <s v="SNAR PRODUCCIONES S.A.C."/>
    <n v="1800"/>
    <n v="521.73913043478262"/>
    <s v="PEN"/>
    <s v="false"/>
  </r>
  <r>
    <s v="6700"/>
    <s v="PE"/>
    <x v="2"/>
    <n v="802"/>
    <s v="PE Ops Mall"/>
    <s v="ZDIAZ"/>
    <x v="2"/>
    <s v="1200146494"/>
    <s v="10"/>
    <x v="2024"/>
    <s v="Cotización para cambio de Tarifarios y s"/>
    <d v="2026-02-27T00:00:00"/>
    <s v="ZDIAZ"/>
    <s v="ZSRV"/>
    <s v=""/>
    <s v="P60338169"/>
    <s v="INVERSIONES URBANISTICAS OPERADORA"/>
    <n v="1800"/>
    <n v="521.73913043478262"/>
    <s v="PEN"/>
    <s v="false"/>
  </r>
  <r>
    <s v="3540"/>
    <s v="PE"/>
    <x v="1"/>
    <n v="813"/>
    <s v="PE Gcia Ops"/>
    <s v="IVALDERRAMA"/>
    <x v="2"/>
    <s v="1200146483"/>
    <s v="10"/>
    <x v="2025"/>
    <s v="ITSE Larcomar PickUp"/>
    <d v="2026-02-27T00:00:00"/>
    <s v="IVALDERRAMA"/>
    <s v="ZSRV"/>
    <s v=""/>
    <s v="P09721301"/>
    <s v="SILVA SANTISTEBAN VILLALBA LUISA FE"/>
    <n v="1800"/>
    <n v="521.73913043478262"/>
    <s v="PEN"/>
    <s v="false"/>
  </r>
  <r>
    <s v="OUL"/>
    <s v="PE"/>
    <x v="1"/>
    <n v="804"/>
    <s v="PE Marketing Mall"/>
    <s v="YPAREDES"/>
    <x v="2"/>
    <s v="1200146912"/>
    <s v="10"/>
    <x v="2026"/>
    <s v="POP_BTS_Equipo de sonido"/>
    <d v="2026-03-09T00:00:00"/>
    <s v="EXT_ACHIHUAN"/>
    <s v="ZSRV"/>
    <s v="SER_MKT"/>
    <s v="P20416564"/>
    <s v="SUSAN LEON PRODUCCIONES Y REPRESENT"/>
    <n v="1800"/>
    <n v="521.73913043478262"/>
    <s v="PEN"/>
    <s v="false"/>
  </r>
  <r>
    <s v="MVS"/>
    <s v="PE"/>
    <x v="2"/>
    <n v="803"/>
    <s v="PE Ops Out/Strips"/>
    <s v="KORDAYA"/>
    <x v="3"/>
    <s v="1200147536"/>
    <s v="10"/>
    <x v="2027"/>
    <s v="INST_TOMACORRIENTES_VES1"/>
    <d v="2026-03-18T00:00:00"/>
    <s v="KORDAYA"/>
    <s v="ZSRV"/>
    <s v=""/>
    <s v="P48281567"/>
    <s v="ARTE CONSULTORES, EJECUTORES E.I.R."/>
    <n v="1800"/>
    <n v="521.73913043478262"/>
    <s v="PEN"/>
    <s v="false"/>
  </r>
  <r>
    <s v="2160"/>
    <s v="CL"/>
    <x v="0"/>
    <n v="604"/>
    <s v="CL Marketing Mall"/>
    <s v="JGORICHON"/>
    <x v="2"/>
    <s v="1200146778"/>
    <s v="10"/>
    <x v="2028"/>
    <s v="GRAFICAS/ CAMBIO TARIFA PARKING/ MARZO"/>
    <d v="2026-03-06T00:00:00"/>
    <s v="JGORICHON"/>
    <s v="ZSRV"/>
    <s v=""/>
    <s v="76593514"/>
    <s v="TEMPO PRODUCCIONES BY DS SPA"/>
    <n v="483000"/>
    <n v="521.63770479409891"/>
    <s v="CLP"/>
    <s v="false"/>
  </r>
  <r>
    <s v="1110"/>
    <s v="CL"/>
    <x v="0"/>
    <n v="603"/>
    <s v="CL Ops Out/Strip"/>
    <s v="MBELLO"/>
    <x v="2"/>
    <s v="1200143905"/>
    <s v="10"/>
    <x v="2029"/>
    <s v="RETIRO DE BASURA Y ESCOMBROS  COT 6006"/>
    <d v="2026-01-12T00:00:00"/>
    <s v="EXT_MBELLO"/>
    <s v="ZSRV"/>
    <s v=""/>
    <s v="77692006"/>
    <s v="FISER SPA"/>
    <n v="482600"/>
    <n v="521.20570669489052"/>
    <s v="CLP"/>
    <s v="false"/>
  </r>
  <r>
    <s v="MAM"/>
    <s v="CL"/>
    <x v="0"/>
    <n v="602"/>
    <s v="CL Ops Mall"/>
    <s v="CMEDINA"/>
    <x v="2"/>
    <s v="1200145004"/>
    <s v="10"/>
    <x v="2030"/>
    <s v="Reparación Filtración Línea Enfriamiento"/>
    <d v="2026-02-03T00:00:00"/>
    <s v="EXT_KGANA"/>
    <s v="ZSRV"/>
    <s v=""/>
    <s v="76425235"/>
    <s v="REDES CONTRA INCENDIOS SPA"/>
    <n v="12.5"/>
    <n v="520.83333333333337"/>
    <s v="UF"/>
    <s v="false"/>
  </r>
  <r>
    <s v="1110"/>
    <s v="CL"/>
    <x v="0"/>
    <n v="603"/>
    <s v="CL Ops Out/Strip"/>
    <s v="MBELLO"/>
    <x v="2"/>
    <s v="1200145988"/>
    <s v="10"/>
    <x v="2031"/>
    <s v="reemplazo de valvulas de corte PPR E A.P"/>
    <d v="2026-02-19T00:00:00"/>
    <s v="EXT_MBELLO"/>
    <s v="ZSRV"/>
    <s v=""/>
    <s v="96811990"/>
    <s v="LINKES CHILE S.A"/>
    <n v="481996"/>
    <n v="520.55338956508592"/>
    <s v="CLP"/>
    <s v="false"/>
  </r>
  <r>
    <s v="3510"/>
    <s v="PE"/>
    <x v="1"/>
    <n v="802"/>
    <s v="PE Ops Mall"/>
    <s v="DDIAZ"/>
    <x v="2"/>
    <s v="1200145524"/>
    <s v="10"/>
    <x v="2032"/>
    <s v="Enchape de Cerámica - Locales PC"/>
    <d v="2026-02-12T00:00:00"/>
    <s v="DDIAZ"/>
    <s v="ZSRV"/>
    <s v=""/>
    <s v="P52933471"/>
    <s v="EMPSER PERU E.I.R.L"/>
    <n v="1793.53"/>
    <n v="519.86376811594198"/>
    <s v="PEN"/>
    <s v="false"/>
  </r>
  <r>
    <s v="MAM"/>
    <s v="CL"/>
    <x v="0"/>
    <n v="622"/>
    <s v="CL Arq Mall"/>
    <s v="S UGARTE"/>
    <x v="1"/>
    <s v="1400009214"/>
    <s v="10"/>
    <x v="2033"/>
    <s v="SERV DE DIBUJO VF ENE 26 - MAM"/>
    <d v="2026-02-02T00:00:00"/>
    <s v="BILLESCA"/>
    <s v="ZPMH"/>
    <s v=""/>
    <s v="76088833"/>
    <s v="ASESORIAS E INVERSIONES FAUNDEZ LAT"/>
    <n v="12.461"/>
    <n v="519.20833333333337"/>
    <s v="UF"/>
    <s v="false"/>
  </r>
  <r>
    <s v="MAM"/>
    <s v="CL"/>
    <x v="0"/>
    <n v="622"/>
    <s v="CL Arq Mall"/>
    <s v="S UGARTE"/>
    <x v="1"/>
    <s v="1400009214"/>
    <s v="20"/>
    <x v="2033"/>
    <s v="SERV DE DIBUJO VF FEB 26 - MAM"/>
    <d v="2026-02-02T00:00:00"/>
    <s v="BILLESCA"/>
    <s v="ZPMH"/>
    <s v=""/>
    <s v="76088833"/>
    <s v="ASESORIAS E INVERSIONES FAUNDEZ LAT"/>
    <n v="12.461"/>
    <n v="519.20833333333337"/>
    <s v="UF"/>
    <s v="false"/>
  </r>
  <r>
    <s v="MAM"/>
    <s v="CL"/>
    <x v="0"/>
    <n v="622"/>
    <s v="CL Arq Mall"/>
    <s v="S UGARTE"/>
    <x v="1"/>
    <s v="1400009214"/>
    <s v="30"/>
    <x v="2033"/>
    <s v="SERV DE DIBUJO VF MAR 26 - MAM"/>
    <d v="2026-02-02T00:00:00"/>
    <s v="BILLESCA"/>
    <s v="ZPMH"/>
    <s v=""/>
    <s v="76088833"/>
    <s v="ASESORIAS E INVERSIONES FAUNDEZ LAT"/>
    <n v="12.461"/>
    <n v="519.20833333333337"/>
    <s v="UF"/>
    <s v="false"/>
  </r>
  <r>
    <s v="MAM"/>
    <s v="CL"/>
    <x v="0"/>
    <n v="622"/>
    <s v="CL Arq Mall"/>
    <s v="S UGARTE"/>
    <x v="1"/>
    <s v="1400009214"/>
    <s v="40"/>
    <x v="2033"/>
    <s v="SERV DE DIBUJO VF ABR 26 - MAM"/>
    <d v="2026-02-02T00:00:00"/>
    <s v="BILLESCA"/>
    <s v="ZPMH"/>
    <s v=""/>
    <s v="76088833"/>
    <s v="ASESORIAS E INVERSIONES FAUNDEZ LAT"/>
    <n v="12.461"/>
    <n v="519.20833333333337"/>
    <s v="UF"/>
    <s v="false"/>
  </r>
  <r>
    <s v="MAM"/>
    <s v="CL"/>
    <x v="0"/>
    <n v="622"/>
    <s v="CL Arq Mall"/>
    <s v="S UGARTE"/>
    <x v="1"/>
    <s v="1400009214"/>
    <s v="50"/>
    <x v="2033"/>
    <s v="SERV DE DIBUJO VF MAY 26 - MAM"/>
    <d v="2026-02-02T00:00:00"/>
    <s v="BILLESCA"/>
    <s v="ZPMH"/>
    <s v=""/>
    <s v="76088833"/>
    <s v="ASESORIAS E INVERSIONES FAUNDEZ LAT"/>
    <n v="12.461"/>
    <n v="519.20833333333337"/>
    <s v="UF"/>
    <s v="false"/>
  </r>
  <r>
    <s v="MAM"/>
    <s v="CL"/>
    <x v="0"/>
    <n v="622"/>
    <s v="CL Arq Mall"/>
    <s v="S UGARTE"/>
    <x v="1"/>
    <s v="1400009214"/>
    <s v="60"/>
    <x v="2033"/>
    <s v="SERV DE DIBUJO VF JUN 26 - MAM"/>
    <d v="2026-02-02T00:00:00"/>
    <s v="BILLESCA"/>
    <s v="ZPMH"/>
    <s v=""/>
    <s v="76088833"/>
    <s v="ASESORIAS E INVERSIONES FAUNDEZ LAT"/>
    <n v="12.461"/>
    <n v="519.20833333333337"/>
    <s v="UF"/>
    <s v="false"/>
  </r>
  <r>
    <s v="MAM"/>
    <s v="CL"/>
    <x v="0"/>
    <n v="622"/>
    <s v="CL Arq Mall"/>
    <s v="S UGARTE"/>
    <x v="1"/>
    <s v="1400009214"/>
    <s v="70"/>
    <x v="2033"/>
    <s v="SERV DE DIBUJO VF JUL 26 - MAM"/>
    <d v="2026-02-02T00:00:00"/>
    <s v="BILLESCA"/>
    <s v="ZPMH"/>
    <s v=""/>
    <s v="76088833"/>
    <s v="ASESORIAS E INVERSIONES FAUNDEZ LAT"/>
    <n v="12.461"/>
    <n v="519.20833333333337"/>
    <s v="UF"/>
    <s v="false"/>
  </r>
  <r>
    <s v="MAM"/>
    <s v="CL"/>
    <x v="0"/>
    <n v="622"/>
    <s v="CL Arq Mall"/>
    <s v="S UGARTE"/>
    <x v="1"/>
    <s v="1400009214"/>
    <s v="80"/>
    <x v="2033"/>
    <s v="SERV DE DIBUJO VF AGO 26 - MAM"/>
    <d v="2026-02-02T00:00:00"/>
    <s v="BILLESCA"/>
    <s v="ZPMH"/>
    <s v=""/>
    <s v="76088833"/>
    <s v="ASESORIAS E INVERSIONES FAUNDEZ LAT"/>
    <n v="12.461"/>
    <n v="519.20833333333337"/>
    <s v="UF"/>
    <s v="false"/>
  </r>
  <r>
    <s v="MAM"/>
    <s v="CL"/>
    <x v="0"/>
    <n v="622"/>
    <s v="CL Arq Mall"/>
    <s v="S UGARTE"/>
    <x v="1"/>
    <s v="1400009214"/>
    <s v="90"/>
    <x v="2033"/>
    <s v="SERV DE DIBUJO VF SEP 26 - MAM"/>
    <d v="2026-02-02T00:00:00"/>
    <s v="BILLESCA"/>
    <s v="ZPMH"/>
    <s v=""/>
    <s v="76088833"/>
    <s v="ASESORIAS E INVERSIONES FAUNDEZ LAT"/>
    <n v="12.461"/>
    <n v="519.20833333333337"/>
    <s v="UF"/>
    <s v="false"/>
  </r>
  <r>
    <s v="MAM"/>
    <s v="CL"/>
    <x v="0"/>
    <n v="622"/>
    <s v="CL Arq Mall"/>
    <s v="S UGARTE"/>
    <x v="1"/>
    <s v="1400009214"/>
    <s v="100"/>
    <x v="2033"/>
    <s v="SERV DE DIBUJO VF OCT 26 - MAM"/>
    <d v="2026-02-02T00:00:00"/>
    <s v="BILLESCA"/>
    <s v="ZPMH"/>
    <s v=""/>
    <s v="76088833"/>
    <s v="ASESORIAS E INVERSIONES FAUNDEZ LAT"/>
    <n v="12.461"/>
    <n v="519.20833333333337"/>
    <s v="UF"/>
    <s v="false"/>
  </r>
  <r>
    <s v="MAM"/>
    <s v="CL"/>
    <x v="0"/>
    <n v="622"/>
    <s v="CL Arq Mall"/>
    <s v="S UGARTE"/>
    <x v="1"/>
    <s v="1400009214"/>
    <s v="110"/>
    <x v="2033"/>
    <s v="SERV DE DIBUJO VF NOV 26 - MAM"/>
    <d v="2026-02-02T00:00:00"/>
    <s v="BILLESCA"/>
    <s v="ZPMH"/>
    <s v=""/>
    <s v="76088833"/>
    <s v="ASESORIAS E INVERSIONES FAUNDEZ LAT"/>
    <n v="12.461"/>
    <n v="519.20833333333337"/>
    <s v="UF"/>
    <s v="false"/>
  </r>
  <r>
    <s v="MAM"/>
    <s v="CL"/>
    <x v="0"/>
    <n v="622"/>
    <s v="CL Arq Mall"/>
    <s v="S UGARTE"/>
    <x v="1"/>
    <s v="1400009214"/>
    <s v="120"/>
    <x v="2033"/>
    <s v="SERV DE DIBUJO VF DIC 26 - MAM"/>
    <d v="2026-02-02T00:00:00"/>
    <s v="BILLESCA"/>
    <s v="ZPMH"/>
    <s v=""/>
    <s v="76088833"/>
    <s v="ASESORIAS E INVERSIONES FAUNDEZ LAT"/>
    <n v="12.461"/>
    <n v="519.20833333333337"/>
    <s v="UF"/>
    <s v="false"/>
  </r>
  <r>
    <s v="DCO"/>
    <s v="CO"/>
    <x v="3"/>
    <n v="711"/>
    <s v="CO A.Finanzas"/>
    <s v="ABARRAGAN"/>
    <x v="2"/>
    <s v="1200145670"/>
    <s v="10"/>
    <x v="2034"/>
    <s v="TRANS. BOG DIC ENE 26"/>
    <d v="2026-02-16T00:00:00"/>
    <s v="LBARRAGAN"/>
    <s v="ZSRV"/>
    <s v=""/>
    <s v="C900920087"/>
    <s v="SISTEMA URBANO DE VEHICULOS"/>
    <n v="1909100"/>
    <n v="519.05927134312128"/>
    <s v="COP"/>
    <s v="false"/>
  </r>
  <r>
    <s v="6740"/>
    <s v="PE"/>
    <x v="2"/>
    <n v="804"/>
    <s v="PE Marketing Mall"/>
    <s v="KORDAYA"/>
    <x v="2"/>
    <s v="1200146662"/>
    <s v="10"/>
    <x v="2035"/>
    <s v="BTL_Eventos_VES2"/>
    <d v="2026-03-04T00:00:00"/>
    <s v="EXT_ACHIHUAN"/>
    <s v="ZSRV"/>
    <s v="SER_MKT"/>
    <s v="P20416564"/>
    <s v="SUSAN LEON PRODUCCIONES Y REPRESENT"/>
    <n v="1790"/>
    <n v="518.84057971014488"/>
    <s v="PEN"/>
    <s v="false"/>
  </r>
  <r>
    <s v="3300"/>
    <s v="PE"/>
    <x v="1"/>
    <n v="802"/>
    <s v="PE Ops Mall"/>
    <s v="JMALAGA"/>
    <x v="2"/>
    <s v="1200144061"/>
    <s v="10"/>
    <x v="2036"/>
    <s v="SUMINISTRO MATERIALES MTTO 1RA QUINCENA"/>
    <d v="2026-01-15T00:00:00"/>
    <s v="RFC_CPI_SAP"/>
    <s v="ZSRV"/>
    <s v=""/>
    <s v="P56607803"/>
    <s v="NATIONAL FACILITIES MANAGEMENT S.A."/>
    <n v="1788.96"/>
    <n v="518.53913043478258"/>
    <s v="PEN"/>
    <s v="false"/>
  </r>
  <r>
    <s v="1100"/>
    <s v="CL"/>
    <x v="0"/>
    <n v="604"/>
    <s v="CL Marketing Mall"/>
    <s v="MGALLARDO"/>
    <x v="2"/>
    <s v="1200144992"/>
    <s v="10"/>
    <x v="2037"/>
    <s v="VDV/ TOTEM QR FILA VIRTUAL/ FEB 26"/>
    <d v="2026-02-03T00:00:00"/>
    <s v="MGALLARDOC"/>
    <s v="ZSRV"/>
    <s v=""/>
    <s v="76593514"/>
    <s v="TEMPO PRODUCCIONES BY DS SPA"/>
    <n v="480000"/>
    <n v="518.39771905003624"/>
    <s v="CLP"/>
    <s v="false"/>
  </r>
  <r>
    <s v="AEB"/>
    <s v="CL"/>
    <x v="0"/>
    <n v="602"/>
    <s v="CL Ops Mall"/>
    <s v="MFREITEZ"/>
    <x v="2"/>
    <s v="1200146189"/>
    <s v="10"/>
    <x v="2038"/>
    <s v="CHAPA DE SEGURIDAD"/>
    <d v="2026-02-24T00:00:00"/>
    <s v="KVARAS"/>
    <s v="ZSRV"/>
    <s v=""/>
    <s v="76278841"/>
    <s v="CHRISTIAN EDUARDO CASTILLO FUENTES"/>
    <n v="480000"/>
    <n v="518.39771905003624"/>
    <s v="CLP"/>
    <s v="false"/>
  </r>
  <r>
    <s v="1100"/>
    <s v="CL"/>
    <x v="0"/>
    <n v="914"/>
    <s v="Corp Explo. TI"/>
    <s v="CPAVEZ"/>
    <x v="2"/>
    <s v="1200143648"/>
    <s v="10"/>
    <x v="2039"/>
    <s v="CELULAR - FERNANDA DIAZ"/>
    <d v="2026-01-05T00:00:00"/>
    <s v="CPAVEZ"/>
    <s v="ZSRV"/>
    <s v="SER_GRAL"/>
    <s v="96806980"/>
    <s v="ENTEL PCS TELECOMUNICACIONES S.A."/>
    <n v="479244"/>
    <n v="517.5812426425324"/>
    <s v="CLP"/>
    <s v="false"/>
  </r>
  <r>
    <s v="2310"/>
    <s v="CL"/>
    <x v="0"/>
    <n v="602"/>
    <s v="CL Ops Mall"/>
    <s v="roquendo"/>
    <x v="2"/>
    <s v="1200144088"/>
    <s v="10"/>
    <x v="2040"/>
    <s v="reparación porton acceso estacionamiento"/>
    <d v="2026-01-15T00:00:00"/>
    <s v="MMARTINEZG"/>
    <s v="ZSRV"/>
    <s v=""/>
    <s v="76504263"/>
    <s v="ARAYA Y DONOSO COMPANIA LIMITADA"/>
    <n v="478959"/>
    <n v="517.27344399684648"/>
    <s v="CLP"/>
    <s v="false"/>
  </r>
  <r>
    <s v="AEB"/>
    <s v="CL"/>
    <x v="0"/>
    <n v="602"/>
    <s v="CL Ops Mall"/>
    <s v="MFREITEZ"/>
    <x v="3"/>
    <s v="1200147147"/>
    <s v="10"/>
    <x v="2041"/>
    <s v="SISTEMA ANTI CAIDAS GATERA"/>
    <d v="2026-03-12T00:00:00"/>
    <s v="KVARAS"/>
    <s v="ZSRV"/>
    <s v=""/>
    <s v="77274068"/>
    <s v="CONSTRUCTORA PUELO SPA"/>
    <n v="478661"/>
    <n v="516.95160541293626"/>
    <s v="CLP"/>
    <s v="false"/>
  </r>
  <r>
    <s v="3520"/>
    <s v="PE"/>
    <x v="1"/>
    <n v="802"/>
    <s v="PE Ops Mall"/>
    <s v="APRADA"/>
    <x v="2"/>
    <s v="1200146116"/>
    <s v="10"/>
    <x v="2042"/>
    <s v="Sumin. bomba sumergible lluvias"/>
    <d v="2026-02-23T00:00:00"/>
    <s v="RFC_CPI_SAP"/>
    <s v="ZSRV"/>
    <s v=""/>
    <s v="P60359466"/>
    <s v="ELECTRIC STORE S.A.C."/>
    <n v="1780"/>
    <n v="515.94202898550725"/>
    <s v="PEN"/>
    <s v="false"/>
  </r>
  <r>
    <s v="MIN"/>
    <s v="PE"/>
    <x v="1"/>
    <n v="804"/>
    <s v="PE Marketing Mall"/>
    <s v="AATOCHE"/>
    <x v="2"/>
    <s v="1200146454"/>
    <s v="10"/>
    <x v="2043"/>
    <s v="Chimpunes_MegaMix 22/02"/>
    <d v="2026-02-26T00:00:00"/>
    <s v="AATOCHE"/>
    <s v="ZSRV"/>
    <s v=""/>
    <s v="P52222834"/>
    <s v="ISEG PERU S.A.C"/>
    <n v="1776"/>
    <n v="514.78260869565213"/>
    <s v="PEN"/>
    <s v="false"/>
  </r>
  <r>
    <s v="6500"/>
    <s v="PE"/>
    <x v="2"/>
    <n v="804"/>
    <s v="PE Marketing Mall"/>
    <s v="KORDAYA"/>
    <x v="3"/>
    <s v="1200147666"/>
    <s v="10"/>
    <x v="2044"/>
    <s v="BTL_Marzo-Pascuas"/>
    <d v="2026-03-19T00:00:00"/>
    <s v="EXT_ACHIHUAN"/>
    <s v="ZSRV"/>
    <s v=""/>
    <s v="P49614128"/>
    <s v="BACKSTAGE &amp; MARKETING SRL"/>
    <n v="1775"/>
    <n v="514.49275362318838"/>
    <s v="PEN"/>
    <s v="false"/>
  </r>
  <r>
    <s v="1100"/>
    <s v="CL"/>
    <x v="0"/>
    <n v="602"/>
    <s v="CL Ops Mall"/>
    <s v="MANTONIETA"/>
    <x v="2"/>
    <s v="1200144878"/>
    <s v="10"/>
    <x v="2045"/>
    <s v="Retiro cierre y materiales KB"/>
    <d v="2026-01-30T00:00:00"/>
    <s v="EXT_MURRA"/>
    <s v="ZSRV"/>
    <s v=""/>
    <s v="76179272"/>
    <s v="ANDES FACILITY MANAGEMENT SPA"/>
    <n v="475200"/>
    <n v="513.21374185953584"/>
    <s v="CLP"/>
    <s v="false"/>
  </r>
  <r>
    <s v="6000"/>
    <s v="PE"/>
    <x v="2"/>
    <n v="802"/>
    <s v="PE Ops Mall"/>
    <s v="MPONCE"/>
    <x v="2"/>
    <s v="1200143835"/>
    <s v="10"/>
    <x v="2046"/>
    <s v="REP. FUGA EQUIPO DE 60000 BTU/HR"/>
    <d v="2026-01-09T00:00:00"/>
    <s v="EXT_KNOLASCO"/>
    <s v="ZSRV"/>
    <s v="SER_MANTO"/>
    <s v="P60014778"/>
    <s v="DJ COMFORT S.A.C"/>
    <n v="1770"/>
    <n v="513.04347826086951"/>
    <s v="PEN"/>
    <s v="false"/>
  </r>
  <r>
    <s v="LAR"/>
    <s v="PE"/>
    <x v="1"/>
    <n v="801"/>
    <s v="PE Center Manager"/>
    <s v="FZAMALLOA"/>
    <x v="2"/>
    <s v="1200144510"/>
    <s v="10"/>
    <x v="2047"/>
    <s v="CONTOMETROS ROLLO TERMICO 55GRS. 57X80mm"/>
    <d v="2026-01-23T00:00:00"/>
    <s v="EXT_BRODRIGU"/>
    <s v="ZSRV"/>
    <s v=""/>
    <s v="P53754813"/>
    <s v="EQUIPOS Y SISTEMAS DE PARKING S.R.L"/>
    <n v="1768"/>
    <n v="512.463768115942"/>
    <s v="PEN"/>
    <s v="false"/>
  </r>
  <r>
    <s v="6030"/>
    <s v="PE"/>
    <x v="2"/>
    <n v="802"/>
    <s v="PE Ops Mall"/>
    <s v="LHUAMAN"/>
    <x v="2"/>
    <s v="1200145716"/>
    <s v="10"/>
    <x v="2048"/>
    <s v="SUMINISTRO DE CAÑOS TEMPORIZADOS"/>
    <d v="2026-02-16T00:00:00"/>
    <s v="LHUAMAN"/>
    <s v="ZSRV"/>
    <s v=""/>
    <s v="P54983735"/>
    <s v="AGUACONSERVE S.A.C."/>
    <n v="1764"/>
    <n v="511.30434782608694"/>
    <s v="PEN"/>
    <s v="false"/>
  </r>
  <r>
    <s v="MIN"/>
    <s v="PE"/>
    <x v="1"/>
    <n v="804"/>
    <s v="PE Marketing Mall"/>
    <s v="AATOCHE"/>
    <x v="2"/>
    <s v="1200146453"/>
    <s v="10"/>
    <x v="2049"/>
    <s v="Chimpunes_Nueva Q 20/2"/>
    <d v="2026-02-26T00:00:00"/>
    <s v="AATOCHE"/>
    <s v="ZSRV"/>
    <s v=""/>
    <s v="P52222834"/>
    <s v="ISEG PERU S.A.C"/>
    <n v="1764"/>
    <n v="511.30434782608694"/>
    <s v="PEN"/>
    <s v="false"/>
  </r>
  <r>
    <s v="6000"/>
    <s v="PE"/>
    <x v="2"/>
    <n v="802"/>
    <s v="PE Ops Mall"/>
    <s v="KALVAN"/>
    <x v="2"/>
    <s v="1200145808"/>
    <s v="10"/>
    <x v="2050"/>
    <s v="HABILITACIÓN_INDEPENDENCIA_FEBRERO_2026"/>
    <d v="2026-02-18T00:00:00"/>
    <s v="EXT_KNOLASCO"/>
    <s v="ZSRV"/>
    <s v="SER_MANTO"/>
    <s v="P49259204"/>
    <s v="AF CONCEPT S.A.C."/>
    <n v="1760.7"/>
    <n v="510.3478260869565"/>
    <s v="PEN"/>
    <s v="false"/>
  </r>
  <r>
    <s v="OUL"/>
    <s v="PE"/>
    <x v="1"/>
    <n v="803"/>
    <s v="PE Ops Out/Strips"/>
    <s v="mrodriguezc"/>
    <x v="2"/>
    <s v="1200145778"/>
    <s v="10"/>
    <x v="2051"/>
    <s v="Mtto correctivo Electricos Itse Lurin"/>
    <d v="2026-02-17T00:00:00"/>
    <s v="MRODRIGUEZC"/>
    <s v="ZSRV"/>
    <s v=""/>
    <s v="P45538419"/>
    <s v="ELECTROSAN SERVICIOS Y SUMINISTROS"/>
    <n v="1760"/>
    <n v="510.14492753623188"/>
    <s v="PEN"/>
    <s v="false"/>
  </r>
  <r>
    <s v="3520"/>
    <s v="PE"/>
    <x v="1"/>
    <n v="802"/>
    <s v="PE Ops Mall"/>
    <s v="GLUDEÑA"/>
    <x v="2"/>
    <s v="1200145420"/>
    <s v="10"/>
    <x v="2052"/>
    <s v="021-2026-ICA- SUMINISTRO REDUCTOR DE VEL"/>
    <d v="2026-02-11T00:00:00"/>
    <s v="RFC_CPI_SAP"/>
    <s v="ZSRV"/>
    <s v=""/>
    <s v="P56607803"/>
    <s v="NATIONAL FACILITIES MANAGEMENT S.A."/>
    <n v="1756"/>
    <n v="508.98550724637681"/>
    <s v="PEN"/>
    <s v="false"/>
  </r>
  <r>
    <s v="MCH"/>
    <s v="PE"/>
    <x v="2"/>
    <n v="803"/>
    <s v="PE Ops Out/Strips"/>
    <s v="EREJAS"/>
    <x v="3"/>
    <s v="1200147564"/>
    <s v="10"/>
    <x v="2053"/>
    <s v="Inst. tapas en contrapasos escaleras met"/>
    <d v="2026-03-18T00:00:00"/>
    <s v="EREJAS"/>
    <s v="ZSRV"/>
    <s v=""/>
    <s v="P48281567"/>
    <s v="ARTE CONSULTORES, EJECUTORES E.I.R."/>
    <n v="1752.84"/>
    <n v="508.06956521739124"/>
    <s v="PEN"/>
    <s v="false"/>
  </r>
  <r>
    <s v="1100"/>
    <s v="CL"/>
    <x v="0"/>
    <n v="604"/>
    <s v="CL Marketing Mall"/>
    <s v="MGALLARDO"/>
    <x v="2"/>
    <s v="1200144488"/>
    <s v="10"/>
    <x v="2054"/>
    <s v="NAVIDAD/ RETIRO MOBILIARIO SALA VP/ ENE"/>
    <d v="2026-01-23T00:00:00"/>
    <s v="MGALLARDOC"/>
    <s v="ZSRV"/>
    <s v=""/>
    <s v="76288682"/>
    <s v="PRODUCTORA FUENTES LIMITADA"/>
    <n v="470000"/>
    <n v="507.59776656982712"/>
    <s v="CLP"/>
    <s v="false"/>
  </r>
  <r>
    <s v="AEB"/>
    <s v="CL"/>
    <x v="0"/>
    <n v="602"/>
    <s v="CL Ops Mall"/>
    <s v="MFREITEZ"/>
    <x v="2"/>
    <s v="1200146479"/>
    <s v="10"/>
    <x v="2055"/>
    <s v="GRAFICAS TROVISEL PARKING"/>
    <d v="2026-02-27T00:00:00"/>
    <s v="KVARAS"/>
    <s v="ZSRV"/>
    <s v=""/>
    <s v="76593514"/>
    <s v="TEMPO PRODUCCIONES BY DS SPA"/>
    <n v="470000"/>
    <n v="507.59776656982712"/>
    <s v="CLP"/>
    <s v="false"/>
  </r>
  <r>
    <s v="ACH"/>
    <s v="CL"/>
    <x v="0"/>
    <n v="604"/>
    <s v="CL Marketing Mall"/>
    <s v="F.MOZO"/>
    <x v="2"/>
    <s v="1200143762"/>
    <s v="10"/>
    <x v="2056"/>
    <s v="VACACIONES DE VERANO/ ENCUESTA CSAT"/>
    <d v="2026-01-07T00:00:00"/>
    <s v="MFILIPINI"/>
    <s v="ZSRV"/>
    <s v=""/>
    <s v="76140855"/>
    <s v="SOCIEDAD MATHIEU Y MATHIEU LTDA"/>
    <n v="469200"/>
    <n v="506.7337703714104"/>
    <s v="CLP"/>
    <s v="false"/>
  </r>
  <r>
    <s v="ACO"/>
    <s v="CL"/>
    <x v="0"/>
    <n v="604"/>
    <s v="CL Marketing Mall"/>
    <s v="F.MOZO"/>
    <x v="2"/>
    <s v="1200144263"/>
    <s v="10"/>
    <x v="2057"/>
    <s v="VACACIONES DE VERANO/ ENCUESTA CSAT"/>
    <d v="2026-01-20T00:00:00"/>
    <s v="MFILIPINI"/>
    <s v="ZSRV"/>
    <s v=""/>
    <s v="76140855"/>
    <s v="SOCIEDAD MATHIEU Y MATHIEU LTDA"/>
    <n v="469200"/>
    <n v="506.7337703714104"/>
    <s v="CLP"/>
    <s v="false"/>
  </r>
  <r>
    <s v="6500"/>
    <s v="PE"/>
    <x v="2"/>
    <n v="804"/>
    <s v="PE Marketing Mall"/>
    <s v="RCULQUI"/>
    <x v="2"/>
    <s v="1200144145"/>
    <s v="10"/>
    <x v="2058"/>
    <s v="POP_Promo/Marcas_Ene"/>
    <d v="2026-01-16T00:00:00"/>
    <s v="EXT_BRODRIGU"/>
    <s v="ZSRV"/>
    <s v=""/>
    <s v="P53875769"/>
    <s v="DACA PUBLICIDAD SAC"/>
    <n v="1748"/>
    <n v="506.66666666666663"/>
    <s v="PEN"/>
    <s v="false"/>
  </r>
  <r>
    <s v="OAS"/>
    <s v="CO"/>
    <x v="3"/>
    <n v="719"/>
    <s v="CO Gcia Ing"/>
    <s v="JVASQUEZ"/>
    <x v="2"/>
    <s v="1200144876"/>
    <s v="20"/>
    <x v="203"/>
    <s v="Redes electricas division locales OAS"/>
    <d v="2026-01-30T00:00:00"/>
    <s v="JVASQUEZ"/>
    <s v="ZSRV"/>
    <s v=""/>
    <s v="C900902892"/>
    <s v="PROYECTOS, DISEÑOS, SUMINISTROS INT"/>
    <n v="1863361"/>
    <n v="506.62343665035343"/>
    <s v="COP"/>
    <s v="false"/>
  </r>
  <r>
    <s v="OUL"/>
    <s v="PE"/>
    <x v="1"/>
    <n v="803"/>
    <s v="PE Ops Out/Strips"/>
    <s v="mrodriguezc"/>
    <x v="2"/>
    <s v="1200144550"/>
    <s v="10"/>
    <x v="2059"/>
    <s v="Materiales Enero 26"/>
    <d v="2026-01-26T00:00:00"/>
    <s v="MRODRIGUEZC"/>
    <s v="ZSRV"/>
    <s v=""/>
    <s v="P56607803"/>
    <s v="NATIONAL FACILITIES MANAGEMENT S.A."/>
    <n v="1745.77"/>
    <n v="506.02028985507241"/>
    <s v="PEN"/>
    <s v="false"/>
  </r>
  <r>
    <s v="MQU"/>
    <s v="CL"/>
    <x v="0"/>
    <n v="602"/>
    <s v="CL Ops Mall"/>
    <s v="MBELLO"/>
    <x v="2"/>
    <s v="1200144976"/>
    <s v="10"/>
    <x v="2060"/>
    <s v="CAMBIO MOTOR CORTINA LOCAL SALCOBRAND"/>
    <d v="2026-02-03T00:00:00"/>
    <s v="EXT_MBELLO"/>
    <s v="ZSRV"/>
    <s v=""/>
    <s v="96811990"/>
    <s v="LINKES CHILE S.A"/>
    <n v="468421"/>
    <n v="505.89245407320209"/>
    <s v="CLP"/>
    <s v="false"/>
  </r>
  <r>
    <s v="PHM"/>
    <s v="CO"/>
    <x v="3"/>
    <n v="701"/>
    <s v="CO Center Manager"/>
    <s v="SESCOBAR"/>
    <x v="2"/>
    <s v="1200146702"/>
    <s v="10"/>
    <x v="2061"/>
    <s v="REFRIGERIO ASAMBLEA"/>
    <d v="2026-03-04T00:00:00"/>
    <s v="SESCOBAR"/>
    <s v="ZSRV"/>
    <s v=""/>
    <s v="C900201094"/>
    <s v="NUESTRA COCINA ARTESANAL  S.A.S"/>
    <n v="1860000"/>
    <n v="505.70962479608482"/>
    <s v="COP"/>
    <s v="false"/>
  </r>
  <r>
    <s v="2400"/>
    <s v="CL"/>
    <x v="0"/>
    <n v="602"/>
    <s v="CL Ops Mall"/>
    <s v="RMESA"/>
    <x v="2"/>
    <s v="1200145980"/>
    <s v="10"/>
    <x v="2062"/>
    <s v="LUI CAMARAS FEBRERO 2026"/>
    <d v="2026-02-19T00:00:00"/>
    <s v="EXT_JHERRERA"/>
    <s v="ZSRV"/>
    <s v=""/>
    <s v="76839748"/>
    <s v="SERVICIOS INTEGRALES RICARDO ALFONS"/>
    <n v="468160"/>
    <n v="505.61057531346864"/>
    <s v="CLP"/>
    <s v="false"/>
  </r>
  <r>
    <s v="MAM"/>
    <s v="CL"/>
    <x v="0"/>
    <n v="601"/>
    <s v="CL Center Manager"/>
    <s v="CMEDINA"/>
    <x v="2"/>
    <s v="1200144286"/>
    <s v="10"/>
    <x v="2063"/>
    <s v="COLACIONES NOV Y DIC"/>
    <d v="2026-01-20T00:00:00"/>
    <s v="AUNDA"/>
    <s v="ZSRV"/>
    <s v=""/>
    <s v="96988830"/>
    <s v="RAP DESARROLLOS S.A."/>
    <n v="467983"/>
    <n v="505.41941615456892"/>
    <s v="CLP"/>
    <s v="false"/>
  </r>
  <r>
    <s v="ACH"/>
    <s v="CL"/>
    <x v="0"/>
    <n v="604"/>
    <s v="CL Marketing Mall"/>
    <s v="F.LAMBERT"/>
    <x v="2"/>
    <s v="1200143807"/>
    <s v="10"/>
    <x v="2064"/>
    <s v="PAGO CM/ COBERTURAS/ FEBRERO"/>
    <d v="2026-01-09T00:00:00"/>
    <s v="MFILIPINI"/>
    <s v="ZSRV"/>
    <s v=""/>
    <s v="18431108"/>
    <s v="MARCELO ESTEBAN GONZALEZ CORDOVA"/>
    <n v="467836"/>
    <n v="505.26065685310988"/>
    <s v="CLP"/>
    <s v="false"/>
  </r>
  <r>
    <s v="ACH"/>
    <s v="CL"/>
    <x v="0"/>
    <n v="604"/>
    <s v="CL Marketing Mall"/>
    <s v="F.LAMBERT"/>
    <x v="2"/>
    <s v="1200143806"/>
    <s v="10"/>
    <x v="2065"/>
    <s v="PAGO CM/ COBERTURAS/ ENERO/ 100%"/>
    <d v="2026-01-09T00:00:00"/>
    <s v="MFILIPINI"/>
    <s v="ZSRV"/>
    <s v=""/>
    <s v="18431108"/>
    <s v="MARCELO ESTEBAN GONZALEZ CORDOVA"/>
    <n v="467836"/>
    <n v="505.26065685310988"/>
    <s v="CLP"/>
    <s v="false"/>
  </r>
  <r>
    <s v="6400"/>
    <s v="PE"/>
    <x v="2"/>
    <n v="802"/>
    <s v="PE Ops Mall"/>
    <s v="PBRAVO"/>
    <x v="2"/>
    <s v="1200144242"/>
    <s v="10"/>
    <x v="2066"/>
    <s v="SUMINISTRO MATERIALES - PINTADO ZONAS SE"/>
    <d v="2026-01-19T00:00:00"/>
    <s v="PBRAVO"/>
    <s v="ZSRV"/>
    <s v=""/>
    <s v="P56607803"/>
    <s v="NATIONAL FACILITIES MANAGEMENT S.A."/>
    <n v="1742"/>
    <n v="504.92753623188401"/>
    <s v="PEN"/>
    <s v="false"/>
  </r>
  <r>
    <s v="6500"/>
    <s v="PE"/>
    <x v="2"/>
    <n v="804"/>
    <s v="PE Marketing Mall"/>
    <s v="KORDAYA"/>
    <x v="2"/>
    <s v="1200146660"/>
    <s v="10"/>
    <x v="2067"/>
    <s v="BTL_Marzo-Eventos_VES1"/>
    <d v="2026-03-04T00:00:00"/>
    <s v="EXT_ACHIHUAN"/>
    <s v="ZSRV"/>
    <s v="SER_MKT"/>
    <s v="P20416564"/>
    <s v="SUSAN LEON PRODUCCIONES Y REPRESENT"/>
    <n v="1740"/>
    <n v="504.3478260869565"/>
    <s v="PEN"/>
    <s v="false"/>
  </r>
  <r>
    <s v="3450"/>
    <s v="PE"/>
    <x v="1"/>
    <n v="804"/>
    <s v="PE Marketing Mall"/>
    <s v="JPONCE"/>
    <x v="2"/>
    <s v="1200144841"/>
    <s v="10"/>
    <x v="2068"/>
    <s v="POP_AON_Adicionales Señaletica Escaleras"/>
    <d v="2026-01-29T00:00:00"/>
    <s v="EXT_ACHIHUAN"/>
    <s v="ZSRV"/>
    <s v="SER_MKT"/>
    <s v="P61187836"/>
    <s v="SINGULAR LATIN E.I.R.L"/>
    <n v="1738"/>
    <n v="503.76811594202894"/>
    <s v="PEN"/>
    <s v="false"/>
  </r>
  <r>
    <s v="2200"/>
    <s v="CL"/>
    <x v="0"/>
    <n v="602"/>
    <s v="CL Ops Mall"/>
    <s v="FQUEZADA"/>
    <x v="2"/>
    <s v="1200145837"/>
    <s v="10"/>
    <x v="2069"/>
    <s v="CAMBIO DE ESPEJO ASC COMERCIAL 1"/>
    <d v="2026-02-18T00:00:00"/>
    <s v="FQUEZADA"/>
    <s v="ZSRV"/>
    <s v=""/>
    <s v="77199936"/>
    <s v="DESTRAKUB CONSTRUCTORA LIMITADA"/>
    <n v="466121"/>
    <n v="503.40846500275404"/>
    <s v="CLP"/>
    <s v="false"/>
  </r>
  <r>
    <s v="CUR"/>
    <s v="CL"/>
    <x v="0"/>
    <n v="604"/>
    <s v="CL Marketing Mall"/>
    <s v="F MOZO"/>
    <x v="3"/>
    <s v="1200147203"/>
    <s v="10"/>
    <x v="2070"/>
    <s v="RULETA / PRODUCCION / COT 981 / MARZO"/>
    <d v="2026-03-12T00:00:00"/>
    <s v="BILLESCA"/>
    <s v="ZSRV"/>
    <s v=""/>
    <s v="76666197"/>
    <s v="LA AMPOLLETA PRODUCCION AUDIOVISUAL"/>
    <n v="464580"/>
    <n v="501.7441923255538"/>
    <s v="CLP"/>
    <s v="false"/>
  </r>
  <r>
    <s v="2200"/>
    <s v="CL"/>
    <x v="0"/>
    <n v="602"/>
    <s v="CL Ops Mall"/>
    <s v="FQUEZADA"/>
    <x v="2"/>
    <s v="1200145853"/>
    <s v="10"/>
    <x v="2071"/>
    <s v="BACTERIOSTAICOS ENE-MAR"/>
    <d v="2026-02-18T00:00:00"/>
    <s v="FQUEZADA"/>
    <s v="ZSRV"/>
    <s v=""/>
    <s v="80571500"/>
    <s v="ISS SERVICIOS GENERALES LIMITADA"/>
    <n v="462966"/>
    <n v="500.00107999524806"/>
    <s v="CLP"/>
    <s v="false"/>
  </r>
  <r>
    <s v="2400"/>
    <s v="CL"/>
    <x v="0"/>
    <n v="602"/>
    <s v="CL Ops Mall"/>
    <s v="RMESA"/>
    <x v="2"/>
    <s v="1200144093"/>
    <s v="10"/>
    <x v="2072"/>
    <s v="Certificación TTVV CE2 2026"/>
    <d v="2026-01-15T00:00:00"/>
    <s v="EXT_CRODRIGU"/>
    <s v="ZSRV"/>
    <s v=""/>
    <s v="76906263"/>
    <s v="CERTIFICACION DE ASCENSORES IECAM"/>
    <n v="12"/>
    <n v="500"/>
    <s v="UF"/>
    <s v="false"/>
  </r>
  <r>
    <s v="2160"/>
    <s v="CL"/>
    <x v="0"/>
    <n v="602"/>
    <s v="CL Ops Mall"/>
    <s v="rcortes"/>
    <x v="2"/>
    <s v="1200145769"/>
    <s v="10"/>
    <x v="2073"/>
    <s v="INSPECCION TECNICA NOCHE (CAMARA 3 ASCEN"/>
    <d v="2026-02-17T00:00:00"/>
    <s v="EXT_CVENEGAS"/>
    <s v="ZSRV"/>
    <s v=""/>
    <s v="76906263"/>
    <s v="CERTIFICACION DE ASCENSORES IECAM"/>
    <n v="12"/>
    <n v="500"/>
    <s v="UF"/>
    <s v="false"/>
  </r>
  <r>
    <s v="1110"/>
    <s v="CL"/>
    <x v="0"/>
    <n v="622"/>
    <s v="CL Arq Mall"/>
    <s v="V RODRIGUEZ"/>
    <x v="0"/>
    <s v="1300008869"/>
    <s v="10"/>
    <x v="2074"/>
    <s v="SERVICIO DE DIBUJO 2026 SEM 1, BOM"/>
    <d v="2026-01-28T00:00:00"/>
    <s v="BILLESCA"/>
    <s v="ZSPC"/>
    <s v=""/>
    <s v="77699218"/>
    <s v="ECOESPACIO LIMITADA"/>
    <n v="12"/>
    <n v="500"/>
    <s v="UF"/>
    <s v="false"/>
  </r>
  <r>
    <s v="LAR"/>
    <s v="PE"/>
    <x v="1"/>
    <n v="801"/>
    <s v="PE Center Manager"/>
    <s v="FZAMALLOA"/>
    <x v="2"/>
    <s v="1200144568"/>
    <s v="10"/>
    <x v="2075"/>
    <s v="REPARACIÓN DE TUBERÍA DE DRENAJE EN GAP"/>
    <d v="2026-01-26T00:00:00"/>
    <s v="EXT_BRODRIGU"/>
    <s v="ZSRV"/>
    <s v=""/>
    <s v="P56607803"/>
    <s v="NATIONAL FACILITIES MANAGEMENT S.A."/>
    <n v="1720.15"/>
    <n v="498.59420289855075"/>
    <s v="PEN"/>
    <s v="false"/>
  </r>
  <r>
    <s v="3510"/>
    <s v="PE"/>
    <x v="1"/>
    <n v="804"/>
    <s v="PE Marketing Mall"/>
    <s v="RCULQUI"/>
    <x v="2"/>
    <s v="1200144012"/>
    <s v="10"/>
    <x v="2076"/>
    <s v="POP Señalética_EventosEne"/>
    <d v="2026-01-14T00:00:00"/>
    <s v="EXT_ACHIHUAN"/>
    <s v="ZSRV"/>
    <s v=""/>
    <s v="P49614128"/>
    <s v="BACKSTAGE &amp; MARKETING SRL"/>
    <n v="1720"/>
    <n v="498.55072463768113"/>
    <s v="PEN"/>
    <s v="false"/>
  </r>
  <r>
    <s v="6700"/>
    <s v="PE"/>
    <x v="2"/>
    <n v="802"/>
    <s v="PE Ops Mall"/>
    <s v="ZDIAZ"/>
    <x v="2"/>
    <s v="1200144351"/>
    <s v="10"/>
    <x v="2077"/>
    <s v="SERVICIO DE REPARACIÓN DE TUBERÍA DE AGU"/>
    <d v="2026-01-21T00:00:00"/>
    <s v="ZDIAZ"/>
    <s v="ZSRV"/>
    <s v=""/>
    <s v="P60055289"/>
    <s v="ELECTROMING INGENIERÍA Y MANTENIMIE"/>
    <n v="1719"/>
    <n v="498.26086956521738"/>
    <s v="PEN"/>
    <s v="false"/>
  </r>
  <r>
    <s v="1100"/>
    <s v="CL"/>
    <x v="0"/>
    <n v="604"/>
    <s v="CL Marketing Mall"/>
    <s v="MGALLARDO"/>
    <x v="2"/>
    <s v="1200144842"/>
    <s v="10"/>
    <x v="2078"/>
    <s v="VERANO/ PERSONAL ASEO/ FEB 26"/>
    <d v="2026-01-29T00:00:00"/>
    <s v="MGALLARDOC"/>
    <s v="ZSRV"/>
    <s v=""/>
    <s v="76682308"/>
    <s v="AGENCIA DE MEDIOS SIBERIA LIMITADA"/>
    <n v="460000"/>
    <n v="496.79781408961804"/>
    <s v="CLP"/>
    <s v="false"/>
  </r>
  <r>
    <s v="MCH"/>
    <s v="PE"/>
    <x v="2"/>
    <n v="803"/>
    <s v="PE Ops Out/Strips"/>
    <s v="EREJAS"/>
    <x v="2"/>
    <s v="1200144503"/>
    <s v="10"/>
    <x v="2079"/>
    <s v="DICIEMBRE-Sum. Materiales  Pintura  Mar2"/>
    <d v="2026-01-23T00:00:00"/>
    <s v="EREJAS"/>
    <s v="ZSRV"/>
    <s v=""/>
    <s v="P56607803"/>
    <s v="NATIONAL FACILITIES MANAGEMENT S.A."/>
    <n v="1712"/>
    <n v="496.231884057971"/>
    <s v="PEN"/>
    <s v="false"/>
  </r>
  <r>
    <s v="6740"/>
    <s v="PE"/>
    <x v="2"/>
    <n v="803"/>
    <s v="PE Ops Out/Strips"/>
    <s v="KORDAYA"/>
    <x v="2"/>
    <s v="1200144687"/>
    <s v="10"/>
    <x v="2080"/>
    <s v="REPARACION_REDES_SANITARIAS_VES1"/>
    <d v="2026-01-27T00:00:00"/>
    <s v="KORDAYA"/>
    <s v="ZSRV"/>
    <s v=""/>
    <s v="P60847096"/>
    <s v="BRINPER PERU S.A.C"/>
    <n v="1712"/>
    <n v="496.231884057971"/>
    <s v="PEN"/>
    <s v="false"/>
  </r>
  <r>
    <s v="4300"/>
    <s v="CO"/>
    <x v="3"/>
    <n v="714"/>
    <s v="CO Explotación TI"/>
    <s v="PPETIT"/>
    <x v="2"/>
    <s v="1200144309"/>
    <s v="10"/>
    <x v="2081"/>
    <s v="Punto Electrico para contador Acceso ppa"/>
    <d v="2026-01-21T00:00:00"/>
    <s v="PPETIT"/>
    <s v="ZSRV"/>
    <s v="SER_GRAL"/>
    <s v="C900038616"/>
    <s v="CBRE COLOMBIA SAS"/>
    <n v="1817200"/>
    <n v="494.07286568787384"/>
    <s v="COP"/>
    <s v="false"/>
  </r>
  <r>
    <s v="OUL"/>
    <s v="PE"/>
    <x v="1"/>
    <n v="803"/>
    <s v="PE Ops Out/Strips"/>
    <s v="mrodriguezc"/>
    <x v="2"/>
    <s v="1200143904"/>
    <s v="10"/>
    <x v="2082"/>
    <s v="Instalación de Varilla y señal de altura"/>
    <d v="2026-01-12T00:00:00"/>
    <s v="MRODRIGUEZC"/>
    <s v="ZSRV"/>
    <s v=""/>
    <s v="P60790228"/>
    <s v="JP ENERGY S.A.C"/>
    <n v="1700"/>
    <n v="492.75362318840575"/>
    <s v="PEN"/>
    <s v="false"/>
  </r>
  <r>
    <s v="MIN"/>
    <s v="PE"/>
    <x v="1"/>
    <n v="802"/>
    <s v="PE Ops Mall"/>
    <s v="cpisfil"/>
    <x v="2"/>
    <s v="1200146126"/>
    <s v="10"/>
    <x v="2083"/>
    <s v="Reubicacion de acometid. electrica de lo"/>
    <d v="2026-02-23T00:00:00"/>
    <s v="EXT_EDAVILA"/>
    <s v="ZSRV"/>
    <s v=""/>
    <s v="P56607803"/>
    <s v="NATIONAL FACILITIES MANAGEMENT S.A."/>
    <n v="1700"/>
    <n v="492.75362318840575"/>
    <s v="PEN"/>
    <s v="false"/>
  </r>
  <r>
    <s v="PCA"/>
    <s v="CO"/>
    <x v="3"/>
    <n v="702"/>
    <s v="CO Ops Mall"/>
    <s v="DLOZADA"/>
    <x v="3"/>
    <s v="1200147089"/>
    <s v="20"/>
    <x v="805"/>
    <s v="SUMINISTRO COMBUSTIBLE ACPM 19%"/>
    <d v="2026-03-11T00:00:00"/>
    <s v="EXT_AFLOREZ"/>
    <s v="ZSRV"/>
    <s v=""/>
    <s v="C900682571"/>
    <s v="BIOCOMBUSTIBLES DE COLOMBIA Y SANTA"/>
    <n v="1808760"/>
    <n v="491.77814029363782"/>
    <s v="COP"/>
    <s v="false"/>
  </r>
  <r>
    <s v="1100"/>
    <s v="CL"/>
    <x v="0"/>
    <n v="602"/>
    <s v="CL Ops Mall"/>
    <s v="ASANCHEZ"/>
    <x v="2"/>
    <s v="1200143737"/>
    <s v="10"/>
    <x v="2084"/>
    <s v="Cambio SPK golpeados Mall IV"/>
    <d v="2026-01-07T00:00:00"/>
    <s v="EXT_CNARANJO"/>
    <s v="ZSRV"/>
    <s v=""/>
    <s v="76425235"/>
    <s v="REDES CONTRA INCENDIOS SPA"/>
    <n v="11.8"/>
    <n v="491.66666666666669"/>
    <s v="UF"/>
    <s v="false"/>
  </r>
  <r>
    <s v="2160"/>
    <s v="CL"/>
    <x v="0"/>
    <n v="602"/>
    <s v="CL Ops Mall"/>
    <s v="RCORTES"/>
    <x v="2"/>
    <s v="1200146600"/>
    <s v="10"/>
    <x v="2085"/>
    <s v="BOLSAS COMPOSTABLES"/>
    <d v="2026-03-03T00:00:00"/>
    <s v="EXT_CVENEGAS"/>
    <s v="ZSRV"/>
    <s v=""/>
    <s v="77147523"/>
    <s v="VINDER CHILE SPA"/>
    <n v="455000"/>
    <n v="491.39783784951351"/>
    <s v="CLP"/>
    <s v="false"/>
  </r>
  <r>
    <s v="3540"/>
    <s v="PE"/>
    <x v="1"/>
    <n v="810"/>
    <s v="PE Área Personas"/>
    <s v="CCAPCHA"/>
    <x v="2"/>
    <s v="1200144727"/>
    <s v="10"/>
    <x v="2086"/>
    <s v="RH2: PROCESO CONFIDENCIAL SG"/>
    <d v="2026-01-28T00:00:00"/>
    <s v="CCAPCHA"/>
    <s v="ZSRV"/>
    <s v=""/>
    <s v="P61173608"/>
    <s v="SERVICIOS TOP PRO HUNT S.A.C"/>
    <n v="1694"/>
    <n v="491.01449275362319"/>
    <s v="PEN"/>
    <s v="false"/>
  </r>
  <r>
    <s v="BOG"/>
    <s v="CO"/>
    <x v="3"/>
    <n v="702"/>
    <s v="CO Ops Mall"/>
    <s v="CAROL CORTES"/>
    <x v="3"/>
    <s v="1200147184"/>
    <s v="10"/>
    <x v="2087"/>
    <s v="PUNTO CERO DE DATOS LOCAL BERRY LAB"/>
    <d v="2026-03-12T00:00:00"/>
    <s v="EXT_APAREDES"/>
    <s v="ZSRV"/>
    <s v=""/>
    <s v="C900038616"/>
    <s v="CBRE COLOMBIA SAS"/>
    <n v="1804100"/>
    <n v="490.5111473626971"/>
    <s v="COP"/>
    <s v="false"/>
  </r>
  <r>
    <s v="1100"/>
    <s v="CL"/>
    <x v="0"/>
    <n v="914"/>
    <s v="Corp Explo. TI"/>
    <s v="CPAVEZ"/>
    <x v="2"/>
    <s v="1200145987"/>
    <s v="10"/>
    <x v="2088"/>
    <s v="CELULAR - VAENTINA STUBING"/>
    <d v="2026-02-19T00:00:00"/>
    <s v="CPAVEZ"/>
    <s v="ZSRV"/>
    <s v="SER_GRAL"/>
    <s v="96806980"/>
    <s v="ENTEL PCS TELECOMUNICACIONES S.A."/>
    <n v="454034"/>
    <n v="490.3545624399253"/>
    <s v="CLP"/>
    <s v="false"/>
  </r>
  <r>
    <s v="3510"/>
    <s v="PE"/>
    <x v="1"/>
    <n v="802"/>
    <s v="PE Ops Mall"/>
    <s v="DDIAZ"/>
    <x v="2"/>
    <s v="1200146959"/>
    <s v="10"/>
    <x v="2089"/>
    <s v="Reparación de Filtración Bambinos - La C"/>
    <d v="2026-03-10T00:00:00"/>
    <s v="DDIAZ"/>
    <s v="ZSRV"/>
    <s v=""/>
    <s v="P52933471"/>
    <s v="EMPSER PERU E.I.R.L"/>
    <n v="1690.62"/>
    <n v="490.03478260869559"/>
    <s v="PEN"/>
    <s v="false"/>
  </r>
  <r>
    <s v="MOL"/>
    <s v="PE"/>
    <x v="1"/>
    <n v="802"/>
    <s v="PE Ops Mall"/>
    <s v="JZAPATA"/>
    <x v="2"/>
    <s v="1200146206"/>
    <s v="10"/>
    <x v="2090"/>
    <s v="ALQUILER DE MOTOBOMBA DE 14 HP EN POZO S"/>
    <d v="2026-02-24T00:00:00"/>
    <s v="EXT_BRODRIGU"/>
    <s v="ZSRV"/>
    <s v=""/>
    <s v="P60790228"/>
    <s v="JP ENERGY S.A.C"/>
    <n v="1690"/>
    <n v="489.85507246376807"/>
    <s v="PEN"/>
    <s v="false"/>
  </r>
  <r>
    <s v="MOL"/>
    <s v="PE"/>
    <x v="1"/>
    <n v="802"/>
    <s v="PE Ops Mall"/>
    <s v="JZAPATA"/>
    <x v="2"/>
    <s v="1200146811"/>
    <s v="10"/>
    <x v="2091"/>
    <s v="Letreros colgantes salida vehicular"/>
    <d v="2026-03-06T00:00:00"/>
    <s v="EXT_KNOLASCO"/>
    <s v="ZSRV"/>
    <s v=""/>
    <s v="P38820311"/>
    <s v="NCH PERU S.A"/>
    <n v="1690"/>
    <n v="489.85507246376807"/>
    <s v="PEN"/>
    <s v="false"/>
  </r>
  <r>
    <s v="MOL"/>
    <s v="PE"/>
    <x v="1"/>
    <n v="802"/>
    <s v="PE Ops Mall"/>
    <s v="JZAPATA"/>
    <x v="3"/>
    <s v="1200147574"/>
    <s v="10"/>
    <x v="2092"/>
    <s v="Letreros colgantes salida vehicular"/>
    <d v="2026-03-18T00:00:00"/>
    <s v="EXT_KNOLASCO"/>
    <s v="ZSRV"/>
    <s v=""/>
    <s v="P60338169"/>
    <s v="INVERSIONES URBANISTICAS OPERADORA"/>
    <n v="1690"/>
    <n v="489.85507246376807"/>
    <s v="PEN"/>
    <s v="false"/>
  </r>
  <r>
    <s v="3450"/>
    <s v="PE"/>
    <x v="1"/>
    <n v="814"/>
    <s v="PE Explotación TI"/>
    <s v="CPACHECO"/>
    <x v="1"/>
    <s v="1400009161"/>
    <s v="10"/>
    <x v="2093"/>
    <s v="Telemetria 2026 - Faucett"/>
    <d v="2026-01-20T00:00:00"/>
    <s v="PRA_CPACHECO"/>
    <s v="ZPMH"/>
    <s v="SER_GRAL"/>
    <s v="P56570705"/>
    <s v="ENERGY CLOUD S.A.C"/>
    <n v="1689.6"/>
    <n v="489.73913043478257"/>
    <s v="PEN"/>
    <s v="false"/>
  </r>
  <r>
    <s v="3450"/>
    <s v="PE"/>
    <x v="1"/>
    <n v="814"/>
    <s v="PE Explotación TI"/>
    <s v="CPACHECO"/>
    <x v="1"/>
    <s v="1400009161"/>
    <s v="20"/>
    <x v="2093"/>
    <s v="Telemetria 2026 - Faucett"/>
    <d v="2026-01-20T00:00:00"/>
    <s v="PRA_CPACHECO"/>
    <s v="ZPMH"/>
    <s v="SER_GRAL"/>
    <s v="P56570705"/>
    <s v="ENERGY CLOUD S.A.C"/>
    <n v="1689.6"/>
    <n v="489.73913043478257"/>
    <s v="PEN"/>
    <s v="false"/>
  </r>
  <r>
    <s v="3450"/>
    <s v="PE"/>
    <x v="1"/>
    <n v="814"/>
    <s v="PE Explotación TI"/>
    <s v="CPACHECO"/>
    <x v="1"/>
    <s v="1400009161"/>
    <s v="30"/>
    <x v="2093"/>
    <s v="Telemetria 2026 - Faucett"/>
    <d v="2026-01-20T00:00:00"/>
    <s v="PRA_CPACHECO"/>
    <s v="ZPMH"/>
    <s v="SER_GRAL"/>
    <s v="P56570705"/>
    <s v="ENERGY CLOUD S.A.C"/>
    <n v="1689.6"/>
    <n v="489.73913043478257"/>
    <s v="PEN"/>
    <s v="false"/>
  </r>
  <r>
    <s v="3450"/>
    <s v="PE"/>
    <x v="1"/>
    <n v="814"/>
    <s v="PE Explotación TI"/>
    <s v="CPACHECO"/>
    <x v="1"/>
    <s v="1400009161"/>
    <s v="40"/>
    <x v="2093"/>
    <s v="Telemetria 2026 - Faucett"/>
    <d v="2026-01-20T00:00:00"/>
    <s v="PRA_CPACHECO"/>
    <s v="ZPMH"/>
    <s v="SER_GRAL"/>
    <s v="P56570705"/>
    <s v="ENERGY CLOUD S.A.C"/>
    <n v="1689.6"/>
    <n v="489.73913043478257"/>
    <s v="PEN"/>
    <s v="false"/>
  </r>
  <r>
    <s v="3450"/>
    <s v="PE"/>
    <x v="1"/>
    <n v="814"/>
    <s v="PE Explotación TI"/>
    <s v="CPACHECO"/>
    <x v="1"/>
    <s v="1400009161"/>
    <s v="50"/>
    <x v="2093"/>
    <s v="Telemetria 2026 - Faucett"/>
    <d v="2026-01-20T00:00:00"/>
    <s v="PRA_CPACHECO"/>
    <s v="ZPMH"/>
    <s v="SER_GRAL"/>
    <s v="P56570705"/>
    <s v="ENERGY CLOUD S.A.C"/>
    <n v="1689.6"/>
    <n v="489.73913043478257"/>
    <s v="PEN"/>
    <s v="false"/>
  </r>
  <r>
    <s v="3450"/>
    <s v="PE"/>
    <x v="1"/>
    <n v="814"/>
    <s v="PE Explotación TI"/>
    <s v="CPACHECO"/>
    <x v="1"/>
    <s v="1400009161"/>
    <s v="60"/>
    <x v="2093"/>
    <s v="Telemetria 2026 - Faucett"/>
    <d v="2026-01-20T00:00:00"/>
    <s v="PRA_CPACHECO"/>
    <s v="ZPMH"/>
    <s v="SER_GRAL"/>
    <s v="P56570705"/>
    <s v="ENERGY CLOUD S.A.C"/>
    <n v="1689.6"/>
    <n v="489.73913043478257"/>
    <s v="PEN"/>
    <s v="false"/>
  </r>
  <r>
    <s v="3450"/>
    <s v="PE"/>
    <x v="1"/>
    <n v="814"/>
    <s v="PE Explotación TI"/>
    <s v="CPACHECO"/>
    <x v="1"/>
    <s v="1400009161"/>
    <s v="70"/>
    <x v="2093"/>
    <s v="Telemetria 2026 - Faucett"/>
    <d v="2026-01-20T00:00:00"/>
    <s v="PRA_CPACHECO"/>
    <s v="ZPMH"/>
    <s v="SER_GRAL"/>
    <s v="P56570705"/>
    <s v="ENERGY CLOUD S.A.C"/>
    <n v="1689.6"/>
    <n v="489.73913043478257"/>
    <s v="PEN"/>
    <s v="false"/>
  </r>
  <r>
    <s v="3450"/>
    <s v="PE"/>
    <x v="1"/>
    <n v="814"/>
    <s v="PE Explotación TI"/>
    <s v="CPACHECO"/>
    <x v="1"/>
    <s v="1400009161"/>
    <s v="80"/>
    <x v="2093"/>
    <s v="Telemetria 2026 - Faucett"/>
    <d v="2026-01-20T00:00:00"/>
    <s v="PRA_CPACHECO"/>
    <s v="ZPMH"/>
    <s v="SER_GRAL"/>
    <s v="P56570705"/>
    <s v="ENERGY CLOUD S.A.C"/>
    <n v="1689.6"/>
    <n v="489.73913043478257"/>
    <s v="PEN"/>
    <s v="false"/>
  </r>
  <r>
    <s v="3450"/>
    <s v="PE"/>
    <x v="1"/>
    <n v="814"/>
    <s v="PE Explotación TI"/>
    <s v="CPACHECO"/>
    <x v="1"/>
    <s v="1400009161"/>
    <s v="90"/>
    <x v="2093"/>
    <s v="Telemetria 2026 - Faucett"/>
    <d v="2026-01-20T00:00:00"/>
    <s v="PRA_CPACHECO"/>
    <s v="ZPMH"/>
    <s v="SER_GRAL"/>
    <s v="P56570705"/>
    <s v="ENERGY CLOUD S.A.C"/>
    <n v="1689.6"/>
    <n v="489.73913043478257"/>
    <s v="PEN"/>
    <s v="false"/>
  </r>
  <r>
    <s v="3450"/>
    <s v="PE"/>
    <x v="1"/>
    <n v="814"/>
    <s v="PE Explotación TI"/>
    <s v="CPACHECO"/>
    <x v="1"/>
    <s v="1400009161"/>
    <s v="100"/>
    <x v="2093"/>
    <s v="Telemetria 2026 - Faucett"/>
    <d v="2026-01-20T00:00:00"/>
    <s v="PRA_CPACHECO"/>
    <s v="ZPMH"/>
    <s v="SER_GRAL"/>
    <s v="P56570705"/>
    <s v="ENERGY CLOUD S.A.C"/>
    <n v="1689.6"/>
    <n v="489.73913043478257"/>
    <s v="PEN"/>
    <s v="false"/>
  </r>
  <r>
    <s v="3450"/>
    <s v="PE"/>
    <x v="1"/>
    <n v="814"/>
    <s v="PE Explotación TI"/>
    <s v="CPACHECO"/>
    <x v="1"/>
    <s v="1400009161"/>
    <s v="110"/>
    <x v="2093"/>
    <s v="Telemetria 2026 - Faucett"/>
    <d v="2026-01-20T00:00:00"/>
    <s v="PRA_CPACHECO"/>
    <s v="ZPMH"/>
    <s v="SER_GRAL"/>
    <s v="P56570705"/>
    <s v="ENERGY CLOUD S.A.C"/>
    <n v="1689.6"/>
    <n v="489.73913043478257"/>
    <s v="PEN"/>
    <s v="false"/>
  </r>
  <r>
    <s v="3450"/>
    <s v="PE"/>
    <x v="1"/>
    <n v="814"/>
    <s v="PE Explotación TI"/>
    <s v="CPACHECO"/>
    <x v="1"/>
    <s v="1400009161"/>
    <s v="120"/>
    <x v="2093"/>
    <s v="Telemetria 2026 - Faucett"/>
    <d v="2026-01-20T00:00:00"/>
    <s v="PRA_CPACHECO"/>
    <s v="ZPMH"/>
    <s v="SER_GRAL"/>
    <s v="P56570705"/>
    <s v="ENERGY CLOUD S.A.C"/>
    <n v="1689.6"/>
    <n v="489.73913043478257"/>
    <s v="PEN"/>
    <s v="false"/>
  </r>
  <r>
    <s v="4300"/>
    <s v="CO"/>
    <x v="3"/>
    <n v="702"/>
    <s v="CO Ops Mall"/>
    <s v="AZAMUDIO"/>
    <x v="2"/>
    <s v="1200143843"/>
    <s v="10"/>
    <x v="2094"/>
    <s v="Quickwins (locatarios)DISPEN. AGUA CASIN"/>
    <d v="2026-01-09T00:00:00"/>
    <s v="EXT_JTRUJILL"/>
    <s v="ZSRV"/>
    <s v=""/>
    <s v="C900278155"/>
    <s v="HIDROSPOT SAS"/>
    <n v="1800708"/>
    <n v="489.58890701468187"/>
    <s v="COP"/>
    <s v="false"/>
  </r>
  <r>
    <s v="4300"/>
    <s v="CO"/>
    <x v="3"/>
    <n v="701"/>
    <s v="CO Center Manager"/>
    <s v="AJIMENEZ"/>
    <x v="2"/>
    <s v="1200143943"/>
    <s v="10"/>
    <x v="2095"/>
    <s v="ALQUILER DISPENSADOR DE AGUA ADMON"/>
    <d v="2026-01-13T00:00:00"/>
    <s v="EXT_VCARMONA"/>
    <s v="ZSRV"/>
    <s v="SER_GRAL"/>
    <s v="C900278155"/>
    <s v="HIDROSPOT SAS"/>
    <n v="1800708"/>
    <n v="489.58890701468187"/>
    <s v="COP"/>
    <s v="false"/>
  </r>
  <r>
    <s v="6500"/>
    <s v="PE"/>
    <x v="2"/>
    <n v="804"/>
    <s v="PE Marketing Mall"/>
    <s v="JGONZALES"/>
    <x v="2"/>
    <s v="1200146269"/>
    <s v="10"/>
    <x v="2096"/>
    <s v="Instalación/ marcas"/>
    <d v="2026-02-24T00:00:00"/>
    <s v="EXT_BRODRIGU"/>
    <s v="ZSRV"/>
    <s v=""/>
    <s v="P53875769"/>
    <s v="DACA PUBLICIDAD SAC"/>
    <n v="1689"/>
    <n v="489.56521739130432"/>
    <s v="PEN"/>
    <s v="false"/>
  </r>
  <r>
    <s v="4300"/>
    <s v="CO"/>
    <x v="3"/>
    <n v="704"/>
    <s v="CO Mktg Mall"/>
    <s v="JVALDERRAMA"/>
    <x v="3"/>
    <s v="1200147372"/>
    <s v="10"/>
    <x v="2097"/>
    <s v="Produccion video dia de la mujer"/>
    <d v="2026-03-16T00:00:00"/>
    <s v="JVALDERRAMA"/>
    <s v="ZSRV"/>
    <s v=""/>
    <s v="C108828389"/>
    <s v="JOHN MAURICIO PALACIO SOLANO"/>
    <n v="1800000"/>
    <n v="489.39641109298532"/>
    <s v="COP"/>
    <s v="false"/>
  </r>
  <r>
    <s v="6000"/>
    <s v="PE"/>
    <x v="2"/>
    <n v="802"/>
    <s v="PE Ops Mall"/>
    <s v="MPONCE"/>
    <x v="2"/>
    <s v="1200145110"/>
    <s v="10"/>
    <x v="2098"/>
    <s v="SOLUCION DE FALLA DE CKT CONTROL POZO SU"/>
    <d v="2026-02-05T00:00:00"/>
    <s v="EXT_KNOLASCO"/>
    <s v="ZSRV"/>
    <s v="SER_MANTO"/>
    <s v="P60434597"/>
    <s v="DINAMO CONTROL &amp; AUTOMATIZACION S.A"/>
    <n v="1688"/>
    <n v="489.27536231884056"/>
    <s v="PEN"/>
    <s v="false"/>
  </r>
  <r>
    <s v="3450"/>
    <s v="PE"/>
    <x v="1"/>
    <n v="803"/>
    <s v="PE Ops Out/Strips"/>
    <s v="JROJAS"/>
    <x v="2"/>
    <s v="1200146918"/>
    <s v="10"/>
    <x v="2099"/>
    <s v="Columnas de fachada"/>
    <d v="2026-03-09T00:00:00"/>
    <s v="JROJAS"/>
    <s v="ZSRV"/>
    <s v=""/>
    <s v="P48281567"/>
    <s v="ARTE CONSULTORES, EJECUTORES E.I.R."/>
    <n v="1685"/>
    <n v="488.40579710144925"/>
    <s v="PEN"/>
    <s v="false"/>
  </r>
  <r>
    <s v="4300"/>
    <s v="CO"/>
    <x v="3"/>
    <n v="702"/>
    <s v="CO Ops Mall"/>
    <s v="ARICO"/>
    <x v="2"/>
    <s v="1200145049"/>
    <s v="10"/>
    <x v="2100"/>
    <s v="SUMINISTRO DE ACPM ENE 26"/>
    <d v="2026-02-04T00:00:00"/>
    <s v="EXT_JTRUJILL"/>
    <s v="ZSRV"/>
    <s v=""/>
    <s v="C900038616"/>
    <s v="CBRE COLOMBIA SAS"/>
    <n v="1792000"/>
    <n v="487.22131593257205"/>
    <s v="COP"/>
    <s v="false"/>
  </r>
  <r>
    <s v="4300"/>
    <s v="CO"/>
    <x v="3"/>
    <n v="702"/>
    <s v="CO Ops Mall"/>
    <s v="AZAMUDIO"/>
    <x v="2"/>
    <s v="1200144296"/>
    <s v="10"/>
    <x v="2101"/>
    <s v="AUDITORÍA EXTERNA DE SEGUIMIENTO DEL ICO"/>
    <d v="2026-01-20T00:00:00"/>
    <s v="EXT_JTRUJILL"/>
    <s v="ZSRV"/>
    <s v=""/>
    <s v="C860012336"/>
    <s v="INSTITUTO COLOMBIANO DE NORMAS"/>
    <n v="1791930"/>
    <n v="487.20228384991844"/>
    <s v="COP"/>
    <s v="false"/>
  </r>
  <r>
    <s v="PCA"/>
    <s v="CO"/>
    <x v="3"/>
    <n v="702"/>
    <s v="CO Ops Mall"/>
    <s v="DLOZADA"/>
    <x v="2"/>
    <s v="1200144316"/>
    <s v="10"/>
    <x v="2102"/>
    <s v="AUDITORIA EXTERNA ISO 14001 P. CARACOLÍ"/>
    <d v="2026-01-21T00:00:00"/>
    <s v="EXT_AFLOREZ"/>
    <s v="ZSRV"/>
    <s v=""/>
    <s v="C860012336"/>
    <s v="INSTITUTO COLOMBIANO DE NORMAS"/>
    <n v="1791930"/>
    <n v="487.20228384991844"/>
    <s v="COP"/>
    <s v="false"/>
  </r>
  <r>
    <s v="3520"/>
    <s v="PE"/>
    <x v="1"/>
    <n v="802"/>
    <s v="PE Ops Mall"/>
    <s v="GLUDEÑA"/>
    <x v="2"/>
    <s v="1200144974"/>
    <s v="10"/>
    <x v="2103"/>
    <s v="SUMINISTRO SILLAS DE RUEDAS PARA CLIENTE"/>
    <d v="2026-02-03T00:00:00"/>
    <s v="RFC_CPI_SAP"/>
    <s v="ZSRV"/>
    <s v=""/>
    <s v="P20416564"/>
    <s v="SUSAN LEON PRODUCCIONES Y REPRESENT"/>
    <n v="1680"/>
    <n v="486.95652173913044"/>
    <s v="PEN"/>
    <s v="false"/>
  </r>
  <r>
    <s v="3450"/>
    <s v="PE"/>
    <x v="1"/>
    <n v="803"/>
    <s v="PE Ops Out/Strips"/>
    <s v="JROJAS"/>
    <x v="2"/>
    <s v="1200145738"/>
    <s v="10"/>
    <x v="2104"/>
    <s v="Reparacion TTVV"/>
    <d v="2026-02-17T00:00:00"/>
    <s v="JROJAS"/>
    <s v="ZSRV"/>
    <s v=""/>
    <s v="P56607803"/>
    <s v="NATIONAL FACILITIES MANAGEMENT S.A."/>
    <n v="1680"/>
    <n v="486.95652173913044"/>
    <s v="PEN"/>
    <s v="false"/>
  </r>
  <r>
    <s v="3300"/>
    <s v="PE"/>
    <x v="1"/>
    <n v="802"/>
    <s v="PE Ops Mall"/>
    <s v="JMALAGA"/>
    <x v="3"/>
    <s v="1200147488"/>
    <s v="10"/>
    <x v="2105"/>
    <s v="LIMPIEZA PLAYA ESTAC NIVEL  -1"/>
    <d v="2026-03-17T00:00:00"/>
    <s v="JMALAGA"/>
    <s v="ZSRV"/>
    <s v=""/>
    <s v="P53719503"/>
    <s v="EFCO AMERICA S.A."/>
    <n v="1680"/>
    <n v="486.95652173913044"/>
    <s v="PEN"/>
    <s v="false"/>
  </r>
  <r>
    <s v="4300"/>
    <s v="CO"/>
    <x v="3"/>
    <n v="702"/>
    <s v="CO Ops Mall"/>
    <s v="ARICO"/>
    <x v="2"/>
    <s v="1200146371"/>
    <s v="10"/>
    <x v="2106"/>
    <s v="INSUMOS DE ENFERMERIA 1ER TRIMESTRE"/>
    <d v="2026-02-26T00:00:00"/>
    <s v="EXT_JTRUJILL"/>
    <s v="ZSRV"/>
    <s v=""/>
    <s v="C891408031"/>
    <s v="CRUZ ROJA SECCIONAL RISARALDA"/>
    <n v="1790203"/>
    <n v="486.73273518216422"/>
    <s v="COP"/>
    <s v="false"/>
  </r>
  <r>
    <s v="MQU"/>
    <s v="CL"/>
    <x v="0"/>
    <n v="602"/>
    <s v="CL Ops Mall"/>
    <s v="MBELLO"/>
    <x v="2"/>
    <s v="1200145888"/>
    <s v="10"/>
    <x v="2107"/>
    <s v="Inst. Dispositivo Control acceso a CCTV"/>
    <d v="2026-02-18T00:00:00"/>
    <s v="EXT_MBELLO"/>
    <s v="ZSRV"/>
    <s v=""/>
    <s v="77350771"/>
    <s v="4EVER GROUP SPA"/>
    <n v="11.67"/>
    <n v="486.25"/>
    <s v="UF"/>
    <s v="false"/>
  </r>
  <r>
    <s v="BOG"/>
    <s v="CO"/>
    <x v="3"/>
    <n v="704"/>
    <s v="CO Mktg Mall"/>
    <s v="VESPINOSA"/>
    <x v="2"/>
    <s v="1200144130"/>
    <s v="10"/>
    <x v="2108"/>
    <s v="SERVICIO SIGLO DATA ENERO"/>
    <d v="2026-01-16T00:00:00"/>
    <s v="AMONTES"/>
    <s v="ZSRV"/>
    <s v="SER_MKT"/>
    <s v="C830072071"/>
    <s v="SIGLO DATA SAS"/>
    <n v="1787776"/>
    <n v="486.07286568787384"/>
    <s v="COP"/>
    <s v="false"/>
  </r>
  <r>
    <s v="BOG"/>
    <s v="CO"/>
    <x v="3"/>
    <n v="704"/>
    <s v="CO Mktg Mall"/>
    <s v="VESPINOSA"/>
    <x v="2"/>
    <s v="1200144130"/>
    <s v="20"/>
    <x v="2108"/>
    <s v="SERVICIO SIGLO DATA FEB"/>
    <d v="2026-01-16T00:00:00"/>
    <s v="AMONTES"/>
    <s v="ZSRV"/>
    <s v="SER_MKT"/>
    <s v="C830072071"/>
    <s v="SIGLO DATA SAS"/>
    <n v="1787776"/>
    <n v="486.07286568787384"/>
    <s v="COP"/>
    <s v="false"/>
  </r>
  <r>
    <s v="BOG"/>
    <s v="CO"/>
    <x v="3"/>
    <n v="704"/>
    <s v="CO Mktg Mall"/>
    <s v="VESPINOSA"/>
    <x v="2"/>
    <s v="1200144130"/>
    <s v="30"/>
    <x v="2108"/>
    <s v="SERVICIO SIGLO DATA MARZO"/>
    <d v="2026-01-16T00:00:00"/>
    <s v="AMONTES"/>
    <s v="ZSRV"/>
    <s v="SER_MKT"/>
    <s v="C830072071"/>
    <s v="SIGLO DATA SAS"/>
    <n v="1787776"/>
    <n v="486.07286568787384"/>
    <s v="COP"/>
    <s v="false"/>
  </r>
  <r>
    <s v="BOG"/>
    <s v="CO"/>
    <x v="3"/>
    <n v="704"/>
    <s v="CO Mktg Mall"/>
    <s v="VESPINOSA"/>
    <x v="2"/>
    <s v="1200144130"/>
    <s v="40"/>
    <x v="2108"/>
    <s v="SERVICIO SIGLO DATA ABRIL"/>
    <d v="2026-01-16T00:00:00"/>
    <s v="AMONTES"/>
    <s v="ZSRV"/>
    <s v="SER_MKT"/>
    <s v="C830072071"/>
    <s v="SIGLO DATA SAS"/>
    <n v="1787776"/>
    <n v="486.07286568787384"/>
    <s v="COP"/>
    <s v="false"/>
  </r>
  <r>
    <s v="BOG"/>
    <s v="CO"/>
    <x v="3"/>
    <n v="704"/>
    <s v="CO Mktg Mall"/>
    <s v="VESPINOSA"/>
    <x v="2"/>
    <s v="1200144130"/>
    <s v="50"/>
    <x v="2108"/>
    <s v="SERVICIO SIGLO DATA MAYO"/>
    <d v="2026-01-16T00:00:00"/>
    <s v="AMONTES"/>
    <s v="ZSRV"/>
    <s v="SER_MKT"/>
    <s v="C830072071"/>
    <s v="SIGLO DATA SAS"/>
    <n v="1787776"/>
    <n v="486.07286568787384"/>
    <s v="COP"/>
    <s v="false"/>
  </r>
  <r>
    <s v="BOG"/>
    <s v="CO"/>
    <x v="3"/>
    <n v="704"/>
    <s v="CO Mktg Mall"/>
    <s v="VESPINOSA"/>
    <x v="2"/>
    <s v="1200144130"/>
    <s v="60"/>
    <x v="2108"/>
    <s v="SERVICIO SIGLO DATA JUNIO"/>
    <d v="2026-01-16T00:00:00"/>
    <s v="AMONTES"/>
    <s v="ZSRV"/>
    <s v="SER_MKT"/>
    <s v="C830072071"/>
    <s v="SIGLO DATA SAS"/>
    <n v="1787776"/>
    <n v="486.07286568787384"/>
    <s v="COP"/>
    <s v="false"/>
  </r>
  <r>
    <s v="BOG"/>
    <s v="CO"/>
    <x v="3"/>
    <n v="704"/>
    <s v="CO Mktg Mall"/>
    <s v="VESPINOSA"/>
    <x v="2"/>
    <s v="1200144130"/>
    <s v="70"/>
    <x v="2108"/>
    <s v="SERVICIO SIGLO DATA JULIO"/>
    <d v="2026-01-16T00:00:00"/>
    <s v="AMONTES"/>
    <s v="ZSRV"/>
    <s v="SER_MKT"/>
    <s v="C830072071"/>
    <s v="SIGLO DATA SAS"/>
    <n v="1787776"/>
    <n v="486.07286568787384"/>
    <s v="COP"/>
    <s v="false"/>
  </r>
  <r>
    <s v="BOG"/>
    <s v="CO"/>
    <x v="3"/>
    <n v="704"/>
    <s v="CO Mktg Mall"/>
    <s v="VESPINOSA"/>
    <x v="2"/>
    <s v="1200144130"/>
    <s v="80"/>
    <x v="2108"/>
    <s v="SERVICIO SIGLO DATA AGOSTO"/>
    <d v="2026-01-16T00:00:00"/>
    <s v="AMONTES"/>
    <s v="ZSRV"/>
    <s v="SER_MKT"/>
    <s v="C830072071"/>
    <s v="SIGLO DATA SAS"/>
    <n v="1787776"/>
    <n v="486.07286568787384"/>
    <s v="COP"/>
    <s v="false"/>
  </r>
  <r>
    <s v="BOG"/>
    <s v="CO"/>
    <x v="3"/>
    <n v="704"/>
    <s v="CO Mktg Mall"/>
    <s v="VESPINOSA"/>
    <x v="2"/>
    <s v="1200144130"/>
    <s v="90"/>
    <x v="2108"/>
    <s v="SERVICIO SIGLO DATA SEPT"/>
    <d v="2026-01-16T00:00:00"/>
    <s v="AMONTES"/>
    <s v="ZSRV"/>
    <s v="SER_MKT"/>
    <s v="C830072071"/>
    <s v="SIGLO DATA SAS"/>
    <n v="1787776"/>
    <n v="486.07286568787384"/>
    <s v="COP"/>
    <s v="false"/>
  </r>
  <r>
    <s v="BOG"/>
    <s v="CO"/>
    <x v="3"/>
    <n v="704"/>
    <s v="CO Mktg Mall"/>
    <s v="VESPINOSA"/>
    <x v="2"/>
    <s v="1200144130"/>
    <s v="100"/>
    <x v="2108"/>
    <s v="SERVICIO SIGLO DATA OCT"/>
    <d v="2026-01-16T00:00:00"/>
    <s v="AMONTES"/>
    <s v="ZSRV"/>
    <s v="SER_MKT"/>
    <s v="C830072071"/>
    <s v="SIGLO DATA SAS"/>
    <n v="1787776"/>
    <n v="486.07286568787384"/>
    <s v="COP"/>
    <s v="false"/>
  </r>
  <r>
    <s v="BOG"/>
    <s v="CO"/>
    <x v="3"/>
    <n v="704"/>
    <s v="CO Mktg Mall"/>
    <s v="VESPINOSA"/>
    <x v="2"/>
    <s v="1200144130"/>
    <s v="110"/>
    <x v="2108"/>
    <s v="SERVICIO SIGLO DATA NOVIEMBRE"/>
    <d v="2026-01-16T00:00:00"/>
    <s v="AMONTES"/>
    <s v="ZSRV"/>
    <s v="SER_MKT"/>
    <s v="C830072071"/>
    <s v="SIGLO DATA SAS"/>
    <n v="1787776"/>
    <n v="486.07286568787384"/>
    <s v="COP"/>
    <s v="false"/>
  </r>
  <r>
    <s v="BOG"/>
    <s v="CO"/>
    <x v="3"/>
    <n v="704"/>
    <s v="CO Mktg Mall"/>
    <s v="VESPINOSA"/>
    <x v="2"/>
    <s v="1200144130"/>
    <s v="120"/>
    <x v="2108"/>
    <s v="SERVICIO SIGLO DATA DICIMBRE"/>
    <d v="2026-01-16T00:00:00"/>
    <s v="AMONTES"/>
    <s v="ZSRV"/>
    <s v="SER_MKT"/>
    <s v="C830072071"/>
    <s v="SIGLO DATA SAS"/>
    <n v="1787776"/>
    <n v="486.07286568787384"/>
    <s v="COP"/>
    <s v="false"/>
  </r>
  <r>
    <s v="1110"/>
    <s v="CL"/>
    <x v="0"/>
    <n v="603"/>
    <s v="CL Ops Out/Strip"/>
    <s v="MBELLO"/>
    <x v="2"/>
    <s v="1200143828"/>
    <s v="10"/>
    <x v="2109"/>
    <s v="ASIST. TÉC.  EMERG. COT 6611-I (02) 2025"/>
    <d v="2026-01-09T00:00:00"/>
    <s v="EXT_MBELLO"/>
    <s v="ZSRV"/>
    <s v=""/>
    <s v="76164831"/>
    <s v="COMERCIAL Y SERVICIOS GENERALES SPA"/>
    <n v="450000"/>
    <n v="485.99786160940897"/>
    <s v="CLP"/>
    <s v="false"/>
  </r>
  <r>
    <s v="2160"/>
    <s v="CL"/>
    <x v="0"/>
    <n v="602"/>
    <s v="CL Ops Mall"/>
    <s v="RCOTRES"/>
    <x v="2"/>
    <s v="1200144339"/>
    <s v="10"/>
    <x v="2110"/>
    <s v="Levantamiento técnico nocturno por reite"/>
    <d v="2026-01-21T00:00:00"/>
    <s v="EXT_CVENEGAS"/>
    <s v="ZSRV"/>
    <s v=""/>
    <s v="76951272"/>
    <s v="CLIVER SPA"/>
    <n v="450000"/>
    <n v="485.99786160940897"/>
    <s v="CLP"/>
    <s v="false"/>
  </r>
  <r>
    <s v="2310"/>
    <s v="CL"/>
    <x v="0"/>
    <n v="602"/>
    <s v="CL Ops Mall"/>
    <s v="ROQUENDO"/>
    <x v="3"/>
    <s v="1200147272"/>
    <s v="10"/>
    <x v="2111"/>
    <s v="canaleta metalica puerto PET"/>
    <d v="2026-03-13T00:00:00"/>
    <s v="MMARTINEZG"/>
    <s v="ZSRV"/>
    <s v=""/>
    <s v="78101469"/>
    <s v="B&amp;L CONSTRUCCION SPA"/>
    <n v="450000"/>
    <n v="485.99786160940897"/>
    <s v="CLP"/>
    <s v="false"/>
  </r>
  <r>
    <s v="6740"/>
    <s v="PE"/>
    <x v="2"/>
    <n v="804"/>
    <s v="PE Marketing Mall"/>
    <s v="AFALCON"/>
    <x v="2"/>
    <s v="1200144223"/>
    <s v="10"/>
    <x v="2112"/>
    <s v="Eventos_Show infantil"/>
    <d v="2026-01-19T00:00:00"/>
    <s v="EXT_ACHIHUAN"/>
    <s v="ZSRV"/>
    <s v="SER_MKT"/>
    <s v="P20416564"/>
    <s v="SUSAN LEON PRODUCCIONES Y REPRESENT"/>
    <n v="1670"/>
    <n v="484.05797101449275"/>
    <s v="PEN"/>
    <s v="false"/>
  </r>
  <r>
    <s v="3520"/>
    <s v="PE"/>
    <x v="1"/>
    <n v="928"/>
    <s v="Corp Gest Riesgo"/>
    <s v="CF"/>
    <x v="1"/>
    <s v="1400009249"/>
    <s v="10"/>
    <x v="2113"/>
    <s v="Póliza Ciberseguridad 28NOV2025 - 28NOV2"/>
    <d v="2026-02-09T00:00:00"/>
    <s v="FPEREZ"/>
    <s v="ZPMH"/>
    <s v=""/>
    <s v="P39062500"/>
    <s v="CHUBB PERU S.A. COMPANIA DE SEGUROS"/>
    <n v="484.03"/>
    <n v="484.03"/>
    <s v="USD"/>
    <s v="false"/>
  </r>
  <r>
    <s v="MVS"/>
    <s v="PE"/>
    <x v="2"/>
    <n v="803"/>
    <s v="PE Ops Out/Strips"/>
    <s v="KORDAYA"/>
    <x v="2"/>
    <s v="1200144995"/>
    <s v="20"/>
    <x v="2114"/>
    <s v="SUMINISTRO_MATERIALES"/>
    <d v="2026-02-03T00:00:00"/>
    <s v="KORDAYA"/>
    <s v="ZSRV"/>
    <s v=""/>
    <s v="P56607803"/>
    <s v="NATIONAL FACILITIES MANAGEMENT S.A."/>
    <n v="1666.05"/>
    <n v="482.91304347826082"/>
    <s v="PEN"/>
    <s v="false"/>
  </r>
  <r>
    <s v="6150"/>
    <s v="PE"/>
    <x v="2"/>
    <n v="802"/>
    <s v="PE Ops Mall"/>
    <s v="JGONZALES"/>
    <x v="2"/>
    <s v="1200144770"/>
    <s v="10"/>
    <x v="2115"/>
    <s v="Materiales ferreteria manteni in house"/>
    <d v="2026-01-28T00:00:00"/>
    <s v="JGONZALES"/>
    <s v="ZSRV"/>
    <s v=""/>
    <s v="P56607803"/>
    <s v="NATIONAL FACILITIES MANAGEMENT S.A."/>
    <n v="1656.45"/>
    <n v="480.13043478260869"/>
    <s v="PEN"/>
    <s v="false"/>
  </r>
  <r>
    <s v="ACH"/>
    <s v="CL"/>
    <x v="0"/>
    <n v="602"/>
    <s v="CL Ops Mall"/>
    <s v="DUTRERAS"/>
    <x v="2"/>
    <s v="1200145274"/>
    <s v="10"/>
    <x v="2116"/>
    <s v="VISITA EMERGENCIA TRATAMIENTO DE AGUA"/>
    <d v="2026-02-09T00:00:00"/>
    <s v="EXT_DUTRERAS"/>
    <s v="ZSRV"/>
    <s v=""/>
    <s v="77051873"/>
    <s v="CQM CHILE SERVICIOS DE"/>
    <n v="11.52"/>
    <n v="480"/>
    <s v="UF"/>
    <s v="false"/>
  </r>
  <r>
    <s v="MVS"/>
    <s v="PE"/>
    <x v="2"/>
    <n v="803"/>
    <s v="PE Ops Out/Strips"/>
    <s v="KORDAYA"/>
    <x v="2"/>
    <s v="1200145918"/>
    <s v="10"/>
    <x v="2117"/>
    <s v="UPS_BATERIAS"/>
    <d v="2026-02-18T00:00:00"/>
    <s v="KORDAYA"/>
    <s v="ZSRV"/>
    <s v=""/>
    <s v="P56607803"/>
    <s v="NATIONAL FACILITIES MANAGEMENT S.A."/>
    <n v="1651.2"/>
    <n v="478.60869565217388"/>
    <s v="PEN"/>
    <s v="false"/>
  </r>
  <r>
    <s v="DCO"/>
    <s v="CO"/>
    <x v="3"/>
    <n v="711"/>
    <s v="CO A.Finanzas"/>
    <s v="ABARRAGAN"/>
    <x v="2"/>
    <s v="1200145276"/>
    <s v="10"/>
    <x v="2118"/>
    <s v="TRANS. MEDELLIN ENE 25"/>
    <d v="2026-02-09T00:00:00"/>
    <s v="LBARRAGAN"/>
    <s v="ZSRV"/>
    <s v=""/>
    <s v="C98500356"/>
    <s v="HERNAN DARIO CUARTAS ZAPATA"/>
    <n v="1760000"/>
    <n v="478.520935290919"/>
    <s v="COP"/>
    <s v="false"/>
  </r>
  <r>
    <s v="6650"/>
    <s v="PE"/>
    <x v="2"/>
    <n v="802"/>
    <s v="PE Ops Mall"/>
    <s v="MCHACALIAZ"/>
    <x v="2"/>
    <s v="1200144451"/>
    <s v="10"/>
    <x v="2119"/>
    <s v="Cambio de válvula Check - Presión Consta"/>
    <d v="2026-01-22T00:00:00"/>
    <s v="RFC_CPI_SAP"/>
    <s v="ZSRV"/>
    <s v=""/>
    <s v="P56607803"/>
    <s v="NATIONAL FACILITIES MANAGEMENT S.A."/>
    <n v="1650"/>
    <n v="478.26086956521738"/>
    <s v="PEN"/>
    <s v="false"/>
  </r>
  <r>
    <s v="MIN"/>
    <s v="PE"/>
    <x v="1"/>
    <n v="802"/>
    <s v="PE Ops Mall"/>
    <s v="CPISFIL"/>
    <x v="2"/>
    <s v="1200144762"/>
    <s v="10"/>
    <x v="2120"/>
    <s v="Revi.y la config. del sist Dante-diagnós"/>
    <d v="2026-01-28T00:00:00"/>
    <s v="EXT_EDAVILA"/>
    <s v="ZSRV"/>
    <s v=""/>
    <s v="P55476799"/>
    <s v="AUDIOSTREAM SOCIEDAD ANONIMA CERRAD"/>
    <n v="1650"/>
    <n v="478.26086956521738"/>
    <s v="PEN"/>
    <s v="false"/>
  </r>
  <r>
    <s v="BOG"/>
    <s v="CO"/>
    <x v="3"/>
    <n v="704"/>
    <s v="CO Mktg Mall"/>
    <s v="VESPINOSA"/>
    <x v="2"/>
    <s v="1200146567"/>
    <s v="10"/>
    <x v="2121"/>
    <s v="MOVIMIENTO CAMARA KSI H&amp;M ZARA"/>
    <d v="2026-03-02T00:00:00"/>
    <s v="AMONTES"/>
    <s v="ZSRV"/>
    <s v="SER_MKT"/>
    <s v="C830112154"/>
    <s v="CONTROLES Y AUTOMATIZACION S A S"/>
    <n v="1755000"/>
    <n v="477.1615008156607"/>
    <s v="COP"/>
    <s v="false"/>
  </r>
  <r>
    <s v="1100"/>
    <s v="CL"/>
    <x v="0"/>
    <n v="602"/>
    <s v="CL Ops Mall"/>
    <s v="FJELDRES"/>
    <x v="3"/>
    <s v="1200147130"/>
    <s v="10"/>
    <x v="2122"/>
    <s v="Reparación canaleta PAO"/>
    <d v="2026-03-11T00:00:00"/>
    <s v="EXT_MURRA"/>
    <s v="ZSRV"/>
    <s v=""/>
    <s v="76179272"/>
    <s v="ANDES FACILITY MANAGEMENT SPA"/>
    <n v="441774"/>
    <n v="477.11382069918898"/>
    <s v="CLP"/>
    <s v="false"/>
  </r>
  <r>
    <s v="1100"/>
    <s v="CL"/>
    <x v="0"/>
    <n v="910"/>
    <s v="Corp A. Personas"/>
    <s v="CGALLETTI"/>
    <x v="2"/>
    <s v="1200144401"/>
    <s v="10"/>
    <x v="2123"/>
    <s v="PINES SELLO DE LIDERAZGO"/>
    <d v="2026-01-22T00:00:00"/>
    <s v="DQUINTANA"/>
    <s v="ZSRV"/>
    <s v=""/>
    <s v="76730417"/>
    <s v="COMERCIAL SAENZ SPA"/>
    <n v="441500"/>
    <n v="476.81790200123123"/>
    <s v="CLP"/>
    <s v="false"/>
  </r>
  <r>
    <s v="4150"/>
    <s v="CO"/>
    <x v="3"/>
    <n v="920"/>
    <s v="Corp Tesore. Regi"/>
    <s v="dsantos"/>
    <x v="1"/>
    <s v="1400009321"/>
    <s v="10"/>
    <x v="2124"/>
    <s v="Fideicomiso Valledupar Ene 26"/>
    <d v="2026-02-26T00:00:00"/>
    <s v="PMUNOZ"/>
    <s v="ZPMH"/>
    <s v=""/>
    <s v="C800140887"/>
    <s v="AVAL FIDUCIARIA SA"/>
    <n v="1750905"/>
    <n v="476.04812398042412"/>
    <s v="COP"/>
    <s v="false"/>
  </r>
  <r>
    <s v="4150"/>
    <s v="CO"/>
    <x v="3"/>
    <n v="920"/>
    <s v="Corp Tesore. Regi"/>
    <s v="dsantos"/>
    <x v="1"/>
    <s v="1400009321"/>
    <s v="20"/>
    <x v="2124"/>
    <s v="Fideicomiso Valledupar Feb 26"/>
    <d v="2026-02-26T00:00:00"/>
    <s v="PMUNOZ"/>
    <s v="ZPMH"/>
    <s v=""/>
    <s v="C800140887"/>
    <s v="AVAL FIDUCIARIA SA"/>
    <n v="1750905"/>
    <n v="476.04812398042412"/>
    <s v="COP"/>
    <s v="false"/>
  </r>
  <r>
    <s v="4150"/>
    <s v="CO"/>
    <x v="3"/>
    <n v="920"/>
    <s v="Corp Tesore. Regi"/>
    <s v="dsantos"/>
    <x v="1"/>
    <s v="1400009321"/>
    <s v="30"/>
    <x v="2124"/>
    <s v="Fideicomiso Valledupar Mar 26"/>
    <d v="2026-02-26T00:00:00"/>
    <s v="PMUNOZ"/>
    <s v="ZPMH"/>
    <s v=""/>
    <s v="C800140887"/>
    <s v="AVAL FIDUCIARIA SA"/>
    <n v="1750905"/>
    <n v="476.04812398042412"/>
    <s v="COP"/>
    <s v="false"/>
  </r>
  <r>
    <s v="4150"/>
    <s v="CO"/>
    <x v="3"/>
    <n v="920"/>
    <s v="Corp Tesore. Regi"/>
    <s v="dsantos"/>
    <x v="1"/>
    <s v="1400009321"/>
    <s v="40"/>
    <x v="2124"/>
    <s v="Fideicomiso Valledupar Abr 26"/>
    <d v="2026-02-26T00:00:00"/>
    <s v="PMUNOZ"/>
    <s v="ZPMH"/>
    <s v=""/>
    <s v="C800140887"/>
    <s v="AVAL FIDUCIARIA SA"/>
    <n v="1750905"/>
    <n v="476.04812398042412"/>
    <s v="COP"/>
    <s v="false"/>
  </r>
  <r>
    <s v="4150"/>
    <s v="CO"/>
    <x v="3"/>
    <n v="920"/>
    <s v="Corp Tesore. Regi"/>
    <s v="dsantos"/>
    <x v="1"/>
    <s v="1400009321"/>
    <s v="50"/>
    <x v="2124"/>
    <s v="Fideicomiso Valledupar May 26"/>
    <d v="2026-02-26T00:00:00"/>
    <s v="PMUNOZ"/>
    <s v="ZPMH"/>
    <s v=""/>
    <s v="C800140887"/>
    <s v="AVAL FIDUCIARIA SA"/>
    <n v="1750905"/>
    <n v="476.04812398042412"/>
    <s v="COP"/>
    <s v="false"/>
  </r>
  <r>
    <s v="4150"/>
    <s v="CO"/>
    <x v="3"/>
    <n v="920"/>
    <s v="Corp Tesore. Regi"/>
    <s v="dsantos"/>
    <x v="1"/>
    <s v="1400009321"/>
    <s v="60"/>
    <x v="2124"/>
    <s v="Fideicomiso Valledupar Jun 26"/>
    <d v="2026-02-26T00:00:00"/>
    <s v="PMUNOZ"/>
    <s v="ZPMH"/>
    <s v=""/>
    <s v="C800140887"/>
    <s v="AVAL FIDUCIARIA SA"/>
    <n v="1750905"/>
    <n v="476.04812398042412"/>
    <s v="COP"/>
    <s v="false"/>
  </r>
  <r>
    <s v="4150"/>
    <s v="CO"/>
    <x v="3"/>
    <n v="920"/>
    <s v="Corp Tesore. Regi"/>
    <s v="dsantos"/>
    <x v="1"/>
    <s v="1400009321"/>
    <s v="70"/>
    <x v="2124"/>
    <s v="Fideicomiso Valledupar Jul 26"/>
    <d v="2026-02-26T00:00:00"/>
    <s v="PMUNOZ"/>
    <s v="ZPMH"/>
    <s v=""/>
    <s v="C800140887"/>
    <s v="AVAL FIDUCIARIA SA"/>
    <n v="1750905"/>
    <n v="476.04812398042412"/>
    <s v="COP"/>
    <s v="false"/>
  </r>
  <r>
    <s v="4150"/>
    <s v="CO"/>
    <x v="3"/>
    <n v="920"/>
    <s v="Corp Tesore. Regi"/>
    <s v="dsantos"/>
    <x v="1"/>
    <s v="1400009321"/>
    <s v="80"/>
    <x v="2124"/>
    <s v="Fideicomiso Valledupar Ago 26"/>
    <d v="2026-02-26T00:00:00"/>
    <s v="PMUNOZ"/>
    <s v="ZPMH"/>
    <s v=""/>
    <s v="C800140887"/>
    <s v="AVAL FIDUCIARIA SA"/>
    <n v="1750905"/>
    <n v="476.04812398042412"/>
    <s v="COP"/>
    <s v="false"/>
  </r>
  <r>
    <s v="4150"/>
    <s v="CO"/>
    <x v="3"/>
    <n v="920"/>
    <s v="Corp Tesore. Regi"/>
    <s v="dsantos"/>
    <x v="1"/>
    <s v="1400009321"/>
    <s v="90"/>
    <x v="2124"/>
    <s v="Fideicomiso Valledupar Sep 26"/>
    <d v="2026-02-26T00:00:00"/>
    <s v="PMUNOZ"/>
    <s v="ZPMH"/>
    <s v=""/>
    <s v="C800140887"/>
    <s v="AVAL FIDUCIARIA SA"/>
    <n v="1750905"/>
    <n v="476.04812398042412"/>
    <s v="COP"/>
    <s v="false"/>
  </r>
  <r>
    <s v="4150"/>
    <s v="CO"/>
    <x v="3"/>
    <n v="920"/>
    <s v="Corp Tesore. Regi"/>
    <s v="dsantos"/>
    <x v="1"/>
    <s v="1400009321"/>
    <s v="100"/>
    <x v="2124"/>
    <s v="Fideicomiso Valledupar Oct 26"/>
    <d v="2026-02-26T00:00:00"/>
    <s v="PMUNOZ"/>
    <s v="ZPMH"/>
    <s v=""/>
    <s v="C800140887"/>
    <s v="AVAL FIDUCIARIA SA"/>
    <n v="1750905"/>
    <n v="476.04812398042412"/>
    <s v="COP"/>
    <s v="false"/>
  </r>
  <r>
    <s v="4150"/>
    <s v="CO"/>
    <x v="3"/>
    <n v="920"/>
    <s v="Corp Tesore. Regi"/>
    <s v="dsantos"/>
    <x v="1"/>
    <s v="1400009321"/>
    <s v="110"/>
    <x v="2124"/>
    <s v="Fideicomiso Valledupar Nov 26"/>
    <d v="2026-02-26T00:00:00"/>
    <s v="PMUNOZ"/>
    <s v="ZPMH"/>
    <s v=""/>
    <s v="C800140887"/>
    <s v="AVAL FIDUCIARIA SA"/>
    <n v="1750905"/>
    <n v="476.04812398042412"/>
    <s v="COP"/>
    <s v="false"/>
  </r>
  <r>
    <s v="4150"/>
    <s v="CO"/>
    <x v="3"/>
    <n v="920"/>
    <s v="Corp Tesore. Regi"/>
    <s v="dsantos"/>
    <x v="1"/>
    <s v="1400009321"/>
    <s v="120"/>
    <x v="2124"/>
    <s v="Fideicomiso Valledupar Dic 26"/>
    <d v="2026-02-26T00:00:00"/>
    <s v="PMUNOZ"/>
    <s v="ZPMH"/>
    <s v=""/>
    <s v="C800140887"/>
    <s v="AVAL FIDUCIARIA SA"/>
    <n v="1750905"/>
    <n v="476.04812398042412"/>
    <s v="COP"/>
    <s v="false"/>
  </r>
  <r>
    <s v="BOG"/>
    <s v="CO"/>
    <x v="3"/>
    <n v="708"/>
    <s v="CO Sgcia Legal"/>
    <s v="D ORTIZ"/>
    <x v="0"/>
    <s v="1300008900"/>
    <s v="10"/>
    <x v="2125"/>
    <s v="H.ENTRADA EJECUTIVO CILLIBERTI"/>
    <d v="2026-02-11T00:00:00"/>
    <s v="EXT_DORTIZ"/>
    <s v="ZSPC"/>
    <s v=""/>
    <s v="C109868885"/>
    <s v="CARLOS GERARDO AGUILAR RUEDA"/>
    <n v="1750903"/>
    <n v="476.04758020663405"/>
    <s v="COP"/>
    <s v="false"/>
  </r>
  <r>
    <s v="PCA"/>
    <s v="CO"/>
    <x v="3"/>
    <n v="702"/>
    <s v="CO Ops Mall"/>
    <s v="DLOZADA"/>
    <x v="3"/>
    <s v="1200147153"/>
    <s v="20"/>
    <x v="219"/>
    <s v="F2 CUBIERTA SOCIAL + IMPERMEABILIZACIÓN"/>
    <d v="2026-03-11T00:00:00"/>
    <s v="EXT_AFLOREZ"/>
    <s v="ZSRV"/>
    <s v=""/>
    <s v="C901339265"/>
    <s v="D.N.O DISENOS E INGENIERIA S.A.S"/>
    <n v="1748880"/>
    <n v="475.49755301794454"/>
    <s v="COP"/>
    <s v="false"/>
  </r>
  <r>
    <s v="MIN"/>
    <s v="PE"/>
    <x v="1"/>
    <n v="802"/>
    <s v="PE Ops Mall"/>
    <s v="JROJAS"/>
    <x v="3"/>
    <s v="1200147652"/>
    <s v="10"/>
    <x v="2126"/>
    <s v="HABILIT. ELEC CON TABLE. PARA EQUIPOS DE"/>
    <d v="2026-03-19T00:00:00"/>
    <s v="EXT_EDAVILA"/>
    <s v="ZSRV"/>
    <s v=""/>
    <s v="P60640548"/>
    <s v="HWC INGENIERIA S.A.C"/>
    <n v="1640.2"/>
    <n v="475.42028985507244"/>
    <s v="PEN"/>
    <s v="false"/>
  </r>
  <r>
    <s v="6030"/>
    <s v="PE"/>
    <x v="2"/>
    <n v="802"/>
    <s v="PE Ops Mall"/>
    <s v="AMARCHESINI"/>
    <x v="2"/>
    <s v="1200145386"/>
    <s v="10"/>
    <x v="2127"/>
    <s v="HABILITACIÓN_CHIMBOTE_FEBRERO_2026"/>
    <d v="2026-02-10T00:00:00"/>
    <s v="EXT_ACHIHUAN"/>
    <s v="ZSRV"/>
    <s v="SER_GRAL"/>
    <s v="P60434597"/>
    <s v="DINAMO CONTROL &amp; AUTOMATIZACION S.A"/>
    <n v="1640"/>
    <n v="475.36231884057969"/>
    <s v="PEN"/>
    <s v="false"/>
  </r>
  <r>
    <s v="6400"/>
    <s v="PE"/>
    <x v="2"/>
    <n v="804"/>
    <s v="PE Marketing Mall"/>
    <s v="JHERNANDEZ"/>
    <x v="2"/>
    <s v="1200144544"/>
    <s v="10"/>
    <x v="2128"/>
    <s v="POP _  POP Enero"/>
    <d v="2026-01-26T00:00:00"/>
    <s v="EXT_EDAVILA"/>
    <s v="ZSRV"/>
    <s v="SER_MKT"/>
    <s v="P40978481"/>
    <s v="MEJIA AQUIJE OSCAR ALBERTO"/>
    <n v="1635.59"/>
    <n v="474.08405797101443"/>
    <s v="PEN"/>
    <s v="false"/>
  </r>
  <r>
    <s v="DCO"/>
    <s v="CO"/>
    <x v="3"/>
    <n v="710"/>
    <s v="CO Sgcia Personas"/>
    <s v="JVASQUEZ"/>
    <x v="2"/>
    <s v="1200144040"/>
    <s v="10"/>
    <x v="2129"/>
    <s v="Limpieza canaletas oficinas PLC"/>
    <d v="2026-01-14T00:00:00"/>
    <s v="JVASQUEZ"/>
    <s v="ZSRV"/>
    <s v=""/>
    <s v="C901342629"/>
    <s v="ANDRADE INGENIERIA Y DISENO SAS"/>
    <n v="1740200"/>
    <n v="473.13757476889612"/>
    <s v="COP"/>
    <s v="false"/>
  </r>
  <r>
    <s v="PAG"/>
    <s v="CO"/>
    <x v="3"/>
    <n v="702"/>
    <s v="CO Ops Mall"/>
    <s v="CHERRERA"/>
    <x v="2"/>
    <s v="1200143681"/>
    <s v="10"/>
    <x v="2130"/>
    <s v="AUDITORIA ISO 14001"/>
    <d v="2026-01-06T00:00:00"/>
    <s v="EXT_MSAMPER"/>
    <s v="ZSRV"/>
    <s v=""/>
    <s v="C10032534"/>
    <s v="LEONARDO LONDOÑO HENAO"/>
    <n v="1740000"/>
    <n v="473.08319738988581"/>
    <s v="COP"/>
    <s v="false"/>
  </r>
  <r>
    <s v="4300"/>
    <s v="CO"/>
    <x v="3"/>
    <n v="702"/>
    <s v="CO Ops Mall"/>
    <s v="AZAMUDIO"/>
    <x v="2"/>
    <s v="1200144116"/>
    <s v="10"/>
    <x v="2131"/>
    <s v="AUDITORIA INTERNA ISO 14001"/>
    <d v="2026-01-16T00:00:00"/>
    <s v="EXT_JTRUJILL"/>
    <s v="ZSRV"/>
    <s v=""/>
    <s v="C10032534"/>
    <s v="LEONARDO LONDOÑO HENAO"/>
    <n v="1740000"/>
    <n v="473.08319738988581"/>
    <s v="COP"/>
    <s v="false"/>
  </r>
  <r>
    <s v="4300"/>
    <s v="CO"/>
    <x v="3"/>
    <n v="704"/>
    <s v="CO Mktg Mall"/>
    <s v="JVALDERRAMA"/>
    <x v="2"/>
    <s v="1200145657"/>
    <s v="10"/>
    <x v="2132"/>
    <s v="COMPRA BEBIDAS EASY RUN ADIDAS"/>
    <d v="2026-02-16T00:00:00"/>
    <s v="EXT_VCARMONA"/>
    <s v="ZSRV"/>
    <s v=""/>
    <s v="C890900608"/>
    <s v="ALMACENES  EXITO SA"/>
    <n v="1739496"/>
    <n v="472.94616639477977"/>
    <s v="COP"/>
    <s v="false"/>
  </r>
  <r>
    <s v="3450"/>
    <s v="PE"/>
    <x v="1"/>
    <n v="804"/>
    <s v="PE Marketing Mall"/>
    <s v="JPONCE"/>
    <x v="2"/>
    <s v="1200146157"/>
    <s v="10"/>
    <x v="2133"/>
    <s v="Eventos_AON_San_Valentin"/>
    <d v="2026-02-23T00:00:00"/>
    <s v="EXT_ACHIHUAN"/>
    <s v="ZSRV"/>
    <s v="SER_MKT"/>
    <s v="P20416564"/>
    <s v="SUSAN LEON PRODUCCIONES Y REPRESENT"/>
    <n v="1630"/>
    <n v="472.463768115942"/>
    <s v="PEN"/>
    <s v="false"/>
  </r>
  <r>
    <s v="MQU"/>
    <s v="CL"/>
    <x v="0"/>
    <n v="602"/>
    <s v="CL Ops Mall"/>
    <s v="MBELLO"/>
    <x v="2"/>
    <s v="1200143821"/>
    <s v="10"/>
    <x v="2134"/>
    <s v="DEMARCACION 3 COT B110"/>
    <d v="2026-01-09T00:00:00"/>
    <s v="EXT_MBELLO"/>
    <s v="ZSRV"/>
    <s v=""/>
    <s v="77127582"/>
    <s v="CHILE SEÑALETICAS SPA"/>
    <n v="11.33"/>
    <n v="472.08333333333331"/>
    <s v="UF"/>
    <s v="false"/>
  </r>
  <r>
    <s v="MQU"/>
    <s v="CL"/>
    <x v="0"/>
    <n v="604"/>
    <s v="CL Marketing Mall"/>
    <s v="F MOZO"/>
    <x v="2"/>
    <s v="1200146852"/>
    <s v="10"/>
    <x v="2135"/>
    <s v="DIA DE LA MUJER / COMBO CINE / COT 2428"/>
    <d v="2026-03-09T00:00:00"/>
    <s v="BILLESCA"/>
    <s v="ZSRV"/>
    <s v=""/>
    <s v="76593514"/>
    <s v="TEMPO PRODUCCIONES BY DS SPA"/>
    <n v="437000"/>
    <n v="471.95792338513712"/>
    <s v="CLP"/>
    <s v="false"/>
  </r>
  <r>
    <s v="1100"/>
    <s v="CL"/>
    <x v="0"/>
    <n v="910"/>
    <s v="Corp A. Personas"/>
    <s v="DQUINTANA"/>
    <x v="2"/>
    <s v="1200145330"/>
    <s v="10"/>
    <x v="2136"/>
    <s v="Ventana empavonado comedor"/>
    <d v="2026-02-23T00:00:00"/>
    <s v="DQUINTANA"/>
    <s v="ZSRV"/>
    <s v=""/>
    <s v="76103844"/>
    <s v="EQUIARRIENDOS LIMITADA"/>
    <n v="436000"/>
    <n v="470.87792813711621"/>
    <s v="CLP"/>
    <s v="false"/>
  </r>
  <r>
    <s v="LAR"/>
    <s v="PE"/>
    <x v="1"/>
    <n v="801"/>
    <s v="PE Center Manager"/>
    <s v="FZAMALLOA"/>
    <x v="3"/>
    <s v="1200147204"/>
    <s v="10"/>
    <x v="2137"/>
    <s v="SUMINISTRO LUCES DE EMERGENCIA"/>
    <d v="2026-03-12T00:00:00"/>
    <s v="EXT_KNOLASCO"/>
    <s v="ZSRV"/>
    <s v=""/>
    <s v="P48281567"/>
    <s v="ARTE CONSULTORES, EJECUTORES E.I.R."/>
    <n v="1620.4"/>
    <n v="469.68115942028987"/>
    <s v="PEN"/>
    <s v="false"/>
  </r>
  <r>
    <s v="MVS"/>
    <s v="PE"/>
    <x v="2"/>
    <n v="803"/>
    <s v="PE Ops Out/Strips"/>
    <s v="KORDAYA"/>
    <x v="2"/>
    <s v="1200144998"/>
    <s v="10"/>
    <x v="2138"/>
    <s v="SERVICIO_AMAESTRAMIENTO_CHAPAS"/>
    <d v="2026-02-03T00:00:00"/>
    <s v="KORDAYA"/>
    <s v="ZSRV"/>
    <s v=""/>
    <s v="P60089483"/>
    <s v="GEMSA CORPORACIÓN S.A.C"/>
    <n v="1620"/>
    <n v="469.56521739130432"/>
    <s v="PEN"/>
    <s v="false"/>
  </r>
  <r>
    <s v="2310"/>
    <s v="CL"/>
    <x v="0"/>
    <n v="604"/>
    <s v="CL Marketing Mall"/>
    <s v="F.MOZO"/>
    <x v="2"/>
    <s v="1200144602"/>
    <s v="10"/>
    <x v="2139"/>
    <s v="RULETA/ PRODUCCION/enero"/>
    <d v="2026-01-27T00:00:00"/>
    <s v="MFILIPINI"/>
    <s v="ZSRV"/>
    <s v=""/>
    <s v="76666197"/>
    <s v="LA AMPOLLETA PRODUCCION AUDIOVISUAL"/>
    <n v="434515"/>
    <n v="469.27413519380519"/>
    <s v="CLP"/>
    <s v="false"/>
  </r>
  <r>
    <s v="BOG"/>
    <s v="CO"/>
    <x v="3"/>
    <n v="702"/>
    <s v="CO Ops Mall"/>
    <s v="CAROL CORTES"/>
    <x v="3"/>
    <s v="1200147416"/>
    <s v="10"/>
    <x v="2140"/>
    <s v="PUNTO CERO VOZ Y DATOS INTERVENCIÓN S1 Y"/>
    <d v="2026-03-16T00:00:00"/>
    <s v="EXT_APAREDES"/>
    <s v="ZSRV"/>
    <s v=""/>
    <s v="C900038616"/>
    <s v="CBRE COLOMBIA SAS"/>
    <n v="1717201"/>
    <n v="466.88444806960302"/>
    <s v="COP"/>
    <s v="false"/>
  </r>
  <r>
    <s v="MCH"/>
    <s v="PE"/>
    <x v="2"/>
    <n v="803"/>
    <s v="PE Ops Out/Strips"/>
    <s v="EREJAS"/>
    <x v="2"/>
    <s v="1200144448"/>
    <s v="10"/>
    <x v="2141"/>
    <s v="DICIEMBRE-Cambio de bateria  GE Dic25"/>
    <d v="2026-01-23T00:00:00"/>
    <s v="EREJAS"/>
    <s v="ZSRV"/>
    <s v=""/>
    <s v="P56607803"/>
    <s v="NATIONAL FACILITIES MANAGEMENT S.A."/>
    <n v="1607.59"/>
    <n v="465.96811594202893"/>
    <s v="PEN"/>
    <s v="false"/>
  </r>
  <r>
    <s v="6650"/>
    <s v="PE"/>
    <x v="2"/>
    <n v="802"/>
    <s v="PE Ops Mall"/>
    <s v="MCHACALIAZ"/>
    <x v="2"/>
    <s v="1200146734"/>
    <s v="10"/>
    <x v="2142"/>
    <s v="Confección y suministro de abrazaderas p"/>
    <d v="2026-03-05T00:00:00"/>
    <s v="RFC_CPI_SAP"/>
    <s v="ZSRV"/>
    <s v=""/>
    <s v="P45283836"/>
    <s v="BUARSOCA SAC"/>
    <n v="1601.6"/>
    <n v="464.23188405797094"/>
    <s v="PEN"/>
    <s v="false"/>
  </r>
  <r>
    <s v="LAR"/>
    <s v="PE"/>
    <x v="1"/>
    <n v="804"/>
    <s v="PE Marketing Mall"/>
    <s v="NBARRANZUELA"/>
    <x v="2"/>
    <s v="1200146397"/>
    <s v="10"/>
    <x v="2143"/>
    <s v="Producción_Otras campañas_Febrero"/>
    <d v="2026-02-26T00:00:00"/>
    <s v="EXT_ACHIHUAN"/>
    <s v="ZSRV"/>
    <s v="SER_MKT"/>
    <s v="P60410156"/>
    <s v="S &amp; M GIGANTICOLOR S.A.C"/>
    <n v="1600"/>
    <n v="463.76811594202894"/>
    <s v="PEN"/>
    <s v="false"/>
  </r>
  <r>
    <s v="DCO"/>
    <s v="CO"/>
    <x v="3"/>
    <n v="710"/>
    <s v="CO Sgcia Personas"/>
    <s v="JVASQUEZ"/>
    <x v="2"/>
    <s v="1200143958"/>
    <s v="10"/>
    <x v="2144"/>
    <s v="Ajuste sensores de iluminacion Of PLC"/>
    <d v="2026-01-13T00:00:00"/>
    <s v="JVASQUEZ"/>
    <s v="ZSRV"/>
    <s v=""/>
    <s v="C830043920"/>
    <s v="JIC Y CIA S A S"/>
    <n v="1702788"/>
    <n v="462.9657422512235"/>
    <s v="COP"/>
    <s v="false"/>
  </r>
  <r>
    <s v="1100"/>
    <s v="CL"/>
    <x v="0"/>
    <n v="604"/>
    <s v="CL Marketing Mall"/>
    <s v="MGALLARDO"/>
    <x v="3"/>
    <s v="1200147140"/>
    <s v="10"/>
    <x v="2145"/>
    <s v="FERIAS/ MONTAJE JORNADA ADOPCIÓN/ MAR 26"/>
    <d v="2026-03-11T00:00:00"/>
    <s v="MGALLARDOC"/>
    <s v="ZSRV"/>
    <s v=""/>
    <s v="76288682"/>
    <s v="PRODUCTORA FUENTES LIMITADA"/>
    <n v="428000"/>
    <n v="462.23796615294896"/>
    <s v="CLP"/>
    <s v="false"/>
  </r>
  <r>
    <s v="4300"/>
    <s v="CO"/>
    <x v="3"/>
    <n v="704"/>
    <s v="CO Mktg Mall"/>
    <s v="jvalderrama"/>
    <x v="2"/>
    <s v="1200146910"/>
    <s v="10"/>
    <x v="2146"/>
    <s v="COMPRA DE IPAD PARA CONCURSO"/>
    <d v="2026-03-09T00:00:00"/>
    <s v="JVALDERRAMA"/>
    <s v="ZSRV"/>
    <s v=""/>
    <s v="C830507707"/>
    <s v="PC QUICK SAS"/>
    <n v="1700000"/>
    <n v="462.20772158781949"/>
    <s v="COP"/>
    <s v="false"/>
  </r>
  <r>
    <s v="6700"/>
    <s v="PE"/>
    <x v="2"/>
    <n v="802"/>
    <s v="PE Ops Mall"/>
    <s v="ZDIAZ"/>
    <x v="2"/>
    <s v="1200145359"/>
    <s v="10"/>
    <x v="2147"/>
    <s v="Control de Acceso en Puerta administrati"/>
    <d v="2026-02-10T00:00:00"/>
    <s v="ZDIAZ"/>
    <s v="ZSRV"/>
    <s v=""/>
    <s v="P51832647"/>
    <s v="COFEMICSA HNOS S.A.C"/>
    <n v="1589.84"/>
    <n v="460.82318840579705"/>
    <s v="PEN"/>
    <s v="false"/>
  </r>
  <r>
    <s v="PRT"/>
    <s v="CL"/>
    <x v="0"/>
    <n v="602"/>
    <s v="CL Ops Mall"/>
    <s v="MMARTINEZ"/>
    <x v="2"/>
    <s v="1200146544"/>
    <s v="10"/>
    <x v="2148"/>
    <s v="Insumos Mantención Enero 26"/>
    <d v="2026-03-02T00:00:00"/>
    <s v="MMARTINEZG"/>
    <s v="ZSRV"/>
    <s v=""/>
    <s v="76015796"/>
    <s v="GRUPO AMÉRICA FACILITY S.A."/>
    <n v="426498"/>
    <n v="460.61581329042156"/>
    <s v="CLP"/>
    <s v="false"/>
  </r>
  <r>
    <s v="2160"/>
    <s v="CL"/>
    <x v="0"/>
    <n v="604"/>
    <s v="CL Marketing Mall"/>
    <s v="JGORICHON"/>
    <x v="2"/>
    <s v="1200143916"/>
    <s v="10"/>
    <x v="2149"/>
    <s v="AJEDREZ/ DOMINGOS DE AJEDREZ/ ENERO"/>
    <d v="2026-01-13T00:00:00"/>
    <s v="JGORICHON"/>
    <s v="ZSRV"/>
    <s v=""/>
    <s v="17152649"/>
    <s v="NICOLAS ALFREDO GUTIERREZ GOMEZ"/>
    <n v="424779"/>
    <n v="458.75930145907358"/>
    <s v="CLP"/>
    <s v="false"/>
  </r>
  <r>
    <s v="1100"/>
    <s v="CL"/>
    <x v="0"/>
    <n v="626"/>
    <s v="CL Proyectos 3"/>
    <s v="DGONZALEZ"/>
    <x v="3"/>
    <s v="1200147469"/>
    <s v="10"/>
    <x v="2150"/>
    <s v="Apoyo Sala Bombas 06-03-26 Cot 160 /26"/>
    <d v="2026-03-17T00:00:00"/>
    <s v="EXT_AYEPEZ"/>
    <s v="ZSRV"/>
    <s v=""/>
    <s v="76425235"/>
    <s v="REDES CONTRA INCENDIOS SPA"/>
    <n v="11"/>
    <n v="458.33333333333331"/>
    <s v="UF"/>
    <s v="false"/>
  </r>
  <r>
    <s v="6150"/>
    <s v="PE"/>
    <x v="2"/>
    <n v="802"/>
    <s v="PE Ops Mall"/>
    <s v="JGONZALES"/>
    <x v="2"/>
    <s v="1200145632"/>
    <s v="10"/>
    <x v="2151"/>
    <s v="Microswicht de seguridad de placa peine"/>
    <d v="2026-02-13T00:00:00"/>
    <s v="JGONZALES"/>
    <s v="ZSRV"/>
    <s v=""/>
    <s v="P56607803"/>
    <s v="NATIONAL FACILITIES MANAGEMENT S.A."/>
    <n v="1580"/>
    <n v="457.97101449275362"/>
    <s v="PEN"/>
    <s v="false"/>
  </r>
  <r>
    <s v="DCO"/>
    <s v="CO"/>
    <x v="3"/>
    <n v="714"/>
    <s v="CO Explotación TI"/>
    <s v="CPAVEZ"/>
    <x v="2"/>
    <s v="1200146722"/>
    <s v="10"/>
    <x v="2152"/>
    <s v="MONITORES DCO"/>
    <d v="2026-03-05T00:00:00"/>
    <s v="CPAVEZ"/>
    <s v="ZSRV"/>
    <s v="SER_GRAL"/>
    <s v="C830507707"/>
    <s v="PC QUICK SAS"/>
    <n v="1680000"/>
    <n v="456.7699836867863"/>
    <s v="COP"/>
    <s v="false"/>
  </r>
  <r>
    <s v="6740"/>
    <s v="PE"/>
    <x v="2"/>
    <n v="814"/>
    <s v="PE Explotación TI"/>
    <s v="CPACHECO"/>
    <x v="1"/>
    <s v="1400009181"/>
    <s v="10"/>
    <x v="2153"/>
    <s v="Telemetria 2026 - VES2"/>
    <d v="2026-01-20T00:00:00"/>
    <s v="PRA_CPACHECO"/>
    <s v="ZPMH"/>
    <s v="SER_GRAL"/>
    <s v="P56570705"/>
    <s v="ENERGY CLOUD S.A.C"/>
    <n v="1568.4"/>
    <n v="454.60869565217394"/>
    <s v="PEN"/>
    <s v="false"/>
  </r>
  <r>
    <s v="6740"/>
    <s v="PE"/>
    <x v="2"/>
    <n v="814"/>
    <s v="PE Explotación TI"/>
    <s v="CPACHECO"/>
    <x v="1"/>
    <s v="1400009181"/>
    <s v="20"/>
    <x v="2153"/>
    <s v="Telemetria 2026 - VES2"/>
    <d v="2026-01-20T00:00:00"/>
    <s v="PRA_CPACHECO"/>
    <s v="ZPMH"/>
    <s v="SER_GRAL"/>
    <s v="P56570705"/>
    <s v="ENERGY CLOUD S.A.C"/>
    <n v="1568.4"/>
    <n v="454.60869565217394"/>
    <s v="PEN"/>
    <s v="false"/>
  </r>
  <r>
    <s v="6740"/>
    <s v="PE"/>
    <x v="2"/>
    <n v="814"/>
    <s v="PE Explotación TI"/>
    <s v="CPACHECO"/>
    <x v="1"/>
    <s v="1400009181"/>
    <s v="30"/>
    <x v="2153"/>
    <s v="Telemetria 2026 - VES2"/>
    <d v="2026-01-20T00:00:00"/>
    <s v="PRA_CPACHECO"/>
    <s v="ZPMH"/>
    <s v="SER_GRAL"/>
    <s v="P56570705"/>
    <s v="ENERGY CLOUD S.A.C"/>
    <n v="1568.4"/>
    <n v="454.60869565217394"/>
    <s v="PEN"/>
    <s v="false"/>
  </r>
  <r>
    <s v="6740"/>
    <s v="PE"/>
    <x v="2"/>
    <n v="814"/>
    <s v="PE Explotación TI"/>
    <s v="CPACHECO"/>
    <x v="1"/>
    <s v="1400009181"/>
    <s v="40"/>
    <x v="2153"/>
    <s v="Telemetria 2026 - VES2"/>
    <d v="2026-01-20T00:00:00"/>
    <s v="PRA_CPACHECO"/>
    <s v="ZPMH"/>
    <s v="SER_GRAL"/>
    <s v="P56570705"/>
    <s v="ENERGY CLOUD S.A.C"/>
    <n v="1568.4"/>
    <n v="454.60869565217394"/>
    <s v="PEN"/>
    <s v="false"/>
  </r>
  <r>
    <s v="6740"/>
    <s v="PE"/>
    <x v="2"/>
    <n v="814"/>
    <s v="PE Explotación TI"/>
    <s v="CPACHECO"/>
    <x v="1"/>
    <s v="1400009181"/>
    <s v="50"/>
    <x v="2153"/>
    <s v="Telemetria 2026 - VES2"/>
    <d v="2026-01-20T00:00:00"/>
    <s v="PRA_CPACHECO"/>
    <s v="ZPMH"/>
    <s v="SER_GRAL"/>
    <s v="P56570705"/>
    <s v="ENERGY CLOUD S.A.C"/>
    <n v="1568.4"/>
    <n v="454.60869565217394"/>
    <s v="PEN"/>
    <s v="false"/>
  </r>
  <r>
    <s v="6740"/>
    <s v="PE"/>
    <x v="2"/>
    <n v="814"/>
    <s v="PE Explotación TI"/>
    <s v="CPACHECO"/>
    <x v="1"/>
    <s v="1400009181"/>
    <s v="60"/>
    <x v="2153"/>
    <s v="Telemetria 2026 - VES2"/>
    <d v="2026-01-20T00:00:00"/>
    <s v="PRA_CPACHECO"/>
    <s v="ZPMH"/>
    <s v="SER_GRAL"/>
    <s v="P56570705"/>
    <s v="ENERGY CLOUD S.A.C"/>
    <n v="1568.4"/>
    <n v="454.60869565217394"/>
    <s v="PEN"/>
    <s v="false"/>
  </r>
  <r>
    <s v="6740"/>
    <s v="PE"/>
    <x v="2"/>
    <n v="814"/>
    <s v="PE Explotación TI"/>
    <s v="CPACHECO"/>
    <x v="1"/>
    <s v="1400009181"/>
    <s v="70"/>
    <x v="2153"/>
    <s v="Telemetria 2026 - VES2"/>
    <d v="2026-01-20T00:00:00"/>
    <s v="PRA_CPACHECO"/>
    <s v="ZPMH"/>
    <s v="SER_GRAL"/>
    <s v="P56570705"/>
    <s v="ENERGY CLOUD S.A.C"/>
    <n v="1568.4"/>
    <n v="454.60869565217394"/>
    <s v="PEN"/>
    <s v="false"/>
  </r>
  <r>
    <s v="6740"/>
    <s v="PE"/>
    <x v="2"/>
    <n v="814"/>
    <s v="PE Explotación TI"/>
    <s v="CPACHECO"/>
    <x v="1"/>
    <s v="1400009181"/>
    <s v="80"/>
    <x v="2153"/>
    <s v="Telemetria 2026 - VES2"/>
    <d v="2026-01-20T00:00:00"/>
    <s v="PRA_CPACHECO"/>
    <s v="ZPMH"/>
    <s v="SER_GRAL"/>
    <s v="P56570705"/>
    <s v="ENERGY CLOUD S.A.C"/>
    <n v="1568.4"/>
    <n v="454.60869565217394"/>
    <s v="PEN"/>
    <s v="false"/>
  </r>
  <r>
    <s v="6740"/>
    <s v="PE"/>
    <x v="2"/>
    <n v="814"/>
    <s v="PE Explotación TI"/>
    <s v="CPACHECO"/>
    <x v="1"/>
    <s v="1400009181"/>
    <s v="90"/>
    <x v="2153"/>
    <s v="Telemetria 2026 - VES2"/>
    <d v="2026-01-20T00:00:00"/>
    <s v="PRA_CPACHECO"/>
    <s v="ZPMH"/>
    <s v="SER_GRAL"/>
    <s v="P56570705"/>
    <s v="ENERGY CLOUD S.A.C"/>
    <n v="1568.4"/>
    <n v="454.60869565217394"/>
    <s v="PEN"/>
    <s v="false"/>
  </r>
  <r>
    <s v="6740"/>
    <s v="PE"/>
    <x v="2"/>
    <n v="814"/>
    <s v="PE Explotación TI"/>
    <s v="CPACHECO"/>
    <x v="1"/>
    <s v="1400009181"/>
    <s v="100"/>
    <x v="2153"/>
    <s v="Telemetria 2026 - VES2"/>
    <d v="2026-01-20T00:00:00"/>
    <s v="PRA_CPACHECO"/>
    <s v="ZPMH"/>
    <s v="SER_GRAL"/>
    <s v="P56570705"/>
    <s v="ENERGY CLOUD S.A.C"/>
    <n v="1568.4"/>
    <n v="454.60869565217394"/>
    <s v="PEN"/>
    <s v="false"/>
  </r>
  <r>
    <s v="6740"/>
    <s v="PE"/>
    <x v="2"/>
    <n v="814"/>
    <s v="PE Explotación TI"/>
    <s v="CPACHECO"/>
    <x v="1"/>
    <s v="1400009181"/>
    <s v="110"/>
    <x v="2153"/>
    <s v="Telemetria 2026 - VES2"/>
    <d v="2026-01-20T00:00:00"/>
    <s v="PRA_CPACHECO"/>
    <s v="ZPMH"/>
    <s v="SER_GRAL"/>
    <s v="P56570705"/>
    <s v="ENERGY CLOUD S.A.C"/>
    <n v="1568.4"/>
    <n v="454.60869565217394"/>
    <s v="PEN"/>
    <s v="false"/>
  </r>
  <r>
    <s v="6740"/>
    <s v="PE"/>
    <x v="2"/>
    <n v="814"/>
    <s v="PE Explotación TI"/>
    <s v="CPACHECO"/>
    <x v="1"/>
    <s v="1400009181"/>
    <s v="120"/>
    <x v="2153"/>
    <s v="Telemetria 2026 - VES2"/>
    <d v="2026-01-20T00:00:00"/>
    <s v="PRA_CPACHECO"/>
    <s v="ZPMH"/>
    <s v="SER_GRAL"/>
    <s v="P56570705"/>
    <s v="ENERGY CLOUD S.A.C"/>
    <n v="1568.4"/>
    <n v="454.60869565217394"/>
    <s v="PEN"/>
    <s v="false"/>
  </r>
  <r>
    <s v="1100"/>
    <s v="CL"/>
    <x v="0"/>
    <n v="914"/>
    <s v="Corp Explo. TI"/>
    <s v="cpavez"/>
    <x v="2"/>
    <s v="1200143649"/>
    <s v="10"/>
    <x v="2154"/>
    <s v="CELULAR - DANIELA SANTOS"/>
    <d v="2026-01-05T00:00:00"/>
    <s v="CPAVEZ"/>
    <s v="ZSRV"/>
    <s v="SER_GRAL"/>
    <s v="96806980"/>
    <s v="ENTEL PCS TELECOMUNICACIONES S.A."/>
    <n v="420420"/>
    <n v="454.05160217295048"/>
    <s v="CLP"/>
    <s v="false"/>
  </r>
  <r>
    <s v="6000"/>
    <s v="PE"/>
    <x v="2"/>
    <n v="802"/>
    <s v="PE Ops Mall"/>
    <s v="MPONCE"/>
    <x v="2"/>
    <s v="1200145691"/>
    <s v="10"/>
    <x v="2155"/>
    <s v="Señaletica Tachos"/>
    <d v="2026-02-16T00:00:00"/>
    <s v="EXT_KNOLASCO"/>
    <s v="ZSRV"/>
    <s v="SER_MANTO"/>
    <s v="P60255985"/>
    <s v="YO ME ENCARGO S.A.C"/>
    <n v="1565"/>
    <n v="453.62318840579707"/>
    <s v="PEN"/>
    <s v="false"/>
  </r>
  <r>
    <s v="2400"/>
    <s v="CL"/>
    <x v="0"/>
    <n v="602"/>
    <s v="CL Ops Mall"/>
    <s v="RMESA"/>
    <x v="2"/>
    <s v="1200143684"/>
    <s v="10"/>
    <x v="2156"/>
    <s v="Bandeja recolectora por gotera desde Sal"/>
    <d v="2026-01-06T00:00:00"/>
    <s v="RCABEZAS"/>
    <s v="ZSRV"/>
    <s v=""/>
    <s v="13271254"/>
    <s v="DANIEL BLANCO LANDERO"/>
    <n v="420000"/>
    <n v="453.5980041687817"/>
    <s v="CLP"/>
    <s v="false"/>
  </r>
  <r>
    <s v="2400"/>
    <s v="CL"/>
    <x v="0"/>
    <n v="602"/>
    <s v="CL Ops Mall"/>
    <s v="RMESA"/>
    <x v="2"/>
    <s v="1200145042"/>
    <s v="10"/>
    <x v="2157"/>
    <s v="Reja acceso parking ce2"/>
    <d v="2026-02-04T00:00:00"/>
    <s v="PCAMPOS"/>
    <s v="ZSRV"/>
    <s v=""/>
    <s v="13271254"/>
    <s v="DANIEL BLANCO LANDERO"/>
    <n v="420000"/>
    <n v="453.5980041687817"/>
    <s v="CLP"/>
    <s v="false"/>
  </r>
  <r>
    <s v="1100"/>
    <s v="CL"/>
    <x v="0"/>
    <n v="612"/>
    <s v="CL Serv al Cliente"/>
    <s v="JRODRIGUEZ"/>
    <x v="2"/>
    <s v="1200146216"/>
    <s v="10"/>
    <x v="2158"/>
    <s v="QW-Icono módulo Zona C"/>
    <d v="2026-02-24T00:00:00"/>
    <s v="JDRODRIGUEZ"/>
    <s v="ZSRV"/>
    <s v=""/>
    <s v="77018342"/>
    <s v="IDMOTION SPA"/>
    <n v="419904"/>
    <n v="453.49432462497168"/>
    <s v="CLP"/>
    <s v="false"/>
  </r>
  <r>
    <s v="2310"/>
    <s v="CL"/>
    <x v="0"/>
    <n v="604"/>
    <s v="CL Marketing Mall"/>
    <s v="F MOZO"/>
    <x v="3"/>
    <s v="1200147232"/>
    <s v="10"/>
    <x v="2159"/>
    <s v="RULETA / PRODUCCION / COT 983 / MARZO"/>
    <d v="2026-03-12T00:00:00"/>
    <s v="BILLESCA"/>
    <s v="ZSRV"/>
    <s v=""/>
    <s v="76666197"/>
    <s v="LA AMPOLLETA PRODUCCION AUDIOVISUAL"/>
    <n v="419290"/>
    <n v="452.83120754268685"/>
    <s v="CLP"/>
    <s v="false"/>
  </r>
  <r>
    <s v="OUL"/>
    <s v="PE"/>
    <x v="1"/>
    <n v="803"/>
    <s v="PE Ops Out/Strips"/>
    <s v="mrodriguezc"/>
    <x v="2"/>
    <s v="1200145969"/>
    <s v="10"/>
    <x v="2160"/>
    <s v="Arreglo Filtración Bloque 1"/>
    <d v="2026-02-19T00:00:00"/>
    <s v="MRODRIGUEZC"/>
    <s v="ZSRV"/>
    <s v=""/>
    <s v="P09132227"/>
    <s v="PALACIOS DIAZ ROSA LINDA"/>
    <n v="1560"/>
    <n v="452.17391304347825"/>
    <s v="PEN"/>
    <s v="false"/>
  </r>
  <r>
    <s v="6000"/>
    <s v="PE"/>
    <x v="2"/>
    <n v="802"/>
    <s v="PE Ops Mall"/>
    <s v="MPONCE"/>
    <x v="3"/>
    <s v="1200147662"/>
    <s v="10"/>
    <x v="2161"/>
    <s v="SUMINISTRO E INSTALACION DE TAPA BUZON"/>
    <d v="2026-03-19T00:00:00"/>
    <s v="EXT_MCHAPA"/>
    <s v="ZSRV"/>
    <s v="SER_MANTO"/>
    <s v="P55247439"/>
    <s v="SR &amp; M ELECTRICOLD S.A.C"/>
    <n v="1560"/>
    <n v="452.17391304347825"/>
    <s v="PEN"/>
    <s v="false"/>
  </r>
  <r>
    <s v="MIN"/>
    <s v="PE"/>
    <x v="1"/>
    <n v="804"/>
    <s v="PE Marketing Mall"/>
    <s v="AATOCHE"/>
    <x v="2"/>
    <s v="1200144363"/>
    <s v="10"/>
    <x v="2162"/>
    <s v="Silla de ruedas_Mante, cambio y repuesto"/>
    <d v="2026-01-21T00:00:00"/>
    <s v="EXT_EDAVILA"/>
    <s v="ZSRV"/>
    <s v="SER_MKT"/>
    <s v="P20416564"/>
    <s v="SUSAN LEON PRODUCCIONES Y REPRESENT"/>
    <n v="1557.5"/>
    <n v="451.44927536231882"/>
    <s v="PEN"/>
    <s v="false"/>
  </r>
  <r>
    <s v="MIN"/>
    <s v="PE"/>
    <x v="1"/>
    <n v="802"/>
    <s v="PE Ops Mall"/>
    <s v="CPISFIL"/>
    <x v="2"/>
    <s v="1200144501"/>
    <s v="10"/>
    <x v="2163"/>
    <s v="MANTTO DE SILLAS DE RUEDAS"/>
    <d v="2026-01-23T00:00:00"/>
    <s v="EXT_EDAVILA"/>
    <s v="ZSRV"/>
    <s v=""/>
    <s v="P20416564"/>
    <s v="SUSAN LEON PRODUCCIONES Y REPRESENT"/>
    <n v="1557.5"/>
    <n v="451.44927536231882"/>
    <s v="PEN"/>
    <s v="false"/>
  </r>
  <r>
    <s v="1100"/>
    <s v="CL"/>
    <x v="0"/>
    <n v="914"/>
    <s v="Corp Explo. TI"/>
    <s v="CPAVEZ"/>
    <x v="2"/>
    <s v="1200144260"/>
    <s v="10"/>
    <x v="2164"/>
    <s v="CELULAR - FRANCO ARAYA"/>
    <d v="2026-01-20T00:00:00"/>
    <s v="CPAVEZ"/>
    <s v="ZSRV"/>
    <s v="SER_GRAL"/>
    <s v="96806980"/>
    <s v="ENTEL PCS TELECOMUNICACIONES S.A."/>
    <n v="417446"/>
    <n v="450.8396963053363"/>
    <s v="CLP"/>
    <s v="false"/>
  </r>
  <r>
    <s v="PRT"/>
    <s v="CL"/>
    <x v="0"/>
    <n v="606"/>
    <s v="CL Gcia Comercial"/>
    <s v="roquendo"/>
    <x v="2"/>
    <s v="1200144811"/>
    <s v="10"/>
    <x v="2165"/>
    <s v="grafical jaula cartones"/>
    <d v="2026-01-29T00:00:00"/>
    <s v="MMARTINEZG"/>
    <s v="ZSRV"/>
    <s v=""/>
    <s v="76393076"/>
    <s v="JULIO ENRIQUE CRUZ ESPINDOLA IMPREN"/>
    <n v="415800"/>
    <n v="449.06202412709388"/>
    <s v="CLP"/>
    <s v="false"/>
  </r>
  <r>
    <s v="1110"/>
    <s v="CL"/>
    <x v="0"/>
    <n v="603"/>
    <s v="CL Ops Out/Strip"/>
    <s v="MBELLO"/>
    <x v="2"/>
    <s v="1200145159"/>
    <s v="10"/>
    <x v="2166"/>
    <s v="REP EME. RED INCENDIO LOC  SAXOLINE"/>
    <d v="2026-02-06T00:00:00"/>
    <s v="EXT_MBELLO"/>
    <s v="ZSRV"/>
    <s v=""/>
    <s v="96811990"/>
    <s v="LINKES CHILE S.A"/>
    <n v="415789"/>
    <n v="449.05014417936565"/>
    <s v="CLP"/>
    <s v="false"/>
  </r>
  <r>
    <s v="DCO"/>
    <s v="CO"/>
    <x v="3"/>
    <n v="711"/>
    <s v="CO A.Finanzas"/>
    <s v="ABARRAGAN"/>
    <x v="3"/>
    <s v="1200147404"/>
    <s v="10"/>
    <x v="2167"/>
    <s v="TRANS. BOG FEB 26"/>
    <d v="2026-03-16T00:00:00"/>
    <s v="LBARRAGAN"/>
    <s v="ZSRV"/>
    <s v=""/>
    <s v="C900920087"/>
    <s v="SISTEMA URBANO DE VEHICULOS"/>
    <n v="1651500"/>
    <n v="449.02120717781401"/>
    <s v="COP"/>
    <s v="false"/>
  </r>
  <r>
    <s v="PAG"/>
    <s v="CO"/>
    <x v="3"/>
    <n v="704"/>
    <s v="CO Mktg Mall"/>
    <s v="ATAPIA"/>
    <x v="2"/>
    <s v="1200146766"/>
    <s v="10"/>
    <x v="2168"/>
    <s v="CLASES DE RUMBATERAPIA-CUMBIATERAPIA"/>
    <d v="2026-03-05T00:00:00"/>
    <s v="APHERRERA"/>
    <s v="ZSRV"/>
    <s v=""/>
    <s v="C104723426"/>
    <s v="ANGELI CAROLINA HERNANDEZ FLOREZ"/>
    <n v="1650000"/>
    <n v="448.61337683523652"/>
    <s v="COP"/>
    <s v="false"/>
  </r>
  <r>
    <s v="MAM"/>
    <s v="CL"/>
    <x v="0"/>
    <n v="602"/>
    <s v="CL Ops Mall"/>
    <s v="CMEDINA"/>
    <x v="2"/>
    <s v="1200145015"/>
    <s v="10"/>
    <x v="2169"/>
    <s v="Propuesta Cuenta Personas Baños MAM"/>
    <d v="2026-02-03T00:00:00"/>
    <s v="EXT_BBUSTOS"/>
    <s v="ZSRV"/>
    <s v="SER_GRAL"/>
    <s v="76288661"/>
    <s v="BE QUARKS SOLUCIONES TECNOLOGICAS"/>
    <n v="415000"/>
    <n v="448.19802792867716"/>
    <s v="CLP"/>
    <s v="false"/>
  </r>
  <r>
    <s v="3510"/>
    <s v="PE"/>
    <x v="1"/>
    <n v="802"/>
    <s v="PE Ops Mall"/>
    <s v="DDIAZ"/>
    <x v="2"/>
    <s v="1200144499"/>
    <s v="10"/>
    <x v="2170"/>
    <s v="Papel Higiénico"/>
    <d v="2026-01-23T00:00:00"/>
    <s v="DDIAZ"/>
    <s v="ZSRV"/>
    <s v=""/>
    <s v="P53719503"/>
    <s v="EFCO AMERICA S.A."/>
    <n v="1542.34"/>
    <n v="447.05507246376806"/>
    <s v="PEN"/>
    <s v="false"/>
  </r>
  <r>
    <s v="LAR"/>
    <s v="PE"/>
    <x v="1"/>
    <n v="804"/>
    <s v="PE Marketing Mall"/>
    <s v="NBARRANZUELA"/>
    <x v="2"/>
    <s v="1200146411"/>
    <s v="10"/>
    <x v="2171"/>
    <s v="POP_AON_pintado de base tótems"/>
    <d v="2026-02-26T00:00:00"/>
    <s v="EXT_ACHIHUAN"/>
    <s v="ZSRV"/>
    <s v="SER_MKT"/>
    <s v="P60410156"/>
    <s v="S &amp; M GIGANTICOLOR S.A.C"/>
    <n v="1540"/>
    <n v="446.37681159420288"/>
    <s v="PEN"/>
    <s v="false"/>
  </r>
  <r>
    <s v="MIN"/>
    <s v="PE"/>
    <x v="1"/>
    <n v="802"/>
    <s v="PE Ops Mall"/>
    <s v="CPISFIL"/>
    <x v="2"/>
    <s v="1200145564"/>
    <s v="10"/>
    <x v="2172"/>
    <s v="HABILITACION LOCAL D’ALI A&amp;D"/>
    <d v="2026-02-13T00:00:00"/>
    <s v="EXT_EDAVILA"/>
    <s v="ZSRV"/>
    <s v=""/>
    <s v="P53839517"/>
    <s v="MR SISTEMAS ESPECIALES E.I.R.L."/>
    <n v="1538.79"/>
    <n v="446.02608695652168"/>
    <s v="PEN"/>
    <s v="false"/>
  </r>
  <r>
    <s v="MIN"/>
    <s v="PE"/>
    <x v="1"/>
    <n v="802"/>
    <s v="PE Ops Mall"/>
    <s v="jrojas"/>
    <x v="3"/>
    <s v="1200147222"/>
    <s v="10"/>
    <x v="2173"/>
    <s v="HABILITACION LOCAL D’ALI A&amp;D"/>
    <d v="2026-03-12T00:00:00"/>
    <s v="EXT_EDAVILA"/>
    <s v="ZSRV"/>
    <s v=""/>
    <s v="P53839517"/>
    <s v="MR SISTEMAS ESPECIALES E.I.R.L."/>
    <n v="1538.79"/>
    <n v="446.02608695652168"/>
    <s v="PEN"/>
    <s v="false"/>
  </r>
  <r>
    <s v="1100"/>
    <s v="CL"/>
    <x v="0"/>
    <n v="927"/>
    <s v="Corp DesarrolloC"/>
    <s v="AROJAS"/>
    <x v="2"/>
    <s v="1200145347"/>
    <s v="10"/>
    <x v="2174"/>
    <s v="Honorarios asesoría legal"/>
    <d v="2026-02-10T00:00:00"/>
    <s v="DQUINTANA"/>
    <s v="ZSRV"/>
    <s v=""/>
    <s v="76905900"/>
    <s v="ASESORIAS SAN ALFONSO LTDA"/>
    <n v="412979"/>
    <n v="446.01535753242689"/>
    <s v="CLP"/>
    <s v="false"/>
  </r>
  <r>
    <s v="1100"/>
    <s v="CL"/>
    <x v="0"/>
    <n v="910"/>
    <s v="Corp A. Personas"/>
    <s v="DQUINTANA"/>
    <x v="1"/>
    <s v="1400009132"/>
    <s v="10"/>
    <x v="2175"/>
    <s v="Práctica profesional ene´26"/>
    <d v="2026-01-13T00:00:00"/>
    <s v="DQUINTANA"/>
    <s v="ZPMH"/>
    <s v=""/>
    <s v="21729775"/>
    <s v="ARIELLE LEVY CAMHI"/>
    <n v="412979"/>
    <n v="446.01535753242689"/>
    <s v="CLP"/>
    <s v="false"/>
  </r>
  <r>
    <s v="1100"/>
    <s v="CL"/>
    <x v="0"/>
    <n v="910"/>
    <s v="Corp A. Personas"/>
    <s v="DQUINTANA"/>
    <x v="1"/>
    <s v="1400009133"/>
    <s v="10"/>
    <x v="2176"/>
    <s v="Práctica profesional ene´26"/>
    <d v="2026-01-13T00:00:00"/>
    <s v="DQUINTANA"/>
    <s v="ZPMH"/>
    <s v=""/>
    <s v="20884317"/>
    <s v="ANTONIA JESUS NAVARRO FERRARI"/>
    <n v="412979"/>
    <n v="446.01535753242689"/>
    <s v="CLP"/>
    <s v="false"/>
  </r>
  <r>
    <s v="1100"/>
    <s v="CL"/>
    <x v="0"/>
    <n v="910"/>
    <s v="Corp A. Personas"/>
    <s v="DQUINTANA"/>
    <x v="1"/>
    <s v="1400009133"/>
    <s v="20"/>
    <x v="2176"/>
    <s v="Práctica profesional feb´26"/>
    <d v="2026-01-13T00:00:00"/>
    <s v="DQUINTANA"/>
    <s v="ZPMH"/>
    <s v=""/>
    <s v="20884317"/>
    <s v="ANTONIA JESUS NAVARRO FERRARI"/>
    <n v="412979"/>
    <n v="446.01535753242689"/>
    <s v="CLP"/>
    <s v="false"/>
  </r>
  <r>
    <s v="1100"/>
    <s v="CL"/>
    <x v="0"/>
    <n v="910"/>
    <s v="Corp A. Personas"/>
    <s v="DQUINTANA"/>
    <x v="1"/>
    <s v="1400009133"/>
    <s v="30"/>
    <x v="2176"/>
    <s v="Práctica profesional mar´26"/>
    <d v="2026-01-13T00:00:00"/>
    <s v="DQUINTANA"/>
    <s v="ZPMH"/>
    <s v=""/>
    <s v="21729775"/>
    <s v="ARIELLE LEVY CAMHI"/>
    <n v="412979"/>
    <n v="446.01535753242689"/>
    <s v="CLP"/>
    <s v="false"/>
  </r>
  <r>
    <s v="1100"/>
    <s v="CL"/>
    <x v="0"/>
    <n v="910"/>
    <s v="Corp A. Personas"/>
    <s v="DQUINTANA"/>
    <x v="1"/>
    <s v="1400009152"/>
    <s v="10"/>
    <x v="2177"/>
    <s v="Práctica profesional ene´26"/>
    <d v="2026-01-13T00:00:00"/>
    <s v="DQUINTANA"/>
    <s v="ZPMH"/>
    <s v=""/>
    <s v="21214793"/>
    <s v="MAGDALENA PEREZ PRADO"/>
    <n v="412979"/>
    <n v="446.01535753242689"/>
    <s v="CLP"/>
    <s v="false"/>
  </r>
  <r>
    <s v="1100"/>
    <s v="CL"/>
    <x v="0"/>
    <n v="910"/>
    <s v="Corp A. Personas"/>
    <s v="DQUINTANA"/>
    <x v="1"/>
    <s v="1400009152"/>
    <s v="20"/>
    <x v="2177"/>
    <s v="Práctica profesional feb´26"/>
    <d v="2026-01-13T00:00:00"/>
    <s v="DQUINTANA"/>
    <s v="ZPMH"/>
    <s v=""/>
    <s v="21214793"/>
    <s v="MAGDALENA PEREZ PRADO"/>
    <n v="412979"/>
    <n v="446.01535753242689"/>
    <s v="CLP"/>
    <s v="false"/>
  </r>
  <r>
    <s v="1100"/>
    <s v="CL"/>
    <x v="0"/>
    <n v="910"/>
    <s v="Corp A. Personas"/>
    <s v="DQUINTANA"/>
    <x v="1"/>
    <s v="1400009209"/>
    <s v="10"/>
    <x v="2178"/>
    <s v="Práctica profesional feb´26"/>
    <d v="2026-02-05T00:00:00"/>
    <s v="DQUINTANA"/>
    <s v="ZPMH"/>
    <s v=""/>
    <s v="21075687"/>
    <s v="José"/>
    <n v="412979"/>
    <n v="446.01535753242689"/>
    <s v="CLP"/>
    <s v="false"/>
  </r>
  <r>
    <s v="1100"/>
    <s v="CL"/>
    <x v="0"/>
    <n v="910"/>
    <s v="Corp A. Personas"/>
    <s v="DQUINTANA"/>
    <x v="1"/>
    <s v="1400009209"/>
    <s v="20"/>
    <x v="2178"/>
    <s v="Práctica profesional mar´26"/>
    <d v="2026-02-05T00:00:00"/>
    <s v="DQUINTANA"/>
    <s v="ZPMH"/>
    <s v=""/>
    <s v="21075687"/>
    <s v="José"/>
    <n v="412979"/>
    <n v="446.01535753242689"/>
    <s v="CLP"/>
    <s v="false"/>
  </r>
  <r>
    <s v="1100"/>
    <s v="CL"/>
    <x v="0"/>
    <n v="910"/>
    <s v="Corp A. Personas"/>
    <s v="DQUINTANA"/>
    <x v="1"/>
    <s v="1400009209"/>
    <s v="30"/>
    <x v="2178"/>
    <s v="Práctica profesional abr´26"/>
    <d v="2026-02-05T00:00:00"/>
    <s v="DQUINTANA"/>
    <s v="ZPMH"/>
    <s v=""/>
    <s v="21075687"/>
    <s v="José"/>
    <n v="412979"/>
    <n v="446.01535753242689"/>
    <s v="CLP"/>
    <s v="false"/>
  </r>
  <r>
    <s v="1100"/>
    <s v="CL"/>
    <x v="0"/>
    <n v="910"/>
    <s v="Corp A. Personas"/>
    <s v="DQUINTANA"/>
    <x v="1"/>
    <s v="1400009209"/>
    <s v="40"/>
    <x v="2178"/>
    <s v="Práctica profesional may´26"/>
    <d v="2026-02-05T00:00:00"/>
    <s v="DQUINTANA"/>
    <s v="ZPMH"/>
    <s v=""/>
    <s v="21075687"/>
    <s v="José"/>
    <n v="412979"/>
    <n v="446.01535753242689"/>
    <s v="CLP"/>
    <s v="false"/>
  </r>
  <r>
    <s v="1100"/>
    <s v="CL"/>
    <x v="0"/>
    <n v="910"/>
    <s v="Corp A. Personas"/>
    <s v="DQUINTANA"/>
    <x v="1"/>
    <s v="1400009209"/>
    <s v="50"/>
    <x v="2178"/>
    <s v="Práctica profesional jun´26"/>
    <d v="2026-02-05T00:00:00"/>
    <s v="DQUINTANA"/>
    <s v="ZPMH"/>
    <s v=""/>
    <s v="21075687"/>
    <s v="José"/>
    <n v="412979"/>
    <n v="446.01535753242689"/>
    <s v="CLP"/>
    <s v="false"/>
  </r>
  <r>
    <s v="1100"/>
    <s v="CL"/>
    <x v="0"/>
    <n v="910"/>
    <s v="Corp A. Personas"/>
    <s v="DQUINTANA"/>
    <x v="1"/>
    <s v="1400009209"/>
    <s v="60"/>
    <x v="2178"/>
    <s v="Práctica profesional jul´26"/>
    <d v="2026-02-05T00:00:00"/>
    <s v="DQUINTANA"/>
    <s v="ZPMH"/>
    <s v=""/>
    <s v="21075687"/>
    <s v="José"/>
    <n v="412979"/>
    <n v="446.01535753242689"/>
    <s v="CLP"/>
    <s v="false"/>
  </r>
  <r>
    <s v="1100"/>
    <s v="CL"/>
    <x v="0"/>
    <n v="910"/>
    <s v="Corp A. Personas"/>
    <s v="DQUINTANA"/>
    <x v="1"/>
    <s v="1400009342"/>
    <s v="10"/>
    <x v="1694"/>
    <s v="Práctica profesional mar´26"/>
    <d v="2026-03-10T00:00:00"/>
    <s v="DQUINTANA"/>
    <s v="ZPMH"/>
    <s v=""/>
    <s v="21072689"/>
    <s v="FLORENCIA SHIPLEY PASTEN"/>
    <n v="412979"/>
    <n v="446.01535753242689"/>
    <s v="CLP"/>
    <s v="false"/>
  </r>
  <r>
    <s v="1100"/>
    <s v="CL"/>
    <x v="0"/>
    <n v="910"/>
    <s v="Corp A. Personas"/>
    <s v="DQUINTANA"/>
    <x v="1"/>
    <s v="1400009342"/>
    <s v="20"/>
    <x v="1694"/>
    <s v="Práctica profesional abr´26"/>
    <d v="2026-03-10T00:00:00"/>
    <s v="DQUINTANA"/>
    <s v="ZPMH"/>
    <s v=""/>
    <s v="20537755"/>
    <s v="Cristobal Ignacio"/>
    <n v="412979"/>
    <n v="446.01535753242689"/>
    <s v="CLP"/>
    <s v="false"/>
  </r>
  <r>
    <s v="1100"/>
    <s v="CL"/>
    <x v="0"/>
    <n v="910"/>
    <s v="Corp A. Personas"/>
    <s v="DQUINTANA"/>
    <x v="1"/>
    <s v="1400009342"/>
    <s v="30"/>
    <x v="1694"/>
    <s v="Práctica profesional may´26"/>
    <d v="2026-03-10T00:00:00"/>
    <s v="DQUINTANA"/>
    <s v="ZPMH"/>
    <s v=""/>
    <s v="20537755"/>
    <s v="Cristobal Ignacio"/>
    <n v="412979"/>
    <n v="446.01535753242689"/>
    <s v="CLP"/>
    <s v="false"/>
  </r>
  <r>
    <s v="1100"/>
    <s v="CL"/>
    <x v="0"/>
    <n v="910"/>
    <s v="Corp A. Personas"/>
    <s v="DQUINTANA"/>
    <x v="1"/>
    <s v="1400009342"/>
    <s v="40"/>
    <x v="1694"/>
    <s v="Práctica profesional jun´26"/>
    <d v="2026-03-10T00:00:00"/>
    <s v="DQUINTANA"/>
    <s v="ZPMH"/>
    <s v=""/>
    <s v="20537755"/>
    <s v="Cristobal Ignacio"/>
    <n v="412979"/>
    <n v="446.01535753242689"/>
    <s v="CLP"/>
    <s v="false"/>
  </r>
  <r>
    <s v="1100"/>
    <s v="CL"/>
    <x v="0"/>
    <n v="602"/>
    <s v="CL Ops Mall"/>
    <s v="MANTONIETA"/>
    <x v="2"/>
    <s v="1200145758"/>
    <s v="10"/>
    <x v="2179"/>
    <s v="Rep. Letra retroilinada de Acceso Rosari"/>
    <d v="2026-02-17T00:00:00"/>
    <s v="EXT_CNARANJO"/>
    <s v="ZSRV"/>
    <s v=""/>
    <s v="77018342"/>
    <s v="IDMOTION SPA"/>
    <n v="412497"/>
    <n v="445.49479982288079"/>
    <s v="CLP"/>
    <s v="false"/>
  </r>
  <r>
    <s v="1100"/>
    <s v="CL"/>
    <x v="0"/>
    <n v="612"/>
    <s v="CL Serv al Cliente"/>
    <s v="AOLAVARRIA"/>
    <x v="2"/>
    <s v="1200146607"/>
    <s v="10"/>
    <x v="2180"/>
    <s v="QR- Carcasas CSAT"/>
    <d v="2026-03-03T00:00:00"/>
    <s v="EXT_KBRAVO"/>
    <s v="ZSRV"/>
    <s v=""/>
    <s v="76813713"/>
    <s v="PRODUCCIONES PROMOTIVA SPA"/>
    <n v="411800"/>
    <n v="444.74204313501025"/>
    <s v="CLP"/>
    <s v="false"/>
  </r>
  <r>
    <s v="OAS"/>
    <s v="CO"/>
    <x v="3"/>
    <n v="703"/>
    <s v="CO Ops Out/Strip"/>
    <s v="LCHARRY"/>
    <x v="3"/>
    <s v="1200147502"/>
    <s v="10"/>
    <x v="2181"/>
    <s v="MTTO DEA OAS"/>
    <d v="2026-03-17T00:00:00"/>
    <s v="LCHARRY"/>
    <s v="ZSRV"/>
    <s v=""/>
    <s v="C811044610"/>
    <s v="INGENIERIA HOSPITALARIA S.A.S"/>
    <n v="1632900"/>
    <n v="443.96411092985318"/>
    <s v="COP"/>
    <s v="false"/>
  </r>
  <r>
    <s v="1100"/>
    <s v="CL"/>
    <x v="0"/>
    <n v="910"/>
    <s v="Corp A. Personas"/>
    <s v="DQUINTA"/>
    <x v="2"/>
    <s v="1200146704"/>
    <s v="10"/>
    <x v="2182"/>
    <s v="Gastos varios y coffee breaks feb´26"/>
    <d v="2026-03-04T00:00:00"/>
    <s v="DQUINTANA"/>
    <s v="ZSRV"/>
    <s v=""/>
    <s v="94623000"/>
    <s v="SODEXO CHILE SPA"/>
    <n v="410850"/>
    <n v="443.71604764939036"/>
    <s v="CLP"/>
    <s v="false"/>
  </r>
  <r>
    <s v="1100"/>
    <s v="CL"/>
    <x v="0"/>
    <n v="604"/>
    <s v="CL Marketing Mall"/>
    <s v="MGALLARDO"/>
    <x v="3"/>
    <s v="1200147379"/>
    <s v="10"/>
    <x v="2183"/>
    <s v="GRAFICAS/ TOTEM MITIGACIÓN PASILLO / MAR"/>
    <d v="2026-03-16T00:00:00"/>
    <s v="MGALLARDOC"/>
    <s v="ZSRV"/>
    <s v=""/>
    <s v="76593514"/>
    <s v="TEMPO PRODUCCIONES BY DS SPA"/>
    <n v="410000"/>
    <n v="442.79805168857257"/>
    <s v="CLP"/>
    <s v="false"/>
  </r>
  <r>
    <s v="1100"/>
    <s v="CL"/>
    <x v="0"/>
    <n v="604"/>
    <s v="CL Marketing Mall"/>
    <s v="IIBANEZ"/>
    <x v="2"/>
    <s v="1200143930"/>
    <s v="10"/>
    <x v="2184"/>
    <s v="NAVIDAD/LAVANDERIA UNIFORMES RRHH/ENE 26"/>
    <d v="2026-01-13T00:00:00"/>
    <s v="IIBANEZ"/>
    <s v="ZSRV"/>
    <s v=""/>
    <s v="76315447"/>
    <s v="MARIA JOSE GOMEZ MORALES PRODUCCION"/>
    <n v="408733"/>
    <n v="441.42969770933013"/>
    <s v="CLP"/>
    <s v="false"/>
  </r>
  <r>
    <s v="3520"/>
    <s v="PE"/>
    <x v="1"/>
    <n v="802"/>
    <s v="PE Ops Mall"/>
    <s v="GLUDENA"/>
    <x v="2"/>
    <s v="1200146915"/>
    <s v="10"/>
    <x v="2185"/>
    <s v="MATERIALES VARIOS ZONA FERIA"/>
    <d v="2026-03-09T00:00:00"/>
    <s v="GLUDENA"/>
    <s v="ZSRV"/>
    <s v=""/>
    <s v="P60359466"/>
    <s v="ELECTRIC STORE S.A.C."/>
    <n v="1520.17"/>
    <n v="440.6289855072464"/>
    <s v="PEN"/>
    <s v="false"/>
  </r>
  <r>
    <s v="BOG"/>
    <s v="CO"/>
    <x v="3"/>
    <n v="708"/>
    <s v="CO Sgcia Legal"/>
    <s v="D ORTIZ"/>
    <x v="0"/>
    <s v="1300008840"/>
    <s v="10"/>
    <x v="2186"/>
    <s v="CASO PALOMAS COLINA"/>
    <d v="2026-01-16T00:00:00"/>
    <s v="PRA_LSUAREZ"/>
    <s v="ZSPC"/>
    <s v=""/>
    <s v="C830022196"/>
    <s v="POSSE HERRERA &amp; RUIZ S.A"/>
    <n v="1618634"/>
    <n v="440.08537248504621"/>
    <s v="COP"/>
    <s v="false"/>
  </r>
  <r>
    <s v="3450"/>
    <s v="PE"/>
    <x v="1"/>
    <n v="803"/>
    <s v="PE Ops Out/Strips"/>
    <s v="EREJAS"/>
    <x v="2"/>
    <s v="1200145815"/>
    <s v="10"/>
    <x v="2187"/>
    <s v="Sum. Puerta corta fuegos VMCH"/>
    <d v="2026-02-18T00:00:00"/>
    <s v="EREJAS"/>
    <s v="ZSRV"/>
    <s v=""/>
    <s v="P55558329"/>
    <s v="MUVAL S.A.C."/>
    <n v="440"/>
    <n v="440"/>
    <s v="USD"/>
    <s v="false"/>
  </r>
  <r>
    <s v="1100"/>
    <s v="CL"/>
    <x v="0"/>
    <n v="604"/>
    <s v="CL Marketing Mall"/>
    <s v="IIBANEZ"/>
    <x v="2"/>
    <s v="1200144911"/>
    <s v="10"/>
    <x v="2188"/>
    <s v="VERANO/PUNTO RED CRISTALES/ FEB 26"/>
    <d v="2026-02-02T00:00:00"/>
    <s v="IIBANEZ"/>
    <s v="ZSRV"/>
    <s v=""/>
    <s v="78605410"/>
    <s v="NETLAN COMUNICACIONES LIMITADA"/>
    <n v="10.5"/>
    <n v="437.5"/>
    <s v="UF"/>
    <s v="false"/>
  </r>
  <r>
    <s v="CUR"/>
    <s v="CL"/>
    <x v="0"/>
    <n v="604"/>
    <s v="CL Marketing Mall"/>
    <s v="F.MOZO"/>
    <x v="2"/>
    <s v="1200144711"/>
    <s v="10"/>
    <x v="2189"/>
    <s v="DIA DE LOS ENAMORADOS/ PRODUCCION"/>
    <d v="2026-01-28T00:00:00"/>
    <s v="MFILIPINI"/>
    <s v="ZSRV"/>
    <s v=""/>
    <s v="77734650"/>
    <s v="MACROMARKETING SPA"/>
    <n v="404303"/>
    <n v="436.64531876059749"/>
    <s v="CLP"/>
    <s v="false"/>
  </r>
  <r>
    <s v="LAR"/>
    <s v="PE"/>
    <x v="1"/>
    <n v="801"/>
    <s v="PE Center Manager"/>
    <s v="FZAMALLOA"/>
    <x v="2"/>
    <s v="1200146810"/>
    <s v="10"/>
    <x v="2190"/>
    <s v="SUM. MATERIAL PARA PINTURA"/>
    <d v="2026-03-06T00:00:00"/>
    <s v="EXT_KNOLASCO"/>
    <s v="ZSRV"/>
    <s v=""/>
    <s v="P56607803"/>
    <s v="NATIONAL FACILITIES MANAGEMENT S.A."/>
    <n v="1502.65"/>
    <n v="435.55072463768118"/>
    <s v="PEN"/>
    <s v="false"/>
  </r>
  <r>
    <s v="BOG"/>
    <s v="CO"/>
    <x v="3"/>
    <n v="704"/>
    <s v="CO Mktg Mall"/>
    <s v="vespinosa"/>
    <x v="2"/>
    <s v="1200146799"/>
    <s v="10"/>
    <x v="2191"/>
    <s v="Reparación cabina social"/>
    <d v="2026-03-06T00:00:00"/>
    <s v="NACOSTA"/>
    <s v="ZSRV"/>
    <s v="SER_MKT"/>
    <s v="C900140737"/>
    <s v="TOTAL AUDIO S.A.S."/>
    <n v="1600000"/>
    <n v="435.01903208265361"/>
    <s v="COP"/>
    <s v="false"/>
  </r>
  <r>
    <s v="6000"/>
    <s v="PE"/>
    <x v="2"/>
    <n v="802"/>
    <s v="PE Ops Mall"/>
    <s v="MPONCE"/>
    <x v="2"/>
    <s v="1200143898"/>
    <s v="10"/>
    <x v="2192"/>
    <s v="ADIC. PORCELANATO 60 CM CENTRO DE ACOPIO"/>
    <d v="2026-01-12T00:00:00"/>
    <s v="EXT_KNOLASCO"/>
    <s v="ZSRV"/>
    <s v="SER_MANTO"/>
    <s v="P60847096"/>
    <s v="BRINPER PERU S.A.C"/>
    <n v="1500"/>
    <n v="434.78260869565213"/>
    <s v="PEN"/>
    <s v="false"/>
  </r>
  <r>
    <s v="6400"/>
    <s v="PE"/>
    <x v="2"/>
    <n v="802"/>
    <s v="PE Ops Mall"/>
    <s v="AVERGARA"/>
    <x v="2"/>
    <s v="1200144484"/>
    <s v="10"/>
    <x v="2193"/>
    <s v="AUDITORIAS_CHINCHA_ENERO_2026"/>
    <d v="2026-01-23T00:00:00"/>
    <s v="EXT_ACHIHUAN"/>
    <s v="ZSRV"/>
    <s v="SER_GRAL"/>
    <s v="P49259204"/>
    <s v="AF CONCEPT S.A.C."/>
    <n v="1500"/>
    <n v="434.78260869565213"/>
    <s v="PEN"/>
    <s v="false"/>
  </r>
  <r>
    <s v="6000"/>
    <s v="PE"/>
    <x v="2"/>
    <n v="804"/>
    <s v="PE Marketing Mall"/>
    <s v="AATOCHE"/>
    <x v="2"/>
    <s v="1200144682"/>
    <s v="10"/>
    <x v="2194"/>
    <s v="Eventos_CoberturaFilmacion_FDImitadores_"/>
    <d v="2026-01-27T00:00:00"/>
    <s v="EXT_KNOLASCO"/>
    <s v="ZSRV"/>
    <s v="SER_MKT"/>
    <s v="P60804038"/>
    <s v="MEZQLA AGENCIA DIGITAL S.A.C"/>
    <n v="1500"/>
    <n v="434.78260869565213"/>
    <s v="PEN"/>
    <s v="false"/>
  </r>
  <r>
    <s v="6000"/>
    <s v="PE"/>
    <x v="2"/>
    <n v="804"/>
    <s v="PE Marketing Mall"/>
    <s v="AATOCHE"/>
    <x v="2"/>
    <s v="1200144554"/>
    <s v="10"/>
    <x v="2195"/>
    <s v="Eventos_CoberturaFilmacion_SDDuke_Enero"/>
    <d v="2026-01-26T00:00:00"/>
    <s v="EXT_KNOLASCO"/>
    <s v="ZSRV"/>
    <s v="SER_MKT"/>
    <s v="P60804038"/>
    <s v="MEZQLA AGENCIA DIGITAL S.A.C"/>
    <n v="1500"/>
    <n v="434.78260869565213"/>
    <s v="PEN"/>
    <s v="false"/>
  </r>
  <r>
    <s v="6000"/>
    <s v="PE"/>
    <x v="2"/>
    <n v="804"/>
    <s v="PE Marketing Mall"/>
    <s v="AATOCHE"/>
    <x v="2"/>
    <s v="1200144719"/>
    <s v="10"/>
    <x v="2196"/>
    <s v="Eventos_Comparsareyesmagos_Enero"/>
    <d v="2026-01-28T00:00:00"/>
    <s v="EXT_KNOLASCO"/>
    <s v="ZSRV"/>
    <s v="SER_MKT"/>
    <s v="P55475164"/>
    <s v="INVERSIONES LURA S.A.C"/>
    <n v="1500"/>
    <n v="434.78260869565213"/>
    <s v="PEN"/>
    <s v="false"/>
  </r>
  <r>
    <s v="6740"/>
    <s v="PE"/>
    <x v="2"/>
    <n v="803"/>
    <s v="PE Ops Out/Strips"/>
    <s v="KORDAYA"/>
    <x v="2"/>
    <s v="1200145123"/>
    <s v="10"/>
    <x v="2197"/>
    <s v="REPARACION_CORTO_FALLA_TIERRA"/>
    <d v="2026-02-05T00:00:00"/>
    <s v="KORDAYA"/>
    <s v="ZSRV"/>
    <s v=""/>
    <s v="P60434597"/>
    <s v="DINAMO CONTROL &amp; AUTOMATIZACION S.A"/>
    <n v="1500"/>
    <n v="434.78260869565213"/>
    <s v="PEN"/>
    <s v="false"/>
  </r>
  <r>
    <s v="6000"/>
    <s v="PE"/>
    <x v="2"/>
    <n v="804"/>
    <s v="PE Marketing Mall"/>
    <s v="AATOCHE"/>
    <x v="2"/>
    <s v="1200145761"/>
    <s v="10"/>
    <x v="2198"/>
    <s v="Producción_Filmación_13Febrero"/>
    <d v="2026-02-17T00:00:00"/>
    <s v="EXT_KNOLASCO"/>
    <s v="ZSRV"/>
    <s v="SER_MKT"/>
    <s v="P60804038"/>
    <s v="MEZQLA AGENCIA DIGITAL S.A.C"/>
    <n v="1500"/>
    <n v="434.78260869565213"/>
    <s v="PEN"/>
    <s v="false"/>
  </r>
  <r>
    <s v="6000"/>
    <s v="PE"/>
    <x v="2"/>
    <n v="804"/>
    <s v="PE Marketing Mall"/>
    <s v="AATOCHE"/>
    <x v="2"/>
    <s v="1200145764"/>
    <s v="10"/>
    <x v="2199"/>
    <s v="Producción_Filmación_20Febrero"/>
    <d v="2026-02-17T00:00:00"/>
    <s v="EXT_KNOLASCO"/>
    <s v="ZSRV"/>
    <s v="SER_MKT"/>
    <s v="P60804038"/>
    <s v="MEZQLA AGENCIA DIGITAL S.A.C"/>
    <n v="1500"/>
    <n v="434.78260869565213"/>
    <s v="PEN"/>
    <s v="false"/>
  </r>
  <r>
    <s v="6000"/>
    <s v="PE"/>
    <x v="2"/>
    <n v="804"/>
    <s v="PE Marketing Mall"/>
    <s v="AATOCHE"/>
    <x v="2"/>
    <s v="1200145765"/>
    <s v="10"/>
    <x v="2200"/>
    <s v="Producción_Filmación_21Febrero"/>
    <d v="2026-02-17T00:00:00"/>
    <s v="EXT_KNOLASCO"/>
    <s v="ZSRV"/>
    <s v="SER_MKT"/>
    <s v="P60804038"/>
    <s v="MEZQLA AGENCIA DIGITAL S.A.C"/>
    <n v="1500"/>
    <n v="434.78260869565213"/>
    <s v="PEN"/>
    <s v="false"/>
  </r>
  <r>
    <s v="6740"/>
    <s v="PE"/>
    <x v="2"/>
    <n v="803"/>
    <s v="PE Ops Out/Strips"/>
    <s v="KORDAYA"/>
    <x v="2"/>
    <s v="1200145933"/>
    <s v="10"/>
    <x v="2201"/>
    <s v="REPARACION_SPLIT"/>
    <d v="2026-02-18T00:00:00"/>
    <s v="KORDAYA"/>
    <s v="ZSRV"/>
    <s v=""/>
    <s v="P60123269"/>
    <s v="JD COOL INGENIEROS E.I.R.L"/>
    <n v="1500"/>
    <n v="434.78260869565213"/>
    <s v="PEN"/>
    <s v="false"/>
  </r>
  <r>
    <s v="MOL"/>
    <s v="PE"/>
    <x v="1"/>
    <n v="802"/>
    <s v="PE Ops Mall"/>
    <s v="JZAPATA"/>
    <x v="2"/>
    <s v="1200146138"/>
    <s v="10"/>
    <x v="2202"/>
    <s v="SUMINISTRO DE SAL INDUSTRIAL"/>
    <d v="2026-02-23T00:00:00"/>
    <s v="EXT_BRODRIGU"/>
    <s v="ZSRV"/>
    <s v=""/>
    <s v="P56607803"/>
    <s v="NATIONAL FACILITIES MANAGEMENT S.A."/>
    <n v="1500"/>
    <n v="434.78260869565213"/>
    <s v="PEN"/>
    <s v="false"/>
  </r>
  <r>
    <s v="6150"/>
    <s v="PE"/>
    <x v="2"/>
    <n v="802"/>
    <s v="PE Ops Mall"/>
    <s v="JGONZALES"/>
    <x v="2"/>
    <s v="1200146333"/>
    <s v="10"/>
    <x v="2203"/>
    <s v="Desatoro de redes de pozo septico"/>
    <d v="2026-02-25T00:00:00"/>
    <s v="JGONZALES"/>
    <s v="ZSRV"/>
    <s v=""/>
    <s v="P60973584"/>
    <s v="PROYECTOS EFECTIVOS ANKAPE S.A.C."/>
    <n v="1500"/>
    <n v="434.78260869565213"/>
    <s v="PEN"/>
    <s v="false"/>
  </r>
  <r>
    <s v="6000"/>
    <s v="PE"/>
    <x v="2"/>
    <n v="802"/>
    <s v="PE Ops Mall"/>
    <s v="MPONCE"/>
    <x v="2"/>
    <s v="1200146428"/>
    <s v="10"/>
    <x v="2204"/>
    <s v="PROYECTO DECK 1ER PISO"/>
    <d v="2026-02-26T00:00:00"/>
    <s v="EXT_KNOLASCO"/>
    <s v="ZSRV"/>
    <s v="SER_MANTO"/>
    <s v="P61327520"/>
    <s v="THEMATIC WORKS S.A.C"/>
    <n v="1500"/>
    <n v="434.78260869565213"/>
    <s v="PEN"/>
    <s v="false"/>
  </r>
  <r>
    <s v="LAR"/>
    <s v="PE"/>
    <x v="1"/>
    <n v="801"/>
    <s v="PE Center Manager"/>
    <s v="FZAMALLOA"/>
    <x v="2"/>
    <s v="1200147039"/>
    <s v="10"/>
    <x v="2205"/>
    <s v="Sum. Luces de Emergencia"/>
    <d v="2026-03-10T00:00:00"/>
    <s v="EXT_KNOLASCO"/>
    <s v="ZSRV"/>
    <s v=""/>
    <s v="P20416564"/>
    <s v="SUSAN LEON PRODUCCIONES Y REPRESENT"/>
    <n v="1500"/>
    <n v="434.78260869565213"/>
    <s v="PEN"/>
    <s v="false"/>
  </r>
  <r>
    <s v="3510"/>
    <s v="PE"/>
    <x v="1"/>
    <n v="802"/>
    <s v="PE Ops Mall"/>
    <s v="AVERGARA"/>
    <x v="2"/>
    <s v="1200145382"/>
    <s v="10"/>
    <x v="2206"/>
    <s v="HABILITACION_CAJAMARCA_FEBRERO_2026"/>
    <d v="2026-02-10T00:00:00"/>
    <s v="EXT_ACHIHUAN"/>
    <s v="ZSRV"/>
    <s v=""/>
    <s v="P60055289"/>
    <s v="ELECTROMING INGENIERÍA Y MANTENIMIE"/>
    <n v="1499"/>
    <n v="434.49275362318838"/>
    <s v="PEN"/>
    <s v="false"/>
  </r>
  <r>
    <s v="6700"/>
    <s v="PE"/>
    <x v="2"/>
    <n v="802"/>
    <s v="PE Ops Mall"/>
    <s v="ZDIAZ"/>
    <x v="2"/>
    <s v="1200145464"/>
    <s v="10"/>
    <x v="2207"/>
    <s v="OC COMBUSTIBLE DIESEL ENERO 26"/>
    <d v="2026-02-11T00:00:00"/>
    <s v="ZDIAZ"/>
    <s v="ZSRV"/>
    <s v=""/>
    <s v="P48065236"/>
    <s v="ESTACION DE SERVICIOS MAX PETROLL"/>
    <n v="1499"/>
    <n v="434.49275362318838"/>
    <s v="PEN"/>
    <s v="false"/>
  </r>
  <r>
    <s v="MCH"/>
    <s v="PE"/>
    <x v="2"/>
    <n v="803"/>
    <s v="PE Ops Out/Strips"/>
    <s v="EREJAS"/>
    <x v="1"/>
    <s v="1400009175"/>
    <s v="10"/>
    <x v="2208"/>
    <s v="Serv. FFMM  Jefe Zonal Lima  MCH"/>
    <d v="2026-01-22T00:00:00"/>
    <s v="EREJAS"/>
    <s v="ZPMH"/>
    <s v=""/>
    <s v="P56607803"/>
    <s v="NATIONAL FACILITIES MANAGEMENT S.A."/>
    <n v="1498.72"/>
    <n v="434.41159420289853"/>
    <s v="PEN"/>
    <s v="false"/>
  </r>
  <r>
    <s v="MCH"/>
    <s v="PE"/>
    <x v="2"/>
    <n v="803"/>
    <s v="PE Ops Out/Strips"/>
    <s v="EREJAS"/>
    <x v="1"/>
    <s v="1400009175"/>
    <s v="20"/>
    <x v="2208"/>
    <s v="Serv. FFMM  Jefe Zonal Lima  MCH"/>
    <d v="2026-01-22T00:00:00"/>
    <s v="EREJAS"/>
    <s v="ZPMH"/>
    <s v=""/>
    <s v="P56607803"/>
    <s v="NATIONAL FACILITIES MANAGEMENT S.A."/>
    <n v="1498.72"/>
    <n v="434.41159420289853"/>
    <s v="PEN"/>
    <s v="false"/>
  </r>
  <r>
    <s v="MCH"/>
    <s v="PE"/>
    <x v="2"/>
    <n v="803"/>
    <s v="PE Ops Out/Strips"/>
    <s v="EREJAS"/>
    <x v="1"/>
    <s v="1400009175"/>
    <s v="30"/>
    <x v="2208"/>
    <s v="Serv. FFMM  Jefe Zonal Lima  MCH"/>
    <d v="2026-01-22T00:00:00"/>
    <s v="EREJAS"/>
    <s v="ZPMH"/>
    <s v=""/>
    <s v="P56607803"/>
    <s v="NATIONAL FACILITIES MANAGEMENT S.A."/>
    <n v="1498.72"/>
    <n v="434.41159420289853"/>
    <s v="PEN"/>
    <s v="false"/>
  </r>
  <r>
    <s v="MCH"/>
    <s v="PE"/>
    <x v="2"/>
    <n v="803"/>
    <s v="PE Ops Out/Strips"/>
    <s v="EREJAS"/>
    <x v="1"/>
    <s v="1400009175"/>
    <s v="40"/>
    <x v="2208"/>
    <s v="Serv. FFMM  Jefe Zonal Lima  MCH"/>
    <d v="2026-01-22T00:00:00"/>
    <s v="EREJAS"/>
    <s v="ZPMH"/>
    <s v=""/>
    <s v="P56607803"/>
    <s v="NATIONAL FACILITIES MANAGEMENT S.A."/>
    <n v="1498.72"/>
    <n v="434.41159420289853"/>
    <s v="PEN"/>
    <s v="false"/>
  </r>
  <r>
    <s v="MCH"/>
    <s v="PE"/>
    <x v="2"/>
    <n v="803"/>
    <s v="PE Ops Out/Strips"/>
    <s v="EREJAS"/>
    <x v="1"/>
    <s v="1400009175"/>
    <s v="50"/>
    <x v="2208"/>
    <s v="Serv. FFMM  Jefe Zonal Lima  MCH"/>
    <d v="2026-01-22T00:00:00"/>
    <s v="EREJAS"/>
    <s v="ZPMH"/>
    <s v=""/>
    <s v="P56607803"/>
    <s v="NATIONAL FACILITIES MANAGEMENT S.A."/>
    <n v="1498.72"/>
    <n v="434.41159420289853"/>
    <s v="PEN"/>
    <s v="false"/>
  </r>
  <r>
    <s v="MCH"/>
    <s v="PE"/>
    <x v="2"/>
    <n v="803"/>
    <s v="PE Ops Out/Strips"/>
    <s v="EREJAS"/>
    <x v="1"/>
    <s v="1400009175"/>
    <s v="60"/>
    <x v="2208"/>
    <s v="Serv. FFMM  Jefe Zonal Lima  MCH"/>
    <d v="2026-01-22T00:00:00"/>
    <s v="EREJAS"/>
    <s v="ZPMH"/>
    <s v=""/>
    <s v="P56607803"/>
    <s v="NATIONAL FACILITIES MANAGEMENT S.A."/>
    <n v="1498.72"/>
    <n v="434.41159420289853"/>
    <s v="PEN"/>
    <s v="false"/>
  </r>
  <r>
    <s v="3450"/>
    <s v="PE"/>
    <x v="1"/>
    <n v="803"/>
    <s v="PE Ops Out/Strips"/>
    <s v="EREJAS"/>
    <x v="1"/>
    <s v="1400009176"/>
    <s v="10"/>
    <x v="2209"/>
    <s v="Serv. FFMM  Jefe Zonal Lima  VMCH"/>
    <d v="2026-01-22T00:00:00"/>
    <s v="EREJAS"/>
    <s v="ZPMH"/>
    <s v=""/>
    <s v="P56607803"/>
    <s v="NATIONAL FACILITIES MANAGEMENT S.A."/>
    <n v="1498.72"/>
    <n v="434.41159420289853"/>
    <s v="PEN"/>
    <s v="false"/>
  </r>
  <r>
    <s v="3450"/>
    <s v="PE"/>
    <x v="1"/>
    <n v="803"/>
    <s v="PE Ops Out/Strips"/>
    <s v="EREJAS"/>
    <x v="1"/>
    <s v="1400009176"/>
    <s v="20"/>
    <x v="2209"/>
    <s v="Serv. FFMM  Jefe Zonal Lima  VMCH"/>
    <d v="2026-01-22T00:00:00"/>
    <s v="EREJAS"/>
    <s v="ZPMH"/>
    <s v=""/>
    <s v="P56607803"/>
    <s v="NATIONAL FACILITIES MANAGEMENT S.A."/>
    <n v="1498.72"/>
    <n v="434.41159420289853"/>
    <s v="PEN"/>
    <s v="false"/>
  </r>
  <r>
    <s v="3450"/>
    <s v="PE"/>
    <x v="1"/>
    <n v="803"/>
    <s v="PE Ops Out/Strips"/>
    <s v="EREJAS"/>
    <x v="1"/>
    <s v="1400009176"/>
    <s v="30"/>
    <x v="2209"/>
    <s v="Serv. FFMM  Jefe Zonal Lima  VMCH"/>
    <d v="2026-01-22T00:00:00"/>
    <s v="EREJAS"/>
    <s v="ZPMH"/>
    <s v=""/>
    <s v="P56607803"/>
    <s v="NATIONAL FACILITIES MANAGEMENT S.A."/>
    <n v="1498.72"/>
    <n v="434.41159420289853"/>
    <s v="PEN"/>
    <s v="false"/>
  </r>
  <r>
    <s v="3450"/>
    <s v="PE"/>
    <x v="1"/>
    <n v="803"/>
    <s v="PE Ops Out/Strips"/>
    <s v="EREJAS"/>
    <x v="1"/>
    <s v="1400009176"/>
    <s v="40"/>
    <x v="2209"/>
    <s v="Serv. FFMM  Jefe Zonal Lima  VMCH"/>
    <d v="2026-01-22T00:00:00"/>
    <s v="EREJAS"/>
    <s v="ZPMH"/>
    <s v=""/>
    <s v="P56607803"/>
    <s v="NATIONAL FACILITIES MANAGEMENT S.A."/>
    <n v="1498.72"/>
    <n v="434.41159420289853"/>
    <s v="PEN"/>
    <s v="false"/>
  </r>
  <r>
    <s v="3450"/>
    <s v="PE"/>
    <x v="1"/>
    <n v="803"/>
    <s v="PE Ops Out/Strips"/>
    <s v="EREJAS"/>
    <x v="1"/>
    <s v="1400009176"/>
    <s v="50"/>
    <x v="2209"/>
    <s v="Serv. FFMM  Jefe Zonal Lima  VMCH"/>
    <d v="2026-01-22T00:00:00"/>
    <s v="EREJAS"/>
    <s v="ZPMH"/>
    <s v=""/>
    <s v="P56607803"/>
    <s v="NATIONAL FACILITIES MANAGEMENT S.A."/>
    <n v="1498.72"/>
    <n v="434.41159420289853"/>
    <s v="PEN"/>
    <s v="false"/>
  </r>
  <r>
    <s v="3450"/>
    <s v="PE"/>
    <x v="1"/>
    <n v="803"/>
    <s v="PE Ops Out/Strips"/>
    <s v="EREJAS"/>
    <x v="1"/>
    <s v="1400009176"/>
    <s v="60"/>
    <x v="2209"/>
    <s v="Serv. FFMM  Jefe Zonal Lima  VMCH"/>
    <d v="2026-01-22T00:00:00"/>
    <s v="EREJAS"/>
    <s v="ZPMH"/>
    <s v=""/>
    <s v="P56607803"/>
    <s v="NATIONAL FACILITIES MANAGEMENT S.A."/>
    <n v="1498.72"/>
    <n v="434.41159420289853"/>
    <s v="PEN"/>
    <s v="false"/>
  </r>
  <r>
    <s v="6740"/>
    <s v="PE"/>
    <x v="2"/>
    <n v="803"/>
    <s v="PE Ops Out/Strips"/>
    <s v="KORDAYA"/>
    <x v="1"/>
    <s v="1400009192"/>
    <s v="10"/>
    <x v="2210"/>
    <s v="VES1_JEFE ZONAL_ENE"/>
    <d v="2026-01-26T00:00:00"/>
    <s v="KORDAYA"/>
    <s v="ZPMH"/>
    <s v=""/>
    <s v="P56607803"/>
    <s v="NATIONAL FACILITIES MANAGEMENT S.A."/>
    <n v="1498.72"/>
    <n v="434.41159420289853"/>
    <s v="PEN"/>
    <s v="false"/>
  </r>
  <r>
    <s v="6740"/>
    <s v="PE"/>
    <x v="2"/>
    <n v="803"/>
    <s v="PE Ops Out/Strips"/>
    <s v="KORDAYA"/>
    <x v="1"/>
    <s v="1400009192"/>
    <s v="20"/>
    <x v="2210"/>
    <s v="VES1_JEFE ZONAL_FEB"/>
    <d v="2026-01-26T00:00:00"/>
    <s v="KORDAYA"/>
    <s v="ZPMH"/>
    <s v=""/>
    <s v="P56607803"/>
    <s v="NATIONAL FACILITIES MANAGEMENT S.A."/>
    <n v="1498.72"/>
    <n v="434.41159420289853"/>
    <s v="PEN"/>
    <s v="false"/>
  </r>
  <r>
    <s v="6740"/>
    <s v="PE"/>
    <x v="2"/>
    <n v="803"/>
    <s v="PE Ops Out/Strips"/>
    <s v="KORDAYA"/>
    <x v="1"/>
    <s v="1400009192"/>
    <s v="30"/>
    <x v="2210"/>
    <s v="VES1_JEFE ZONAL_MAR"/>
    <d v="2026-01-26T00:00:00"/>
    <s v="KORDAYA"/>
    <s v="ZPMH"/>
    <s v=""/>
    <s v="P56607803"/>
    <s v="NATIONAL FACILITIES MANAGEMENT S.A."/>
    <n v="1498.72"/>
    <n v="434.41159420289853"/>
    <s v="PEN"/>
    <s v="false"/>
  </r>
  <r>
    <s v="6740"/>
    <s v="PE"/>
    <x v="2"/>
    <n v="803"/>
    <s v="PE Ops Out/Strips"/>
    <s v="KORDAYA"/>
    <x v="1"/>
    <s v="1400009192"/>
    <s v="40"/>
    <x v="2210"/>
    <s v="VES1_JEFE ZONAL_ABR"/>
    <d v="2026-01-26T00:00:00"/>
    <s v="KORDAYA"/>
    <s v="ZPMH"/>
    <s v=""/>
    <s v="P56607803"/>
    <s v="NATIONAL FACILITIES MANAGEMENT S.A."/>
    <n v="1498.72"/>
    <n v="434.41159420289853"/>
    <s v="PEN"/>
    <s v="false"/>
  </r>
  <r>
    <s v="6740"/>
    <s v="PE"/>
    <x v="2"/>
    <n v="803"/>
    <s v="PE Ops Out/Strips"/>
    <s v="KORDAYA"/>
    <x v="1"/>
    <s v="1400009192"/>
    <s v="50"/>
    <x v="2210"/>
    <s v="VES1_JEFE ZONAL_MAY"/>
    <d v="2026-01-26T00:00:00"/>
    <s v="KORDAYA"/>
    <s v="ZPMH"/>
    <s v=""/>
    <s v="P56607803"/>
    <s v="NATIONAL FACILITIES MANAGEMENT S.A."/>
    <n v="1498.72"/>
    <n v="434.41159420289853"/>
    <s v="PEN"/>
    <s v="false"/>
  </r>
  <r>
    <s v="6740"/>
    <s v="PE"/>
    <x v="2"/>
    <n v="803"/>
    <s v="PE Ops Out/Strips"/>
    <s v="KORDAYA"/>
    <x v="1"/>
    <s v="1400009192"/>
    <s v="60"/>
    <x v="2210"/>
    <s v="VES1_JEFE ZONAL_JUN"/>
    <d v="2026-01-26T00:00:00"/>
    <s v="KORDAYA"/>
    <s v="ZPMH"/>
    <s v=""/>
    <s v="P56607803"/>
    <s v="NATIONAL FACILITIES MANAGEMENT S.A."/>
    <n v="1498.72"/>
    <n v="434.41159420289853"/>
    <s v="PEN"/>
    <s v="false"/>
  </r>
  <r>
    <s v="MVS"/>
    <s v="PE"/>
    <x v="2"/>
    <n v="803"/>
    <s v="PE Ops Out/Strips"/>
    <s v="KORDAYA"/>
    <x v="1"/>
    <s v="1400009206"/>
    <s v="10"/>
    <x v="2211"/>
    <s v="VES1_JEFE ZONAL_ENE"/>
    <d v="2026-02-03T00:00:00"/>
    <s v="KORDAYA"/>
    <s v="ZPMH"/>
    <s v=""/>
    <s v="P56607803"/>
    <s v="NATIONAL FACILITIES MANAGEMENT S.A."/>
    <n v="1498.72"/>
    <n v="434.41159420289853"/>
    <s v="PEN"/>
    <s v="false"/>
  </r>
  <r>
    <s v="MVS"/>
    <s v="PE"/>
    <x v="2"/>
    <n v="803"/>
    <s v="PE Ops Out/Strips"/>
    <s v="KORDAYA"/>
    <x v="1"/>
    <s v="1400009206"/>
    <s v="20"/>
    <x v="2211"/>
    <s v="VES1_JEFE ZONAL_FEB"/>
    <d v="2026-02-03T00:00:00"/>
    <s v="KORDAYA"/>
    <s v="ZPMH"/>
    <s v=""/>
    <s v="P56607803"/>
    <s v="NATIONAL FACILITIES MANAGEMENT S.A."/>
    <n v="1498.72"/>
    <n v="434.41159420289853"/>
    <s v="PEN"/>
    <s v="false"/>
  </r>
  <r>
    <s v="MVS"/>
    <s v="PE"/>
    <x v="2"/>
    <n v="803"/>
    <s v="PE Ops Out/Strips"/>
    <s v="KORDAYA"/>
    <x v="1"/>
    <s v="1400009206"/>
    <s v="30"/>
    <x v="2211"/>
    <s v="VES1_JEFE ZONAL_MAR"/>
    <d v="2026-02-03T00:00:00"/>
    <s v="KORDAYA"/>
    <s v="ZPMH"/>
    <s v=""/>
    <s v="P56607803"/>
    <s v="NATIONAL FACILITIES MANAGEMENT S.A."/>
    <n v="1498.72"/>
    <n v="434.41159420289853"/>
    <s v="PEN"/>
    <s v="false"/>
  </r>
  <r>
    <s v="MVS"/>
    <s v="PE"/>
    <x v="2"/>
    <n v="803"/>
    <s v="PE Ops Out/Strips"/>
    <s v="KORDAYA"/>
    <x v="1"/>
    <s v="1400009206"/>
    <s v="40"/>
    <x v="2211"/>
    <s v="VES1_JEFE ZONAL_ABR"/>
    <d v="2026-02-03T00:00:00"/>
    <s v="KORDAYA"/>
    <s v="ZPMH"/>
    <s v=""/>
    <s v="P56607803"/>
    <s v="NATIONAL FACILITIES MANAGEMENT S.A."/>
    <n v="1498.72"/>
    <n v="434.41159420289853"/>
    <s v="PEN"/>
    <s v="false"/>
  </r>
  <r>
    <s v="MVS"/>
    <s v="PE"/>
    <x v="2"/>
    <n v="803"/>
    <s v="PE Ops Out/Strips"/>
    <s v="KORDAYA"/>
    <x v="1"/>
    <s v="1400009206"/>
    <s v="50"/>
    <x v="2211"/>
    <s v="VES1_JEFE ZONAL_MAY"/>
    <d v="2026-02-03T00:00:00"/>
    <s v="KORDAYA"/>
    <s v="ZPMH"/>
    <s v=""/>
    <s v="P56607803"/>
    <s v="NATIONAL FACILITIES MANAGEMENT S.A."/>
    <n v="1498.72"/>
    <n v="434.41159420289853"/>
    <s v="PEN"/>
    <s v="false"/>
  </r>
  <r>
    <s v="MVS"/>
    <s v="PE"/>
    <x v="2"/>
    <n v="803"/>
    <s v="PE Ops Out/Strips"/>
    <s v="KORDAYA"/>
    <x v="1"/>
    <s v="1400009206"/>
    <s v="60"/>
    <x v="2211"/>
    <s v="VES1_JEFE ZONAL_JUN"/>
    <d v="2026-02-03T00:00:00"/>
    <s v="KORDAYA"/>
    <s v="ZPMH"/>
    <s v=""/>
    <s v="P56607803"/>
    <s v="NATIONAL FACILITIES MANAGEMENT S.A."/>
    <n v="1498.72"/>
    <n v="434.41159420289853"/>
    <s v="PEN"/>
    <s v="false"/>
  </r>
  <r>
    <s v="OUL"/>
    <s v="PE"/>
    <x v="1"/>
    <n v="803"/>
    <s v="PE Ops Out/Strips"/>
    <s v="mrodriguezc"/>
    <x v="1"/>
    <s v="1400009288"/>
    <s v="10"/>
    <x v="2212"/>
    <s v="Fee Enero Sup Zonal 26"/>
    <d v="2026-02-16T00:00:00"/>
    <s v="MRODRIGUEZC"/>
    <s v="ZPMH"/>
    <s v=""/>
    <s v="P56607803"/>
    <s v="NATIONAL FACILITIES MANAGEMENT S.A."/>
    <n v="1498.71"/>
    <n v="434.40869565217389"/>
    <s v="PEN"/>
    <s v="false"/>
  </r>
  <r>
    <s v="OUL"/>
    <s v="PE"/>
    <x v="1"/>
    <n v="803"/>
    <s v="PE Ops Out/Strips"/>
    <s v="mrodriguezc"/>
    <x v="1"/>
    <s v="1400009288"/>
    <s v="20"/>
    <x v="2212"/>
    <s v="Fee Febrero Sup Zonal 26"/>
    <d v="2026-02-16T00:00:00"/>
    <s v="MRODRIGUEZC"/>
    <s v="ZPMH"/>
    <s v=""/>
    <s v="P56607803"/>
    <s v="NATIONAL FACILITIES MANAGEMENT S.A."/>
    <n v="1498.71"/>
    <n v="434.40869565217389"/>
    <s v="PEN"/>
    <s v="false"/>
  </r>
  <r>
    <s v="OUL"/>
    <s v="PE"/>
    <x v="1"/>
    <n v="803"/>
    <s v="PE Ops Out/Strips"/>
    <s v="mrodriguezc"/>
    <x v="1"/>
    <s v="1400009288"/>
    <s v="30"/>
    <x v="2212"/>
    <s v="Fee Marzo Sup Zonal 26"/>
    <d v="2026-02-16T00:00:00"/>
    <s v="MRODRIGUEZC"/>
    <s v="ZPMH"/>
    <s v=""/>
    <s v="P56607803"/>
    <s v="NATIONAL FACILITIES MANAGEMENT S.A."/>
    <n v="1498.71"/>
    <n v="434.40869565217389"/>
    <s v="PEN"/>
    <s v="false"/>
  </r>
  <r>
    <s v="OUL"/>
    <s v="PE"/>
    <x v="1"/>
    <n v="803"/>
    <s v="PE Ops Out/Strips"/>
    <s v="mrodriguezc"/>
    <x v="1"/>
    <s v="1400009288"/>
    <s v="40"/>
    <x v="2212"/>
    <s v="Fee Abril Sup Zonal 26"/>
    <d v="2026-02-16T00:00:00"/>
    <s v="MRODRIGUEZC"/>
    <s v="ZPMH"/>
    <s v=""/>
    <s v="P56607803"/>
    <s v="NATIONAL FACILITIES MANAGEMENT S.A."/>
    <n v="1498.71"/>
    <n v="434.40869565217389"/>
    <s v="PEN"/>
    <s v="false"/>
  </r>
  <r>
    <s v="OUL"/>
    <s v="PE"/>
    <x v="1"/>
    <n v="803"/>
    <s v="PE Ops Out/Strips"/>
    <s v="mrodriguezc"/>
    <x v="1"/>
    <s v="1400009288"/>
    <s v="50"/>
    <x v="2212"/>
    <s v="Fee Mayo Sup Zonal 26"/>
    <d v="2026-02-16T00:00:00"/>
    <s v="MRODRIGUEZC"/>
    <s v="ZPMH"/>
    <s v=""/>
    <s v="P56607803"/>
    <s v="NATIONAL FACILITIES MANAGEMENT S.A."/>
    <n v="1498.71"/>
    <n v="434.40869565217389"/>
    <s v="PEN"/>
    <s v="false"/>
  </r>
  <r>
    <s v="OUL"/>
    <s v="PE"/>
    <x v="1"/>
    <n v="803"/>
    <s v="PE Ops Out/Strips"/>
    <s v="mrodriguezc"/>
    <x v="1"/>
    <s v="1400009288"/>
    <s v="60"/>
    <x v="2212"/>
    <s v="Fee Junio Sup Zonal 26"/>
    <d v="2026-02-16T00:00:00"/>
    <s v="MRODRIGUEZC"/>
    <s v="ZPMH"/>
    <s v=""/>
    <s v="P56607803"/>
    <s v="NATIONAL FACILITIES MANAGEMENT S.A."/>
    <n v="1498.71"/>
    <n v="434.40869565217389"/>
    <s v="PEN"/>
    <s v="false"/>
  </r>
  <r>
    <s v="OUL"/>
    <s v="PE"/>
    <x v="1"/>
    <n v="803"/>
    <s v="PE Ops Out/Strips"/>
    <s v="mrodriguezc"/>
    <x v="1"/>
    <s v="1400009288"/>
    <s v="70"/>
    <x v="2212"/>
    <s v="Fee Julio Sup Zonal 26"/>
    <d v="2026-02-16T00:00:00"/>
    <s v="MRODRIGUEZC"/>
    <s v="ZPMH"/>
    <s v=""/>
    <s v="P56607803"/>
    <s v="NATIONAL FACILITIES MANAGEMENT S.A."/>
    <n v="1498.71"/>
    <n v="434.40869565217389"/>
    <s v="PEN"/>
    <s v="false"/>
  </r>
  <r>
    <s v="OUL"/>
    <s v="PE"/>
    <x v="1"/>
    <n v="803"/>
    <s v="PE Ops Out/Strips"/>
    <s v="mrodriguezc"/>
    <x v="1"/>
    <s v="1400009288"/>
    <s v="80"/>
    <x v="2212"/>
    <s v="Fee Agosto Sup Zonal 26"/>
    <d v="2026-02-16T00:00:00"/>
    <s v="MRODRIGUEZC"/>
    <s v="ZPMH"/>
    <s v=""/>
    <s v="P56607803"/>
    <s v="NATIONAL FACILITIES MANAGEMENT S.A."/>
    <n v="1498.71"/>
    <n v="434.40869565217389"/>
    <s v="PEN"/>
    <s v="false"/>
  </r>
  <r>
    <s v="OUL"/>
    <s v="PE"/>
    <x v="1"/>
    <n v="803"/>
    <s v="PE Ops Out/Strips"/>
    <s v="mrodriguezc"/>
    <x v="1"/>
    <s v="1400009288"/>
    <s v="90"/>
    <x v="2212"/>
    <s v="Fee Setiembre Sup Zonal 26"/>
    <d v="2026-02-16T00:00:00"/>
    <s v="MRODRIGUEZC"/>
    <s v="ZPMH"/>
    <s v=""/>
    <s v="P56607803"/>
    <s v="NATIONAL FACILITIES MANAGEMENT S.A."/>
    <n v="1498.71"/>
    <n v="434.40869565217389"/>
    <s v="PEN"/>
    <s v="false"/>
  </r>
  <r>
    <s v="OUL"/>
    <s v="PE"/>
    <x v="1"/>
    <n v="803"/>
    <s v="PE Ops Out/Strips"/>
    <s v="mrodriguezc"/>
    <x v="1"/>
    <s v="1400009288"/>
    <s v="100"/>
    <x v="2212"/>
    <s v="Fee Octubre Sup Zonal 26"/>
    <d v="2026-02-16T00:00:00"/>
    <s v="MRODRIGUEZC"/>
    <s v="ZPMH"/>
    <s v=""/>
    <s v="P56607803"/>
    <s v="NATIONAL FACILITIES MANAGEMENT S.A."/>
    <n v="1498.71"/>
    <n v="434.40869565217389"/>
    <s v="PEN"/>
    <s v="false"/>
  </r>
  <r>
    <s v="OUL"/>
    <s v="PE"/>
    <x v="1"/>
    <n v="803"/>
    <s v="PE Ops Out/Strips"/>
    <s v="mrodriguezc"/>
    <x v="1"/>
    <s v="1400009288"/>
    <s v="110"/>
    <x v="2212"/>
    <s v="Fee Noviembre Sup Zonal 26"/>
    <d v="2026-02-16T00:00:00"/>
    <s v="MRODRIGUEZC"/>
    <s v="ZPMH"/>
    <s v=""/>
    <s v="P56607803"/>
    <s v="NATIONAL FACILITIES MANAGEMENT S.A."/>
    <n v="1498.71"/>
    <n v="434.40869565217389"/>
    <s v="PEN"/>
    <s v="false"/>
  </r>
  <r>
    <s v="OUL"/>
    <s v="PE"/>
    <x v="1"/>
    <n v="803"/>
    <s v="PE Ops Out/Strips"/>
    <s v="mrodriguezc"/>
    <x v="1"/>
    <s v="1400009288"/>
    <s v="120"/>
    <x v="2212"/>
    <s v="Fee Diciembre Sup Zonal 26"/>
    <d v="2026-02-16T00:00:00"/>
    <s v="MRODRIGUEZC"/>
    <s v="ZPMH"/>
    <s v=""/>
    <s v="P56607803"/>
    <s v="NATIONAL FACILITIES MANAGEMENT S.A."/>
    <n v="1498.71"/>
    <n v="434.40869565217389"/>
    <s v="PEN"/>
    <s v="false"/>
  </r>
  <r>
    <s v="6500"/>
    <s v="PE"/>
    <x v="2"/>
    <n v="804"/>
    <s v="PE Marketing Mall"/>
    <s v="KORDAYA"/>
    <x v="2"/>
    <s v="1200146661"/>
    <s v="10"/>
    <x v="2213"/>
    <s v="BTL_Conciertos-Eventos_VES1"/>
    <d v="2026-03-04T00:00:00"/>
    <s v="EXT_ACHIHUAN"/>
    <s v="ZSRV"/>
    <s v="SER_MKT"/>
    <s v="P60908500"/>
    <s v="STUDIO INTERIOR E.I.R.L."/>
    <n v="1496"/>
    <n v="433.62318840579707"/>
    <s v="PEN"/>
    <s v="false"/>
  </r>
  <r>
    <s v="OUL"/>
    <s v="PE"/>
    <x v="1"/>
    <n v="803"/>
    <s v="PE Ops Out/Strips"/>
    <s v="mrodriguezc"/>
    <x v="2"/>
    <s v="1200146221"/>
    <s v="10"/>
    <x v="2214"/>
    <s v="Pago por Derecho Tramite y Exp Itse"/>
    <d v="2026-02-24T00:00:00"/>
    <s v="MRODRIGUEZC"/>
    <s v="ZSRV"/>
    <s v=""/>
    <s v="P60484187"/>
    <s v="SOINEL COMPANY S.A.C"/>
    <n v="1495"/>
    <n v="433.33333333333331"/>
    <s v="PEN"/>
    <s v="false"/>
  </r>
  <r>
    <s v="1110"/>
    <s v="CL"/>
    <x v="0"/>
    <n v="604"/>
    <s v="CL Marketing Mall"/>
    <s v="F.LAMBERT"/>
    <x v="2"/>
    <s v="1200144358"/>
    <s v="10"/>
    <x v="2215"/>
    <s v="NAVIDAD/ COBERTURAS DICIEMBRE/ ENERO"/>
    <d v="2026-01-21T00:00:00"/>
    <s v="MFILIPINI"/>
    <s v="ZSRV"/>
    <s v=""/>
    <s v="16626503"/>
    <s v="ENZO ANTONIO SANTIBANEZ TERRAZA"/>
    <n v="401180"/>
    <n v="433.2724936010282"/>
    <s v="CLP"/>
    <s v="false"/>
  </r>
  <r>
    <s v="1100"/>
    <s v="CL"/>
    <x v="0"/>
    <n v="914"/>
    <s v="Corp Explo. TI"/>
    <s v="CPAVEZ"/>
    <x v="2"/>
    <s v="1200145743"/>
    <s v="10"/>
    <x v="2216"/>
    <s v="MONITORES DCL-CORP"/>
    <d v="2026-02-17T00:00:00"/>
    <s v="CPAVEZ"/>
    <s v="ZSRV"/>
    <s v="SER_GRAL"/>
    <s v="79882360"/>
    <s v="INGENIERIA E INFORMATICA ASOCIADA"/>
    <n v="400476"/>
    <n v="432.51217694642145"/>
    <s v="CLP"/>
    <s v="false"/>
  </r>
  <r>
    <s v="6700"/>
    <s v="PE"/>
    <x v="2"/>
    <n v="802"/>
    <s v="PE Ops Mall"/>
    <s v="Ameza"/>
    <x v="2"/>
    <s v="1200146420"/>
    <s v="10"/>
    <x v="2217"/>
    <s v="Gabinetes de PVC Extintores"/>
    <d v="2026-02-26T00:00:00"/>
    <s v="AMEZAR"/>
    <s v="ZSRV"/>
    <s v="SER_VARIO"/>
    <s v="P61344813"/>
    <s v="CONSTRUCCION Y ADMINISTRACION DE SE"/>
    <n v="1490.84"/>
    <n v="432.12753623188399"/>
    <s v="PEN"/>
    <s v="false"/>
  </r>
  <r>
    <s v="2200"/>
    <s v="CL"/>
    <x v="0"/>
    <n v="602"/>
    <s v="CL Ops Mall"/>
    <s v="FQUEZADA"/>
    <x v="2"/>
    <s v="1200145267"/>
    <s v="10"/>
    <x v="2218"/>
    <s v="PAISAJISMO ENERO"/>
    <d v="2026-02-09T00:00:00"/>
    <s v="FQUEZADA"/>
    <s v="ZSRV"/>
    <s v=""/>
    <s v="10439303"/>
    <s v="EMA ROSA CARDENAS HERNANDEZ"/>
    <n v="400000"/>
    <n v="431.9980992083635"/>
    <s v="CLP"/>
    <s v="false"/>
  </r>
  <r>
    <s v="AEB"/>
    <s v="CL"/>
    <x v="0"/>
    <n v="602"/>
    <s v="CL Ops Mall"/>
    <s v="MFREITEZ"/>
    <x v="2"/>
    <s v="1200146794"/>
    <s v="10"/>
    <x v="2219"/>
    <s v="JETEO DE DOS CAMARAS UD"/>
    <d v="2026-03-06T00:00:00"/>
    <s v="KVARAS"/>
    <s v="ZSRV"/>
    <s v=""/>
    <s v="76839748"/>
    <s v="SERVICIOS INTEGRALES RICARDO ALFONS"/>
    <n v="400000"/>
    <n v="431.9980992083635"/>
    <s v="CLP"/>
    <s v="false"/>
  </r>
  <r>
    <s v="MAM"/>
    <s v="CL"/>
    <x v="0"/>
    <n v="602"/>
    <s v="CL Ops Mall"/>
    <s v="MRUPAYAN"/>
    <x v="3"/>
    <s v="1200147463"/>
    <s v="10"/>
    <x v="2220"/>
    <s v="LICENCIA TÉCNICAS DE OPERACIÓN DE PLATAF"/>
    <d v="2026-03-17T00:00:00"/>
    <s v="EXT_KGANA"/>
    <s v="ZSRV"/>
    <s v=""/>
    <s v="76043119"/>
    <s v="ALO VENTAS SPA"/>
    <n v="400000"/>
    <n v="431.9980992083635"/>
    <s v="CLP"/>
    <s v="false"/>
  </r>
  <r>
    <s v="1100"/>
    <s v="CL"/>
    <x v="0"/>
    <n v="602"/>
    <s v="CL Ops Mall"/>
    <s v="KCEA"/>
    <x v="2"/>
    <s v="1200145677"/>
    <s v="10"/>
    <x v="2221"/>
    <s v="Revisión emergencia cortina metálica"/>
    <d v="2026-02-16T00:00:00"/>
    <s v="EXT_MURRA"/>
    <s v="ZSRV"/>
    <s v=""/>
    <s v="76179272"/>
    <s v="ANDES FACILITY MANAGEMENT SPA"/>
    <n v="399600"/>
    <n v="431.56610110915517"/>
    <s v="CLP"/>
    <s v="false"/>
  </r>
  <r>
    <s v="PAG"/>
    <s v="CO"/>
    <x v="3"/>
    <n v="704"/>
    <s v="CO Mktg Mall"/>
    <s v="ATAPIA"/>
    <x v="3"/>
    <s v="1200147575"/>
    <s v="10"/>
    <x v="2222"/>
    <s v="IMPRESION PUBLICITARIA"/>
    <d v="2026-03-18T00:00:00"/>
    <s v="APHERRERA"/>
    <s v="ZSRV"/>
    <s v=""/>
    <s v="C901554064"/>
    <s v="IMPACTO DIGITAL DE COLOMBIA SAS"/>
    <n v="1583000"/>
    <n v="430.39695486677545"/>
    <s v="COP"/>
    <s v="false"/>
  </r>
  <r>
    <s v="ACO"/>
    <s v="CL"/>
    <x v="0"/>
    <n v="602"/>
    <s v="CL Ops Mall"/>
    <s v="FGONZALEZ"/>
    <x v="3"/>
    <s v="1200147331"/>
    <s v="10"/>
    <x v="2223"/>
    <s v="Habilitacion local permiso circulacion"/>
    <d v="2026-03-14T00:00:00"/>
    <s v="FGONZALEZG"/>
    <s v="ZSRV"/>
    <s v=""/>
    <s v="96811990"/>
    <s v="LINKES CHILE S.A"/>
    <n v="397975"/>
    <n v="429.81110883112115"/>
    <s v="CLP"/>
    <s v="false"/>
  </r>
  <r>
    <s v="PCA"/>
    <s v="CO"/>
    <x v="3"/>
    <n v="702"/>
    <s v="CO Ops Mall"/>
    <s v="DLOZADA"/>
    <x v="2"/>
    <s v="1200144004"/>
    <s v="10"/>
    <x v="2224"/>
    <s v="CERTIFICACION ESCALERAS PCA"/>
    <d v="2026-01-14T00:00:00"/>
    <s v="EXT_AFLOREZ"/>
    <s v="ZSRV"/>
    <s v=""/>
    <s v="C901288287"/>
    <s v="SKY VERTICAL SAS"/>
    <n v="1580000"/>
    <n v="429.58129418162042"/>
    <s v="COP"/>
    <s v="false"/>
  </r>
  <r>
    <s v="2160"/>
    <s v="CL"/>
    <x v="0"/>
    <n v="622"/>
    <s v="CL Arq Mall"/>
    <s v="P RAMIREZ"/>
    <x v="2"/>
    <s v="1200144111"/>
    <s v="10"/>
    <x v="2225"/>
    <s v="SERV INSP TÉCNICA LOC. MAE ENE 26"/>
    <d v="2026-01-15T00:00:00"/>
    <s v="BILLESCA"/>
    <s v="ZSRV"/>
    <s v=""/>
    <s v="13459098"/>
    <s v="JUAN PATRICIO"/>
    <n v="10.302"/>
    <n v="429.25"/>
    <s v="UF"/>
    <s v="false"/>
  </r>
  <r>
    <s v="2160"/>
    <s v="CL"/>
    <x v="0"/>
    <n v="622"/>
    <s v="CL Arq Mall"/>
    <s v="P RAMIREZ"/>
    <x v="2"/>
    <s v="1200144111"/>
    <s v="20"/>
    <x v="2225"/>
    <s v="SERV INSP TÉCNICA LOC. MAE FEB 26"/>
    <d v="2026-01-15T00:00:00"/>
    <s v="BILLESCA"/>
    <s v="ZSRV"/>
    <s v=""/>
    <s v="13459098"/>
    <s v="JUAN PATRICIO"/>
    <n v="10.302"/>
    <n v="429.25"/>
    <s v="UF"/>
    <s v="false"/>
  </r>
  <r>
    <s v="2160"/>
    <s v="CL"/>
    <x v="0"/>
    <n v="622"/>
    <s v="CL Arq Mall"/>
    <s v="P RAMIREZ"/>
    <x v="2"/>
    <s v="1200144111"/>
    <s v="30"/>
    <x v="2225"/>
    <s v="SERV INSP TÉCNICA LOC. MAE MAR 26"/>
    <d v="2026-01-15T00:00:00"/>
    <s v="BILLESCA"/>
    <s v="ZSRV"/>
    <s v=""/>
    <s v="13459098"/>
    <s v="JUAN PATRICIO"/>
    <n v="10.302"/>
    <n v="429.25"/>
    <s v="UF"/>
    <s v="false"/>
  </r>
  <r>
    <s v="2160"/>
    <s v="CL"/>
    <x v="0"/>
    <n v="622"/>
    <s v="CL Arq Mall"/>
    <s v="P RAMIREZ"/>
    <x v="2"/>
    <s v="1200144111"/>
    <s v="40"/>
    <x v="2225"/>
    <s v="SERV INSP TÉCNICA LOC. MAE ABR 26"/>
    <d v="2026-01-15T00:00:00"/>
    <s v="BILLESCA"/>
    <s v="ZSRV"/>
    <s v=""/>
    <s v="13459098"/>
    <s v="JUAN PATRICIO"/>
    <n v="10.302"/>
    <n v="429.25"/>
    <s v="UF"/>
    <s v="false"/>
  </r>
  <r>
    <s v="2160"/>
    <s v="CL"/>
    <x v="0"/>
    <n v="622"/>
    <s v="CL Arq Mall"/>
    <s v="P RAMIREZ"/>
    <x v="2"/>
    <s v="1200144111"/>
    <s v="50"/>
    <x v="2225"/>
    <s v="SERV INSP TÉCNICA LOC. MAE MAY 26"/>
    <d v="2026-01-15T00:00:00"/>
    <s v="BILLESCA"/>
    <s v="ZSRV"/>
    <s v=""/>
    <s v="13459098"/>
    <s v="JUAN PATRICIO"/>
    <n v="10.302"/>
    <n v="429.25"/>
    <s v="UF"/>
    <s v="false"/>
  </r>
  <r>
    <s v="2160"/>
    <s v="CL"/>
    <x v="0"/>
    <n v="622"/>
    <s v="CL Arq Mall"/>
    <s v="P RAMIREZ"/>
    <x v="2"/>
    <s v="1200144111"/>
    <s v="60"/>
    <x v="2225"/>
    <s v="SERV INSP TÉCNICA LOC. MAE JUN 26"/>
    <d v="2026-01-15T00:00:00"/>
    <s v="BILLESCA"/>
    <s v="ZSRV"/>
    <s v=""/>
    <s v="13459098"/>
    <s v="JUAN PATRICIO"/>
    <n v="10.302"/>
    <n v="429.25"/>
    <s v="UF"/>
    <s v="false"/>
  </r>
  <r>
    <s v="2160"/>
    <s v="CL"/>
    <x v="0"/>
    <n v="622"/>
    <s v="CL Arq Mall"/>
    <s v="P RAMIREZ"/>
    <x v="2"/>
    <s v="1200144111"/>
    <s v="70"/>
    <x v="2225"/>
    <s v="SERV INSP TÉCNICA LOC. MAE JUL 26"/>
    <d v="2026-01-15T00:00:00"/>
    <s v="BILLESCA"/>
    <s v="ZSRV"/>
    <s v=""/>
    <s v="13459098"/>
    <s v="JUAN PATRICIO"/>
    <n v="10.302"/>
    <n v="429.25"/>
    <s v="UF"/>
    <s v="false"/>
  </r>
  <r>
    <s v="2160"/>
    <s v="CL"/>
    <x v="0"/>
    <n v="622"/>
    <s v="CL Arq Mall"/>
    <s v="P RAMIREZ"/>
    <x v="2"/>
    <s v="1200144111"/>
    <s v="80"/>
    <x v="2225"/>
    <s v="SERV INSP TÉCNICA LOC. MAE AGO 26"/>
    <d v="2026-01-15T00:00:00"/>
    <s v="BILLESCA"/>
    <s v="ZSRV"/>
    <s v=""/>
    <s v="13459098"/>
    <s v="JUAN PATRICIO"/>
    <n v="10.302"/>
    <n v="429.25"/>
    <s v="UF"/>
    <s v="false"/>
  </r>
  <r>
    <s v="2160"/>
    <s v="CL"/>
    <x v="0"/>
    <n v="622"/>
    <s v="CL Arq Mall"/>
    <s v="P RAMIREZ"/>
    <x v="2"/>
    <s v="1200144111"/>
    <s v="90"/>
    <x v="2225"/>
    <s v="SERV INSP TÉCNICA LOC. MAE SEP 26"/>
    <d v="2026-01-15T00:00:00"/>
    <s v="BILLESCA"/>
    <s v="ZSRV"/>
    <s v=""/>
    <s v="13459098"/>
    <s v="JUAN PATRICIO"/>
    <n v="10.302"/>
    <n v="429.25"/>
    <s v="UF"/>
    <s v="false"/>
  </r>
  <r>
    <s v="2160"/>
    <s v="CL"/>
    <x v="0"/>
    <n v="622"/>
    <s v="CL Arq Mall"/>
    <s v="P RAMIREZ"/>
    <x v="2"/>
    <s v="1200144111"/>
    <s v="100"/>
    <x v="2225"/>
    <s v="SERV INSP TÉCNICA LOC. MAE OCT 26"/>
    <d v="2026-01-15T00:00:00"/>
    <s v="BILLESCA"/>
    <s v="ZSRV"/>
    <s v=""/>
    <s v="13459098"/>
    <s v="JUAN PATRICIO"/>
    <n v="10.302"/>
    <n v="429.25"/>
    <s v="UF"/>
    <s v="false"/>
  </r>
  <r>
    <s v="2160"/>
    <s v="CL"/>
    <x v="0"/>
    <n v="622"/>
    <s v="CL Arq Mall"/>
    <s v="P RAMIREZ"/>
    <x v="2"/>
    <s v="1200144111"/>
    <s v="110"/>
    <x v="2225"/>
    <s v="SERV INSP TÉCNICA LOC. MAE NOV 26"/>
    <d v="2026-01-15T00:00:00"/>
    <s v="BILLESCA"/>
    <s v="ZSRV"/>
    <s v=""/>
    <s v="13459098"/>
    <s v="JUAN PATRICIO"/>
    <n v="10.302"/>
    <n v="429.25"/>
    <s v="UF"/>
    <s v="false"/>
  </r>
  <r>
    <s v="2160"/>
    <s v="CL"/>
    <x v="0"/>
    <n v="622"/>
    <s v="CL Arq Mall"/>
    <s v="P RAMIREZ"/>
    <x v="2"/>
    <s v="1200144111"/>
    <s v="120"/>
    <x v="2225"/>
    <s v="SERV INSP TÉCNICA LOC. MAE DIC 26"/>
    <d v="2026-01-15T00:00:00"/>
    <s v="BILLESCA"/>
    <s v="ZSRV"/>
    <s v=""/>
    <s v="13459098"/>
    <s v="JUAN PATRICIO"/>
    <n v="10.302"/>
    <n v="429.25"/>
    <s v="UF"/>
    <s v="false"/>
  </r>
  <r>
    <s v="CON"/>
    <s v="CL"/>
    <x v="0"/>
    <n v="602"/>
    <s v="CL Ops Mall"/>
    <s v="JALVAREZV"/>
    <x v="2"/>
    <s v="1200143694"/>
    <s v="10"/>
    <x v="2226"/>
    <s v="Correctivo Puas enero 2026"/>
    <d v="2026-01-06T00:00:00"/>
    <s v="JALVAREZV"/>
    <s v="ZSRV"/>
    <s v=""/>
    <s v="10772414"/>
    <s v="VICENTE ANDRES MENDEZ NAVARRETE"/>
    <n v="397240"/>
    <n v="429.01731232382582"/>
    <s v="CLP"/>
    <s v="false"/>
  </r>
  <r>
    <s v="3540"/>
    <s v="PE"/>
    <x v="1"/>
    <n v="810"/>
    <s v="PE Área Personas"/>
    <s v="CZARATE"/>
    <x v="2"/>
    <s v="1200145603"/>
    <s v="10"/>
    <x v="2227"/>
    <s v="RH1: CELEBRACIÓN DE CUMPLEAÑOS FEBRERO"/>
    <d v="2026-02-13T00:00:00"/>
    <s v="CZARATE"/>
    <s v="ZSRV"/>
    <s v=""/>
    <s v="P60059580"/>
    <s v="DELIA CATERING S.A.C"/>
    <n v="1476"/>
    <n v="427.82608695652169"/>
    <s v="PEN"/>
    <s v="false"/>
  </r>
  <r>
    <s v="1100"/>
    <s v="CL"/>
    <x v="0"/>
    <n v="602"/>
    <s v="CL Ops Mall"/>
    <s v="LSMARTIN"/>
    <x v="2"/>
    <s v="1200145297"/>
    <s v="10"/>
    <x v="2228"/>
    <s v="Inst. Bases pilones Vapiano"/>
    <d v="2026-02-09T00:00:00"/>
    <s v="EXT_CNARANJO"/>
    <s v="ZSRV"/>
    <s v=""/>
    <s v="76520271"/>
    <s v="CHILE SEGURIDAD SPA"/>
    <n v="396000"/>
    <n v="427.67811821627987"/>
    <s v="CLP"/>
    <s v="false"/>
  </r>
  <r>
    <s v="OAS"/>
    <s v="CO"/>
    <x v="3"/>
    <n v="703"/>
    <s v="CO Ops Out/Strip"/>
    <s v="LCHARRY"/>
    <x v="2"/>
    <s v="1200145948"/>
    <s v="10"/>
    <x v="2229"/>
    <s v="PA2026-0117 SERVICIO DE HIGIENIZACIÓN Y"/>
    <d v="2026-02-19T00:00:00"/>
    <s v="RFC_CPI_SAP"/>
    <s v="ZSRV"/>
    <s v=""/>
    <s v="C900038616"/>
    <s v="CBRE COLOMBIA SAS"/>
    <n v="1569586"/>
    <n v="426.7498640565525"/>
    <s v="COP"/>
    <s v="false"/>
  </r>
  <r>
    <s v="1100"/>
    <s v="CL"/>
    <x v="0"/>
    <n v="602"/>
    <s v="CL Ops Mall"/>
    <s v="KCEA"/>
    <x v="2"/>
    <s v="1200145679"/>
    <s v="10"/>
    <x v="2230"/>
    <s v="Varillaje de emergencia baño 2 PAO"/>
    <d v="2026-02-16T00:00:00"/>
    <s v="EXT_MURRA"/>
    <s v="ZSRV"/>
    <s v=""/>
    <s v="76179272"/>
    <s v="ANDES FACILITY MANAGEMENT SPA"/>
    <n v="394956"/>
    <n v="426.55060317734603"/>
    <s v="CLP"/>
    <s v="false"/>
  </r>
  <r>
    <s v="1100"/>
    <s v="CL"/>
    <x v="0"/>
    <n v="602"/>
    <s v="CL Ops Mall"/>
    <s v="FJELDRES"/>
    <x v="3"/>
    <s v="1200147127"/>
    <s v="10"/>
    <x v="2231"/>
    <s v="Varillaje de emergencia baño 2 PAO"/>
    <d v="2026-03-11T00:00:00"/>
    <s v="EXT_MURRA"/>
    <s v="ZSRV"/>
    <s v=""/>
    <s v="76179272"/>
    <s v="ANDES FACILITY MANAGEMENT SPA"/>
    <n v="394956"/>
    <n v="426.55060317734603"/>
    <s v="CLP"/>
    <s v="false"/>
  </r>
  <r>
    <s v="6550"/>
    <s v="PE"/>
    <x v="2"/>
    <n v="802"/>
    <s v="PE Ops Mall"/>
    <s v="yzegarra"/>
    <x v="2"/>
    <s v="1200145711"/>
    <s v="10"/>
    <x v="2232"/>
    <s v="Cambio de BioSeñaleticas PIS"/>
    <d v="2026-02-16T00:00:00"/>
    <s v="YZEGARRA"/>
    <s v="ZSRV"/>
    <s v=""/>
    <s v="P53508634"/>
    <s v="INVERSIONES QUISPE &amp; GUTIERREZ S.A."/>
    <n v="1469.25"/>
    <n v="425.86956521739125"/>
    <s v="PEN"/>
    <s v="false"/>
  </r>
  <r>
    <s v="MQU"/>
    <s v="CL"/>
    <x v="0"/>
    <n v="601"/>
    <s v="CL Center Manager"/>
    <s v="Ext_mloyola"/>
    <x v="2"/>
    <s v="1200145482"/>
    <s v="10"/>
    <x v="2233"/>
    <s v="Servicio WES ene-marzo 2026 MAQ"/>
    <d v="2026-02-12T00:00:00"/>
    <s v="EXT_MLOYOLA"/>
    <s v="ZSRV"/>
    <s v=""/>
    <s v="76052252"/>
    <s v="WES SPA"/>
    <n v="10.199999999999999"/>
    <n v="424.99999999999994"/>
    <s v="UF"/>
    <s v="false"/>
  </r>
  <r>
    <s v="BOG"/>
    <s v="CO"/>
    <x v="3"/>
    <n v="702"/>
    <s v="CO Ops Mall"/>
    <s v="CAROL CORTES"/>
    <x v="2"/>
    <s v="1200145398"/>
    <s v="10"/>
    <x v="2234"/>
    <s v="CERRAMIENTO LOCAL XIAOMI BANNER"/>
    <d v="2026-02-11T00:00:00"/>
    <s v="EXT_APAREDES"/>
    <s v="ZSRV"/>
    <s v=""/>
    <s v="C900177361"/>
    <s v="AGAZO DESIGN SAS"/>
    <n v="1562640"/>
    <n v="424.86133768352363"/>
    <s v="COP"/>
    <s v="false"/>
  </r>
  <r>
    <s v="MAM"/>
    <s v="CL"/>
    <x v="0"/>
    <n v="602"/>
    <s v="CL Ops Mall"/>
    <s v="CMEDINA"/>
    <x v="2"/>
    <s v="1200144565"/>
    <s v="10"/>
    <x v="2235"/>
    <s v="Desmontaje unidad split y reinst ofi ger"/>
    <d v="2026-01-26T00:00:00"/>
    <s v="EXT_BBUSTOS"/>
    <s v="ZSRV"/>
    <s v="SER_GRAL"/>
    <s v="77692006"/>
    <s v="FISER SPA"/>
    <n v="392857"/>
    <n v="424.28369315175013"/>
    <s v="CLP"/>
    <s v="false"/>
  </r>
  <r>
    <s v="MOL"/>
    <s v="PE"/>
    <x v="1"/>
    <n v="802"/>
    <s v="PE Ops Mall"/>
    <s v="JZAPATA"/>
    <x v="3"/>
    <s v="1200147125"/>
    <s v="10"/>
    <x v="2236"/>
    <s v="ESCALERA 12 PASOS TIJERA DOBLE ACCESO FI"/>
    <d v="2026-03-11T00:00:00"/>
    <s v="EXT_KNOLASCO"/>
    <s v="ZSRV"/>
    <s v=""/>
    <s v="P56607803"/>
    <s v="NATIONAL FACILITIES MANAGEMENT S.A."/>
    <n v="1463.77"/>
    <n v="424.28115942028984"/>
    <s v="PEN"/>
    <s v="false"/>
  </r>
  <r>
    <s v="BOG"/>
    <s v="CO"/>
    <x v="3"/>
    <n v="702"/>
    <s v="CO Ops Mall"/>
    <s v="JVASQUEZ"/>
    <x v="3"/>
    <s v="1200147477"/>
    <s v="10"/>
    <x v="2237"/>
    <s v="Sum e inst canecas parque PLC"/>
    <d v="2026-03-17T00:00:00"/>
    <s v="JVASQUEZ"/>
    <s v="ZSRV"/>
    <s v=""/>
    <s v="C901709864"/>
    <s v="HARGLOS INGENIERIA S.A.S"/>
    <n v="1558440"/>
    <n v="423.71941272430666"/>
    <s v="COP"/>
    <s v="false"/>
  </r>
  <r>
    <s v="6650"/>
    <s v="PE"/>
    <x v="2"/>
    <n v="814"/>
    <s v="PE Explotación TI"/>
    <s v="CPACHECO"/>
    <x v="1"/>
    <s v="1400009169"/>
    <s v="10"/>
    <x v="2238"/>
    <s v="Telemetria 2026 - Pisco"/>
    <d v="2026-01-20T00:00:00"/>
    <s v="PRA_CPACHECO"/>
    <s v="ZPMH"/>
    <s v="SER_GRAL"/>
    <s v="P56570705"/>
    <s v="ENERGY CLOUD S.A.C"/>
    <n v="1458.6"/>
    <n v="422.78260869565213"/>
    <s v="PEN"/>
    <s v="false"/>
  </r>
  <r>
    <s v="6650"/>
    <s v="PE"/>
    <x v="2"/>
    <n v="814"/>
    <s v="PE Explotación TI"/>
    <s v="CPACHECO"/>
    <x v="1"/>
    <s v="1400009169"/>
    <s v="20"/>
    <x v="2238"/>
    <s v="Telemetria 2026 - Pisco"/>
    <d v="2026-01-20T00:00:00"/>
    <s v="PRA_CPACHECO"/>
    <s v="ZPMH"/>
    <s v="SER_GRAL"/>
    <s v="P56570705"/>
    <s v="ENERGY CLOUD S.A.C"/>
    <n v="1458.6"/>
    <n v="422.78260869565213"/>
    <s v="PEN"/>
    <s v="false"/>
  </r>
  <r>
    <s v="6650"/>
    <s v="PE"/>
    <x v="2"/>
    <n v="814"/>
    <s v="PE Explotación TI"/>
    <s v="CPACHECO"/>
    <x v="1"/>
    <s v="1400009169"/>
    <s v="30"/>
    <x v="2238"/>
    <s v="Telemetria 2026 - Pisco"/>
    <d v="2026-01-20T00:00:00"/>
    <s v="PRA_CPACHECO"/>
    <s v="ZPMH"/>
    <s v="SER_GRAL"/>
    <s v="P56570705"/>
    <s v="ENERGY CLOUD S.A.C"/>
    <n v="1458.6"/>
    <n v="422.78260869565213"/>
    <s v="PEN"/>
    <s v="false"/>
  </r>
  <r>
    <s v="6650"/>
    <s v="PE"/>
    <x v="2"/>
    <n v="814"/>
    <s v="PE Explotación TI"/>
    <s v="CPACHECO"/>
    <x v="1"/>
    <s v="1400009169"/>
    <s v="40"/>
    <x v="2238"/>
    <s v="Telemetria 2026 - Pisco"/>
    <d v="2026-01-20T00:00:00"/>
    <s v="PRA_CPACHECO"/>
    <s v="ZPMH"/>
    <s v="SER_GRAL"/>
    <s v="P56570705"/>
    <s v="ENERGY CLOUD S.A.C"/>
    <n v="1458.6"/>
    <n v="422.78260869565213"/>
    <s v="PEN"/>
    <s v="false"/>
  </r>
  <r>
    <s v="6650"/>
    <s v="PE"/>
    <x v="2"/>
    <n v="814"/>
    <s v="PE Explotación TI"/>
    <s v="CPACHECO"/>
    <x v="1"/>
    <s v="1400009169"/>
    <s v="50"/>
    <x v="2238"/>
    <s v="Telemetria 2026 - Pisco"/>
    <d v="2026-01-20T00:00:00"/>
    <s v="PRA_CPACHECO"/>
    <s v="ZPMH"/>
    <s v="SER_GRAL"/>
    <s v="P56570705"/>
    <s v="ENERGY CLOUD S.A.C"/>
    <n v="1458.6"/>
    <n v="422.78260869565213"/>
    <s v="PEN"/>
    <s v="false"/>
  </r>
  <r>
    <s v="6650"/>
    <s v="PE"/>
    <x v="2"/>
    <n v="814"/>
    <s v="PE Explotación TI"/>
    <s v="CPACHECO"/>
    <x v="1"/>
    <s v="1400009169"/>
    <s v="60"/>
    <x v="2238"/>
    <s v="Telemetria 2026 - Pisco"/>
    <d v="2026-01-20T00:00:00"/>
    <s v="PRA_CPACHECO"/>
    <s v="ZPMH"/>
    <s v="SER_GRAL"/>
    <s v="P56570705"/>
    <s v="ENERGY CLOUD S.A.C"/>
    <n v="1458.6"/>
    <n v="422.78260869565213"/>
    <s v="PEN"/>
    <s v="false"/>
  </r>
  <r>
    <s v="6650"/>
    <s v="PE"/>
    <x v="2"/>
    <n v="814"/>
    <s v="PE Explotación TI"/>
    <s v="CPACHECO"/>
    <x v="1"/>
    <s v="1400009169"/>
    <s v="70"/>
    <x v="2238"/>
    <s v="Telemetria 2026 - Pisco"/>
    <d v="2026-01-20T00:00:00"/>
    <s v="PRA_CPACHECO"/>
    <s v="ZPMH"/>
    <s v="SER_GRAL"/>
    <s v="P56570705"/>
    <s v="ENERGY CLOUD S.A.C"/>
    <n v="1458.6"/>
    <n v="422.78260869565213"/>
    <s v="PEN"/>
    <s v="false"/>
  </r>
  <r>
    <s v="6650"/>
    <s v="PE"/>
    <x v="2"/>
    <n v="814"/>
    <s v="PE Explotación TI"/>
    <s v="CPACHECO"/>
    <x v="1"/>
    <s v="1400009169"/>
    <s v="80"/>
    <x v="2238"/>
    <s v="Telemetria 2026 - Pisco"/>
    <d v="2026-01-20T00:00:00"/>
    <s v="PRA_CPACHECO"/>
    <s v="ZPMH"/>
    <s v="SER_GRAL"/>
    <s v="P56570705"/>
    <s v="ENERGY CLOUD S.A.C"/>
    <n v="1458.6"/>
    <n v="422.78260869565213"/>
    <s v="PEN"/>
    <s v="false"/>
  </r>
  <r>
    <s v="6650"/>
    <s v="PE"/>
    <x v="2"/>
    <n v="814"/>
    <s v="PE Explotación TI"/>
    <s v="CPACHECO"/>
    <x v="1"/>
    <s v="1400009169"/>
    <s v="90"/>
    <x v="2238"/>
    <s v="Telemetria 2026 - Pisco"/>
    <d v="2026-01-20T00:00:00"/>
    <s v="PRA_CPACHECO"/>
    <s v="ZPMH"/>
    <s v="SER_GRAL"/>
    <s v="P56570705"/>
    <s v="ENERGY CLOUD S.A.C"/>
    <n v="1458.6"/>
    <n v="422.78260869565213"/>
    <s v="PEN"/>
    <s v="false"/>
  </r>
  <r>
    <s v="6650"/>
    <s v="PE"/>
    <x v="2"/>
    <n v="814"/>
    <s v="PE Explotación TI"/>
    <s v="CPACHECO"/>
    <x v="1"/>
    <s v="1400009169"/>
    <s v="100"/>
    <x v="2238"/>
    <s v="Telemetria 2026 - Pisco"/>
    <d v="2026-01-20T00:00:00"/>
    <s v="PRA_CPACHECO"/>
    <s v="ZPMH"/>
    <s v="SER_GRAL"/>
    <s v="P56570705"/>
    <s v="ENERGY CLOUD S.A.C"/>
    <n v="1458.6"/>
    <n v="422.78260869565213"/>
    <s v="PEN"/>
    <s v="false"/>
  </r>
  <r>
    <s v="6650"/>
    <s v="PE"/>
    <x v="2"/>
    <n v="814"/>
    <s v="PE Explotación TI"/>
    <s v="CPACHECO"/>
    <x v="1"/>
    <s v="1400009169"/>
    <s v="110"/>
    <x v="2238"/>
    <s v="Telemetria 2026 - Pisco"/>
    <d v="2026-01-20T00:00:00"/>
    <s v="PRA_CPACHECO"/>
    <s v="ZPMH"/>
    <s v="SER_GRAL"/>
    <s v="P56570705"/>
    <s v="ENERGY CLOUD S.A.C"/>
    <n v="1458.6"/>
    <n v="422.78260869565213"/>
    <s v="PEN"/>
    <s v="false"/>
  </r>
  <r>
    <s v="6650"/>
    <s v="PE"/>
    <x v="2"/>
    <n v="814"/>
    <s v="PE Explotación TI"/>
    <s v="CPACHECO"/>
    <x v="1"/>
    <s v="1400009169"/>
    <s v="120"/>
    <x v="2238"/>
    <s v="Telemetria 2026 - Pisco"/>
    <d v="2026-01-20T00:00:00"/>
    <s v="PRA_CPACHECO"/>
    <s v="ZPMH"/>
    <s v="SER_GRAL"/>
    <s v="P56570705"/>
    <s v="ENERGY CLOUD S.A.C"/>
    <n v="1458.6"/>
    <n v="422.78260869565213"/>
    <s v="PEN"/>
    <s v="false"/>
  </r>
  <r>
    <s v="2200"/>
    <s v="CL"/>
    <x v="0"/>
    <n v="601"/>
    <s v="CL Center Manager"/>
    <s v="JVARGASS"/>
    <x v="2"/>
    <s v="1200143646"/>
    <s v="10"/>
    <x v="2239"/>
    <s v="Gastos Auditoria AENOR 2025 safety"/>
    <d v="2026-01-05T00:00:00"/>
    <s v="EXT_ACORREA"/>
    <s v="ZSRV"/>
    <s v=""/>
    <s v="96968660"/>
    <s v="AENORCHILE SPA"/>
    <n v="390521"/>
    <n v="421.76082425237331"/>
    <s v="CLP"/>
    <s v="false"/>
  </r>
  <r>
    <s v="MQU"/>
    <s v="CL"/>
    <x v="0"/>
    <n v="602"/>
    <s v="CL Ops Mall"/>
    <s v="MBELLO"/>
    <x v="2"/>
    <s v="1200143818"/>
    <s v="10"/>
    <x v="2240"/>
    <s v="PODA DE PALMERAS ACCESO COT 2310"/>
    <d v="2026-01-09T00:00:00"/>
    <s v="EXT_MBELLO"/>
    <s v="ZSRV"/>
    <s v=""/>
    <s v="76280819"/>
    <s v="PAISAJISMO BASCHARANT SPA"/>
    <n v="390000"/>
    <n v="421.19814672815443"/>
    <s v="CLP"/>
    <s v="false"/>
  </r>
  <r>
    <s v="1110"/>
    <s v="CL"/>
    <x v="0"/>
    <n v="603"/>
    <s v="CL Ops Out/Strip"/>
    <s v="MBELLO"/>
    <x v="2"/>
    <s v="1200143831"/>
    <s v="10"/>
    <x v="2241"/>
    <s v="COT 2311-  INSTALACIÓN DE PERFIL"/>
    <d v="2026-01-09T00:00:00"/>
    <s v="EXT_MBELLO"/>
    <s v="ZSRV"/>
    <s v=""/>
    <s v="76280819"/>
    <s v="PAISAJISMO BASCHARANT SPA"/>
    <n v="390000"/>
    <n v="421.19814672815443"/>
    <s v="CLP"/>
    <s v="false"/>
  </r>
  <r>
    <s v="CUR"/>
    <s v="CL"/>
    <x v="0"/>
    <n v="602"/>
    <s v="CL Ops Mall"/>
    <s v="JLAZO"/>
    <x v="2"/>
    <s v="1200145289"/>
    <s v="10"/>
    <x v="2242"/>
    <s v="REP. EMERGENCIA FILTRC. SALA DE BOMBAS"/>
    <d v="2026-02-09T00:00:00"/>
    <s v="JLAZO"/>
    <s v="ZSRV"/>
    <s v=""/>
    <s v="76503678"/>
    <s v="SOCIEDAD GOUGAIN Y ROJAS LTDA"/>
    <n v="390000"/>
    <n v="421.19814672815443"/>
    <s v="CLP"/>
    <s v="false"/>
  </r>
  <r>
    <s v="MQU"/>
    <s v="CL"/>
    <x v="0"/>
    <n v="604"/>
    <s v="CL Marketing Mall"/>
    <s v="F.MOZO"/>
    <x v="2"/>
    <s v="1200145890"/>
    <s v="10"/>
    <x v="2243"/>
    <s v="DA DE LOS ENAMORADOS/ DECORACION PUENTE"/>
    <d v="2026-02-18T00:00:00"/>
    <s v="MFILIPINI"/>
    <s v="ZSRV"/>
    <s v=""/>
    <s v="76593514"/>
    <s v="TEMPO PRODUCCIONES BY DS SPA"/>
    <n v="390000"/>
    <n v="421.19814672815443"/>
    <s v="CLP"/>
    <s v="false"/>
  </r>
  <r>
    <s v="3520"/>
    <s v="PE"/>
    <x v="1"/>
    <n v="802"/>
    <s v="PE Ops Mall"/>
    <s v="GLUDENA"/>
    <x v="2"/>
    <s v="1200144507"/>
    <s v="10"/>
    <x v="2244"/>
    <s v="SER NO RUTINARIO ENERO 2026"/>
    <d v="2026-01-24T00:00:00"/>
    <s v="GLUDENA"/>
    <s v="ZSRV"/>
    <s v=""/>
    <s v="P53719503"/>
    <s v="EFCO AMERICA S.A."/>
    <n v="1451.28"/>
    <n v="420.66086956521735"/>
    <s v="PEN"/>
    <s v="false"/>
  </r>
  <r>
    <s v="3520"/>
    <s v="PE"/>
    <x v="1"/>
    <n v="802"/>
    <s v="PE Ops Mall"/>
    <s v="gludena"/>
    <x v="2"/>
    <s v="1200146244"/>
    <s v="10"/>
    <x v="2245"/>
    <s v="No Rutinario Febrero 2026"/>
    <d v="2026-02-24T00:00:00"/>
    <s v="GLUDENA"/>
    <s v="ZSRV"/>
    <s v=""/>
    <s v="P53719503"/>
    <s v="EFCO AMERICA S.A."/>
    <n v="1451.28"/>
    <n v="420.66086956521735"/>
    <s v="PEN"/>
    <s v="false"/>
  </r>
  <r>
    <s v="1110"/>
    <s v="CL"/>
    <x v="0"/>
    <n v="603"/>
    <s v="CL Ops Out/Strip"/>
    <s v="MBELLO"/>
    <x v="2"/>
    <s v="1200145694"/>
    <s v="10"/>
    <x v="2246"/>
    <s v="CAMBIO DE RUEDAS Y GUIAS PORTÓN #500"/>
    <d v="2026-02-16T00:00:00"/>
    <s v="EXT_MBELLO"/>
    <s v="ZSRV"/>
    <s v=""/>
    <s v="96811990"/>
    <s v="LINKES CHILE S.A"/>
    <n v="389474"/>
    <n v="420.6300692276954"/>
    <s v="CLP"/>
    <s v="false"/>
  </r>
  <r>
    <s v="3510"/>
    <s v="PE"/>
    <x v="1"/>
    <n v="802"/>
    <s v="PE Ops Mall"/>
    <s v="DDIAZ"/>
    <x v="2"/>
    <s v="1200144329"/>
    <s v="10"/>
    <x v="2247"/>
    <s v="Suministro de Grifo Temporizado"/>
    <d v="2026-01-21T00:00:00"/>
    <s v="DDIAZ"/>
    <s v="ZSRV"/>
    <s v=""/>
    <s v="P52933471"/>
    <s v="EMPSER PERU E.I.R.L"/>
    <n v="1451.07"/>
    <n v="420.59999999999997"/>
    <s v="PEN"/>
    <s v="false"/>
  </r>
  <r>
    <s v="MIN"/>
    <s v="PE"/>
    <x v="1"/>
    <n v="804"/>
    <s v="PE Marketing Mall"/>
    <s v="AATOCHE"/>
    <x v="2"/>
    <s v="1200144157"/>
    <s v="10"/>
    <x v="2248"/>
    <s v="Tapizon, vallas y baños 16/01"/>
    <d v="2026-01-16T00:00:00"/>
    <s v="EXT_EDAVILA"/>
    <s v="ZSRV"/>
    <s v="SER_MKT"/>
    <s v="P09378629"/>
    <s v="ARIAS RIVAS FLOR ROSSANA"/>
    <n v="1450"/>
    <n v="420.28985507246375"/>
    <s v="PEN"/>
    <s v="false"/>
  </r>
  <r>
    <s v="4300"/>
    <s v="CO"/>
    <x v="3"/>
    <n v="702"/>
    <s v="CO Ops Mall"/>
    <s v="ARICO"/>
    <x v="2"/>
    <s v="1200146856"/>
    <s v="10"/>
    <x v="2249"/>
    <s v="COMPRA TRITURADORA PARA UTAC"/>
    <d v="2026-03-09T00:00:00"/>
    <s v="EXT_JTRUJILL"/>
    <s v="ZSRV"/>
    <s v=""/>
    <s v="C900038616"/>
    <s v="CBRE COLOMBIA SAS"/>
    <n v="1544900"/>
    <n v="420.03806416530722"/>
    <s v="COP"/>
    <s v="false"/>
  </r>
  <r>
    <s v="3540"/>
    <s v="PE"/>
    <x v="1"/>
    <n v="814"/>
    <s v="PE Explotación TI"/>
    <s v="CPAVEZ"/>
    <x v="2"/>
    <s v="1200146213"/>
    <s v="10"/>
    <x v="2250"/>
    <s v="AUDIFONOS DPE"/>
    <d v="2026-02-24T00:00:00"/>
    <s v="CPAVEZ"/>
    <s v="ZSRV"/>
    <s v="SER_GRAL"/>
    <s v="P10178274"/>
    <s v="TRANSFAR SUPPLIES COMPUTER S.A"/>
    <n v="420"/>
    <n v="420"/>
    <s v="USD"/>
    <s v="false"/>
  </r>
  <r>
    <s v="1100"/>
    <s v="CL"/>
    <x v="0"/>
    <n v="602"/>
    <s v="CL Ops Mall"/>
    <s v="ASANCHEZ"/>
    <x v="2"/>
    <s v="1200144274"/>
    <s v="10"/>
    <x v="2251"/>
    <s v="Kit Derrame Universal"/>
    <d v="2026-01-20T00:00:00"/>
    <s v="EXT_MURRA"/>
    <s v="ZSRV"/>
    <s v=""/>
    <s v="96542490"/>
    <s v="TRECK S.A"/>
    <n v="388773"/>
    <n v="419.87299255883278"/>
    <s v="CLP"/>
    <s v="false"/>
  </r>
  <r>
    <s v="1100"/>
    <s v="CL"/>
    <x v="0"/>
    <n v="911"/>
    <s v="Corp A. Finanzas"/>
    <s v="pmunoz"/>
    <x v="2"/>
    <s v="1200143661"/>
    <s v="10"/>
    <x v="2252"/>
    <s v="RENOVACION DF 2026"/>
    <d v="2026-01-05T00:00:00"/>
    <s v="PMUNOZ"/>
    <s v="ZSRV"/>
    <s v="SER_GRAL"/>
    <s v="96539380"/>
    <s v="EDICIONES FINANCIERAS S.A"/>
    <n v="387795"/>
    <n v="418.81675720626833"/>
    <s v="CLP"/>
    <s v="false"/>
  </r>
  <r>
    <s v="1110"/>
    <s v="CL"/>
    <x v="0"/>
    <n v="603"/>
    <s v="CL Ops Out/Strip"/>
    <s v="MBELLO"/>
    <x v="2"/>
    <s v="1200144291"/>
    <s v="10"/>
    <x v="2253"/>
    <s v="Soporte Cond. Eléc. Compactador Cot 6121"/>
    <d v="2026-01-20T00:00:00"/>
    <s v="EXT_MBELLO"/>
    <s v="ZSRV"/>
    <s v=""/>
    <s v="77692006"/>
    <s v="FISER SPA"/>
    <n v="387350"/>
    <n v="418.33615932089901"/>
    <s v="CLP"/>
    <s v="false"/>
  </r>
  <r>
    <s v="6650"/>
    <s v="PE"/>
    <x v="2"/>
    <n v="804"/>
    <s v="PE Marketing Mall"/>
    <s v="Mchacaliaza "/>
    <x v="2"/>
    <s v="1200145400"/>
    <s v="10"/>
    <x v="2254"/>
    <s v="Calendario de eventos mes de Febrero Pis"/>
    <d v="2026-02-10T00:00:00"/>
    <s v="EXT_EDAVILA"/>
    <s v="ZSRV"/>
    <s v="SER_MKT"/>
    <s v="P40978481"/>
    <s v="MEJIA AQUIJE OSCAR ALBERTO"/>
    <n v="1440.68"/>
    <n v="417.58840579710147"/>
    <s v="PEN"/>
    <s v="false"/>
  </r>
  <r>
    <s v="6000"/>
    <s v="PE"/>
    <x v="2"/>
    <n v="804"/>
    <s v="PE Marketing Mall"/>
    <s v="AATOCHE"/>
    <x v="2"/>
    <s v="1200146449"/>
    <s v="10"/>
    <x v="2255"/>
    <s v="Eventos_Catering20.02_Febrero"/>
    <d v="2026-02-27T00:00:00"/>
    <s v="EXT_KNOLASCO"/>
    <s v="ZSRV"/>
    <s v="SER_MKT"/>
    <s v="P55475164"/>
    <s v="INVERSIONES LURA S.A.C"/>
    <n v="1440"/>
    <n v="417.39130434782606"/>
    <s v="PEN"/>
    <s v="false"/>
  </r>
  <r>
    <s v="3450"/>
    <s v="PE"/>
    <x v="1"/>
    <n v="803"/>
    <s v="PE Ops Out/Strips"/>
    <s v="mrodriguezc"/>
    <x v="2"/>
    <s v="1200144552"/>
    <s v="10"/>
    <x v="2256"/>
    <s v="Pedido Materiales Enero 26"/>
    <d v="2026-01-26T00:00:00"/>
    <s v="MRODRIGUEZC"/>
    <s v="ZSRV"/>
    <s v=""/>
    <s v="P56607803"/>
    <s v="NATIONAL FACILITIES MANAGEMENT S.A."/>
    <n v="1438.58"/>
    <n v="416.97971014492748"/>
    <s v="PEN"/>
    <s v="false"/>
  </r>
  <r>
    <s v="2160"/>
    <s v="CL"/>
    <x v="0"/>
    <n v="602"/>
    <s v="CL Ops Mall"/>
    <s v="RCORTES"/>
    <x v="2"/>
    <s v="1200144186"/>
    <s v="10"/>
    <x v="2257"/>
    <s v="CONTROL DE PALOMAS OCTUBRE"/>
    <d v="2026-01-19T00:00:00"/>
    <s v="EXT_CVENEGAS"/>
    <s v="ZSRV"/>
    <s v=""/>
    <s v="8337147"/>
    <s v="JUAN ANTONIO LAZO QUEZADA"/>
    <n v="10"/>
    <n v="416.66666666666669"/>
    <s v="UF"/>
    <s v="false"/>
  </r>
  <r>
    <s v="2160"/>
    <s v="CL"/>
    <x v="0"/>
    <n v="602"/>
    <s v="CL Ops Mall"/>
    <s v="RCORTES"/>
    <x v="2"/>
    <s v="1200144187"/>
    <s v="10"/>
    <x v="2258"/>
    <s v="CONTROL DE PALOMAS NOVIEMBRE"/>
    <d v="2026-01-19T00:00:00"/>
    <s v="EXT_CVENEGAS"/>
    <s v="ZSRV"/>
    <s v=""/>
    <s v="8337147"/>
    <s v="JUAN ANTONIO LAZO QUEZADA"/>
    <n v="10"/>
    <n v="416.66666666666669"/>
    <s v="UF"/>
    <s v="false"/>
  </r>
  <r>
    <s v="2160"/>
    <s v="CL"/>
    <x v="0"/>
    <n v="602"/>
    <s v="CL Ops Mall"/>
    <s v="RCORTES"/>
    <x v="2"/>
    <s v="1200144188"/>
    <s v="10"/>
    <x v="2259"/>
    <s v="CONTROL DE PALOMAS DICIEMBRE"/>
    <d v="2026-01-19T00:00:00"/>
    <s v="EXT_CVENEGAS"/>
    <s v="ZSRV"/>
    <s v=""/>
    <s v="8337147"/>
    <s v="JUAN ANTONIO LAZO QUEZADA"/>
    <n v="10"/>
    <n v="416.66666666666669"/>
    <s v="UF"/>
    <s v="false"/>
  </r>
  <r>
    <s v="AEB"/>
    <s v="CL"/>
    <x v="0"/>
    <n v="602"/>
    <s v="CL Ops Mall"/>
    <s v="MFREITEZ"/>
    <x v="2"/>
    <s v="1200145606"/>
    <s v="10"/>
    <x v="2260"/>
    <s v="MEDICION DE MALLA PUESTA A TIERRA"/>
    <d v="2026-02-13T00:00:00"/>
    <s v="KVARAS"/>
    <s v="ZSRV"/>
    <s v=""/>
    <s v="76230509"/>
    <s v="INGENIERIA Y SERVICIOS ELECTRICOS"/>
    <n v="10"/>
    <n v="416.66666666666669"/>
    <s v="UF"/>
    <s v="false"/>
  </r>
  <r>
    <s v="2400"/>
    <s v="CL"/>
    <x v="0"/>
    <n v="602"/>
    <s v="CL Ops Mall"/>
    <s v="RMESA"/>
    <x v="2"/>
    <s v="1200146376"/>
    <s v="70"/>
    <x v="949"/>
    <s v="CONTROL PALOMAS MAR 2026"/>
    <d v="2026-02-26T00:00:00"/>
    <s v="EXT_JHERRERA"/>
    <s v="ZSRV"/>
    <s v=""/>
    <s v="8337147"/>
    <s v="JUAN ANTONIO LAZO QUEZADA"/>
    <n v="10"/>
    <n v="416.66666666666669"/>
    <s v="UF"/>
    <s v="false"/>
  </r>
  <r>
    <s v="2400"/>
    <s v="CL"/>
    <x v="0"/>
    <n v="602"/>
    <s v="CL Ops Mall"/>
    <s v="RMESA"/>
    <x v="2"/>
    <s v="1200146376"/>
    <s v="80"/>
    <x v="949"/>
    <s v="CONTROL PALOMAS MAY 2026"/>
    <d v="2026-02-26T00:00:00"/>
    <s v="EXT_JHERRERA"/>
    <s v="ZSRV"/>
    <s v=""/>
    <s v="8337147"/>
    <s v="JUAN ANTONIO LAZO QUEZADA"/>
    <n v="10"/>
    <n v="416.66666666666669"/>
    <s v="UF"/>
    <s v="false"/>
  </r>
  <r>
    <s v="1100"/>
    <s v="CL"/>
    <x v="0"/>
    <n v="602"/>
    <s v="CL Ops Mall"/>
    <s v="KCEA"/>
    <x v="2"/>
    <s v="1200146559"/>
    <s v="10"/>
    <x v="2261"/>
    <s v="Limpieza vidriada Cine"/>
    <d v="2026-03-02T00:00:00"/>
    <s v="EXT_CNARANJO"/>
    <s v="ZSRV"/>
    <s v=""/>
    <s v="76187193"/>
    <s v="HEFTER CHILE SPA"/>
    <n v="10"/>
    <n v="416.66666666666669"/>
    <s v="UF"/>
    <s v="false"/>
  </r>
  <r>
    <s v="2160"/>
    <s v="CL"/>
    <x v="0"/>
    <n v="602"/>
    <s v="CL Ops Mall"/>
    <s v="rcortes"/>
    <x v="3"/>
    <s v="1200147508"/>
    <s v="10"/>
    <x v="2262"/>
    <s v="CONTROL DE PALOMAS ENERO"/>
    <d v="2026-03-18T00:00:00"/>
    <s v="EXT_CVENEGAS"/>
    <s v="ZSRV"/>
    <s v=""/>
    <s v="8337147"/>
    <s v="JUAN ANTONIO LAZO QUEZADA"/>
    <n v="10"/>
    <n v="416.66666666666669"/>
    <s v="UF"/>
    <s v="false"/>
  </r>
  <r>
    <s v="2160"/>
    <s v="CL"/>
    <x v="0"/>
    <n v="622"/>
    <s v="CL Arq Mall"/>
    <s v="S UGARTE"/>
    <x v="1"/>
    <s v="1400009217"/>
    <s v="10"/>
    <x v="2263"/>
    <s v="SERV DE DIBUJO VF ENE 26 - MAE"/>
    <d v="2026-02-02T00:00:00"/>
    <s v="BILLESCA"/>
    <s v="ZPMH"/>
    <s v=""/>
    <s v="76088833"/>
    <s v="ASESORIAS E INVERSIONES FAUNDEZ LAT"/>
    <n v="9.9689999999999994"/>
    <n v="415.37499999999994"/>
    <s v="UF"/>
    <s v="false"/>
  </r>
  <r>
    <s v="2160"/>
    <s v="CL"/>
    <x v="0"/>
    <n v="622"/>
    <s v="CL Arq Mall"/>
    <s v="S UGARTE"/>
    <x v="1"/>
    <s v="1400009217"/>
    <s v="20"/>
    <x v="2263"/>
    <s v="SERV DE DIBUJO VF FEB 26 - MAE"/>
    <d v="2026-02-02T00:00:00"/>
    <s v="BILLESCA"/>
    <s v="ZPMH"/>
    <s v=""/>
    <s v="76088833"/>
    <s v="ASESORIAS E INVERSIONES FAUNDEZ LAT"/>
    <n v="9.9689999999999994"/>
    <n v="415.37499999999994"/>
    <s v="UF"/>
    <s v="false"/>
  </r>
  <r>
    <s v="2160"/>
    <s v="CL"/>
    <x v="0"/>
    <n v="622"/>
    <s v="CL Arq Mall"/>
    <s v="S UGARTE"/>
    <x v="1"/>
    <s v="1400009217"/>
    <s v="30"/>
    <x v="2263"/>
    <s v="SERV DE DIBUJO VF MAR 26 - MAE"/>
    <d v="2026-02-02T00:00:00"/>
    <s v="BILLESCA"/>
    <s v="ZPMH"/>
    <s v=""/>
    <s v="76088833"/>
    <s v="ASESORIAS E INVERSIONES FAUNDEZ LAT"/>
    <n v="9.9689999999999994"/>
    <n v="415.37499999999994"/>
    <s v="UF"/>
    <s v="false"/>
  </r>
  <r>
    <s v="2160"/>
    <s v="CL"/>
    <x v="0"/>
    <n v="622"/>
    <s v="CL Arq Mall"/>
    <s v="S UGARTE"/>
    <x v="1"/>
    <s v="1400009217"/>
    <s v="40"/>
    <x v="2263"/>
    <s v="SERV DE DIBUJO VF ABR 26 - MAE"/>
    <d v="2026-02-02T00:00:00"/>
    <s v="BILLESCA"/>
    <s v="ZPMH"/>
    <s v=""/>
    <s v="76088833"/>
    <s v="ASESORIAS E INVERSIONES FAUNDEZ LAT"/>
    <n v="9.9689999999999994"/>
    <n v="415.37499999999994"/>
    <s v="UF"/>
    <s v="false"/>
  </r>
  <r>
    <s v="2160"/>
    <s v="CL"/>
    <x v="0"/>
    <n v="622"/>
    <s v="CL Arq Mall"/>
    <s v="S UGARTE"/>
    <x v="1"/>
    <s v="1400009217"/>
    <s v="50"/>
    <x v="2263"/>
    <s v="SERV DE DIBUJO VF MAY 26 - MAE"/>
    <d v="2026-02-02T00:00:00"/>
    <s v="BILLESCA"/>
    <s v="ZPMH"/>
    <s v=""/>
    <s v="76088833"/>
    <s v="ASESORIAS E INVERSIONES FAUNDEZ LAT"/>
    <n v="9.9689999999999994"/>
    <n v="415.37499999999994"/>
    <s v="UF"/>
    <s v="false"/>
  </r>
  <r>
    <s v="2160"/>
    <s v="CL"/>
    <x v="0"/>
    <n v="622"/>
    <s v="CL Arq Mall"/>
    <s v="S UGARTE"/>
    <x v="1"/>
    <s v="1400009217"/>
    <s v="60"/>
    <x v="2263"/>
    <s v="SERV DE DIBUJO VF JUN 26 - MAE"/>
    <d v="2026-02-02T00:00:00"/>
    <s v="BILLESCA"/>
    <s v="ZPMH"/>
    <s v=""/>
    <s v="76088833"/>
    <s v="ASESORIAS E INVERSIONES FAUNDEZ LAT"/>
    <n v="9.9689999999999994"/>
    <n v="415.37499999999994"/>
    <s v="UF"/>
    <s v="false"/>
  </r>
  <r>
    <s v="2160"/>
    <s v="CL"/>
    <x v="0"/>
    <n v="622"/>
    <s v="CL Arq Mall"/>
    <s v="S UGARTE"/>
    <x v="1"/>
    <s v="1400009217"/>
    <s v="70"/>
    <x v="2263"/>
    <s v="SERV DE DIBUJO VF JUL 26 - MAE"/>
    <d v="2026-02-02T00:00:00"/>
    <s v="BILLESCA"/>
    <s v="ZPMH"/>
    <s v=""/>
    <s v="76088833"/>
    <s v="ASESORIAS E INVERSIONES FAUNDEZ LAT"/>
    <n v="9.9689999999999994"/>
    <n v="415.37499999999994"/>
    <s v="UF"/>
    <s v="false"/>
  </r>
  <r>
    <s v="2160"/>
    <s v="CL"/>
    <x v="0"/>
    <n v="622"/>
    <s v="CL Arq Mall"/>
    <s v="S UGARTE"/>
    <x v="1"/>
    <s v="1400009217"/>
    <s v="80"/>
    <x v="2263"/>
    <s v="SERV DE DIBUJO VF AGO 26 - MAE"/>
    <d v="2026-02-02T00:00:00"/>
    <s v="BILLESCA"/>
    <s v="ZPMH"/>
    <s v=""/>
    <s v="76088833"/>
    <s v="ASESORIAS E INVERSIONES FAUNDEZ LAT"/>
    <n v="9.9689999999999994"/>
    <n v="415.37499999999994"/>
    <s v="UF"/>
    <s v="false"/>
  </r>
  <r>
    <s v="2160"/>
    <s v="CL"/>
    <x v="0"/>
    <n v="622"/>
    <s v="CL Arq Mall"/>
    <s v="S UGARTE"/>
    <x v="1"/>
    <s v="1400009217"/>
    <s v="90"/>
    <x v="2263"/>
    <s v="SERV DE DIBUJO VF SEP 26 - MAE"/>
    <d v="2026-02-02T00:00:00"/>
    <s v="BILLESCA"/>
    <s v="ZPMH"/>
    <s v=""/>
    <s v="76088833"/>
    <s v="ASESORIAS E INVERSIONES FAUNDEZ LAT"/>
    <n v="9.9689999999999994"/>
    <n v="415.37499999999994"/>
    <s v="UF"/>
    <s v="false"/>
  </r>
  <r>
    <s v="2160"/>
    <s v="CL"/>
    <x v="0"/>
    <n v="622"/>
    <s v="CL Arq Mall"/>
    <s v="S UGARTE"/>
    <x v="1"/>
    <s v="1400009217"/>
    <s v="100"/>
    <x v="2263"/>
    <s v="SERV DE DIBUJO VF OCT 26 - MAE"/>
    <d v="2026-02-02T00:00:00"/>
    <s v="BILLESCA"/>
    <s v="ZPMH"/>
    <s v=""/>
    <s v="76088833"/>
    <s v="ASESORIAS E INVERSIONES FAUNDEZ LAT"/>
    <n v="9.9689999999999994"/>
    <n v="415.37499999999994"/>
    <s v="UF"/>
    <s v="false"/>
  </r>
  <r>
    <s v="2160"/>
    <s v="CL"/>
    <x v="0"/>
    <n v="622"/>
    <s v="CL Arq Mall"/>
    <s v="S UGARTE"/>
    <x v="1"/>
    <s v="1400009217"/>
    <s v="110"/>
    <x v="2263"/>
    <s v="SERV DE DIBUJO VF NOV 26 - MAE"/>
    <d v="2026-02-02T00:00:00"/>
    <s v="BILLESCA"/>
    <s v="ZPMH"/>
    <s v=""/>
    <s v="76088833"/>
    <s v="ASESORIAS E INVERSIONES FAUNDEZ LAT"/>
    <n v="9.9689999999999994"/>
    <n v="415.37499999999994"/>
    <s v="UF"/>
    <s v="false"/>
  </r>
  <r>
    <s v="2160"/>
    <s v="CL"/>
    <x v="0"/>
    <n v="622"/>
    <s v="CL Arq Mall"/>
    <s v="S UGARTE"/>
    <x v="1"/>
    <s v="1400009217"/>
    <s v="120"/>
    <x v="2263"/>
    <s v="SERV DE DIBUJO VF DIC 26 - MAE"/>
    <d v="2026-02-02T00:00:00"/>
    <s v="BILLESCA"/>
    <s v="ZPMH"/>
    <s v=""/>
    <s v="76088833"/>
    <s v="ASESORIAS E INVERSIONES FAUNDEZ LAT"/>
    <n v="9.9689999999999994"/>
    <n v="415.37499999999994"/>
    <s v="UF"/>
    <s v="false"/>
  </r>
  <r>
    <s v="2200"/>
    <s v="CL"/>
    <x v="0"/>
    <n v="602"/>
    <s v="CL Ops Mall"/>
    <s v="FQUEZADA"/>
    <x v="2"/>
    <s v="1200145771"/>
    <s v="10"/>
    <x v="2264"/>
    <s v="COMPRA DE ZUNCHOS ASA 15"/>
    <d v="2026-02-17T00:00:00"/>
    <s v="FQUEZADA"/>
    <s v="ZSRV"/>
    <s v=""/>
    <s v="96753590"/>
    <s v="SULO CHILE S.A"/>
    <n v="384000"/>
    <n v="414.71817524002898"/>
    <s v="CLP"/>
    <s v="false"/>
  </r>
  <r>
    <s v="LAR"/>
    <s v="PE"/>
    <x v="1"/>
    <n v="801"/>
    <s v="PE Center Manager"/>
    <s v="FZAMALLOA"/>
    <x v="2"/>
    <s v="1200145850"/>
    <s v="10"/>
    <x v="2265"/>
    <s v="LIMPIEZA DE TUBERIA Y DESAGUE"/>
    <d v="2026-02-18T00:00:00"/>
    <s v="EXT_BRODRIGU"/>
    <s v="ZSRV"/>
    <s v=""/>
    <s v="P55097445"/>
    <s v="INSTALS DRYWALL SERVICE S.A.C"/>
    <n v="1430"/>
    <n v="414.49275362318838"/>
    <s v="PEN"/>
    <s v="false"/>
  </r>
  <r>
    <s v="6740"/>
    <s v="PE"/>
    <x v="2"/>
    <n v="804"/>
    <s v="PE Marketing Mall"/>
    <s v="KORDAYA"/>
    <x v="2"/>
    <s v="1200146663"/>
    <s v="10"/>
    <x v="2266"/>
    <s v="POP_Eventos_Marzo_VES2"/>
    <d v="2026-03-04T00:00:00"/>
    <s v="EXT_ACHIHUAN"/>
    <s v="ZSRV"/>
    <s v="SER_MKT"/>
    <s v="P60187122"/>
    <s v="IMAGETING E.I.R.L"/>
    <n v="1430"/>
    <n v="414.49275362318838"/>
    <s v="PEN"/>
    <s v="false"/>
  </r>
  <r>
    <s v="3520"/>
    <s v="PE"/>
    <x v="1"/>
    <n v="802"/>
    <s v="PE Ops Mall"/>
    <s v="GLUDEÑA"/>
    <x v="2"/>
    <s v="1200145421"/>
    <s v="10"/>
    <x v="2267"/>
    <s v="020-2026-ICA- SUMINISTRO MATERIALES PINT"/>
    <d v="2026-02-11T00:00:00"/>
    <s v="RFC_CPI_SAP"/>
    <s v="ZSRV"/>
    <s v=""/>
    <s v="P56607803"/>
    <s v="NATIONAL FACILITIES MANAGEMENT S.A."/>
    <n v="1426"/>
    <n v="413.33333333333331"/>
    <s v="PEN"/>
    <s v="false"/>
  </r>
  <r>
    <s v="DCO"/>
    <s v="CO"/>
    <x v="3"/>
    <n v="719"/>
    <s v="CO Gcia Ing"/>
    <s v="T Durán"/>
    <x v="2"/>
    <s v="1200146655"/>
    <s v="10"/>
    <x v="2268"/>
    <s v="Experiencia Gastronomica"/>
    <d v="2026-03-04T00:00:00"/>
    <s v="PRA_KCUBIDES"/>
    <s v="ZSRV"/>
    <s v=""/>
    <s v="C901484184"/>
    <s v="CATALBA SAS"/>
    <n v="1520000"/>
    <n v="413.26808047852091"/>
    <s v="COP"/>
    <s v="false"/>
  </r>
  <r>
    <s v="DCO"/>
    <s v="CO"/>
    <x v="3"/>
    <n v="702"/>
    <s v="CO Ops Mall"/>
    <s v="T Durán"/>
    <x v="2"/>
    <s v="1200146656"/>
    <s v="10"/>
    <x v="2269"/>
    <s v="Experiencia Gastronomica Ops"/>
    <d v="2026-03-04T00:00:00"/>
    <s v="PRA_KCUBIDES"/>
    <s v="ZSRV"/>
    <s v=""/>
    <s v="C901484184"/>
    <s v="CATALBA SAS"/>
    <n v="1520000"/>
    <n v="413.26808047852091"/>
    <s v="COP"/>
    <s v="false"/>
  </r>
  <r>
    <s v="MIN"/>
    <s v="PE"/>
    <x v="1"/>
    <n v="802"/>
    <s v="PE Ops Mall"/>
    <s v="jrojas"/>
    <x v="3"/>
    <s v="1200147313"/>
    <s v="10"/>
    <x v="2270"/>
    <s v="MIN001GIP_CIC_HONSEGEVA"/>
    <d v="2026-03-13T00:00:00"/>
    <s v="EXT_EDAVILA"/>
    <s v="ZSRV"/>
    <s v=""/>
    <s v="P53839517"/>
    <s v="MR SISTEMAS ESPECIALES E.I.R.L."/>
    <n v="1423.22"/>
    <n v="412.52753623188403"/>
    <s v="PEN"/>
    <s v="false"/>
  </r>
  <r>
    <s v="6700"/>
    <s v="PE"/>
    <x v="2"/>
    <n v="804"/>
    <s v="PE Marketing Mall"/>
    <s v="RCULQUI"/>
    <x v="2"/>
    <s v="1200143989"/>
    <s v="10"/>
    <x v="2271"/>
    <s v="POP_Promo/Marcas_Enero"/>
    <d v="2026-01-14T00:00:00"/>
    <s v="EXT_ACHIHUAN"/>
    <s v="ZSRV"/>
    <s v=""/>
    <s v="P49614128"/>
    <s v="BACKSTAGE &amp; MARKETING SRL"/>
    <n v="1420"/>
    <n v="411.59420289855069"/>
    <s v="PEN"/>
    <s v="false"/>
  </r>
  <r>
    <s v="LAR"/>
    <s v="PE"/>
    <x v="1"/>
    <n v="801"/>
    <s v="PE Center Manager"/>
    <s v="FZAMALLOA"/>
    <x v="2"/>
    <s v="1200146404"/>
    <s v="10"/>
    <x v="2272"/>
    <s v="SUMINISTRO DE CORTINA DE AIRE"/>
    <d v="2026-02-26T00:00:00"/>
    <s v="EXT_BRODRIGU"/>
    <s v="ZSRV"/>
    <s v=""/>
    <s v="P56607803"/>
    <s v="NATIONAL FACILITIES MANAGEMENT S.A."/>
    <n v="1420"/>
    <n v="411.59420289855069"/>
    <s v="PEN"/>
    <s v="false"/>
  </r>
  <r>
    <s v="MVS"/>
    <s v="PE"/>
    <x v="2"/>
    <n v="803"/>
    <s v="PE Ops Out/Strips"/>
    <s v="KORDAYA"/>
    <x v="2"/>
    <s v="1200145897"/>
    <s v="10"/>
    <x v="2273"/>
    <s v="SEANALETICAS_AMBIENTALES"/>
    <d v="2026-02-18T00:00:00"/>
    <s v="KORDAYA"/>
    <s v="ZSRV"/>
    <s v=""/>
    <s v="P602425674"/>
    <s v="CORPORACION COPIAS EXPRESS S.R.L."/>
    <n v="1418"/>
    <n v="411.01449275362319"/>
    <s v="PEN"/>
    <s v="false"/>
  </r>
  <r>
    <s v="6650"/>
    <s v="PE"/>
    <x v="2"/>
    <n v="802"/>
    <s v="PE Ops Mall"/>
    <s v="MCHACALIAZ"/>
    <x v="2"/>
    <s v="1200144233"/>
    <s v="10"/>
    <x v="2274"/>
    <s v="Reparación de tubería ACI"/>
    <d v="2026-01-19T00:00:00"/>
    <s v="RFC_CPI_SAP"/>
    <s v="ZSRV"/>
    <s v=""/>
    <s v="P60434597"/>
    <s v="DINAMO CONTROL &amp; AUTOMATIZACION S.A"/>
    <n v="1416.67"/>
    <n v="410.6289855072464"/>
    <s v="PEN"/>
    <s v="false"/>
  </r>
  <r>
    <s v="PAG"/>
    <s v="CO"/>
    <x v="3"/>
    <n v="702"/>
    <s v="CO Ops Mall"/>
    <s v="CHERRERA"/>
    <x v="2"/>
    <s v="1200143960"/>
    <s v="20"/>
    <x v="2275"/>
    <s v="SUMINISTRO ALMUERZOS APOYO PONAL"/>
    <d v="2026-01-13T00:00:00"/>
    <s v="EXT_MSAMPER"/>
    <s v="ZSRV"/>
    <s v=""/>
    <s v="C901818338"/>
    <s v="KING MAX GORDOS S.A.S"/>
    <n v="1510000"/>
    <n v="410.54921152800438"/>
    <s v="COP"/>
    <s v="false"/>
  </r>
  <r>
    <s v="MIN"/>
    <s v="PE"/>
    <x v="1"/>
    <n v="802"/>
    <s v="PE Ops Mall"/>
    <s v="jrojas"/>
    <x v="3"/>
    <s v="1200147316"/>
    <s v="10"/>
    <x v="2276"/>
    <s v="HABI. LOCAL.JOYERIA PERU-A&amp;D"/>
    <d v="2026-03-13T00:00:00"/>
    <s v="EXT_EDAVILA"/>
    <s v="ZSRV"/>
    <s v=""/>
    <s v="P53839517"/>
    <s v="MR SISTEMAS ESPECIALES E.I.R.L."/>
    <n v="1414.4"/>
    <n v="409.97101449275362"/>
    <s v="PEN"/>
    <s v="false"/>
  </r>
  <r>
    <s v="MIN"/>
    <s v="PE"/>
    <x v="1"/>
    <n v="802"/>
    <s v="PE Ops Mall"/>
    <s v="jrojas"/>
    <x v="3"/>
    <s v="1200147311"/>
    <s v="10"/>
    <x v="2277"/>
    <s v="HAB. LOCAL.PYN- A&amp;D"/>
    <d v="2026-03-13T00:00:00"/>
    <s v="EXT_EDAVILA"/>
    <s v="ZSRV"/>
    <s v=""/>
    <s v="P53839517"/>
    <s v="MR SISTEMAS ESPECIALES E.I.R.L."/>
    <n v="1414.4"/>
    <n v="409.97101449275362"/>
    <s v="PEN"/>
    <s v="false"/>
  </r>
  <r>
    <s v="MAM"/>
    <s v="CL"/>
    <x v="0"/>
    <n v="604"/>
    <s v="CL Marketing Mall"/>
    <s v="CESTAY"/>
    <x v="2"/>
    <s v="1200146770"/>
    <s v="10"/>
    <x v="2278"/>
    <s v="MISAS/MARZO/2429/MAM26"/>
    <d v="2026-03-05T00:00:00"/>
    <s v="CESTAY"/>
    <s v="ZSRV"/>
    <s v=""/>
    <s v="76593514"/>
    <s v="TEMPO PRODUCCIONES BY DS SPA"/>
    <n v="379500"/>
    <n v="409.85819662393487"/>
    <s v="CLP"/>
    <s v="false"/>
  </r>
  <r>
    <s v="2400"/>
    <s v="CL"/>
    <x v="0"/>
    <n v="602"/>
    <s v="CL Ops Mall"/>
    <s v="RMESA"/>
    <x v="2"/>
    <s v="1200145018"/>
    <s v="10"/>
    <x v="2279"/>
    <s v="CAMBIO DE UBICACION CAMARA LPR + LOOP"/>
    <d v="2026-02-03T00:00:00"/>
    <s v="RCABEZAS"/>
    <s v="ZSRV"/>
    <s v=""/>
    <s v="76913083"/>
    <s v="COMERCIALIZADORA DE INGENIERIA"/>
    <n v="378761"/>
    <n v="409.06008013564741"/>
    <s v="CLP"/>
    <s v="false"/>
  </r>
  <r>
    <s v="1100"/>
    <s v="CL"/>
    <x v="0"/>
    <n v="914"/>
    <s v="Corp Explo. TI"/>
    <s v="CPAVEZ"/>
    <x v="2"/>
    <s v="1200144247"/>
    <s v="10"/>
    <x v="2280"/>
    <s v="CELULAR - JOSE JOFRE"/>
    <d v="2026-01-20T00:00:00"/>
    <s v="CPAVEZ"/>
    <s v="ZSRV"/>
    <s v="SER_GRAL"/>
    <s v="96806980"/>
    <s v="ENTEL PCS TELECOMUNICACIONES S.A."/>
    <n v="378403"/>
    <n v="408.67344183685594"/>
    <s v="CLP"/>
    <s v="false"/>
  </r>
  <r>
    <s v="3450"/>
    <s v="PE"/>
    <x v="1"/>
    <n v="814"/>
    <s v="PE Explotación TI"/>
    <s v="CPACHECO"/>
    <x v="2"/>
    <s v="1200144960"/>
    <s v="10"/>
    <x v="2281"/>
    <s v="SUM. NODOS FAUCETT"/>
    <d v="2026-02-02T00:00:00"/>
    <s v="PRA_CPACHECO"/>
    <s v="ZSRV"/>
    <s v="SER_GRAL"/>
    <s v="P56570705"/>
    <s v="ENERGY CLOUD S.A.C"/>
    <n v="1408"/>
    <n v="408.1159420289855"/>
    <s v="PEN"/>
    <s v="false"/>
  </r>
  <r>
    <s v="6740"/>
    <s v="PE"/>
    <x v="2"/>
    <n v="814"/>
    <s v="PE Explotación TI"/>
    <s v="CPACHECO"/>
    <x v="2"/>
    <s v="1200144949"/>
    <s v="10"/>
    <x v="2282"/>
    <s v="SUM. NODOS VES2"/>
    <d v="2026-02-02T00:00:00"/>
    <s v="PRA_CPACHECO"/>
    <s v="ZSRV"/>
    <s v="SER_GRAL"/>
    <s v="P56570705"/>
    <s v="ENERGY CLOUD S.A.C"/>
    <n v="1408"/>
    <n v="408.1159420289855"/>
    <s v="PEN"/>
    <s v="false"/>
  </r>
  <r>
    <s v="3300"/>
    <s v="PE"/>
    <x v="1"/>
    <n v="814"/>
    <s v="PE Explotación TI"/>
    <s v="CPACHECO"/>
    <x v="1"/>
    <s v="1400009166"/>
    <s v="10"/>
    <x v="2283"/>
    <s v="Telemetria 2026 - Arequipa"/>
    <d v="2026-01-20T00:00:00"/>
    <s v="PRA_CPACHECO"/>
    <s v="ZPMH"/>
    <s v="SER_GRAL"/>
    <s v="P56570705"/>
    <s v="ENERGY CLOUD S.A.C"/>
    <n v="1403.4"/>
    <n v="406.78260869565219"/>
    <s v="PEN"/>
    <s v="false"/>
  </r>
  <r>
    <s v="3300"/>
    <s v="PE"/>
    <x v="1"/>
    <n v="814"/>
    <s v="PE Explotación TI"/>
    <s v="CPACHECO"/>
    <x v="1"/>
    <s v="1400009166"/>
    <s v="20"/>
    <x v="2283"/>
    <s v="Telemetria 2026 - Arequipa"/>
    <d v="2026-01-20T00:00:00"/>
    <s v="PRA_CPACHECO"/>
    <s v="ZPMH"/>
    <s v="SER_GRAL"/>
    <s v="P56570705"/>
    <s v="ENERGY CLOUD S.A.C"/>
    <n v="1403.4"/>
    <n v="406.78260869565219"/>
    <s v="PEN"/>
    <s v="false"/>
  </r>
  <r>
    <s v="3300"/>
    <s v="PE"/>
    <x v="1"/>
    <n v="814"/>
    <s v="PE Explotación TI"/>
    <s v="CPACHECO"/>
    <x v="1"/>
    <s v="1400009166"/>
    <s v="30"/>
    <x v="2283"/>
    <s v="Telemetria 2026 - Arequipa"/>
    <d v="2026-01-20T00:00:00"/>
    <s v="PRA_CPACHECO"/>
    <s v="ZPMH"/>
    <s v="SER_GRAL"/>
    <s v="P56570705"/>
    <s v="ENERGY CLOUD S.A.C"/>
    <n v="1403.4"/>
    <n v="406.78260869565219"/>
    <s v="PEN"/>
    <s v="false"/>
  </r>
  <r>
    <s v="3300"/>
    <s v="PE"/>
    <x v="1"/>
    <n v="814"/>
    <s v="PE Explotación TI"/>
    <s v="CPACHECO"/>
    <x v="1"/>
    <s v="1400009166"/>
    <s v="40"/>
    <x v="2283"/>
    <s v="Telemetria 2026 - Arequipa"/>
    <d v="2026-01-20T00:00:00"/>
    <s v="PRA_CPACHECO"/>
    <s v="ZPMH"/>
    <s v="SER_GRAL"/>
    <s v="P56570705"/>
    <s v="ENERGY CLOUD S.A.C"/>
    <n v="1403.4"/>
    <n v="406.78260869565219"/>
    <s v="PEN"/>
    <s v="false"/>
  </r>
  <r>
    <s v="3300"/>
    <s v="PE"/>
    <x v="1"/>
    <n v="814"/>
    <s v="PE Explotación TI"/>
    <s v="CPACHECO"/>
    <x v="1"/>
    <s v="1400009166"/>
    <s v="50"/>
    <x v="2283"/>
    <s v="Telemetria 2026 - Arequipa"/>
    <d v="2026-01-20T00:00:00"/>
    <s v="PRA_CPACHECO"/>
    <s v="ZPMH"/>
    <s v="SER_GRAL"/>
    <s v="P56570705"/>
    <s v="ENERGY CLOUD S.A.C"/>
    <n v="1403.4"/>
    <n v="406.78260869565219"/>
    <s v="PEN"/>
    <s v="false"/>
  </r>
  <r>
    <s v="3300"/>
    <s v="PE"/>
    <x v="1"/>
    <n v="814"/>
    <s v="PE Explotación TI"/>
    <s v="CPACHECO"/>
    <x v="1"/>
    <s v="1400009166"/>
    <s v="60"/>
    <x v="2283"/>
    <s v="Telemetria 2026 - Arequipa"/>
    <d v="2026-01-20T00:00:00"/>
    <s v="PRA_CPACHECO"/>
    <s v="ZPMH"/>
    <s v="SER_GRAL"/>
    <s v="P56570705"/>
    <s v="ENERGY CLOUD S.A.C"/>
    <n v="1403.4"/>
    <n v="406.78260869565219"/>
    <s v="PEN"/>
    <s v="false"/>
  </r>
  <r>
    <s v="3300"/>
    <s v="PE"/>
    <x v="1"/>
    <n v="814"/>
    <s v="PE Explotación TI"/>
    <s v="CPACHECO"/>
    <x v="1"/>
    <s v="1400009166"/>
    <s v="70"/>
    <x v="2283"/>
    <s v="Telemetria 2026 - Arequipa"/>
    <d v="2026-01-20T00:00:00"/>
    <s v="PRA_CPACHECO"/>
    <s v="ZPMH"/>
    <s v="SER_GRAL"/>
    <s v="P56570705"/>
    <s v="ENERGY CLOUD S.A.C"/>
    <n v="1403.4"/>
    <n v="406.78260869565219"/>
    <s v="PEN"/>
    <s v="false"/>
  </r>
  <r>
    <s v="3300"/>
    <s v="PE"/>
    <x v="1"/>
    <n v="814"/>
    <s v="PE Explotación TI"/>
    <s v="CPACHECO"/>
    <x v="1"/>
    <s v="1400009166"/>
    <s v="80"/>
    <x v="2283"/>
    <s v="Telemetria 2026 - Arequipa"/>
    <d v="2026-01-20T00:00:00"/>
    <s v="PRA_CPACHECO"/>
    <s v="ZPMH"/>
    <s v="SER_GRAL"/>
    <s v="P56570705"/>
    <s v="ENERGY CLOUD S.A.C"/>
    <n v="1403.4"/>
    <n v="406.78260869565219"/>
    <s v="PEN"/>
    <s v="false"/>
  </r>
  <r>
    <s v="3300"/>
    <s v="PE"/>
    <x v="1"/>
    <n v="814"/>
    <s v="PE Explotación TI"/>
    <s v="CPACHECO"/>
    <x v="1"/>
    <s v="1400009166"/>
    <s v="90"/>
    <x v="2283"/>
    <s v="Telemetria 2026 - Arequipa"/>
    <d v="2026-01-20T00:00:00"/>
    <s v="PRA_CPACHECO"/>
    <s v="ZPMH"/>
    <s v="SER_GRAL"/>
    <s v="P56570705"/>
    <s v="ENERGY CLOUD S.A.C"/>
    <n v="1403.4"/>
    <n v="406.78260869565219"/>
    <s v="PEN"/>
    <s v="false"/>
  </r>
  <r>
    <s v="3300"/>
    <s v="PE"/>
    <x v="1"/>
    <n v="814"/>
    <s v="PE Explotación TI"/>
    <s v="CPACHECO"/>
    <x v="1"/>
    <s v="1400009166"/>
    <s v="100"/>
    <x v="2283"/>
    <s v="Telemetria 2026 - Arequipa"/>
    <d v="2026-01-20T00:00:00"/>
    <s v="PRA_CPACHECO"/>
    <s v="ZPMH"/>
    <s v="SER_GRAL"/>
    <s v="P56570705"/>
    <s v="ENERGY CLOUD S.A.C"/>
    <n v="1403.4"/>
    <n v="406.78260869565219"/>
    <s v="PEN"/>
    <s v="false"/>
  </r>
  <r>
    <s v="3300"/>
    <s v="PE"/>
    <x v="1"/>
    <n v="814"/>
    <s v="PE Explotación TI"/>
    <s v="CPACHECO"/>
    <x v="1"/>
    <s v="1400009166"/>
    <s v="110"/>
    <x v="2283"/>
    <s v="Telemetria 2026 - Arequipa"/>
    <d v="2026-01-20T00:00:00"/>
    <s v="PRA_CPACHECO"/>
    <s v="ZPMH"/>
    <s v="SER_GRAL"/>
    <s v="P56570705"/>
    <s v="ENERGY CLOUD S.A.C"/>
    <n v="1403.4"/>
    <n v="406.78260869565219"/>
    <s v="PEN"/>
    <s v="false"/>
  </r>
  <r>
    <s v="3300"/>
    <s v="PE"/>
    <x v="1"/>
    <n v="814"/>
    <s v="PE Explotación TI"/>
    <s v="CPACHECO"/>
    <x v="1"/>
    <s v="1400009166"/>
    <s v="120"/>
    <x v="2283"/>
    <s v="Telemetria 2026 - Arequipa"/>
    <d v="2026-01-20T00:00:00"/>
    <s v="PRA_CPACHECO"/>
    <s v="ZPMH"/>
    <s v="SER_GRAL"/>
    <s v="P56570705"/>
    <s v="ENERGY CLOUD S.A.C"/>
    <n v="1403.4"/>
    <n v="406.78260869565219"/>
    <s v="PEN"/>
    <s v="false"/>
  </r>
  <r>
    <s v="1100"/>
    <s v="CL"/>
    <x v="0"/>
    <n v="612"/>
    <s v="CL Serv al Cliente"/>
    <s v="AOLAVARRIA"/>
    <x v="2"/>
    <s v="1200145997"/>
    <s v="10"/>
    <x v="2284"/>
    <s v="QR- Carcasas CSAT"/>
    <d v="2026-02-20T00:00:00"/>
    <s v="PRA_AOLAVARR"/>
    <s v="ZSRV"/>
    <s v=""/>
    <s v="76813713"/>
    <s v="PRODUCCIONES PROMOTIVA SPA"/>
    <n v="376318"/>
    <n v="406.42165174473234"/>
    <s v="CLP"/>
    <s v="false"/>
  </r>
  <r>
    <s v="1100"/>
    <s v="CL"/>
    <x v="0"/>
    <n v="602"/>
    <s v="CL Ops Mall"/>
    <s v="Ext_mloyola"/>
    <x v="2"/>
    <s v="1200145470"/>
    <s v="10"/>
    <x v="2285"/>
    <s v="retiro ecobotellas diciembre PAK"/>
    <d v="2026-02-12T00:00:00"/>
    <s v="EXT_MLOYOLA"/>
    <s v="ZSRV"/>
    <s v=""/>
    <s v="65188179"/>
    <s v="FUNDACION REVALORA CHILE"/>
    <n v="375790"/>
    <n v="405.85141425377731"/>
    <s v="CLP"/>
    <s v="false"/>
  </r>
  <r>
    <s v="MAM"/>
    <s v="CL"/>
    <x v="0"/>
    <n v="602"/>
    <s v="CL Ops Mall"/>
    <s v="Ext_mloyola"/>
    <x v="2"/>
    <s v="1200145471"/>
    <s v="10"/>
    <x v="2286"/>
    <s v="retiro ecobotellas diciembre MAM"/>
    <d v="2026-02-12T00:00:00"/>
    <s v="EXT_MLOYOLA"/>
    <s v="ZSRV"/>
    <s v=""/>
    <s v="65188179"/>
    <s v="FUNDACION REVALORA CHILE"/>
    <n v="375790"/>
    <n v="405.85141425377731"/>
    <s v="CLP"/>
    <s v="false"/>
  </r>
  <r>
    <s v="MAM"/>
    <s v="CL"/>
    <x v="0"/>
    <n v="602"/>
    <s v="CL Ops Mall"/>
    <s v="Ext_mloyola"/>
    <x v="3"/>
    <s v="1200147542"/>
    <s v="10"/>
    <x v="2287"/>
    <s v="Retiro ecobotellas MAM febrero 2026"/>
    <d v="2026-03-18T00:00:00"/>
    <s v="EXT_MLOYOLA"/>
    <s v="ZSRV"/>
    <s v=""/>
    <s v="65188179"/>
    <s v="FUNDACION REVALORA CHILE"/>
    <n v="375790"/>
    <n v="405.85141425377731"/>
    <s v="CLP"/>
    <s v="false"/>
  </r>
  <r>
    <s v="3510"/>
    <s v="PE"/>
    <x v="1"/>
    <n v="802"/>
    <s v="PE Ops Mall"/>
    <s v="RBECERRA"/>
    <x v="2"/>
    <s v="1200143666"/>
    <s v="10"/>
    <x v="2288"/>
    <s v="REEMPLAZO DE ESPEJO DE ASCENSOR"/>
    <d v="2026-01-05T00:00:00"/>
    <s v="RBECERRA"/>
    <s v="ZSRV"/>
    <s v=""/>
    <s v="P47186416"/>
    <s v="WILSON CAMACHO CERDAN"/>
    <n v="1400"/>
    <n v="405.79710144927532"/>
    <s v="PEN"/>
    <s v="false"/>
  </r>
  <r>
    <s v="MIN"/>
    <s v="PE"/>
    <x v="1"/>
    <n v="804"/>
    <s v="PE Marketing Mall"/>
    <s v="AATOCHE"/>
    <x v="2"/>
    <s v="1200144199"/>
    <s v="10"/>
    <x v="2289"/>
    <s v="Publicidad Vía Pública_Volanteo Externo"/>
    <d v="2026-01-19T00:00:00"/>
    <s v="EXT_EDAVILA"/>
    <s v="ZSRV"/>
    <s v="SER_MKT"/>
    <s v="P20416564"/>
    <s v="SUSAN LEON PRODUCCIONES Y REPRESENT"/>
    <n v="1400"/>
    <n v="405.79710144927532"/>
    <s v="PEN"/>
    <s v="false"/>
  </r>
  <r>
    <s v="3540"/>
    <s v="PE"/>
    <x v="1"/>
    <n v="814"/>
    <s v="PE Explotación TI"/>
    <s v="PPETIT"/>
    <x v="2"/>
    <s v="1200144470"/>
    <s v="10"/>
    <x v="2290"/>
    <s v="Mtto sensor PK SUR"/>
    <d v="2026-01-23T00:00:00"/>
    <s v="PPETIT"/>
    <s v="ZSRV"/>
    <s v="SER_GRAL"/>
    <s v="P55513538"/>
    <s v="RETAIL CHECK PERU S.A.C."/>
    <n v="1400"/>
    <n v="405.79710144927532"/>
    <s v="PEN"/>
    <s v="false"/>
  </r>
  <r>
    <s v="3450"/>
    <s v="PE"/>
    <x v="1"/>
    <n v="816"/>
    <s v="PE Sgcia Infra"/>
    <s v="AVERGARA"/>
    <x v="2"/>
    <s v="1200144485"/>
    <s v="10"/>
    <x v="2291"/>
    <s v="REVISION_MOLINA_ENERO_2026"/>
    <d v="2026-01-23T00:00:00"/>
    <s v="EXT_ACHIHUAN"/>
    <s v="ZSRV"/>
    <s v="SER_GRAL"/>
    <s v="P49259204"/>
    <s v="AF CONCEPT S.A.C."/>
    <n v="1400"/>
    <n v="405.79710144927532"/>
    <s v="PEN"/>
    <s v="false"/>
  </r>
  <r>
    <s v="6740"/>
    <s v="PE"/>
    <x v="2"/>
    <n v="816"/>
    <s v="PE Sgcia Infra"/>
    <s v="MGRATELLY"/>
    <x v="2"/>
    <s v="1200144658"/>
    <s v="10"/>
    <x v="2292"/>
    <s v="REVISION_MPCHORRILLOS_ENERO_2026"/>
    <d v="2026-01-27T00:00:00"/>
    <s v="EXT_ACHIHUAN"/>
    <s v="ZSRV"/>
    <s v="SER_GRAL"/>
    <s v="P49259204"/>
    <s v="AF CONCEPT S.A.C."/>
    <n v="1400"/>
    <n v="405.79710144927532"/>
    <s v="PEN"/>
    <s v="false"/>
  </r>
  <r>
    <s v="MVS"/>
    <s v="PE"/>
    <x v="2"/>
    <n v="803"/>
    <s v="PE Ops Out/Strips"/>
    <s v="KORDAYA"/>
    <x v="2"/>
    <s v="1200145062"/>
    <s v="10"/>
    <x v="2293"/>
    <s v="INST_TOMACORRIENTES_VES1"/>
    <d v="2026-02-04T00:00:00"/>
    <s v="KORDAYA"/>
    <s v="ZSRV"/>
    <s v=""/>
    <s v="P48281567"/>
    <s v="ARTE CONSULTORES, EJECUTORES E.I.R."/>
    <n v="1400"/>
    <n v="405.79710144927532"/>
    <s v="PEN"/>
    <s v="false"/>
  </r>
  <r>
    <s v="6000"/>
    <s v="PE"/>
    <x v="2"/>
    <n v="801"/>
    <s v="PE Center Manager"/>
    <s v="LRIOS"/>
    <x v="2"/>
    <s v="1200146309"/>
    <s v="10"/>
    <x v="2294"/>
    <s v="26 PERU MEFEBAL SERV. REG. DE TÓPICO"/>
    <d v="2026-02-25T00:00:00"/>
    <s v="EXT_KNOLASCO"/>
    <s v="ZSRV"/>
    <s v="SER_VARIO"/>
    <s v="P61345984"/>
    <s v="GRUPO PERU MEDICAL SALUD S.A.C"/>
    <n v="1400"/>
    <n v="405.79710144927532"/>
    <s v="PEN"/>
    <s v="false"/>
  </r>
  <r>
    <s v="6000"/>
    <s v="PE"/>
    <x v="2"/>
    <n v="804"/>
    <s v="PE Marketing Mall"/>
    <s v="AATOCHE"/>
    <x v="2"/>
    <s v="1200146402"/>
    <s v="10"/>
    <x v="2295"/>
    <s v="Campaña escolar_BTS_permiso Mar"/>
    <d v="2026-02-26T00:00:00"/>
    <s v="EXT_KNOLASCO"/>
    <s v="ZSRV"/>
    <s v="SER_MKT"/>
    <s v="P60026937"/>
    <s v="GESINPRO S.A.C."/>
    <n v="1400"/>
    <n v="405.79710144927532"/>
    <s v="PEN"/>
    <s v="false"/>
  </r>
  <r>
    <s v="LAR"/>
    <s v="PE"/>
    <x v="1"/>
    <n v="801"/>
    <s v="PE Center Manager"/>
    <s v="FZAMALLOA"/>
    <x v="2"/>
    <s v="1200146427"/>
    <s v="10"/>
    <x v="2296"/>
    <s v="ITSE Sum. e Inst. Señaléticas"/>
    <d v="2026-02-26T00:00:00"/>
    <s v="EXT_BRODRIGU"/>
    <s v="ZSRV"/>
    <s v=""/>
    <s v="P60026937"/>
    <s v="GESINPRO S.A.C."/>
    <n v="1400"/>
    <n v="405.79710144927532"/>
    <s v="PEN"/>
    <s v="false"/>
  </r>
  <r>
    <s v="MIN"/>
    <s v="PE"/>
    <x v="1"/>
    <n v="802"/>
    <s v="PE Ops Mall"/>
    <s v="cpisfil"/>
    <x v="3"/>
    <s v="1200147212"/>
    <s v="10"/>
    <x v="2297"/>
    <s v="LIMPIEZA Y DESINFECCIÓN"/>
    <d v="2026-03-12T00:00:00"/>
    <s v="EXT_EDAVILA"/>
    <s v="ZSRV"/>
    <s v=""/>
    <s v="P39258943"/>
    <s v="DJN HABITAT S.A.C."/>
    <n v="1400"/>
    <n v="405.79710144927532"/>
    <s v="PEN"/>
    <s v="false"/>
  </r>
  <r>
    <s v="MOL"/>
    <s v="PE"/>
    <x v="1"/>
    <n v="802"/>
    <s v="PE Ops Mall"/>
    <s v="JZAPATA"/>
    <x v="3"/>
    <s v="1200147453"/>
    <s v="10"/>
    <x v="2298"/>
    <s v="SUM. SEÑALETICAS TTVV"/>
    <d v="2026-03-17T00:00:00"/>
    <s v="EXT_KNOLASCO"/>
    <s v="ZSRV"/>
    <s v=""/>
    <s v="P56607803"/>
    <s v="NATIONAL FACILITIES MANAGEMENT S.A."/>
    <n v="1398.6"/>
    <n v="405.39130434782606"/>
    <s v="PEN"/>
    <s v="false"/>
  </r>
  <r>
    <s v="MAM"/>
    <s v="CL"/>
    <x v="0"/>
    <n v="602"/>
    <s v="CL Ops Mall"/>
    <s v="MRUPAYAN"/>
    <x v="2"/>
    <s v="1200146781"/>
    <s v="10"/>
    <x v="2299"/>
    <s v="Retiro ducteria cubierta exlocal domino"/>
    <d v="2026-03-06T00:00:00"/>
    <s v="EXT_BBUSTOS"/>
    <s v="ZSRV"/>
    <s v="SER_GRAL"/>
    <s v="77692006"/>
    <s v="FISER SPA"/>
    <n v="375100"/>
    <n v="405.10621753264286"/>
    <s v="CLP"/>
    <s v="false"/>
  </r>
  <r>
    <s v="6150"/>
    <s v="PE"/>
    <x v="2"/>
    <n v="802"/>
    <s v="PE Ops Mall"/>
    <s v="AMARCHESINI"/>
    <x v="2"/>
    <s v="1200144868"/>
    <s v="10"/>
    <x v="2300"/>
    <s v="AUDITORIAS_BARRANCA_ENERO_2026"/>
    <d v="2026-01-30T00:00:00"/>
    <s v="EXT_ACHIHUAN"/>
    <s v="ZSRV"/>
    <s v="SER_GRAL"/>
    <s v="P49259204"/>
    <s v="AF CONCEPT S.A.C."/>
    <n v="1395"/>
    <n v="404.3478260869565"/>
    <s v="PEN"/>
    <s v="false"/>
  </r>
  <r>
    <s v="1100"/>
    <s v="CL"/>
    <x v="0"/>
    <n v="602"/>
    <s v="CL Ops Mall"/>
    <s v="MGALLARDO"/>
    <x v="2"/>
    <s v="1200143827"/>
    <s v="20"/>
    <x v="1962"/>
    <s v="Compra recuerdos apoyos navidad"/>
    <d v="2026-01-09T00:00:00"/>
    <s v="EXT_CNARANJO"/>
    <s v="ZSRV"/>
    <s v=""/>
    <s v="76682308"/>
    <s v="AGENCIA DE MEDIOS SIBERIA LIMITADA"/>
    <n v="373750"/>
    <n v="403.64822394781464"/>
    <s v="CLP"/>
    <s v="false"/>
  </r>
  <r>
    <s v="CUR"/>
    <s v="CL"/>
    <x v="0"/>
    <n v="602"/>
    <s v="CL Ops Mall"/>
    <s v="JLAZO"/>
    <x v="3"/>
    <s v="1200147529"/>
    <s v="10"/>
    <x v="2301"/>
    <s v="100 MT CADENA METALICA ZONA JARDIN"/>
    <d v="2026-03-18T00:00:00"/>
    <s v="JLAZO"/>
    <s v="ZSRV"/>
    <s v=""/>
    <s v="77503728"/>
    <s v="CONSTRUCCION Y SERVICIOS MAURICIO"/>
    <n v="373563"/>
    <n v="403.44626483643475"/>
    <s v="CLP"/>
    <s v="false"/>
  </r>
  <r>
    <s v="COQ"/>
    <s v="CL"/>
    <x v="0"/>
    <n v="602"/>
    <s v="CL Ops Mall"/>
    <s v="JCBARAHONA"/>
    <x v="2"/>
    <s v="1200146274"/>
    <s v="10"/>
    <x v="2302"/>
    <s v="REPARACION CAMARA 38"/>
    <d v="2026-02-24T00:00:00"/>
    <s v="JCBARAHONA"/>
    <s v="ZSRV"/>
    <s v=""/>
    <s v="76904816"/>
    <s v="INTEC GROUP SPA"/>
    <n v="373500"/>
    <n v="403.37822513580943"/>
    <s v="CLP"/>
    <s v="false"/>
  </r>
  <r>
    <s v="6740"/>
    <s v="PE"/>
    <x v="2"/>
    <n v="804"/>
    <s v="PE Marketing Mall"/>
    <s v="KORDAYA"/>
    <x v="2"/>
    <s v="1200146635"/>
    <s v="10"/>
    <x v="2303"/>
    <s v="POP_Marzo-CHO"/>
    <d v="2026-03-03T00:00:00"/>
    <s v="EXT_ACHIHUAN"/>
    <s v="ZSRV"/>
    <s v="SER_MKT"/>
    <s v="P60187122"/>
    <s v="IMAGETING E.I.R.L"/>
    <n v="1390"/>
    <n v="402.89855072463769"/>
    <s v="PEN"/>
    <s v="false"/>
  </r>
  <r>
    <s v="6500"/>
    <s v="PE"/>
    <x v="2"/>
    <n v="804"/>
    <s v="PE Marketing Mall"/>
    <s v="KORDAYA"/>
    <x v="2"/>
    <s v="1200146646"/>
    <s v="10"/>
    <x v="2304"/>
    <s v="POP_Marzo-VES1"/>
    <d v="2026-03-04T00:00:00"/>
    <s v="EXT_ACHIHUAN"/>
    <s v="ZSRV"/>
    <s v="SER_MKT"/>
    <s v="P60187122"/>
    <s v="IMAGETING E.I.R.L"/>
    <n v="1390"/>
    <n v="402.89855072463769"/>
    <s v="PEN"/>
    <s v="false"/>
  </r>
  <r>
    <s v="DCO"/>
    <s v="CO"/>
    <x v="3"/>
    <n v="711"/>
    <s v="CO A.Finanzas"/>
    <s v="ABARRAGAN"/>
    <x v="2"/>
    <s v="1200146626"/>
    <s v="10"/>
    <x v="2305"/>
    <s v="CABIFY FEBRERO 26"/>
    <d v="2026-03-04T00:00:00"/>
    <s v="LBARRAGAN"/>
    <s v="ZSRV"/>
    <s v=""/>
    <s v="C901612438"/>
    <s v="CABIFY EMPRESARIAL S.A.S"/>
    <n v="1478351"/>
    <n v="401.94426318651443"/>
    <s v="COP"/>
    <s v="false"/>
  </r>
  <r>
    <s v="6400"/>
    <s v="PE"/>
    <x v="2"/>
    <n v="802"/>
    <s v="PE Ops Mall"/>
    <s v="PBRAVO"/>
    <x v="2"/>
    <s v="1200145617"/>
    <s v="10"/>
    <x v="2306"/>
    <s v="SUMINISTROS DE CORRECTIVO SISTEMA D&amp;A"/>
    <d v="2026-02-13T00:00:00"/>
    <s v="RFC_CPI_SAP"/>
    <s v="ZSRV"/>
    <s v=""/>
    <s v="P60359466"/>
    <s v="ELECTRIC STORE S.A.C."/>
    <n v="1385"/>
    <n v="401.44927536231882"/>
    <s v="PEN"/>
    <s v="false"/>
  </r>
  <r>
    <s v="2400"/>
    <s v="CL"/>
    <x v="0"/>
    <n v="602"/>
    <s v="CL Ops Mall"/>
    <s v="rmesa"/>
    <x v="2"/>
    <s v="1200145666"/>
    <s v="10"/>
    <x v="2307"/>
    <s v="RETIRO RESIDUOS ENERO 2026 CE2"/>
    <d v="2026-02-16T00:00:00"/>
    <s v="EXT_JHERRERA"/>
    <s v="ZSRV"/>
    <s v=""/>
    <s v="96729820"/>
    <s v="ECOSER S.A"/>
    <n v="371649"/>
    <n v="401.37915393172273"/>
    <s v="CLP"/>
    <s v="false"/>
  </r>
  <r>
    <s v="3540"/>
    <s v="PE"/>
    <x v="1"/>
    <n v="810"/>
    <s v="PE Área Personas"/>
    <s v="CZARATE"/>
    <x v="2"/>
    <s v="1200146130"/>
    <s v="10"/>
    <x v="2308"/>
    <s v="RH1: BANDERINES, GLOBOS Y MAQUETA DE CUM"/>
    <d v="2026-02-23T00:00:00"/>
    <s v="CZARATE"/>
    <s v="ZSRV"/>
    <s v=""/>
    <s v="P60059384"/>
    <s v="DELIRIOCORP S.A.C"/>
    <n v="1382"/>
    <n v="400.5797101449275"/>
    <s v="PEN"/>
    <s v="false"/>
  </r>
  <r>
    <s v="MIN"/>
    <s v="PE"/>
    <x v="1"/>
    <n v="802"/>
    <s v="PE Ops Mall"/>
    <s v="jrojas"/>
    <x v="3"/>
    <s v="1200147358"/>
    <s v="10"/>
    <x v="2309"/>
    <s v="HABI. LOCAL.DHL WESTER UNION-A&amp;D"/>
    <d v="2026-03-16T00:00:00"/>
    <s v="EXT_EDAVILA"/>
    <s v="ZSRV"/>
    <s v=""/>
    <s v="P53839517"/>
    <s v="MR SISTEMAS ESPECIALES E.I.R.L."/>
    <n v="1380.11"/>
    <n v="400.03188405797096"/>
    <s v="PEN"/>
    <s v="false"/>
  </r>
  <r>
    <s v="MIN"/>
    <s v="PE"/>
    <x v="1"/>
    <n v="802"/>
    <s v="PE Ops Mall"/>
    <s v="Jrojas"/>
    <x v="3"/>
    <s v="1200147362"/>
    <s v="10"/>
    <x v="2310"/>
    <s v="HABI. LOCAL.EX JOYE. SANTA ROSA-A&amp;D"/>
    <d v="2026-03-16T00:00:00"/>
    <s v="EXT_EDAVILA"/>
    <s v="ZSRV"/>
    <s v=""/>
    <s v="P53839517"/>
    <s v="MR SISTEMAS ESPECIALES E.I.R.L."/>
    <n v="1380.11"/>
    <n v="400.03188405797096"/>
    <s v="PEN"/>
    <s v="false"/>
  </r>
  <r>
    <s v="MIN"/>
    <s v="PE"/>
    <x v="1"/>
    <n v="802"/>
    <s v="PE Ops Mall"/>
    <s v="jrojas"/>
    <x v="3"/>
    <s v="1200147328"/>
    <s v="10"/>
    <x v="2311"/>
    <s v="HABI. LOCAL.OPTICAS FASHION-A&amp;D"/>
    <d v="2026-03-13T00:00:00"/>
    <s v="EXT_EDAVILA"/>
    <s v="ZSRV"/>
    <s v=""/>
    <s v="P53839517"/>
    <s v="MR SISTEMAS ESPECIALES E.I.R.L."/>
    <n v="1380.1"/>
    <n v="400.02898550724632"/>
    <s v="PEN"/>
    <s v="false"/>
  </r>
  <r>
    <s v="MIN"/>
    <s v="PE"/>
    <x v="1"/>
    <n v="802"/>
    <s v="PE Ops Mall"/>
    <s v="JROJAS"/>
    <x v="3"/>
    <s v="1200147326"/>
    <s v="10"/>
    <x v="2312"/>
    <s v="HABI. LOCAL.EX PEI JI TEA-A&amp;D"/>
    <d v="2026-03-13T00:00:00"/>
    <s v="EXT_EDAVILA"/>
    <s v="ZSRV"/>
    <s v=""/>
    <s v="P53839517"/>
    <s v="MR SISTEMAS ESPECIALES E.I.R.L."/>
    <n v="1380.1"/>
    <n v="400.02898550724632"/>
    <s v="PEN"/>
    <s v="false"/>
  </r>
  <r>
    <s v="MIN"/>
    <s v="PE"/>
    <x v="1"/>
    <n v="802"/>
    <s v="PE Ops Mall"/>
    <s v="jrojas"/>
    <x v="3"/>
    <s v="1200147324"/>
    <s v="10"/>
    <x v="2313"/>
    <s v="HABI. LOCAL.PUNTO DE LA SUERTE-A&amp;D"/>
    <d v="2026-03-13T00:00:00"/>
    <s v="EXT_EDAVILA"/>
    <s v="ZSRV"/>
    <s v=""/>
    <s v="P53839517"/>
    <s v="MR SISTEMAS ESPECIALES E.I.R.L."/>
    <n v="1380.1"/>
    <n v="400.02898550724632"/>
    <s v="PEN"/>
    <s v="false"/>
  </r>
  <r>
    <s v="MIN"/>
    <s v="PE"/>
    <x v="1"/>
    <n v="802"/>
    <s v="PE Ops Mall"/>
    <s v="jrojas"/>
    <x v="3"/>
    <s v="1200147322"/>
    <s v="10"/>
    <x v="2314"/>
    <s v="HABI. LOCAL.BITEL-A&amp;D"/>
    <d v="2026-03-13T00:00:00"/>
    <s v="EXT_EDAVILA"/>
    <s v="ZSRV"/>
    <s v=""/>
    <s v="P53839517"/>
    <s v="MR SISTEMAS ESPECIALES E.I.R.L."/>
    <n v="1380.1"/>
    <n v="400.02898550724632"/>
    <s v="PEN"/>
    <s v="false"/>
  </r>
  <r>
    <s v="MIN"/>
    <s v="PE"/>
    <x v="1"/>
    <n v="802"/>
    <s v="PE Ops Mall"/>
    <s v="jrojas"/>
    <x v="3"/>
    <s v="1200147320"/>
    <s v="10"/>
    <x v="2315"/>
    <s v="HABI. LOCAL.LAVANDERIA SAGITA-A&amp;D"/>
    <d v="2026-03-13T00:00:00"/>
    <s v="EXT_EDAVILA"/>
    <s v="ZSRV"/>
    <s v=""/>
    <s v="P53839517"/>
    <s v="MR SISTEMAS ESPECIALES E.I.R.L."/>
    <n v="1380.1"/>
    <n v="400.02898550724632"/>
    <s v="PEN"/>
    <s v="false"/>
  </r>
  <r>
    <s v="6150"/>
    <s v="PE"/>
    <x v="2"/>
    <n v="802"/>
    <s v="PE Ops Mall"/>
    <s v="JGONZALES"/>
    <x v="2"/>
    <s v="1200144743"/>
    <s v="10"/>
    <x v="2316"/>
    <s v="Suministro de sensores de humo"/>
    <d v="2026-01-28T00:00:00"/>
    <s v="JGONZALES"/>
    <s v="ZSRV"/>
    <s v=""/>
    <s v="P60434597"/>
    <s v="DINAMO CONTROL &amp; AUTOMATIZACION S.A"/>
    <n v="1380"/>
    <n v="400"/>
    <s v="PEN"/>
    <s v="false"/>
  </r>
  <r>
    <s v="1110"/>
    <s v="CL"/>
    <x v="0"/>
    <n v="604"/>
    <s v="CL Marketing Mall"/>
    <s v="F.MOZO"/>
    <x v="2"/>
    <s v="1200144709"/>
    <s v="10"/>
    <x v="2317"/>
    <s v="BODEGA/ ORDEN Y LIMPIEZA"/>
    <d v="2026-01-28T00:00:00"/>
    <s v="MFILIPINI"/>
    <s v="ZSRV"/>
    <s v=""/>
    <s v="76666197"/>
    <s v="LA AMPOLLETA PRODUCCION AUDIOVISUAL"/>
    <n v="370300"/>
    <n v="399.92224034214252"/>
    <s v="CLP"/>
    <s v="false"/>
  </r>
  <r>
    <s v="1100"/>
    <s v="CL"/>
    <x v="0"/>
    <n v="914"/>
    <s v="Corp Explo. TI"/>
    <s v="CPAVEZ"/>
    <x v="2"/>
    <s v="1200144391"/>
    <s v="10"/>
    <x v="2318"/>
    <s v="CELULAR - NICOLAS MEDEL"/>
    <d v="2026-01-22T00:00:00"/>
    <s v="CPAVEZ"/>
    <s v="ZSRV"/>
    <s v="SER_GRAL"/>
    <s v="96806980"/>
    <s v="ENTEL PCS TELECOMUNICACIONES S.A."/>
    <n v="370000"/>
    <n v="399.59824176773623"/>
    <s v="CLP"/>
    <s v="false"/>
  </r>
  <r>
    <s v="1100"/>
    <s v="CL"/>
    <x v="0"/>
    <n v="914"/>
    <s v="Corp Explo. TI"/>
    <s v="CPAVEZ"/>
    <x v="2"/>
    <s v="1200145745"/>
    <s v="10"/>
    <x v="2319"/>
    <s v="CELULAR - CARLOS PEREZ"/>
    <d v="2026-02-17T00:00:00"/>
    <s v="CPAVEZ"/>
    <s v="ZSRV"/>
    <s v="SER_GRAL"/>
    <s v="96806980"/>
    <s v="ENTEL PCS TELECOMUNICACIONES S.A."/>
    <n v="370000"/>
    <n v="399.59824176773623"/>
    <s v="CLP"/>
    <s v="false"/>
  </r>
  <r>
    <s v="2400"/>
    <s v="CL"/>
    <x v="0"/>
    <n v="602"/>
    <s v="CL Ops Mall"/>
    <s v="RMESA"/>
    <x v="2"/>
    <s v="1200143894"/>
    <s v="10"/>
    <x v="2320"/>
    <s v="Letreros parking ira"/>
    <d v="2026-01-12T00:00:00"/>
    <s v="PCAMPOS"/>
    <s v="ZSRV"/>
    <s v=""/>
    <s v="77127582"/>
    <s v="CHILE SEÑALETICAS SPA"/>
    <n v="9.5500000000000007"/>
    <n v="397.91666666666669"/>
    <s v="UF"/>
    <s v="false"/>
  </r>
  <r>
    <s v="MAM"/>
    <s v="CL"/>
    <x v="0"/>
    <n v="604"/>
    <s v="CL Marketing Mall"/>
    <s v="CESTAY"/>
    <x v="2"/>
    <s v="1200144853"/>
    <s v="10"/>
    <x v="2321"/>
    <s v="CORAZON/14F/940/ENERO26"/>
    <d v="2026-01-30T00:00:00"/>
    <s v="CESTAY"/>
    <s v="ZSRV"/>
    <s v=""/>
    <s v="76666197"/>
    <s v="LA AMPOLLETA PRODUCCION AUDIOVISUAL"/>
    <n v="368000"/>
    <n v="397.43825127169441"/>
    <s v="CLP"/>
    <s v="false"/>
  </r>
  <r>
    <s v="6740"/>
    <s v="PE"/>
    <x v="2"/>
    <n v="803"/>
    <s v="PE Ops Out/Strips"/>
    <s v="KORDAYA"/>
    <x v="2"/>
    <s v="1200144600"/>
    <s v="20"/>
    <x v="2322"/>
    <s v="RECOJO_RRSS_80%"/>
    <d v="2026-01-26T00:00:00"/>
    <s v="KORDAYA"/>
    <s v="ZSRV"/>
    <s v=""/>
    <s v="P60839151"/>
    <s v="ECOLOGIA SERVICIOS Y TRANSPORTE S.A"/>
    <n v="1368"/>
    <n v="396.52173913043475"/>
    <s v="PEN"/>
    <s v="false"/>
  </r>
  <r>
    <s v="MVS"/>
    <s v="PE"/>
    <x v="2"/>
    <n v="803"/>
    <s v="PE Ops Out/Strips"/>
    <s v="KORDAYA"/>
    <x v="2"/>
    <s v="1200144997"/>
    <s v="20"/>
    <x v="2323"/>
    <s v="RECOJO_RRSS_80%"/>
    <d v="2026-02-03T00:00:00"/>
    <s v="KORDAYA"/>
    <s v="ZSRV"/>
    <s v=""/>
    <s v="P60839151"/>
    <s v="ECOLOGIA SERVICIOS Y TRANSPORTE S.A"/>
    <n v="1368"/>
    <n v="396.52173913043475"/>
    <s v="PEN"/>
    <s v="false"/>
  </r>
  <r>
    <s v="6150"/>
    <s v="PE"/>
    <x v="2"/>
    <n v="802"/>
    <s v="PE Ops Mall"/>
    <s v="JGONZALES"/>
    <x v="2"/>
    <s v="1200145169"/>
    <s v="10"/>
    <x v="2324"/>
    <s v="protector inox 4 para puerta enrrollable"/>
    <d v="2026-02-06T00:00:00"/>
    <s v="JGONZALES"/>
    <s v="ZSRV"/>
    <s v=""/>
    <s v="P61079106"/>
    <s v="FAB TECH COMPANY E.I.R.L"/>
    <n v="1367"/>
    <n v="396.231884057971"/>
    <s v="PEN"/>
    <s v="false"/>
  </r>
  <r>
    <s v="LAR"/>
    <s v="PE"/>
    <x v="1"/>
    <n v="801"/>
    <s v="PE Center Manager"/>
    <s v="FZAMALLOA"/>
    <x v="2"/>
    <s v="1200143654"/>
    <s v="10"/>
    <x v="2325"/>
    <s v="MANTENIMIENTO PANEL DE ALARMAS SIMPLEX F"/>
    <d v="2026-01-05T00:00:00"/>
    <s v="EXT_BRODRIGU"/>
    <s v="ZSRV"/>
    <s v=""/>
    <s v="P60434597"/>
    <s v="DINAMO CONTROL &amp; AUTOMATIZACION S.A"/>
    <n v="1362.33"/>
    <n v="394.87826086956517"/>
    <s v="PEN"/>
    <s v="false"/>
  </r>
  <r>
    <s v="1100"/>
    <s v="CL"/>
    <x v="0"/>
    <n v="910"/>
    <s v="Corp A. Personas"/>
    <s v="CCHUECAS"/>
    <x v="2"/>
    <s v="1200145713"/>
    <s v="10"/>
    <x v="2326"/>
    <s v="Curso Interpretación y Análisis del Sist"/>
    <d v="2026-02-16T00:00:00"/>
    <s v="DQUINTANA"/>
    <s v="ZSRV"/>
    <s v=""/>
    <s v="60910000"/>
    <s v="UNIVERSIDAD DE CHILE"/>
    <n v="365500"/>
    <n v="394.73826315164217"/>
    <s v="CLP"/>
    <s v="false"/>
  </r>
  <r>
    <s v="1100"/>
    <s v="CL"/>
    <x v="0"/>
    <n v="602"/>
    <s v="CL Ops Mall"/>
    <s v="agomez"/>
    <x v="2"/>
    <s v="1200145139"/>
    <s v="10"/>
    <x v="2327"/>
    <s v="GRAFICA escaleras mecanicas"/>
    <d v="2026-02-05T00:00:00"/>
    <s v="EXT_DMENESES"/>
    <s v="ZSRV"/>
    <s v=""/>
    <s v="76593514"/>
    <s v="TEMPO PRODUCCIONES BY DS SPA"/>
    <n v="365000"/>
    <n v="394.19826552763169"/>
    <s v="CLP"/>
    <s v="false"/>
  </r>
  <r>
    <s v="6500"/>
    <s v="PE"/>
    <x v="2"/>
    <n v="814"/>
    <s v="PE Explotación TI"/>
    <s v="CPACHECO"/>
    <x v="1"/>
    <s v="1400009162"/>
    <s v="10"/>
    <x v="2328"/>
    <s v="Telemetria 2026 - Huaral"/>
    <d v="2026-01-20T00:00:00"/>
    <s v="PRA_CPACHECO"/>
    <s v="ZPMH"/>
    <s v="SER_GRAL"/>
    <s v="P56570705"/>
    <s v="ENERGY CLOUD S.A.C"/>
    <n v="1358.4"/>
    <n v="393.73913043478262"/>
    <s v="PEN"/>
    <s v="false"/>
  </r>
  <r>
    <s v="6500"/>
    <s v="PE"/>
    <x v="2"/>
    <n v="814"/>
    <s v="PE Explotación TI"/>
    <s v="CPACHECO"/>
    <x v="1"/>
    <s v="1400009162"/>
    <s v="20"/>
    <x v="2328"/>
    <s v="Telemetria 2026 - Huaral"/>
    <d v="2026-01-20T00:00:00"/>
    <s v="PRA_CPACHECO"/>
    <s v="ZPMH"/>
    <s v="SER_GRAL"/>
    <s v="P56570705"/>
    <s v="ENERGY CLOUD S.A.C"/>
    <n v="1358.4"/>
    <n v="393.73913043478262"/>
    <s v="PEN"/>
    <s v="false"/>
  </r>
  <r>
    <s v="6500"/>
    <s v="PE"/>
    <x v="2"/>
    <n v="814"/>
    <s v="PE Explotación TI"/>
    <s v="CPACHECO"/>
    <x v="1"/>
    <s v="1400009162"/>
    <s v="30"/>
    <x v="2328"/>
    <s v="Telemetria 2026 - Huaral"/>
    <d v="2026-01-20T00:00:00"/>
    <s v="PRA_CPACHECO"/>
    <s v="ZPMH"/>
    <s v="SER_GRAL"/>
    <s v="P56570705"/>
    <s v="ENERGY CLOUD S.A.C"/>
    <n v="1358.4"/>
    <n v="393.73913043478262"/>
    <s v="PEN"/>
    <s v="false"/>
  </r>
  <r>
    <s v="6500"/>
    <s v="PE"/>
    <x v="2"/>
    <n v="814"/>
    <s v="PE Explotación TI"/>
    <s v="CPACHECO"/>
    <x v="1"/>
    <s v="1400009162"/>
    <s v="40"/>
    <x v="2328"/>
    <s v="Telemetria 2026 - Huaral"/>
    <d v="2026-01-20T00:00:00"/>
    <s v="PRA_CPACHECO"/>
    <s v="ZPMH"/>
    <s v="SER_GRAL"/>
    <s v="P56570705"/>
    <s v="ENERGY CLOUD S.A.C"/>
    <n v="1358.4"/>
    <n v="393.73913043478262"/>
    <s v="PEN"/>
    <s v="false"/>
  </r>
  <r>
    <s v="6500"/>
    <s v="PE"/>
    <x v="2"/>
    <n v="814"/>
    <s v="PE Explotación TI"/>
    <s v="CPACHECO"/>
    <x v="1"/>
    <s v="1400009162"/>
    <s v="50"/>
    <x v="2328"/>
    <s v="Telemetria 2026 - Huaral"/>
    <d v="2026-01-20T00:00:00"/>
    <s v="PRA_CPACHECO"/>
    <s v="ZPMH"/>
    <s v="SER_GRAL"/>
    <s v="P56570705"/>
    <s v="ENERGY CLOUD S.A.C"/>
    <n v="1358.4"/>
    <n v="393.73913043478262"/>
    <s v="PEN"/>
    <s v="false"/>
  </r>
  <r>
    <s v="6500"/>
    <s v="PE"/>
    <x v="2"/>
    <n v="814"/>
    <s v="PE Explotación TI"/>
    <s v="CPACHECO"/>
    <x v="1"/>
    <s v="1400009162"/>
    <s v="60"/>
    <x v="2328"/>
    <s v="Telemetria 2026 - Huaral"/>
    <d v="2026-01-20T00:00:00"/>
    <s v="PRA_CPACHECO"/>
    <s v="ZPMH"/>
    <s v="SER_GRAL"/>
    <s v="P56570705"/>
    <s v="ENERGY CLOUD S.A.C"/>
    <n v="1358.4"/>
    <n v="393.73913043478262"/>
    <s v="PEN"/>
    <s v="false"/>
  </r>
  <r>
    <s v="6500"/>
    <s v="PE"/>
    <x v="2"/>
    <n v="814"/>
    <s v="PE Explotación TI"/>
    <s v="CPACHECO"/>
    <x v="1"/>
    <s v="1400009162"/>
    <s v="70"/>
    <x v="2328"/>
    <s v="Telemetria 2026 - Huaral"/>
    <d v="2026-01-20T00:00:00"/>
    <s v="PRA_CPACHECO"/>
    <s v="ZPMH"/>
    <s v="SER_GRAL"/>
    <s v="P56570705"/>
    <s v="ENERGY CLOUD S.A.C"/>
    <n v="1358.4"/>
    <n v="393.73913043478262"/>
    <s v="PEN"/>
    <s v="false"/>
  </r>
  <r>
    <s v="6500"/>
    <s v="PE"/>
    <x v="2"/>
    <n v="814"/>
    <s v="PE Explotación TI"/>
    <s v="CPACHECO"/>
    <x v="1"/>
    <s v="1400009162"/>
    <s v="80"/>
    <x v="2328"/>
    <s v="Telemetria 2026 - Huaral"/>
    <d v="2026-01-20T00:00:00"/>
    <s v="PRA_CPACHECO"/>
    <s v="ZPMH"/>
    <s v="SER_GRAL"/>
    <s v="P56570705"/>
    <s v="ENERGY CLOUD S.A.C"/>
    <n v="1358.4"/>
    <n v="393.73913043478262"/>
    <s v="PEN"/>
    <s v="false"/>
  </r>
  <r>
    <s v="6500"/>
    <s v="PE"/>
    <x v="2"/>
    <n v="814"/>
    <s v="PE Explotación TI"/>
    <s v="CPACHECO"/>
    <x v="1"/>
    <s v="1400009162"/>
    <s v="90"/>
    <x v="2328"/>
    <s v="Telemetria 2026 - Huaral"/>
    <d v="2026-01-20T00:00:00"/>
    <s v="PRA_CPACHECO"/>
    <s v="ZPMH"/>
    <s v="SER_GRAL"/>
    <s v="P56570705"/>
    <s v="ENERGY CLOUD S.A.C"/>
    <n v="1358.4"/>
    <n v="393.73913043478262"/>
    <s v="PEN"/>
    <s v="false"/>
  </r>
  <r>
    <s v="6500"/>
    <s v="PE"/>
    <x v="2"/>
    <n v="814"/>
    <s v="PE Explotación TI"/>
    <s v="CPACHECO"/>
    <x v="1"/>
    <s v="1400009162"/>
    <s v="100"/>
    <x v="2328"/>
    <s v="Telemetria 2026 - Huaral"/>
    <d v="2026-01-20T00:00:00"/>
    <s v="PRA_CPACHECO"/>
    <s v="ZPMH"/>
    <s v="SER_GRAL"/>
    <s v="P56570705"/>
    <s v="ENERGY CLOUD S.A.C"/>
    <n v="1358.4"/>
    <n v="393.73913043478262"/>
    <s v="PEN"/>
    <s v="false"/>
  </r>
  <r>
    <s v="6500"/>
    <s v="PE"/>
    <x v="2"/>
    <n v="814"/>
    <s v="PE Explotación TI"/>
    <s v="CPACHECO"/>
    <x v="1"/>
    <s v="1400009162"/>
    <s v="110"/>
    <x v="2328"/>
    <s v="Telemetria 2026 - Huaral"/>
    <d v="2026-01-20T00:00:00"/>
    <s v="PRA_CPACHECO"/>
    <s v="ZPMH"/>
    <s v="SER_GRAL"/>
    <s v="P56570705"/>
    <s v="ENERGY CLOUD S.A.C"/>
    <n v="1358.4"/>
    <n v="393.73913043478262"/>
    <s v="PEN"/>
    <s v="false"/>
  </r>
  <r>
    <s v="6500"/>
    <s v="PE"/>
    <x v="2"/>
    <n v="814"/>
    <s v="PE Explotación TI"/>
    <s v="CPACHECO"/>
    <x v="1"/>
    <s v="1400009162"/>
    <s v="120"/>
    <x v="2328"/>
    <s v="Telemetria 2026 - Huaral"/>
    <d v="2026-01-20T00:00:00"/>
    <s v="PRA_CPACHECO"/>
    <s v="ZPMH"/>
    <s v="SER_GRAL"/>
    <s v="P56570705"/>
    <s v="ENERGY CLOUD S.A.C"/>
    <n v="1358.4"/>
    <n v="393.73913043478262"/>
    <s v="PEN"/>
    <s v="false"/>
  </r>
  <r>
    <s v="1100"/>
    <s v="CL"/>
    <x v="0"/>
    <n v="622"/>
    <s v="CL Arq Mall"/>
    <s v="S UGARTE"/>
    <x v="1"/>
    <s v="1400009218"/>
    <s v="10"/>
    <x v="2329"/>
    <s v="SERV DE DIBUJO VF ENE 26 - PAK"/>
    <d v="2026-02-02T00:00:00"/>
    <s v="BILLESCA"/>
    <s v="ZPMH"/>
    <s v=""/>
    <s v="76088833"/>
    <s v="ASESORIAS E INVERSIONES FAUNDEZ LAT"/>
    <n v="9.4440000000000008"/>
    <n v="393.5"/>
    <s v="UF"/>
    <s v="false"/>
  </r>
  <r>
    <s v="1100"/>
    <s v="CL"/>
    <x v="0"/>
    <n v="622"/>
    <s v="CL Arq Mall"/>
    <s v="S UGARTE"/>
    <x v="1"/>
    <s v="1400009218"/>
    <s v="20"/>
    <x v="2329"/>
    <s v="SERV DE DIBUJO VF FEB 26 - PAK"/>
    <d v="2026-02-02T00:00:00"/>
    <s v="BILLESCA"/>
    <s v="ZPMH"/>
    <s v=""/>
    <s v="76088833"/>
    <s v="ASESORIAS E INVERSIONES FAUNDEZ LAT"/>
    <n v="9.4440000000000008"/>
    <n v="393.5"/>
    <s v="UF"/>
    <s v="false"/>
  </r>
  <r>
    <s v="1100"/>
    <s v="CL"/>
    <x v="0"/>
    <n v="622"/>
    <s v="CL Arq Mall"/>
    <s v="S UGARTE"/>
    <x v="1"/>
    <s v="1400009218"/>
    <s v="30"/>
    <x v="2329"/>
    <s v="SERV DE DIBUJO VF MAR 26 - PAK"/>
    <d v="2026-02-02T00:00:00"/>
    <s v="BILLESCA"/>
    <s v="ZPMH"/>
    <s v=""/>
    <s v="76088833"/>
    <s v="ASESORIAS E INVERSIONES FAUNDEZ LAT"/>
    <n v="9.4440000000000008"/>
    <n v="393.5"/>
    <s v="UF"/>
    <s v="false"/>
  </r>
  <r>
    <s v="1100"/>
    <s v="CL"/>
    <x v="0"/>
    <n v="622"/>
    <s v="CL Arq Mall"/>
    <s v="S UGARTE"/>
    <x v="1"/>
    <s v="1400009218"/>
    <s v="40"/>
    <x v="2329"/>
    <s v="SERV DE DIBUJO VF ABR 26 - PAK"/>
    <d v="2026-02-02T00:00:00"/>
    <s v="BILLESCA"/>
    <s v="ZPMH"/>
    <s v=""/>
    <s v="76088833"/>
    <s v="ASESORIAS E INVERSIONES FAUNDEZ LAT"/>
    <n v="9.4440000000000008"/>
    <n v="393.5"/>
    <s v="UF"/>
    <s v="false"/>
  </r>
  <r>
    <s v="1100"/>
    <s v="CL"/>
    <x v="0"/>
    <n v="622"/>
    <s v="CL Arq Mall"/>
    <s v="S UGARTE"/>
    <x v="1"/>
    <s v="1400009218"/>
    <s v="50"/>
    <x v="2329"/>
    <s v="SERV DE DIBUJO VF MAY 26 - PAK"/>
    <d v="2026-02-02T00:00:00"/>
    <s v="BILLESCA"/>
    <s v="ZPMH"/>
    <s v=""/>
    <s v="76088833"/>
    <s v="ASESORIAS E INVERSIONES FAUNDEZ LAT"/>
    <n v="9.4440000000000008"/>
    <n v="393.5"/>
    <s v="UF"/>
    <s v="false"/>
  </r>
  <r>
    <s v="1100"/>
    <s v="CL"/>
    <x v="0"/>
    <n v="622"/>
    <s v="CL Arq Mall"/>
    <s v="S UGARTE"/>
    <x v="1"/>
    <s v="1400009218"/>
    <s v="60"/>
    <x v="2329"/>
    <s v="SERV DE DIBUJO VF JUN 26 - PAK"/>
    <d v="2026-02-02T00:00:00"/>
    <s v="BILLESCA"/>
    <s v="ZPMH"/>
    <s v=""/>
    <s v="76088833"/>
    <s v="ASESORIAS E INVERSIONES FAUNDEZ LAT"/>
    <n v="9.4440000000000008"/>
    <n v="393.5"/>
    <s v="UF"/>
    <s v="false"/>
  </r>
  <r>
    <s v="1100"/>
    <s v="CL"/>
    <x v="0"/>
    <n v="622"/>
    <s v="CL Arq Mall"/>
    <s v="S UGARTE"/>
    <x v="1"/>
    <s v="1400009218"/>
    <s v="70"/>
    <x v="2329"/>
    <s v="SERV DE DIBUJO VF JUL 26 - PAK"/>
    <d v="2026-02-02T00:00:00"/>
    <s v="BILLESCA"/>
    <s v="ZPMH"/>
    <s v=""/>
    <s v="76088833"/>
    <s v="ASESORIAS E INVERSIONES FAUNDEZ LAT"/>
    <n v="9.4440000000000008"/>
    <n v="393.5"/>
    <s v="UF"/>
    <s v="false"/>
  </r>
  <r>
    <s v="1100"/>
    <s v="CL"/>
    <x v="0"/>
    <n v="622"/>
    <s v="CL Arq Mall"/>
    <s v="S UGARTE"/>
    <x v="1"/>
    <s v="1400009218"/>
    <s v="80"/>
    <x v="2329"/>
    <s v="SERV DE DIBUJO VF AGO 26 - PAK"/>
    <d v="2026-02-02T00:00:00"/>
    <s v="BILLESCA"/>
    <s v="ZPMH"/>
    <s v=""/>
    <s v="76088833"/>
    <s v="ASESORIAS E INVERSIONES FAUNDEZ LAT"/>
    <n v="9.4440000000000008"/>
    <n v="393.5"/>
    <s v="UF"/>
    <s v="false"/>
  </r>
  <r>
    <s v="1100"/>
    <s v="CL"/>
    <x v="0"/>
    <n v="622"/>
    <s v="CL Arq Mall"/>
    <s v="S UGARTE"/>
    <x v="1"/>
    <s v="1400009218"/>
    <s v="90"/>
    <x v="2329"/>
    <s v="SERV DE DIBUJO VF SEP 26 - PAK"/>
    <d v="2026-02-02T00:00:00"/>
    <s v="BILLESCA"/>
    <s v="ZPMH"/>
    <s v=""/>
    <s v="76088833"/>
    <s v="ASESORIAS E INVERSIONES FAUNDEZ LAT"/>
    <n v="9.4440000000000008"/>
    <n v="393.5"/>
    <s v="UF"/>
    <s v="false"/>
  </r>
  <r>
    <s v="1100"/>
    <s v="CL"/>
    <x v="0"/>
    <n v="622"/>
    <s v="CL Arq Mall"/>
    <s v="S UGARTE"/>
    <x v="1"/>
    <s v="1400009218"/>
    <s v="100"/>
    <x v="2329"/>
    <s v="SERV DE DIBUJO VF OCT 26 - PAK"/>
    <d v="2026-02-02T00:00:00"/>
    <s v="BILLESCA"/>
    <s v="ZPMH"/>
    <s v=""/>
    <s v="76088833"/>
    <s v="ASESORIAS E INVERSIONES FAUNDEZ LAT"/>
    <n v="9.4440000000000008"/>
    <n v="393.5"/>
    <s v="UF"/>
    <s v="false"/>
  </r>
  <r>
    <s v="1100"/>
    <s v="CL"/>
    <x v="0"/>
    <n v="622"/>
    <s v="CL Arq Mall"/>
    <s v="S UGARTE"/>
    <x v="1"/>
    <s v="1400009218"/>
    <s v="110"/>
    <x v="2329"/>
    <s v="SERV DE DIBUJO VF NOV 26 - PAK"/>
    <d v="2026-02-02T00:00:00"/>
    <s v="BILLESCA"/>
    <s v="ZPMH"/>
    <s v=""/>
    <s v="76088833"/>
    <s v="ASESORIAS E INVERSIONES FAUNDEZ LAT"/>
    <n v="9.4440000000000008"/>
    <n v="393.5"/>
    <s v="UF"/>
    <s v="false"/>
  </r>
  <r>
    <s v="1100"/>
    <s v="CL"/>
    <x v="0"/>
    <n v="622"/>
    <s v="CL Arq Mall"/>
    <s v="S UGARTE"/>
    <x v="1"/>
    <s v="1400009218"/>
    <s v="120"/>
    <x v="2329"/>
    <s v="SERV DE DIBUJO VF DIC 26 - PAK"/>
    <d v="2026-02-02T00:00:00"/>
    <s v="BILLESCA"/>
    <s v="ZPMH"/>
    <s v=""/>
    <s v="76088833"/>
    <s v="ASESORIAS E INVERSIONES FAUNDEZ LAT"/>
    <n v="9.4440000000000008"/>
    <n v="393.5"/>
    <s v="UF"/>
    <s v="false"/>
  </r>
  <r>
    <s v="3540"/>
    <s v="PE"/>
    <x v="1"/>
    <n v="813"/>
    <s v="PE Gcia Ops"/>
    <s v="ivalderrama"/>
    <x v="2"/>
    <s v="1200144287"/>
    <s v="10"/>
    <x v="2330"/>
    <s v="Shalom - Parque La Molina"/>
    <d v="2026-01-20T00:00:00"/>
    <s v="IVALDERRAMA"/>
    <s v="ZSRV"/>
    <s v=""/>
    <s v="P53875769"/>
    <s v="DACA PUBLICIDAD SAC"/>
    <n v="1354"/>
    <n v="392.463768115942"/>
    <s v="PEN"/>
    <s v="false"/>
  </r>
  <r>
    <s v="1100"/>
    <s v="CL"/>
    <x v="0"/>
    <n v="608"/>
    <s v="CL Área Legal"/>
    <s v="P SCHWENCKE"/>
    <x v="2"/>
    <s v="1200143906"/>
    <s v="10"/>
    <x v="2331"/>
    <s v="PLATAFORMA DIGITAL CONTRATOS DIC 25"/>
    <d v="2026-01-12T00:00:00"/>
    <s v="BILLESCA"/>
    <s v="ZSRV"/>
    <s v=""/>
    <s v="76487501"/>
    <s v="INVERSIONES Y ASESORIAS DE PROGRAMA"/>
    <n v="9.4"/>
    <n v="391.66666666666669"/>
    <s v="UF"/>
    <s v="false"/>
  </r>
  <r>
    <s v="6650"/>
    <s v="PE"/>
    <x v="2"/>
    <n v="802"/>
    <s v="PE Ops Mall"/>
    <s v="MCHACALIAZA"/>
    <x v="2"/>
    <s v="1200144431"/>
    <s v="10"/>
    <x v="2332"/>
    <s v="Materiales para mantto de canaletas."/>
    <d v="2026-01-22T00:00:00"/>
    <s v="MCHACALIAZA"/>
    <s v="ZSRV"/>
    <s v=""/>
    <s v="P60359466"/>
    <s v="ELECTRIC STORE S.A.C."/>
    <n v="1350"/>
    <n v="391.30434782608694"/>
    <s v="PEN"/>
    <s v="false"/>
  </r>
  <r>
    <s v="PJM"/>
    <s v="PE"/>
    <x v="1"/>
    <n v="802"/>
    <s v="PE Ops Mall"/>
    <s v="RBECERRA"/>
    <x v="2"/>
    <s v="1200144765"/>
    <s v="10"/>
    <x v="2333"/>
    <s v="SRV. LIMPIEZA DE CISTERNA"/>
    <d v="2026-01-28T00:00:00"/>
    <s v="RBECERRA"/>
    <s v="ZSRV"/>
    <s v=""/>
    <s v="P39258943"/>
    <s v="DJN HABITAT S.A.C."/>
    <n v="1350"/>
    <n v="391.30434782608694"/>
    <s v="PEN"/>
    <s v="false"/>
  </r>
  <r>
    <s v="3450"/>
    <s v="PE"/>
    <x v="1"/>
    <n v="804"/>
    <s v="PE Marketing Mall"/>
    <s v="JPONCE"/>
    <x v="2"/>
    <s v="1200146155"/>
    <s v="10"/>
    <x v="2334"/>
    <s v="Eventos_AON_Día Pisco Sour"/>
    <d v="2026-02-23T00:00:00"/>
    <s v="EXT_ACHIHUAN"/>
    <s v="ZSRV"/>
    <s v="SER_MKT"/>
    <s v="P20416564"/>
    <s v="SUSAN LEON PRODUCCIONES Y REPRESENT"/>
    <n v="1350"/>
    <n v="391.30434782608694"/>
    <s v="PEN"/>
    <s v="false"/>
  </r>
  <r>
    <s v="MVS"/>
    <s v="PE"/>
    <x v="2"/>
    <n v="803"/>
    <s v="PE Ops Out/Strips"/>
    <s v="KORDAYA"/>
    <x v="3"/>
    <s v="1200147534"/>
    <s v="10"/>
    <x v="2335"/>
    <s v="REPARACION_REDES_SANITARAS_N3"/>
    <d v="2026-03-18T00:00:00"/>
    <s v="KORDAYA"/>
    <s v="ZSRV"/>
    <s v=""/>
    <s v="P60716910"/>
    <s v="M &amp; V RAMIREZ CONTRATISTAS"/>
    <n v="1350"/>
    <n v="391.30434782608694"/>
    <s v="PEN"/>
    <s v="false"/>
  </r>
  <r>
    <s v="1100"/>
    <s v="CL"/>
    <x v="0"/>
    <n v="604"/>
    <s v="CL Marketing Mall"/>
    <s v="MGALLARDO"/>
    <x v="2"/>
    <s v="1200144205"/>
    <s v="10"/>
    <x v="2336"/>
    <s v="AUDIO/ LEVANTAMIENTO EQUIPOS DE AUDIO PA"/>
    <d v="2026-01-19T00:00:00"/>
    <s v="MGALLARDOC"/>
    <s v="ZSRV"/>
    <s v=""/>
    <s v="76651550"/>
    <s v="AJ COMUNICACIONES S.P.A"/>
    <n v="360000"/>
    <n v="388.79828928752715"/>
    <s v="CLP"/>
    <s v="false"/>
  </r>
  <r>
    <s v="1100"/>
    <s v="CL"/>
    <x v="0"/>
    <n v="910"/>
    <s v="Corp A. Personas"/>
    <s v="DQUINTANA"/>
    <x v="1"/>
    <s v="1400009240"/>
    <s v="20"/>
    <x v="2337"/>
    <s v="Práctica profesional mar´26"/>
    <d v="2026-02-09T00:00:00"/>
    <s v="DQUINTANA"/>
    <s v="ZPMH"/>
    <s v=""/>
    <s v="20537755"/>
    <s v="Cristobal Ignacio"/>
    <n v="359882"/>
    <n v="388.67084984826067"/>
    <s v="CLP"/>
    <s v="false"/>
  </r>
  <r>
    <s v="1100"/>
    <s v="CL"/>
    <x v="0"/>
    <n v="910"/>
    <s v="Corp A. Personas"/>
    <s v="DQUINTANA"/>
    <x v="1"/>
    <s v="1400009240"/>
    <s v="30"/>
    <x v="2337"/>
    <s v="Práctica profesional abr´26"/>
    <d v="2026-02-09T00:00:00"/>
    <s v="DQUINTANA"/>
    <s v="ZPMH"/>
    <s v=""/>
    <s v="20537755"/>
    <s v="Cristobal Ignacio"/>
    <n v="359882"/>
    <n v="388.67084984826067"/>
    <s v="CLP"/>
    <s v="false"/>
  </r>
  <r>
    <s v="1100"/>
    <s v="CL"/>
    <x v="0"/>
    <n v="910"/>
    <s v="Corp A. Personas"/>
    <s v="DQUINTANA"/>
    <x v="1"/>
    <s v="1400009240"/>
    <s v="40"/>
    <x v="2337"/>
    <s v="Práctica profesional may´26"/>
    <d v="2026-02-09T00:00:00"/>
    <s v="DQUINTANA"/>
    <s v="ZPMH"/>
    <s v=""/>
    <s v="20537755"/>
    <s v="Cristobal Ignacio"/>
    <n v="359882"/>
    <n v="388.67084984826067"/>
    <s v="CLP"/>
    <s v="false"/>
  </r>
  <r>
    <s v="1100"/>
    <s v="CL"/>
    <x v="0"/>
    <n v="910"/>
    <s v="Corp A. Personas"/>
    <s v="DQUINTANA"/>
    <x v="1"/>
    <s v="1400009240"/>
    <s v="50"/>
    <x v="2337"/>
    <s v="Práctica profesional jun´26"/>
    <d v="2026-02-09T00:00:00"/>
    <s v="DQUINTANA"/>
    <s v="ZPMH"/>
    <s v=""/>
    <s v="20537755"/>
    <s v="Cristobal Ignacio"/>
    <n v="359882"/>
    <n v="388.67084984826067"/>
    <s v="CLP"/>
    <s v="false"/>
  </r>
  <r>
    <s v="3540"/>
    <s v="PE"/>
    <x v="1"/>
    <n v="810"/>
    <s v="PE Área Personas"/>
    <s v="GRAVINES"/>
    <x v="2"/>
    <s v="1200146413"/>
    <s v="10"/>
    <x v="2338"/>
    <s v="CAFETERIA TPM FEBRERO 26"/>
    <d v="2026-02-26T00:00:00"/>
    <s v="GRAVINES"/>
    <s v="ZSRV"/>
    <s v="SER_MKT"/>
    <s v="P34054975"/>
    <s v="CONQUISTADORES REAL SERVICE S.A"/>
    <n v="1335.59"/>
    <n v="387.12753623188399"/>
    <s v="PEN"/>
    <s v="false"/>
  </r>
  <r>
    <s v="4150"/>
    <s v="CO"/>
    <x v="3"/>
    <n v="715"/>
    <s v="CO Gcia Inmob"/>
    <s v="LCAMARGO"/>
    <x v="3"/>
    <s v="1200147199"/>
    <s v="10"/>
    <x v="683"/>
    <s v="Parte 1 - Rta Requerimiento Ambiental"/>
    <d v="2026-03-17T00:00:00"/>
    <s v="LCAMARGO"/>
    <s v="ZSRV"/>
    <s v=""/>
    <s v="C830022196"/>
    <s v="POSSE HERRERA &amp; RUIZ S.A"/>
    <n v="1423500"/>
    <n v="387.0309951060359"/>
    <s v="COP"/>
    <s v="false"/>
  </r>
  <r>
    <s v="3540"/>
    <s v="PE"/>
    <x v="1"/>
    <n v="811"/>
    <s v="PE Área Admin"/>
    <s v="GRAVINES"/>
    <x v="2"/>
    <s v="1200145317"/>
    <s v="10"/>
    <x v="2339"/>
    <s v="LIQUIDACION ENERO COPEX"/>
    <d v="2026-02-09T00:00:00"/>
    <s v="GRAVINES"/>
    <s v="ZSRV"/>
    <s v=""/>
    <s v="P60139746"/>
    <s v="GIGANTOGRAFIAS EXPRESS S.A.C"/>
    <n v="1335.25"/>
    <n v="387.02898550724638"/>
    <s v="PEN"/>
    <s v="false"/>
  </r>
  <r>
    <s v="MCH"/>
    <s v="PE"/>
    <x v="2"/>
    <n v="803"/>
    <s v="PE Ops Out/Strips"/>
    <s v="EREJAS"/>
    <x v="2"/>
    <s v="1200146667"/>
    <s v="10"/>
    <x v="2340"/>
    <s v="Ser. Abasto combustible Diesel   BCI - M"/>
    <d v="2026-03-04T00:00:00"/>
    <s v="EREJAS"/>
    <s v="ZSRV"/>
    <s v=""/>
    <s v="P56607803"/>
    <s v="NATIONAL FACILITIES MANAGEMENT S.A."/>
    <n v="1334.67"/>
    <n v="386.8608695652174"/>
    <s v="PEN"/>
    <s v="false"/>
  </r>
  <r>
    <s v="MIN"/>
    <s v="PE"/>
    <x v="1"/>
    <n v="802"/>
    <s v="PE Ops Mall"/>
    <s v="cpisfil"/>
    <x v="2"/>
    <s v="1200146003"/>
    <s v="10"/>
    <x v="2341"/>
    <s v="Cambio de chapa tipo manija averiada en"/>
    <d v="2026-02-19T00:00:00"/>
    <s v="EXT_EDAVILA"/>
    <s v="ZSRV"/>
    <s v=""/>
    <s v="P56607803"/>
    <s v="NATIONAL FACILITIES MANAGEMENT S.A."/>
    <n v="1333.33"/>
    <n v="386.47246376811592"/>
    <s v="PEN"/>
    <s v="false"/>
  </r>
  <r>
    <s v="4300"/>
    <s v="CO"/>
    <x v="3"/>
    <n v="704"/>
    <s v="CO Mktg Mall"/>
    <s v="JVALDERRAMA"/>
    <x v="3"/>
    <s v="1200147526"/>
    <s v="10"/>
    <x v="2342"/>
    <s v="MOBILIARIO EVENTO VELEZ"/>
    <d v="2026-03-18T00:00:00"/>
    <s v="JVALDERRAMA"/>
    <s v="ZSRV"/>
    <s v=""/>
    <s v="C900496946"/>
    <s v="EXPOPANEL COLOMBIA S.A.S"/>
    <n v="1420000"/>
    <n v="386.07939097335509"/>
    <s v="COP"/>
    <s v="false"/>
  </r>
  <r>
    <s v="MOL"/>
    <s v="PE"/>
    <x v="1"/>
    <n v="802"/>
    <s v="PE Ops Mall"/>
    <s v="JZAPATA"/>
    <x v="2"/>
    <s v="1200145852"/>
    <s v="10"/>
    <x v="2343"/>
    <s v="SERVICIO DE ALQUILER DE MOTOBOMBA Y SUCC"/>
    <d v="2026-02-18T00:00:00"/>
    <s v="EXT_BRODRIGU"/>
    <s v="ZSRV"/>
    <s v=""/>
    <s v="P56607803"/>
    <s v="NATIONAL FACILITIES MANAGEMENT S.A."/>
    <n v="1330"/>
    <n v="385.50724637681157"/>
    <s v="PEN"/>
    <s v="false"/>
  </r>
  <r>
    <s v="1100"/>
    <s v="CL"/>
    <x v="0"/>
    <n v="602"/>
    <s v="CL Ops Mall"/>
    <s v="C HURTADO"/>
    <x v="2"/>
    <s v="1200144580"/>
    <s v="10"/>
    <x v="848"/>
    <s v="SERV OPERAC COMERCIALES PAO, SALDO 2025"/>
    <d v="2026-01-26T00:00:00"/>
    <s v="BILLESCA"/>
    <s v="ZSRV"/>
    <s v=""/>
    <s v="96820170"/>
    <s v="ADECCO RECURSOS HUMANOS S.A"/>
    <n v="356940"/>
    <n v="385.49350382858319"/>
    <s v="CLP"/>
    <s v="false"/>
  </r>
  <r>
    <s v="2400"/>
    <s v="CL"/>
    <x v="0"/>
    <n v="619"/>
    <s v="CL Arq Out/Strip"/>
    <s v="S UGARTE"/>
    <x v="1"/>
    <s v="1400009212"/>
    <s v="10"/>
    <x v="2344"/>
    <s v="SERV DE DIBUJO VF ENE 26 - AEX 1"/>
    <d v="2026-01-30T00:00:00"/>
    <s v="BILLESCA"/>
    <s v="ZPMH"/>
    <s v=""/>
    <s v="76088833"/>
    <s v="ASESORIAS E INVERSIONES FAUNDEZ LAT"/>
    <n v="9.2040000000000006"/>
    <n v="383.5"/>
    <s v="UF"/>
    <s v="false"/>
  </r>
  <r>
    <s v="PHM"/>
    <s v="CO"/>
    <x v="3"/>
    <n v="704"/>
    <s v="CO Mktg Mall"/>
    <s v="JPERDOMO"/>
    <x v="2"/>
    <s v="1200146135"/>
    <s v="10"/>
    <x v="2345"/>
    <s v="Convenio Acecolombia Marzo"/>
    <d v="2026-02-23T00:00:00"/>
    <s v="NACOSTA"/>
    <s v="ZSRV"/>
    <s v="SER_MKT"/>
    <s v="C800189939"/>
    <s v="ASOCIACION DE  CENTRO COMERCIALES D"/>
    <n v="1410000"/>
    <n v="383.3605220228385"/>
    <s v="COP"/>
    <s v="false"/>
  </r>
  <r>
    <s v="PHM"/>
    <s v="CO"/>
    <x v="3"/>
    <n v="704"/>
    <s v="CO Mktg Mall"/>
    <s v="JPERDOMO"/>
    <x v="2"/>
    <s v="1200146135"/>
    <s v="20"/>
    <x v="2345"/>
    <s v="Convenio Acecolombia Abril"/>
    <d v="2026-02-23T00:00:00"/>
    <s v="NACOSTA"/>
    <s v="ZSRV"/>
    <s v="SER_MKT"/>
    <s v="C800189939"/>
    <s v="ASOCIACION DE  CENTRO COMERCIALES D"/>
    <n v="1410000"/>
    <n v="383.3605220228385"/>
    <s v="COP"/>
    <s v="false"/>
  </r>
  <r>
    <s v="PHM"/>
    <s v="CO"/>
    <x v="3"/>
    <n v="704"/>
    <s v="CO Mktg Mall"/>
    <s v="JPERDOMO"/>
    <x v="2"/>
    <s v="1200146135"/>
    <s v="30"/>
    <x v="2345"/>
    <s v="Convenio Acecolombia Mayo"/>
    <d v="2026-02-23T00:00:00"/>
    <s v="NACOSTA"/>
    <s v="ZSRV"/>
    <s v="SER_MKT"/>
    <s v="C800189939"/>
    <s v="ASOCIACION DE  CENTRO COMERCIALES D"/>
    <n v="1410000"/>
    <n v="383.3605220228385"/>
    <s v="COP"/>
    <s v="false"/>
  </r>
  <r>
    <s v="PHM"/>
    <s v="CO"/>
    <x v="3"/>
    <n v="704"/>
    <s v="CO Mktg Mall"/>
    <s v="JPERDOMO"/>
    <x v="2"/>
    <s v="1200146135"/>
    <s v="40"/>
    <x v="2345"/>
    <s v="Convenio Acecolombia Junio"/>
    <d v="2026-02-23T00:00:00"/>
    <s v="NACOSTA"/>
    <s v="ZSRV"/>
    <s v="SER_MKT"/>
    <s v="C800189939"/>
    <s v="ASOCIACION DE  CENTRO COMERCIALES D"/>
    <n v="1410000"/>
    <n v="383.3605220228385"/>
    <s v="COP"/>
    <s v="false"/>
  </r>
  <r>
    <s v="PHM"/>
    <s v="CO"/>
    <x v="3"/>
    <n v="704"/>
    <s v="CO Mktg Mall"/>
    <s v="JPERDOMO"/>
    <x v="2"/>
    <s v="1200146135"/>
    <s v="50"/>
    <x v="2345"/>
    <s v="Convenio Acecolombia Julio"/>
    <d v="2026-02-23T00:00:00"/>
    <s v="NACOSTA"/>
    <s v="ZSRV"/>
    <s v="SER_MKT"/>
    <s v="C800189939"/>
    <s v="ASOCIACION DE  CENTRO COMERCIALES D"/>
    <n v="1410000"/>
    <n v="383.3605220228385"/>
    <s v="COP"/>
    <s v="false"/>
  </r>
  <r>
    <s v="PHM"/>
    <s v="CO"/>
    <x v="3"/>
    <n v="704"/>
    <s v="CO Mktg Mall"/>
    <s v="JPERDOMO"/>
    <x v="2"/>
    <s v="1200146135"/>
    <s v="60"/>
    <x v="2345"/>
    <s v="Convenio Acecolombia Agosto"/>
    <d v="2026-02-23T00:00:00"/>
    <s v="NACOSTA"/>
    <s v="ZSRV"/>
    <s v="SER_MKT"/>
    <s v="C800189939"/>
    <s v="ASOCIACION DE  CENTRO COMERCIALES D"/>
    <n v="1410000"/>
    <n v="383.3605220228385"/>
    <s v="COP"/>
    <s v="false"/>
  </r>
  <r>
    <s v="PHM"/>
    <s v="CO"/>
    <x v="3"/>
    <n v="704"/>
    <s v="CO Mktg Mall"/>
    <s v="JPERDOMO"/>
    <x v="2"/>
    <s v="1200146135"/>
    <s v="70"/>
    <x v="2345"/>
    <s v="Convenio Acecolombia Septiembre"/>
    <d v="2026-02-23T00:00:00"/>
    <s v="NACOSTA"/>
    <s v="ZSRV"/>
    <s v="SER_MKT"/>
    <s v="C800189939"/>
    <s v="ASOCIACION DE  CENTRO COMERCIALES D"/>
    <n v="1410000"/>
    <n v="383.3605220228385"/>
    <s v="COP"/>
    <s v="false"/>
  </r>
  <r>
    <s v="PHM"/>
    <s v="CO"/>
    <x v="3"/>
    <n v="704"/>
    <s v="CO Mktg Mall"/>
    <s v="JPERDOMO"/>
    <x v="2"/>
    <s v="1200146135"/>
    <s v="80"/>
    <x v="2345"/>
    <s v="Convenio Acecolombia Octubre"/>
    <d v="2026-02-23T00:00:00"/>
    <s v="NACOSTA"/>
    <s v="ZSRV"/>
    <s v="SER_MKT"/>
    <s v="C800189939"/>
    <s v="ASOCIACION DE  CENTRO COMERCIALES D"/>
    <n v="1410000"/>
    <n v="383.3605220228385"/>
    <s v="COP"/>
    <s v="false"/>
  </r>
  <r>
    <s v="PHM"/>
    <s v="CO"/>
    <x v="3"/>
    <n v="704"/>
    <s v="CO Mktg Mall"/>
    <s v="JPERDOMO"/>
    <x v="2"/>
    <s v="1200146135"/>
    <s v="90"/>
    <x v="2345"/>
    <s v="Convenio Acecolombia Noviembre"/>
    <d v="2026-02-23T00:00:00"/>
    <s v="NACOSTA"/>
    <s v="ZSRV"/>
    <s v="SER_MKT"/>
    <s v="C800189939"/>
    <s v="ASOCIACION DE  CENTRO COMERCIALES D"/>
    <n v="1410000"/>
    <n v="383.3605220228385"/>
    <s v="COP"/>
    <s v="false"/>
  </r>
  <r>
    <s v="PHM"/>
    <s v="CO"/>
    <x v="3"/>
    <n v="704"/>
    <s v="CO Mktg Mall"/>
    <s v="JPERDOMO"/>
    <x v="2"/>
    <s v="1200146135"/>
    <s v="100"/>
    <x v="2345"/>
    <s v="Convenio Acecolombia Diciembre"/>
    <d v="2026-02-23T00:00:00"/>
    <s v="NACOSTA"/>
    <s v="ZSRV"/>
    <s v="SER_MKT"/>
    <s v="C800189939"/>
    <s v="ASOCIACION DE  CENTRO COMERCIALES D"/>
    <n v="1410000"/>
    <n v="383.3605220228385"/>
    <s v="COP"/>
    <s v="false"/>
  </r>
  <r>
    <s v="BOG"/>
    <s v="CO"/>
    <x v="3"/>
    <n v="704"/>
    <s v="CO Mktg Mall"/>
    <s v="VESPINOSA"/>
    <x v="2"/>
    <s v="1200146602"/>
    <s v="20"/>
    <x v="2346"/>
    <s v="Cuota sostenimiento Acecolombia Mar/26"/>
    <d v="2026-03-03T00:00:00"/>
    <s v="VESPINOSA"/>
    <s v="ZSRV"/>
    <s v=""/>
    <s v="C800189939"/>
    <s v="ASOCIACION DE  CENTRO COMERCIALES D"/>
    <n v="1410000"/>
    <n v="383.3605220228385"/>
    <s v="COP"/>
    <s v="false"/>
  </r>
  <r>
    <s v="BOG"/>
    <s v="CO"/>
    <x v="3"/>
    <n v="704"/>
    <s v="CO Mktg Mall"/>
    <s v="VESPINOSA"/>
    <x v="2"/>
    <s v="1200146602"/>
    <s v="30"/>
    <x v="2346"/>
    <s v="Cuota sostenimiento Acecolombia Abr/26"/>
    <d v="2026-03-03T00:00:00"/>
    <s v="VESPINOSA"/>
    <s v="ZSRV"/>
    <s v=""/>
    <s v="C800189939"/>
    <s v="ASOCIACION DE  CENTRO COMERCIALES D"/>
    <n v="1410000"/>
    <n v="383.3605220228385"/>
    <s v="COP"/>
    <s v="false"/>
  </r>
  <r>
    <s v="BOG"/>
    <s v="CO"/>
    <x v="3"/>
    <n v="704"/>
    <s v="CO Mktg Mall"/>
    <s v="VESPINOSA"/>
    <x v="2"/>
    <s v="1200146602"/>
    <s v="40"/>
    <x v="2346"/>
    <s v="Cuota sostenimiento Acecolombia May/26"/>
    <d v="2026-03-03T00:00:00"/>
    <s v="VESPINOSA"/>
    <s v="ZSRV"/>
    <s v=""/>
    <s v="C800189939"/>
    <s v="ASOCIACION DE  CENTRO COMERCIALES D"/>
    <n v="1410000"/>
    <n v="383.3605220228385"/>
    <s v="COP"/>
    <s v="false"/>
  </r>
  <r>
    <s v="BOG"/>
    <s v="CO"/>
    <x v="3"/>
    <n v="704"/>
    <s v="CO Mktg Mall"/>
    <s v="VESPINOSA"/>
    <x v="2"/>
    <s v="1200146602"/>
    <s v="50"/>
    <x v="2346"/>
    <s v="Cuota sostenimiento Acecolombia Jun/26"/>
    <d v="2026-03-03T00:00:00"/>
    <s v="VESPINOSA"/>
    <s v="ZSRV"/>
    <s v=""/>
    <s v="C800189939"/>
    <s v="ASOCIACION DE  CENTRO COMERCIALES D"/>
    <n v="1410000"/>
    <n v="383.3605220228385"/>
    <s v="COP"/>
    <s v="false"/>
  </r>
  <r>
    <s v="BOG"/>
    <s v="CO"/>
    <x v="3"/>
    <n v="704"/>
    <s v="CO Mktg Mall"/>
    <s v="VESPINOSA"/>
    <x v="2"/>
    <s v="1200146602"/>
    <s v="60"/>
    <x v="2346"/>
    <s v="Cuota sostenimiento Acecolombia Jul/26"/>
    <d v="2026-03-03T00:00:00"/>
    <s v="VESPINOSA"/>
    <s v="ZSRV"/>
    <s v=""/>
    <s v="C800189939"/>
    <s v="ASOCIACION DE  CENTRO COMERCIALES D"/>
    <n v="1410000"/>
    <n v="383.3605220228385"/>
    <s v="COP"/>
    <s v="false"/>
  </r>
  <r>
    <s v="BOG"/>
    <s v="CO"/>
    <x v="3"/>
    <n v="704"/>
    <s v="CO Mktg Mall"/>
    <s v="VESPINOSA"/>
    <x v="2"/>
    <s v="1200146602"/>
    <s v="70"/>
    <x v="2346"/>
    <s v="Cuota sostenimiento Acecolombia Ago/26"/>
    <d v="2026-03-03T00:00:00"/>
    <s v="VESPINOSA"/>
    <s v="ZSRV"/>
    <s v=""/>
    <s v="C800189939"/>
    <s v="ASOCIACION DE  CENTRO COMERCIALES D"/>
    <n v="1410000"/>
    <n v="383.3605220228385"/>
    <s v="COP"/>
    <s v="false"/>
  </r>
  <r>
    <s v="BOG"/>
    <s v="CO"/>
    <x v="3"/>
    <n v="704"/>
    <s v="CO Mktg Mall"/>
    <s v="VESPINOSA"/>
    <x v="2"/>
    <s v="1200146602"/>
    <s v="80"/>
    <x v="2346"/>
    <s v="Cuota sostenimiento Acecolombia Sept/26"/>
    <d v="2026-03-03T00:00:00"/>
    <s v="VESPINOSA"/>
    <s v="ZSRV"/>
    <s v=""/>
    <s v="C800189939"/>
    <s v="ASOCIACION DE  CENTRO COMERCIALES D"/>
    <n v="1410000"/>
    <n v="383.3605220228385"/>
    <s v="COP"/>
    <s v="false"/>
  </r>
  <r>
    <s v="BOG"/>
    <s v="CO"/>
    <x v="3"/>
    <n v="704"/>
    <s v="CO Mktg Mall"/>
    <s v="VESPINOSA"/>
    <x v="2"/>
    <s v="1200146602"/>
    <s v="90"/>
    <x v="2346"/>
    <s v="Cuota sostenimiento Acecolombia Oct/26"/>
    <d v="2026-03-03T00:00:00"/>
    <s v="VESPINOSA"/>
    <s v="ZSRV"/>
    <s v=""/>
    <s v="C800189939"/>
    <s v="ASOCIACION DE  CENTRO COMERCIALES D"/>
    <n v="1410000"/>
    <n v="383.3605220228385"/>
    <s v="COP"/>
    <s v="false"/>
  </r>
  <r>
    <s v="BOG"/>
    <s v="CO"/>
    <x v="3"/>
    <n v="704"/>
    <s v="CO Mktg Mall"/>
    <s v="VESPINOSA"/>
    <x v="2"/>
    <s v="1200146602"/>
    <s v="100"/>
    <x v="2346"/>
    <s v="Cuota sostenimiento Acecolombia Nov/26"/>
    <d v="2026-03-03T00:00:00"/>
    <s v="VESPINOSA"/>
    <s v="ZSRV"/>
    <s v=""/>
    <s v="C800189939"/>
    <s v="ASOCIACION DE  CENTRO COMERCIALES D"/>
    <n v="1410000"/>
    <n v="383.3605220228385"/>
    <s v="COP"/>
    <s v="false"/>
  </r>
  <r>
    <s v="BOG"/>
    <s v="CO"/>
    <x v="3"/>
    <n v="704"/>
    <s v="CO Mktg Mall"/>
    <s v="VESPINOSA"/>
    <x v="2"/>
    <s v="1200146602"/>
    <s v="110"/>
    <x v="2346"/>
    <s v="Cuota sostenimiento Acecolombia Dic/26"/>
    <d v="2026-03-03T00:00:00"/>
    <s v="VESPINOSA"/>
    <s v="ZSRV"/>
    <s v=""/>
    <s v="C800189939"/>
    <s v="ASOCIACION DE  CENTRO COMERCIALES D"/>
    <n v="1410000"/>
    <n v="383.3605220228385"/>
    <s v="COP"/>
    <s v="false"/>
  </r>
  <r>
    <s v="BOG"/>
    <s v="CO"/>
    <x v="3"/>
    <n v="704"/>
    <s v="CO Mktg Mall"/>
    <s v="VESPINOSA"/>
    <x v="2"/>
    <s v="1200144194"/>
    <s v="10"/>
    <x v="2347"/>
    <s v="Musica Ambiental Enero 26"/>
    <d v="2026-01-19T00:00:00"/>
    <s v="VESPINOSA"/>
    <s v="ZSRV"/>
    <s v=""/>
    <s v="C860047239"/>
    <s v="MUSICAR S.A.S"/>
    <n v="1409954"/>
    <n v="383.34801522566613"/>
    <s v="COP"/>
    <s v="false"/>
  </r>
  <r>
    <s v="BOG"/>
    <s v="CO"/>
    <x v="3"/>
    <n v="704"/>
    <s v="CO Mktg Mall"/>
    <s v="VESPINOSA"/>
    <x v="2"/>
    <s v="1200144194"/>
    <s v="20"/>
    <x v="2347"/>
    <s v="Musica Ambiental Febrero 26"/>
    <d v="2026-01-19T00:00:00"/>
    <s v="VESPINOSA"/>
    <s v="ZSRV"/>
    <s v=""/>
    <s v="C860047239"/>
    <s v="MUSICAR S.A.S"/>
    <n v="1409954"/>
    <n v="383.34801522566613"/>
    <s v="COP"/>
    <s v="false"/>
  </r>
  <r>
    <s v="BOG"/>
    <s v="CO"/>
    <x v="3"/>
    <n v="704"/>
    <s v="CO Mktg Mall"/>
    <s v="VESPINOSA"/>
    <x v="2"/>
    <s v="1200144194"/>
    <s v="30"/>
    <x v="2347"/>
    <s v="Musica Ambiental Marzo 26"/>
    <d v="2026-01-19T00:00:00"/>
    <s v="VESPINOSA"/>
    <s v="ZSRV"/>
    <s v=""/>
    <s v="C860047239"/>
    <s v="MUSICAR S.A.S"/>
    <n v="1409954"/>
    <n v="383.34801522566613"/>
    <s v="COP"/>
    <s v="false"/>
  </r>
  <r>
    <s v="BOG"/>
    <s v="CO"/>
    <x v="3"/>
    <n v="704"/>
    <s v="CO Mktg Mall"/>
    <s v="VESPINOSA"/>
    <x v="2"/>
    <s v="1200144194"/>
    <s v="40"/>
    <x v="2347"/>
    <s v="Musica Ambiental Abril 26"/>
    <d v="2026-01-19T00:00:00"/>
    <s v="VESPINOSA"/>
    <s v="ZSRV"/>
    <s v=""/>
    <s v="C860047239"/>
    <s v="MUSICAR S.A.S"/>
    <n v="1409954"/>
    <n v="383.34801522566613"/>
    <s v="COP"/>
    <s v="false"/>
  </r>
  <r>
    <s v="BOG"/>
    <s v="CO"/>
    <x v="3"/>
    <n v="704"/>
    <s v="CO Mktg Mall"/>
    <s v="VESPINOSA"/>
    <x v="2"/>
    <s v="1200144194"/>
    <s v="50"/>
    <x v="2347"/>
    <s v="Musica Ambiental mayo 26"/>
    <d v="2026-01-19T00:00:00"/>
    <s v="VESPINOSA"/>
    <s v="ZSRV"/>
    <s v=""/>
    <s v="C860047239"/>
    <s v="MUSICAR S.A.S"/>
    <n v="1409954"/>
    <n v="383.34801522566613"/>
    <s v="COP"/>
    <s v="false"/>
  </r>
  <r>
    <s v="BOG"/>
    <s v="CO"/>
    <x v="3"/>
    <n v="704"/>
    <s v="CO Mktg Mall"/>
    <s v="VESPINOSA"/>
    <x v="2"/>
    <s v="1200144194"/>
    <s v="60"/>
    <x v="2347"/>
    <s v="Musica Ambiental Junio 26"/>
    <d v="2026-01-19T00:00:00"/>
    <s v="VESPINOSA"/>
    <s v="ZSRV"/>
    <s v=""/>
    <s v="C860047239"/>
    <s v="MUSICAR S.A.S"/>
    <n v="1409954"/>
    <n v="383.34801522566613"/>
    <s v="COP"/>
    <s v="false"/>
  </r>
  <r>
    <s v="BOG"/>
    <s v="CO"/>
    <x v="3"/>
    <n v="704"/>
    <s v="CO Mktg Mall"/>
    <s v="VESPINOSA"/>
    <x v="2"/>
    <s v="1200144194"/>
    <s v="70"/>
    <x v="2347"/>
    <s v="Musica Ambiental Julio 26"/>
    <d v="2026-01-19T00:00:00"/>
    <s v="VESPINOSA"/>
    <s v="ZSRV"/>
    <s v=""/>
    <s v="C860047239"/>
    <s v="MUSICAR S.A.S"/>
    <n v="1409954"/>
    <n v="383.34801522566613"/>
    <s v="COP"/>
    <s v="false"/>
  </r>
  <r>
    <s v="BOG"/>
    <s v="CO"/>
    <x v="3"/>
    <n v="704"/>
    <s v="CO Mktg Mall"/>
    <s v="VESPINOSA"/>
    <x v="2"/>
    <s v="1200144194"/>
    <s v="80"/>
    <x v="2347"/>
    <s v="Musica Ambiental Agosto 26"/>
    <d v="2026-01-19T00:00:00"/>
    <s v="VESPINOSA"/>
    <s v="ZSRV"/>
    <s v=""/>
    <s v="C860047239"/>
    <s v="MUSICAR S.A.S"/>
    <n v="1409954"/>
    <n v="383.34801522566613"/>
    <s v="COP"/>
    <s v="false"/>
  </r>
  <r>
    <s v="BOG"/>
    <s v="CO"/>
    <x v="3"/>
    <n v="704"/>
    <s v="CO Mktg Mall"/>
    <s v="VESPINOSA"/>
    <x v="2"/>
    <s v="1200144194"/>
    <s v="90"/>
    <x v="2347"/>
    <s v="Musica Ambiental Septiembre 26"/>
    <d v="2026-01-19T00:00:00"/>
    <s v="VESPINOSA"/>
    <s v="ZSRV"/>
    <s v=""/>
    <s v="C860047239"/>
    <s v="MUSICAR S.A.S"/>
    <n v="1409954"/>
    <n v="383.34801522566613"/>
    <s v="COP"/>
    <s v="false"/>
  </r>
  <r>
    <s v="BOG"/>
    <s v="CO"/>
    <x v="3"/>
    <n v="704"/>
    <s v="CO Mktg Mall"/>
    <s v="VESPINOSA"/>
    <x v="2"/>
    <s v="1200144194"/>
    <s v="100"/>
    <x v="2347"/>
    <s v="Musica Ambiental Octubre 26"/>
    <d v="2026-01-19T00:00:00"/>
    <s v="VESPINOSA"/>
    <s v="ZSRV"/>
    <s v=""/>
    <s v="C860047239"/>
    <s v="MUSICAR S.A.S"/>
    <n v="1409954"/>
    <n v="383.34801522566613"/>
    <s v="COP"/>
    <s v="false"/>
  </r>
  <r>
    <s v="BOG"/>
    <s v="CO"/>
    <x v="3"/>
    <n v="704"/>
    <s v="CO Mktg Mall"/>
    <s v="VESPINOSA"/>
    <x v="2"/>
    <s v="1200144194"/>
    <s v="110"/>
    <x v="2347"/>
    <s v="Musica Ambiental Noviembre 26"/>
    <d v="2026-01-19T00:00:00"/>
    <s v="VESPINOSA"/>
    <s v="ZSRV"/>
    <s v=""/>
    <s v="C860047239"/>
    <s v="MUSICAR S.A.S"/>
    <n v="1409954"/>
    <n v="383.34801522566613"/>
    <s v="COP"/>
    <s v="false"/>
  </r>
  <r>
    <s v="BOG"/>
    <s v="CO"/>
    <x v="3"/>
    <n v="704"/>
    <s v="CO Mktg Mall"/>
    <s v="VESPINOSA"/>
    <x v="2"/>
    <s v="1200144194"/>
    <s v="120"/>
    <x v="2347"/>
    <s v="Musica Ambiental Diciembre 26"/>
    <d v="2026-01-19T00:00:00"/>
    <s v="VESPINOSA"/>
    <s v="ZSRV"/>
    <s v=""/>
    <s v="C860047239"/>
    <s v="MUSICAR S.A.S"/>
    <n v="1409954"/>
    <n v="383.34801522566613"/>
    <s v="COP"/>
    <s v="false"/>
  </r>
  <r>
    <s v="LMR"/>
    <s v="PE"/>
    <x v="1"/>
    <n v="805"/>
    <s v="PE Gcia InfrayDes"/>
    <s v="ACRUZADO"/>
    <x v="2"/>
    <s v="1200145783"/>
    <s v="10"/>
    <x v="2348"/>
    <s v="Envio de personal para la validacion de"/>
    <d v="2026-02-17T00:00:00"/>
    <s v="EXT_ACHIHUAN"/>
    <s v="ZSRV"/>
    <s v="SER_GRAL"/>
    <s v="P55247439"/>
    <s v="SR &amp; M ELECTRICOLD S.A.C"/>
    <n v="1320"/>
    <n v="382.60869565217388"/>
    <s v="PEN"/>
    <s v="false"/>
  </r>
  <r>
    <s v="MIN"/>
    <s v="PE"/>
    <x v="1"/>
    <n v="804"/>
    <s v="PE Marketing Mall"/>
    <s v="AATOCHE"/>
    <x v="2"/>
    <s v="1200146456"/>
    <s v="10"/>
    <x v="2349"/>
    <s v="Campaña Escolar_Ruleta,Table tent, tarje"/>
    <d v="2026-02-26T00:00:00"/>
    <s v="AATOCHE"/>
    <s v="ZSRV"/>
    <s v=""/>
    <s v="P60410156"/>
    <s v="S &amp; M GIGANTICOLOR S.A.C"/>
    <n v="1320"/>
    <n v="382.60869565217388"/>
    <s v="PEN"/>
    <s v="false"/>
  </r>
  <r>
    <s v="MVS"/>
    <s v="PE"/>
    <x v="2"/>
    <n v="803"/>
    <s v="PE Ops Out/Strips"/>
    <s v="KORDAYA"/>
    <x v="2"/>
    <s v="1200145109"/>
    <s v="10"/>
    <x v="2350"/>
    <s v="HABILITACION_VES1_ENERO_2026"/>
    <d v="2026-02-05T00:00:00"/>
    <s v="KORDAYA"/>
    <s v="ZSRV"/>
    <s v=""/>
    <s v="P48281567"/>
    <s v="ARTE CONSULTORES, EJECUTORES E.I.R."/>
    <n v="1319.75"/>
    <n v="382.53623188405794"/>
    <s v="PEN"/>
    <s v="false"/>
  </r>
  <r>
    <s v="AEB"/>
    <s v="CL"/>
    <x v="0"/>
    <n v="602"/>
    <s v="CL Ops Mall"/>
    <s v="MFREITEZ"/>
    <x v="2"/>
    <s v="1200146530"/>
    <s v="10"/>
    <x v="2351"/>
    <s v="PARCHE PEDIATRICO DEA ZOLL"/>
    <d v="2026-03-02T00:00:00"/>
    <s v="KVARAS"/>
    <s v="ZSRV"/>
    <s v=""/>
    <s v="76615160"/>
    <s v="EXTINTORES START FIRE Y COMPANIA"/>
    <n v="353800"/>
    <n v="382.10231874979752"/>
    <s v="CLP"/>
    <s v="false"/>
  </r>
  <r>
    <s v="DCO"/>
    <s v="CO"/>
    <x v="3"/>
    <n v="710"/>
    <s v="CO Sgcia Personas"/>
    <s v="JVASQUEZ"/>
    <x v="2"/>
    <s v="1200145589"/>
    <s v="10"/>
    <x v="2352"/>
    <s v="Mant sistemas de ventilacion mecanica Of"/>
    <d v="2026-02-13T00:00:00"/>
    <s v="JVASQUEZ"/>
    <s v="ZSRV"/>
    <s v=""/>
    <s v="C900218772"/>
    <s v="ROCA INGENIERIA DE CLIMATIZACION S"/>
    <n v="1401120"/>
    <n v="380.94616639477977"/>
    <s v="COP"/>
    <s v="false"/>
  </r>
  <r>
    <s v="3510"/>
    <s v="PE"/>
    <x v="1"/>
    <n v="928"/>
    <s v="Corp Gest Riesgo"/>
    <s v="CF"/>
    <x v="1"/>
    <s v="1400009248"/>
    <s v="10"/>
    <x v="2353"/>
    <s v="Póliza Ciberseguridad 28NOV2025 - 28NOV2"/>
    <d v="2026-02-09T00:00:00"/>
    <s v="FPEREZ"/>
    <s v="ZPMH"/>
    <s v=""/>
    <s v="P39062500"/>
    <s v="CHUBB PERU S.A. COMPANIA DE SEGUROS"/>
    <n v="380.93"/>
    <n v="380.93"/>
    <s v="USD"/>
    <s v="false"/>
  </r>
  <r>
    <s v="6740"/>
    <s v="PE"/>
    <x v="2"/>
    <n v="803"/>
    <s v="PE Ops Out/Strips"/>
    <s v="KORDAYA"/>
    <x v="3"/>
    <s v="1200147552"/>
    <s v="10"/>
    <x v="2354"/>
    <s v="REPARACION_FILTRACION_NIPLE"/>
    <d v="2026-03-18T00:00:00"/>
    <s v="KORDAYA"/>
    <s v="ZSRV"/>
    <s v=""/>
    <s v="P60716910"/>
    <s v="M &amp; V RAMIREZ CONTRATISTAS"/>
    <n v="1310"/>
    <n v="379.71014492753619"/>
    <s v="PEN"/>
    <s v="false"/>
  </r>
  <r>
    <s v="PHM"/>
    <s v="CO"/>
    <x v="3"/>
    <n v="702"/>
    <s v="CO Ops Mall"/>
    <s v="JDIAZ"/>
    <x v="2"/>
    <s v="1200145558"/>
    <s v="10"/>
    <x v="2355"/>
    <s v="MANTENIMIENTO EQUIPOS ENFERMERIA"/>
    <d v="2026-02-13T00:00:00"/>
    <s v="EXT_BOSORNO"/>
    <s v="ZSRV"/>
    <s v=""/>
    <s v="C901449555"/>
    <s v="SERVICIOS Y CONSULTORIA BIOMEDICA S"/>
    <n v="1392372"/>
    <n v="378.56769983686786"/>
    <s v="COP"/>
    <s v="false"/>
  </r>
  <r>
    <s v="2400"/>
    <s v="CL"/>
    <x v="0"/>
    <n v="602"/>
    <s v="CL Ops Mall"/>
    <s v="RMESA"/>
    <x v="2"/>
    <s v="1200145562"/>
    <s v="10"/>
    <x v="2356"/>
    <s v="Plan de invierno CEM"/>
    <d v="2026-02-13T00:00:00"/>
    <s v="PCAMPOS"/>
    <s v="ZSRV"/>
    <s v=""/>
    <s v="76694376"/>
    <s v="SERVICIOS INDUSTRIALES ELMEC LIMITA"/>
    <n v="350000"/>
    <n v="377.99833680731808"/>
    <s v="CLP"/>
    <s v="false"/>
  </r>
  <r>
    <s v="1100"/>
    <s v="CL"/>
    <x v="0"/>
    <n v="604"/>
    <s v="CL Marketing Mall"/>
    <s v="MGALLARDO"/>
    <x v="2"/>
    <s v="1200146873"/>
    <s v="10"/>
    <x v="2357"/>
    <s v="DDE/ MONTAJE SELFIEPOINT/ FEB 26"/>
    <d v="2026-03-09T00:00:00"/>
    <s v="MGALLARDOC"/>
    <s v="ZSRV"/>
    <s v=""/>
    <s v="76593514"/>
    <s v="TEMPO PRODUCCIONES BY DS SPA"/>
    <n v="350000"/>
    <n v="377.99833680731808"/>
    <s v="CLP"/>
    <s v="false"/>
  </r>
  <r>
    <s v="1100"/>
    <s v="CL"/>
    <x v="0"/>
    <n v="604"/>
    <s v="CL Marketing Mall"/>
    <s v="MGALLARDO"/>
    <x v="2"/>
    <s v="1200147012"/>
    <s v="10"/>
    <x v="2358"/>
    <s v="GRAFICAS/ CIERRE BVL S383/ MAR 26"/>
    <d v="2026-03-10T00:00:00"/>
    <s v="MGALLARDOC"/>
    <s v="ZSRV"/>
    <s v=""/>
    <s v="76682308"/>
    <s v="AGENCIA DE MEDIOS SIBERIA LIMITADA"/>
    <n v="350000"/>
    <n v="377.99833680731808"/>
    <s v="CLP"/>
    <s v="false"/>
  </r>
  <r>
    <s v="2400"/>
    <s v="CL"/>
    <x v="0"/>
    <n v="602"/>
    <s v="CL Ops Mall"/>
    <s v="rmesa"/>
    <x v="3"/>
    <s v="1200147174"/>
    <s v="10"/>
    <x v="2359"/>
    <s v="Mtto Jardines Marzo COQ"/>
    <d v="2026-03-12T00:00:00"/>
    <s v="EXT_CRODRIGU"/>
    <s v="ZSRV"/>
    <s v=""/>
    <s v="77020931"/>
    <s v="CONSTRUCCIONES Y SERVICIOS GENERALE"/>
    <n v="350000"/>
    <n v="377.99833680731808"/>
    <s v="CLP"/>
    <s v="false"/>
  </r>
  <r>
    <s v="6000"/>
    <s v="PE"/>
    <x v="2"/>
    <n v="802"/>
    <s v="PE Ops Mall"/>
    <s v="MPONCE"/>
    <x v="2"/>
    <s v="1200146532"/>
    <s v="10"/>
    <x v="2360"/>
    <s v="CAMBIO DE VALVULAS COMPUERTA CISTERNA LI"/>
    <d v="2026-03-02T00:00:00"/>
    <s v="EXT_KNOLASCO"/>
    <s v="ZSRV"/>
    <s v="SER_MANTO"/>
    <s v="P60434597"/>
    <s v="DINAMO CONTROL &amp; AUTOMATIZACION S.A"/>
    <n v="1302.5"/>
    <n v="377.53623188405794"/>
    <s v="PEN"/>
    <s v="false"/>
  </r>
  <r>
    <s v="MIN"/>
    <s v="PE"/>
    <x v="1"/>
    <n v="802"/>
    <s v="PE Ops Mall"/>
    <s v="Jrojas"/>
    <x v="3"/>
    <s v="1200147352"/>
    <s v="10"/>
    <x v="2361"/>
    <s v="HABI. LOCAL.SANTANDER-A&amp;D"/>
    <d v="2026-03-16T00:00:00"/>
    <s v="EXT_EDAVILA"/>
    <s v="ZSRV"/>
    <s v=""/>
    <s v="P53839517"/>
    <s v="MR SISTEMAS ESPECIALES E.I.R.L."/>
    <n v="1300.94"/>
    <n v="377.08405797101449"/>
    <s v="PEN"/>
    <s v="false"/>
  </r>
  <r>
    <s v="MIN"/>
    <s v="PE"/>
    <x v="1"/>
    <n v="802"/>
    <s v="PE Ops Mall"/>
    <s v="jrojas"/>
    <x v="3"/>
    <s v="1200147354"/>
    <s v="10"/>
    <x v="2362"/>
    <s v="HABI. LOCAL.DHL WESTER UNION-ACI"/>
    <d v="2026-03-16T00:00:00"/>
    <s v="EXT_EDAVILA"/>
    <s v="ZSRV"/>
    <s v=""/>
    <s v="P53839517"/>
    <s v="MR SISTEMAS ESPECIALES E.I.R.L."/>
    <n v="1300.94"/>
    <n v="377.08405797101449"/>
    <s v="PEN"/>
    <s v="false"/>
  </r>
  <r>
    <s v="6000"/>
    <s v="PE"/>
    <x v="2"/>
    <n v="802"/>
    <s v="PE Ops Mall"/>
    <s v="MPONCE"/>
    <x v="2"/>
    <s v="1200146429"/>
    <s v="10"/>
    <x v="2363"/>
    <s v="PROYECTO DECK 1ER PISO"/>
    <d v="2026-02-26T00:00:00"/>
    <s v="EXT_KNOLASCO"/>
    <s v="ZSRV"/>
    <s v="SER_MANTO"/>
    <s v="P61327520"/>
    <s v="THEMATIC WORKS S.A.C"/>
    <n v="1300"/>
    <n v="376.8115942028985"/>
    <s v="PEN"/>
    <s v="false"/>
  </r>
  <r>
    <s v="MOL"/>
    <s v="PE"/>
    <x v="1"/>
    <n v="802"/>
    <s v="PE Ops Mall"/>
    <s v="JZAPATA"/>
    <x v="3"/>
    <s v="1200147213"/>
    <s v="10"/>
    <x v="2364"/>
    <s v="CORTE Y RECONEXIÓN SUB ESTACIÓN"/>
    <d v="2026-03-12T00:00:00"/>
    <s v="EXT_KNOLASCO"/>
    <s v="ZSRV"/>
    <s v=""/>
    <s v="P56607803"/>
    <s v="NATIONAL FACILITIES MANAGEMENT S.A."/>
    <n v="1300"/>
    <n v="376.8115942028985"/>
    <s v="PEN"/>
    <s v="false"/>
  </r>
  <r>
    <s v="3450"/>
    <s v="PE"/>
    <x v="1"/>
    <n v="802"/>
    <s v="PE Ops Mall"/>
    <s v="ameza"/>
    <x v="2"/>
    <s v="1200145151"/>
    <s v="10"/>
    <x v="2365"/>
    <s v="Centralización: equipamiento complementa"/>
    <d v="2026-02-05T00:00:00"/>
    <s v="AMEZAR"/>
    <s v="ZSRV"/>
    <s v=""/>
    <s v="P55086648"/>
    <s v="4SECURE S.A.C"/>
    <n v="1298"/>
    <n v="376.231884057971"/>
    <s v="PEN"/>
    <s v="false"/>
  </r>
  <r>
    <s v="COQ"/>
    <s v="CL"/>
    <x v="0"/>
    <n v="602"/>
    <s v="CL Ops Mall"/>
    <s v="jcbarahona"/>
    <x v="2"/>
    <s v="1200144648"/>
    <s v="10"/>
    <x v="2366"/>
    <s v="Reparacion CCTV Avigilon y otros ENE"/>
    <d v="2026-01-27T00:00:00"/>
    <s v="JCBARAHONA"/>
    <s v="ZSRV"/>
    <s v=""/>
    <s v="76904816"/>
    <s v="INTEC GROUP SPA"/>
    <n v="348000"/>
    <n v="375.83834631127627"/>
    <s v="CLP"/>
    <s v="false"/>
  </r>
  <r>
    <s v="1100"/>
    <s v="CL"/>
    <x v="0"/>
    <n v="604"/>
    <s v="CL Marketing Mall"/>
    <s v="MGALLARDO"/>
    <x v="2"/>
    <s v="1200146196"/>
    <s v="10"/>
    <x v="2367"/>
    <s v="BLOOM REUSE/CAMBIO GRAFICAS/ FEB 26"/>
    <d v="2026-02-24T00:00:00"/>
    <s v="MGALLARDOC"/>
    <s v="ZSRV"/>
    <s v=""/>
    <s v="76288682"/>
    <s v="PRODUCTORA FUENTES LIMITADA"/>
    <n v="347600"/>
    <n v="375.40634821206788"/>
    <s v="CLP"/>
    <s v="false"/>
  </r>
  <r>
    <s v="1100"/>
    <s v="CL"/>
    <x v="0"/>
    <n v="602"/>
    <s v="CL Ops Mall"/>
    <s v="ASANCHEZ"/>
    <x v="2"/>
    <s v="1200143962"/>
    <s v="10"/>
    <x v="2368"/>
    <s v="Acometida detección incendio Derco"/>
    <d v="2026-01-13T00:00:00"/>
    <s v="EXT_MURRA"/>
    <s v="ZSRV"/>
    <s v=""/>
    <s v="76425235"/>
    <s v="REDES CONTRA INCENDIOS SPA"/>
    <n v="9"/>
    <n v="375"/>
    <s v="UF"/>
    <s v="false"/>
  </r>
  <r>
    <s v="1110"/>
    <s v="CL"/>
    <x v="0"/>
    <n v="603"/>
    <s v="CL Ops Out/Strip"/>
    <s v="MBELLO"/>
    <x v="2"/>
    <s v="1200146077"/>
    <s v="10"/>
    <x v="2369"/>
    <s v="CONEXÍON SIST.DETEC.LOCSUC 156 MOTOMUNDI"/>
    <d v="2026-02-23T00:00:00"/>
    <s v="EXT_MBELLO"/>
    <s v="ZSRV"/>
    <s v=""/>
    <s v="76425235"/>
    <s v="REDES CONTRA INCENDIOS SPA"/>
    <n v="9"/>
    <n v="375"/>
    <s v="UF"/>
    <s v="false"/>
  </r>
  <r>
    <s v="1100"/>
    <s v="CL"/>
    <x v="0"/>
    <n v="602"/>
    <s v="CL Ops Mall"/>
    <s v="FJELDRES"/>
    <x v="2"/>
    <s v="1200146737"/>
    <s v="10"/>
    <x v="2370"/>
    <s v="Visita técnica UPS Sala Control"/>
    <d v="2026-03-05T00:00:00"/>
    <s v="EXT_CNARANJO"/>
    <s v="ZSRV"/>
    <s v=""/>
    <s v="52003344"/>
    <s v="POWERTEC INGENIERIA Y CONSTRUCCIÓN"/>
    <n v="9"/>
    <n v="375"/>
    <s v="UF"/>
    <s v="false"/>
  </r>
  <r>
    <s v="ACH"/>
    <s v="CL"/>
    <x v="0"/>
    <n v="622"/>
    <s v="CL Arq Mall"/>
    <s v="S UGARTE"/>
    <x v="0"/>
    <s v="1300008844"/>
    <s v="10"/>
    <x v="2371"/>
    <s v="SERV DIBUJO 2026, ACH"/>
    <d v="2026-01-20T00:00:00"/>
    <s v="BILLESCA"/>
    <s v="ZSPC"/>
    <s v=""/>
    <s v="27111989"/>
    <s v="ANA GABRIELA RODRIGUEZ VELAZCO"/>
    <n v="9"/>
    <n v="375"/>
    <s v="UF"/>
    <s v="false"/>
  </r>
  <r>
    <s v="2200"/>
    <s v="CL"/>
    <x v="0"/>
    <n v="619"/>
    <s v="CL Arq Out/Strip"/>
    <s v="V RODRIGUEZ"/>
    <x v="0"/>
    <s v="1300008872"/>
    <s v="10"/>
    <x v="2372"/>
    <s v="SERVICIO DE DIBUJO 2026 SEM 1, ASA"/>
    <d v="2026-01-28T00:00:00"/>
    <s v="BILLESCA"/>
    <s v="ZSPC"/>
    <s v=""/>
    <s v="77699218"/>
    <s v="ECOESPACIO LIMITADA"/>
    <n v="9"/>
    <n v="375"/>
    <s v="UF"/>
    <s v="false"/>
  </r>
  <r>
    <s v="ACH"/>
    <s v="CL"/>
    <x v="0"/>
    <n v="622"/>
    <s v="CL Arq Mall"/>
    <s v="V RODRIGUEZ"/>
    <x v="0"/>
    <s v="1300008866"/>
    <s v="10"/>
    <x v="2373"/>
    <s v="SERVICIO DE DIBUJO 2026, SEM 1, ACH"/>
    <d v="2026-01-28T00:00:00"/>
    <s v="BILLESCA"/>
    <s v="ZSPC"/>
    <s v=""/>
    <s v="77699218"/>
    <s v="ECOESPACIO LIMITADA"/>
    <n v="9"/>
    <n v="375"/>
    <s v="UF"/>
    <s v="false"/>
  </r>
  <r>
    <s v="1100"/>
    <s v="CL"/>
    <x v="0"/>
    <n v="909"/>
    <s v="Corp Gcia Legal"/>
    <s v="DGROB"/>
    <x v="3"/>
    <s v="1200147568"/>
    <s v="10"/>
    <x v="2374"/>
    <s v="Rembolso de gastos NC 20241189"/>
    <d v="2026-03-18T00:00:00"/>
    <s v="DQUINTANA"/>
    <s v="ZSRV"/>
    <s v=""/>
    <s v="79753810"/>
    <s v="CLARO Y COMPANIA"/>
    <n v="347000"/>
    <n v="374.75835106325536"/>
    <s v="CLP"/>
    <s v="false"/>
  </r>
  <r>
    <s v="PAF"/>
    <s v="CO"/>
    <x v="3"/>
    <n v="702"/>
    <s v="CO Ops Mall"/>
    <s v="JDIAZ"/>
    <x v="2"/>
    <s v="1200145053"/>
    <s v="10"/>
    <x v="2375"/>
    <s v="Retiro de letrero terracota"/>
    <d v="2026-02-04T00:00:00"/>
    <s v="EXT_BOSORNO"/>
    <s v="ZSRV"/>
    <s v=""/>
    <s v="C900038616"/>
    <s v="CBRE COLOMBIA SAS"/>
    <n v="1375000"/>
    <n v="373.84448069603047"/>
    <s v="COP"/>
    <s v="false"/>
  </r>
  <r>
    <s v="PAF"/>
    <s v="CO"/>
    <x v="3"/>
    <n v="702"/>
    <s v="CO Ops Mall"/>
    <s v="JDIAZ"/>
    <x v="2"/>
    <s v="1200145052"/>
    <s v="10"/>
    <x v="2376"/>
    <s v="Retiro de letrero Blue Tecnology"/>
    <d v="2026-02-04T00:00:00"/>
    <s v="EXT_BOSORNO"/>
    <s v="ZSRV"/>
    <s v=""/>
    <s v="C900038616"/>
    <s v="CBRE COLOMBIA SAS"/>
    <n v="1375000"/>
    <n v="373.84448069603047"/>
    <s v="COP"/>
    <s v="false"/>
  </r>
  <r>
    <s v="6650"/>
    <s v="PE"/>
    <x v="2"/>
    <n v="928"/>
    <s v="Corp Gest Riesgo"/>
    <s v="cfuentes"/>
    <x v="1"/>
    <s v="1400009332"/>
    <s v="10"/>
    <x v="2377"/>
    <s v="Endoso inclusión paneles solares por S/"/>
    <d v="2026-03-02T00:00:00"/>
    <s v="PMUNOZ"/>
    <s v="ZPMH"/>
    <s v=""/>
    <s v="P39062500"/>
    <s v="CHUBB PERU S.A. COMPANIA DE SEGUROS"/>
    <n v="1286.5999999999999"/>
    <n v="372.92753623188401"/>
    <s v="PEN"/>
    <s v="false"/>
  </r>
  <r>
    <s v="1100"/>
    <s v="CL"/>
    <x v="0"/>
    <n v="604"/>
    <s v="CL Marketing Mall"/>
    <s v="MGALLARDO"/>
    <x v="2"/>
    <s v="1200145060"/>
    <s v="10"/>
    <x v="2378"/>
    <s v="GRAFICAS/ 2 TOTEM JORNADA ADOPCIÓN/ FEBR"/>
    <d v="2026-02-04T00:00:00"/>
    <s v="MGALLARDOC"/>
    <s v="ZSRV"/>
    <s v=""/>
    <s v="76593514"/>
    <s v="TEMPO PRODUCCIONES BY DS SPA"/>
    <n v="345000"/>
    <n v="372.59836056721355"/>
    <s v="CLP"/>
    <s v="false"/>
  </r>
  <r>
    <s v="MIN"/>
    <s v="PE"/>
    <x v="1"/>
    <n v="802"/>
    <s v="PE Ops Mall"/>
    <s v="jrojas"/>
    <x v="3"/>
    <s v="1200147318"/>
    <s v="10"/>
    <x v="2379"/>
    <s v="HABI. LOCAL.LAVANDERIA SAGITA-ACI"/>
    <d v="2026-03-13T00:00:00"/>
    <s v="EXT_EDAVILA"/>
    <s v="ZSRV"/>
    <s v=""/>
    <s v="P53839517"/>
    <s v="MR SISTEMAS ESPECIALES E.I.R.L."/>
    <n v="1283.79"/>
    <n v="372.11304347826086"/>
    <s v="PEN"/>
    <s v="false"/>
  </r>
  <r>
    <s v="1100"/>
    <s v="CL"/>
    <x v="0"/>
    <n v="910"/>
    <s v="Corp A. Personas"/>
    <s v="DQUINTANA"/>
    <x v="1"/>
    <s v="1400009132"/>
    <s v="20"/>
    <x v="2175"/>
    <s v="Práctica profesional feb´26"/>
    <d v="2026-01-13T00:00:00"/>
    <s v="DQUINTANA"/>
    <s v="ZPMH"/>
    <s v=""/>
    <s v="21729775"/>
    <s v="ARIELLE LEVY CAMHI"/>
    <n v="344543"/>
    <n v="372.10480273886799"/>
    <s v="CLP"/>
    <s v="false"/>
  </r>
  <r>
    <s v="6650"/>
    <s v="PE"/>
    <x v="2"/>
    <n v="802"/>
    <s v="PE Ops Mall"/>
    <s v="MCHACALIAZ"/>
    <x v="2"/>
    <s v="1200144050"/>
    <s v="10"/>
    <x v="2380"/>
    <s v="Compra de pastillas de cloro para cister"/>
    <d v="2026-01-14T00:00:00"/>
    <s v="RFC_CPI_SAP"/>
    <s v="ZSRV"/>
    <s v=""/>
    <s v="P56607803"/>
    <s v="NATIONAL FACILITIES MANAGEMENT S.A."/>
    <n v="1280"/>
    <n v="371.01449275362319"/>
    <s v="PEN"/>
    <s v="false"/>
  </r>
  <r>
    <s v="MIN"/>
    <s v="PE"/>
    <x v="1"/>
    <n v="801"/>
    <s v="PE Center Manager"/>
    <s v="CPISFIL"/>
    <x v="2"/>
    <s v="1200144212"/>
    <s v="10"/>
    <x v="2381"/>
    <s v="FRASCO DPD PARA CLORO LIBRE x 1000 UND"/>
    <d v="2026-01-19T00:00:00"/>
    <s v="EXT_EDAVILA"/>
    <s v="ZSRV"/>
    <s v=""/>
    <s v="P20416564"/>
    <s v="SUSAN LEON PRODUCCIONES Y REPRESENT"/>
    <n v="1280"/>
    <n v="371.01449275362319"/>
    <s v="PEN"/>
    <s v="false"/>
  </r>
  <r>
    <s v="6500"/>
    <s v="PE"/>
    <x v="2"/>
    <n v="802"/>
    <s v="PE Ops Mall"/>
    <s v="AMARCHESINI"/>
    <x v="2"/>
    <s v="1200146307"/>
    <s v="10"/>
    <x v="2382"/>
    <s v="REVISIÓN_HUARAL_FEBRERO 2026"/>
    <d v="2026-02-25T00:00:00"/>
    <s v="EXT_ACHIHUAN"/>
    <s v="ZSRV"/>
    <s v="SER_GRAL"/>
    <s v="P49259204"/>
    <s v="AF CONCEPT S.A.C."/>
    <n v="1280"/>
    <n v="371.01449275362319"/>
    <s v="PEN"/>
    <s v="false"/>
  </r>
  <r>
    <s v="PCA"/>
    <s v="CO"/>
    <x v="3"/>
    <n v="702"/>
    <s v="CO Ops Mall"/>
    <s v="DLOZADA"/>
    <x v="2"/>
    <s v="1200145173"/>
    <s v="10"/>
    <x v="2383"/>
    <s v="SERVICIO REGULADOR TRANSITO REF009"/>
    <d v="2026-02-06T00:00:00"/>
    <s v="EXT_AFLOREZ"/>
    <s v="ZSRV"/>
    <s v=""/>
    <s v="C901592965"/>
    <s v="WM ENTRETENIMIENTO SAS"/>
    <n v="1360000"/>
    <n v="369.76617727025558"/>
    <s v="COP"/>
    <s v="false"/>
  </r>
  <r>
    <s v="PHM"/>
    <s v="CO"/>
    <x v="3"/>
    <n v="704"/>
    <s v="CO Mktg Mall"/>
    <s v="JPERDOMO"/>
    <x v="2"/>
    <s v="1200144039"/>
    <s v="10"/>
    <x v="2384"/>
    <s v="Convenio Acecolombia Enero"/>
    <d v="2026-01-14T00:00:00"/>
    <s v="NACOSTA"/>
    <s v="ZSRV"/>
    <s v="SER_MKT"/>
    <s v="C800189939"/>
    <s v="ASOCIACION DE  CENTRO COMERCIALES D"/>
    <n v="1358943"/>
    <n v="369.47879282218599"/>
    <s v="COP"/>
    <s v="false"/>
  </r>
  <r>
    <s v="BOG"/>
    <s v="CO"/>
    <x v="3"/>
    <n v="704"/>
    <s v="CO Mktg Mall"/>
    <s v="VESPINOSA"/>
    <x v="2"/>
    <s v="1200144193"/>
    <s v="10"/>
    <x v="2385"/>
    <s v="Cuota sostenimiento enero-26"/>
    <d v="2026-01-19T00:00:00"/>
    <s v="VESPINOSA"/>
    <s v="ZSRV"/>
    <s v=""/>
    <s v="C800189939"/>
    <s v="ASOCIACION DE  CENTRO COMERCIALES D"/>
    <n v="1358943"/>
    <n v="369.47879282218599"/>
    <s v="COP"/>
    <s v="false"/>
  </r>
  <r>
    <s v="PHM"/>
    <s v="CO"/>
    <x v="3"/>
    <n v="704"/>
    <s v="CO Mktg Mall"/>
    <s v="JPERDOMO"/>
    <x v="2"/>
    <s v="1200146137"/>
    <s v="10"/>
    <x v="2386"/>
    <s v="Convenio Acecolombia Febrero"/>
    <d v="2026-02-23T00:00:00"/>
    <s v="NACOSTA"/>
    <s v="ZSRV"/>
    <s v="SER_MKT"/>
    <s v="C800189939"/>
    <s v="ASOCIACION DE  CENTRO COMERCIALES D"/>
    <n v="1358943"/>
    <n v="369.47879282218599"/>
    <s v="COP"/>
    <s v="false"/>
  </r>
  <r>
    <s v="BOG"/>
    <s v="CO"/>
    <x v="3"/>
    <n v="704"/>
    <s v="CO Mktg Mall"/>
    <s v="VESPINOSA"/>
    <x v="2"/>
    <s v="1200146602"/>
    <s v="10"/>
    <x v="2346"/>
    <s v="Cuota sostenimiento Acecolombia Feb/26"/>
    <d v="2026-03-03T00:00:00"/>
    <s v="VESPINOSA"/>
    <s v="ZSRV"/>
    <s v=""/>
    <s v="C800189939"/>
    <s v="ASOCIACION DE  CENTRO COMERCIALES D"/>
    <n v="1358943"/>
    <n v="369.47879282218599"/>
    <s v="COP"/>
    <s v="false"/>
  </r>
  <r>
    <s v="2400"/>
    <s v="CL"/>
    <x v="0"/>
    <n v="602"/>
    <s v="CL Ops Mall"/>
    <s v="rmesa"/>
    <x v="2"/>
    <s v="1200146773"/>
    <s v="10"/>
    <x v="2387"/>
    <s v="Suministro e instalación relés COL"/>
    <d v="2026-03-06T00:00:00"/>
    <s v="EXT_CRODRIGU"/>
    <s v="ZSRV"/>
    <s v=""/>
    <s v="76951272"/>
    <s v="CLIVER SPA"/>
    <n v="341550"/>
    <n v="368.87237696154136"/>
    <s v="CLP"/>
    <s v="false"/>
  </r>
  <r>
    <s v="6650"/>
    <s v="PE"/>
    <x v="2"/>
    <n v="802"/>
    <s v="PE Ops Mall"/>
    <s v="MCHACALIAZA"/>
    <x v="2"/>
    <s v="1200144162"/>
    <s v="10"/>
    <x v="2388"/>
    <s v="Compra de agua potable para cisternas"/>
    <d v="2026-01-16T00:00:00"/>
    <s v="MCHACALIAZA"/>
    <s v="ZSRV"/>
    <s v=""/>
    <s v="P56607803"/>
    <s v="NATIONAL FACILITIES MANAGEMENT S.A."/>
    <n v="1272"/>
    <n v="368.695652173913"/>
    <s v="PEN"/>
    <s v="false"/>
  </r>
  <r>
    <s v="LAR"/>
    <s v="PE"/>
    <x v="1"/>
    <n v="801"/>
    <s v="PE Center Manager"/>
    <s v="FZAMALLOA"/>
    <x v="2"/>
    <s v="1200144320"/>
    <s v="10"/>
    <x v="2389"/>
    <s v="SERVICIO DE MANTENIMIENTO Y RECARGA DE E"/>
    <d v="2026-01-21T00:00:00"/>
    <s v="EXT_BRODRIGU"/>
    <s v="ZSRV"/>
    <s v=""/>
    <s v="P60193943"/>
    <s v="VALEXTIN EQUIPOS CONTRA INCENDIOS"/>
    <n v="1272"/>
    <n v="368.695652173913"/>
    <s v="PEN"/>
    <s v="false"/>
  </r>
  <r>
    <s v="3540"/>
    <s v="PE"/>
    <x v="1"/>
    <n v="811"/>
    <s v="PE Área Admin"/>
    <s v="GRAVINES"/>
    <x v="2"/>
    <s v="1200144784"/>
    <s v="10"/>
    <x v="2390"/>
    <s v="RENOVACIÓN SEMANA ECONOMICA 2026"/>
    <d v="2026-01-29T00:00:00"/>
    <s v="GRAVINES"/>
    <s v="ZSRV"/>
    <s v=""/>
    <s v="P26051088"/>
    <s v="PERU ECONOMICO S.A"/>
    <n v="1271.19"/>
    <n v="368.46086956521737"/>
    <s v="PEN"/>
    <s v="false"/>
  </r>
  <r>
    <s v="1100"/>
    <s v="CL"/>
    <x v="0"/>
    <n v="602"/>
    <s v="CL Ops Mall"/>
    <s v="MANTONIETA"/>
    <x v="2"/>
    <s v="1200146504"/>
    <s v="10"/>
    <x v="2391"/>
    <s v="Reparación corredera Kennedy"/>
    <d v="2026-02-27T00:00:00"/>
    <s v="EXT_MURRA"/>
    <s v="ZSRV"/>
    <s v=""/>
    <s v="76179272"/>
    <s v="ANDES FACILITY MANAGEMENT SPA"/>
    <n v="340200"/>
    <n v="367.41438337671315"/>
    <s v="CLP"/>
    <s v="false"/>
  </r>
  <r>
    <s v="4300"/>
    <s v="CO"/>
    <x v="3"/>
    <n v="710"/>
    <s v="CO Sgcia Personas"/>
    <s v="C Ibañez"/>
    <x v="2"/>
    <s v="1200145967"/>
    <s v="10"/>
    <x v="2392"/>
    <s v="Bases para portatil EJE"/>
    <d v="2026-02-19T00:00:00"/>
    <s v="PRA_KCUBIDES"/>
    <s v="ZSRV"/>
    <s v=""/>
    <s v="C900193492"/>
    <s v="ERGO &amp; HEALTH SAS"/>
    <n v="1351004"/>
    <n v="367.32028276237088"/>
    <s v="COP"/>
    <s v="false"/>
  </r>
  <r>
    <s v="MAM"/>
    <s v="CL"/>
    <x v="0"/>
    <n v="602"/>
    <s v="CL Ops Mall"/>
    <s v="MRUPAYAN"/>
    <x v="2"/>
    <s v="1200145056"/>
    <s v="10"/>
    <x v="2393"/>
    <s v="Cierre perimetral adhesivo"/>
    <d v="2026-02-04T00:00:00"/>
    <s v="EXT_BBUSTOS"/>
    <s v="ZSRV"/>
    <s v="SER_GRAL"/>
    <s v="76682308"/>
    <s v="AGENCIA DE MEDIOS SIBERIA LIMITADA"/>
    <n v="340000"/>
    <n v="367.19838432710895"/>
    <s v="CLP"/>
    <s v="false"/>
  </r>
  <r>
    <s v="3510"/>
    <s v="PE"/>
    <x v="1"/>
    <n v="802"/>
    <s v="PE Ops Mall"/>
    <s v="DDIAZ"/>
    <x v="3"/>
    <s v="1200147411"/>
    <s v="10"/>
    <x v="2394"/>
    <s v="Materiales para Mantenimiento Diversos"/>
    <d v="2026-03-16T00:00:00"/>
    <s v="DDIAZ"/>
    <s v="ZSRV"/>
    <s v=""/>
    <s v="P60330629"/>
    <s v="GOLDSER SERVICIOS GENERALES S.R.L"/>
    <n v="1266.7"/>
    <n v="367.15942028985506"/>
    <s v="PEN"/>
    <s v="false"/>
  </r>
  <r>
    <s v="MVS"/>
    <s v="PE"/>
    <x v="2"/>
    <n v="803"/>
    <s v="PE Ops Out/Strips"/>
    <s v="KORDAYA"/>
    <x v="3"/>
    <s v="1200147540"/>
    <s v="10"/>
    <x v="2395"/>
    <s v="INST_BATERIAS_UPS"/>
    <d v="2026-03-18T00:00:00"/>
    <s v="KORDAYA"/>
    <s v="ZSRV"/>
    <s v=""/>
    <s v="P56607803"/>
    <s v="NATIONAL FACILITIES MANAGEMENT S.A."/>
    <n v="1265.8"/>
    <n v="366.89855072463763"/>
    <s v="PEN"/>
    <s v="false"/>
  </r>
  <r>
    <s v="6030"/>
    <s v="PE"/>
    <x v="2"/>
    <n v="802"/>
    <s v="PE Ops Mall"/>
    <s v="LHUAMAN"/>
    <x v="2"/>
    <s v="1200145316"/>
    <s v="10"/>
    <x v="2396"/>
    <s v="REEMPLAZO LUMINARIAS QUEMADAS FILTRACION"/>
    <d v="2026-02-09T00:00:00"/>
    <s v="LHUAMAN"/>
    <s v="ZSRV"/>
    <s v=""/>
    <s v="P55983976"/>
    <s v="RG INGENIEROS CONTRATISTAS Y ASO"/>
    <n v="1265"/>
    <n v="366.66666666666663"/>
    <s v="PEN"/>
    <s v="false"/>
  </r>
  <r>
    <s v="6650"/>
    <s v="PE"/>
    <x v="2"/>
    <n v="802"/>
    <s v="PE Ops Mall"/>
    <s v="MCHACALIAZA"/>
    <x v="2"/>
    <s v="1200144455"/>
    <s v="10"/>
    <x v="2397"/>
    <s v="Compra de agua potable para cisternas"/>
    <d v="2026-01-22T00:00:00"/>
    <s v="MCHACALIAZA"/>
    <s v="ZSRV"/>
    <s v=""/>
    <s v="P56607803"/>
    <s v="NATIONAL FACILITIES MANAGEMENT S.A."/>
    <n v="1264"/>
    <n v="366.37681159420288"/>
    <s v="PEN"/>
    <s v="false"/>
  </r>
  <r>
    <s v="2400"/>
    <s v="CL"/>
    <x v="0"/>
    <n v="619"/>
    <s v="CL Arq Out/Strip"/>
    <s v="P RAMIREZ"/>
    <x v="2"/>
    <s v="1200144215"/>
    <s v="10"/>
    <x v="2398"/>
    <s v="SERV INSP TÉCNICA LOC. AEX ENE 26"/>
    <d v="2026-01-19T00:00:00"/>
    <s v="BILLESCA"/>
    <s v="ZSRV"/>
    <s v=""/>
    <s v="13459098"/>
    <s v="JUAN PATRICIO"/>
    <n v="8.7720000000000002"/>
    <n v="365.5"/>
    <s v="UF"/>
    <s v="false"/>
  </r>
  <r>
    <s v="2400"/>
    <s v="CL"/>
    <x v="0"/>
    <n v="619"/>
    <s v="CL Arq Out/Strip"/>
    <s v="P RAMIREZ"/>
    <x v="2"/>
    <s v="1200144215"/>
    <s v="20"/>
    <x v="2398"/>
    <s v="SERV INSP TÉCNICA LOC. AEX FEB 26"/>
    <d v="2026-01-19T00:00:00"/>
    <s v="BILLESCA"/>
    <s v="ZSRV"/>
    <s v=""/>
    <s v="13459098"/>
    <s v="JUAN PATRICIO"/>
    <n v="8.7720000000000002"/>
    <n v="365.5"/>
    <s v="UF"/>
    <s v="false"/>
  </r>
  <r>
    <s v="2400"/>
    <s v="CL"/>
    <x v="0"/>
    <n v="619"/>
    <s v="CL Arq Out/Strip"/>
    <s v="P RAMIREZ"/>
    <x v="2"/>
    <s v="1200144215"/>
    <s v="30"/>
    <x v="2398"/>
    <s v="SERV INSP TÉCNICA LOC. AEX MAR 26"/>
    <d v="2026-01-19T00:00:00"/>
    <s v="BILLESCA"/>
    <s v="ZSRV"/>
    <s v=""/>
    <s v="13459098"/>
    <s v="JUAN PATRICIO"/>
    <n v="8.7720000000000002"/>
    <n v="365.5"/>
    <s v="UF"/>
    <s v="false"/>
  </r>
  <r>
    <s v="2400"/>
    <s v="CL"/>
    <x v="0"/>
    <n v="619"/>
    <s v="CL Arq Out/Strip"/>
    <s v="P RAMIREZ"/>
    <x v="2"/>
    <s v="1200144215"/>
    <s v="40"/>
    <x v="2398"/>
    <s v="SERV INSP TÉCNICA LOC. AEX ABR 26"/>
    <d v="2026-01-19T00:00:00"/>
    <s v="BILLESCA"/>
    <s v="ZSRV"/>
    <s v=""/>
    <s v="13459098"/>
    <s v="JUAN PATRICIO"/>
    <n v="8.7720000000000002"/>
    <n v="365.5"/>
    <s v="UF"/>
    <s v="false"/>
  </r>
  <r>
    <s v="2400"/>
    <s v="CL"/>
    <x v="0"/>
    <n v="619"/>
    <s v="CL Arq Out/Strip"/>
    <s v="P RAMIREZ"/>
    <x v="2"/>
    <s v="1200144215"/>
    <s v="50"/>
    <x v="2398"/>
    <s v="SERV INSP TÉCNICA LOC. AEX MAY 26"/>
    <d v="2026-01-19T00:00:00"/>
    <s v="BILLESCA"/>
    <s v="ZSRV"/>
    <s v=""/>
    <s v="13459098"/>
    <s v="JUAN PATRICIO"/>
    <n v="8.7720000000000002"/>
    <n v="365.5"/>
    <s v="UF"/>
    <s v="false"/>
  </r>
  <r>
    <s v="2400"/>
    <s v="CL"/>
    <x v="0"/>
    <n v="619"/>
    <s v="CL Arq Out/Strip"/>
    <s v="P RAMIREZ"/>
    <x v="2"/>
    <s v="1200144215"/>
    <s v="60"/>
    <x v="2398"/>
    <s v="SERV INSP TÉCNICA LOC. AEX JUN 26"/>
    <d v="2026-01-19T00:00:00"/>
    <s v="BILLESCA"/>
    <s v="ZSRV"/>
    <s v=""/>
    <s v="13459098"/>
    <s v="JUAN PATRICIO"/>
    <n v="8.7720000000000002"/>
    <n v="365.5"/>
    <s v="UF"/>
    <s v="false"/>
  </r>
  <r>
    <s v="2400"/>
    <s v="CL"/>
    <x v="0"/>
    <n v="619"/>
    <s v="CL Arq Out/Strip"/>
    <s v="P RAMIREZ"/>
    <x v="2"/>
    <s v="1200144215"/>
    <s v="70"/>
    <x v="2398"/>
    <s v="SERV INSP TÉCNICA LOC. AEX JUL 26"/>
    <d v="2026-01-19T00:00:00"/>
    <s v="BILLESCA"/>
    <s v="ZSRV"/>
    <s v=""/>
    <s v="13459098"/>
    <s v="JUAN PATRICIO"/>
    <n v="8.7720000000000002"/>
    <n v="365.5"/>
    <s v="UF"/>
    <s v="false"/>
  </r>
  <r>
    <s v="2400"/>
    <s v="CL"/>
    <x v="0"/>
    <n v="619"/>
    <s v="CL Arq Out/Strip"/>
    <s v="P RAMIREZ"/>
    <x v="2"/>
    <s v="1200144215"/>
    <s v="80"/>
    <x v="2398"/>
    <s v="SERV INSP TÉCNICA LOC. AEX AGO 26"/>
    <d v="2026-01-19T00:00:00"/>
    <s v="BILLESCA"/>
    <s v="ZSRV"/>
    <s v=""/>
    <s v="13459098"/>
    <s v="JUAN PATRICIO"/>
    <n v="8.7720000000000002"/>
    <n v="365.5"/>
    <s v="UF"/>
    <s v="false"/>
  </r>
  <r>
    <s v="2400"/>
    <s v="CL"/>
    <x v="0"/>
    <n v="619"/>
    <s v="CL Arq Out/Strip"/>
    <s v="P RAMIREZ"/>
    <x v="2"/>
    <s v="1200144215"/>
    <s v="90"/>
    <x v="2398"/>
    <s v="SERV INSP TÉCNICA LOC. AEX SEP 26"/>
    <d v="2026-01-19T00:00:00"/>
    <s v="BILLESCA"/>
    <s v="ZSRV"/>
    <s v=""/>
    <s v="13459098"/>
    <s v="JUAN PATRICIO"/>
    <n v="8.7720000000000002"/>
    <n v="365.5"/>
    <s v="UF"/>
    <s v="false"/>
  </r>
  <r>
    <s v="2400"/>
    <s v="CL"/>
    <x v="0"/>
    <n v="619"/>
    <s v="CL Arq Out/Strip"/>
    <s v="P RAMIREZ"/>
    <x v="2"/>
    <s v="1200144215"/>
    <s v="100"/>
    <x v="2398"/>
    <s v="SERV INSP TÉCNICA LOC. AEX OCT 26"/>
    <d v="2026-01-19T00:00:00"/>
    <s v="BILLESCA"/>
    <s v="ZSRV"/>
    <s v=""/>
    <s v="13459098"/>
    <s v="JUAN PATRICIO"/>
    <n v="8.7720000000000002"/>
    <n v="365.5"/>
    <s v="UF"/>
    <s v="false"/>
  </r>
  <r>
    <s v="2400"/>
    <s v="CL"/>
    <x v="0"/>
    <n v="619"/>
    <s v="CL Arq Out/Strip"/>
    <s v="P RAMIREZ"/>
    <x v="2"/>
    <s v="1200144215"/>
    <s v="110"/>
    <x v="2398"/>
    <s v="SERV INSP TÉCNICA LOC. AEX NOV 26"/>
    <d v="2026-01-19T00:00:00"/>
    <s v="BILLESCA"/>
    <s v="ZSRV"/>
    <s v=""/>
    <s v="13459098"/>
    <s v="JUAN PATRICIO"/>
    <n v="8.7720000000000002"/>
    <n v="365.5"/>
    <s v="UF"/>
    <s v="false"/>
  </r>
  <r>
    <s v="2400"/>
    <s v="CL"/>
    <x v="0"/>
    <n v="619"/>
    <s v="CL Arq Out/Strip"/>
    <s v="P RAMIREZ"/>
    <x v="2"/>
    <s v="1200144215"/>
    <s v="120"/>
    <x v="2398"/>
    <s v="SERV INSP TÉCNICA LOC. AEX DIC 26"/>
    <d v="2026-01-19T00:00:00"/>
    <s v="BILLESCA"/>
    <s v="ZSRV"/>
    <s v=""/>
    <s v="13459098"/>
    <s v="JUAN PATRICIO"/>
    <n v="8.7720000000000002"/>
    <n v="365.5"/>
    <s v="UF"/>
    <s v="false"/>
  </r>
  <r>
    <s v="6000"/>
    <s v="PE"/>
    <x v="2"/>
    <n v="802"/>
    <s v="PE Ops Mall"/>
    <s v="MPONCE"/>
    <x v="2"/>
    <s v="1200146323"/>
    <s v="10"/>
    <x v="2399"/>
    <s v="SERV. PERSONAL ADICIONAL FEBRERO"/>
    <d v="2026-02-25T00:00:00"/>
    <s v="EXT_KNOLASCO"/>
    <s v="ZSRV"/>
    <s v="SER_MANTO"/>
    <s v="P53719503"/>
    <s v="EFCO AMERICA S.A."/>
    <n v="1260"/>
    <n v="365.21739130434781"/>
    <s v="PEN"/>
    <s v="false"/>
  </r>
  <r>
    <s v="1100"/>
    <s v="CL"/>
    <x v="0"/>
    <n v="604"/>
    <s v="CL Marketing Mall"/>
    <s v="MGALLARDO"/>
    <x v="2"/>
    <s v="1200145453"/>
    <s v="10"/>
    <x v="2400"/>
    <s v="GRAFICAS/ CIERRE - TABIQUE/ FEB 26"/>
    <d v="2026-02-11T00:00:00"/>
    <s v="MGALLARDOC"/>
    <s v="ZSRV"/>
    <s v=""/>
    <s v="76682308"/>
    <s v="AGENCIA DE MEDIOS SIBERIA LIMITADA"/>
    <n v="337500"/>
    <n v="364.49839620705671"/>
    <s v="CLP"/>
    <s v="false"/>
  </r>
  <r>
    <s v="6650"/>
    <s v="PE"/>
    <x v="2"/>
    <n v="802"/>
    <s v="PE Ops Mall"/>
    <s v="MCHACALIAZA"/>
    <x v="2"/>
    <s v="1200145724"/>
    <s v="10"/>
    <x v="2401"/>
    <s v="Viniles para ecopuntos"/>
    <d v="2026-02-16T00:00:00"/>
    <s v="MCHACALIAZA"/>
    <s v="ZSRV"/>
    <s v=""/>
    <s v="P53508634"/>
    <s v="INVERSIONES QUISPE &amp; GUTIERREZ S.A."/>
    <n v="1253.03"/>
    <n v="363.19710144927535"/>
    <s v="PEN"/>
    <s v="false"/>
  </r>
  <r>
    <s v="3510"/>
    <s v="PE"/>
    <x v="1"/>
    <n v="802"/>
    <s v="PE Ops Mall"/>
    <s v="RBECERRA"/>
    <x v="2"/>
    <s v="1200146362"/>
    <s v="10"/>
    <x v="2402"/>
    <s v="SUMINISTRO SPOT LED 50 UND"/>
    <d v="2026-02-25T00:00:00"/>
    <s v="RBECERRA"/>
    <s v="ZSRV"/>
    <s v=""/>
    <s v="P56607803"/>
    <s v="NATIONAL FACILITIES MANAGEMENT S.A."/>
    <n v="1250"/>
    <n v="362.31884057971013"/>
    <s v="PEN"/>
    <s v="false"/>
  </r>
  <r>
    <s v="OUL"/>
    <s v="PE"/>
    <x v="1"/>
    <n v="803"/>
    <s v="PE Ops Out/Strips"/>
    <s v="mrodriguezc"/>
    <x v="2"/>
    <s v="1200146219"/>
    <s v="10"/>
    <x v="2403"/>
    <s v="Certificado de Aterramiento de EQP AC"/>
    <d v="2026-02-24T00:00:00"/>
    <s v="MRODRIGUEZC"/>
    <s v="ZSRV"/>
    <s v=""/>
    <s v="P60484187"/>
    <s v="SOINEL COMPANY S.A.C"/>
    <n v="1250"/>
    <n v="362.31884057971013"/>
    <s v="PEN"/>
    <s v="false"/>
  </r>
  <r>
    <s v="OUL"/>
    <s v="PE"/>
    <x v="1"/>
    <n v="803"/>
    <s v="PE Ops Out/Strips"/>
    <s v="mrodriguezc"/>
    <x v="2"/>
    <s v="1200146220"/>
    <s v="10"/>
    <x v="2404"/>
    <s v="Aterramiento estructura metalica"/>
    <d v="2026-02-24T00:00:00"/>
    <s v="MRODRIGUEZC"/>
    <s v="ZSRV"/>
    <s v=""/>
    <s v="P60484187"/>
    <s v="SOINEL COMPANY S.A.C"/>
    <n v="1250"/>
    <n v="362.31884057971013"/>
    <s v="PEN"/>
    <s v="false"/>
  </r>
  <r>
    <s v="OUL"/>
    <s v="PE"/>
    <x v="1"/>
    <n v="803"/>
    <s v="PE Ops Out/Strips"/>
    <s v="mrodriguezc"/>
    <x v="2"/>
    <s v="1200146222"/>
    <s v="10"/>
    <x v="2405"/>
    <s v="Certificado Luces de Emegencia Lur"/>
    <d v="2026-02-24T00:00:00"/>
    <s v="MRODRIGUEZC"/>
    <s v="ZSRV"/>
    <s v=""/>
    <s v="P60484187"/>
    <s v="SOINEL COMPANY S.A.C"/>
    <n v="1250"/>
    <n v="362.31884057971013"/>
    <s v="PEN"/>
    <s v="false"/>
  </r>
  <r>
    <s v="1110"/>
    <s v="CL"/>
    <x v="0"/>
    <n v="604"/>
    <s v="CL Marketing Mall"/>
    <s v="f.mozo"/>
    <x v="2"/>
    <s v="1200146111"/>
    <s v="10"/>
    <x v="2406"/>
    <s v="FERIA/ MANTENCIÓN CARROS/ COT 958"/>
    <d v="2026-02-23T00:00:00"/>
    <s v="MFILIPINI"/>
    <s v="ZSRV"/>
    <s v=""/>
    <s v="76666197"/>
    <s v="LA AMPOLLETA PRODUCCION AUDIOVISUAL"/>
    <n v="334949"/>
    <n v="361.74332832935539"/>
    <s v="CLP"/>
    <s v="false"/>
  </r>
  <r>
    <s v="6550"/>
    <s v="PE"/>
    <x v="2"/>
    <n v="814"/>
    <s v="PE Explotación TI"/>
    <s v="CPACHECO"/>
    <x v="1"/>
    <s v="1400009157"/>
    <s v="10"/>
    <x v="2407"/>
    <s v="Telemetria 2026 - Cañete"/>
    <d v="2026-01-20T00:00:00"/>
    <s v="PRA_CPACHECO"/>
    <s v="ZPMH"/>
    <s v="SER_GRAL"/>
    <s v="P56570705"/>
    <s v="ENERGY CLOUD S.A.C"/>
    <n v="1248"/>
    <n v="361.73913043478257"/>
    <s v="PEN"/>
    <s v="false"/>
  </r>
  <r>
    <s v="6550"/>
    <s v="PE"/>
    <x v="2"/>
    <n v="814"/>
    <s v="PE Explotación TI"/>
    <s v="CPACHECO"/>
    <x v="1"/>
    <s v="1400009157"/>
    <s v="20"/>
    <x v="2407"/>
    <s v="Telemetria 2026 - Cañete"/>
    <d v="2026-01-20T00:00:00"/>
    <s v="PRA_CPACHECO"/>
    <s v="ZPMH"/>
    <s v="SER_GRAL"/>
    <s v="P56570705"/>
    <s v="ENERGY CLOUD S.A.C"/>
    <n v="1248"/>
    <n v="361.73913043478257"/>
    <s v="PEN"/>
    <s v="false"/>
  </r>
  <r>
    <s v="6550"/>
    <s v="PE"/>
    <x v="2"/>
    <n v="814"/>
    <s v="PE Explotación TI"/>
    <s v="CPACHECO"/>
    <x v="1"/>
    <s v="1400009157"/>
    <s v="30"/>
    <x v="2407"/>
    <s v="Telemetria 2026 - Cañete"/>
    <d v="2026-01-20T00:00:00"/>
    <s v="PRA_CPACHECO"/>
    <s v="ZPMH"/>
    <s v="SER_GRAL"/>
    <s v="P56570705"/>
    <s v="ENERGY CLOUD S.A.C"/>
    <n v="1248"/>
    <n v="361.73913043478257"/>
    <s v="PEN"/>
    <s v="false"/>
  </r>
  <r>
    <s v="6550"/>
    <s v="PE"/>
    <x v="2"/>
    <n v="814"/>
    <s v="PE Explotación TI"/>
    <s v="CPACHECO"/>
    <x v="1"/>
    <s v="1400009157"/>
    <s v="40"/>
    <x v="2407"/>
    <s v="Telemetria 2026 - Cañete"/>
    <d v="2026-01-20T00:00:00"/>
    <s v="PRA_CPACHECO"/>
    <s v="ZPMH"/>
    <s v="SER_GRAL"/>
    <s v="P56570705"/>
    <s v="ENERGY CLOUD S.A.C"/>
    <n v="1248"/>
    <n v="361.73913043478257"/>
    <s v="PEN"/>
    <s v="false"/>
  </r>
  <r>
    <s v="6550"/>
    <s v="PE"/>
    <x v="2"/>
    <n v="814"/>
    <s v="PE Explotación TI"/>
    <s v="CPACHECO"/>
    <x v="1"/>
    <s v="1400009157"/>
    <s v="50"/>
    <x v="2407"/>
    <s v="Telemetria 2026 - Cañete"/>
    <d v="2026-01-20T00:00:00"/>
    <s v="PRA_CPACHECO"/>
    <s v="ZPMH"/>
    <s v="SER_GRAL"/>
    <s v="P56570705"/>
    <s v="ENERGY CLOUD S.A.C"/>
    <n v="1248"/>
    <n v="361.73913043478257"/>
    <s v="PEN"/>
    <s v="false"/>
  </r>
  <r>
    <s v="6550"/>
    <s v="PE"/>
    <x v="2"/>
    <n v="814"/>
    <s v="PE Explotación TI"/>
    <s v="CPACHECO"/>
    <x v="1"/>
    <s v="1400009157"/>
    <s v="60"/>
    <x v="2407"/>
    <s v="Telemetria 2026 - Cañete"/>
    <d v="2026-01-20T00:00:00"/>
    <s v="PRA_CPACHECO"/>
    <s v="ZPMH"/>
    <s v="SER_GRAL"/>
    <s v="P56570705"/>
    <s v="ENERGY CLOUD S.A.C"/>
    <n v="1248"/>
    <n v="361.73913043478257"/>
    <s v="PEN"/>
    <s v="false"/>
  </r>
  <r>
    <s v="6550"/>
    <s v="PE"/>
    <x v="2"/>
    <n v="814"/>
    <s v="PE Explotación TI"/>
    <s v="CPACHECO"/>
    <x v="1"/>
    <s v="1400009157"/>
    <s v="70"/>
    <x v="2407"/>
    <s v="Telemetria 2026 - Cañete"/>
    <d v="2026-01-20T00:00:00"/>
    <s v="PRA_CPACHECO"/>
    <s v="ZPMH"/>
    <s v="SER_GRAL"/>
    <s v="P56570705"/>
    <s v="ENERGY CLOUD S.A.C"/>
    <n v="1248"/>
    <n v="361.73913043478257"/>
    <s v="PEN"/>
    <s v="false"/>
  </r>
  <r>
    <s v="6550"/>
    <s v="PE"/>
    <x v="2"/>
    <n v="814"/>
    <s v="PE Explotación TI"/>
    <s v="CPACHECO"/>
    <x v="1"/>
    <s v="1400009157"/>
    <s v="80"/>
    <x v="2407"/>
    <s v="Telemetria 2026 - Cañete"/>
    <d v="2026-01-20T00:00:00"/>
    <s v="PRA_CPACHECO"/>
    <s v="ZPMH"/>
    <s v="SER_GRAL"/>
    <s v="P56570705"/>
    <s v="ENERGY CLOUD S.A.C"/>
    <n v="1248"/>
    <n v="361.73913043478257"/>
    <s v="PEN"/>
    <s v="false"/>
  </r>
  <r>
    <s v="6550"/>
    <s v="PE"/>
    <x v="2"/>
    <n v="814"/>
    <s v="PE Explotación TI"/>
    <s v="CPACHECO"/>
    <x v="1"/>
    <s v="1400009157"/>
    <s v="90"/>
    <x v="2407"/>
    <s v="Telemetria 2026 - Cañete"/>
    <d v="2026-01-20T00:00:00"/>
    <s v="PRA_CPACHECO"/>
    <s v="ZPMH"/>
    <s v="SER_GRAL"/>
    <s v="P56570705"/>
    <s v="ENERGY CLOUD S.A.C"/>
    <n v="1248"/>
    <n v="361.73913043478257"/>
    <s v="PEN"/>
    <s v="false"/>
  </r>
  <r>
    <s v="6550"/>
    <s v="PE"/>
    <x v="2"/>
    <n v="814"/>
    <s v="PE Explotación TI"/>
    <s v="CPACHECO"/>
    <x v="1"/>
    <s v="1400009157"/>
    <s v="100"/>
    <x v="2407"/>
    <s v="Telemetria 2026 - Cañete"/>
    <d v="2026-01-20T00:00:00"/>
    <s v="PRA_CPACHECO"/>
    <s v="ZPMH"/>
    <s v="SER_GRAL"/>
    <s v="P56570705"/>
    <s v="ENERGY CLOUD S.A.C"/>
    <n v="1248"/>
    <n v="361.73913043478257"/>
    <s v="PEN"/>
    <s v="false"/>
  </r>
  <r>
    <s v="6550"/>
    <s v="PE"/>
    <x v="2"/>
    <n v="814"/>
    <s v="PE Explotación TI"/>
    <s v="CPACHECO"/>
    <x v="1"/>
    <s v="1400009157"/>
    <s v="110"/>
    <x v="2407"/>
    <s v="Telemetria 2026 - Cañete"/>
    <d v="2026-01-20T00:00:00"/>
    <s v="PRA_CPACHECO"/>
    <s v="ZPMH"/>
    <s v="SER_GRAL"/>
    <s v="P56570705"/>
    <s v="ENERGY CLOUD S.A.C"/>
    <n v="1248"/>
    <n v="361.73913043478257"/>
    <s v="PEN"/>
    <s v="false"/>
  </r>
  <r>
    <s v="6550"/>
    <s v="PE"/>
    <x v="2"/>
    <n v="814"/>
    <s v="PE Explotación TI"/>
    <s v="CPACHECO"/>
    <x v="1"/>
    <s v="1400009157"/>
    <s v="120"/>
    <x v="2407"/>
    <s v="Telemetria 2026 - Cañete"/>
    <d v="2026-01-20T00:00:00"/>
    <s v="PRA_CPACHECO"/>
    <s v="ZPMH"/>
    <s v="SER_GRAL"/>
    <s v="P56570705"/>
    <s v="ENERGY CLOUD S.A.C"/>
    <n v="1248"/>
    <n v="361.73913043478257"/>
    <s v="PEN"/>
    <s v="false"/>
  </r>
  <r>
    <s v="6500"/>
    <s v="PE"/>
    <x v="2"/>
    <n v="814"/>
    <s v="PE Explotación TI"/>
    <s v="CPACHECO"/>
    <x v="1"/>
    <s v="1400009188"/>
    <s v="10"/>
    <x v="2408"/>
    <s v="Telemetria 2026 - VES1"/>
    <d v="2026-01-26T00:00:00"/>
    <s v="PRA_CPACHECO"/>
    <s v="ZPMH"/>
    <s v="SER_GRAL"/>
    <s v="P56570705"/>
    <s v="ENERGY CLOUD S.A.C"/>
    <n v="1248"/>
    <n v="361.73913043478257"/>
    <s v="PEN"/>
    <s v="false"/>
  </r>
  <r>
    <s v="6500"/>
    <s v="PE"/>
    <x v="2"/>
    <n v="814"/>
    <s v="PE Explotación TI"/>
    <s v="CPACHECO"/>
    <x v="1"/>
    <s v="1400009188"/>
    <s v="20"/>
    <x v="2408"/>
    <s v="Telemetria 2026 - VES1"/>
    <d v="2026-01-26T00:00:00"/>
    <s v="PRA_CPACHECO"/>
    <s v="ZPMH"/>
    <s v="SER_GRAL"/>
    <s v="P56570705"/>
    <s v="ENERGY CLOUD S.A.C"/>
    <n v="1248"/>
    <n v="361.73913043478257"/>
    <s v="PEN"/>
    <s v="false"/>
  </r>
  <r>
    <s v="6500"/>
    <s v="PE"/>
    <x v="2"/>
    <n v="814"/>
    <s v="PE Explotación TI"/>
    <s v="CPACHECO"/>
    <x v="1"/>
    <s v="1400009188"/>
    <s v="30"/>
    <x v="2408"/>
    <s v="Telemetria 2026 - VES1"/>
    <d v="2026-01-26T00:00:00"/>
    <s v="PRA_CPACHECO"/>
    <s v="ZPMH"/>
    <s v="SER_GRAL"/>
    <s v="P56570705"/>
    <s v="ENERGY CLOUD S.A.C"/>
    <n v="1248"/>
    <n v="361.73913043478257"/>
    <s v="PEN"/>
    <s v="false"/>
  </r>
  <r>
    <s v="6500"/>
    <s v="PE"/>
    <x v="2"/>
    <n v="814"/>
    <s v="PE Explotación TI"/>
    <s v="CPACHECO"/>
    <x v="1"/>
    <s v="1400009188"/>
    <s v="40"/>
    <x v="2408"/>
    <s v="Telemetria 2026 - VES1"/>
    <d v="2026-01-26T00:00:00"/>
    <s v="PRA_CPACHECO"/>
    <s v="ZPMH"/>
    <s v="SER_GRAL"/>
    <s v="P56570705"/>
    <s v="ENERGY CLOUD S.A.C"/>
    <n v="1248"/>
    <n v="361.73913043478257"/>
    <s v="PEN"/>
    <s v="false"/>
  </r>
  <r>
    <s v="6500"/>
    <s v="PE"/>
    <x v="2"/>
    <n v="814"/>
    <s v="PE Explotación TI"/>
    <s v="CPACHECO"/>
    <x v="1"/>
    <s v="1400009188"/>
    <s v="50"/>
    <x v="2408"/>
    <s v="Telemetria 2026 - VES1"/>
    <d v="2026-01-26T00:00:00"/>
    <s v="PRA_CPACHECO"/>
    <s v="ZPMH"/>
    <s v="SER_GRAL"/>
    <s v="P56570705"/>
    <s v="ENERGY CLOUD S.A.C"/>
    <n v="1248"/>
    <n v="361.73913043478257"/>
    <s v="PEN"/>
    <s v="false"/>
  </r>
  <r>
    <s v="6500"/>
    <s v="PE"/>
    <x v="2"/>
    <n v="814"/>
    <s v="PE Explotación TI"/>
    <s v="CPACHECO"/>
    <x v="1"/>
    <s v="1400009188"/>
    <s v="60"/>
    <x v="2408"/>
    <s v="Telemetria 2026 - VES1"/>
    <d v="2026-01-26T00:00:00"/>
    <s v="PRA_CPACHECO"/>
    <s v="ZPMH"/>
    <s v="SER_GRAL"/>
    <s v="P56570705"/>
    <s v="ENERGY CLOUD S.A.C"/>
    <n v="1248"/>
    <n v="361.73913043478257"/>
    <s v="PEN"/>
    <s v="false"/>
  </r>
  <r>
    <s v="6500"/>
    <s v="PE"/>
    <x v="2"/>
    <n v="814"/>
    <s v="PE Explotación TI"/>
    <s v="CPACHECO"/>
    <x v="1"/>
    <s v="1400009188"/>
    <s v="70"/>
    <x v="2408"/>
    <s v="Telemetria 2026 - VES1"/>
    <d v="2026-01-26T00:00:00"/>
    <s v="PRA_CPACHECO"/>
    <s v="ZPMH"/>
    <s v="SER_GRAL"/>
    <s v="P56570705"/>
    <s v="ENERGY CLOUD S.A.C"/>
    <n v="1248"/>
    <n v="361.73913043478257"/>
    <s v="PEN"/>
    <s v="false"/>
  </r>
  <r>
    <s v="6500"/>
    <s v="PE"/>
    <x v="2"/>
    <n v="814"/>
    <s v="PE Explotación TI"/>
    <s v="CPACHECO"/>
    <x v="1"/>
    <s v="1400009188"/>
    <s v="80"/>
    <x v="2408"/>
    <s v="Telemetria 2026 - VES1"/>
    <d v="2026-01-26T00:00:00"/>
    <s v="PRA_CPACHECO"/>
    <s v="ZPMH"/>
    <s v="SER_GRAL"/>
    <s v="P56570705"/>
    <s v="ENERGY CLOUD S.A.C"/>
    <n v="1248"/>
    <n v="361.73913043478257"/>
    <s v="PEN"/>
    <s v="false"/>
  </r>
  <r>
    <s v="6500"/>
    <s v="PE"/>
    <x v="2"/>
    <n v="814"/>
    <s v="PE Explotación TI"/>
    <s v="CPACHECO"/>
    <x v="1"/>
    <s v="1400009188"/>
    <s v="90"/>
    <x v="2408"/>
    <s v="Telemetria 2026 - VES1"/>
    <d v="2026-01-26T00:00:00"/>
    <s v="PRA_CPACHECO"/>
    <s v="ZPMH"/>
    <s v="SER_GRAL"/>
    <s v="P56570705"/>
    <s v="ENERGY CLOUD S.A.C"/>
    <n v="1248"/>
    <n v="361.73913043478257"/>
    <s v="PEN"/>
    <s v="false"/>
  </r>
  <r>
    <s v="6500"/>
    <s v="PE"/>
    <x v="2"/>
    <n v="814"/>
    <s v="PE Explotación TI"/>
    <s v="CPACHECO"/>
    <x v="1"/>
    <s v="1400009188"/>
    <s v="100"/>
    <x v="2408"/>
    <s v="Telemetria 2026 - VES1"/>
    <d v="2026-01-26T00:00:00"/>
    <s v="PRA_CPACHECO"/>
    <s v="ZPMH"/>
    <s v="SER_GRAL"/>
    <s v="P56570705"/>
    <s v="ENERGY CLOUD S.A.C"/>
    <n v="1248"/>
    <n v="361.73913043478257"/>
    <s v="PEN"/>
    <s v="false"/>
  </r>
  <r>
    <s v="6500"/>
    <s v="PE"/>
    <x v="2"/>
    <n v="814"/>
    <s v="PE Explotación TI"/>
    <s v="CPACHECO"/>
    <x v="1"/>
    <s v="1400009188"/>
    <s v="110"/>
    <x v="2408"/>
    <s v="Telemetria 2026 - VES1"/>
    <d v="2026-01-26T00:00:00"/>
    <s v="PRA_CPACHECO"/>
    <s v="ZPMH"/>
    <s v="SER_GRAL"/>
    <s v="P56570705"/>
    <s v="ENERGY CLOUD S.A.C"/>
    <n v="1248"/>
    <n v="361.73913043478257"/>
    <s v="PEN"/>
    <s v="false"/>
  </r>
  <r>
    <s v="6500"/>
    <s v="PE"/>
    <x v="2"/>
    <n v="814"/>
    <s v="PE Explotación TI"/>
    <s v="CPACHECO"/>
    <x v="1"/>
    <s v="1400009188"/>
    <s v="120"/>
    <x v="2408"/>
    <s v="Telemetria 2026 - VES1"/>
    <d v="2026-01-26T00:00:00"/>
    <s v="PRA_CPACHECO"/>
    <s v="ZPMH"/>
    <s v="SER_GRAL"/>
    <s v="P56570705"/>
    <s v="ENERGY CLOUD S.A.C"/>
    <n v="1248"/>
    <n v="361.73913043478257"/>
    <s v="PEN"/>
    <s v="false"/>
  </r>
  <r>
    <s v="1100"/>
    <s v="CL"/>
    <x v="0"/>
    <n v="602"/>
    <s v="CL Ops Mall"/>
    <s v="MANTONIETA"/>
    <x v="2"/>
    <s v="1200144879"/>
    <s v="10"/>
    <x v="2409"/>
    <s v="Traslado de máquinas y muebles SOG"/>
    <d v="2026-01-30T00:00:00"/>
    <s v="EXT_MURRA"/>
    <s v="ZSRV"/>
    <s v=""/>
    <s v="76179272"/>
    <s v="ANDES FACILITY MANAGEMENT SPA"/>
    <n v="334800"/>
    <n v="361.58240903740028"/>
    <s v="CLP"/>
    <s v="false"/>
  </r>
  <r>
    <s v="1100"/>
    <s v="CL"/>
    <x v="0"/>
    <n v="602"/>
    <s v="CL Ops Mall"/>
    <s v="MANTONIETA"/>
    <x v="2"/>
    <s v="1200145300"/>
    <s v="20"/>
    <x v="2410"/>
    <s v="Retiro materiales estc. -2 Uva"/>
    <d v="2026-02-09T00:00:00"/>
    <s v="EXT_CNARANJO"/>
    <s v="ZSRV"/>
    <s v=""/>
    <s v="76179272"/>
    <s v="ANDES FACILITY MANAGEMENT SPA"/>
    <n v="334800"/>
    <n v="361.58240903740028"/>
    <s v="CLP"/>
    <s v="false"/>
  </r>
  <r>
    <s v="1110"/>
    <s v="CL"/>
    <x v="0"/>
    <n v="603"/>
    <s v="CL Ops Out/Strip"/>
    <s v="MBELLO"/>
    <x v="2"/>
    <s v="1200146434"/>
    <s v="10"/>
    <x v="2411"/>
    <s v="CONTROL DE PLAGAS EXTRA FEBRERO"/>
    <d v="2026-02-26T00:00:00"/>
    <s v="EXT_MBELLO"/>
    <s v="ZSRV"/>
    <s v=""/>
    <s v="96811990"/>
    <s v="LINKES CHILE S.A"/>
    <n v="334697"/>
    <n v="361.47116952685411"/>
    <s v="CLP"/>
    <s v="false"/>
  </r>
  <r>
    <s v="4150"/>
    <s v="CO"/>
    <x v="3"/>
    <n v="926"/>
    <s v="Corp Exp Clientes"/>
    <s v="mcrisosto"/>
    <x v="2"/>
    <s v="1200144292"/>
    <s v="10"/>
    <x v="2412"/>
    <s v="Extras Video Multifamily Colombia"/>
    <d v="2026-01-20T00:00:00"/>
    <s v="PMUNOZ"/>
    <s v="ZSRV"/>
    <s v=""/>
    <s v="C800220671"/>
    <s v="ESTACION SONIDO E IMAGEN S A S"/>
    <n v="1329188"/>
    <n v="361.38879825992387"/>
    <s v="COP"/>
    <s v="false"/>
  </r>
  <r>
    <s v="1100"/>
    <s v="CL"/>
    <x v="0"/>
    <n v="914"/>
    <s v="Corp Explo. TI"/>
    <s v="CPAVEZ"/>
    <x v="3"/>
    <s v="1200147509"/>
    <s v="10"/>
    <x v="2413"/>
    <s v="CELULAR - DIANA PAREDES"/>
    <d v="2026-03-18T00:00:00"/>
    <s v="CPAVEZ"/>
    <s v="ZSRV"/>
    <s v="SER_GRAL"/>
    <s v="96806980"/>
    <s v="ENTEL PCS TELECOMUNICACIONES S.A."/>
    <n v="334420"/>
    <n v="361.17201084315229"/>
    <s v="CLP"/>
    <s v="false"/>
  </r>
  <r>
    <s v="6700"/>
    <s v="PE"/>
    <x v="2"/>
    <n v="814"/>
    <s v="PE Explotación TI"/>
    <s v="CPACHECO"/>
    <x v="1"/>
    <s v="1400009165"/>
    <s v="10"/>
    <x v="2414"/>
    <s v="Telemetria 2026 - Jaen"/>
    <d v="2026-01-20T00:00:00"/>
    <s v="PRA_CPACHECO"/>
    <s v="ZPMH"/>
    <s v="SER_GRAL"/>
    <s v="P56570705"/>
    <s v="ENERGY CLOUD S.A.C"/>
    <n v="1237.8"/>
    <n v="358.78260869565213"/>
    <s v="PEN"/>
    <s v="false"/>
  </r>
  <r>
    <s v="6700"/>
    <s v="PE"/>
    <x v="2"/>
    <n v="814"/>
    <s v="PE Explotación TI"/>
    <s v="CPACHECO"/>
    <x v="1"/>
    <s v="1400009165"/>
    <s v="20"/>
    <x v="2414"/>
    <s v="Telemetria 2026 - Jaen"/>
    <d v="2026-01-20T00:00:00"/>
    <s v="PRA_CPACHECO"/>
    <s v="ZPMH"/>
    <s v="SER_GRAL"/>
    <s v="P56570705"/>
    <s v="ENERGY CLOUD S.A.C"/>
    <n v="1237.8"/>
    <n v="358.78260869565213"/>
    <s v="PEN"/>
    <s v="false"/>
  </r>
  <r>
    <s v="6700"/>
    <s v="PE"/>
    <x v="2"/>
    <n v="814"/>
    <s v="PE Explotación TI"/>
    <s v="CPACHECO"/>
    <x v="1"/>
    <s v="1400009165"/>
    <s v="30"/>
    <x v="2414"/>
    <s v="Telemetria 2026 - Jaen"/>
    <d v="2026-01-20T00:00:00"/>
    <s v="PRA_CPACHECO"/>
    <s v="ZPMH"/>
    <s v="SER_GRAL"/>
    <s v="P56570705"/>
    <s v="ENERGY CLOUD S.A.C"/>
    <n v="1237.8"/>
    <n v="358.78260869565213"/>
    <s v="PEN"/>
    <s v="false"/>
  </r>
  <r>
    <s v="6700"/>
    <s v="PE"/>
    <x v="2"/>
    <n v="814"/>
    <s v="PE Explotación TI"/>
    <s v="CPACHECO"/>
    <x v="1"/>
    <s v="1400009165"/>
    <s v="40"/>
    <x v="2414"/>
    <s v="Telemetria 2026 - Jaen"/>
    <d v="2026-01-20T00:00:00"/>
    <s v="PRA_CPACHECO"/>
    <s v="ZPMH"/>
    <s v="SER_GRAL"/>
    <s v="P56570705"/>
    <s v="ENERGY CLOUD S.A.C"/>
    <n v="1237.8"/>
    <n v="358.78260869565213"/>
    <s v="PEN"/>
    <s v="false"/>
  </r>
  <r>
    <s v="6700"/>
    <s v="PE"/>
    <x v="2"/>
    <n v="814"/>
    <s v="PE Explotación TI"/>
    <s v="CPACHECO"/>
    <x v="1"/>
    <s v="1400009165"/>
    <s v="50"/>
    <x v="2414"/>
    <s v="Telemetria 2026 - Jaen"/>
    <d v="2026-01-20T00:00:00"/>
    <s v="PRA_CPACHECO"/>
    <s v="ZPMH"/>
    <s v="SER_GRAL"/>
    <s v="P56570705"/>
    <s v="ENERGY CLOUD S.A.C"/>
    <n v="1237.8"/>
    <n v="358.78260869565213"/>
    <s v="PEN"/>
    <s v="false"/>
  </r>
  <r>
    <s v="6700"/>
    <s v="PE"/>
    <x v="2"/>
    <n v="814"/>
    <s v="PE Explotación TI"/>
    <s v="CPACHECO"/>
    <x v="1"/>
    <s v="1400009165"/>
    <s v="60"/>
    <x v="2414"/>
    <s v="Telemetria 2026 - Jaen"/>
    <d v="2026-01-20T00:00:00"/>
    <s v="PRA_CPACHECO"/>
    <s v="ZPMH"/>
    <s v="SER_GRAL"/>
    <s v="P56570705"/>
    <s v="ENERGY CLOUD S.A.C"/>
    <n v="1237.8"/>
    <n v="358.78260869565213"/>
    <s v="PEN"/>
    <s v="false"/>
  </r>
  <r>
    <s v="6700"/>
    <s v="PE"/>
    <x v="2"/>
    <n v="814"/>
    <s v="PE Explotación TI"/>
    <s v="CPACHECO"/>
    <x v="1"/>
    <s v="1400009165"/>
    <s v="70"/>
    <x v="2414"/>
    <s v="Telemetria 2026 - Jaen"/>
    <d v="2026-01-20T00:00:00"/>
    <s v="PRA_CPACHECO"/>
    <s v="ZPMH"/>
    <s v="SER_GRAL"/>
    <s v="P56570705"/>
    <s v="ENERGY CLOUD S.A.C"/>
    <n v="1237.8"/>
    <n v="358.78260869565213"/>
    <s v="PEN"/>
    <s v="false"/>
  </r>
  <r>
    <s v="6700"/>
    <s v="PE"/>
    <x v="2"/>
    <n v="814"/>
    <s v="PE Explotación TI"/>
    <s v="CPACHECO"/>
    <x v="1"/>
    <s v="1400009165"/>
    <s v="80"/>
    <x v="2414"/>
    <s v="Telemetria 2026 - Jaen"/>
    <d v="2026-01-20T00:00:00"/>
    <s v="PRA_CPACHECO"/>
    <s v="ZPMH"/>
    <s v="SER_GRAL"/>
    <s v="P56570705"/>
    <s v="ENERGY CLOUD S.A.C"/>
    <n v="1237.8"/>
    <n v="358.78260869565213"/>
    <s v="PEN"/>
    <s v="false"/>
  </r>
  <r>
    <s v="6700"/>
    <s v="PE"/>
    <x v="2"/>
    <n v="814"/>
    <s v="PE Explotación TI"/>
    <s v="CPACHECO"/>
    <x v="1"/>
    <s v="1400009165"/>
    <s v="90"/>
    <x v="2414"/>
    <s v="Telemetria 2026 - Jaen"/>
    <d v="2026-01-20T00:00:00"/>
    <s v="PRA_CPACHECO"/>
    <s v="ZPMH"/>
    <s v="SER_GRAL"/>
    <s v="P56570705"/>
    <s v="ENERGY CLOUD S.A.C"/>
    <n v="1237.8"/>
    <n v="358.78260869565213"/>
    <s v="PEN"/>
    <s v="false"/>
  </r>
  <r>
    <s v="6700"/>
    <s v="PE"/>
    <x v="2"/>
    <n v="814"/>
    <s v="PE Explotación TI"/>
    <s v="CPACHECO"/>
    <x v="1"/>
    <s v="1400009165"/>
    <s v="100"/>
    <x v="2414"/>
    <s v="Telemetria 2026 - Jaen"/>
    <d v="2026-01-20T00:00:00"/>
    <s v="PRA_CPACHECO"/>
    <s v="ZPMH"/>
    <s v="SER_GRAL"/>
    <s v="P56570705"/>
    <s v="ENERGY CLOUD S.A.C"/>
    <n v="1237.8"/>
    <n v="358.78260869565213"/>
    <s v="PEN"/>
    <s v="false"/>
  </r>
  <r>
    <s v="6700"/>
    <s v="PE"/>
    <x v="2"/>
    <n v="814"/>
    <s v="PE Explotación TI"/>
    <s v="CPACHECO"/>
    <x v="1"/>
    <s v="1400009165"/>
    <s v="110"/>
    <x v="2414"/>
    <s v="Telemetria 2026 - Jaen"/>
    <d v="2026-01-20T00:00:00"/>
    <s v="PRA_CPACHECO"/>
    <s v="ZPMH"/>
    <s v="SER_GRAL"/>
    <s v="P56570705"/>
    <s v="ENERGY CLOUD S.A.C"/>
    <n v="1237.8"/>
    <n v="358.78260869565213"/>
    <s v="PEN"/>
    <s v="false"/>
  </r>
  <r>
    <s v="6700"/>
    <s v="PE"/>
    <x v="2"/>
    <n v="814"/>
    <s v="PE Explotación TI"/>
    <s v="CPACHECO"/>
    <x v="1"/>
    <s v="1400009165"/>
    <s v="120"/>
    <x v="2414"/>
    <s v="Telemetria 2026 - Jaen"/>
    <d v="2026-01-20T00:00:00"/>
    <s v="PRA_CPACHECO"/>
    <s v="ZPMH"/>
    <s v="SER_GRAL"/>
    <s v="P56570705"/>
    <s v="ENERGY CLOUD S.A.C"/>
    <n v="1237.8"/>
    <n v="358.78260869565213"/>
    <s v="PEN"/>
    <s v="false"/>
  </r>
  <r>
    <s v="PHM"/>
    <s v="CO"/>
    <x v="3"/>
    <n v="704"/>
    <s v="CO Mktg Mall"/>
    <s v="JPERDOMO"/>
    <x v="2"/>
    <s v="1200145973"/>
    <s v="10"/>
    <x v="2415"/>
    <s v="Camisetas polo logo del mall"/>
    <d v="2026-02-19T00:00:00"/>
    <s v="NACOSTA"/>
    <s v="ZSRV"/>
    <s v="SER_MKT"/>
    <s v="C43109691"/>
    <s v="CATALINA ANDREA ACEVEDO RESTREPO"/>
    <n v="1311000"/>
    <n v="356.44371941272431"/>
    <s v="COP"/>
    <s v="false"/>
  </r>
  <r>
    <s v="CON"/>
    <s v="CL"/>
    <x v="0"/>
    <n v="602"/>
    <s v="CL Ops Mall"/>
    <s v="JALVAREZV"/>
    <x v="2"/>
    <s v="1200143698"/>
    <s v="10"/>
    <x v="2416"/>
    <s v="Mantencion Cabinas WC"/>
    <d v="2026-01-06T00:00:00"/>
    <s v="JALVAREZV"/>
    <s v="ZSRV"/>
    <s v=""/>
    <s v="77578104"/>
    <s v="INGEARK SPA"/>
    <n v="330000"/>
    <n v="356.39843184689988"/>
    <s v="CLP"/>
    <s v="false"/>
  </r>
  <r>
    <s v="2400"/>
    <s v="CL"/>
    <x v="0"/>
    <n v="602"/>
    <s v="CL Ops Mall"/>
    <s v="RMESA"/>
    <x v="2"/>
    <s v="1200143895"/>
    <s v="10"/>
    <x v="2417"/>
    <s v="Letreros parking pal"/>
    <d v="2026-01-12T00:00:00"/>
    <s v="PCAMPOS"/>
    <s v="ZSRV"/>
    <s v=""/>
    <s v="77127582"/>
    <s v="CHILE SEÑALETICAS SPA"/>
    <n v="8.5500000000000007"/>
    <n v="356.25"/>
    <s v="UF"/>
    <s v="false"/>
  </r>
  <r>
    <s v="3450"/>
    <s v="PE"/>
    <x v="1"/>
    <n v="803"/>
    <s v="PE Ops Out/Strips"/>
    <s v="JROJAS"/>
    <x v="2"/>
    <s v="1200144660"/>
    <s v="10"/>
    <x v="2418"/>
    <s v="Materiales"/>
    <d v="2026-01-27T00:00:00"/>
    <s v="JROJAS"/>
    <s v="ZSRV"/>
    <s v=""/>
    <s v="P56607803"/>
    <s v="NATIONAL FACILITIES MANAGEMENT S.A."/>
    <n v="1227.54"/>
    <n v="355.80869565217387"/>
    <s v="PEN"/>
    <s v="false"/>
  </r>
  <r>
    <s v="3510"/>
    <s v="PE"/>
    <x v="1"/>
    <n v="802"/>
    <s v="PE Ops Mall"/>
    <s v="DDIAZ"/>
    <x v="2"/>
    <s v="1200145156"/>
    <s v="10"/>
    <x v="2419"/>
    <s v="186 rollos de papel higiénico"/>
    <d v="2026-02-06T00:00:00"/>
    <s v="DDIAZ"/>
    <s v="ZSRV"/>
    <s v=""/>
    <s v="P53719503"/>
    <s v="EFCO AMERICA S.A."/>
    <n v="1225.96"/>
    <n v="355.35072463768114"/>
    <s v="PEN"/>
    <s v="false"/>
  </r>
  <r>
    <s v="1100"/>
    <s v="CL"/>
    <x v="0"/>
    <n v="602"/>
    <s v="CL Ops Mall"/>
    <s v="ASANCHEZ"/>
    <x v="2"/>
    <s v="1200143961"/>
    <s v="10"/>
    <x v="2420"/>
    <s v="Desconexión sistema de extinción Derco"/>
    <d v="2026-01-13T00:00:00"/>
    <s v="EXT_MURRA"/>
    <s v="ZSRV"/>
    <s v=""/>
    <s v="76425235"/>
    <s v="REDES CONTRA INCENDIOS SPA"/>
    <n v="8.5"/>
    <n v="354.16666666666669"/>
    <s v="UF"/>
    <s v="false"/>
  </r>
  <r>
    <s v="1100"/>
    <s v="CL"/>
    <x v="0"/>
    <n v="602"/>
    <s v="CL Ops Mall"/>
    <s v="ASANCHEZ"/>
    <x v="2"/>
    <s v="1200144273"/>
    <s v="10"/>
    <x v="2421"/>
    <s v="Desconexión sistema de extinción Derco"/>
    <d v="2026-01-20T00:00:00"/>
    <s v="EXT_MURRA"/>
    <s v="ZSRV"/>
    <s v=""/>
    <s v="76425235"/>
    <s v="REDES CONTRA INCENDIOS SPA"/>
    <n v="8.5"/>
    <n v="354.16666666666669"/>
    <s v="UF"/>
    <s v="false"/>
  </r>
  <r>
    <s v="1110"/>
    <s v="CL"/>
    <x v="0"/>
    <n v="603"/>
    <s v="CL Ops Out/Strip"/>
    <s v="MBELLO"/>
    <x v="2"/>
    <s v="1200146312"/>
    <s v="10"/>
    <x v="2422"/>
    <s v="RCI-121/26-Desc.SEyD Bamers Suc 24B"/>
    <d v="2026-02-25T00:00:00"/>
    <s v="EXT_MBELLO"/>
    <s v="ZSRV"/>
    <s v=""/>
    <s v="76425235"/>
    <s v="REDES CONTRA INCENDIOS SPA"/>
    <n v="8.5"/>
    <n v="354.16666666666669"/>
    <s v="UF"/>
    <s v="false"/>
  </r>
  <r>
    <s v="1110"/>
    <s v="CL"/>
    <x v="0"/>
    <n v="603"/>
    <s v="CL Ops Out/Strip"/>
    <s v="MBELLO"/>
    <x v="2"/>
    <s v="1200146313"/>
    <s v="10"/>
    <x v="2423"/>
    <s v="RCI-106/26-Desc.S.E.y D. Lippi Suc 82 Se"/>
    <d v="2026-02-25T00:00:00"/>
    <s v="EXT_MBELLO"/>
    <s v="ZSRV"/>
    <s v=""/>
    <s v="76425235"/>
    <s v="REDES CONTRA INCENDIOS SPA"/>
    <n v="8.5"/>
    <n v="354.16666666666669"/>
    <s v="UF"/>
    <s v="false"/>
  </r>
  <r>
    <s v="1110"/>
    <s v="CL"/>
    <x v="0"/>
    <n v="603"/>
    <s v="CL Ops Out/Strip"/>
    <s v="MBELLO"/>
    <x v="2"/>
    <s v="1200146524"/>
    <s v="10"/>
    <x v="2424"/>
    <s v="DESAGÜE Y HAB. S.EXT.LOC C.H SUC 50"/>
    <d v="2026-03-02T00:00:00"/>
    <s v="EXT_MBELLO"/>
    <s v="ZSRV"/>
    <s v=""/>
    <s v="76425235"/>
    <s v="REDES CONTRA INCENDIOS SPA"/>
    <n v="8.5"/>
    <n v="354.16666666666669"/>
    <s v="UF"/>
    <s v="false"/>
  </r>
  <r>
    <s v="1110"/>
    <s v="CL"/>
    <x v="0"/>
    <n v="603"/>
    <s v="CL Ops Out/Strip"/>
    <s v="MBELLO"/>
    <x v="2"/>
    <s v="1200146525"/>
    <s v="10"/>
    <x v="2425"/>
    <s v="CONEX. SIST.EXT.Loc.Carolina H. Suc 50"/>
    <d v="2026-03-02T00:00:00"/>
    <s v="EXT_MBELLO"/>
    <s v="ZSRV"/>
    <s v=""/>
    <s v="76425235"/>
    <s v="REDES CONTRA INCENDIOS SPA"/>
    <n v="8.5"/>
    <n v="354.16666666666669"/>
    <s v="UF"/>
    <s v="false"/>
  </r>
  <r>
    <s v="1110"/>
    <s v="CL"/>
    <x v="0"/>
    <n v="603"/>
    <s v="CL Ops Out/Strip"/>
    <s v="MBELLO"/>
    <x v="2"/>
    <s v="1200146526"/>
    <s v="10"/>
    <x v="2426"/>
    <s v="Desc.S Ext. Loc.Carolina H. Suc 50 Sec A"/>
    <d v="2026-03-02T00:00:00"/>
    <s v="EXT_MBELLO"/>
    <s v="ZSRV"/>
    <s v=""/>
    <s v="76425235"/>
    <s v="REDES CONTRA INCENDIOS SPA"/>
    <n v="8.5"/>
    <n v="354.16666666666669"/>
    <s v="UF"/>
    <s v="false"/>
  </r>
  <r>
    <s v="PCA"/>
    <s v="CO"/>
    <x v="3"/>
    <n v="702"/>
    <s v="CO Ops Mall"/>
    <s v="DLOZADA"/>
    <x v="2"/>
    <s v="1200146232"/>
    <s v="10"/>
    <x v="2427"/>
    <s v="REPARACIÓN PASAMANOS MUELLE"/>
    <d v="2026-02-24T00:00:00"/>
    <s v="RFC_CPI_SAP"/>
    <s v="ZSRV"/>
    <s v=""/>
    <s v="C901281802"/>
    <s v="SOLUCIONES LA VEGA SAS"/>
    <n v="1300000"/>
    <n v="353.45296356715608"/>
    <s v="COP"/>
    <s v="false"/>
  </r>
  <r>
    <s v="3540"/>
    <s v="PE"/>
    <x v="1"/>
    <n v="813"/>
    <s v="PE Gcia Ops"/>
    <s v="GRAVINES"/>
    <x v="2"/>
    <s v="1200145500"/>
    <s v="10"/>
    <x v="2428"/>
    <s v="INSUMOS DE ASEO FEB 26"/>
    <d v="2026-02-12T00:00:00"/>
    <s v="GRAVINES"/>
    <s v="ZSRV"/>
    <s v="SER_GRAL"/>
    <s v="P26635233"/>
    <s v="SOFTYS PERU S.A.C"/>
    <n v="1218.4000000000001"/>
    <n v="353.15942028985506"/>
    <s v="PEN"/>
    <s v="false"/>
  </r>
  <r>
    <s v="MCH"/>
    <s v="PE"/>
    <x v="2"/>
    <n v="803"/>
    <s v="PE Ops Out/Strips"/>
    <s v="EREJAS"/>
    <x v="2"/>
    <s v="1200144500"/>
    <s v="10"/>
    <x v="2429"/>
    <s v="DICIEMBRE-Requerimiento de materiales oc"/>
    <d v="2026-01-23T00:00:00"/>
    <s v="EREJAS"/>
    <s v="ZSRV"/>
    <s v=""/>
    <s v="P56607803"/>
    <s v="NATIONAL FACILITIES MANAGEMENT S.A."/>
    <n v="1216.6300000000001"/>
    <n v="352.64637681159422"/>
    <s v="PEN"/>
    <s v="false"/>
  </r>
  <r>
    <s v="MVS"/>
    <s v="PE"/>
    <x v="2"/>
    <n v="803"/>
    <s v="PE Ops Out/Strips"/>
    <s v="KORDAYA"/>
    <x v="2"/>
    <s v="1200145917"/>
    <s v="20"/>
    <x v="2430"/>
    <s v="RECOJO_RRSS_80%"/>
    <d v="2026-02-18T00:00:00"/>
    <s v="KORDAYA"/>
    <s v="ZSRV"/>
    <s v=""/>
    <s v="P60839151"/>
    <s v="ECOLOGIA SERVICIOS Y TRANSPORTE S.A"/>
    <n v="1216"/>
    <n v="352.463768115942"/>
    <s v="PEN"/>
    <s v="false"/>
  </r>
  <r>
    <s v="6740"/>
    <s v="PE"/>
    <x v="2"/>
    <n v="803"/>
    <s v="PE Ops Out/Strips"/>
    <s v="KORDAYA"/>
    <x v="2"/>
    <s v="1200145935"/>
    <s v="20"/>
    <x v="2431"/>
    <s v="RECOJO_RRSS_20%"/>
    <d v="2026-02-18T00:00:00"/>
    <s v="KORDAYA"/>
    <s v="ZSRV"/>
    <s v=""/>
    <s v="P60839151"/>
    <s v="ECOLOGIA SERVICIOS Y TRANSPORTE S.A"/>
    <n v="1216"/>
    <n v="352.463768115942"/>
    <s v="PEN"/>
    <s v="false"/>
  </r>
  <r>
    <s v="CUR"/>
    <s v="CL"/>
    <x v="0"/>
    <n v="602"/>
    <s v="CL Ops Mall"/>
    <s v="JLAZO"/>
    <x v="2"/>
    <s v="1200145324"/>
    <s v="10"/>
    <x v="2432"/>
    <s v="MATERIALES PAISAJISMO 1."/>
    <d v="2026-02-10T00:00:00"/>
    <s v="JLAZO"/>
    <s v="ZSRV"/>
    <s v=""/>
    <s v="77503728"/>
    <s v="CONSTRUCCION Y SERVICIOS MAURICIO"/>
    <n v="325000"/>
    <n v="350.99845560679535"/>
    <s v="CLP"/>
    <s v="false"/>
  </r>
  <r>
    <s v="6030"/>
    <s v="PE"/>
    <x v="2"/>
    <n v="802"/>
    <s v="PE Ops Mall"/>
    <s v="AMARCHESINI"/>
    <x v="2"/>
    <s v="1200144668"/>
    <s v="10"/>
    <x v="2433"/>
    <s v="HABILITACION_CHIMBOTEA_ENERO_2026"/>
    <d v="2026-01-27T00:00:00"/>
    <s v="EXT_ACHIHUAN"/>
    <s v="ZSRV"/>
    <s v="SER_GRAL"/>
    <s v="P55983976"/>
    <s v="RG INGENIEROS CONTRATISTAS Y ASO"/>
    <n v="1210"/>
    <n v="350.72463768115938"/>
    <s v="PEN"/>
    <s v="false"/>
  </r>
  <r>
    <s v="3450"/>
    <s v="PE"/>
    <x v="1"/>
    <n v="804"/>
    <s v="PE Marketing Mall"/>
    <s v="YPAREDES"/>
    <x v="2"/>
    <s v="1200146879"/>
    <s v="10"/>
    <x v="2434"/>
    <s v="Eventos_Premios activación buses"/>
    <d v="2026-03-09T00:00:00"/>
    <s v="EXT_ACHIHUAN"/>
    <s v="ZSRV"/>
    <s v="SER_MKT"/>
    <s v="P20416564"/>
    <s v="SUSAN LEON PRODUCCIONES Y REPRESENT"/>
    <n v="1210"/>
    <n v="350.72463768115938"/>
    <s v="PEN"/>
    <s v="false"/>
  </r>
  <r>
    <s v="MIN"/>
    <s v="PE"/>
    <x v="1"/>
    <n v="804"/>
    <s v="PE Marketing Mall"/>
    <s v="AATOCHE"/>
    <x v="3"/>
    <s v="1200147647"/>
    <s v="10"/>
    <x v="2435"/>
    <s v="Photobooth 360_08/03"/>
    <d v="2026-03-19T00:00:00"/>
    <s v="EXT_EDAVILA"/>
    <s v="ZSRV"/>
    <s v="SER_MKT"/>
    <s v="P20416564"/>
    <s v="SUSAN LEON PRODUCCIONES Y REPRESENT"/>
    <n v="1210"/>
    <n v="350.72463768115938"/>
    <s v="PEN"/>
    <s v="false"/>
  </r>
  <r>
    <s v="MIN"/>
    <s v="PE"/>
    <x v="1"/>
    <n v="928"/>
    <s v="Corp Gest Riesgo"/>
    <s v="CF"/>
    <x v="1"/>
    <s v="1400009253"/>
    <s v="10"/>
    <x v="2436"/>
    <s v="Póliza Ciberseguridad 28NOV2025 - 28NOV2"/>
    <d v="2026-02-09T00:00:00"/>
    <s v="FPEREZ"/>
    <s v="ZPMH"/>
    <s v=""/>
    <s v="P39062500"/>
    <s v="CHUBB PERU S.A. COMPANIA DE SEGUROS"/>
    <n v="350.55"/>
    <n v="350.55"/>
    <s v="USD"/>
    <s v="false"/>
  </r>
  <r>
    <s v="MAM"/>
    <s v="CL"/>
    <x v="0"/>
    <n v="602"/>
    <s v="CL Ops Mall"/>
    <s v="CMEDINA"/>
    <x v="2"/>
    <s v="1200144931"/>
    <s v="10"/>
    <x v="2437"/>
    <s v="Servicio de Aseo Nocturno"/>
    <d v="2026-02-02T00:00:00"/>
    <s v="EXT_KGANA"/>
    <s v="ZSRV"/>
    <s v=""/>
    <s v="76125014"/>
    <s v="GGP SERVICIOS INDUSTRIALES SPA"/>
    <n v="324490"/>
    <n v="350.44765803030469"/>
    <s v="CLP"/>
    <s v="false"/>
  </r>
  <r>
    <s v="3540"/>
    <s v="PE"/>
    <x v="1"/>
    <n v="805"/>
    <s v="PE Gcia InfrayDes"/>
    <s v="JSOLORZANO"/>
    <x v="2"/>
    <s v="1200144036"/>
    <s v="10"/>
    <x v="2438"/>
    <s v="Videos Drone"/>
    <d v="2026-01-14T00:00:00"/>
    <s v="EXT_ACHIHUAN"/>
    <s v="ZSRV"/>
    <s v=""/>
    <s v="P20416564"/>
    <s v="SUSAN LEON PRODUCCIONES Y REPRESENT"/>
    <n v="1200"/>
    <n v="347.82608695652175"/>
    <s v="PEN"/>
    <s v="false"/>
  </r>
  <r>
    <s v="6000"/>
    <s v="PE"/>
    <x v="2"/>
    <n v="804"/>
    <s v="PE Marketing Mall"/>
    <s v="AATOCHE"/>
    <x v="2"/>
    <s v="1200144445"/>
    <s v="10"/>
    <x v="2439"/>
    <s v="Eventos_VolanteoExterno_Enero"/>
    <d v="2026-01-23T00:00:00"/>
    <s v="EXT_KNOLASCO"/>
    <s v="ZSRV"/>
    <s v="SER_MKT"/>
    <s v="P51889223"/>
    <s v="FARI PRINT SAC."/>
    <n v="1200"/>
    <n v="347.82608695652175"/>
    <s v="PEN"/>
    <s v="false"/>
  </r>
  <r>
    <s v="6740"/>
    <s v="PE"/>
    <x v="2"/>
    <n v="804"/>
    <s v="PE Marketing Mall"/>
    <s v="KORDAYA"/>
    <x v="2"/>
    <s v="1200145021"/>
    <s v="10"/>
    <x v="2440"/>
    <s v="POP_Otras campañas_BRANDEO_TOTEMS"/>
    <d v="2026-02-03T00:00:00"/>
    <s v="EXT_ACHIHUAN"/>
    <s v="ZSRV"/>
    <s v=""/>
    <s v="P60847096"/>
    <s v="BRINPER PERU S.A.C"/>
    <n v="1200"/>
    <n v="347.82608695652175"/>
    <s v="PEN"/>
    <s v="false"/>
  </r>
  <r>
    <s v="6700"/>
    <s v="PE"/>
    <x v="2"/>
    <n v="802"/>
    <s v="PE Ops Mall"/>
    <s v="AMARCHESINI"/>
    <x v="2"/>
    <s v="1200145385"/>
    <s v="10"/>
    <x v="2441"/>
    <s v="REVISIÓN DOTACIONES_JAÉN_FEBRERO _2026"/>
    <d v="2026-02-10T00:00:00"/>
    <s v="EXT_ACHIHUAN"/>
    <s v="ZSRV"/>
    <s v="SER_GRAL"/>
    <s v="P60048688"/>
    <s v="P&amp;R ARQ S.A.C."/>
    <n v="1200"/>
    <n v="347.82608695652175"/>
    <s v="PEN"/>
    <s v="false"/>
  </r>
  <r>
    <s v="6400"/>
    <s v="PE"/>
    <x v="2"/>
    <n v="802"/>
    <s v="PE Ops Mall"/>
    <s v="PBRAVO"/>
    <x v="2"/>
    <s v="1200145596"/>
    <s v="10"/>
    <x v="2442"/>
    <s v="IMPLEMENTACION DE LUCES DE EMERGENCIA"/>
    <d v="2026-02-13T00:00:00"/>
    <s v="RFC_CPI_SAP"/>
    <s v="ZSRV"/>
    <s v=""/>
    <s v="P60359466"/>
    <s v="ELECTRIC STORE S.A.C."/>
    <n v="1200"/>
    <n v="347.82608695652175"/>
    <s v="PEN"/>
    <s v="false"/>
  </r>
  <r>
    <s v="6000"/>
    <s v="PE"/>
    <x v="2"/>
    <n v="802"/>
    <s v="PE Ops Mall"/>
    <s v="MPONCE"/>
    <x v="2"/>
    <s v="1200145759"/>
    <s v="10"/>
    <x v="2443"/>
    <s v="Serv. Limp de redes - Proteus Flow - FEB"/>
    <d v="2026-02-17T00:00:00"/>
    <s v="EXT_KNOLASCO"/>
    <s v="ZSRV"/>
    <s v="SER_MANTO"/>
    <s v="P60209101"/>
    <s v="LIMAEM S.A.C."/>
    <n v="1200"/>
    <n v="347.82608695652175"/>
    <s v="PEN"/>
    <s v="false"/>
  </r>
  <r>
    <s v="6000"/>
    <s v="PE"/>
    <x v="2"/>
    <n v="802"/>
    <s v="PE Ops Mall"/>
    <s v="MPONCE"/>
    <x v="2"/>
    <s v="1200145759"/>
    <s v="20"/>
    <x v="2443"/>
    <s v="Serv. Limp de redes - Proteus Flow - MAR"/>
    <d v="2026-02-17T00:00:00"/>
    <s v="EXT_KNOLASCO"/>
    <s v="ZSRV"/>
    <s v="SER_MANTO"/>
    <s v="P60209101"/>
    <s v="LIMAEM S.A.C."/>
    <n v="1200"/>
    <n v="347.82608695652175"/>
    <s v="PEN"/>
    <s v="false"/>
  </r>
  <r>
    <s v="6000"/>
    <s v="PE"/>
    <x v="2"/>
    <n v="802"/>
    <s v="PE Ops Mall"/>
    <s v="MPONCE"/>
    <x v="2"/>
    <s v="1200145759"/>
    <s v="30"/>
    <x v="2443"/>
    <s v="Serv. Limp de redes - Proteus Flow - ABR"/>
    <d v="2026-02-17T00:00:00"/>
    <s v="EXT_KNOLASCO"/>
    <s v="ZSRV"/>
    <s v="SER_MANTO"/>
    <s v="P60209101"/>
    <s v="LIMAEM S.A.C."/>
    <n v="1200"/>
    <n v="347.82608695652175"/>
    <s v="PEN"/>
    <s v="false"/>
  </r>
  <r>
    <s v="6000"/>
    <s v="PE"/>
    <x v="2"/>
    <n v="802"/>
    <s v="PE Ops Mall"/>
    <s v="MPONCE"/>
    <x v="2"/>
    <s v="1200145759"/>
    <s v="40"/>
    <x v="2443"/>
    <s v="Serv. Limp de redes - Proteus Flow - MAY"/>
    <d v="2026-02-17T00:00:00"/>
    <s v="EXT_KNOLASCO"/>
    <s v="ZSRV"/>
    <s v="SER_MANTO"/>
    <s v="P60209101"/>
    <s v="LIMAEM S.A.C."/>
    <n v="1200"/>
    <n v="347.82608695652175"/>
    <s v="PEN"/>
    <s v="false"/>
  </r>
  <r>
    <s v="6000"/>
    <s v="PE"/>
    <x v="2"/>
    <n v="802"/>
    <s v="PE Ops Mall"/>
    <s v="MPONCE"/>
    <x v="2"/>
    <s v="1200145759"/>
    <s v="50"/>
    <x v="2443"/>
    <s v="Serv. Limp de redes - Proteus Flow - JUN"/>
    <d v="2026-02-17T00:00:00"/>
    <s v="EXT_KNOLASCO"/>
    <s v="ZSRV"/>
    <s v="SER_MANTO"/>
    <s v="P60209101"/>
    <s v="LIMAEM S.A.C."/>
    <n v="1200"/>
    <n v="347.82608695652175"/>
    <s v="PEN"/>
    <s v="false"/>
  </r>
  <r>
    <s v="6000"/>
    <s v="PE"/>
    <x v="2"/>
    <n v="802"/>
    <s v="PE Ops Mall"/>
    <s v="MPONCE"/>
    <x v="2"/>
    <s v="1200145759"/>
    <s v="60"/>
    <x v="2443"/>
    <s v="Serv. Limp de redes - Proteus Flow - JUL"/>
    <d v="2026-02-17T00:00:00"/>
    <s v="EXT_KNOLASCO"/>
    <s v="ZSRV"/>
    <s v="SER_MANTO"/>
    <s v="P60209101"/>
    <s v="LIMAEM S.A.C."/>
    <n v="1200"/>
    <n v="347.82608695652175"/>
    <s v="PEN"/>
    <s v="false"/>
  </r>
  <r>
    <s v="6000"/>
    <s v="PE"/>
    <x v="2"/>
    <n v="802"/>
    <s v="PE Ops Mall"/>
    <s v="MPONCE"/>
    <x v="2"/>
    <s v="1200145759"/>
    <s v="70"/>
    <x v="2443"/>
    <s v="Serv. Limp de redes - Proteus Flow - AGO"/>
    <d v="2026-02-17T00:00:00"/>
    <s v="EXT_KNOLASCO"/>
    <s v="ZSRV"/>
    <s v="SER_MANTO"/>
    <s v="P60209101"/>
    <s v="LIMAEM S.A.C."/>
    <n v="1200"/>
    <n v="347.82608695652175"/>
    <s v="PEN"/>
    <s v="false"/>
  </r>
  <r>
    <s v="6000"/>
    <s v="PE"/>
    <x v="2"/>
    <n v="802"/>
    <s v="PE Ops Mall"/>
    <s v="MPONCE"/>
    <x v="2"/>
    <s v="1200145759"/>
    <s v="80"/>
    <x v="2443"/>
    <s v="Serv. Limp de redes - Proteus Flow - SEP"/>
    <d v="2026-02-17T00:00:00"/>
    <s v="EXT_KNOLASCO"/>
    <s v="ZSRV"/>
    <s v="SER_MANTO"/>
    <s v="P60209101"/>
    <s v="LIMAEM S.A.C."/>
    <n v="1200"/>
    <n v="347.82608695652175"/>
    <s v="PEN"/>
    <s v="false"/>
  </r>
  <r>
    <s v="6000"/>
    <s v="PE"/>
    <x v="2"/>
    <n v="802"/>
    <s v="PE Ops Mall"/>
    <s v="MPONCE"/>
    <x v="2"/>
    <s v="1200145759"/>
    <s v="90"/>
    <x v="2443"/>
    <s v="Serv. Limp de redes - Proteus Flow - OCT"/>
    <d v="2026-02-17T00:00:00"/>
    <s v="EXT_KNOLASCO"/>
    <s v="ZSRV"/>
    <s v="SER_MANTO"/>
    <s v="P60209101"/>
    <s v="LIMAEM S.A.C."/>
    <n v="1200"/>
    <n v="347.82608695652175"/>
    <s v="PEN"/>
    <s v="false"/>
  </r>
  <r>
    <s v="6000"/>
    <s v="PE"/>
    <x v="2"/>
    <n v="802"/>
    <s v="PE Ops Mall"/>
    <s v="MPONCE"/>
    <x v="2"/>
    <s v="1200145759"/>
    <s v="100"/>
    <x v="2443"/>
    <s v="Serv. Limp de redes - Proteus Flow - NOV"/>
    <d v="2026-02-17T00:00:00"/>
    <s v="EXT_KNOLASCO"/>
    <s v="ZSRV"/>
    <s v="SER_MANTO"/>
    <s v="P60209101"/>
    <s v="LIMAEM S.A.C."/>
    <n v="1200"/>
    <n v="347.82608695652175"/>
    <s v="PEN"/>
    <s v="false"/>
  </r>
  <r>
    <s v="6000"/>
    <s v="PE"/>
    <x v="2"/>
    <n v="802"/>
    <s v="PE Ops Mall"/>
    <s v="MPONCE"/>
    <x v="2"/>
    <s v="1200145759"/>
    <s v="110"/>
    <x v="2443"/>
    <s v="Serv. Limp de redes - Proteus Flow - DIC"/>
    <d v="2026-02-17T00:00:00"/>
    <s v="EXT_KNOLASCO"/>
    <s v="ZSRV"/>
    <s v="SER_MANTO"/>
    <s v="P60209101"/>
    <s v="LIMAEM S.A.C."/>
    <n v="1200"/>
    <n v="347.82608695652175"/>
    <s v="PEN"/>
    <s v="false"/>
  </r>
  <r>
    <s v="MOL"/>
    <s v="PE"/>
    <x v="1"/>
    <n v="802"/>
    <s v="PE Ops Mall"/>
    <s v="JZAPATA"/>
    <x v="2"/>
    <s v="1200145857"/>
    <s v="10"/>
    <x v="2444"/>
    <s v="Suministro de luces de emergencia"/>
    <d v="2026-02-18T00:00:00"/>
    <s v="EXT_BRODRIGU"/>
    <s v="ZSRV"/>
    <s v=""/>
    <s v="P07147417"/>
    <s v="AUGUSTO JAIME QUIROZ VEGA"/>
    <n v="1200"/>
    <n v="347.82608695652175"/>
    <s v="PEN"/>
    <s v="false"/>
  </r>
  <r>
    <s v="6000"/>
    <s v="PE"/>
    <x v="2"/>
    <n v="802"/>
    <s v="PE Ops Mall"/>
    <s v="KALVAN"/>
    <x v="2"/>
    <s v="1200145810"/>
    <s v="10"/>
    <x v="2445"/>
    <s v="HABILITACIÓN_INDEPENDENCIA_FEBRERO_2026"/>
    <d v="2026-02-18T00:00:00"/>
    <s v="EXT_KNOLASCO"/>
    <s v="ZSRV"/>
    <s v="SER_MANTO"/>
    <s v="P60434597"/>
    <s v="DINAMO CONTROL &amp; AUTOMATIZACION S.A"/>
    <n v="1200"/>
    <n v="347.82608695652175"/>
    <s v="PEN"/>
    <s v="false"/>
  </r>
  <r>
    <s v="6150"/>
    <s v="PE"/>
    <x v="2"/>
    <n v="814"/>
    <s v="PE Explotación TI"/>
    <s v="CPACHECO"/>
    <x v="1"/>
    <s v="1400009156"/>
    <s v="10"/>
    <x v="2446"/>
    <s v="Telemetria 2026 - Barrancca"/>
    <d v="2026-01-20T00:00:00"/>
    <s v="PRA_CPACHECO"/>
    <s v="ZPMH"/>
    <s v="SER_GRAL"/>
    <s v="P56570705"/>
    <s v="ENERGY CLOUD S.A.C"/>
    <n v="1200"/>
    <n v="347.82608695652175"/>
    <s v="PEN"/>
    <s v="false"/>
  </r>
  <r>
    <s v="6150"/>
    <s v="PE"/>
    <x v="2"/>
    <n v="814"/>
    <s v="PE Explotación TI"/>
    <s v="CPACHECO"/>
    <x v="1"/>
    <s v="1400009156"/>
    <s v="20"/>
    <x v="2446"/>
    <s v="Telemetria 2026 - Barrancca"/>
    <d v="2026-01-20T00:00:00"/>
    <s v="PRA_CPACHECO"/>
    <s v="ZPMH"/>
    <s v="SER_GRAL"/>
    <s v="P56570705"/>
    <s v="ENERGY CLOUD S.A.C"/>
    <n v="1200"/>
    <n v="347.82608695652175"/>
    <s v="PEN"/>
    <s v="false"/>
  </r>
  <r>
    <s v="6150"/>
    <s v="PE"/>
    <x v="2"/>
    <n v="814"/>
    <s v="PE Explotación TI"/>
    <s v="CPACHECO"/>
    <x v="1"/>
    <s v="1400009156"/>
    <s v="30"/>
    <x v="2446"/>
    <s v="Telemetria 2026 - Barrancca"/>
    <d v="2026-01-20T00:00:00"/>
    <s v="PRA_CPACHECO"/>
    <s v="ZPMH"/>
    <s v="SER_GRAL"/>
    <s v="P56570705"/>
    <s v="ENERGY CLOUD S.A.C"/>
    <n v="1200"/>
    <n v="347.82608695652175"/>
    <s v="PEN"/>
    <s v="false"/>
  </r>
  <r>
    <s v="6150"/>
    <s v="PE"/>
    <x v="2"/>
    <n v="814"/>
    <s v="PE Explotación TI"/>
    <s v="CPACHECO"/>
    <x v="1"/>
    <s v="1400009156"/>
    <s v="40"/>
    <x v="2446"/>
    <s v="Telemetria 2026 - Barrancca"/>
    <d v="2026-01-20T00:00:00"/>
    <s v="PRA_CPACHECO"/>
    <s v="ZPMH"/>
    <s v="SER_GRAL"/>
    <s v="P56570705"/>
    <s v="ENERGY CLOUD S.A.C"/>
    <n v="1200"/>
    <n v="347.82608695652175"/>
    <s v="PEN"/>
    <s v="false"/>
  </r>
  <r>
    <s v="6150"/>
    <s v="PE"/>
    <x v="2"/>
    <n v="814"/>
    <s v="PE Explotación TI"/>
    <s v="CPACHECO"/>
    <x v="1"/>
    <s v="1400009156"/>
    <s v="50"/>
    <x v="2446"/>
    <s v="Telemetria 2026 - Barrancca"/>
    <d v="2026-01-20T00:00:00"/>
    <s v="PRA_CPACHECO"/>
    <s v="ZPMH"/>
    <s v="SER_GRAL"/>
    <s v="P56570705"/>
    <s v="ENERGY CLOUD S.A.C"/>
    <n v="1200"/>
    <n v="347.82608695652175"/>
    <s v="PEN"/>
    <s v="false"/>
  </r>
  <r>
    <s v="6150"/>
    <s v="PE"/>
    <x v="2"/>
    <n v="814"/>
    <s v="PE Explotación TI"/>
    <s v="CPACHECO"/>
    <x v="1"/>
    <s v="1400009156"/>
    <s v="60"/>
    <x v="2446"/>
    <s v="Telemetria 2026 - Barrancca"/>
    <d v="2026-01-20T00:00:00"/>
    <s v="PRA_CPACHECO"/>
    <s v="ZPMH"/>
    <s v="SER_GRAL"/>
    <s v="P56570705"/>
    <s v="ENERGY CLOUD S.A.C"/>
    <n v="1200"/>
    <n v="347.82608695652175"/>
    <s v="PEN"/>
    <s v="false"/>
  </r>
  <r>
    <s v="6150"/>
    <s v="PE"/>
    <x v="2"/>
    <n v="814"/>
    <s v="PE Explotación TI"/>
    <s v="CPACHECO"/>
    <x v="1"/>
    <s v="1400009156"/>
    <s v="70"/>
    <x v="2446"/>
    <s v="Telemetria 2026 - Barrancca"/>
    <d v="2026-01-20T00:00:00"/>
    <s v="PRA_CPACHECO"/>
    <s v="ZPMH"/>
    <s v="SER_GRAL"/>
    <s v="P56570705"/>
    <s v="ENERGY CLOUD S.A.C"/>
    <n v="1200"/>
    <n v="347.82608695652175"/>
    <s v="PEN"/>
    <s v="false"/>
  </r>
  <r>
    <s v="6150"/>
    <s v="PE"/>
    <x v="2"/>
    <n v="814"/>
    <s v="PE Explotación TI"/>
    <s v="CPACHECO"/>
    <x v="1"/>
    <s v="1400009156"/>
    <s v="80"/>
    <x v="2446"/>
    <s v="Telemetria 2026 - Barrancca"/>
    <d v="2026-01-20T00:00:00"/>
    <s v="PRA_CPACHECO"/>
    <s v="ZPMH"/>
    <s v="SER_GRAL"/>
    <s v="P56570705"/>
    <s v="ENERGY CLOUD S.A.C"/>
    <n v="1200"/>
    <n v="347.82608695652175"/>
    <s v="PEN"/>
    <s v="false"/>
  </r>
  <r>
    <s v="6150"/>
    <s v="PE"/>
    <x v="2"/>
    <n v="814"/>
    <s v="PE Explotación TI"/>
    <s v="CPACHECO"/>
    <x v="1"/>
    <s v="1400009156"/>
    <s v="90"/>
    <x v="2446"/>
    <s v="Telemetria 2026 - Barrancca"/>
    <d v="2026-01-20T00:00:00"/>
    <s v="PRA_CPACHECO"/>
    <s v="ZPMH"/>
    <s v="SER_GRAL"/>
    <s v="P56570705"/>
    <s v="ENERGY CLOUD S.A.C"/>
    <n v="1200"/>
    <n v="347.82608695652175"/>
    <s v="PEN"/>
    <s v="false"/>
  </r>
  <r>
    <s v="6150"/>
    <s v="PE"/>
    <x v="2"/>
    <n v="814"/>
    <s v="PE Explotación TI"/>
    <s v="CPACHECO"/>
    <x v="1"/>
    <s v="1400009156"/>
    <s v="100"/>
    <x v="2446"/>
    <s v="Telemetria 2026 - Barrancca"/>
    <d v="2026-01-20T00:00:00"/>
    <s v="PRA_CPACHECO"/>
    <s v="ZPMH"/>
    <s v="SER_GRAL"/>
    <s v="P56570705"/>
    <s v="ENERGY CLOUD S.A.C"/>
    <n v="1200"/>
    <n v="347.82608695652175"/>
    <s v="PEN"/>
    <s v="false"/>
  </r>
  <r>
    <s v="6150"/>
    <s v="PE"/>
    <x v="2"/>
    <n v="814"/>
    <s v="PE Explotación TI"/>
    <s v="CPACHECO"/>
    <x v="1"/>
    <s v="1400009156"/>
    <s v="110"/>
    <x v="2446"/>
    <s v="Telemetria 2026 - Barrancca"/>
    <d v="2026-01-20T00:00:00"/>
    <s v="PRA_CPACHECO"/>
    <s v="ZPMH"/>
    <s v="SER_GRAL"/>
    <s v="P56570705"/>
    <s v="ENERGY CLOUD S.A.C"/>
    <n v="1200"/>
    <n v="347.82608695652175"/>
    <s v="PEN"/>
    <s v="false"/>
  </r>
  <r>
    <s v="6150"/>
    <s v="PE"/>
    <x v="2"/>
    <n v="814"/>
    <s v="PE Explotación TI"/>
    <s v="CPACHECO"/>
    <x v="1"/>
    <s v="1400009156"/>
    <s v="120"/>
    <x v="2446"/>
    <s v="Telemetria 2026 - Barrancca"/>
    <d v="2026-01-20T00:00:00"/>
    <s v="PRA_CPACHECO"/>
    <s v="ZPMH"/>
    <s v="SER_GRAL"/>
    <s v="P56570705"/>
    <s v="ENERGY CLOUD S.A.C"/>
    <n v="1200"/>
    <n v="347.82608695652175"/>
    <s v="PEN"/>
    <s v="false"/>
  </r>
  <r>
    <s v="OUL"/>
    <s v="PE"/>
    <x v="1"/>
    <n v="803"/>
    <s v="PE Ops Out/Strips"/>
    <s v="mrodriguezc"/>
    <x v="3"/>
    <s v="1200147315"/>
    <s v="10"/>
    <x v="2447"/>
    <s v="Servicio de reparación filtración Emerg"/>
    <d v="2026-03-13T00:00:00"/>
    <s v="MRODRIGUEZC"/>
    <s v="ZSRV"/>
    <s v=""/>
    <s v="P45538419"/>
    <s v="ELECTROSAN SERVICIOS Y SUMINISTROS"/>
    <n v="1200"/>
    <n v="347.82608695652175"/>
    <s v="PEN"/>
    <s v="false"/>
  </r>
  <r>
    <s v="MAM"/>
    <s v="CL"/>
    <x v="0"/>
    <n v="602"/>
    <s v="CL Ops Mall"/>
    <s v="CMEDINA"/>
    <x v="2"/>
    <s v="1200144991"/>
    <s v="10"/>
    <x v="2448"/>
    <s v="Apoyo anfitrion Recepcion donaciones MAM"/>
    <d v="2026-02-03T00:00:00"/>
    <s v="EXT_BBUSTOS"/>
    <s v="ZSRV"/>
    <s v="SER_GRAL"/>
    <s v="76666197"/>
    <s v="LA AMPOLLETA PRODUCCION AUDIOVISUAL"/>
    <n v="322000"/>
    <n v="347.75846986273262"/>
    <s v="CLP"/>
    <s v="false"/>
  </r>
  <r>
    <s v="MIN"/>
    <s v="PE"/>
    <x v="1"/>
    <n v="802"/>
    <s v="PE Ops Mall"/>
    <s v="CPISFIL"/>
    <x v="2"/>
    <s v="1200146007"/>
    <s v="10"/>
    <x v="2449"/>
    <s v="Sum. de material eléctrico para día del"/>
    <d v="2026-02-19T00:00:00"/>
    <s v="EXT_EDAVILA"/>
    <s v="ZSRV"/>
    <s v=""/>
    <s v="P56607803"/>
    <s v="NATIONAL FACILITIES MANAGEMENT S.A."/>
    <n v="1199.7"/>
    <n v="347.73913043478262"/>
    <s v="PEN"/>
    <s v="false"/>
  </r>
  <r>
    <s v="MIN"/>
    <s v="PE"/>
    <x v="1"/>
    <n v="801"/>
    <s v="PE Center Manager"/>
    <s v="ameza"/>
    <x v="2"/>
    <s v="1200145231"/>
    <s v="10"/>
    <x v="2450"/>
    <s v="Equipamiento Security - Linternas"/>
    <d v="2026-02-08T00:00:00"/>
    <s v="AMEZAR"/>
    <s v="ZSRV"/>
    <s v="SER_VARIO"/>
    <s v="P55086648"/>
    <s v="4SECURE S.A.C"/>
    <n v="1198.8"/>
    <n v="347.47826086956519"/>
    <s v="PEN"/>
    <s v="false"/>
  </r>
  <r>
    <s v="6000"/>
    <s v="PE"/>
    <x v="2"/>
    <n v="801"/>
    <s v="PE Center Manager"/>
    <s v="ameza"/>
    <x v="2"/>
    <s v="1200145240"/>
    <s v="10"/>
    <x v="2451"/>
    <s v="Equipamiento Security - Linternas"/>
    <d v="2026-02-08T00:00:00"/>
    <s v="AMEZAR"/>
    <s v="ZSRV"/>
    <s v="SER_VARIO"/>
    <s v="P55086648"/>
    <s v="4SECURE S.A.C"/>
    <n v="1198.8"/>
    <n v="347.47826086956519"/>
    <s v="PEN"/>
    <s v="false"/>
  </r>
  <r>
    <s v="PAF"/>
    <s v="CO"/>
    <x v="3"/>
    <n v="701"/>
    <s v="CO Center Manager"/>
    <s v="PCRISTANCHO"/>
    <x v="2"/>
    <s v="1200146832"/>
    <s v="10"/>
    <x v="2452"/>
    <s v="DESMONTE DE LUMINARIAS PISO 2 EX"/>
    <d v="2026-03-06T00:00:00"/>
    <s v="EXT_BOSORNO"/>
    <s v="ZSRV"/>
    <s v=""/>
    <s v="C901351938"/>
    <s v="ELEMENTAL CONSTRUCCION Y ARQUITECTU"/>
    <n v="1273983"/>
    <n v="346.37928221859704"/>
    <s v="COP"/>
    <s v="false"/>
  </r>
  <r>
    <s v="1100"/>
    <s v="CL"/>
    <x v="0"/>
    <n v="602"/>
    <s v="CL Ops Mall"/>
    <s v="AGOMEZ"/>
    <x v="2"/>
    <s v="1200145141"/>
    <s v="10"/>
    <x v="2453"/>
    <s v="PRODUCCION reparacion muros verdes"/>
    <d v="2026-02-05T00:00:00"/>
    <s v="EXT_DMENESES"/>
    <s v="ZSRV"/>
    <s v=""/>
    <s v="76593514"/>
    <s v="TEMPO PRODUCCIONES BY DS SPA"/>
    <n v="320000"/>
    <n v="345.59847936669081"/>
    <s v="CLP"/>
    <s v="false"/>
  </r>
  <r>
    <s v="MAM"/>
    <s v="CL"/>
    <x v="0"/>
    <n v="604"/>
    <s v="CL Marketing Mall"/>
    <s v="CESTAY"/>
    <x v="2"/>
    <s v="1200145479"/>
    <s v="10"/>
    <x v="2454"/>
    <s v="&quot;PENDONES AEREOS/GENERICOS/3725/FEBRERO2"/>
    <d v="2026-02-12T00:00:00"/>
    <s v="CESTAY"/>
    <s v="ZSRV"/>
    <s v=""/>
    <s v="76682308"/>
    <s v="AGENCIA DE MEDIOS SIBERIA LIMITADA"/>
    <n v="320000"/>
    <n v="345.59847936669081"/>
    <s v="CLP"/>
    <s v="false"/>
  </r>
  <r>
    <s v="2400"/>
    <s v="CL"/>
    <x v="0"/>
    <n v="602"/>
    <s v="CL Ops Mall"/>
    <s v="RMESA"/>
    <x v="2"/>
    <s v="1200146717"/>
    <s v="10"/>
    <x v="2455"/>
    <s v="Letrero Local Mensula PAJ"/>
    <d v="2026-03-05T00:00:00"/>
    <s v="PCAMPOS"/>
    <s v="ZSRV"/>
    <s v=""/>
    <s v="77692006"/>
    <s v="FISER SPA"/>
    <n v="319821"/>
    <n v="345.40516021729508"/>
    <s v="CLP"/>
    <s v="false"/>
  </r>
  <r>
    <s v="6150"/>
    <s v="PE"/>
    <x v="2"/>
    <n v="814"/>
    <s v="PE Explotación TI"/>
    <s v="CPACHECO"/>
    <x v="2"/>
    <s v="1200144920"/>
    <s v="10"/>
    <x v="2456"/>
    <s v="SUM. MEDIDORES BARRANCA"/>
    <d v="2026-02-02T00:00:00"/>
    <s v="PRA_CPACHECO"/>
    <s v="ZSRV"/>
    <s v="SER_GRAL"/>
    <s v="P56570705"/>
    <s v="ENERGY CLOUD S.A.C"/>
    <n v="1190"/>
    <n v="344.92753623188406"/>
    <s v="PEN"/>
    <s v="false"/>
  </r>
  <r>
    <s v="6500"/>
    <s v="PE"/>
    <x v="2"/>
    <n v="814"/>
    <s v="PE Explotación TI"/>
    <s v="CPACHECO"/>
    <x v="2"/>
    <s v="1200144921"/>
    <s v="10"/>
    <x v="2457"/>
    <s v="SUM. MEDIDORES HUARAL"/>
    <d v="2026-02-02T00:00:00"/>
    <s v="PRA_CPACHECO"/>
    <s v="ZSRV"/>
    <s v="SER_GRAL"/>
    <s v="P56570705"/>
    <s v="ENERGY CLOUD S.A.C"/>
    <n v="1190"/>
    <n v="344.92753623188406"/>
    <s v="PEN"/>
    <s v="false"/>
  </r>
  <r>
    <s v="6740"/>
    <s v="PE"/>
    <x v="2"/>
    <n v="814"/>
    <s v="PE Explotación TI"/>
    <s v="CPACHECO"/>
    <x v="2"/>
    <s v="1200144928"/>
    <s v="10"/>
    <x v="2458"/>
    <s v="SUM. MEDIDORES VES2"/>
    <d v="2026-02-02T00:00:00"/>
    <s v="PRA_CPACHECO"/>
    <s v="ZSRV"/>
    <s v="SER_GRAL"/>
    <s v="P56570705"/>
    <s v="ENERGY CLOUD S.A.C"/>
    <n v="1190"/>
    <n v="344.92753623188406"/>
    <s v="PEN"/>
    <s v="false"/>
  </r>
  <r>
    <s v="3520"/>
    <s v="PE"/>
    <x v="1"/>
    <n v="802"/>
    <s v="PE Ops Mall"/>
    <s v="APRADA"/>
    <x v="2"/>
    <s v="1200145526"/>
    <s v="10"/>
    <x v="2459"/>
    <s v="Prev. equipos nuevos climatización feb25"/>
    <d v="2026-02-12T00:00:00"/>
    <s v="APRADA"/>
    <s v="ZSRV"/>
    <s v="SER_GRAL"/>
    <s v="P56607803"/>
    <s v="NATIONAL FACILITIES MANAGEMENT S.A."/>
    <n v="1190"/>
    <n v="344.92753623188406"/>
    <s v="PEN"/>
    <s v="false"/>
  </r>
  <r>
    <s v="3510"/>
    <s v="PE"/>
    <x v="1"/>
    <n v="802"/>
    <s v="PE Ops Mall"/>
    <s v="DDIAZ"/>
    <x v="2"/>
    <s v="1200145073"/>
    <s v="10"/>
    <x v="2460"/>
    <s v="Instalación de Estacionamiento de Discap"/>
    <d v="2026-02-04T00:00:00"/>
    <s v="DDIAZ"/>
    <s v="ZSRV"/>
    <s v=""/>
    <s v="P52933471"/>
    <s v="EMPSER PERU E.I.R.L"/>
    <n v="1186.8"/>
    <n v="343.99999999999994"/>
    <s v="PEN"/>
    <s v="false"/>
  </r>
  <r>
    <s v="ACH"/>
    <s v="CL"/>
    <x v="0"/>
    <n v="622"/>
    <s v="CL Arq Mall"/>
    <s v="P RAMIREZ"/>
    <x v="2"/>
    <s v="1200144112"/>
    <s v="10"/>
    <x v="2461"/>
    <s v="SERV INSP TÉCNICA LOC. ACH ENE 26"/>
    <d v="2026-01-15T00:00:00"/>
    <s v="BILLESCA"/>
    <s v="ZSRV"/>
    <s v=""/>
    <s v="13459098"/>
    <s v="JUAN PATRICIO"/>
    <n v="8.2420000000000009"/>
    <n v="343.41666666666669"/>
    <s v="UF"/>
    <s v="false"/>
  </r>
  <r>
    <s v="ACH"/>
    <s v="CL"/>
    <x v="0"/>
    <n v="622"/>
    <s v="CL Arq Mall"/>
    <s v="P RAMIREZ"/>
    <x v="2"/>
    <s v="1200144112"/>
    <s v="20"/>
    <x v="2461"/>
    <s v="SERV INSP TÉCNICA LOC. ACH FEB 26"/>
    <d v="2026-01-15T00:00:00"/>
    <s v="BILLESCA"/>
    <s v="ZSRV"/>
    <s v=""/>
    <s v="13459098"/>
    <s v="JUAN PATRICIO"/>
    <n v="8.2420000000000009"/>
    <n v="343.41666666666669"/>
    <s v="UF"/>
    <s v="false"/>
  </r>
  <r>
    <s v="ACH"/>
    <s v="CL"/>
    <x v="0"/>
    <n v="622"/>
    <s v="CL Arq Mall"/>
    <s v="P RAMIREZ"/>
    <x v="2"/>
    <s v="1200144112"/>
    <s v="30"/>
    <x v="2461"/>
    <s v="SERV INSP TÉCNICA LOC. ACH MAR 26"/>
    <d v="2026-01-15T00:00:00"/>
    <s v="BILLESCA"/>
    <s v="ZSRV"/>
    <s v=""/>
    <s v="13459098"/>
    <s v="JUAN PATRICIO"/>
    <n v="8.2420000000000009"/>
    <n v="343.41666666666669"/>
    <s v="UF"/>
    <s v="false"/>
  </r>
  <r>
    <s v="ACH"/>
    <s v="CL"/>
    <x v="0"/>
    <n v="622"/>
    <s v="CL Arq Mall"/>
    <s v="P RAMIREZ"/>
    <x v="2"/>
    <s v="1200144112"/>
    <s v="40"/>
    <x v="2461"/>
    <s v="SERV INSP TÉCNICA LOC. ACH ABR 26"/>
    <d v="2026-01-15T00:00:00"/>
    <s v="BILLESCA"/>
    <s v="ZSRV"/>
    <s v=""/>
    <s v="13459098"/>
    <s v="JUAN PATRICIO"/>
    <n v="8.2420000000000009"/>
    <n v="343.41666666666669"/>
    <s v="UF"/>
    <s v="false"/>
  </r>
  <r>
    <s v="ACH"/>
    <s v="CL"/>
    <x v="0"/>
    <n v="622"/>
    <s v="CL Arq Mall"/>
    <s v="P RAMIREZ"/>
    <x v="2"/>
    <s v="1200144112"/>
    <s v="50"/>
    <x v="2461"/>
    <s v="SERV INSP TÉCNICA LOC. ACH MAY 26"/>
    <d v="2026-01-15T00:00:00"/>
    <s v="BILLESCA"/>
    <s v="ZSRV"/>
    <s v=""/>
    <s v="13459098"/>
    <s v="JUAN PATRICIO"/>
    <n v="8.2420000000000009"/>
    <n v="343.41666666666669"/>
    <s v="UF"/>
    <s v="false"/>
  </r>
  <r>
    <s v="ACH"/>
    <s v="CL"/>
    <x v="0"/>
    <n v="622"/>
    <s v="CL Arq Mall"/>
    <s v="P RAMIREZ"/>
    <x v="2"/>
    <s v="1200144112"/>
    <s v="60"/>
    <x v="2461"/>
    <s v="SERV INSP TÉCNICA LOC. ACH JUN 26"/>
    <d v="2026-01-15T00:00:00"/>
    <s v="BILLESCA"/>
    <s v="ZSRV"/>
    <s v=""/>
    <s v="13459098"/>
    <s v="JUAN PATRICIO"/>
    <n v="8.2420000000000009"/>
    <n v="343.41666666666669"/>
    <s v="UF"/>
    <s v="false"/>
  </r>
  <r>
    <s v="ACH"/>
    <s v="CL"/>
    <x v="0"/>
    <n v="622"/>
    <s v="CL Arq Mall"/>
    <s v="P RAMIREZ"/>
    <x v="2"/>
    <s v="1200144112"/>
    <s v="70"/>
    <x v="2461"/>
    <s v="SERV INSP TÉCNICA LOC. ACH JUL 26"/>
    <d v="2026-01-15T00:00:00"/>
    <s v="BILLESCA"/>
    <s v="ZSRV"/>
    <s v=""/>
    <s v="13459098"/>
    <s v="JUAN PATRICIO"/>
    <n v="8.2420000000000009"/>
    <n v="343.41666666666669"/>
    <s v="UF"/>
    <s v="false"/>
  </r>
  <r>
    <s v="ACH"/>
    <s v="CL"/>
    <x v="0"/>
    <n v="622"/>
    <s v="CL Arq Mall"/>
    <s v="P RAMIREZ"/>
    <x v="2"/>
    <s v="1200144112"/>
    <s v="80"/>
    <x v="2461"/>
    <s v="SERV INSP TÉCNICA LOC. ACH AGO 26"/>
    <d v="2026-01-15T00:00:00"/>
    <s v="BILLESCA"/>
    <s v="ZSRV"/>
    <s v=""/>
    <s v="13459098"/>
    <s v="JUAN PATRICIO"/>
    <n v="8.2420000000000009"/>
    <n v="343.41666666666669"/>
    <s v="UF"/>
    <s v="false"/>
  </r>
  <r>
    <s v="ACH"/>
    <s v="CL"/>
    <x v="0"/>
    <n v="622"/>
    <s v="CL Arq Mall"/>
    <s v="P RAMIREZ"/>
    <x v="2"/>
    <s v="1200144112"/>
    <s v="90"/>
    <x v="2461"/>
    <s v="SERV INSP TÉCNICA LOC. ACH SEP 26"/>
    <d v="2026-01-15T00:00:00"/>
    <s v="BILLESCA"/>
    <s v="ZSRV"/>
    <s v=""/>
    <s v="13459098"/>
    <s v="JUAN PATRICIO"/>
    <n v="8.2420000000000009"/>
    <n v="343.41666666666669"/>
    <s v="UF"/>
    <s v="false"/>
  </r>
  <r>
    <s v="ACH"/>
    <s v="CL"/>
    <x v="0"/>
    <n v="622"/>
    <s v="CL Arq Mall"/>
    <s v="P RAMIREZ"/>
    <x v="2"/>
    <s v="1200144112"/>
    <s v="100"/>
    <x v="2461"/>
    <s v="SERV INSP TÉCNICA LOC. ACH OCT 26"/>
    <d v="2026-01-15T00:00:00"/>
    <s v="BILLESCA"/>
    <s v="ZSRV"/>
    <s v=""/>
    <s v="13459098"/>
    <s v="JUAN PATRICIO"/>
    <n v="8.2420000000000009"/>
    <n v="343.41666666666669"/>
    <s v="UF"/>
    <s v="false"/>
  </r>
  <r>
    <s v="ACH"/>
    <s v="CL"/>
    <x v="0"/>
    <n v="622"/>
    <s v="CL Arq Mall"/>
    <s v="P RAMIREZ"/>
    <x v="2"/>
    <s v="1200144112"/>
    <s v="110"/>
    <x v="2461"/>
    <s v="SERV INSP TÉCNICA LOC. ACH NOV 26"/>
    <d v="2026-01-15T00:00:00"/>
    <s v="BILLESCA"/>
    <s v="ZSRV"/>
    <s v=""/>
    <s v="13459098"/>
    <s v="JUAN PATRICIO"/>
    <n v="8.2420000000000009"/>
    <n v="343.41666666666669"/>
    <s v="UF"/>
    <s v="false"/>
  </r>
  <r>
    <s v="ACH"/>
    <s v="CL"/>
    <x v="0"/>
    <n v="622"/>
    <s v="CL Arq Mall"/>
    <s v="P RAMIREZ"/>
    <x v="2"/>
    <s v="1200144112"/>
    <s v="120"/>
    <x v="2461"/>
    <s v="SERV INSP TÉCNICA LOC. ACH DIC 26"/>
    <d v="2026-01-15T00:00:00"/>
    <s v="BILLESCA"/>
    <s v="ZSRV"/>
    <s v=""/>
    <s v="13459098"/>
    <s v="JUAN PATRICIO"/>
    <n v="8.2420000000000009"/>
    <n v="343.41666666666669"/>
    <s v="UF"/>
    <s v="false"/>
  </r>
  <r>
    <s v="MIN"/>
    <s v="PE"/>
    <x v="1"/>
    <n v="802"/>
    <s v="PE Ops Mall"/>
    <s v="CPISFIL"/>
    <x v="2"/>
    <s v="1200144072"/>
    <s v="10"/>
    <x v="2462"/>
    <s v="Masillado y pintado del centro comercial"/>
    <d v="2026-01-15T00:00:00"/>
    <s v="EXT_EDAVILA"/>
    <s v="ZSRV"/>
    <s v=""/>
    <s v="P56607803"/>
    <s v="NATIONAL FACILITIES MANAGEMENT S.A."/>
    <n v="1184.6199999999999"/>
    <n v="343.36811594202896"/>
    <s v="PEN"/>
    <s v="false"/>
  </r>
  <r>
    <s v="1110"/>
    <s v="CL"/>
    <x v="0"/>
    <n v="603"/>
    <s v="CL Ops Out/Strip"/>
    <s v="MBELLO"/>
    <x v="2"/>
    <s v="1200146162"/>
    <s v="10"/>
    <x v="2463"/>
    <s v="PPTO 439-MANTTO SCI FUERA DE CTO."/>
    <d v="2026-02-23T00:00:00"/>
    <s v="EXT_MBELLO"/>
    <s v="ZSRV"/>
    <s v=""/>
    <s v="96811990"/>
    <s v="LINKES CHILE S.A"/>
    <n v="317766"/>
    <n v="343.1857699826121"/>
    <s v="CLP"/>
    <s v="false"/>
  </r>
  <r>
    <s v="DCO"/>
    <s v="CO"/>
    <x v="3"/>
    <n v="710"/>
    <s v="CO Sgcia Personas"/>
    <s v="JVASQUEZ"/>
    <x v="2"/>
    <s v="1200146167"/>
    <s v="10"/>
    <x v="2464"/>
    <s v="Sondeo tuberia baños - meeting Of PLC"/>
    <d v="2026-02-23T00:00:00"/>
    <s v="JVASQUEZ"/>
    <s v="ZSRV"/>
    <s v=""/>
    <s v="C900038616"/>
    <s v="CBRE COLOMBIA SAS"/>
    <n v="1260140"/>
    <n v="342.61555193039698"/>
    <s v="COP"/>
    <s v="false"/>
  </r>
  <r>
    <s v="OUL"/>
    <s v="PE"/>
    <x v="1"/>
    <n v="803"/>
    <s v="PE Ops Out/Strips"/>
    <s v="mrodriguezc"/>
    <x v="2"/>
    <s v="1200144374"/>
    <s v="10"/>
    <x v="2465"/>
    <s v="Cambio de Sensores de Nivel"/>
    <d v="2026-01-21T00:00:00"/>
    <s v="MRODRIGUEZC"/>
    <s v="ZSRV"/>
    <s v=""/>
    <s v="P60790228"/>
    <s v="JP ENERGY S.A.C"/>
    <n v="1180"/>
    <n v="342.02898550724638"/>
    <s v="PEN"/>
    <s v="false"/>
  </r>
  <r>
    <s v="3510"/>
    <s v="PE"/>
    <x v="1"/>
    <n v="802"/>
    <s v="PE Ops Mall"/>
    <s v="DDIAZ"/>
    <x v="2"/>
    <s v="1200145740"/>
    <s v="10"/>
    <x v="2466"/>
    <s v="Diseño de Mobiliario del Patio de Comida"/>
    <d v="2026-02-17T00:00:00"/>
    <s v="DDIAZ"/>
    <s v="ZSRV"/>
    <s v=""/>
    <s v="P60330629"/>
    <s v="GOLDSER SERVICIOS GENERALES S.R.L"/>
    <n v="1179"/>
    <n v="341.73913043478257"/>
    <s v="PEN"/>
    <s v="false"/>
  </r>
  <r>
    <s v="1100"/>
    <s v="CL"/>
    <x v="0"/>
    <n v="602"/>
    <s v="CL Ops Mall"/>
    <s v="ASANCHEZ"/>
    <x v="2"/>
    <s v="1200143729"/>
    <s v="10"/>
    <x v="2467"/>
    <s v="Pintado nariz escala costado Audiomusica"/>
    <d v="2026-01-07T00:00:00"/>
    <s v="EXT_CNARANJO"/>
    <s v="ZSRV"/>
    <s v=""/>
    <s v="77127582"/>
    <s v="CHILE SEÑALETICAS SPA"/>
    <n v="8.1999999999999993"/>
    <n v="341.66666666666663"/>
    <s v="UF"/>
    <s v="false"/>
  </r>
  <r>
    <s v="ACO"/>
    <s v="CL"/>
    <x v="0"/>
    <n v="602"/>
    <s v="CL Ops Mall"/>
    <s v="FGONZALEZG"/>
    <x v="3"/>
    <s v="1200147241"/>
    <s v="10"/>
    <x v="2468"/>
    <s v="Cerrajeria locales en quiebra"/>
    <d v="2026-03-12T00:00:00"/>
    <s v="FGONZALEZG"/>
    <s v="ZSRV"/>
    <s v=""/>
    <s v="96811990"/>
    <s v="LINKES CHILE S.A"/>
    <n v="315789"/>
    <n v="341.05061937727476"/>
    <s v="CLP"/>
    <s v="false"/>
  </r>
  <r>
    <s v="MAM"/>
    <s v="CL"/>
    <x v="0"/>
    <n v="604"/>
    <s v="CL Marketing Mall"/>
    <s v="JGORICHON"/>
    <x v="2"/>
    <s v="1200143788"/>
    <s v="10"/>
    <x v="2469"/>
    <s v="VDV/ ANFITRIONAS CSAT/ ENERO"/>
    <d v="2026-01-08T00:00:00"/>
    <s v="JGORICHON"/>
    <s v="ZSRV"/>
    <s v=""/>
    <s v="76666197"/>
    <s v="LA AMPOLLETA PRODUCCION AUDIOVISUAL"/>
    <n v="314525"/>
    <n v="339.68550538377633"/>
    <s v="CLP"/>
    <s v="false"/>
  </r>
  <r>
    <s v="2400"/>
    <s v="CL"/>
    <x v="0"/>
    <n v="602"/>
    <s v="CL Ops Mall"/>
    <s v="RMESA"/>
    <x v="2"/>
    <s v="1200145261"/>
    <s v="10"/>
    <x v="2470"/>
    <s v="Fotocelda CDH"/>
    <d v="2026-02-09T00:00:00"/>
    <s v="PCAMPOS"/>
    <s v="ZSRV"/>
    <s v=""/>
    <s v="76694376"/>
    <s v="SERVICIOS INDUSTRIALES ELMEC LIMITA"/>
    <n v="314035"/>
    <n v="339.15630771224608"/>
    <s v="CLP"/>
    <s v="false"/>
  </r>
  <r>
    <s v="PCA"/>
    <s v="CO"/>
    <x v="3"/>
    <n v="702"/>
    <s v="CO Ops Mall"/>
    <s v="DLOZADA"/>
    <x v="2"/>
    <s v="1200143996"/>
    <s v="10"/>
    <x v="2471"/>
    <s v="INSUMOS ENFERMERÍA ENERO 2026"/>
    <d v="2026-01-14T00:00:00"/>
    <s v="EXT_AFLOREZ"/>
    <s v="ZSRV"/>
    <s v=""/>
    <s v="C890210619"/>
    <s v="CRUZ ROJA COLOMBIANA SECCIONAL"/>
    <n v="1244754"/>
    <n v="338.43230016313214"/>
    <s v="COP"/>
    <s v="false"/>
  </r>
  <r>
    <s v="LAR"/>
    <s v="PE"/>
    <x v="1"/>
    <n v="801"/>
    <s v="PE Center Manager"/>
    <s v="FZAMALLOA"/>
    <x v="2"/>
    <s v="1200144557"/>
    <s v="10"/>
    <x v="2472"/>
    <s v="SUMINISTRO DE SECADOR DE MANOS"/>
    <d v="2026-01-26T00:00:00"/>
    <s v="EXT_BRODRIGU"/>
    <s v="ZSRV"/>
    <s v=""/>
    <s v="P56607803"/>
    <s v="NATIONAL FACILITIES MANAGEMENT S.A."/>
    <n v="1165.4000000000001"/>
    <n v="337.79710144927537"/>
    <s v="PEN"/>
    <s v="false"/>
  </r>
  <r>
    <s v="6650"/>
    <s v="PE"/>
    <x v="2"/>
    <n v="808"/>
    <s v="PE Área Legal"/>
    <s v="GOLIVERI"/>
    <x v="2"/>
    <s v="1200145751"/>
    <s v="10"/>
    <x v="2473"/>
    <s v="Liquidación por asesoria Legal - Ene26"/>
    <d v="2026-02-17T00:00:00"/>
    <s v="SGARIBAY"/>
    <s v="ZSRV"/>
    <s v=""/>
    <s v="P54744099"/>
    <s v="ESTUDIO JORGE AVENDANO ABOGADOS"/>
    <n v="335.83"/>
    <n v="335.83"/>
    <s v="USD"/>
    <s v="false"/>
  </r>
  <r>
    <s v="1110"/>
    <s v="CL"/>
    <x v="0"/>
    <n v="622"/>
    <s v="CL Arq Mall"/>
    <s v="P RAMIREZ"/>
    <x v="2"/>
    <s v="1200144617"/>
    <s v="10"/>
    <x v="2474"/>
    <s v="SERV INSP TÉCNICA LOC. BOM-CON ENE 26"/>
    <d v="2026-01-27T00:00:00"/>
    <s v="BILLESCA"/>
    <s v="ZSRV"/>
    <s v=""/>
    <s v="13459098"/>
    <s v="JUAN PATRICIO"/>
    <n v="8.0510000000000002"/>
    <n v="335.45833333333331"/>
    <s v="UF"/>
    <s v="false"/>
  </r>
  <r>
    <s v="1110"/>
    <s v="CL"/>
    <x v="0"/>
    <n v="622"/>
    <s v="CL Arq Mall"/>
    <s v="P RAMIREZ"/>
    <x v="2"/>
    <s v="1200144617"/>
    <s v="20"/>
    <x v="2474"/>
    <s v="SERV INSP TÉCNICA LOC. BOM-CON FEB 26"/>
    <d v="2026-01-27T00:00:00"/>
    <s v="BILLESCA"/>
    <s v="ZSRV"/>
    <s v=""/>
    <s v="13459098"/>
    <s v="JUAN PATRICIO"/>
    <n v="8.0510000000000002"/>
    <n v="335.45833333333331"/>
    <s v="UF"/>
    <s v="false"/>
  </r>
  <r>
    <s v="1110"/>
    <s v="CL"/>
    <x v="0"/>
    <n v="622"/>
    <s v="CL Arq Mall"/>
    <s v="P RAMIREZ"/>
    <x v="2"/>
    <s v="1200144617"/>
    <s v="30"/>
    <x v="2474"/>
    <s v="SERV INSP TÉCNICA LOC. BOM-CON MAR 26"/>
    <d v="2026-01-27T00:00:00"/>
    <s v="BILLESCA"/>
    <s v="ZSRV"/>
    <s v=""/>
    <s v="13459098"/>
    <s v="JUAN PATRICIO"/>
    <n v="8.0510000000000002"/>
    <n v="335.45833333333331"/>
    <s v="UF"/>
    <s v="false"/>
  </r>
  <r>
    <s v="1110"/>
    <s v="CL"/>
    <x v="0"/>
    <n v="622"/>
    <s v="CL Arq Mall"/>
    <s v="P RAMIREZ"/>
    <x v="2"/>
    <s v="1200144617"/>
    <s v="40"/>
    <x v="2474"/>
    <s v="SERV INSP TÉCNICA LOC. BOM-CON ABR 26"/>
    <d v="2026-01-27T00:00:00"/>
    <s v="BILLESCA"/>
    <s v="ZSRV"/>
    <s v=""/>
    <s v="13459098"/>
    <s v="JUAN PATRICIO"/>
    <n v="8.0510000000000002"/>
    <n v="335.45833333333331"/>
    <s v="UF"/>
    <s v="false"/>
  </r>
  <r>
    <s v="1110"/>
    <s v="CL"/>
    <x v="0"/>
    <n v="622"/>
    <s v="CL Arq Mall"/>
    <s v="P RAMIREZ"/>
    <x v="2"/>
    <s v="1200144617"/>
    <s v="50"/>
    <x v="2474"/>
    <s v="SERV INSP TÉCNICA LOC. BOM-CON MAY 26"/>
    <d v="2026-01-27T00:00:00"/>
    <s v="BILLESCA"/>
    <s v="ZSRV"/>
    <s v=""/>
    <s v="13459098"/>
    <s v="JUAN PATRICIO"/>
    <n v="8.0510000000000002"/>
    <n v="335.45833333333331"/>
    <s v="UF"/>
    <s v="false"/>
  </r>
  <r>
    <s v="1110"/>
    <s v="CL"/>
    <x v="0"/>
    <n v="622"/>
    <s v="CL Arq Mall"/>
    <s v="P RAMIREZ"/>
    <x v="2"/>
    <s v="1200144617"/>
    <s v="60"/>
    <x v="2474"/>
    <s v="SERV INSP TÉCNICA LOC. BOM-CON JUN 26"/>
    <d v="2026-01-27T00:00:00"/>
    <s v="BILLESCA"/>
    <s v="ZSRV"/>
    <s v=""/>
    <s v="13459098"/>
    <s v="JUAN PATRICIO"/>
    <n v="8.0510000000000002"/>
    <n v="335.45833333333331"/>
    <s v="UF"/>
    <s v="false"/>
  </r>
  <r>
    <s v="1110"/>
    <s v="CL"/>
    <x v="0"/>
    <n v="622"/>
    <s v="CL Arq Mall"/>
    <s v="P RAMIREZ"/>
    <x v="2"/>
    <s v="1200144617"/>
    <s v="70"/>
    <x v="2474"/>
    <s v="SERV INSP TÉCNICA LOC. BOM-CON JUL 26"/>
    <d v="2026-01-27T00:00:00"/>
    <s v="BILLESCA"/>
    <s v="ZSRV"/>
    <s v=""/>
    <s v="13459098"/>
    <s v="JUAN PATRICIO"/>
    <n v="8.0510000000000002"/>
    <n v="335.45833333333331"/>
    <s v="UF"/>
    <s v="false"/>
  </r>
  <r>
    <s v="1110"/>
    <s v="CL"/>
    <x v="0"/>
    <n v="622"/>
    <s v="CL Arq Mall"/>
    <s v="P RAMIREZ"/>
    <x v="2"/>
    <s v="1200144617"/>
    <s v="80"/>
    <x v="2474"/>
    <s v="SERV INSP TÉCNICA LOC. BOM-CON AGO 26"/>
    <d v="2026-01-27T00:00:00"/>
    <s v="BILLESCA"/>
    <s v="ZSRV"/>
    <s v=""/>
    <s v="13459098"/>
    <s v="JUAN PATRICIO"/>
    <n v="8.0510000000000002"/>
    <n v="335.45833333333331"/>
    <s v="UF"/>
    <s v="false"/>
  </r>
  <r>
    <s v="1110"/>
    <s v="CL"/>
    <x v="0"/>
    <n v="622"/>
    <s v="CL Arq Mall"/>
    <s v="P RAMIREZ"/>
    <x v="2"/>
    <s v="1200144617"/>
    <s v="90"/>
    <x v="2474"/>
    <s v="SERV INSP TÉCNICA LOC. BOM-CON SEP 26"/>
    <d v="2026-01-27T00:00:00"/>
    <s v="BILLESCA"/>
    <s v="ZSRV"/>
    <s v=""/>
    <s v="13459098"/>
    <s v="JUAN PATRICIO"/>
    <n v="8.0510000000000002"/>
    <n v="335.45833333333331"/>
    <s v="UF"/>
    <s v="false"/>
  </r>
  <r>
    <s v="1110"/>
    <s v="CL"/>
    <x v="0"/>
    <n v="622"/>
    <s v="CL Arq Mall"/>
    <s v="P RAMIREZ"/>
    <x v="2"/>
    <s v="1200144617"/>
    <s v="100"/>
    <x v="2474"/>
    <s v="SERV INSP TÉCNICA LOC. BOM-CON OCT 26"/>
    <d v="2026-01-27T00:00:00"/>
    <s v="BILLESCA"/>
    <s v="ZSRV"/>
    <s v=""/>
    <s v="13459098"/>
    <s v="JUAN PATRICIO"/>
    <n v="8.0510000000000002"/>
    <n v="335.45833333333331"/>
    <s v="UF"/>
    <s v="false"/>
  </r>
  <r>
    <s v="1110"/>
    <s v="CL"/>
    <x v="0"/>
    <n v="622"/>
    <s v="CL Arq Mall"/>
    <s v="P RAMIREZ"/>
    <x v="2"/>
    <s v="1200144617"/>
    <s v="110"/>
    <x v="2474"/>
    <s v="SERV INSP TÉCNICA LOC. BOM-CON NOV 26"/>
    <d v="2026-01-27T00:00:00"/>
    <s v="BILLESCA"/>
    <s v="ZSRV"/>
    <s v=""/>
    <s v="13459098"/>
    <s v="JUAN PATRICIO"/>
    <n v="8.0510000000000002"/>
    <n v="335.45833333333331"/>
    <s v="UF"/>
    <s v="false"/>
  </r>
  <r>
    <s v="1110"/>
    <s v="CL"/>
    <x v="0"/>
    <n v="622"/>
    <s v="CL Arq Mall"/>
    <s v="P RAMIREZ"/>
    <x v="2"/>
    <s v="1200144617"/>
    <s v="120"/>
    <x v="2474"/>
    <s v="SERV INSP TÉCNICA LOC. BOM-CON DIC 26"/>
    <d v="2026-01-27T00:00:00"/>
    <s v="BILLESCA"/>
    <s v="ZSRV"/>
    <s v=""/>
    <s v="13459098"/>
    <s v="JUAN PATRICIO"/>
    <n v="8.0510000000000002"/>
    <n v="335.45833333333331"/>
    <s v="UF"/>
    <s v="false"/>
  </r>
  <r>
    <s v="1110"/>
    <s v="CL"/>
    <x v="0"/>
    <n v="603"/>
    <s v="CL Ops Out/Strip"/>
    <s v="MBELLO"/>
    <x v="2"/>
    <s v="1200145091"/>
    <s v="10"/>
    <x v="2475"/>
    <s v="Trabajos electricos menores,"/>
    <d v="2026-02-05T00:00:00"/>
    <s v="EXT_MBELLO"/>
    <s v="ZSRV"/>
    <s v=""/>
    <s v="96811990"/>
    <s v="LINKES CHILE S.A"/>
    <n v="310341"/>
    <n v="335.16680526605683"/>
    <s v="CLP"/>
    <s v="false"/>
  </r>
  <r>
    <s v="3540"/>
    <s v="PE"/>
    <x v="1"/>
    <n v="810"/>
    <s v="PE Área Personas"/>
    <s v="CZARATE"/>
    <x v="2"/>
    <s v="1200144722"/>
    <s v="10"/>
    <x v="2476"/>
    <s v="RH1: CELEBRACIÓN DE CUMPLEAÑOS ENERO"/>
    <d v="2026-01-28T00:00:00"/>
    <s v="CZARATE"/>
    <s v="ZSRV"/>
    <s v=""/>
    <s v="P60059580"/>
    <s v="DELIA CATERING S.A.C"/>
    <n v="1152.54"/>
    <n v="334.0695652173913"/>
    <s v="PEN"/>
    <s v="false"/>
  </r>
  <r>
    <s v="AEB"/>
    <s v="CL"/>
    <x v="0"/>
    <n v="604"/>
    <s v="CL Marketing Mall"/>
    <s v="F.MOZO"/>
    <x v="2"/>
    <s v="1200144712"/>
    <s v="10"/>
    <x v="2477"/>
    <s v="DIA DE LOS ENAMORADOS/ PRODUCCION"/>
    <d v="2026-01-28T00:00:00"/>
    <s v="MFILIPINI"/>
    <s v="ZSRV"/>
    <s v=""/>
    <s v="77734650"/>
    <s v="MACROMARKETING SPA"/>
    <n v="309109"/>
    <n v="333.83625112049509"/>
    <s v="CLP"/>
    <s v="false"/>
  </r>
  <r>
    <s v="1110"/>
    <s v="CL"/>
    <x v="0"/>
    <n v="604"/>
    <s v="CL Marketing Mall"/>
    <s v="F.MOZO"/>
    <x v="2"/>
    <s v="1200144718"/>
    <s v="10"/>
    <x v="2478"/>
    <s v="DIA DE LOS ENAMORADOS/ PRODUCCION"/>
    <d v="2026-01-28T00:00:00"/>
    <s v="MFILIPINI"/>
    <s v="ZSRV"/>
    <s v=""/>
    <s v="77734650"/>
    <s v="MACROMARKETING SPA"/>
    <n v="309109"/>
    <n v="333.83625112049509"/>
    <s v="CLP"/>
    <s v="false"/>
  </r>
  <r>
    <s v="2400"/>
    <s v="CL"/>
    <x v="0"/>
    <n v="602"/>
    <s v="CL Ops Mall"/>
    <s v="RMESA"/>
    <x v="2"/>
    <s v="1200144097"/>
    <s v="10"/>
    <x v="2479"/>
    <s v="Certificación TTVV PAJ 2026"/>
    <d v="2026-01-15T00:00:00"/>
    <s v="EXT_CRODRIGU"/>
    <s v="ZSRV"/>
    <s v=""/>
    <s v="76906263"/>
    <s v="CERTIFICACION DE ASCENSORES IECAM"/>
    <n v="8"/>
    <n v="333.33333333333331"/>
    <s v="UF"/>
    <s v="false"/>
  </r>
  <r>
    <s v="MAM"/>
    <s v="CL"/>
    <x v="0"/>
    <n v="602"/>
    <s v="CL Ops Mall"/>
    <s v="CMEDINA"/>
    <x v="2"/>
    <s v="1200144582"/>
    <s v="10"/>
    <x v="2480"/>
    <s v="Desc Sist Ext Inc local Cannon Suc 318"/>
    <d v="2026-01-26T00:00:00"/>
    <s v="EXT_BBUSTOS"/>
    <s v="ZSRV"/>
    <s v="SER_GRAL"/>
    <s v="76425235"/>
    <s v="REDES CONTRA INCENDIOS SPA"/>
    <n v="8"/>
    <n v="333.33333333333331"/>
    <s v="UF"/>
    <s v="false"/>
  </r>
  <r>
    <s v="MAM"/>
    <s v="CL"/>
    <x v="0"/>
    <n v="602"/>
    <s v="CL Ops Mall"/>
    <s v="CMEDINA"/>
    <x v="2"/>
    <s v="1200144653"/>
    <s v="10"/>
    <x v="2481"/>
    <s v="Desc Sist Ext Inc local  Suc 504"/>
    <d v="2026-01-27T00:00:00"/>
    <s v="EXT_BBUSTOS"/>
    <s v="ZSRV"/>
    <s v="SER_GRAL"/>
    <s v="76425235"/>
    <s v="REDES CONTRA INCENDIOS SPA"/>
    <n v="8"/>
    <n v="333.33333333333331"/>
    <s v="UF"/>
    <s v="false"/>
  </r>
  <r>
    <s v="MAM"/>
    <s v="CL"/>
    <x v="0"/>
    <n v="602"/>
    <s v="CL Ops Mall"/>
    <s v="CMEDINA"/>
    <x v="2"/>
    <s v="1200144650"/>
    <s v="10"/>
    <x v="2482"/>
    <s v="Desc Sist Ext Inc local  Suc 413"/>
    <d v="2026-01-27T00:00:00"/>
    <s v="EXT_BBUSTOS"/>
    <s v="ZSRV"/>
    <s v="SER_GRAL"/>
    <s v="76425235"/>
    <s v="REDES CONTRA INCENDIOS SPA"/>
    <n v="8"/>
    <n v="333.33333333333331"/>
    <s v="UF"/>
    <s v="false"/>
  </r>
  <r>
    <s v="MAM"/>
    <s v="CL"/>
    <x v="0"/>
    <n v="602"/>
    <s v="CL Ops Mall"/>
    <s v="CMEDINA"/>
    <x v="2"/>
    <s v="1200144634"/>
    <s v="10"/>
    <x v="2483"/>
    <s v="CONEXION SIS EXT INC SUC 654"/>
    <d v="2026-01-27T00:00:00"/>
    <s v="EXT_BBUSTOS"/>
    <s v="ZSRV"/>
    <s v="SER_GRAL"/>
    <s v="76425235"/>
    <s v="REDES CONTRA INCENDIOS SPA"/>
    <n v="8"/>
    <n v="333.33333333333331"/>
    <s v="UF"/>
    <s v="false"/>
  </r>
  <r>
    <s v="MAM"/>
    <s v="CL"/>
    <x v="0"/>
    <n v="602"/>
    <s v="CL Ops Mall"/>
    <s v="CMEDINA"/>
    <x v="2"/>
    <s v="1200144637"/>
    <s v="10"/>
    <x v="2484"/>
    <s v="CONEXION SIS EXT INC SUC 23"/>
    <d v="2026-01-27T00:00:00"/>
    <s v="EXT_BBUSTOS"/>
    <s v="ZSRV"/>
    <s v="SER_GRAL"/>
    <s v="76425235"/>
    <s v="REDES CONTRA INCENDIOS SPA"/>
    <n v="8"/>
    <n v="333.33333333333331"/>
    <s v="UF"/>
    <s v="false"/>
  </r>
  <r>
    <s v="MAM"/>
    <s v="CL"/>
    <x v="0"/>
    <n v="602"/>
    <s v="CL Ops Mall"/>
    <s v="CMEDINA"/>
    <x v="2"/>
    <s v="1200144638"/>
    <s v="10"/>
    <x v="2485"/>
    <s v="Desc Sist Ext Inc local Cannon Suc 14"/>
    <d v="2026-01-27T00:00:00"/>
    <s v="EXT_BBUSTOS"/>
    <s v="ZSRV"/>
    <s v="SER_GRAL"/>
    <s v="76425235"/>
    <s v="REDES CONTRA INCENDIOS SPA"/>
    <n v="8"/>
    <n v="333.33333333333331"/>
    <s v="UF"/>
    <s v="false"/>
  </r>
  <r>
    <s v="MAM"/>
    <s v="CL"/>
    <x v="0"/>
    <n v="602"/>
    <s v="CL Ops Mall"/>
    <s v="CMEDINA"/>
    <x v="2"/>
    <s v="1200144651"/>
    <s v="10"/>
    <x v="2486"/>
    <s v="CONEXION SIS EXT INC SUC 318"/>
    <d v="2026-01-29T00:00:00"/>
    <s v="EXT_BBUSTOS"/>
    <s v="ZSRV"/>
    <s v="SER_GRAL"/>
    <s v="76425235"/>
    <s v="REDES CONTRA INCENDIOS SPA"/>
    <n v="8"/>
    <n v="333.33333333333331"/>
    <s v="UF"/>
    <s v="false"/>
  </r>
  <r>
    <s v="MAM"/>
    <s v="CL"/>
    <x v="0"/>
    <n v="602"/>
    <s v="CL Ops Mall"/>
    <s v="MRUPAYAN"/>
    <x v="2"/>
    <s v="1200145337"/>
    <s v="10"/>
    <x v="2487"/>
    <s v="CONEXION SIS EXT INC SUC 413"/>
    <d v="2026-02-10T00:00:00"/>
    <s v="EXT_BBUSTOS"/>
    <s v="ZSRV"/>
    <s v="SER_GRAL"/>
    <s v="76425235"/>
    <s v="REDES CONTRA INCENDIOS SPA"/>
    <n v="8"/>
    <n v="333.33333333333331"/>
    <s v="UF"/>
    <s v="false"/>
  </r>
  <r>
    <s v="2160"/>
    <s v="CL"/>
    <x v="0"/>
    <n v="602"/>
    <s v="CL Ops Mall"/>
    <s v="RCORTES"/>
    <x v="2"/>
    <s v="1200145770"/>
    <s v="10"/>
    <x v="2488"/>
    <s v="confección inversiones 2026"/>
    <d v="2026-02-17T00:00:00"/>
    <s v="EXT_CVENEGAS"/>
    <s v="ZSRV"/>
    <s v=""/>
    <s v="76906263"/>
    <s v="CERTIFICACION DE ASCENSORES IECAM"/>
    <n v="8"/>
    <n v="333.33333333333331"/>
    <s v="UF"/>
    <s v="false"/>
  </r>
  <r>
    <s v="MAM"/>
    <s v="CL"/>
    <x v="0"/>
    <n v="602"/>
    <s v="CL Ops Mall"/>
    <s v="MRUPAYAN"/>
    <x v="2"/>
    <s v="1200146140"/>
    <s v="10"/>
    <x v="2489"/>
    <s v="2da desconex sist ext inc local Amphora"/>
    <d v="2026-02-23T00:00:00"/>
    <s v="EXT_BBUSTOS"/>
    <s v="ZSRV"/>
    <s v="SER_GRAL"/>
    <s v="76425235"/>
    <s v="REDES CONTRA INCENDIOS SPA"/>
    <n v="8"/>
    <n v="333.33333333333331"/>
    <s v="UF"/>
    <s v="false"/>
  </r>
  <r>
    <s v="MAM"/>
    <s v="CL"/>
    <x v="0"/>
    <n v="602"/>
    <s v="CL Ops Mall"/>
    <s v="MRUPAYAN"/>
    <x v="2"/>
    <s v="1200146121"/>
    <s v="10"/>
    <x v="2490"/>
    <s v="2da conex sist ext inc local Amphora"/>
    <d v="2026-02-23T00:00:00"/>
    <s v="EXT_BBUSTOS"/>
    <s v="ZSRV"/>
    <s v="SER_GRAL"/>
    <s v="76425235"/>
    <s v="REDES CONTRA INCENDIOS SPA"/>
    <n v="8"/>
    <n v="333.33333333333331"/>
    <s v="UF"/>
    <s v="false"/>
  </r>
  <r>
    <s v="MAM"/>
    <s v="CL"/>
    <x v="0"/>
    <n v="602"/>
    <s v="CL Ops Mall"/>
    <s v="MRUPAYAN"/>
    <x v="2"/>
    <s v="1200146136"/>
    <s v="10"/>
    <x v="2491"/>
    <s v="CONEXION SIS EXT INC SUC 504"/>
    <d v="2026-02-23T00:00:00"/>
    <s v="EXT_BBUSTOS"/>
    <s v="ZSRV"/>
    <s v="SER_GRAL"/>
    <s v="76425235"/>
    <s v="REDES CONTRA INCENDIOS SPA"/>
    <n v="8"/>
    <n v="333.33333333333331"/>
    <s v="UF"/>
    <s v="false"/>
  </r>
  <r>
    <s v="6650"/>
    <s v="PE"/>
    <x v="2"/>
    <n v="802"/>
    <s v="PE Ops Mall"/>
    <s v="MCHACALIAZ"/>
    <x v="2"/>
    <s v="1200144453"/>
    <s v="10"/>
    <x v="2492"/>
    <s v="Cambio de niples - BCI"/>
    <d v="2026-01-22T00:00:00"/>
    <s v="RFC_CPI_SAP"/>
    <s v="ZSRV"/>
    <s v=""/>
    <s v="P56607803"/>
    <s v="NATIONAL FACILITIES MANAGEMENT S.A."/>
    <n v="1150"/>
    <n v="333.33333333333331"/>
    <s v="PEN"/>
    <s v="false"/>
  </r>
  <r>
    <s v="6030"/>
    <s v="PE"/>
    <x v="2"/>
    <n v="802"/>
    <s v="PE Ops Mall"/>
    <s v="LHUAMAN"/>
    <x v="2"/>
    <s v="1200146833"/>
    <s v="10"/>
    <x v="2493"/>
    <s v="REPARACIÓN A/A SALA OFICINA"/>
    <d v="2026-03-06T00:00:00"/>
    <s v="LHUAMAN"/>
    <s v="ZSRV"/>
    <s v=""/>
    <s v="P53193820"/>
    <s v="EMP.DE REFRIG.Y AIRE ACOND.FRIOTECH"/>
    <n v="1150"/>
    <n v="333.33333333333331"/>
    <s v="PEN"/>
    <s v="false"/>
  </r>
  <r>
    <s v="MIN"/>
    <s v="PE"/>
    <x v="1"/>
    <n v="802"/>
    <s v="PE Ops Mall"/>
    <s v="jrojas"/>
    <x v="3"/>
    <s v="1200147493"/>
    <s v="10"/>
    <x v="2494"/>
    <s v="PIZARRA ACRILICA-OFICINA.MIN"/>
    <d v="2026-03-17T00:00:00"/>
    <s v="EXT_EDAVILA"/>
    <s v="ZSRV"/>
    <s v=""/>
    <s v="P20416564"/>
    <s v="SUSAN LEON PRODUCCIONES Y REPRESENT"/>
    <n v="1150"/>
    <n v="333.33333333333331"/>
    <s v="PEN"/>
    <s v="false"/>
  </r>
  <r>
    <s v="OAS"/>
    <s v="CO"/>
    <x v="3"/>
    <n v="719"/>
    <s v="CO Gcia Ing"/>
    <s v="JVASQUEZ"/>
    <x v="2"/>
    <s v="1200144225"/>
    <s v="20"/>
    <x v="353"/>
    <s v="Sum e inst RCI division locales OAS"/>
    <d v="2026-01-19T00:00:00"/>
    <s v="JVASQUEZ"/>
    <s v="ZSRV"/>
    <s v=""/>
    <s v="C900797009"/>
    <s v="HIDRAULICA INTEGRAL DE COLOMBIA SAS"/>
    <n v="1224863"/>
    <n v="333.02419793365959"/>
    <s v="COP"/>
    <s v="false"/>
  </r>
  <r>
    <s v="2160"/>
    <s v="CL"/>
    <x v="0"/>
    <n v="604"/>
    <s v="CL Marketing Mall"/>
    <s v="JNONES"/>
    <x v="2"/>
    <s v="1200144750"/>
    <s v="10"/>
    <x v="2495"/>
    <s v="VDV/PRODUCCIÓN DE RADIO/FEBRERO"/>
    <d v="2026-01-28T00:00:00"/>
    <s v="JNONES"/>
    <s v="ZSRV"/>
    <s v=""/>
    <s v="96771790"/>
    <s v="BBDO PUBLICIDAD SA"/>
    <n v="308000"/>
    <n v="332.63853639043992"/>
    <s v="CLP"/>
    <s v="false"/>
  </r>
  <r>
    <s v="ACH"/>
    <s v="CL"/>
    <x v="0"/>
    <n v="622"/>
    <s v="CL Arq Mall"/>
    <s v="S UGARTE"/>
    <x v="1"/>
    <s v="1400009197"/>
    <s v="10"/>
    <x v="2496"/>
    <s v="SERVICIO DE DIBUJO VF ENE 26, ACH"/>
    <d v="2026-01-30T00:00:00"/>
    <s v="BILLESCA"/>
    <s v="ZPMH"/>
    <s v=""/>
    <s v="76088833"/>
    <s v="ASESORIAS E INVERSIONES FAUNDEZ LAT"/>
    <n v="7.9749999999999996"/>
    <n v="332.29166666666663"/>
    <s v="UF"/>
    <s v="false"/>
  </r>
  <r>
    <s v="ACH"/>
    <s v="CL"/>
    <x v="0"/>
    <n v="622"/>
    <s v="CL Arq Mall"/>
    <s v="S UGARTE"/>
    <x v="1"/>
    <s v="1400009197"/>
    <s v="20"/>
    <x v="2496"/>
    <s v="SERVICIO DE DIBUJO VF FEB 26, ACH"/>
    <d v="2026-01-30T00:00:00"/>
    <s v="BILLESCA"/>
    <s v="ZPMH"/>
    <s v=""/>
    <s v="76088833"/>
    <s v="ASESORIAS E INVERSIONES FAUNDEZ LAT"/>
    <n v="7.9749999999999996"/>
    <n v="332.29166666666663"/>
    <s v="UF"/>
    <s v="false"/>
  </r>
  <r>
    <s v="ACH"/>
    <s v="CL"/>
    <x v="0"/>
    <n v="622"/>
    <s v="CL Arq Mall"/>
    <s v="S UGARTE"/>
    <x v="1"/>
    <s v="1400009197"/>
    <s v="30"/>
    <x v="2496"/>
    <s v="SERVICIO DE DIBUJO VF MAR 26, ACH"/>
    <d v="2026-01-30T00:00:00"/>
    <s v="BILLESCA"/>
    <s v="ZPMH"/>
    <s v=""/>
    <s v="76088833"/>
    <s v="ASESORIAS E INVERSIONES FAUNDEZ LAT"/>
    <n v="7.9749999999999996"/>
    <n v="332.29166666666663"/>
    <s v="UF"/>
    <s v="false"/>
  </r>
  <r>
    <s v="ACH"/>
    <s v="CL"/>
    <x v="0"/>
    <n v="622"/>
    <s v="CL Arq Mall"/>
    <s v="S UGARTE"/>
    <x v="1"/>
    <s v="1400009197"/>
    <s v="40"/>
    <x v="2496"/>
    <s v="SERVICIO DE DIBUJO VF ABR 26, ACH"/>
    <d v="2026-01-30T00:00:00"/>
    <s v="BILLESCA"/>
    <s v="ZPMH"/>
    <s v=""/>
    <s v="76088833"/>
    <s v="ASESORIAS E INVERSIONES FAUNDEZ LAT"/>
    <n v="7.9749999999999996"/>
    <n v="332.29166666666663"/>
    <s v="UF"/>
    <s v="false"/>
  </r>
  <r>
    <s v="ACH"/>
    <s v="CL"/>
    <x v="0"/>
    <n v="622"/>
    <s v="CL Arq Mall"/>
    <s v="S UGARTE"/>
    <x v="1"/>
    <s v="1400009197"/>
    <s v="50"/>
    <x v="2496"/>
    <s v="SERVICIO DE DIBUJO VF MAY 26, ACH"/>
    <d v="2026-01-30T00:00:00"/>
    <s v="BILLESCA"/>
    <s v="ZPMH"/>
    <s v=""/>
    <s v="76088833"/>
    <s v="ASESORIAS E INVERSIONES FAUNDEZ LAT"/>
    <n v="7.9749999999999996"/>
    <n v="332.29166666666663"/>
    <s v="UF"/>
    <s v="false"/>
  </r>
  <r>
    <s v="ACH"/>
    <s v="CL"/>
    <x v="0"/>
    <n v="622"/>
    <s v="CL Arq Mall"/>
    <s v="S UGARTE"/>
    <x v="1"/>
    <s v="1400009197"/>
    <s v="60"/>
    <x v="2496"/>
    <s v="SERVICIO DE DIBUJO VF JUN 26, ACH"/>
    <d v="2026-01-30T00:00:00"/>
    <s v="BILLESCA"/>
    <s v="ZPMH"/>
    <s v=""/>
    <s v="76088833"/>
    <s v="ASESORIAS E INVERSIONES FAUNDEZ LAT"/>
    <n v="7.9749999999999996"/>
    <n v="332.29166666666663"/>
    <s v="UF"/>
    <s v="false"/>
  </r>
  <r>
    <s v="ACH"/>
    <s v="CL"/>
    <x v="0"/>
    <n v="622"/>
    <s v="CL Arq Mall"/>
    <s v="S UGARTE"/>
    <x v="1"/>
    <s v="1400009197"/>
    <s v="70"/>
    <x v="2496"/>
    <s v="SERVICIO DE DIBUJO VF JUL 26, ACH"/>
    <d v="2026-01-30T00:00:00"/>
    <s v="BILLESCA"/>
    <s v="ZPMH"/>
    <s v=""/>
    <s v="76088833"/>
    <s v="ASESORIAS E INVERSIONES FAUNDEZ LAT"/>
    <n v="7.9749999999999996"/>
    <n v="332.29166666666663"/>
    <s v="UF"/>
    <s v="false"/>
  </r>
  <r>
    <s v="ACH"/>
    <s v="CL"/>
    <x v="0"/>
    <n v="622"/>
    <s v="CL Arq Mall"/>
    <s v="S UGARTE"/>
    <x v="1"/>
    <s v="1400009197"/>
    <s v="80"/>
    <x v="2496"/>
    <s v="SERVICIO DE DIBUJO VF AGO 26, ACH"/>
    <d v="2026-01-30T00:00:00"/>
    <s v="BILLESCA"/>
    <s v="ZPMH"/>
    <s v=""/>
    <s v="76088833"/>
    <s v="ASESORIAS E INVERSIONES FAUNDEZ LAT"/>
    <n v="7.9749999999999996"/>
    <n v="332.29166666666663"/>
    <s v="UF"/>
    <s v="false"/>
  </r>
  <r>
    <s v="ACH"/>
    <s v="CL"/>
    <x v="0"/>
    <n v="622"/>
    <s v="CL Arq Mall"/>
    <s v="S UGARTE"/>
    <x v="1"/>
    <s v="1400009197"/>
    <s v="90"/>
    <x v="2496"/>
    <s v="SERVICIO DE DIBUJO VF SEP 26, ACH"/>
    <d v="2026-01-30T00:00:00"/>
    <s v="BILLESCA"/>
    <s v="ZPMH"/>
    <s v=""/>
    <s v="76088833"/>
    <s v="ASESORIAS E INVERSIONES FAUNDEZ LAT"/>
    <n v="7.9749999999999996"/>
    <n v="332.29166666666663"/>
    <s v="UF"/>
    <s v="false"/>
  </r>
  <r>
    <s v="ACH"/>
    <s v="CL"/>
    <x v="0"/>
    <n v="622"/>
    <s v="CL Arq Mall"/>
    <s v="S UGARTE"/>
    <x v="1"/>
    <s v="1400009197"/>
    <s v="100"/>
    <x v="2496"/>
    <s v="SERVICIO DE DIBUJO VF OCT 26, ACH"/>
    <d v="2026-01-30T00:00:00"/>
    <s v="BILLESCA"/>
    <s v="ZPMH"/>
    <s v=""/>
    <s v="76088833"/>
    <s v="ASESORIAS E INVERSIONES FAUNDEZ LAT"/>
    <n v="7.9749999999999996"/>
    <n v="332.29166666666663"/>
    <s v="UF"/>
    <s v="false"/>
  </r>
  <r>
    <s v="ACH"/>
    <s v="CL"/>
    <x v="0"/>
    <n v="622"/>
    <s v="CL Arq Mall"/>
    <s v="S UGARTE"/>
    <x v="1"/>
    <s v="1400009197"/>
    <s v="110"/>
    <x v="2496"/>
    <s v="SERVICIO DE DIBUJO VF NOV 26, ACH"/>
    <d v="2026-01-30T00:00:00"/>
    <s v="BILLESCA"/>
    <s v="ZPMH"/>
    <s v=""/>
    <s v="76088833"/>
    <s v="ASESORIAS E INVERSIONES FAUNDEZ LAT"/>
    <n v="7.9749999999999996"/>
    <n v="332.29166666666663"/>
    <s v="UF"/>
    <s v="false"/>
  </r>
  <r>
    <s v="ACH"/>
    <s v="CL"/>
    <x v="0"/>
    <n v="622"/>
    <s v="CL Arq Mall"/>
    <s v="S UGARTE"/>
    <x v="1"/>
    <s v="1400009197"/>
    <s v="120"/>
    <x v="2496"/>
    <s v="SERVICIO DE DIBUJO VF DIC 26, ACH"/>
    <d v="2026-01-30T00:00:00"/>
    <s v="BILLESCA"/>
    <s v="ZPMH"/>
    <s v=""/>
    <s v="76088833"/>
    <s v="ASESORIAS E INVERSIONES FAUNDEZ LAT"/>
    <n v="7.9749999999999996"/>
    <n v="332.29166666666663"/>
    <s v="UF"/>
    <s v="false"/>
  </r>
  <r>
    <s v="LAR"/>
    <s v="PE"/>
    <x v="1"/>
    <n v="801"/>
    <s v="PE Center Manager"/>
    <s v="FZAMALLOA"/>
    <x v="2"/>
    <s v="1200143766"/>
    <s v="10"/>
    <x v="2497"/>
    <s v="SUMINISTRO DE FLUXOMETRO Y PROTECTOR"/>
    <d v="2026-01-07T00:00:00"/>
    <s v="EXT_BRODRIGU"/>
    <s v="ZSRV"/>
    <s v=""/>
    <s v="P60790228"/>
    <s v="JP ENERGY S.A.C"/>
    <n v="1145"/>
    <n v="331.8840579710145"/>
    <s v="PEN"/>
    <s v="false"/>
  </r>
  <r>
    <s v="PHM"/>
    <s v="CO"/>
    <x v="3"/>
    <n v="704"/>
    <s v="CO Mktg Mall"/>
    <s v="JPERDOMO"/>
    <x v="3"/>
    <s v="1200147583"/>
    <s v="10"/>
    <x v="2498"/>
    <s v="Sorteo televisor BBDD - Wifi 55&quot;"/>
    <d v="2026-03-18T00:00:00"/>
    <s v="NACOSTA"/>
    <s v="ZSRV"/>
    <s v="SER_MKT"/>
    <s v="C830507707"/>
    <s v="PC QUICK SAS"/>
    <n v="1220000"/>
    <n v="331.70201196302338"/>
    <s v="COP"/>
    <s v="false"/>
  </r>
  <r>
    <s v="3540"/>
    <s v="PE"/>
    <x v="1"/>
    <n v="813"/>
    <s v="PE Gcia Ops"/>
    <s v="IVALDERRAMA"/>
    <x v="2"/>
    <s v="1200146328"/>
    <s v="10"/>
    <x v="2499"/>
    <s v="Runner adicional - Chorrillos Enero 25"/>
    <d v="2026-02-25T00:00:00"/>
    <s v="IVALDERRAMA"/>
    <s v="ZSRV"/>
    <s v=""/>
    <s v="P60854048"/>
    <s v="TIME JOBS SERVICES S.A.C"/>
    <n v="1141.8"/>
    <n v="330.95652173913038"/>
    <s v="PEN"/>
    <s v="false"/>
  </r>
  <r>
    <s v="PCA"/>
    <s v="CO"/>
    <x v="3"/>
    <n v="704"/>
    <s v="CO Mktg Mall"/>
    <s v="PRODRIGUEZ"/>
    <x v="2"/>
    <s v="1200144038"/>
    <s v="10"/>
    <x v="2500"/>
    <s v="SERVICIO MUSICA AMBIENTAL MALL ENERO"/>
    <d v="2026-01-14T00:00:00"/>
    <s v="EXT_DMENDES"/>
    <s v="ZSRV"/>
    <s v=""/>
    <s v="C860047239"/>
    <s v="MUSICAR S.A.S"/>
    <n v="1215378"/>
    <n v="330.44535073409463"/>
    <s v="COP"/>
    <s v="false"/>
  </r>
  <r>
    <s v="PCA"/>
    <s v="CO"/>
    <x v="3"/>
    <n v="704"/>
    <s v="CO Mktg Mall"/>
    <s v="PRODRIGUEZ"/>
    <x v="2"/>
    <s v="1200144038"/>
    <s v="20"/>
    <x v="2500"/>
    <s v="SERVICIO MUSICA AMBIENTAL MALL FEBRERO"/>
    <d v="2026-01-14T00:00:00"/>
    <s v="EXT_DMENDES"/>
    <s v="ZSRV"/>
    <s v=""/>
    <s v="C860047239"/>
    <s v="MUSICAR S.A.S"/>
    <n v="1215378"/>
    <n v="330.44535073409463"/>
    <s v="COP"/>
    <s v="false"/>
  </r>
  <r>
    <s v="PCA"/>
    <s v="CO"/>
    <x v="3"/>
    <n v="704"/>
    <s v="CO Mktg Mall"/>
    <s v="PRODRIGUEZ"/>
    <x v="2"/>
    <s v="1200144038"/>
    <s v="30"/>
    <x v="2500"/>
    <s v="SERVICIO MUSICA AMBIENTAL MALL MARZO"/>
    <d v="2026-01-14T00:00:00"/>
    <s v="EXT_DMENDES"/>
    <s v="ZSRV"/>
    <s v=""/>
    <s v="C860047239"/>
    <s v="MUSICAR S.A.S"/>
    <n v="1215378"/>
    <n v="330.44535073409463"/>
    <s v="COP"/>
    <s v="false"/>
  </r>
  <r>
    <s v="PCA"/>
    <s v="CO"/>
    <x v="3"/>
    <n v="704"/>
    <s v="CO Mktg Mall"/>
    <s v="PRODRIGUEZ"/>
    <x v="2"/>
    <s v="1200144038"/>
    <s v="40"/>
    <x v="2500"/>
    <s v="SERVICIO MUSICA AMBIENTAL MALL ABRIL"/>
    <d v="2026-01-14T00:00:00"/>
    <s v="EXT_DMENDES"/>
    <s v="ZSRV"/>
    <s v=""/>
    <s v="C860047239"/>
    <s v="MUSICAR S.A.S"/>
    <n v="1215378"/>
    <n v="330.44535073409463"/>
    <s v="COP"/>
    <s v="false"/>
  </r>
  <r>
    <s v="6000"/>
    <s v="PE"/>
    <x v="2"/>
    <n v="802"/>
    <s v="PE Ops Mall"/>
    <s v="MPONCE"/>
    <x v="2"/>
    <s v="1200143920"/>
    <s v="10"/>
    <x v="2501"/>
    <s v="SUM. NEUTRALIZADOR DE ACIDO ENER 2026"/>
    <d v="2026-01-12T00:00:00"/>
    <s v="EXT_KNOLASCO"/>
    <s v="ZSRV"/>
    <s v="SER_MANTO"/>
    <s v="P38820311"/>
    <s v="NCH PERU S.A"/>
    <n v="1140"/>
    <n v="330.43478260869563"/>
    <s v="PEN"/>
    <s v="false"/>
  </r>
  <r>
    <s v="6000"/>
    <s v="PE"/>
    <x v="2"/>
    <n v="802"/>
    <s v="PE Ops Mall"/>
    <s v="MPONCE"/>
    <x v="2"/>
    <s v="1200143920"/>
    <s v="20"/>
    <x v="2501"/>
    <s v="SUM. NEUTRALIZADOR DE ACIDO FEBR 2026"/>
    <d v="2026-01-12T00:00:00"/>
    <s v="EXT_KNOLASCO"/>
    <s v="ZSRV"/>
    <s v="SER_MANTO"/>
    <s v="P38820311"/>
    <s v="NCH PERU S.A"/>
    <n v="1140"/>
    <n v="330.43478260869563"/>
    <s v="PEN"/>
    <s v="false"/>
  </r>
  <r>
    <s v="6000"/>
    <s v="PE"/>
    <x v="2"/>
    <n v="802"/>
    <s v="PE Ops Mall"/>
    <s v="MPONCE"/>
    <x v="2"/>
    <s v="1200143920"/>
    <s v="30"/>
    <x v="2501"/>
    <s v="SUM. NEUTRALIZADOR DE ACIDO MAR 2026"/>
    <d v="2026-01-12T00:00:00"/>
    <s v="EXT_KNOLASCO"/>
    <s v="ZSRV"/>
    <s v="SER_MANTO"/>
    <s v="P38820311"/>
    <s v="NCH PERU S.A"/>
    <n v="1140"/>
    <n v="330.43478260869563"/>
    <s v="PEN"/>
    <s v="false"/>
  </r>
  <r>
    <s v="6000"/>
    <s v="PE"/>
    <x v="2"/>
    <n v="802"/>
    <s v="PE Ops Mall"/>
    <s v="MPONCE"/>
    <x v="2"/>
    <s v="1200143920"/>
    <s v="40"/>
    <x v="2501"/>
    <s v="SUM. NEUTRALIZADOR DE ACIDO ABRIL 2026"/>
    <d v="2026-01-12T00:00:00"/>
    <s v="EXT_KNOLASCO"/>
    <s v="ZSRV"/>
    <s v="SER_MANTO"/>
    <s v="P38820311"/>
    <s v="NCH PERU S.A"/>
    <n v="1140"/>
    <n v="330.43478260869563"/>
    <s v="PEN"/>
    <s v="false"/>
  </r>
  <r>
    <s v="6000"/>
    <s v="PE"/>
    <x v="2"/>
    <n v="802"/>
    <s v="PE Ops Mall"/>
    <s v="MPONCE"/>
    <x v="2"/>
    <s v="1200143920"/>
    <s v="50"/>
    <x v="2501"/>
    <s v="SUM. NEUTRALIZADOR DE ACIDO MAYO 2026"/>
    <d v="2026-01-12T00:00:00"/>
    <s v="EXT_KNOLASCO"/>
    <s v="ZSRV"/>
    <s v="SER_MANTO"/>
    <s v="P38820311"/>
    <s v="NCH PERU S.A"/>
    <n v="1140"/>
    <n v="330.43478260869563"/>
    <s v="PEN"/>
    <s v="false"/>
  </r>
  <r>
    <s v="6000"/>
    <s v="PE"/>
    <x v="2"/>
    <n v="802"/>
    <s v="PE Ops Mall"/>
    <s v="MPONCE"/>
    <x v="2"/>
    <s v="1200143920"/>
    <s v="60"/>
    <x v="2501"/>
    <s v="SUM. NEUTRALIZADOR DE ACIDO JUN 2026"/>
    <d v="2026-01-12T00:00:00"/>
    <s v="EXT_KNOLASCO"/>
    <s v="ZSRV"/>
    <s v="SER_MANTO"/>
    <s v="P38820311"/>
    <s v="NCH PERU S.A"/>
    <n v="1140"/>
    <n v="330.43478260869563"/>
    <s v="PEN"/>
    <s v="false"/>
  </r>
  <r>
    <s v="6000"/>
    <s v="PE"/>
    <x v="2"/>
    <n v="802"/>
    <s v="PE Ops Mall"/>
    <s v="MPONCE"/>
    <x v="2"/>
    <s v="1200143920"/>
    <s v="70"/>
    <x v="2501"/>
    <s v="SUM. NEUTRALIZADOR DE ACIDO JUL 2026"/>
    <d v="2026-01-12T00:00:00"/>
    <s v="EXT_KNOLASCO"/>
    <s v="ZSRV"/>
    <s v="SER_MANTO"/>
    <s v="P38820311"/>
    <s v="NCH PERU S.A"/>
    <n v="1140"/>
    <n v="330.43478260869563"/>
    <s v="PEN"/>
    <s v="false"/>
  </r>
  <r>
    <s v="6000"/>
    <s v="PE"/>
    <x v="2"/>
    <n v="802"/>
    <s v="PE Ops Mall"/>
    <s v="MPONCE"/>
    <x v="2"/>
    <s v="1200143920"/>
    <s v="80"/>
    <x v="2501"/>
    <s v="SUM. NEUTRALIZADOR DE ACIDO AGO 2026"/>
    <d v="2026-01-12T00:00:00"/>
    <s v="EXT_KNOLASCO"/>
    <s v="ZSRV"/>
    <s v="SER_MANTO"/>
    <s v="P38820311"/>
    <s v="NCH PERU S.A"/>
    <n v="1140"/>
    <n v="330.43478260869563"/>
    <s v="PEN"/>
    <s v="false"/>
  </r>
  <r>
    <s v="6000"/>
    <s v="PE"/>
    <x v="2"/>
    <n v="802"/>
    <s v="PE Ops Mall"/>
    <s v="MPONCE"/>
    <x v="2"/>
    <s v="1200143920"/>
    <s v="90"/>
    <x v="2501"/>
    <s v="SUM. NEUTRALIZADOR DE ACIDO SEP 2026"/>
    <d v="2026-01-12T00:00:00"/>
    <s v="EXT_KNOLASCO"/>
    <s v="ZSRV"/>
    <s v="SER_MANTO"/>
    <s v="P38820311"/>
    <s v="NCH PERU S.A"/>
    <n v="1140"/>
    <n v="330.43478260869563"/>
    <s v="PEN"/>
    <s v="false"/>
  </r>
  <r>
    <s v="6000"/>
    <s v="PE"/>
    <x v="2"/>
    <n v="802"/>
    <s v="PE Ops Mall"/>
    <s v="MPONCE"/>
    <x v="2"/>
    <s v="1200143920"/>
    <s v="100"/>
    <x v="2501"/>
    <s v="SUM. NEUTRALIZADOR DE ACIDO OCT 2026"/>
    <d v="2026-01-12T00:00:00"/>
    <s v="EXT_KNOLASCO"/>
    <s v="ZSRV"/>
    <s v="SER_MANTO"/>
    <s v="P38820311"/>
    <s v="NCH PERU S.A"/>
    <n v="1140"/>
    <n v="330.43478260869563"/>
    <s v="PEN"/>
    <s v="false"/>
  </r>
  <r>
    <s v="6000"/>
    <s v="PE"/>
    <x v="2"/>
    <n v="802"/>
    <s v="PE Ops Mall"/>
    <s v="MPONCE"/>
    <x v="2"/>
    <s v="1200143920"/>
    <s v="110"/>
    <x v="2501"/>
    <s v="SUM. NEUTRALIZADOR DE ACIDO NOV 2026"/>
    <d v="2026-01-12T00:00:00"/>
    <s v="EXT_KNOLASCO"/>
    <s v="ZSRV"/>
    <s v="SER_MANTO"/>
    <s v="P38820311"/>
    <s v="NCH PERU S.A"/>
    <n v="1140"/>
    <n v="330.43478260869563"/>
    <s v="PEN"/>
    <s v="false"/>
  </r>
  <r>
    <s v="6000"/>
    <s v="PE"/>
    <x v="2"/>
    <n v="802"/>
    <s v="PE Ops Mall"/>
    <s v="MPONCE"/>
    <x v="2"/>
    <s v="1200143920"/>
    <s v="120"/>
    <x v="2501"/>
    <s v="SUM. NEUTRALIZADOR DE ACIDO DIC 2026"/>
    <d v="2026-01-12T00:00:00"/>
    <s v="EXT_KNOLASCO"/>
    <s v="ZSRV"/>
    <s v="SER_MANTO"/>
    <s v="P38820311"/>
    <s v="NCH PERU S.A"/>
    <n v="1140"/>
    <n v="330.43478260869563"/>
    <s v="PEN"/>
    <s v="false"/>
  </r>
  <r>
    <s v="3520"/>
    <s v="PE"/>
    <x v="1"/>
    <n v="802"/>
    <s v="PE Ops Mall"/>
    <s v="GLUDENA"/>
    <x v="2"/>
    <s v="1200144084"/>
    <s v="10"/>
    <x v="2502"/>
    <s v="SUMIN E INST REDUCTOR DE VELOCIDAD"/>
    <d v="2026-01-15T00:00:00"/>
    <s v="GLUDENA"/>
    <s v="ZSRV"/>
    <s v=""/>
    <s v="P56607803"/>
    <s v="NATIONAL FACILITIES MANAGEMENT S.A."/>
    <n v="1140"/>
    <n v="330.43478260869563"/>
    <s v="PEN"/>
    <s v="false"/>
  </r>
  <r>
    <s v="3540"/>
    <s v="PE"/>
    <x v="1"/>
    <n v="814"/>
    <s v="PE Explotación TI"/>
    <s v="ACARVAJAL"/>
    <x v="2"/>
    <s v="1200144047"/>
    <s v="10"/>
    <x v="2503"/>
    <s v="Renovación Certificado Digital PE 3300"/>
    <d v="2026-01-15T00:00:00"/>
    <s v="ACARVAJAL"/>
    <s v="ZSRV"/>
    <s v="SER_GRAL"/>
    <s v="P51232135"/>
    <s v="ZYTRUST S.A."/>
    <n v="1140"/>
    <n v="330.43478260869563"/>
    <s v="PEN"/>
    <s v="false"/>
  </r>
  <r>
    <s v="MQU"/>
    <s v="CL"/>
    <x v="0"/>
    <n v="602"/>
    <s v="CL Ops Mall"/>
    <s v="MBELLO"/>
    <x v="2"/>
    <s v="1200146311"/>
    <s v="10"/>
    <x v="2504"/>
    <s v="REP.PINCHANEUMATICO BETA 1 PPTO 92090714"/>
    <d v="2026-02-25T00:00:00"/>
    <s v="EXT_MBELLO"/>
    <s v="ZSRV"/>
    <s v=""/>
    <s v="96811990"/>
    <s v="LINKES CHILE S.A"/>
    <n v="305264"/>
    <n v="329.68366939185472"/>
    <s v="CLP"/>
    <s v="false"/>
  </r>
  <r>
    <s v="6700"/>
    <s v="PE"/>
    <x v="2"/>
    <n v="802"/>
    <s v="PE Ops Mall"/>
    <s v="ZDIAZ"/>
    <x v="2"/>
    <s v="1200146720"/>
    <s v="10"/>
    <x v="2505"/>
    <s v="ADAP.GRAFICA,IMPR. INSTALA MARZO"/>
    <d v="2026-03-05T00:00:00"/>
    <s v="ZDIAZ"/>
    <s v="ZSRV"/>
    <s v=""/>
    <s v="P53875769"/>
    <s v="DACA PUBLICIDAD SAC"/>
    <n v="1131"/>
    <n v="327.82608695652175"/>
    <s v="PEN"/>
    <s v="false"/>
  </r>
  <r>
    <s v="2310"/>
    <s v="CL"/>
    <x v="0"/>
    <n v="604"/>
    <s v="CL Marketing Mall"/>
    <s v="F.MOZO"/>
    <x v="2"/>
    <s v="1200144694"/>
    <s v="10"/>
    <x v="2506"/>
    <s v="DIA DE LOS ENAMORADOS/ PRODUCCION"/>
    <d v="2026-01-28T00:00:00"/>
    <s v="MFILIPINI"/>
    <s v="ZSRV"/>
    <s v=""/>
    <s v="77734650"/>
    <s v="MACROMARKETING SPA"/>
    <n v="303509"/>
    <n v="327.78827773157798"/>
    <s v="CLP"/>
    <s v="false"/>
  </r>
  <r>
    <s v="ACH"/>
    <s v="CL"/>
    <x v="0"/>
    <n v="604"/>
    <s v="CL Marketing Mall"/>
    <s v="F.MOZO"/>
    <x v="2"/>
    <s v="1200144695"/>
    <s v="10"/>
    <x v="2507"/>
    <s v="DIA DE LOS ENAMORADOS/ PRODUCCION"/>
    <d v="2026-01-28T00:00:00"/>
    <s v="MFILIPINI"/>
    <s v="ZSRV"/>
    <s v=""/>
    <s v="77734650"/>
    <s v="MACROMARKETING SPA"/>
    <n v="303509"/>
    <n v="327.78827773157798"/>
    <s v="CLP"/>
    <s v="false"/>
  </r>
  <r>
    <s v="OUL"/>
    <s v="PE"/>
    <x v="1"/>
    <n v="803"/>
    <s v="PE Ops Out/Strips"/>
    <s v="mrodriguezc"/>
    <x v="2"/>
    <s v="1200143902"/>
    <s v="10"/>
    <x v="2508"/>
    <s v="Instalación de toldo adicional"/>
    <d v="2026-01-12T00:00:00"/>
    <s v="MRODRIGUEZC"/>
    <s v="ZSRV"/>
    <s v=""/>
    <s v="P60414744"/>
    <s v="G &amp; C ESTRUCTURAS S.A.C"/>
    <n v="1130"/>
    <n v="327.53623188405794"/>
    <s v="PEN"/>
    <s v="false"/>
  </r>
  <r>
    <s v="MOL"/>
    <s v="PE"/>
    <x v="1"/>
    <n v="802"/>
    <s v="PE Ops Mall"/>
    <s v="Ameza"/>
    <x v="2"/>
    <s v="1200146421"/>
    <s v="10"/>
    <x v="2509"/>
    <s v="Gabinetes de PVC Extintores"/>
    <d v="2026-02-26T00:00:00"/>
    <s v="AMEZAR"/>
    <s v="ZSRV"/>
    <s v="SER_VARIO"/>
    <s v="P61344813"/>
    <s v="CONSTRUCCION Y ADMINISTRACION DE SE"/>
    <n v="1129.3800000000001"/>
    <n v="327.35652173913047"/>
    <s v="PEN"/>
    <s v="false"/>
  </r>
  <r>
    <s v="6400"/>
    <s v="PE"/>
    <x v="2"/>
    <n v="814"/>
    <s v="PE Explotación TI"/>
    <s v="CPACHECO"/>
    <x v="1"/>
    <s v="1400009159"/>
    <s v="10"/>
    <x v="2510"/>
    <s v="Telemetria 2026 - Chincha"/>
    <d v="2026-01-20T00:00:00"/>
    <s v="PRA_CPACHECO"/>
    <s v="ZPMH"/>
    <s v="SER_GRAL"/>
    <s v="P56570705"/>
    <s v="ENERGY CLOUD S.A.C"/>
    <n v="1127.4000000000001"/>
    <n v="326.78260869565219"/>
    <s v="PEN"/>
    <s v="false"/>
  </r>
  <r>
    <s v="6400"/>
    <s v="PE"/>
    <x v="2"/>
    <n v="814"/>
    <s v="PE Explotación TI"/>
    <s v="CPACHECO"/>
    <x v="1"/>
    <s v="1400009159"/>
    <s v="20"/>
    <x v="2510"/>
    <s v="Telemetria 2026 - Chincha"/>
    <d v="2026-01-20T00:00:00"/>
    <s v="PRA_CPACHECO"/>
    <s v="ZPMH"/>
    <s v="SER_GRAL"/>
    <s v="P56570705"/>
    <s v="ENERGY CLOUD S.A.C"/>
    <n v="1127.4000000000001"/>
    <n v="326.78260869565219"/>
    <s v="PEN"/>
    <s v="false"/>
  </r>
  <r>
    <s v="6400"/>
    <s v="PE"/>
    <x v="2"/>
    <n v="814"/>
    <s v="PE Explotación TI"/>
    <s v="CPACHECO"/>
    <x v="1"/>
    <s v="1400009159"/>
    <s v="30"/>
    <x v="2510"/>
    <s v="Telemetria 2026 - Chincha"/>
    <d v="2026-01-20T00:00:00"/>
    <s v="PRA_CPACHECO"/>
    <s v="ZPMH"/>
    <s v="SER_GRAL"/>
    <s v="P56570705"/>
    <s v="ENERGY CLOUD S.A.C"/>
    <n v="1127.4000000000001"/>
    <n v="326.78260869565219"/>
    <s v="PEN"/>
    <s v="false"/>
  </r>
  <r>
    <s v="6400"/>
    <s v="PE"/>
    <x v="2"/>
    <n v="814"/>
    <s v="PE Explotación TI"/>
    <s v="CPACHECO"/>
    <x v="1"/>
    <s v="1400009159"/>
    <s v="40"/>
    <x v="2510"/>
    <s v="Telemetria 2026 - Chincha"/>
    <d v="2026-01-20T00:00:00"/>
    <s v="PRA_CPACHECO"/>
    <s v="ZPMH"/>
    <s v="SER_GRAL"/>
    <s v="P56570705"/>
    <s v="ENERGY CLOUD S.A.C"/>
    <n v="1127.4000000000001"/>
    <n v="326.78260869565219"/>
    <s v="PEN"/>
    <s v="false"/>
  </r>
  <r>
    <s v="6400"/>
    <s v="PE"/>
    <x v="2"/>
    <n v="814"/>
    <s v="PE Explotación TI"/>
    <s v="CPACHECO"/>
    <x v="1"/>
    <s v="1400009159"/>
    <s v="50"/>
    <x v="2510"/>
    <s v="Telemetria 2026 - Chincha"/>
    <d v="2026-01-20T00:00:00"/>
    <s v="PRA_CPACHECO"/>
    <s v="ZPMH"/>
    <s v="SER_GRAL"/>
    <s v="P56570705"/>
    <s v="ENERGY CLOUD S.A.C"/>
    <n v="1127.4000000000001"/>
    <n v="326.78260869565219"/>
    <s v="PEN"/>
    <s v="false"/>
  </r>
  <r>
    <s v="6400"/>
    <s v="PE"/>
    <x v="2"/>
    <n v="814"/>
    <s v="PE Explotación TI"/>
    <s v="CPACHECO"/>
    <x v="1"/>
    <s v="1400009159"/>
    <s v="60"/>
    <x v="2510"/>
    <s v="Telemetria 2026 - Chincha"/>
    <d v="2026-01-20T00:00:00"/>
    <s v="PRA_CPACHECO"/>
    <s v="ZPMH"/>
    <s v="SER_GRAL"/>
    <s v="P56570705"/>
    <s v="ENERGY CLOUD S.A.C"/>
    <n v="1127.4000000000001"/>
    <n v="326.78260869565219"/>
    <s v="PEN"/>
    <s v="false"/>
  </r>
  <r>
    <s v="6400"/>
    <s v="PE"/>
    <x v="2"/>
    <n v="814"/>
    <s v="PE Explotación TI"/>
    <s v="CPACHECO"/>
    <x v="1"/>
    <s v="1400009159"/>
    <s v="70"/>
    <x v="2510"/>
    <s v="Telemetria 2026 - Chincha"/>
    <d v="2026-01-20T00:00:00"/>
    <s v="PRA_CPACHECO"/>
    <s v="ZPMH"/>
    <s v="SER_GRAL"/>
    <s v="P56570705"/>
    <s v="ENERGY CLOUD S.A.C"/>
    <n v="1127.4000000000001"/>
    <n v="326.78260869565219"/>
    <s v="PEN"/>
    <s v="false"/>
  </r>
  <r>
    <s v="6400"/>
    <s v="PE"/>
    <x v="2"/>
    <n v="814"/>
    <s v="PE Explotación TI"/>
    <s v="CPACHECO"/>
    <x v="1"/>
    <s v="1400009159"/>
    <s v="80"/>
    <x v="2510"/>
    <s v="Telemetria 2026 - Chincha"/>
    <d v="2026-01-20T00:00:00"/>
    <s v="PRA_CPACHECO"/>
    <s v="ZPMH"/>
    <s v="SER_GRAL"/>
    <s v="P56570705"/>
    <s v="ENERGY CLOUD S.A.C"/>
    <n v="1127.4000000000001"/>
    <n v="326.78260869565219"/>
    <s v="PEN"/>
    <s v="false"/>
  </r>
  <r>
    <s v="6400"/>
    <s v="PE"/>
    <x v="2"/>
    <n v="814"/>
    <s v="PE Explotación TI"/>
    <s v="CPACHECO"/>
    <x v="1"/>
    <s v="1400009159"/>
    <s v="90"/>
    <x v="2510"/>
    <s v="Telemetria 2026 - Chincha"/>
    <d v="2026-01-20T00:00:00"/>
    <s v="PRA_CPACHECO"/>
    <s v="ZPMH"/>
    <s v="SER_GRAL"/>
    <s v="P56570705"/>
    <s v="ENERGY CLOUD S.A.C"/>
    <n v="1127.4000000000001"/>
    <n v="326.78260869565219"/>
    <s v="PEN"/>
    <s v="false"/>
  </r>
  <r>
    <s v="6400"/>
    <s v="PE"/>
    <x v="2"/>
    <n v="814"/>
    <s v="PE Explotación TI"/>
    <s v="CPACHECO"/>
    <x v="1"/>
    <s v="1400009159"/>
    <s v="100"/>
    <x v="2510"/>
    <s v="Telemetria 2026 - Chincha"/>
    <d v="2026-01-20T00:00:00"/>
    <s v="PRA_CPACHECO"/>
    <s v="ZPMH"/>
    <s v="SER_GRAL"/>
    <s v="P56570705"/>
    <s v="ENERGY CLOUD S.A.C"/>
    <n v="1127.4000000000001"/>
    <n v="326.78260869565219"/>
    <s v="PEN"/>
    <s v="false"/>
  </r>
  <r>
    <s v="6400"/>
    <s v="PE"/>
    <x v="2"/>
    <n v="814"/>
    <s v="PE Explotación TI"/>
    <s v="CPACHECO"/>
    <x v="1"/>
    <s v="1400009159"/>
    <s v="110"/>
    <x v="2510"/>
    <s v="Telemetria 2026 - Chincha"/>
    <d v="2026-01-20T00:00:00"/>
    <s v="PRA_CPACHECO"/>
    <s v="ZPMH"/>
    <s v="SER_GRAL"/>
    <s v="P56570705"/>
    <s v="ENERGY CLOUD S.A.C"/>
    <n v="1127.4000000000001"/>
    <n v="326.78260869565219"/>
    <s v="PEN"/>
    <s v="false"/>
  </r>
  <r>
    <s v="6400"/>
    <s v="PE"/>
    <x v="2"/>
    <n v="814"/>
    <s v="PE Explotación TI"/>
    <s v="CPACHECO"/>
    <x v="1"/>
    <s v="1400009159"/>
    <s v="120"/>
    <x v="2510"/>
    <s v="Telemetria 2026 - Chincha"/>
    <d v="2026-01-20T00:00:00"/>
    <s v="PRA_CPACHECO"/>
    <s v="ZPMH"/>
    <s v="SER_GRAL"/>
    <s v="P56570705"/>
    <s v="ENERGY CLOUD S.A.C"/>
    <n v="1127.4000000000001"/>
    <n v="326.78260869565219"/>
    <s v="PEN"/>
    <s v="false"/>
  </r>
  <r>
    <s v="6030"/>
    <s v="PE"/>
    <x v="2"/>
    <n v="802"/>
    <s v="PE Ops Mall"/>
    <s v="LHUAMAN"/>
    <x v="2"/>
    <s v="1200147043"/>
    <s v="10"/>
    <x v="2511"/>
    <s v="MATERIALES VARIOS"/>
    <d v="2026-03-10T00:00:00"/>
    <s v="LHUAMAN"/>
    <s v="ZSRV"/>
    <s v=""/>
    <s v="P56607803"/>
    <s v="NATIONAL FACILITIES MANAGEMENT S.A."/>
    <n v="1127.31"/>
    <n v="326.75652173913039"/>
    <s v="PEN"/>
    <s v="false"/>
  </r>
  <r>
    <s v="4150"/>
    <s v="CO"/>
    <x v="3"/>
    <n v="719"/>
    <s v="CO Gcia Ing"/>
    <s v="JVASQUEZ"/>
    <x v="2"/>
    <s v="1200144938"/>
    <s v="10"/>
    <x v="2512"/>
    <s v="Ajuste de plano Valledupar Catastro"/>
    <d v="2026-02-02T00:00:00"/>
    <s v="JVASQUEZ"/>
    <s v="ZSRV"/>
    <s v=""/>
    <s v="C900201108"/>
    <s v="GEOTAM S.A.S"/>
    <n v="1200000"/>
    <n v="326.26427406199019"/>
    <s v="COP"/>
    <s v="false"/>
  </r>
  <r>
    <s v="PAG"/>
    <s v="CO"/>
    <x v="3"/>
    <n v="704"/>
    <s v="CO Mktg Mall"/>
    <s v="ATAPIA"/>
    <x v="2"/>
    <s v="1200145588"/>
    <s v="10"/>
    <x v="2513"/>
    <s v="Suministro de banderines"/>
    <d v="2026-02-13T00:00:00"/>
    <s v="EXT_MSAMPER"/>
    <s v="ZSRV"/>
    <s v=""/>
    <s v="C901554064"/>
    <s v="IMPACTO DIGITAL DE COLOMBIA SAS"/>
    <n v="1200000"/>
    <n v="326.26427406199019"/>
    <s v="COP"/>
    <s v="false"/>
  </r>
  <r>
    <s v="MIN"/>
    <s v="PE"/>
    <x v="1"/>
    <n v="802"/>
    <s v="PE Ops Mall"/>
    <s v="CPISFIL"/>
    <x v="2"/>
    <s v="1200146146"/>
    <s v="10"/>
    <x v="2514"/>
    <s v="Sum. de agua potable para pab 7 (20 Ene"/>
    <d v="2026-02-23T00:00:00"/>
    <s v="EXT_EDAVILA"/>
    <s v="ZSRV"/>
    <s v=""/>
    <s v="P56607803"/>
    <s v="NATIONAL FACILITIES MANAGEMENT S.A."/>
    <n v="1125"/>
    <n v="326.08695652173913"/>
    <s v="PEN"/>
    <s v="false"/>
  </r>
  <r>
    <s v="PAG"/>
    <s v="CO"/>
    <x v="3"/>
    <n v="702"/>
    <s v="CO Ops Mall"/>
    <s v="CHERRERA"/>
    <x v="3"/>
    <s v="1200147381"/>
    <s v="10"/>
    <x v="2515"/>
    <s v="SUMINISTRO ALMUERZOS APOYO PONAL"/>
    <d v="2026-03-16T00:00:00"/>
    <s v="EXT_MSAMPER"/>
    <s v="ZSRV"/>
    <s v=""/>
    <s v="C901818338"/>
    <s v="KING MAX GORDOS S.A.S"/>
    <n v="1198000"/>
    <n v="325.72050027188692"/>
    <s v="COP"/>
    <s v="false"/>
  </r>
  <r>
    <s v="ACO"/>
    <s v="CL"/>
    <x v="0"/>
    <n v="602"/>
    <s v="CL Ops Mall"/>
    <s v="FGONZALEZ"/>
    <x v="3"/>
    <s v="1200147330"/>
    <s v="10"/>
    <x v="2516"/>
    <s v="Provision insumos jardines"/>
    <d v="2026-03-14T00:00:00"/>
    <s v="FGONZALEZG"/>
    <s v="ZSRV"/>
    <s v=""/>
    <s v="77173964"/>
    <s v="FLOREZ INGENIERIA Y CONSTRUCCION"/>
    <n v="301250"/>
    <n v="325.34856846629879"/>
    <s v="CLP"/>
    <s v="false"/>
  </r>
  <r>
    <s v="3300"/>
    <s v="PE"/>
    <x v="1"/>
    <n v="804"/>
    <s v="PE Marketing Mall"/>
    <s v="JHERNANDEZ"/>
    <x v="2"/>
    <s v="1200143795"/>
    <s v="10"/>
    <x v="2517"/>
    <s v="POP _ Adaptaciones de diseños"/>
    <d v="2026-01-08T00:00:00"/>
    <s v="EXT_EDAVILA"/>
    <s v="ZSRV"/>
    <s v="SER_MKT"/>
    <s v="P53875769"/>
    <s v="DACA PUBLICIDAD SAC"/>
    <n v="1121"/>
    <n v="324.92753623188406"/>
    <s v="PEN"/>
    <s v="false"/>
  </r>
  <r>
    <s v="OAS"/>
    <s v="CO"/>
    <x v="3"/>
    <n v="703"/>
    <s v="CO Ops Out/Strip"/>
    <s v="LCHARRY"/>
    <x v="2"/>
    <s v="1200144522"/>
    <s v="10"/>
    <x v="2518"/>
    <s v="AUDITORIA EXTERNA ISO 14001"/>
    <d v="2026-01-25T00:00:00"/>
    <s v="LCHARRY"/>
    <s v="ZSRV"/>
    <s v=""/>
    <s v="C860012336"/>
    <s v="INSTITUTO COLOMBIANO DE NORMAS"/>
    <n v="1194620"/>
    <n v="324.80152256661228"/>
    <s v="COP"/>
    <s v="false"/>
  </r>
  <r>
    <s v="MIN"/>
    <s v="PE"/>
    <x v="1"/>
    <n v="802"/>
    <s v="PE Ops Mall"/>
    <s v="cpisfil"/>
    <x v="2"/>
    <s v="1200144748"/>
    <s v="10"/>
    <x v="2519"/>
    <s v="Anfitrión adic. para atenc.patio de comi"/>
    <d v="2026-01-28T00:00:00"/>
    <s v="EXT_EDAVILA"/>
    <s v="ZSRV"/>
    <s v=""/>
    <s v="P53719503"/>
    <s v="EFCO AMERICA S.A."/>
    <n v="1120"/>
    <n v="324.63768115942025"/>
    <s v="PEN"/>
    <s v="false"/>
  </r>
  <r>
    <s v="MIN"/>
    <s v="PE"/>
    <x v="1"/>
    <n v="804"/>
    <s v="PE Marketing Mall"/>
    <s v="AATOCHE"/>
    <x v="2"/>
    <s v="1200146451"/>
    <s v="10"/>
    <x v="2520"/>
    <s v="Pago_Cristina_Enero"/>
    <d v="2026-02-26T00:00:00"/>
    <s v="AATOCHE"/>
    <s v="ZSRV"/>
    <s v=""/>
    <s v="P20416564"/>
    <s v="SUSAN LEON PRODUCCIONES Y REPRESENT"/>
    <n v="1120"/>
    <n v="324.63768115942025"/>
    <s v="PEN"/>
    <s v="false"/>
  </r>
  <r>
    <s v="1110"/>
    <s v="CL"/>
    <x v="0"/>
    <n v="622"/>
    <s v="CL Arq Mall"/>
    <s v="S UGARTE"/>
    <x v="1"/>
    <s v="1400009210"/>
    <s v="10"/>
    <x v="2521"/>
    <s v="SERV DE DIBUJO VF ENE 26, BOM-CON"/>
    <d v="2026-01-30T00:00:00"/>
    <s v="BILLESCA"/>
    <s v="ZPMH"/>
    <s v=""/>
    <s v="76088833"/>
    <s v="ASESORIAS E INVERSIONES FAUNDEZ LAT"/>
    <n v="7.79"/>
    <n v="324.58333333333331"/>
    <s v="UF"/>
    <s v="false"/>
  </r>
  <r>
    <s v="1110"/>
    <s v="CL"/>
    <x v="0"/>
    <n v="622"/>
    <s v="CL Arq Mall"/>
    <s v="S UGARTE"/>
    <x v="1"/>
    <s v="1400009210"/>
    <s v="20"/>
    <x v="2521"/>
    <s v="SERV DE DIBUJO VF FEB 26, BOM-CON"/>
    <d v="2026-01-30T00:00:00"/>
    <s v="BILLESCA"/>
    <s v="ZPMH"/>
    <s v=""/>
    <s v="76088833"/>
    <s v="ASESORIAS E INVERSIONES FAUNDEZ LAT"/>
    <n v="7.79"/>
    <n v="324.58333333333331"/>
    <s v="UF"/>
    <s v="false"/>
  </r>
  <r>
    <s v="1110"/>
    <s v="CL"/>
    <x v="0"/>
    <n v="622"/>
    <s v="CL Arq Mall"/>
    <s v="S UGARTE"/>
    <x v="1"/>
    <s v="1400009210"/>
    <s v="30"/>
    <x v="2521"/>
    <s v="SERV DE DIBUJO VF MAR 26, BOM-CON"/>
    <d v="2026-01-30T00:00:00"/>
    <s v="BILLESCA"/>
    <s v="ZPMH"/>
    <s v=""/>
    <s v="76088833"/>
    <s v="ASESORIAS E INVERSIONES FAUNDEZ LAT"/>
    <n v="7.79"/>
    <n v="324.58333333333331"/>
    <s v="UF"/>
    <s v="false"/>
  </r>
  <r>
    <s v="1110"/>
    <s v="CL"/>
    <x v="0"/>
    <n v="622"/>
    <s v="CL Arq Mall"/>
    <s v="S UGARTE"/>
    <x v="1"/>
    <s v="1400009210"/>
    <s v="40"/>
    <x v="2521"/>
    <s v="SERV DE DIBUJO VF ABR 26, BOM-CON"/>
    <d v="2026-01-30T00:00:00"/>
    <s v="BILLESCA"/>
    <s v="ZPMH"/>
    <s v=""/>
    <s v="76088833"/>
    <s v="ASESORIAS E INVERSIONES FAUNDEZ LAT"/>
    <n v="7.79"/>
    <n v="324.58333333333331"/>
    <s v="UF"/>
    <s v="false"/>
  </r>
  <r>
    <s v="1110"/>
    <s v="CL"/>
    <x v="0"/>
    <n v="622"/>
    <s v="CL Arq Mall"/>
    <s v="S UGARTE"/>
    <x v="1"/>
    <s v="1400009210"/>
    <s v="50"/>
    <x v="2521"/>
    <s v="SERV DE DIBUJO VF MAY 26, BOM-CON"/>
    <d v="2026-01-30T00:00:00"/>
    <s v="BILLESCA"/>
    <s v="ZPMH"/>
    <s v=""/>
    <s v="76088833"/>
    <s v="ASESORIAS E INVERSIONES FAUNDEZ LAT"/>
    <n v="7.79"/>
    <n v="324.58333333333331"/>
    <s v="UF"/>
    <s v="false"/>
  </r>
  <r>
    <s v="1110"/>
    <s v="CL"/>
    <x v="0"/>
    <n v="622"/>
    <s v="CL Arq Mall"/>
    <s v="S UGARTE"/>
    <x v="1"/>
    <s v="1400009210"/>
    <s v="60"/>
    <x v="2521"/>
    <s v="SERV DE DIBUJO VF JUN 26, BOM-CON"/>
    <d v="2026-01-30T00:00:00"/>
    <s v="BILLESCA"/>
    <s v="ZPMH"/>
    <s v=""/>
    <s v="76088833"/>
    <s v="ASESORIAS E INVERSIONES FAUNDEZ LAT"/>
    <n v="7.79"/>
    <n v="324.58333333333331"/>
    <s v="UF"/>
    <s v="false"/>
  </r>
  <r>
    <s v="1110"/>
    <s v="CL"/>
    <x v="0"/>
    <n v="622"/>
    <s v="CL Arq Mall"/>
    <s v="S UGARTE"/>
    <x v="1"/>
    <s v="1400009210"/>
    <s v="70"/>
    <x v="2521"/>
    <s v="SERV DE DIBUJO VF JUL 26, BOM-CON"/>
    <d v="2026-01-30T00:00:00"/>
    <s v="BILLESCA"/>
    <s v="ZPMH"/>
    <s v=""/>
    <s v="76088833"/>
    <s v="ASESORIAS E INVERSIONES FAUNDEZ LAT"/>
    <n v="7.79"/>
    <n v="324.58333333333331"/>
    <s v="UF"/>
    <s v="false"/>
  </r>
  <r>
    <s v="1110"/>
    <s v="CL"/>
    <x v="0"/>
    <n v="622"/>
    <s v="CL Arq Mall"/>
    <s v="S UGARTE"/>
    <x v="1"/>
    <s v="1400009210"/>
    <s v="80"/>
    <x v="2521"/>
    <s v="SERV DE DIBUJO VF AGO 26, BOM-CON"/>
    <d v="2026-01-30T00:00:00"/>
    <s v="BILLESCA"/>
    <s v="ZPMH"/>
    <s v=""/>
    <s v="76088833"/>
    <s v="ASESORIAS E INVERSIONES FAUNDEZ LAT"/>
    <n v="7.79"/>
    <n v="324.58333333333331"/>
    <s v="UF"/>
    <s v="false"/>
  </r>
  <r>
    <s v="1110"/>
    <s v="CL"/>
    <x v="0"/>
    <n v="622"/>
    <s v="CL Arq Mall"/>
    <s v="S UGARTE"/>
    <x v="1"/>
    <s v="1400009210"/>
    <s v="90"/>
    <x v="2521"/>
    <s v="SERV DE DIBUJO VF SEP 26, BOM-CON"/>
    <d v="2026-01-30T00:00:00"/>
    <s v="BILLESCA"/>
    <s v="ZPMH"/>
    <s v=""/>
    <s v="76088833"/>
    <s v="ASESORIAS E INVERSIONES FAUNDEZ LAT"/>
    <n v="7.79"/>
    <n v="324.58333333333331"/>
    <s v="UF"/>
    <s v="false"/>
  </r>
  <r>
    <s v="1110"/>
    <s v="CL"/>
    <x v="0"/>
    <n v="622"/>
    <s v="CL Arq Mall"/>
    <s v="S UGARTE"/>
    <x v="1"/>
    <s v="1400009210"/>
    <s v="100"/>
    <x v="2521"/>
    <s v="SERV DE DIBUJO VF OCT 26, BOM-CON"/>
    <d v="2026-01-30T00:00:00"/>
    <s v="BILLESCA"/>
    <s v="ZPMH"/>
    <s v=""/>
    <s v="76088833"/>
    <s v="ASESORIAS E INVERSIONES FAUNDEZ LAT"/>
    <n v="7.79"/>
    <n v="324.58333333333331"/>
    <s v="UF"/>
    <s v="false"/>
  </r>
  <r>
    <s v="1110"/>
    <s v="CL"/>
    <x v="0"/>
    <n v="622"/>
    <s v="CL Arq Mall"/>
    <s v="S UGARTE"/>
    <x v="1"/>
    <s v="1400009210"/>
    <s v="110"/>
    <x v="2521"/>
    <s v="SERV DE DIBUJO VF NOV 26, BOM-CON"/>
    <d v="2026-01-30T00:00:00"/>
    <s v="BILLESCA"/>
    <s v="ZPMH"/>
    <s v=""/>
    <s v="76088833"/>
    <s v="ASESORIAS E INVERSIONES FAUNDEZ LAT"/>
    <n v="7.79"/>
    <n v="324.58333333333331"/>
    <s v="UF"/>
    <s v="false"/>
  </r>
  <r>
    <s v="1110"/>
    <s v="CL"/>
    <x v="0"/>
    <n v="622"/>
    <s v="CL Arq Mall"/>
    <s v="S UGARTE"/>
    <x v="1"/>
    <s v="1400009210"/>
    <s v="120"/>
    <x v="2521"/>
    <s v="SERV DE DIBUJO VF DIC 26, BOM-CON"/>
    <d v="2026-01-30T00:00:00"/>
    <s v="BILLESCA"/>
    <s v="ZPMH"/>
    <s v=""/>
    <s v="76088833"/>
    <s v="ASESORIAS E INVERSIONES FAUNDEZ LAT"/>
    <n v="7.79"/>
    <n v="324.58333333333331"/>
    <s v="UF"/>
    <s v="false"/>
  </r>
  <r>
    <s v="CUR"/>
    <s v="CL"/>
    <x v="0"/>
    <n v="602"/>
    <s v="CL Ops Mall"/>
    <s v="JLAZO"/>
    <x v="2"/>
    <s v="1200144334"/>
    <s v="10"/>
    <x v="2522"/>
    <s v="REP. FALDON MARMOL LAVAMANOS BAÑO HOMBRE"/>
    <d v="2026-01-21T00:00:00"/>
    <s v="JLAZO"/>
    <s v="ZSRV"/>
    <s v=""/>
    <s v="76503678"/>
    <s v="SOCIEDAD GOUGAIN Y ROJAS LTDA"/>
    <n v="300000"/>
    <n v="323.99857440627261"/>
    <s v="CLP"/>
    <s v="false"/>
  </r>
  <r>
    <s v="1100"/>
    <s v="CL"/>
    <x v="0"/>
    <n v="604"/>
    <s v="CL Marketing Mall"/>
    <s v="P.NORAMBUENA"/>
    <x v="2"/>
    <s v="1200145469"/>
    <s v="10"/>
    <x v="2523"/>
    <s v="DDE/ MODELOS REEL DDE/ FEBRERO"/>
    <d v="2026-02-12T00:00:00"/>
    <s v="MFILIPINI"/>
    <s v="ZSRV"/>
    <s v=""/>
    <s v="77438642"/>
    <s v="PHILLIPS PRODUCCIONES AUDIOVISUALES"/>
    <n v="300000"/>
    <n v="323.99857440627261"/>
    <s v="CLP"/>
    <s v="false"/>
  </r>
  <r>
    <s v="1100"/>
    <s v="CL"/>
    <x v="0"/>
    <n v="602"/>
    <s v="CL Ops Mall"/>
    <s v="AGOMEZ"/>
    <x v="2"/>
    <s v="1200146586"/>
    <s v="10"/>
    <x v="2524"/>
    <s v="Grafica letreros autos"/>
    <d v="2026-03-03T00:00:00"/>
    <s v="EXT_DMENESES"/>
    <s v="ZSRV"/>
    <s v=""/>
    <s v="76593514"/>
    <s v="TEMPO PRODUCCIONES BY DS SPA"/>
    <n v="300000"/>
    <n v="323.99857440627261"/>
    <s v="CLP"/>
    <s v="false"/>
  </r>
  <r>
    <s v="1100"/>
    <s v="CL"/>
    <x v="0"/>
    <n v="910"/>
    <s v="Corp A. Personas"/>
    <s v="DQUINTANA"/>
    <x v="1"/>
    <s v="1400009340"/>
    <s v="10"/>
    <x v="2525"/>
    <s v="Práctica profesional mar´26"/>
    <d v="2026-03-10T00:00:00"/>
    <s v="DQUINTANA"/>
    <s v="ZPMH"/>
    <s v=""/>
    <s v="20472003"/>
    <s v="MARTIN OSSUL DUARTE"/>
    <n v="299705"/>
    <n v="323.67997580810646"/>
    <s v="CLP"/>
    <s v="false"/>
  </r>
  <r>
    <s v="1100"/>
    <s v="CL"/>
    <x v="0"/>
    <n v="910"/>
    <s v="Corp A. Personas"/>
    <s v="DQUINTANA"/>
    <x v="1"/>
    <s v="1400009340"/>
    <s v="20"/>
    <x v="2525"/>
    <s v="Práctica profesional abr´26"/>
    <d v="2026-03-10T00:00:00"/>
    <s v="DQUINTANA"/>
    <s v="ZPMH"/>
    <s v=""/>
    <s v="20537755"/>
    <s v="Cristobal Ignacio"/>
    <n v="299705"/>
    <n v="323.67997580810646"/>
    <s v="CLP"/>
    <s v="false"/>
  </r>
  <r>
    <s v="1100"/>
    <s v="CL"/>
    <x v="0"/>
    <n v="910"/>
    <s v="Corp A. Personas"/>
    <s v="DQUINTANA"/>
    <x v="1"/>
    <s v="1400009340"/>
    <s v="30"/>
    <x v="2525"/>
    <s v="Práctica profesional may´26"/>
    <d v="2026-03-10T00:00:00"/>
    <s v="DQUINTANA"/>
    <s v="ZPMH"/>
    <s v=""/>
    <s v="20537755"/>
    <s v="Cristobal Ignacio"/>
    <n v="299705"/>
    <n v="323.67997580810646"/>
    <s v="CLP"/>
    <s v="false"/>
  </r>
  <r>
    <s v="1100"/>
    <s v="CL"/>
    <x v="0"/>
    <n v="910"/>
    <s v="Corp A. Personas"/>
    <s v="DQUINTANA"/>
    <x v="1"/>
    <s v="1400009340"/>
    <s v="40"/>
    <x v="2525"/>
    <s v="Práctica profesional jun´26"/>
    <d v="2026-03-10T00:00:00"/>
    <s v="DQUINTANA"/>
    <s v="ZPMH"/>
    <s v=""/>
    <s v="20537755"/>
    <s v="Cristobal Ignacio"/>
    <n v="299705"/>
    <n v="323.67997580810646"/>
    <s v="CLP"/>
    <s v="false"/>
  </r>
  <r>
    <s v="OUL"/>
    <s v="PE"/>
    <x v="1"/>
    <n v="814"/>
    <s v="PE Explotación TI"/>
    <s v="CPACHECO"/>
    <x v="1"/>
    <s v="1400009168"/>
    <s v="10"/>
    <x v="2526"/>
    <s v="Telemetria 2026 - Lurin"/>
    <d v="2026-01-20T00:00:00"/>
    <s v="PRA_CPACHECO"/>
    <s v="ZPMH"/>
    <s v="SER_GRAL"/>
    <s v="P56570705"/>
    <s v="ENERGY CLOUD S.A.C"/>
    <n v="1113.5999999999999"/>
    <n v="322.78260869565213"/>
    <s v="PEN"/>
    <s v="false"/>
  </r>
  <r>
    <s v="OUL"/>
    <s v="PE"/>
    <x v="1"/>
    <n v="814"/>
    <s v="PE Explotación TI"/>
    <s v="CPACHECO"/>
    <x v="1"/>
    <s v="1400009168"/>
    <s v="20"/>
    <x v="2526"/>
    <s v="Telemetria 2026 - Lurin"/>
    <d v="2026-01-20T00:00:00"/>
    <s v="PRA_CPACHECO"/>
    <s v="ZPMH"/>
    <s v="SER_GRAL"/>
    <s v="P56570705"/>
    <s v="ENERGY CLOUD S.A.C"/>
    <n v="1113.5999999999999"/>
    <n v="322.78260869565213"/>
    <s v="PEN"/>
    <s v="false"/>
  </r>
  <r>
    <s v="OUL"/>
    <s v="PE"/>
    <x v="1"/>
    <n v="814"/>
    <s v="PE Explotación TI"/>
    <s v="CPACHECO"/>
    <x v="1"/>
    <s v="1400009168"/>
    <s v="30"/>
    <x v="2526"/>
    <s v="Telemetria 2026 - Lurin"/>
    <d v="2026-01-20T00:00:00"/>
    <s v="PRA_CPACHECO"/>
    <s v="ZPMH"/>
    <s v="SER_GRAL"/>
    <s v="P56570705"/>
    <s v="ENERGY CLOUD S.A.C"/>
    <n v="1113.5999999999999"/>
    <n v="322.78260869565213"/>
    <s v="PEN"/>
    <s v="false"/>
  </r>
  <r>
    <s v="OUL"/>
    <s v="PE"/>
    <x v="1"/>
    <n v="814"/>
    <s v="PE Explotación TI"/>
    <s v="CPACHECO"/>
    <x v="1"/>
    <s v="1400009168"/>
    <s v="40"/>
    <x v="2526"/>
    <s v="Telemetria 2026 - Lurin"/>
    <d v="2026-01-20T00:00:00"/>
    <s v="PRA_CPACHECO"/>
    <s v="ZPMH"/>
    <s v="SER_GRAL"/>
    <s v="P56570705"/>
    <s v="ENERGY CLOUD S.A.C"/>
    <n v="1113.5999999999999"/>
    <n v="322.78260869565213"/>
    <s v="PEN"/>
    <s v="false"/>
  </r>
  <r>
    <s v="OUL"/>
    <s v="PE"/>
    <x v="1"/>
    <n v="814"/>
    <s v="PE Explotación TI"/>
    <s v="CPACHECO"/>
    <x v="1"/>
    <s v="1400009168"/>
    <s v="50"/>
    <x v="2526"/>
    <s v="Telemetria 2026 - Lurin"/>
    <d v="2026-01-20T00:00:00"/>
    <s v="PRA_CPACHECO"/>
    <s v="ZPMH"/>
    <s v="SER_GRAL"/>
    <s v="P56570705"/>
    <s v="ENERGY CLOUD S.A.C"/>
    <n v="1113.5999999999999"/>
    <n v="322.78260869565213"/>
    <s v="PEN"/>
    <s v="false"/>
  </r>
  <r>
    <s v="OUL"/>
    <s v="PE"/>
    <x v="1"/>
    <n v="814"/>
    <s v="PE Explotación TI"/>
    <s v="CPACHECO"/>
    <x v="1"/>
    <s v="1400009168"/>
    <s v="60"/>
    <x v="2526"/>
    <s v="Telemetria 2026 - Lurin"/>
    <d v="2026-01-20T00:00:00"/>
    <s v="PRA_CPACHECO"/>
    <s v="ZPMH"/>
    <s v="SER_GRAL"/>
    <s v="P56570705"/>
    <s v="ENERGY CLOUD S.A.C"/>
    <n v="1113.5999999999999"/>
    <n v="322.78260869565213"/>
    <s v="PEN"/>
    <s v="false"/>
  </r>
  <r>
    <s v="OUL"/>
    <s v="PE"/>
    <x v="1"/>
    <n v="814"/>
    <s v="PE Explotación TI"/>
    <s v="CPACHECO"/>
    <x v="1"/>
    <s v="1400009168"/>
    <s v="70"/>
    <x v="2526"/>
    <s v="Telemetria 2026 - Lurin"/>
    <d v="2026-01-20T00:00:00"/>
    <s v="PRA_CPACHECO"/>
    <s v="ZPMH"/>
    <s v="SER_GRAL"/>
    <s v="P56570705"/>
    <s v="ENERGY CLOUD S.A.C"/>
    <n v="1113.5999999999999"/>
    <n v="322.78260869565213"/>
    <s v="PEN"/>
    <s v="false"/>
  </r>
  <r>
    <s v="OUL"/>
    <s v="PE"/>
    <x v="1"/>
    <n v="814"/>
    <s v="PE Explotación TI"/>
    <s v="CPACHECO"/>
    <x v="1"/>
    <s v="1400009168"/>
    <s v="80"/>
    <x v="2526"/>
    <s v="Telemetria 2026 - Lurin"/>
    <d v="2026-01-20T00:00:00"/>
    <s v="PRA_CPACHECO"/>
    <s v="ZPMH"/>
    <s v="SER_GRAL"/>
    <s v="P56570705"/>
    <s v="ENERGY CLOUD S.A.C"/>
    <n v="1113.5999999999999"/>
    <n v="322.78260869565213"/>
    <s v="PEN"/>
    <s v="false"/>
  </r>
  <r>
    <s v="OUL"/>
    <s v="PE"/>
    <x v="1"/>
    <n v="814"/>
    <s v="PE Explotación TI"/>
    <s v="CPACHECO"/>
    <x v="1"/>
    <s v="1400009168"/>
    <s v="90"/>
    <x v="2526"/>
    <s v="Telemetria 2026 - Lurin"/>
    <d v="2026-01-20T00:00:00"/>
    <s v="PRA_CPACHECO"/>
    <s v="ZPMH"/>
    <s v="SER_GRAL"/>
    <s v="P56570705"/>
    <s v="ENERGY CLOUD S.A.C"/>
    <n v="1113.5999999999999"/>
    <n v="322.78260869565213"/>
    <s v="PEN"/>
    <s v="false"/>
  </r>
  <r>
    <s v="OUL"/>
    <s v="PE"/>
    <x v="1"/>
    <n v="814"/>
    <s v="PE Explotación TI"/>
    <s v="CPACHECO"/>
    <x v="1"/>
    <s v="1400009168"/>
    <s v="100"/>
    <x v="2526"/>
    <s v="Telemetria 2026 - Lurin"/>
    <d v="2026-01-20T00:00:00"/>
    <s v="PRA_CPACHECO"/>
    <s v="ZPMH"/>
    <s v="SER_GRAL"/>
    <s v="P56570705"/>
    <s v="ENERGY CLOUD S.A.C"/>
    <n v="1113.5999999999999"/>
    <n v="322.78260869565213"/>
    <s v="PEN"/>
    <s v="false"/>
  </r>
  <r>
    <s v="OUL"/>
    <s v="PE"/>
    <x v="1"/>
    <n v="814"/>
    <s v="PE Explotación TI"/>
    <s v="CPACHECO"/>
    <x v="1"/>
    <s v="1400009168"/>
    <s v="110"/>
    <x v="2526"/>
    <s v="Telemetria 2026 - Lurin"/>
    <d v="2026-01-20T00:00:00"/>
    <s v="PRA_CPACHECO"/>
    <s v="ZPMH"/>
    <s v="SER_GRAL"/>
    <s v="P56570705"/>
    <s v="ENERGY CLOUD S.A.C"/>
    <n v="1113.5999999999999"/>
    <n v="322.78260869565213"/>
    <s v="PEN"/>
    <s v="false"/>
  </r>
  <r>
    <s v="OUL"/>
    <s v="PE"/>
    <x v="1"/>
    <n v="814"/>
    <s v="PE Explotación TI"/>
    <s v="CPACHECO"/>
    <x v="1"/>
    <s v="1400009168"/>
    <s v="120"/>
    <x v="2526"/>
    <s v="Telemetria 2026 - Lurin"/>
    <d v="2026-01-20T00:00:00"/>
    <s v="PRA_CPACHECO"/>
    <s v="ZPMH"/>
    <s v="SER_GRAL"/>
    <s v="P56570705"/>
    <s v="ENERGY CLOUD S.A.C"/>
    <n v="1113.5999999999999"/>
    <n v="322.78260869565213"/>
    <s v="PEN"/>
    <s v="false"/>
  </r>
  <r>
    <s v="3540"/>
    <s v="PE"/>
    <x v="1"/>
    <n v="814"/>
    <s v="PE Explotación TI"/>
    <s v="CPAVEZ"/>
    <x v="2"/>
    <s v="1200146294"/>
    <s v="10"/>
    <x v="2527"/>
    <s v="MONITORES DPE"/>
    <d v="2026-02-25T00:00:00"/>
    <s v="CPAVEZ"/>
    <s v="ZSRV"/>
    <s v="SER_GRAL"/>
    <s v="P10178274"/>
    <s v="TRANSFAR SUPPLIES COMPUTER S.A"/>
    <n v="320"/>
    <n v="320"/>
    <s v="USD"/>
    <s v="false"/>
  </r>
  <r>
    <s v="LAR"/>
    <s v="PE"/>
    <x v="1"/>
    <n v="801"/>
    <s v="PE Center Manager"/>
    <s v="FZAMALLOA"/>
    <x v="2"/>
    <s v="1200146678"/>
    <s v="10"/>
    <x v="2528"/>
    <s v="Mantenimiento en tableros eléctricos 09"/>
    <d v="2026-03-04T00:00:00"/>
    <s v="EXT_BRODRIGU"/>
    <s v="ZSRV"/>
    <s v=""/>
    <s v="P56607803"/>
    <s v="NATIONAL FACILITIES MANAGEMENT S.A."/>
    <n v="1103.2"/>
    <n v="319.768115942029"/>
    <s v="PEN"/>
    <s v="false"/>
  </r>
  <r>
    <s v="6150"/>
    <s v="PE"/>
    <x v="2"/>
    <n v="802"/>
    <s v="PE Ops Mall"/>
    <s v="JGONZALES"/>
    <x v="2"/>
    <s v="1200144243"/>
    <s v="10"/>
    <x v="2529"/>
    <s v="Protector de botoneras de puerta"/>
    <d v="2026-01-20T00:00:00"/>
    <s v="JGONZALES"/>
    <s v="ZSRV"/>
    <s v=""/>
    <s v="P61079106"/>
    <s v="FAB TECH COMPANY E.I.R.L"/>
    <n v="1100"/>
    <n v="318.84057971014494"/>
    <s v="PEN"/>
    <s v="false"/>
  </r>
  <r>
    <s v="3510"/>
    <s v="PE"/>
    <x v="1"/>
    <n v="802"/>
    <s v="PE Ops Mall"/>
    <s v="DDIAZ"/>
    <x v="2"/>
    <s v="1200145744"/>
    <s v="10"/>
    <x v="2530"/>
    <s v="Cambio de chapas metálicas de puertas"/>
    <d v="2026-02-17T00:00:00"/>
    <s v="DDIAZ"/>
    <s v="ZSRV"/>
    <s v=""/>
    <s v="P47186416"/>
    <s v="WILSON CAMACHO CERDAN"/>
    <n v="1100"/>
    <n v="318.84057971014494"/>
    <s v="PEN"/>
    <s v="false"/>
  </r>
  <r>
    <s v="OUL"/>
    <s v="PE"/>
    <x v="1"/>
    <n v="803"/>
    <s v="PE Ops Out/Strips"/>
    <s v="mrodriguezc"/>
    <x v="2"/>
    <s v="1200146240"/>
    <s v="10"/>
    <x v="2531"/>
    <s v="Señaleticas Itse Lurin"/>
    <d v="2026-02-24T00:00:00"/>
    <s v="MRODRIGUEZC"/>
    <s v="ZSRV"/>
    <s v=""/>
    <s v="P52110530"/>
    <s v="COPEX DIGITAL S.A.C."/>
    <n v="1100"/>
    <n v="318.84057971014494"/>
    <s v="PEN"/>
    <s v="false"/>
  </r>
  <r>
    <s v="6500"/>
    <s v="PE"/>
    <x v="2"/>
    <n v="804"/>
    <s v="PE Marketing Mall"/>
    <s v="KORDAYA"/>
    <x v="2"/>
    <s v="1200146124"/>
    <s v="10"/>
    <x v="2532"/>
    <s v="POP_SEÑALETICAS_EXPERIENCIA"/>
    <d v="2026-02-23T00:00:00"/>
    <s v="EXT_ACHIHUAN"/>
    <s v="ZSRV"/>
    <s v="SER_MKT"/>
    <s v="P45391868"/>
    <s v="IMAGEN ALTERNATIVA S.A.C."/>
    <n v="1099.5"/>
    <n v="318.695652173913"/>
    <s v="PEN"/>
    <s v="false"/>
  </r>
  <r>
    <s v="PAG"/>
    <s v="CO"/>
    <x v="3"/>
    <n v="702"/>
    <s v="CO Ops Mall"/>
    <s v="CHERRERA"/>
    <x v="3"/>
    <s v="1200147382"/>
    <s v="10"/>
    <x v="2533"/>
    <s v="SUMINISTRO ALMUERZOS APOYO PONAL"/>
    <d v="2026-03-16T00:00:00"/>
    <s v="EXT_MSAMPER"/>
    <s v="ZSRV"/>
    <s v=""/>
    <s v="C901818338"/>
    <s v="KING MAX GORDOS S.A.S"/>
    <n v="1170000"/>
    <n v="318.10766721044047"/>
    <s v="COP"/>
    <s v="false"/>
  </r>
  <r>
    <s v="1110"/>
    <s v="CL"/>
    <x v="0"/>
    <n v="603"/>
    <s v="CL Ops Out/Strip"/>
    <s v="MBELLO"/>
    <x v="2"/>
    <s v="1200145889"/>
    <s v="10"/>
    <x v="2534"/>
    <s v="INSTALACIÓN CABLEADO ELECTRICO X CAM PTZ"/>
    <d v="2026-02-18T00:00:00"/>
    <s v="EXT_MBELLO"/>
    <s v="ZSRV"/>
    <s v=""/>
    <s v="77350771"/>
    <s v="4EVER GROUP SPA"/>
    <n v="294534"/>
    <n v="318.09532038059035"/>
    <s v="CLP"/>
    <s v="false"/>
  </r>
  <r>
    <s v="1110"/>
    <s v="CL"/>
    <x v="0"/>
    <n v="603"/>
    <s v="CL Ops Out/Strip"/>
    <s v="MBELLO"/>
    <x v="2"/>
    <s v="1200145157"/>
    <s v="10"/>
    <x v="2535"/>
    <s v="CONTROL DE PLAGAS EXTRA ENERO"/>
    <d v="2026-02-06T00:00:00"/>
    <s v="EXT_MBELLO"/>
    <s v="ZSRV"/>
    <s v=""/>
    <s v="96811990"/>
    <s v="LINKES CHILE S.A"/>
    <n v="292902"/>
    <n v="316.33276813582023"/>
    <s v="CLP"/>
    <s v="false"/>
  </r>
  <r>
    <s v="PCA"/>
    <s v="CO"/>
    <x v="3"/>
    <n v="702"/>
    <s v="CO Ops Mall"/>
    <s v="DLOZADA"/>
    <x v="2"/>
    <s v="1200146019"/>
    <s v="10"/>
    <x v="2536"/>
    <s v="SUMINISTRO 7 PARES BOTAS SST PCA"/>
    <d v="2026-02-20T00:00:00"/>
    <s v="EXT_AFLOREZ"/>
    <s v="ZSRV"/>
    <s v=""/>
    <s v="C900669496"/>
    <s v="COMERCIALIZADORA DE INSUMOS"/>
    <n v="1162000"/>
    <n v="315.9325720500272"/>
    <s v="COP"/>
    <s v="false"/>
  </r>
  <r>
    <s v="3520"/>
    <s v="PE"/>
    <x v="1"/>
    <n v="802"/>
    <s v="PE Ops Mall"/>
    <s v="GLUDENA"/>
    <x v="2"/>
    <s v="1200144055"/>
    <s v="10"/>
    <x v="2537"/>
    <s v="SUMIN DE COMBUSTIBLE G.E. 1"/>
    <d v="2026-01-14T00:00:00"/>
    <s v="GLUDENA"/>
    <s v="ZSRV"/>
    <s v=""/>
    <s v="P56607803"/>
    <s v="NATIONAL FACILITIES MANAGEMENT S.A."/>
    <n v="1089"/>
    <n v="315.65217391304344"/>
    <s v="PEN"/>
    <s v="false"/>
  </r>
  <r>
    <s v="1110"/>
    <s v="CL"/>
    <x v="0"/>
    <n v="603"/>
    <s v="CL Ops Out/Strip"/>
    <s v="MBELLO"/>
    <x v="2"/>
    <s v="1200144290"/>
    <s v="10"/>
    <x v="2538"/>
    <s v="INST PLACAS D ACERO DESCANSO  CONTENEDOR"/>
    <d v="2026-01-20T00:00:00"/>
    <s v="EXT_MBELLO"/>
    <s v="ZSRV"/>
    <s v=""/>
    <s v="77692006"/>
    <s v="FISER SPA"/>
    <n v="292100"/>
    <n v="315.46661194690745"/>
    <s v="CLP"/>
    <s v="false"/>
  </r>
  <r>
    <s v="OAS"/>
    <s v="CO"/>
    <x v="3"/>
    <n v="703"/>
    <s v="CO Ops Out/Strip"/>
    <s v="LCHARRY"/>
    <x v="2"/>
    <s v="1200143951"/>
    <s v="10"/>
    <x v="2539"/>
    <s v="AUDITORIA INTERNA ISO 14001 OAS"/>
    <d v="2026-01-13T00:00:00"/>
    <s v="LCHARRY"/>
    <s v="ZSRV"/>
    <s v=""/>
    <s v="C10032534"/>
    <s v="LEONARDO LONDOÑO HENAO"/>
    <n v="1160000"/>
    <n v="315.38879825992387"/>
    <s v="COP"/>
    <s v="false"/>
  </r>
  <r>
    <s v="OAS"/>
    <s v="CO"/>
    <x v="3"/>
    <n v="719"/>
    <s v="CO Gcia Ing"/>
    <s v="JVASQUEZ"/>
    <x v="2"/>
    <s v="1200144875"/>
    <s v="20"/>
    <x v="354"/>
    <s v="Sum e inst puertas para bodegas oas"/>
    <d v="2026-01-30T00:00:00"/>
    <s v="JVASQUEZ"/>
    <s v="ZSRV"/>
    <s v=""/>
    <s v="C901772822"/>
    <s v="INDUSTRIAS SKALA SAS"/>
    <n v="1160000"/>
    <n v="315.38879825992387"/>
    <s v="COP"/>
    <s v="false"/>
  </r>
  <r>
    <s v="6740"/>
    <s v="PE"/>
    <x v="2"/>
    <n v="803"/>
    <s v="PE Ops Out/Strips"/>
    <s v="KORDAYA"/>
    <x v="2"/>
    <s v="1200145934"/>
    <s v="10"/>
    <x v="2540"/>
    <s v="SENALETICAS_AMBIENTALES"/>
    <d v="2026-02-18T00:00:00"/>
    <s v="KORDAYA"/>
    <s v="ZSRV"/>
    <s v=""/>
    <s v="P602425674"/>
    <s v="CORPORACION COPIAS EXPRESS S.R.L."/>
    <n v="1081"/>
    <n v="313.33333333333331"/>
    <s v="PEN"/>
    <s v="false"/>
  </r>
  <r>
    <s v="1100"/>
    <s v="CL"/>
    <x v="0"/>
    <n v="604"/>
    <s v="CL Marketing Mall"/>
    <s v="MGALLARDO"/>
    <x v="3"/>
    <s v="1200147657"/>
    <s v="10"/>
    <x v="2541"/>
    <s v="GRAFICAS / TABIQUE ST PLAZA JUEGOS / MAR"/>
    <d v="2026-03-19T00:00:00"/>
    <s v="MGALLARDOC"/>
    <s v="ZSRV"/>
    <s v=""/>
    <s v="76682308"/>
    <s v="AGENCIA DE MEDIOS SIBERIA LIMITADA"/>
    <n v="290000"/>
    <n v="313.19862192606354"/>
    <s v="CLP"/>
    <s v="false"/>
  </r>
  <r>
    <s v="4300"/>
    <s v="CO"/>
    <x v="3"/>
    <n v="719"/>
    <s v="CO Gcia Ing"/>
    <s v="JVASQUEZ"/>
    <x v="2"/>
    <s v="1200146492"/>
    <s v="10"/>
    <x v="2542"/>
    <s v="6.1.2 Adicional interventoria pompeyanos"/>
    <d v="2026-02-27T00:00:00"/>
    <s v="JVASQUEZ"/>
    <s v="ZSRV"/>
    <s v=""/>
    <s v="C901285949"/>
    <s v="FINIS TERRAE COLOMBIA S.A.S"/>
    <n v="1151565"/>
    <n v="313.09543230016311"/>
    <s v="COP"/>
    <s v="false"/>
  </r>
  <r>
    <s v="6150"/>
    <s v="PE"/>
    <x v="2"/>
    <n v="802"/>
    <s v="PE Ops Mall"/>
    <s v="AMARCHESINI"/>
    <x v="2"/>
    <s v="1200146306"/>
    <s v="10"/>
    <x v="2543"/>
    <s v="REVISIÓN_BARRANCA_FEBRERO 2026"/>
    <d v="2026-02-25T00:00:00"/>
    <s v="EXT_ACHIHUAN"/>
    <s v="ZSRV"/>
    <s v="SER_GRAL"/>
    <s v="P49259204"/>
    <s v="AF CONCEPT S.A.C."/>
    <n v="1080"/>
    <n v="313.04347826086956"/>
    <s v="PEN"/>
    <s v="false"/>
  </r>
  <r>
    <s v="3520"/>
    <s v="PE"/>
    <x v="1"/>
    <n v="802"/>
    <s v="PE Ops Mall"/>
    <s v="GLUDEÑA"/>
    <x v="2"/>
    <s v="1200146439"/>
    <s v="10"/>
    <x v="2544"/>
    <s v="Desinstalacion panel repetidor DACI"/>
    <d v="2026-02-26T00:00:00"/>
    <s v="RFC_CPI_SAP"/>
    <s v="ZSRV"/>
    <s v=""/>
    <s v="P60434597"/>
    <s v="DINAMO CONTROL &amp; AUTOMATIZACION S.A"/>
    <n v="1080"/>
    <n v="313.04347826086956"/>
    <s v="PEN"/>
    <s v="false"/>
  </r>
  <r>
    <s v="6000"/>
    <s v="PE"/>
    <x v="2"/>
    <n v="802"/>
    <s v="PE Ops Mall"/>
    <s v="MPONCE"/>
    <x v="2"/>
    <s v="1200146502"/>
    <s v="10"/>
    <x v="2545"/>
    <s v="VINILES PARA TACHO"/>
    <d v="2026-02-27T00:00:00"/>
    <s v="EXT_KNOLASCO"/>
    <s v="ZSRV"/>
    <s v="SER_MANTO"/>
    <s v="P602425674"/>
    <s v="CORPORACION COPIAS EXPRESS S.R.L."/>
    <n v="1080"/>
    <n v="313.04347826086956"/>
    <s v="PEN"/>
    <s v="false"/>
  </r>
  <r>
    <s v="1100"/>
    <s v="CL"/>
    <x v="0"/>
    <n v="602"/>
    <s v="CL Ops Mall"/>
    <s v="KCEA"/>
    <x v="2"/>
    <s v="1200145551"/>
    <s v="10"/>
    <x v="2546"/>
    <s v="Apoyo técnico jornada extraordinaria"/>
    <d v="2026-02-13T00:00:00"/>
    <s v="EXT_CNARANJO"/>
    <s v="ZSRV"/>
    <s v=""/>
    <s v="85233500"/>
    <s v="FABRIMETAL S.A"/>
    <n v="7.5"/>
    <n v="312.5"/>
    <s v="UF"/>
    <s v="false"/>
  </r>
  <r>
    <s v="1100"/>
    <s v="CL"/>
    <x v="0"/>
    <n v="602"/>
    <s v="CL Ops Mall"/>
    <s v="KCEA"/>
    <x v="2"/>
    <s v="1200143993"/>
    <s v="10"/>
    <x v="2547"/>
    <s v="Inst. Toalleros y jaboneras baños -2"/>
    <d v="2026-01-14T00:00:00"/>
    <s v="EXT_CNARANJO"/>
    <s v="ZSRV"/>
    <s v=""/>
    <s v="76186683"/>
    <s v="CONSTRUCTORA MORALES Y LIZAMA LIMIT"/>
    <n v="7.49"/>
    <n v="312.08333333333331"/>
    <s v="UF"/>
    <s v="false"/>
  </r>
  <r>
    <s v="6000"/>
    <s v="PE"/>
    <x v="2"/>
    <n v="816"/>
    <s v="PE Sgcia Infra"/>
    <s v="MMURGUIA"/>
    <x v="2"/>
    <s v="1200145183"/>
    <s v="10"/>
    <x v="2548"/>
    <s v="PLOTEO DE PLANOS MPI"/>
    <d v="2026-02-06T00:00:00"/>
    <s v="GRAVINES"/>
    <s v="ZSRV"/>
    <s v=""/>
    <s v="P60139746"/>
    <s v="GIGANTOGRAFIAS EXPRESS S.A.C"/>
    <n v="1072.8800000000001"/>
    <n v="310.97971014492754"/>
    <s v="PEN"/>
    <s v="false"/>
  </r>
  <r>
    <s v="6700"/>
    <s v="PE"/>
    <x v="2"/>
    <n v="802"/>
    <s v="PE Ops Mall"/>
    <s v="ZDIAZ"/>
    <x v="2"/>
    <s v="1200145862"/>
    <s v="10"/>
    <x v="2549"/>
    <s v="ADAP.GRAFICA,IMPRESIÓN E INSTALACIÓN"/>
    <d v="2026-02-18T00:00:00"/>
    <s v="ZDIAZ"/>
    <s v="ZSRV"/>
    <s v=""/>
    <s v="P53875769"/>
    <s v="DACA PUBLICIDAD SAC"/>
    <n v="1072"/>
    <n v="310.72463768115938"/>
    <s v="PEN"/>
    <s v="false"/>
  </r>
  <r>
    <s v="LAR"/>
    <s v="PE"/>
    <x v="1"/>
    <n v="801"/>
    <s v="PE Center Manager"/>
    <s v="FZAMALLOA"/>
    <x v="2"/>
    <s v="1200143670"/>
    <s v="10"/>
    <x v="2550"/>
    <s v="SUMINISTRO E INSTALACIÓN DE CONTACTORES"/>
    <d v="2026-01-05T00:00:00"/>
    <s v="EXT_BRODRIGU"/>
    <s v="ZSRV"/>
    <s v=""/>
    <s v="P56607803"/>
    <s v="NATIONAL FACILITIES MANAGEMENT S.A."/>
    <n v="1070.1300000000001"/>
    <n v="310.18260869565216"/>
    <s v="PEN"/>
    <s v="false"/>
  </r>
  <r>
    <s v="6000"/>
    <s v="PE"/>
    <x v="2"/>
    <n v="802"/>
    <s v="PE Ops Mall"/>
    <s v="MPONCE"/>
    <x v="2"/>
    <s v="1200147005"/>
    <s v="10"/>
    <x v="2551"/>
    <s v="SUM. PIZARRA - DIALOGO SEMANAL"/>
    <d v="2026-03-10T00:00:00"/>
    <s v="EXT_KNOLASCO"/>
    <s v="ZSRV"/>
    <s v="SER_MANTO"/>
    <s v="P60255985"/>
    <s v="YO ME ENCARGO S.A.C"/>
    <n v="1070"/>
    <n v="310.14492753623188"/>
    <s v="PEN"/>
    <s v="false"/>
  </r>
  <r>
    <s v="OUL"/>
    <s v="PE"/>
    <x v="1"/>
    <n v="804"/>
    <s v="PE Marketing Mall"/>
    <s v="YPAREDES"/>
    <x v="2"/>
    <s v="1200146192"/>
    <s v="10"/>
    <x v="2552"/>
    <s v="POP_BTS _Promos escolares"/>
    <d v="2026-02-23T00:00:00"/>
    <s v="EXT_ACHIHUAN"/>
    <s v="ZSRV"/>
    <s v="SER_MKT"/>
    <s v="P45391868"/>
    <s v="IMAGEN ALTERNATIVA S.A.C."/>
    <n v="1065.5"/>
    <n v="308.84057971014494"/>
    <s v="PEN"/>
    <s v="false"/>
  </r>
  <r>
    <s v="6030"/>
    <s v="PE"/>
    <x v="2"/>
    <n v="802"/>
    <s v="PE Ops Mall"/>
    <s v="LHUAMAN"/>
    <x v="2"/>
    <s v="1200145160"/>
    <s v="10"/>
    <x v="2553"/>
    <s v="PERSONAL APOYO SECADO LLUVIAS 2da 15na"/>
    <d v="2026-02-05T00:00:00"/>
    <s v="LHUAMAN"/>
    <s v="ZSRV"/>
    <s v=""/>
    <s v="P53719503"/>
    <s v="EFCO AMERICA S.A."/>
    <n v="1060"/>
    <n v="307.24637681159419"/>
    <s v="PEN"/>
    <s v="false"/>
  </r>
  <r>
    <s v="3540"/>
    <s v="PE"/>
    <x v="1"/>
    <n v="810"/>
    <s v="PE Área Personas"/>
    <s v="CZARATE"/>
    <x v="2"/>
    <s v="1200146489"/>
    <s v="10"/>
    <x v="2554"/>
    <s v="RH1: POLOS PIQUE COMERCIAL Y MARKETING"/>
    <d v="2026-02-27T00:00:00"/>
    <s v="CZARATE"/>
    <s v="ZSRV"/>
    <s v=""/>
    <s v="P06674761"/>
    <s v="GALLIANI ORTEGA JOSE ANTONIO"/>
    <n v="1059.46"/>
    <n v="307.08985507246376"/>
    <s v="PEN"/>
    <s v="false"/>
  </r>
  <r>
    <s v="3450"/>
    <s v="PE"/>
    <x v="1"/>
    <n v="803"/>
    <s v="PE Ops Out/Strips"/>
    <s v="mrodriguezc"/>
    <x v="2"/>
    <s v="1200145697"/>
    <s v="10"/>
    <x v="2555"/>
    <s v="Viniles estación de Reciclaje y Tachos"/>
    <d v="2026-02-16T00:00:00"/>
    <s v="MRODRIGUEZC"/>
    <s v="ZSRV"/>
    <s v=""/>
    <s v="P52110530"/>
    <s v="COPEX DIGITAL S.A.C."/>
    <n v="1055"/>
    <n v="305.79710144927537"/>
    <s v="PEN"/>
    <s v="false"/>
  </r>
  <r>
    <s v="DCO"/>
    <s v="CO"/>
    <x v="3"/>
    <n v="714"/>
    <s v="CO Explotación TI"/>
    <s v="CPAVEZ"/>
    <x v="2"/>
    <s v="1200144256"/>
    <s v="10"/>
    <x v="2556"/>
    <s v="MONITORES DCO"/>
    <d v="2026-01-20T00:00:00"/>
    <s v="CPAVEZ"/>
    <s v="ZSRV"/>
    <s v="SER_GRAL"/>
    <s v="C830507707"/>
    <s v="PC QUICK SAS"/>
    <n v="1120000"/>
    <n v="304.51332245785756"/>
    <s v="COP"/>
    <s v="false"/>
  </r>
  <r>
    <s v="DCO"/>
    <s v="CO"/>
    <x v="3"/>
    <n v="714"/>
    <s v="CO Explotación TI"/>
    <s v="CPAVEZ"/>
    <x v="2"/>
    <s v="1200146014"/>
    <s v="10"/>
    <x v="2557"/>
    <s v="MONITORES DCO"/>
    <d v="2026-02-20T00:00:00"/>
    <s v="CPAVEZ"/>
    <s v="ZSRV"/>
    <s v="SER_GRAL"/>
    <s v="C830507707"/>
    <s v="PC QUICK SAS"/>
    <n v="1120000"/>
    <n v="304.51332245785756"/>
    <s v="COP"/>
    <s v="false"/>
  </r>
  <r>
    <s v="3450"/>
    <s v="PE"/>
    <x v="1"/>
    <n v="804"/>
    <s v="PE Marketing Mall"/>
    <s v="YPAREDES"/>
    <x v="2"/>
    <s v="1200146177"/>
    <s v="10"/>
    <x v="2558"/>
    <s v="POP_BTS _Promociones escolares"/>
    <d v="2026-02-23T00:00:00"/>
    <s v="EXT_ACHIHUAN"/>
    <s v="ZSRV"/>
    <s v="SER_MKT"/>
    <s v="P45391868"/>
    <s v="IMAGEN ALTERNATIVA S.A.C."/>
    <n v="1050.5"/>
    <n v="304.49275362318838"/>
    <s v="PEN"/>
    <s v="false"/>
  </r>
  <r>
    <s v="6400"/>
    <s v="PE"/>
    <x v="2"/>
    <n v="802"/>
    <s v="PE Ops Mall"/>
    <s v="PBRAVO"/>
    <x v="2"/>
    <s v="1200143980"/>
    <s v="10"/>
    <x v="2559"/>
    <s v="CORRECTIVOS ASCENSOR"/>
    <d v="2026-01-13T00:00:00"/>
    <s v="PBRAVO"/>
    <s v="ZSRV"/>
    <s v=""/>
    <s v="P56607803"/>
    <s v="NATIONAL FACILITIES MANAGEMENT S.A."/>
    <n v="1050"/>
    <n v="304.3478260869565"/>
    <s v="PEN"/>
    <s v="false"/>
  </r>
  <r>
    <s v="MIN"/>
    <s v="PE"/>
    <x v="1"/>
    <n v="802"/>
    <s v="PE Ops Mall"/>
    <s v="CPISFIL"/>
    <x v="2"/>
    <s v="1200145639"/>
    <s v="10"/>
    <x v="2560"/>
    <s v="Serv de traslado de ambulacia-feb26"/>
    <d v="2026-02-16T00:00:00"/>
    <s v="EXT_EDAVILA"/>
    <s v="ZSRV"/>
    <s v=""/>
    <s v="P61345984"/>
    <s v="GRUPO PERU MEDICAL SALUD S.A.C"/>
    <n v="1050"/>
    <n v="304.3478260869565"/>
    <s v="PEN"/>
    <s v="false"/>
  </r>
  <r>
    <s v="PAF"/>
    <s v="CO"/>
    <x v="3"/>
    <n v="701"/>
    <s v="CO Center Manager"/>
    <s v="PCRISTANCHO"/>
    <x v="2"/>
    <s v="1200144780"/>
    <s v="20"/>
    <x v="346"/>
    <s v="CAJA DE DERIVACIÓN DOBLE AF"/>
    <d v="2026-01-29T00:00:00"/>
    <s v="EXT_BOSORNO"/>
    <s v="ZSRV"/>
    <s v=""/>
    <s v="C901351938"/>
    <s v="ELEMENTAL CONSTRUCCION Y ARQUITECTU"/>
    <n v="1111500"/>
    <n v="302.20228384991844"/>
    <s v="COP"/>
    <s v="false"/>
  </r>
  <r>
    <s v="MAM"/>
    <s v="CL"/>
    <x v="0"/>
    <n v="928"/>
    <s v="Corp Gest Riesgo"/>
    <s v="cfuentes"/>
    <x v="1"/>
    <s v="1400009097"/>
    <s v="10"/>
    <x v="2561"/>
    <s v="Endoso prórroga Póliza Ciberseguridad 22"/>
    <d v="2026-01-09T00:00:00"/>
    <s v="PMUNOZ"/>
    <s v="ZPMH"/>
    <s v=""/>
    <s v="99225000"/>
    <s v="CHUBB SEGUROS CHILE S.A."/>
    <n v="301.49"/>
    <n v="301.49"/>
    <s v="USD"/>
    <s v="false"/>
  </r>
  <r>
    <s v="6700"/>
    <s v="PE"/>
    <x v="2"/>
    <n v="802"/>
    <s v="PE Ops Mall"/>
    <s v="ZDIAZ"/>
    <x v="2"/>
    <s v="1200144560"/>
    <s v="10"/>
    <x v="2562"/>
    <s v="MATERIALES CAMBIO DE PUERTA DE OFICINAS"/>
    <d v="2026-01-26T00:00:00"/>
    <s v="ZDIAZ"/>
    <s v="ZSRV"/>
    <s v=""/>
    <s v="P47186416"/>
    <s v="WILSON CAMACHO CERDAN"/>
    <n v="1040"/>
    <n v="301.44927536231882"/>
    <s v="PEN"/>
    <s v="false"/>
  </r>
  <r>
    <s v="3540"/>
    <s v="PE"/>
    <x v="1"/>
    <n v="810"/>
    <s v="PE Área Personas"/>
    <s v="CZARATE"/>
    <x v="2"/>
    <s v="1200145304"/>
    <s v="10"/>
    <x v="2563"/>
    <s v="RH1: 126 CUPCAKES DÍA DE LA AMISTAD REIN"/>
    <d v="2026-02-09T00:00:00"/>
    <s v="CZARATE"/>
    <s v="ZSRV"/>
    <s v=""/>
    <s v="P60059384"/>
    <s v="DELIRIOCORP S.A.C"/>
    <n v="1040"/>
    <n v="301.44927536231882"/>
    <s v="PEN"/>
    <s v="false"/>
  </r>
  <r>
    <s v="3450"/>
    <s v="PE"/>
    <x v="1"/>
    <n v="803"/>
    <s v="PE Ops Out/Strips"/>
    <s v="Ameza"/>
    <x v="2"/>
    <s v="1200146059"/>
    <s v="10"/>
    <x v="2564"/>
    <s v="Equipos de Comunicación / Digitalización"/>
    <d v="2026-02-20T00:00:00"/>
    <s v="AMEZAR"/>
    <s v="ZSRV"/>
    <s v="SER_VARIO"/>
    <s v="P10012805"/>
    <s v="SAGA FALABELLA S A"/>
    <n v="1038.1400000000001"/>
    <n v="300.91014492753624"/>
    <s v="PEN"/>
    <s v="false"/>
  </r>
  <r>
    <s v="3450"/>
    <s v="PE"/>
    <x v="1"/>
    <n v="803"/>
    <s v="PE Ops Out/Strips"/>
    <s v="Ameza"/>
    <x v="2"/>
    <s v="1200146058"/>
    <s v="10"/>
    <x v="2565"/>
    <s v="Equipos de Comunicación / Digitalización"/>
    <d v="2026-02-20T00:00:00"/>
    <s v="AMEZAR"/>
    <s v="ZSRV"/>
    <s v="SER_VARIO"/>
    <s v="P10012805"/>
    <s v="SAGA FALABELLA S A"/>
    <n v="1038.1400000000001"/>
    <n v="300.91014492753624"/>
    <s v="PEN"/>
    <s v="false"/>
  </r>
  <r>
    <s v="3450"/>
    <s v="PE"/>
    <x v="1"/>
    <n v="803"/>
    <s v="PE Ops Out/Strips"/>
    <s v="Ameza"/>
    <x v="2"/>
    <s v="1200146057"/>
    <s v="10"/>
    <x v="2566"/>
    <s v="Equipos de Comunicación / Digitalización"/>
    <d v="2026-02-20T00:00:00"/>
    <s v="AMEZAR"/>
    <s v="ZSRV"/>
    <s v="SER_VARIO"/>
    <s v="P10012805"/>
    <s v="SAGA FALABELLA S A"/>
    <n v="1038.1400000000001"/>
    <n v="300.91014492753624"/>
    <s v="PEN"/>
    <s v="false"/>
  </r>
  <r>
    <s v="6400"/>
    <s v="PE"/>
    <x v="2"/>
    <n v="802"/>
    <s v="PE Ops Mall"/>
    <s v="PBRAVO"/>
    <x v="2"/>
    <s v="1200145722"/>
    <s v="10"/>
    <x v="2567"/>
    <s v="RENOVAVION DE VINILES DE LOS ECOPUNTOS"/>
    <d v="2026-02-16T00:00:00"/>
    <s v="PBRAVO"/>
    <s v="ZSRV"/>
    <s v=""/>
    <s v="P53508634"/>
    <s v="INVERSIONES QUISPE &amp; GUTIERREZ S.A."/>
    <n v="1036.19"/>
    <n v="300.34492753623186"/>
    <s v="PEN"/>
    <s v="false"/>
  </r>
  <r>
    <s v="MAM"/>
    <s v="CL"/>
    <x v="0"/>
    <n v="602"/>
    <s v="CL Ops Mall"/>
    <s v="MRUPAYAN"/>
    <x v="2"/>
    <s v="1200145833"/>
    <s v="10"/>
    <x v="2568"/>
    <s v="Suministro e Instalación de un (01) medi"/>
    <d v="2026-02-18T00:00:00"/>
    <s v="EXT_KGANA"/>
    <s v="ZSRV"/>
    <s v=""/>
    <s v="76061803"/>
    <s v="RIBE ASESORIAS Y SERVICIOS DE INGEN"/>
    <n v="7.2"/>
    <n v="300"/>
    <s v="UF"/>
    <s v="false"/>
  </r>
  <r>
    <s v="LAR"/>
    <s v="PE"/>
    <x v="1"/>
    <n v="801"/>
    <s v="PE Center Manager"/>
    <s v="FZAMALLOA"/>
    <x v="2"/>
    <s v="1200143972"/>
    <s v="10"/>
    <x v="2569"/>
    <s v="SUMINISTRO DE SAL INDUSTRIAL"/>
    <d v="2026-01-13T00:00:00"/>
    <s v="EXT_BRODRIGU"/>
    <s v="ZSRV"/>
    <s v=""/>
    <s v="P60089483"/>
    <s v="GEMSA CORPORACIÓN S.A.C"/>
    <n v="1035"/>
    <n v="300"/>
    <s v="PEN"/>
    <s v="false"/>
  </r>
  <r>
    <s v="TTN"/>
    <s v="CO"/>
    <x v="3"/>
    <n v="711"/>
    <s v="CO A.Finanzas"/>
    <s v="MGARCIA"/>
    <x v="3"/>
    <s v="1200147447"/>
    <s v="10"/>
    <x v="2570"/>
    <s v="SERVICIO DE CORRESPONDENCIA TITAN 2026"/>
    <d v="2026-03-17T00:00:00"/>
    <s v="MMALAGON"/>
    <s v="ZSRV"/>
    <s v=""/>
    <s v="C830014567"/>
    <s v="INTERSERVICE S A"/>
    <n v="1100000"/>
    <n v="299.07558455682437"/>
    <s v="COP"/>
    <s v="false"/>
  </r>
  <r>
    <s v="3510"/>
    <s v="PE"/>
    <x v="1"/>
    <n v="802"/>
    <s v="PE Ops Mall"/>
    <s v="DDIAZ"/>
    <x v="2"/>
    <s v="1200145839"/>
    <s v="10"/>
    <x v="2571"/>
    <s v="Suministro de Rejilla de Desagüe"/>
    <d v="2026-02-18T00:00:00"/>
    <s v="DDIAZ"/>
    <s v="ZSRV"/>
    <s v=""/>
    <s v="P52933471"/>
    <s v="EMPSER PERU E.I.R.L"/>
    <n v="1029.3699999999999"/>
    <n v="298.36811594202896"/>
    <s v="PEN"/>
    <s v="false"/>
  </r>
  <r>
    <s v="PHM"/>
    <s v="CO"/>
    <x v="3"/>
    <n v="704"/>
    <s v="CO Mktg Mall"/>
    <s v="JPERDOMO"/>
    <x v="2"/>
    <s v="1200144371"/>
    <s v="10"/>
    <x v="2572"/>
    <s v="Marcación sillas de ruedas"/>
    <d v="2026-01-21T00:00:00"/>
    <s v="NACOSTA"/>
    <s v="ZSRV"/>
    <s v="SER_MKT"/>
    <s v="C900425718"/>
    <s v="TARGET MEDIOS COLOMBIA S.A.S"/>
    <n v="1090909"/>
    <n v="296.60386079390975"/>
    <s v="COP"/>
    <s v="false"/>
  </r>
  <r>
    <s v="3540"/>
    <s v="PE"/>
    <x v="1"/>
    <n v="813"/>
    <s v="PE Gcia Ops"/>
    <s v="LRAMIREZ"/>
    <x v="2"/>
    <s v="1200146028"/>
    <s v="10"/>
    <x v="2573"/>
    <s v="Servicio Coordinador de Operaciones Febr"/>
    <d v="2026-02-20T00:00:00"/>
    <s v="PRA_ARIVERA"/>
    <s v="ZSRV"/>
    <s v="SER_GRAL"/>
    <s v="P45455327"/>
    <s v="OBIETTIVO LAVORO PERU S.A.C - OL PE"/>
    <n v="1023.03"/>
    <n v="296.53043478260867"/>
    <s v="PEN"/>
    <s v="false"/>
  </r>
  <r>
    <s v="6030"/>
    <s v="PE"/>
    <x v="2"/>
    <n v="802"/>
    <s v="PE Ops Mall"/>
    <s v="LHUAMAN"/>
    <x v="2"/>
    <s v="1200145535"/>
    <s v="10"/>
    <x v="2574"/>
    <s v="SUMINISTRO LUCES LED BK POR LLUVIAS"/>
    <d v="2026-02-12T00:00:00"/>
    <s v="LHUAMAN"/>
    <s v="ZSRV"/>
    <s v=""/>
    <s v="P56607803"/>
    <s v="NATIONAL FACILITIES MANAGEMENT S.A."/>
    <n v="1022.24"/>
    <n v="296.3014492753623"/>
    <s v="PEN"/>
    <s v="false"/>
  </r>
  <r>
    <s v="OAS"/>
    <s v="CO"/>
    <x v="3"/>
    <n v="703"/>
    <s v="CO Ops Out/Strip"/>
    <s v="LCHARRY"/>
    <x v="3"/>
    <s v="1200147347"/>
    <s v="10"/>
    <x v="2575"/>
    <s v="ESCALA CONEXION SENDERO PEATONAL"/>
    <d v="2026-03-15T00:00:00"/>
    <s v="LCHARRY"/>
    <s v="ZSRV"/>
    <s v=""/>
    <s v="C901024772"/>
    <s v="DM INGENIERIA INTEGRAL SAS NIT 9010"/>
    <n v="1089000"/>
    <n v="296.08482871125614"/>
    <s v="COP"/>
    <s v="false"/>
  </r>
  <r>
    <s v="COQ"/>
    <s v="CL"/>
    <x v="0"/>
    <n v="602"/>
    <s v="CL Ops Mall"/>
    <s v="JCBARAHONA"/>
    <x v="2"/>
    <s v="1200144328"/>
    <s v="10"/>
    <x v="2576"/>
    <s v="IMÁGENES DRON OUTLET"/>
    <d v="2026-01-21T00:00:00"/>
    <s v="JCBARAHONA"/>
    <s v="ZSRV"/>
    <s v=""/>
    <s v="76912853"/>
    <s v="IMS ELECTRICIDAD SPA"/>
    <n v="273972"/>
    <n v="295.88845809078441"/>
    <s v="CLP"/>
    <s v="false"/>
  </r>
  <r>
    <s v="DCO"/>
    <s v="CO"/>
    <x v="3"/>
    <n v="711"/>
    <s v="CO A.Finanzas"/>
    <s v="ABARRAGAN"/>
    <x v="2"/>
    <s v="1200145051"/>
    <s v="10"/>
    <x v="2577"/>
    <s v="TRANSNISI ENE 26"/>
    <d v="2026-02-04T00:00:00"/>
    <s v="LBARRAGAN"/>
    <s v="ZSRV"/>
    <s v=""/>
    <s v="C901004377"/>
    <s v="TRANSPORTES NISI SAS"/>
    <n v="1085000"/>
    <n v="294.99728113104948"/>
    <s v="COP"/>
    <s v="false"/>
  </r>
  <r>
    <s v="3540"/>
    <s v="PE"/>
    <x v="1"/>
    <n v="813"/>
    <s v="PE Gcia Ops"/>
    <s v="Ivalderrama"/>
    <x v="3"/>
    <s v="1200147476"/>
    <s v="10"/>
    <x v="2578"/>
    <s v="Runner adicional - Chorrillos Febrero 26"/>
    <d v="2026-03-17T00:00:00"/>
    <s v="IVALDERRAMA"/>
    <s v="ZSRV"/>
    <s v=""/>
    <s v="P60854048"/>
    <s v="TIME JOBS SERVICES S.A.C"/>
    <n v="1017.5"/>
    <n v="294.92753623188406"/>
    <s v="PEN"/>
    <s v="false"/>
  </r>
  <r>
    <s v="2310"/>
    <s v="CL"/>
    <x v="0"/>
    <n v="604"/>
    <s v="CL Marketing Mall"/>
    <s v="F.MOZO"/>
    <x v="2"/>
    <s v="1200143804"/>
    <s v="10"/>
    <x v="2579"/>
    <s v="FERIA EMPRENDO/ GRAFICAS/ ENERO"/>
    <d v="2026-01-09T00:00:00"/>
    <s v="MFILIPINI"/>
    <s v="ZSRV"/>
    <s v=""/>
    <s v="76393076"/>
    <s v="JULIO ENRIQUE CRUZ ESPINDOLA IMPREN"/>
    <n v="272712"/>
    <n v="294.52766407827806"/>
    <s v="CLP"/>
    <s v="false"/>
  </r>
  <r>
    <s v="2310"/>
    <s v="CL"/>
    <x v="0"/>
    <n v="604"/>
    <s v="CL Marketing Mall"/>
    <s v="F.MOZO"/>
    <x v="2"/>
    <s v="1200145750"/>
    <s v="10"/>
    <x v="2580"/>
    <s v="FERIA EMPRENDO/ GRAFICAS/ FEBRERO"/>
    <d v="2026-02-17T00:00:00"/>
    <s v="MFILIPINI"/>
    <s v="ZSRV"/>
    <s v=""/>
    <s v="76393076"/>
    <s v="JULIO ENRIQUE CRUZ ESPINDOLA IMPREN"/>
    <n v="272712"/>
    <n v="294.52766407827806"/>
    <s v="CLP"/>
    <s v="false"/>
  </r>
  <r>
    <s v="CUR"/>
    <s v="CL"/>
    <x v="0"/>
    <n v="602"/>
    <s v="CL Ops Mall"/>
    <s v="JLAZO"/>
    <x v="2"/>
    <s v="1200144803"/>
    <s v="10"/>
    <x v="2581"/>
    <s v="COMPRA DE GABINETE DEA Y PARCHE PEDIATRI"/>
    <d v="2026-01-29T00:00:00"/>
    <s v="JLAZO"/>
    <s v="ZSRV"/>
    <s v=""/>
    <s v="76615160"/>
    <s v="EXTINTORES START FIRE Y COMPANIA"/>
    <n v="272100"/>
    <n v="293.86670698648925"/>
    <s v="CLP"/>
    <s v="false"/>
  </r>
  <r>
    <s v="DCO"/>
    <s v="CO"/>
    <x v="3"/>
    <n v="710"/>
    <s v="CO Sgcia Personas"/>
    <s v="A TOVAR"/>
    <x v="2"/>
    <s v="1200144423"/>
    <s v="10"/>
    <x v="2582"/>
    <s v="ESTUDIO DE SEGURIDAD ROOSBEL, MG, CQ, LC"/>
    <d v="2026-01-22T00:00:00"/>
    <s v="EXT_DORTIZ"/>
    <s v="ZSRV"/>
    <s v=""/>
    <s v="C830117019"/>
    <s v="PILGRIM SECURITY LTDA"/>
    <n v="1080400"/>
    <n v="293.74660141381185"/>
    <s v="COP"/>
    <s v="false"/>
  </r>
  <r>
    <s v="1100"/>
    <s v="CL"/>
    <x v="0"/>
    <n v="602"/>
    <s v="CL Ops Mall"/>
    <s v="ASANCHEZ"/>
    <x v="2"/>
    <s v="1200143743"/>
    <s v="10"/>
    <x v="2583"/>
    <s v="Suministro Pilas CR123 y Sellos Segurida"/>
    <d v="2026-01-07T00:00:00"/>
    <s v="EXT_CNARANJO"/>
    <s v="ZSRV"/>
    <s v=""/>
    <s v="76424677"/>
    <s v="IMPORTADORA COMERCIAL CHRISTIAN JAV"/>
    <n v="271770"/>
    <n v="293.51030855464239"/>
    <s v="CLP"/>
    <s v="false"/>
  </r>
  <r>
    <s v="DCO"/>
    <s v="CO"/>
    <x v="3"/>
    <n v="711"/>
    <s v="CO A.Finanzas"/>
    <s v="ABARRAGAN"/>
    <x v="3"/>
    <s v="1200147338"/>
    <s v="10"/>
    <x v="2584"/>
    <s v="PAPELERIA MARZO 26"/>
    <d v="2026-03-16T00:00:00"/>
    <s v="LBARRAGAN"/>
    <s v="ZSRV"/>
    <s v=""/>
    <s v="C900284209"/>
    <s v="PRODIASEO SAS"/>
    <n v="1074150"/>
    <n v="292.04730831973899"/>
    <s v="COP"/>
    <s v="false"/>
  </r>
  <r>
    <s v="OUL"/>
    <s v="PE"/>
    <x v="1"/>
    <n v="803"/>
    <s v="PE Ops Out/Strips"/>
    <s v="mrodriguezc"/>
    <x v="2"/>
    <s v="1200146226"/>
    <s v="10"/>
    <x v="2585"/>
    <s v="Renovación Señaleticas Parkig."/>
    <d v="2026-02-24T00:00:00"/>
    <s v="MRODRIGUEZC"/>
    <s v="ZSRV"/>
    <s v=""/>
    <s v="P60338169"/>
    <s v="INVERSIONES URBANISTICAS OPERADORA"/>
    <n v="1007.5"/>
    <n v="292.02898550724638"/>
    <s v="PEN"/>
    <s v="false"/>
  </r>
  <r>
    <s v="MAM"/>
    <s v="CL"/>
    <x v="0"/>
    <n v="602"/>
    <s v="CL Ops Mall"/>
    <s v="CMEDINA"/>
    <x v="2"/>
    <s v="1200145006"/>
    <s v="10"/>
    <x v="2586"/>
    <s v="Desconexión Red Gabinete Local Banco Chi"/>
    <d v="2026-02-03T00:00:00"/>
    <s v="EXT_KGANA"/>
    <s v="ZSRV"/>
    <s v=""/>
    <s v="76425235"/>
    <s v="REDES CONTRA INCENDIOS SPA"/>
    <n v="7"/>
    <n v="291.66666666666669"/>
    <s v="UF"/>
    <s v="false"/>
  </r>
  <r>
    <s v="AEB"/>
    <s v="CL"/>
    <x v="0"/>
    <n v="602"/>
    <s v="CL Ops Mall"/>
    <s v="MFREITEZ"/>
    <x v="2"/>
    <s v="1200146264"/>
    <s v="10"/>
    <x v="2587"/>
    <s v="CREACION DE PLANOS AZOTEA"/>
    <d v="2026-02-24T00:00:00"/>
    <s v="KVARAS"/>
    <s v="ZSRV"/>
    <s v=""/>
    <s v="77786877"/>
    <s v="DP PROYECTOS LIMITADA"/>
    <n v="7"/>
    <n v="291.66666666666669"/>
    <s v="UF"/>
    <s v="false"/>
  </r>
  <r>
    <s v="1100"/>
    <s v="CL"/>
    <x v="0"/>
    <n v="614"/>
    <s v="CL Explotación TI"/>
    <s v="PPETIT"/>
    <x v="3"/>
    <s v="1200147275"/>
    <s v="10"/>
    <x v="2588"/>
    <s v="Reubicacion Sensor PF Chang"/>
    <d v="2026-03-13T00:00:00"/>
    <s v="PPETIT"/>
    <s v="ZSRV"/>
    <s v="SER_GRAL"/>
    <s v="99549000"/>
    <s v="REMACO S.A"/>
    <n v="7"/>
    <n v="291.66666666666669"/>
    <s v="UF"/>
    <s v="false"/>
  </r>
  <r>
    <s v="1110"/>
    <s v="CL"/>
    <x v="0"/>
    <n v="612"/>
    <s v="CL Serv al Cliente"/>
    <s v="AOLAVARRIA"/>
    <x v="3"/>
    <s v="1200147069"/>
    <s v="10"/>
    <x v="2589"/>
    <s v="EMA-Databot  CON FEBRERO"/>
    <d v="2026-03-11T00:00:00"/>
    <s v="EXT_KBRAVO"/>
    <s v="ZSRV"/>
    <s v=""/>
    <s v="77022253"/>
    <s v="DATABOT SPA"/>
    <n v="7"/>
    <n v="291.66666666666669"/>
    <s v="UF"/>
    <s v="false"/>
  </r>
  <r>
    <s v="ACO"/>
    <s v="CL"/>
    <x v="0"/>
    <n v="612"/>
    <s v="CL Serv al Cliente"/>
    <s v="AOLAVARRIA"/>
    <x v="3"/>
    <s v="1200147085"/>
    <s v="10"/>
    <x v="2590"/>
    <s v="EMA-Databot ACO FEBRERO"/>
    <d v="2026-03-11T00:00:00"/>
    <s v="EXT_KBRAVO"/>
    <s v="ZSRV"/>
    <s v=""/>
    <s v="77022253"/>
    <s v="DATABOT SPA"/>
    <n v="7"/>
    <n v="291.66666666666669"/>
    <s v="UF"/>
    <s v="false"/>
  </r>
  <r>
    <s v="2400"/>
    <s v="CL"/>
    <x v="0"/>
    <n v="602"/>
    <s v="CL Ops Mall"/>
    <s v="rmesa"/>
    <x v="2"/>
    <s v="1200146792"/>
    <s v="10"/>
    <x v="2591"/>
    <s v="SUMINISTRO PROGRAMADOR DE RIEGO JAR COQ"/>
    <d v="2026-03-06T00:00:00"/>
    <s v="EXT_CRODRIGU"/>
    <s v="ZSRV"/>
    <s v=""/>
    <s v="77020931"/>
    <s v="CONSTRUCCIONES Y SERVICIOS GENERALE"/>
    <n v="270000"/>
    <n v="291.59871696564539"/>
    <s v="CLP"/>
    <s v="false"/>
  </r>
  <r>
    <s v="OUL"/>
    <s v="PE"/>
    <x v="1"/>
    <n v="804"/>
    <s v="PE Marketing Mall"/>
    <s v="AFALCON"/>
    <x v="2"/>
    <s v="1200143883"/>
    <s v="10"/>
    <x v="2592"/>
    <s v="POP_Revestimiento Prisma"/>
    <d v="2026-01-12T00:00:00"/>
    <s v="EXT_ACHIHUAN"/>
    <s v="ZSRV"/>
    <s v="SER_MKT"/>
    <s v="P45391868"/>
    <s v="IMAGEN ALTERNATIVA S.A.C."/>
    <n v="1005"/>
    <n v="291.30434782608694"/>
    <s v="PEN"/>
    <s v="false"/>
  </r>
  <r>
    <s v="OUL"/>
    <s v="PE"/>
    <x v="1"/>
    <n v="804"/>
    <s v="PE Marketing Mall"/>
    <s v="YPAREDES"/>
    <x v="2"/>
    <s v="1200146191"/>
    <s v="10"/>
    <x v="2593"/>
    <s v="POP_BTS _Revistimiento eventos"/>
    <d v="2026-02-23T00:00:00"/>
    <s v="EXT_ACHIHUAN"/>
    <s v="ZSRV"/>
    <s v="SER_MKT"/>
    <s v="P45391868"/>
    <s v="IMAGEN ALTERNATIVA S.A.C."/>
    <n v="1005"/>
    <n v="291.30434782608694"/>
    <s v="PEN"/>
    <s v="false"/>
  </r>
  <r>
    <s v="1110"/>
    <s v="CL"/>
    <x v="0"/>
    <n v="603"/>
    <s v="CL Ops Out/Strip"/>
    <s v="MBELLO"/>
    <x v="3"/>
    <s v="1200147655"/>
    <s v="10"/>
    <x v="2594"/>
    <s v="RETIRO CIERRE DURO LOCAL MOTOMUNDI"/>
    <d v="2026-03-19T00:00:00"/>
    <s v="EXT_MBELLO"/>
    <s v="ZSRV"/>
    <s v=""/>
    <s v="77692006"/>
    <s v="FISER SPA"/>
    <n v="268750"/>
    <n v="290.24872290561922"/>
    <s v="CLP"/>
    <s v="false"/>
  </r>
  <r>
    <s v="6740"/>
    <s v="PE"/>
    <x v="2"/>
    <n v="803"/>
    <s v="PE Ops Out/Strips"/>
    <s v="KORDAYA"/>
    <x v="2"/>
    <s v="1200144597"/>
    <s v="10"/>
    <x v="2595"/>
    <s v="TRASLADO_MESAS_VES2"/>
    <d v="2026-01-26T00:00:00"/>
    <s v="KORDAYA"/>
    <s v="ZSRV"/>
    <s v=""/>
    <s v="P60044469"/>
    <s v="A &amp; M INSISTEC S.A.C"/>
    <n v="1000"/>
    <n v="289.85507246376812"/>
    <s v="PEN"/>
    <s v="false"/>
  </r>
  <r>
    <s v="MVS"/>
    <s v="PE"/>
    <x v="2"/>
    <n v="803"/>
    <s v="PE Ops Out/Strips"/>
    <s v="KORDAYA"/>
    <x v="2"/>
    <s v="1200145898"/>
    <s v="10"/>
    <x v="2596"/>
    <s v="PERSONAL_EXTRAORDINARIO"/>
    <d v="2026-02-18T00:00:00"/>
    <s v="KORDAYA"/>
    <s v="ZSRV"/>
    <s v=""/>
    <s v="P53719503"/>
    <s v="EFCO AMERICA S.A."/>
    <n v="1000"/>
    <n v="289.85507246376812"/>
    <s v="PEN"/>
    <s v="false"/>
  </r>
  <r>
    <s v="3540"/>
    <s v="PE"/>
    <x v="1"/>
    <n v="810"/>
    <s v="PE Área Personas"/>
    <s v="JCORONEL"/>
    <x v="2"/>
    <s v="1200145725"/>
    <s v="10"/>
    <x v="2597"/>
    <s v="Consultorio Nutricional Febrero"/>
    <d v="2026-02-17T00:00:00"/>
    <s v="JCORONEL"/>
    <s v="ZSRV"/>
    <s v="SER_PERSO"/>
    <s v="P70369894"/>
    <s v="KATHERINE PAOLA CANTARO BERNARDO"/>
    <n v="1000"/>
    <n v="289.85507246376812"/>
    <s v="PEN"/>
    <s v="false"/>
  </r>
  <r>
    <s v="3520"/>
    <s v="PE"/>
    <x v="1"/>
    <n v="816"/>
    <s v="PE Sgcia Infra"/>
    <s v="MGRATELLY"/>
    <x v="2"/>
    <s v="1200146548"/>
    <s v="10"/>
    <x v="2598"/>
    <s v="SUPERVISION_ICA_FEBRERO_2026"/>
    <d v="2026-03-02T00:00:00"/>
    <s v="EXT_ACHIHUAN"/>
    <s v="ZSRV"/>
    <s v="SER_GRAL"/>
    <s v="P49259204"/>
    <s v="AF CONCEPT S.A.C."/>
    <n v="1000"/>
    <n v="289.85507246376812"/>
    <s v="PEN"/>
    <s v="false"/>
  </r>
  <r>
    <s v="3450"/>
    <s v="PE"/>
    <x v="1"/>
    <n v="804"/>
    <s v="PE Marketing Mall"/>
    <s v="YPAREDES"/>
    <x v="2"/>
    <s v="1200146913"/>
    <s v="10"/>
    <x v="2599"/>
    <s v="POP_Mantenimiento cabina de aire"/>
    <d v="2026-03-09T00:00:00"/>
    <s v="EXT_ACHIHUAN"/>
    <s v="ZSRV"/>
    <s v="SER_MKT"/>
    <s v="P20416564"/>
    <s v="SUSAN LEON PRODUCCIONES Y REPRESENT"/>
    <n v="1000"/>
    <n v="289.85507246376812"/>
    <s v="PEN"/>
    <s v="false"/>
  </r>
  <r>
    <s v="LAR"/>
    <s v="PE"/>
    <x v="1"/>
    <n v="801"/>
    <s v="PE Center Manager"/>
    <s v="FZAMALLOA"/>
    <x v="3"/>
    <s v="1200147391"/>
    <s v="10"/>
    <x v="2600"/>
    <s v="SUM. SAL ABLANDADOR - SIST. AGUA HELADA"/>
    <d v="2026-03-16T00:00:00"/>
    <s v="EXT_KNOLASCO"/>
    <s v="ZSRV"/>
    <s v=""/>
    <s v="P56607803"/>
    <s v="NATIONAL FACILITIES MANAGEMENT S.A."/>
    <n v="1000"/>
    <n v="289.85507246376812"/>
    <s v="PEN"/>
    <s v="false"/>
  </r>
  <r>
    <s v="3510"/>
    <s v="PE"/>
    <x v="1"/>
    <n v="802"/>
    <s v="PE Ops Mall"/>
    <s v="DDIAZ"/>
    <x v="3"/>
    <s v="1200147559"/>
    <s v="10"/>
    <x v="2601"/>
    <s v="Viniles para tachos de residuos"/>
    <d v="2026-03-18T00:00:00"/>
    <s v="DDIAZ"/>
    <s v="ZSRV"/>
    <s v=""/>
    <s v="P60255985"/>
    <s v="YO ME ENCARGO S.A.C"/>
    <n v="995"/>
    <n v="288.40579710144925"/>
    <s v="PEN"/>
    <s v="false"/>
  </r>
  <r>
    <s v="PJM"/>
    <s v="PE"/>
    <x v="1"/>
    <n v="802"/>
    <s v="PE Ops Mall"/>
    <s v="RBECERRA"/>
    <x v="2"/>
    <s v="1200146330"/>
    <s v="10"/>
    <x v="2602"/>
    <s v="REEMPLAZO VALVULA DE PASO"/>
    <d v="2026-02-25T00:00:00"/>
    <s v="RBECERRA"/>
    <s v="ZSRV"/>
    <s v=""/>
    <s v="P60055289"/>
    <s v="ELECTROMING INGENIERÍA Y MANTENIMIE"/>
    <n v="993.8"/>
    <n v="288.05797101449275"/>
    <s v="PEN"/>
    <s v="false"/>
  </r>
  <r>
    <s v="3510"/>
    <s v="PE"/>
    <x v="1"/>
    <n v="802"/>
    <s v="PE Ops Mall"/>
    <s v="DDIAZ"/>
    <x v="2"/>
    <s v="1200144355"/>
    <s v="10"/>
    <x v="2603"/>
    <s v="Indeminización por Daños - Lluvias"/>
    <d v="2026-01-21T00:00:00"/>
    <s v="DDIAZ"/>
    <s v="ZSRV"/>
    <s v=""/>
    <s v="P52933471"/>
    <s v="EMPSER PERU E.I.R.L"/>
    <n v="993.6"/>
    <n v="288"/>
    <s v="PEN"/>
    <s v="false"/>
  </r>
  <r>
    <s v="6740"/>
    <s v="PE"/>
    <x v="2"/>
    <n v="803"/>
    <s v="PE Ops Out/Strips"/>
    <s v="KORDAYA"/>
    <x v="2"/>
    <s v="1200145011"/>
    <s v="10"/>
    <x v="2604"/>
    <s v="SUM_VINILES_CC"/>
    <d v="2026-02-03T00:00:00"/>
    <s v="KORDAYA"/>
    <s v="ZSRV"/>
    <s v=""/>
    <s v="P60847096"/>
    <s v="BRINPER PERU S.A.C"/>
    <n v="990"/>
    <n v="286.95652173913044"/>
    <s v="PEN"/>
    <s v="false"/>
  </r>
  <r>
    <s v="3540"/>
    <s v="PE"/>
    <x v="1"/>
    <n v="811"/>
    <s v="PE Área Admin"/>
    <s v="GRAVINES"/>
    <x v="2"/>
    <s v="1200145315"/>
    <s v="10"/>
    <x v="2605"/>
    <s v="UTILES TPM ENERO"/>
    <d v="2026-02-09T00:00:00"/>
    <s v="GRAVINES"/>
    <s v="ZSRV"/>
    <s v=""/>
    <s v="P53732119"/>
    <s v="DIMERC PERU S.A.C"/>
    <n v="988.72"/>
    <n v="286.58550724637678"/>
    <s v="PEN"/>
    <s v="false"/>
  </r>
  <r>
    <s v="PCA"/>
    <s v="CO"/>
    <x v="3"/>
    <n v="702"/>
    <s v="CO Ops Mall"/>
    <s v="DLOZADA"/>
    <x v="2"/>
    <s v="1200144672"/>
    <s v="10"/>
    <x v="2606"/>
    <s v="EXTRACTOR 14 SIEMENS - FOTOCELDA COT1007"/>
    <d v="2026-01-27T00:00:00"/>
    <s v="RFC_CPI_SAP"/>
    <s v="ZSRV"/>
    <s v=""/>
    <s v="C900708729"/>
    <s v="ALMACEN ELECTRORUEDA S.A.S"/>
    <n v="1050419"/>
    <n v="285.5951604132681"/>
    <s v="COP"/>
    <s v="false"/>
  </r>
  <r>
    <s v="3540"/>
    <s v="PE"/>
    <x v="1"/>
    <n v="814"/>
    <s v="PE Explotación TI"/>
    <s v="ACARVAJAL"/>
    <x v="3"/>
    <s v="1200147653"/>
    <s v="10"/>
    <x v="2607"/>
    <s v="Renovación Certi. Digital PE (Eburns)"/>
    <d v="2026-03-19T00:00:00"/>
    <s v="ACARVAJAL"/>
    <s v="ZSRV"/>
    <s v="SER_GRAL"/>
    <s v="P51232135"/>
    <s v="ZYTRUST S.A."/>
    <n v="285"/>
    <n v="285"/>
    <s v="USD"/>
    <s v="false"/>
  </r>
  <r>
    <s v="ACO"/>
    <s v="CL"/>
    <x v="0"/>
    <n v="604"/>
    <s v="CL Marketing Mall"/>
    <s v="F.MOZO"/>
    <x v="2"/>
    <s v="1200144315"/>
    <s v="10"/>
    <x v="2608"/>
    <s v="VACACIONES DE VERANO/ GRAFICAS/ ENERO"/>
    <d v="2026-01-21T00:00:00"/>
    <s v="MFILIPINI"/>
    <s v="ZSRV"/>
    <s v=""/>
    <s v="76963484"/>
    <s v="PS PRODUCCION GRAFICA-PUBLICIDAD SP"/>
    <n v="263330"/>
    <n v="284.3951486613459"/>
    <s v="CLP"/>
    <s v="false"/>
  </r>
  <r>
    <s v="6400"/>
    <s v="PE"/>
    <x v="2"/>
    <n v="802"/>
    <s v="PE Ops Mall"/>
    <s v="PBRAVO"/>
    <x v="2"/>
    <s v="1200146510"/>
    <s v="10"/>
    <x v="2609"/>
    <s v="SUMINISTROS MEDIDORES"/>
    <d v="2026-02-28T00:00:00"/>
    <s v="PBRAVO"/>
    <s v="ZSRV"/>
    <s v=""/>
    <s v="P60359466"/>
    <s v="ELECTRIC STORE S.A.C."/>
    <n v="980.5"/>
    <n v="284.20289855072463"/>
    <s v="PEN"/>
    <s v="false"/>
  </r>
  <r>
    <s v="MOL"/>
    <s v="PE"/>
    <x v="1"/>
    <n v="802"/>
    <s v="PE Ops Mall"/>
    <s v="JZAPATA"/>
    <x v="2"/>
    <s v="1200145835"/>
    <s v="10"/>
    <x v="2610"/>
    <s v="Suministro y mantenimiento de infrestuct"/>
    <d v="2026-02-18T00:00:00"/>
    <s v="EXT_BRODRIGU"/>
    <s v="ZSRV"/>
    <s v=""/>
    <s v="P80076090"/>
    <s v="MELGAREJO SOTO ALFREDO ."/>
    <n v="980"/>
    <n v="284.05797101449275"/>
    <s v="PEN"/>
    <s v="false"/>
  </r>
  <r>
    <s v="4300"/>
    <s v="CO"/>
    <x v="3"/>
    <n v="702"/>
    <s v="CO Ops Mall"/>
    <s v="ARICO"/>
    <x v="2"/>
    <s v="1200146785"/>
    <s v="10"/>
    <x v="2611"/>
    <s v="SERVICIO DE HIGIENIZACION Y TAPPIS MARZO"/>
    <d v="2026-03-06T00:00:00"/>
    <s v="EXT_JTRUJILL"/>
    <s v="ZSRV"/>
    <s v=""/>
    <s v="C900463507"/>
    <s v="BALOR S . A . S ."/>
    <n v="1042615"/>
    <n v="283.47335508428495"/>
    <s v="COP"/>
    <s v="false"/>
  </r>
  <r>
    <s v="3510"/>
    <s v="PE"/>
    <x v="1"/>
    <n v="802"/>
    <s v="PE Ops Mall"/>
    <s v="DDIAZ"/>
    <x v="2"/>
    <s v="1200144447"/>
    <s v="10"/>
    <x v="2612"/>
    <s v="Materiales para instalación de bancas"/>
    <d v="2026-01-23T00:00:00"/>
    <s v="DDIAZ"/>
    <s v="ZSRV"/>
    <s v=""/>
    <s v="P56607803"/>
    <s v="NATIONAL FACILITIES MANAGEMENT S.A."/>
    <n v="977.5"/>
    <n v="283.33333333333331"/>
    <s v="PEN"/>
    <s v="false"/>
  </r>
  <r>
    <s v="6700"/>
    <s v="PE"/>
    <x v="2"/>
    <n v="802"/>
    <s v="PE Ops Mall"/>
    <s v="ZDIAZ"/>
    <x v="3"/>
    <s v="1200147247"/>
    <s v="10"/>
    <x v="2613"/>
    <s v="OBSEQUIOS POR EL DIA DE LA MUJER"/>
    <d v="2026-03-13T00:00:00"/>
    <s v="ZDIAZ"/>
    <s v="ZSRV"/>
    <s v=""/>
    <s v="P45548262"/>
    <s v="VILLON LLONTOP ROSA CATALINA"/>
    <n v="970"/>
    <n v="281.15942028985506"/>
    <s v="PEN"/>
    <s v="false"/>
  </r>
  <r>
    <s v="ACO"/>
    <s v="CL"/>
    <x v="0"/>
    <n v="604"/>
    <s v="CL Marketing Mall"/>
    <s v="F.MOZO"/>
    <x v="2"/>
    <s v="1200143865"/>
    <s v="10"/>
    <x v="2614"/>
    <s v="RULETA/PRODUCCION/ENERO"/>
    <d v="2026-01-12T00:00:00"/>
    <s v="MFILIPINI"/>
    <s v="ZSRV"/>
    <s v=""/>
    <s v="76666197"/>
    <s v="LA AMPOLLETA PRODUCCION AUDIOVISUAL"/>
    <n v="259650"/>
    <n v="280.42076614862896"/>
    <s v="CLP"/>
    <s v="false"/>
  </r>
  <r>
    <s v="MQU"/>
    <s v="CL"/>
    <x v="0"/>
    <n v="604"/>
    <s v="CL Marketing Mall"/>
    <s v="F.MOZO"/>
    <x v="2"/>
    <s v="1200143869"/>
    <s v="10"/>
    <x v="2615"/>
    <s v="RULETA/ PRODUCCION/ ENERO"/>
    <d v="2026-01-12T00:00:00"/>
    <s v="MFILIPINI"/>
    <s v="ZSRV"/>
    <s v=""/>
    <s v="76666197"/>
    <s v="LA AMPOLLETA PRODUCCION AUDIOVISUAL"/>
    <n v="259650"/>
    <n v="280.42076614862896"/>
    <s v="CLP"/>
    <s v="false"/>
  </r>
  <r>
    <s v="MQU"/>
    <s v="CL"/>
    <x v="0"/>
    <n v="604"/>
    <s v="CL Marketing Mall"/>
    <s v="F.MOZO"/>
    <x v="2"/>
    <s v="1200144631"/>
    <s v="10"/>
    <x v="2616"/>
    <s v="DIA DE LOS ENAMORADOS/ RULETA"/>
    <d v="2026-01-27T00:00:00"/>
    <s v="MFILIPINI"/>
    <s v="ZSRV"/>
    <s v=""/>
    <s v="76666197"/>
    <s v="LA AMPOLLETA PRODUCCION AUDIOVISUAL"/>
    <n v="259650"/>
    <n v="280.42076614862896"/>
    <s v="CLP"/>
    <s v="false"/>
  </r>
  <r>
    <s v="ACO"/>
    <s v="CL"/>
    <x v="0"/>
    <n v="604"/>
    <s v="CL Marketing Mall"/>
    <s v="F.MOZO"/>
    <x v="2"/>
    <s v="1200144636"/>
    <s v="10"/>
    <x v="2617"/>
    <s v="DIA DE LOS ENAMORADOS/ RULETA"/>
    <d v="2026-01-27T00:00:00"/>
    <s v="MFILIPINI"/>
    <s v="ZSRV"/>
    <s v=""/>
    <s v="76666197"/>
    <s v="LA AMPOLLETA PRODUCCION AUDIOVISUAL"/>
    <n v="259650"/>
    <n v="280.42076614862896"/>
    <s v="CLP"/>
    <s v="false"/>
  </r>
  <r>
    <s v="3510"/>
    <s v="PE"/>
    <x v="1"/>
    <n v="802"/>
    <s v="PE Ops Mall"/>
    <s v="DDIAZ"/>
    <x v="2"/>
    <s v="1200146969"/>
    <s v="10"/>
    <x v="2618"/>
    <s v="Reparación de Filtración Hype"/>
    <d v="2026-03-10T00:00:00"/>
    <s v="DDIAZ"/>
    <s v="ZSRV"/>
    <s v=""/>
    <s v="P52933471"/>
    <s v="EMPSER PERU E.I.R.L"/>
    <n v="964.55"/>
    <n v="279.5797101449275"/>
    <s v="PEN"/>
    <s v="false"/>
  </r>
  <r>
    <s v="2400"/>
    <s v="CL"/>
    <x v="0"/>
    <n v="602"/>
    <s v="CL Ops Mall"/>
    <s v="RMESA"/>
    <x v="2"/>
    <s v="1200145669"/>
    <s v="10"/>
    <x v="2619"/>
    <s v="BACTERIAS ENERO 2026 CE1"/>
    <d v="2026-02-16T00:00:00"/>
    <s v="EXT_JHERRERA"/>
    <s v="ZSRV"/>
    <s v=""/>
    <s v="76979393"/>
    <s v="RD SERVICIOS DE INGENIERIA SPA"/>
    <n v="6.7"/>
    <n v="279.16666666666669"/>
    <s v="UF"/>
    <s v="false"/>
  </r>
  <r>
    <s v="2400"/>
    <s v="CL"/>
    <x v="0"/>
    <n v="602"/>
    <s v="CL Ops Mall"/>
    <s v="RMESA"/>
    <x v="2"/>
    <s v="1200145680"/>
    <s v="10"/>
    <x v="2620"/>
    <s v="BACTERIAS ENERO 2026 BRU"/>
    <d v="2026-02-16T00:00:00"/>
    <s v="EXT_JHERRERA"/>
    <s v="ZSRV"/>
    <s v=""/>
    <s v="76979393"/>
    <s v="RD SERVICIOS DE INGENIERIA SPA"/>
    <n v="6.7"/>
    <n v="279.16666666666669"/>
    <s v="UF"/>
    <s v="false"/>
  </r>
  <r>
    <s v="BOG"/>
    <s v="CO"/>
    <x v="3"/>
    <n v="701"/>
    <s v="CO Center Manager"/>
    <s v="ABARRAGAN"/>
    <x v="3"/>
    <s v="1200147350"/>
    <s v="10"/>
    <x v="2621"/>
    <s v="PAPELERIA PLC MAR 26"/>
    <d v="2026-03-16T00:00:00"/>
    <s v="LBARRAGAN"/>
    <s v="ZSRV"/>
    <s v=""/>
    <s v="C900284209"/>
    <s v="PRODIASEO SAS"/>
    <n v="1025450"/>
    <n v="278.8064165307232"/>
    <s v="COP"/>
    <s v="false"/>
  </r>
  <r>
    <s v="MIN"/>
    <s v="PE"/>
    <x v="1"/>
    <n v="801"/>
    <s v="PE Center Manager"/>
    <s v="Ameza"/>
    <x v="2"/>
    <s v="1200146087"/>
    <s v="10"/>
    <x v="2622"/>
    <s v="Proyecto Radios PoC: Equipos de respaldo"/>
    <d v="2026-02-22T00:00:00"/>
    <s v="AMEZAR"/>
    <s v="ZSRV"/>
    <s v="SER_VARIO"/>
    <s v="P55219583"/>
    <s v="SERVICIOS EVENTOS SPECIALES"/>
    <n v="957.6"/>
    <n v="277.56521739130432"/>
    <s v="PEN"/>
    <s v="false"/>
  </r>
  <r>
    <s v="6000"/>
    <s v="PE"/>
    <x v="2"/>
    <n v="801"/>
    <s v="PE Center Manager"/>
    <s v="Ameza"/>
    <x v="2"/>
    <s v="1200146096"/>
    <s v="10"/>
    <x v="2623"/>
    <s v="Proyecto Radios PoC: Equipos de respaldo"/>
    <d v="2026-02-22T00:00:00"/>
    <s v="AMEZAR"/>
    <s v="ZSRV"/>
    <s v="SER_VARIO"/>
    <s v="P55219583"/>
    <s v="SERVICIOS EVENTOS SPECIALES"/>
    <n v="957.6"/>
    <n v="277.56521739130432"/>
    <s v="PEN"/>
    <s v="false"/>
  </r>
  <r>
    <s v="BOG"/>
    <s v="CO"/>
    <x v="3"/>
    <n v="702"/>
    <s v="CO Ops Mall"/>
    <s v="CAROL CORTES"/>
    <x v="2"/>
    <s v="1200145193"/>
    <s v="10"/>
    <x v="2624"/>
    <s v="ROLLOS TERMICOS 80 GR BLANCO TERMICO"/>
    <d v="2026-02-06T00:00:00"/>
    <s v="EXT_APAREDES"/>
    <s v="ZSRV"/>
    <s v=""/>
    <s v="C901094828"/>
    <s v="SOLUCIONES INTEGRALES DE MOVILIDAD,"/>
    <n v="1020000"/>
    <n v="277.32463295269167"/>
    <s v="COP"/>
    <s v="false"/>
  </r>
  <r>
    <s v="3450"/>
    <s v="PE"/>
    <x v="1"/>
    <n v="803"/>
    <s v="PE Ops Out/Strips"/>
    <s v="EREJAS"/>
    <x v="2"/>
    <s v="1200144506"/>
    <s v="10"/>
    <x v="2625"/>
    <s v="DICIEMBRE-Trab. Emerg. Filtración agua T"/>
    <d v="2026-01-23T00:00:00"/>
    <s v="EREJAS"/>
    <s v="ZSRV"/>
    <s v=""/>
    <s v="P56607803"/>
    <s v="NATIONAL FACILITIES MANAGEMENT S.A."/>
    <n v="950"/>
    <n v="275.36231884057969"/>
    <s v="PEN"/>
    <s v="false"/>
  </r>
  <r>
    <s v="3450"/>
    <s v="PE"/>
    <x v="1"/>
    <n v="804"/>
    <s v="PE Marketing Mall"/>
    <s v="JPONCE"/>
    <x v="2"/>
    <s v="1200146161"/>
    <s v="10"/>
    <x v="2626"/>
    <s v="Eventos_AON_BASQUET_ELECTRÓNICO"/>
    <d v="2026-02-23T00:00:00"/>
    <s v="EXT_ACHIHUAN"/>
    <s v="ZSRV"/>
    <s v="SER_MKT"/>
    <s v="P20416564"/>
    <s v="SUSAN LEON PRODUCCIONES Y REPRESENT"/>
    <n v="950"/>
    <n v="275.36231884057969"/>
    <s v="PEN"/>
    <s v="false"/>
  </r>
  <r>
    <s v="3450"/>
    <s v="PE"/>
    <x v="1"/>
    <n v="804"/>
    <s v="PE Marketing Mall"/>
    <s v="JPONCE"/>
    <x v="2"/>
    <s v="1200146158"/>
    <s v="10"/>
    <x v="2627"/>
    <s v="Eventos_AON_REFRESCATE_CON_MILSHAKE"/>
    <d v="2026-02-23T00:00:00"/>
    <s v="EXT_ACHIHUAN"/>
    <s v="ZSRV"/>
    <s v="SER_MKT"/>
    <s v="P20416564"/>
    <s v="SUSAN LEON PRODUCCIONES Y REPRESENT"/>
    <n v="950"/>
    <n v="275.36231884057969"/>
    <s v="PEN"/>
    <s v="false"/>
  </r>
  <r>
    <s v="6000"/>
    <s v="PE"/>
    <x v="2"/>
    <n v="802"/>
    <s v="PE Ops Mall"/>
    <s v="KALVAN"/>
    <x v="2"/>
    <s v="1200146389"/>
    <s v="10"/>
    <x v="2628"/>
    <s v="REVISIÓN_INDEPENDENCIA_FEBRERO_2026"/>
    <d v="2026-02-26T00:00:00"/>
    <s v="EXT_KNOLASCO"/>
    <s v="ZSRV"/>
    <s v="SER_MANTO"/>
    <s v="P49259204"/>
    <s v="AF CONCEPT S.A.C."/>
    <n v="950"/>
    <n v="275.36231884057969"/>
    <s v="PEN"/>
    <s v="false"/>
  </r>
  <r>
    <s v="1100"/>
    <s v="CL"/>
    <x v="0"/>
    <n v="602"/>
    <s v="CL Ops Mall"/>
    <s v="MANTONIETA"/>
    <x v="3"/>
    <s v="1200147430"/>
    <s v="20"/>
    <x v="769"/>
    <s v="Adicionales premarco ex Under Armour"/>
    <d v="2026-03-17T00:00:00"/>
    <s v="EXT_CNARANJO"/>
    <s v="ZSRV"/>
    <s v=""/>
    <s v="76451328"/>
    <s v="MESA ARQUITECTURA LIMITADA"/>
    <n v="254600"/>
    <n v="274.96679014612334"/>
    <s v="CLP"/>
    <s v="false"/>
  </r>
  <r>
    <s v="6030"/>
    <s v="PE"/>
    <x v="2"/>
    <n v="928"/>
    <s v="Corp Gest Riesgo"/>
    <s v="CF"/>
    <x v="1"/>
    <s v="1400009260"/>
    <s v="10"/>
    <x v="2629"/>
    <s v="Póliza Ciberseguridad 28NOV2025 - 28NOV2"/>
    <d v="2026-02-09T00:00:00"/>
    <s v="FPEREZ"/>
    <s v="ZPMH"/>
    <s v=""/>
    <s v="P39062500"/>
    <s v="CHUBB PERU S.A. COMPANIA DE SEGUROS"/>
    <n v="274.93"/>
    <n v="274.93"/>
    <s v="USD"/>
    <s v="false"/>
  </r>
  <r>
    <s v="6700"/>
    <s v="PE"/>
    <x v="2"/>
    <n v="802"/>
    <s v="PE Ops Mall"/>
    <s v="ZDIAZ"/>
    <x v="2"/>
    <s v="1200146953"/>
    <s v="10"/>
    <x v="2630"/>
    <s v="Adicionales Parking Ene - 2026"/>
    <d v="2026-03-10T00:00:00"/>
    <s v="ZDIAZ"/>
    <s v="ZSRV"/>
    <s v=""/>
    <s v="P60338169"/>
    <s v="INVERSIONES URBANISTICAS OPERADORA"/>
    <n v="948"/>
    <n v="274.78260869565219"/>
    <s v="PEN"/>
    <s v="false"/>
  </r>
  <r>
    <s v="6700"/>
    <s v="PE"/>
    <x v="2"/>
    <n v="802"/>
    <s v="PE Ops Mall"/>
    <s v="ZDIAZ"/>
    <x v="2"/>
    <s v="1200146957"/>
    <s v="10"/>
    <x v="2631"/>
    <s v="Adicionales Parking Feb 2026"/>
    <d v="2026-03-10T00:00:00"/>
    <s v="ZDIAZ"/>
    <s v="ZSRV"/>
    <s v=""/>
    <s v="P60338169"/>
    <s v="INVERSIONES URBANISTICAS OPERADORA"/>
    <n v="948"/>
    <n v="274.78260869565219"/>
    <s v="PEN"/>
    <s v="false"/>
  </r>
  <r>
    <s v="6700"/>
    <s v="PE"/>
    <x v="2"/>
    <n v="802"/>
    <s v="PE Ops Mall"/>
    <s v="ZDIAZ"/>
    <x v="3"/>
    <s v="1200147594"/>
    <s v="10"/>
    <x v="2632"/>
    <s v="Adicionales Parking Marz 2026"/>
    <d v="2026-03-18T00:00:00"/>
    <s v="ZDIAZ"/>
    <s v="ZSRV"/>
    <s v=""/>
    <s v="P60338169"/>
    <s v="INVERSIONES URBANISTICAS OPERADORA"/>
    <n v="948"/>
    <n v="274.78260869565219"/>
    <s v="PEN"/>
    <s v="false"/>
  </r>
  <r>
    <s v="4300"/>
    <s v="CO"/>
    <x v="3"/>
    <n v="719"/>
    <s v="CO Gcia Ing"/>
    <s v="JVASQUEZ"/>
    <x v="2"/>
    <s v="1200146478"/>
    <s v="20"/>
    <x v="344"/>
    <s v="6.1.1 Remocion y pintura señali S1 Arb"/>
    <d v="2026-02-27T00:00:00"/>
    <s v="JVASQUEZ"/>
    <s v="ZSRV"/>
    <s v=""/>
    <s v="C900990718"/>
    <s v="OBRA ARANGO SAS"/>
    <n v="1010115"/>
    <n v="274.63703099510604"/>
    <s v="COP"/>
    <s v="false"/>
  </r>
  <r>
    <s v="4300"/>
    <s v="CO"/>
    <x v="3"/>
    <n v="702"/>
    <s v="CO Ops Mall"/>
    <s v="AZAMUDIO"/>
    <x v="2"/>
    <s v="1200143817"/>
    <s v="10"/>
    <x v="2633"/>
    <s v="Reemplazo cableado UTP por fibra optica"/>
    <d v="2026-01-09T00:00:00"/>
    <s v="EXT_JTRUJILL"/>
    <s v="ZSRV"/>
    <s v=""/>
    <s v="C900745379"/>
    <s v="RETAILCHECK COLOMBIA S.A.S"/>
    <n v="1010010"/>
    <n v="274.6084828711256"/>
    <s v="COP"/>
    <s v="false"/>
  </r>
  <r>
    <s v="MIN"/>
    <s v="PE"/>
    <x v="1"/>
    <n v="804"/>
    <s v="PE Marketing Mall"/>
    <s v="AATOCHE"/>
    <x v="2"/>
    <s v="1200146461"/>
    <s v="10"/>
    <x v="2634"/>
    <s v="BTS_Totems,volantes,afiche"/>
    <d v="2026-02-27T00:00:00"/>
    <s v="AATOCHE"/>
    <s v="ZSRV"/>
    <s v=""/>
    <s v="P60410156"/>
    <s v="S &amp; M GIGANTICOLOR S.A.C"/>
    <n v="945"/>
    <n v="273.91304347826087"/>
    <s v="PEN"/>
    <s v="false"/>
  </r>
  <r>
    <s v="3540"/>
    <s v="PE"/>
    <x v="1"/>
    <n v="815"/>
    <s v="PE Gcia Centro Com"/>
    <s v="MZAPATA"/>
    <x v="2"/>
    <s v="1200144044"/>
    <s v="10"/>
    <x v="2635"/>
    <s v="Servicio de Extintores Portátiles"/>
    <d v="2026-01-14T00:00:00"/>
    <s v="PRA_MZAPATA"/>
    <s v="ZSRV"/>
    <s v="SER_GRAL"/>
    <s v="P46184289"/>
    <s v="CORPORACION FIREMAN S S.A.C"/>
    <n v="944"/>
    <n v="273.62318840579707"/>
    <s v="PEN"/>
    <s v="false"/>
  </r>
  <r>
    <s v="3510"/>
    <s v="PE"/>
    <x v="1"/>
    <n v="802"/>
    <s v="PE Ops Mall"/>
    <s v="DDIAZ"/>
    <x v="2"/>
    <s v="1200144364"/>
    <s v="10"/>
    <x v="2636"/>
    <s v="Suministro Pintura de Tráfico"/>
    <d v="2026-01-21T00:00:00"/>
    <s v="DDIAZ"/>
    <s v="ZSRV"/>
    <s v=""/>
    <s v="P47186416"/>
    <s v="WILSON CAMACHO CERDAN"/>
    <n v="941.5"/>
    <n v="272.89855072463769"/>
    <s v="PEN"/>
    <s v="false"/>
  </r>
  <r>
    <s v="DCO"/>
    <s v="CO"/>
    <x v="3"/>
    <n v="711"/>
    <s v="CO A.Finanzas"/>
    <s v="ABARRAGAN"/>
    <x v="2"/>
    <s v="1200144001"/>
    <s v="10"/>
    <x v="2637"/>
    <s v="CABIFY DICIEMBRE 25"/>
    <d v="2026-01-14T00:00:00"/>
    <s v="LBARRAGAN"/>
    <s v="ZSRV"/>
    <s v=""/>
    <s v="C901612438"/>
    <s v="CABIFY EMPRESARIAL S.A.S"/>
    <n v="1003426"/>
    <n v="272.81837955410549"/>
    <s v="COP"/>
    <s v="false"/>
  </r>
  <r>
    <s v="DCO"/>
    <s v="CO"/>
    <x v="3"/>
    <n v="714"/>
    <s v="CO Explotación TI"/>
    <s v="CPAVEZ"/>
    <x v="2"/>
    <s v="1200145746"/>
    <s v="10"/>
    <x v="2638"/>
    <s v="PUNTO RED VC - ARB"/>
    <d v="2026-02-17T00:00:00"/>
    <s v="CPAVEZ"/>
    <s v="ZSRV"/>
    <s v="SER_GRAL"/>
    <s v="C901370985"/>
    <s v="TELCONEX SAS"/>
    <n v="1002500"/>
    <n v="272.56661228928766"/>
    <s v="COP"/>
    <s v="false"/>
  </r>
  <r>
    <s v="MVS"/>
    <s v="PE"/>
    <x v="2"/>
    <n v="803"/>
    <s v="PE Ops Out/Strips"/>
    <s v="KORDAYA"/>
    <x v="3"/>
    <s v="1200147532"/>
    <s v="20"/>
    <x v="2639"/>
    <s v="REPARACION_SPLIT_TARJETA"/>
    <d v="2026-03-18T00:00:00"/>
    <s v="KORDAYA"/>
    <s v="ZSRV"/>
    <s v=""/>
    <s v="P60123269"/>
    <s v="JD COOL INGENIEROS E.I.R.L"/>
    <n v="940"/>
    <n v="272.463768115942"/>
    <s v="PEN"/>
    <s v="false"/>
  </r>
  <r>
    <s v="DCO"/>
    <s v="CO"/>
    <x v="3"/>
    <n v="710"/>
    <s v="CO Sgcia Personas"/>
    <s v="C Ibañez"/>
    <x v="2"/>
    <s v="1200146201"/>
    <s v="10"/>
    <x v="2640"/>
    <s v="Capacitacion primeros auxilios PACSA"/>
    <d v="2026-02-24T00:00:00"/>
    <s v="PRA_KCUBIDES"/>
    <s v="ZSRV"/>
    <s v=""/>
    <s v="C830515294"/>
    <s v="GODOY CORDOBA ABOGADOS S.A.S"/>
    <n v="1000000"/>
    <n v="271.88689505165848"/>
    <s v="COP"/>
    <s v="false"/>
  </r>
  <r>
    <s v="PRT"/>
    <s v="CL"/>
    <x v="0"/>
    <n v="602"/>
    <s v="CL Ops Mall"/>
    <s v="roquendo"/>
    <x v="2"/>
    <s v="1200145189"/>
    <s v="10"/>
    <x v="2641"/>
    <s v="servicio de jardineria Febrero"/>
    <d v="2026-02-08T00:00:00"/>
    <s v="MMARTINEZG"/>
    <s v="ZSRV"/>
    <s v=""/>
    <s v="77328335"/>
    <s v="MASTER GARDEN SPA"/>
    <n v="250500"/>
    <n v="270.53880962923762"/>
    <s v="CLP"/>
    <s v="false"/>
  </r>
  <r>
    <s v="2400"/>
    <s v="CL"/>
    <x v="0"/>
    <n v="602"/>
    <s v="CL Ops Mall"/>
    <s v="RMESA"/>
    <x v="2"/>
    <s v="1200146238"/>
    <s v="10"/>
    <x v="2642"/>
    <s v="Retiro de letreros ex pollo stop"/>
    <d v="2026-02-24T00:00:00"/>
    <s v="PCAMPOS"/>
    <s v="ZSRV"/>
    <s v=""/>
    <s v="77692006"/>
    <s v="FISER SPA"/>
    <n v="250170"/>
    <n v="270.18241119739076"/>
    <s v="CLP"/>
    <s v="false"/>
  </r>
  <r>
    <s v="1110"/>
    <s v="CL"/>
    <x v="0"/>
    <n v="603"/>
    <s v="CL Ops Out/Strip"/>
    <s v="MBELLO"/>
    <x v="2"/>
    <s v="1200144450"/>
    <s v="10"/>
    <x v="2643"/>
    <s v="BOTIQUIN TRAUMA RESCATE AZUL XL"/>
    <d v="2026-01-22T00:00:00"/>
    <s v="EXT_MBELLO"/>
    <s v="ZSRV"/>
    <s v=""/>
    <s v="76615160"/>
    <s v="EXTINTORES START FIRE Y COMPANIA"/>
    <n v="249600"/>
    <n v="269.56681390601881"/>
    <s v="CLP"/>
    <s v="false"/>
  </r>
  <r>
    <s v="6400"/>
    <s v="PE"/>
    <x v="2"/>
    <n v="802"/>
    <s v="PE Ops Mall"/>
    <s v="AVERGARA"/>
    <x v="2"/>
    <s v="1200146303"/>
    <s v="10"/>
    <x v="2644"/>
    <s v="REVISION_CHINCHA_FEBRERO_2026"/>
    <d v="2026-02-25T00:00:00"/>
    <s v="EXT_ACHIHUAN"/>
    <s v="ZSRV"/>
    <s v="SER_GRAL"/>
    <s v="P49259204"/>
    <s v="AF CONCEPT S.A.C."/>
    <n v="930"/>
    <n v="269.56521739130432"/>
    <s v="PEN"/>
    <s v="false"/>
  </r>
  <r>
    <s v="OAS"/>
    <s v="CO"/>
    <x v="3"/>
    <n v="709"/>
    <s v="CO Mktg Div"/>
    <s v="CGUTIERREZ"/>
    <x v="2"/>
    <s v="1200145876"/>
    <s v="10"/>
    <x v="2645"/>
    <s v="RECARGA SMS - OAS"/>
    <d v="2026-02-18T00:00:00"/>
    <s v="AMONTES"/>
    <s v="ZSRV"/>
    <s v="SER_MKT"/>
    <s v="C830015727"/>
    <s v="AXESNET SAS"/>
    <n v="990000"/>
    <n v="269.16802610114195"/>
    <s v="COP"/>
    <s v="false"/>
  </r>
  <r>
    <s v="1100"/>
    <s v="CL"/>
    <x v="0"/>
    <n v="602"/>
    <s v="CL Ops Mall"/>
    <s v="KCEA"/>
    <x v="2"/>
    <s v="1200145294"/>
    <s v="10"/>
    <x v="2646"/>
    <s v="Retiro materiales mont. jirafa -1"/>
    <d v="2026-02-09T00:00:00"/>
    <s v="EXT_CNARANJO"/>
    <s v="ZSRV"/>
    <s v=""/>
    <s v="76179272"/>
    <s v="ANDES FACILITY MANAGEMENT SPA"/>
    <n v="248400"/>
    <n v="268.27081960839377"/>
    <s v="CLP"/>
    <s v="false"/>
  </r>
  <r>
    <s v="6000"/>
    <s v="PE"/>
    <x v="2"/>
    <n v="802"/>
    <s v="PE Ops Mall"/>
    <s v="MCORDOVA"/>
    <x v="2"/>
    <s v="1200145689"/>
    <s v="10"/>
    <x v="2647"/>
    <s v="UTILES DE OFICINA ENERO 26"/>
    <d v="2026-02-16T00:00:00"/>
    <s v="EXT_KNOLASCO"/>
    <s v="ZSRV"/>
    <s v="SER_MANTO"/>
    <s v="P10004918"/>
    <s v="TAI LOY S.A"/>
    <n v="924.92"/>
    <n v="268.0927536231884"/>
    <s v="PEN"/>
    <s v="false"/>
  </r>
  <r>
    <s v="1100"/>
    <s v="CL"/>
    <x v="0"/>
    <n v="602"/>
    <s v="CL Ops Mall"/>
    <s v="CMELLA"/>
    <x v="2"/>
    <s v="1200143910"/>
    <s v="20"/>
    <x v="2648"/>
    <s v="Asistencia técnica para DEA"/>
    <d v="2026-01-12T00:00:00"/>
    <s v="EXT_CNARANJO"/>
    <s v="ZSRV"/>
    <s v=""/>
    <s v="76720778"/>
    <s v="SECURITEK SPA"/>
    <n v="247500"/>
    <n v="267.2988238851749"/>
    <s v="CLP"/>
    <s v="false"/>
  </r>
  <r>
    <s v="LAR"/>
    <s v="PE"/>
    <x v="1"/>
    <n v="801"/>
    <s v="PE Center Manager"/>
    <s v="FZAMALLOA"/>
    <x v="2"/>
    <s v="1200145656"/>
    <s v="10"/>
    <x v="2649"/>
    <s v="SERVICIO ADM SERVICES DESK"/>
    <d v="2026-02-16T00:00:00"/>
    <s v="EXT_BRODRIGU"/>
    <s v="ZSRV"/>
    <s v=""/>
    <s v="P56607803"/>
    <s v="NATIONAL FACILITIES MANAGEMENT S.A."/>
    <n v="920.25"/>
    <n v="266.73913043478257"/>
    <s v="PEN"/>
    <s v="false"/>
  </r>
  <r>
    <s v="MOL"/>
    <s v="PE"/>
    <x v="1"/>
    <n v="802"/>
    <s v="PE Ops Mall"/>
    <s v="JZAPATA"/>
    <x v="2"/>
    <s v="1200145684"/>
    <s v="10"/>
    <x v="2650"/>
    <s v="SERVICIO ADM SERVICES DESK"/>
    <d v="2026-02-16T00:00:00"/>
    <s v="EXT_BRODRIGU"/>
    <s v="ZSRV"/>
    <s v=""/>
    <s v="P56607803"/>
    <s v="NATIONAL FACILITIES MANAGEMENT S.A."/>
    <n v="920.25"/>
    <n v="266.73913043478257"/>
    <s v="PEN"/>
    <s v="false"/>
  </r>
  <r>
    <s v="MOL"/>
    <s v="PE"/>
    <x v="1"/>
    <n v="802"/>
    <s v="PE Ops Mall"/>
    <s v="JZAPATA"/>
    <x v="3"/>
    <s v="1200147479"/>
    <s v="10"/>
    <x v="2651"/>
    <s v="SERVICIO ADM SERVICES DESK"/>
    <d v="2026-03-17T00:00:00"/>
    <s v="EXT_KNOLASCO"/>
    <s v="ZSRV"/>
    <s v=""/>
    <s v="P56607803"/>
    <s v="NATIONAL FACILITIES MANAGEMENT S.A."/>
    <n v="920.25"/>
    <n v="266.73913043478257"/>
    <s v="PEN"/>
    <s v="false"/>
  </r>
  <r>
    <s v="3510"/>
    <s v="PE"/>
    <x v="1"/>
    <n v="804"/>
    <s v="PE Marketing Mall"/>
    <s v="RCULQUI"/>
    <x v="2"/>
    <s v="1200145034"/>
    <s v="10"/>
    <x v="2652"/>
    <s v="Decoración Navidad_Navidad_AlmacenOso"/>
    <d v="2026-02-04T00:00:00"/>
    <s v="SGARIBAY"/>
    <s v="ZSRV"/>
    <s v=""/>
    <s v="P49614128"/>
    <s v="BACKSTAGE &amp; MARKETING SRL"/>
    <n v="920"/>
    <n v="266.66666666666663"/>
    <s v="PEN"/>
    <s v="false"/>
  </r>
  <r>
    <s v="MIN"/>
    <s v="PE"/>
    <x v="1"/>
    <n v="802"/>
    <s v="PE Ops Mall"/>
    <s v="cmalpartida"/>
    <x v="3"/>
    <s v="1200147492"/>
    <s v="10"/>
    <x v="2653"/>
    <s v="DEPOSITORECICLAJE-MIN"/>
    <d v="2026-03-17T00:00:00"/>
    <s v="EXT_EDAVILA"/>
    <s v="ZSRV"/>
    <s v=""/>
    <s v="P52110530"/>
    <s v="COPEX DIGITAL S.A.C."/>
    <n v="920"/>
    <n v="266.66666666666663"/>
    <s v="PEN"/>
    <s v="false"/>
  </r>
  <r>
    <s v="MIN"/>
    <s v="PE"/>
    <x v="1"/>
    <n v="802"/>
    <s v="PE Ops Mall"/>
    <s v="CPISFIL"/>
    <x v="2"/>
    <s v="1200146128"/>
    <s v="10"/>
    <x v="2654"/>
    <s v="Sum. de mat. para cambio de baldosas y p"/>
    <d v="2026-02-23T00:00:00"/>
    <s v="EXT_EDAVILA"/>
    <s v="ZSRV"/>
    <s v=""/>
    <s v="P56607803"/>
    <s v="NATIONAL FACILITIES MANAGEMENT S.A."/>
    <n v="918.75"/>
    <n v="266.30434782608694"/>
    <s v="PEN"/>
    <s v="false"/>
  </r>
  <r>
    <s v="BOG"/>
    <s v="CO"/>
    <x v="3"/>
    <n v="710"/>
    <s v="CO Sgcia Personas"/>
    <s v="JVASQUEZ"/>
    <x v="2"/>
    <s v="1200143949"/>
    <s v="10"/>
    <x v="2655"/>
    <s v="Arreglo filtracion oficinas"/>
    <d v="2026-01-13T00:00:00"/>
    <s v="JVASQUEZ"/>
    <s v="ZSRV"/>
    <s v=""/>
    <s v="C901709864"/>
    <s v="HARGLOS INGENIERIA S.A.S"/>
    <n v="976307"/>
    <n v="265.44507884719957"/>
    <s v="COP"/>
    <s v="false"/>
  </r>
  <r>
    <s v="2400"/>
    <s v="CL"/>
    <x v="0"/>
    <n v="602"/>
    <s v="CL Ops Mall"/>
    <s v="RMESA"/>
    <x v="2"/>
    <s v="1200145262"/>
    <s v="10"/>
    <x v="2656"/>
    <s v="Cambio y reparación chapa sala electrica"/>
    <d v="2026-02-09T00:00:00"/>
    <s v="PCAMPOS"/>
    <s v="ZSRV"/>
    <s v=""/>
    <s v="76694376"/>
    <s v="SERVICIOS INDUSTRIALES ELMEC LIMITA"/>
    <n v="245700"/>
    <n v="265.35483243873728"/>
    <s v="CLP"/>
    <s v="false"/>
  </r>
  <r>
    <s v="BOG"/>
    <s v="CO"/>
    <x v="3"/>
    <n v="702"/>
    <s v="CO Ops Mall"/>
    <s v="CAROL CORTES"/>
    <x v="2"/>
    <s v="1200143947"/>
    <s v="10"/>
    <x v="2657"/>
    <s v="Serv disposi residuos Orga enero AF"/>
    <d v="2026-01-13T00:00:00"/>
    <s v="EXT_APAREDES"/>
    <s v="ZSRV"/>
    <s v=""/>
    <s v="C900803292"/>
    <s v="PLANEACION ESTRATEGICA Y"/>
    <n v="975000"/>
    <n v="265.08972267536706"/>
    <s v="COP"/>
    <s v="false"/>
  </r>
  <r>
    <s v="6740"/>
    <s v="PE"/>
    <x v="2"/>
    <n v="804"/>
    <s v="PE Marketing Mall"/>
    <s v="KORDAYA"/>
    <x v="2"/>
    <s v="1200146122"/>
    <s v="10"/>
    <x v="2658"/>
    <s v="POP_Otras campañas_BRANDEO_BACKING"/>
    <d v="2026-02-23T00:00:00"/>
    <s v="EXT_ACHIHUAN"/>
    <s v="ZSRV"/>
    <s v="SER_MKT"/>
    <s v="P45391868"/>
    <s v="IMAGEN ALTERNATIVA S.A.C."/>
    <n v="912"/>
    <n v="264.3478260869565"/>
    <s v="PEN"/>
    <s v="false"/>
  </r>
  <r>
    <s v="MVS"/>
    <s v="PE"/>
    <x v="2"/>
    <n v="803"/>
    <s v="PE Ops Out/Strips"/>
    <s v="KORDAYA"/>
    <x v="2"/>
    <s v="1200145002"/>
    <s v="10"/>
    <x v="2659"/>
    <s v="SUM_ESTACION_MANUAL"/>
    <d v="2026-02-03T00:00:00"/>
    <s v="KORDAYA"/>
    <s v="ZSRV"/>
    <s v=""/>
    <s v="P60434597"/>
    <s v="DINAMO CONTROL &amp; AUTOMATIZACION S.A"/>
    <n v="910"/>
    <n v="263.768115942029"/>
    <s v="PEN"/>
    <s v="false"/>
  </r>
  <r>
    <s v="6030"/>
    <s v="PE"/>
    <x v="2"/>
    <n v="802"/>
    <s v="PE Ops Mall"/>
    <s v="LHUAMAN"/>
    <x v="2"/>
    <s v="1200145149"/>
    <s v="10"/>
    <x v="2660"/>
    <s v="PERSONAL APOYO SECADO LLUVIAS 1ra 15na"/>
    <d v="2026-02-05T00:00:00"/>
    <s v="LHUAMAN"/>
    <s v="ZSRV"/>
    <s v=""/>
    <s v="P53719503"/>
    <s v="EFCO AMERICA S.A."/>
    <n v="910"/>
    <n v="263.768115942029"/>
    <s v="PEN"/>
    <s v="false"/>
  </r>
  <r>
    <s v="3520"/>
    <s v="PE"/>
    <x v="1"/>
    <n v="802"/>
    <s v="PE Ops Mall"/>
    <s v="GLUDENA"/>
    <x v="2"/>
    <s v="1200143798"/>
    <s v="10"/>
    <x v="2661"/>
    <s v="COMPRA PAPEL HIGIENICO ADICIONAL MP ICA"/>
    <d v="2026-01-08T00:00:00"/>
    <s v="GLUDENA"/>
    <s v="ZSRV"/>
    <s v=""/>
    <s v="P53719503"/>
    <s v="EFCO AMERICA S.A."/>
    <n v="909.59"/>
    <n v="263.64927536231886"/>
    <s v="PEN"/>
    <s v="false"/>
  </r>
  <r>
    <s v="DCO"/>
    <s v="CO"/>
    <x v="3"/>
    <n v="711"/>
    <s v="CO A.Finanzas"/>
    <s v="ABARRAGAN"/>
    <x v="2"/>
    <s v="1200146859"/>
    <s v="10"/>
    <x v="2662"/>
    <s v="INSUMOS CAFETERIA 19% MARZ"/>
    <d v="2026-03-09T00:00:00"/>
    <s v="LBARRAGAN"/>
    <s v="ZSRV"/>
    <s v=""/>
    <s v="C900284209"/>
    <s v="PRODIASEO SAS"/>
    <n v="965980"/>
    <n v="262.63730288200111"/>
    <s v="COP"/>
    <s v="false"/>
  </r>
  <r>
    <s v="2310"/>
    <s v="CL"/>
    <x v="0"/>
    <n v="602"/>
    <s v="CL Ops Mall"/>
    <s v="mmartinez"/>
    <x v="2"/>
    <s v="1200144810"/>
    <s v="10"/>
    <x v="2663"/>
    <s v="Servicio de Aroma Ene- Feb-Mar"/>
    <d v="2026-01-29T00:00:00"/>
    <s v="MMARTINEZG"/>
    <s v="ZSRV"/>
    <s v=""/>
    <s v="76360903"/>
    <s v="RENTOKIL INITIAL CHILE SPA"/>
    <n v="6.3"/>
    <n v="262.5"/>
    <s v="UF"/>
    <s v="false"/>
  </r>
  <r>
    <s v="1100"/>
    <s v="CL"/>
    <x v="0"/>
    <n v="612"/>
    <s v="CL Serv al Cliente"/>
    <s v="JRODRIGUEZ"/>
    <x v="2"/>
    <s v="1200146481"/>
    <s v="10"/>
    <x v="2664"/>
    <s v="QR- Panfletos Pet Friendly"/>
    <d v="2026-02-27T00:00:00"/>
    <s v="EXT_KBRAVO"/>
    <s v="ZSRV"/>
    <s v=""/>
    <s v="76813713"/>
    <s v="PRODUCCIONES PROMOTIVA SPA"/>
    <n v="242950"/>
    <n v="262.38484550667977"/>
    <s v="CLP"/>
    <s v="false"/>
  </r>
  <r>
    <s v="6550"/>
    <s v="PE"/>
    <x v="2"/>
    <n v="802"/>
    <s v="PE Ops Mall"/>
    <s v="yzegarra"/>
    <x v="3"/>
    <s v="1200147118"/>
    <s v="10"/>
    <x v="2665"/>
    <s v="Transporte de ceramicos"/>
    <d v="2026-03-11T00:00:00"/>
    <s v="YZEGARRA"/>
    <s v="ZSRV"/>
    <s v=""/>
    <s v="P56263527"/>
    <s v="CORPORACION WC &amp; HNOS S.A.C"/>
    <n v="904"/>
    <n v="262.02898550724638"/>
    <s v="PEN"/>
    <s v="false"/>
  </r>
  <r>
    <s v="BOG"/>
    <s v="CO"/>
    <x v="3"/>
    <n v="702"/>
    <s v="CO Ops Mall"/>
    <s v="CAROL CORTES"/>
    <x v="2"/>
    <s v="1200143947"/>
    <s v="20"/>
    <x v="2657"/>
    <s v="Serv disposición residuos Orga enero EX"/>
    <d v="2026-01-13T00:00:00"/>
    <s v="EXT_APAREDES"/>
    <s v="ZSRV"/>
    <s v=""/>
    <s v="C900803292"/>
    <s v="PLANEACION ESTRATEGICA Y"/>
    <n v="960000"/>
    <n v="261.01141924959217"/>
    <s v="COP"/>
    <s v="false"/>
  </r>
  <r>
    <s v="4300"/>
    <s v="CO"/>
    <x v="3"/>
    <n v="704"/>
    <s v="CO Mktg Mall"/>
    <s v="JVALDERRAMA"/>
    <x v="3"/>
    <s v="1200147558"/>
    <s v="10"/>
    <x v="2666"/>
    <s v="Contratacion Modelos Videos"/>
    <d v="2026-03-18T00:00:00"/>
    <s v="JVALDERRAMA"/>
    <s v="ZSRV"/>
    <s v=""/>
    <s v="C900885731"/>
    <s v="AGENCIA STAGE S.A.S"/>
    <n v="960000"/>
    <n v="261.01141924959217"/>
    <s v="COP"/>
    <s v="false"/>
  </r>
  <r>
    <s v="2400"/>
    <s v="CL"/>
    <x v="0"/>
    <n v="602"/>
    <s v="CL Ops Mall"/>
    <s v="rmesa"/>
    <x v="2"/>
    <s v="1200146378"/>
    <s v="10"/>
    <x v="2667"/>
    <s v="BACTERIAS ENERO 2026 ANT"/>
    <d v="2026-02-26T00:00:00"/>
    <s v="EXT_JHERRERA"/>
    <s v="ZSRV"/>
    <s v=""/>
    <s v="76360903"/>
    <s v="RENTOKIL INITIAL CHILE SPA"/>
    <n v="241553"/>
    <n v="260.87609214519455"/>
    <s v="CLP"/>
    <s v="false"/>
  </r>
  <r>
    <s v="3510"/>
    <s v="PE"/>
    <x v="1"/>
    <n v="802"/>
    <s v="PE Ops Mall"/>
    <s v="DDIAZ"/>
    <x v="2"/>
    <s v="1200144452"/>
    <s v="10"/>
    <x v="2668"/>
    <s v="Personal Adicional 23 y 24"/>
    <d v="2026-01-22T00:00:00"/>
    <s v="DDIAZ"/>
    <s v="ZSRV"/>
    <s v=""/>
    <s v="P53719503"/>
    <s v="EFCO AMERICA S.A."/>
    <n v="900"/>
    <n v="260.86956521739131"/>
    <s v="PEN"/>
    <s v="false"/>
  </r>
  <r>
    <s v="OUL"/>
    <s v="PE"/>
    <x v="1"/>
    <n v="803"/>
    <s v="PE Ops Out/Strips"/>
    <s v="mrodriguezc"/>
    <x v="2"/>
    <s v="1200145517"/>
    <s v="10"/>
    <x v="2669"/>
    <s v="Epp Ptar Enero 26"/>
    <d v="2026-02-12T00:00:00"/>
    <s v="MRODRIGUEZC"/>
    <s v="ZSRV"/>
    <s v=""/>
    <s v="P56607803"/>
    <s v="NATIONAL FACILITIES MANAGEMENT S.A."/>
    <n v="900"/>
    <n v="260.86956521739131"/>
    <s v="PEN"/>
    <s v="false"/>
  </r>
  <r>
    <s v="MIN"/>
    <s v="PE"/>
    <x v="1"/>
    <n v="804"/>
    <s v="PE Marketing Mall"/>
    <s v="AATOCHE"/>
    <x v="2"/>
    <s v="1200145523"/>
    <s v="10"/>
    <x v="2670"/>
    <s v="Servicio de Ambulancia 20 y 22 Febrero"/>
    <d v="2026-02-12T00:00:00"/>
    <s v="EXT_EDAVILA"/>
    <s v="ZSRV"/>
    <s v="SER_MKT"/>
    <s v="P56324984"/>
    <s v="CORPORACION PERU MEDICAL"/>
    <n v="900"/>
    <n v="260.86956521739131"/>
    <s v="PEN"/>
    <s v="false"/>
  </r>
  <r>
    <s v="6000"/>
    <s v="PE"/>
    <x v="2"/>
    <n v="804"/>
    <s v="PE Marketing Mall"/>
    <s v="AATOCHE"/>
    <x v="2"/>
    <s v="1200145805"/>
    <s v="10"/>
    <x v="2671"/>
    <s v="POP_Volantes Evento Febrero"/>
    <d v="2026-02-17T00:00:00"/>
    <s v="EXT_KNOLASCO"/>
    <s v="ZSRV"/>
    <s v="SER_MKT"/>
    <s v="P51889223"/>
    <s v="FARI PRINT SAC."/>
    <n v="900"/>
    <n v="260.86956521739131"/>
    <s v="PEN"/>
    <s v="false"/>
  </r>
  <r>
    <s v="3510"/>
    <s v="PE"/>
    <x v="1"/>
    <n v="804"/>
    <s v="PE Marketing Mall"/>
    <s v="RCULQUI"/>
    <x v="2"/>
    <s v="1200145950"/>
    <s v="10"/>
    <x v="2672"/>
    <s v="Cerramientos_Local ExWala"/>
    <d v="2026-02-19T00:00:00"/>
    <s v="SGARIBAY"/>
    <s v="ZSRV"/>
    <s v=""/>
    <s v="P49614128"/>
    <s v="BACKSTAGE &amp; MARKETING SRL"/>
    <n v="900"/>
    <n v="260.86956521739131"/>
    <s v="PEN"/>
    <s v="false"/>
  </r>
  <r>
    <s v="3510"/>
    <s v="PE"/>
    <x v="1"/>
    <n v="804"/>
    <s v="PE Marketing Mall"/>
    <s v="RCULQUI"/>
    <x v="2"/>
    <s v="1200146207"/>
    <s v="10"/>
    <x v="2673"/>
    <s v="Premios_BTS_TrasladoPremio"/>
    <d v="2026-02-24T00:00:00"/>
    <s v="SGARIBAY"/>
    <s v="ZSRV"/>
    <s v=""/>
    <s v="P20416564"/>
    <s v="SUSAN LEON PRODUCCIONES Y REPRESENT"/>
    <n v="900"/>
    <n v="260.86956521739131"/>
    <s v="PEN"/>
    <s v="false"/>
  </r>
  <r>
    <s v="3450"/>
    <s v="PE"/>
    <x v="1"/>
    <n v="816"/>
    <s v="PE Sgcia Infra"/>
    <s v="AVERGARA"/>
    <x v="2"/>
    <s v="1200146302"/>
    <s v="10"/>
    <x v="2674"/>
    <s v="PLANOS_VMCHO_FEBRERO_2026"/>
    <d v="2026-02-25T00:00:00"/>
    <s v="EXT_ACHIHUAN"/>
    <s v="ZSRV"/>
    <s v="SER_GRAL"/>
    <s v="P49259204"/>
    <s v="AF CONCEPT S.A.C."/>
    <n v="900"/>
    <n v="260.86956521739131"/>
    <s v="PEN"/>
    <s v="false"/>
  </r>
  <r>
    <s v="LAR"/>
    <s v="PE"/>
    <x v="1"/>
    <n v="801"/>
    <s v="PE Center Manager"/>
    <s v="FZAMALLOA"/>
    <x v="2"/>
    <s v="1200146809"/>
    <s v="10"/>
    <x v="2675"/>
    <s v="Cambio de 03 peines en escaleras eléctri"/>
    <d v="2026-03-06T00:00:00"/>
    <s v="EXT_KNOLASCO"/>
    <s v="ZSRV"/>
    <s v=""/>
    <s v="P56607803"/>
    <s v="NATIONAL FACILITIES MANAGEMENT S.A."/>
    <n v="900"/>
    <n v="260.86956521739131"/>
    <s v="PEN"/>
    <s v="false"/>
  </r>
  <r>
    <s v="OUL"/>
    <s v="PE"/>
    <x v="1"/>
    <n v="803"/>
    <s v="PE Ops Out/Strips"/>
    <s v="mrodriguezc"/>
    <x v="3"/>
    <s v="1200147449"/>
    <s v="10"/>
    <x v="2676"/>
    <s v="Epp ptar febrero 26"/>
    <d v="2026-03-17T00:00:00"/>
    <s v="MRODRIGUEZC"/>
    <s v="ZSRV"/>
    <s v=""/>
    <s v="P56607803"/>
    <s v="NATIONAL FACILITIES MANAGEMENT S.A."/>
    <n v="900"/>
    <n v="260.86956521739131"/>
    <s v="PEN"/>
    <s v="false"/>
  </r>
  <r>
    <s v="OUL"/>
    <s v="PE"/>
    <x v="1"/>
    <n v="803"/>
    <s v="PE Ops Out/Strips"/>
    <s v="mrodriguezc"/>
    <x v="3"/>
    <s v="1200147460"/>
    <s v="10"/>
    <x v="2677"/>
    <s v="Epp ptar Marzo 26"/>
    <d v="2026-03-17T00:00:00"/>
    <s v="MRODRIGUEZC"/>
    <s v="ZSRV"/>
    <s v=""/>
    <s v="P56607803"/>
    <s v="NATIONAL FACILITIES MANAGEMENT S.A."/>
    <n v="900"/>
    <n v="260.86956521739131"/>
    <s v="PEN"/>
    <s v="false"/>
  </r>
  <r>
    <s v="6740"/>
    <s v="PE"/>
    <x v="2"/>
    <n v="814"/>
    <s v="PE Explotación TI"/>
    <s v="CPACHECO"/>
    <x v="1"/>
    <s v="1400009189"/>
    <s v="10"/>
    <x v="2678"/>
    <s v="Telemetria 2026 - MP Chorrill"/>
    <d v="2026-01-26T00:00:00"/>
    <s v="PRA_CPACHECO"/>
    <s v="ZPMH"/>
    <s v="SER_GRAL"/>
    <s v="P56570705"/>
    <s v="ENERGY CLOUD S.A.C"/>
    <n v="899.4"/>
    <n v="260.695652173913"/>
    <s v="PEN"/>
    <s v="false"/>
  </r>
  <r>
    <s v="6740"/>
    <s v="PE"/>
    <x v="2"/>
    <n v="814"/>
    <s v="PE Explotación TI"/>
    <s v="CPACHECO"/>
    <x v="1"/>
    <s v="1400009189"/>
    <s v="20"/>
    <x v="2678"/>
    <s v="Telemetria 2026 - MP Chorrill"/>
    <d v="2026-01-26T00:00:00"/>
    <s v="PRA_CPACHECO"/>
    <s v="ZPMH"/>
    <s v="SER_GRAL"/>
    <s v="P56570705"/>
    <s v="ENERGY CLOUD S.A.C"/>
    <n v="899.4"/>
    <n v="260.695652173913"/>
    <s v="PEN"/>
    <s v="false"/>
  </r>
  <r>
    <s v="6740"/>
    <s v="PE"/>
    <x v="2"/>
    <n v="814"/>
    <s v="PE Explotación TI"/>
    <s v="CPACHECO"/>
    <x v="1"/>
    <s v="1400009189"/>
    <s v="30"/>
    <x v="2678"/>
    <s v="Telemetria 2026 - MP Chorrill"/>
    <d v="2026-01-26T00:00:00"/>
    <s v="PRA_CPACHECO"/>
    <s v="ZPMH"/>
    <s v="SER_GRAL"/>
    <s v="P56570705"/>
    <s v="ENERGY CLOUD S.A.C"/>
    <n v="899.4"/>
    <n v="260.695652173913"/>
    <s v="PEN"/>
    <s v="false"/>
  </r>
  <r>
    <s v="6740"/>
    <s v="PE"/>
    <x v="2"/>
    <n v="814"/>
    <s v="PE Explotación TI"/>
    <s v="CPACHECO"/>
    <x v="1"/>
    <s v="1400009189"/>
    <s v="40"/>
    <x v="2678"/>
    <s v="Telemetria 2026 - MP Chorrill"/>
    <d v="2026-01-26T00:00:00"/>
    <s v="PRA_CPACHECO"/>
    <s v="ZPMH"/>
    <s v="SER_GRAL"/>
    <s v="P56570705"/>
    <s v="ENERGY CLOUD S.A.C"/>
    <n v="899.4"/>
    <n v="260.695652173913"/>
    <s v="PEN"/>
    <s v="false"/>
  </r>
  <r>
    <s v="6740"/>
    <s v="PE"/>
    <x v="2"/>
    <n v="814"/>
    <s v="PE Explotación TI"/>
    <s v="CPACHECO"/>
    <x v="1"/>
    <s v="1400009189"/>
    <s v="50"/>
    <x v="2678"/>
    <s v="Telemetria 2026 - MP Chorrill"/>
    <d v="2026-01-26T00:00:00"/>
    <s v="PRA_CPACHECO"/>
    <s v="ZPMH"/>
    <s v="SER_GRAL"/>
    <s v="P56570705"/>
    <s v="ENERGY CLOUD S.A.C"/>
    <n v="899.4"/>
    <n v="260.695652173913"/>
    <s v="PEN"/>
    <s v="false"/>
  </r>
  <r>
    <s v="6740"/>
    <s v="PE"/>
    <x v="2"/>
    <n v="814"/>
    <s v="PE Explotación TI"/>
    <s v="CPACHECO"/>
    <x v="1"/>
    <s v="1400009189"/>
    <s v="60"/>
    <x v="2678"/>
    <s v="Telemetria 2026 - MP Chorrill"/>
    <d v="2026-01-26T00:00:00"/>
    <s v="PRA_CPACHECO"/>
    <s v="ZPMH"/>
    <s v="SER_GRAL"/>
    <s v="P56570705"/>
    <s v="ENERGY CLOUD S.A.C"/>
    <n v="899.4"/>
    <n v="260.695652173913"/>
    <s v="PEN"/>
    <s v="false"/>
  </r>
  <r>
    <s v="6740"/>
    <s v="PE"/>
    <x v="2"/>
    <n v="814"/>
    <s v="PE Explotación TI"/>
    <s v="CPACHECO"/>
    <x v="1"/>
    <s v="1400009189"/>
    <s v="70"/>
    <x v="2678"/>
    <s v="Telemetria 2026 - MP Chorrill"/>
    <d v="2026-01-26T00:00:00"/>
    <s v="PRA_CPACHECO"/>
    <s v="ZPMH"/>
    <s v="SER_GRAL"/>
    <s v="P56570705"/>
    <s v="ENERGY CLOUD S.A.C"/>
    <n v="899.4"/>
    <n v="260.695652173913"/>
    <s v="PEN"/>
    <s v="false"/>
  </r>
  <r>
    <s v="6740"/>
    <s v="PE"/>
    <x v="2"/>
    <n v="814"/>
    <s v="PE Explotación TI"/>
    <s v="CPACHECO"/>
    <x v="1"/>
    <s v="1400009189"/>
    <s v="80"/>
    <x v="2678"/>
    <s v="Telemetria 2026 - MP Chorrill"/>
    <d v="2026-01-26T00:00:00"/>
    <s v="PRA_CPACHECO"/>
    <s v="ZPMH"/>
    <s v="SER_GRAL"/>
    <s v="P56570705"/>
    <s v="ENERGY CLOUD S.A.C"/>
    <n v="899.4"/>
    <n v="260.695652173913"/>
    <s v="PEN"/>
    <s v="false"/>
  </r>
  <r>
    <s v="6740"/>
    <s v="PE"/>
    <x v="2"/>
    <n v="814"/>
    <s v="PE Explotación TI"/>
    <s v="CPACHECO"/>
    <x v="1"/>
    <s v="1400009189"/>
    <s v="90"/>
    <x v="2678"/>
    <s v="Telemetria 2026 - MP Chorrill"/>
    <d v="2026-01-26T00:00:00"/>
    <s v="PRA_CPACHECO"/>
    <s v="ZPMH"/>
    <s v="SER_GRAL"/>
    <s v="P56570705"/>
    <s v="ENERGY CLOUD S.A.C"/>
    <n v="899.4"/>
    <n v="260.695652173913"/>
    <s v="PEN"/>
    <s v="false"/>
  </r>
  <r>
    <s v="6740"/>
    <s v="PE"/>
    <x v="2"/>
    <n v="814"/>
    <s v="PE Explotación TI"/>
    <s v="CPACHECO"/>
    <x v="1"/>
    <s v="1400009189"/>
    <s v="100"/>
    <x v="2678"/>
    <s v="Telemetria 2026 - MP Chorrill"/>
    <d v="2026-01-26T00:00:00"/>
    <s v="PRA_CPACHECO"/>
    <s v="ZPMH"/>
    <s v="SER_GRAL"/>
    <s v="P56570705"/>
    <s v="ENERGY CLOUD S.A.C"/>
    <n v="899.4"/>
    <n v="260.695652173913"/>
    <s v="PEN"/>
    <s v="false"/>
  </r>
  <r>
    <s v="6740"/>
    <s v="PE"/>
    <x v="2"/>
    <n v="814"/>
    <s v="PE Explotación TI"/>
    <s v="CPACHECO"/>
    <x v="1"/>
    <s v="1400009189"/>
    <s v="110"/>
    <x v="2678"/>
    <s v="Telemetria 2026 - MP Chorrill"/>
    <d v="2026-01-26T00:00:00"/>
    <s v="PRA_CPACHECO"/>
    <s v="ZPMH"/>
    <s v="SER_GRAL"/>
    <s v="P56570705"/>
    <s v="ENERGY CLOUD S.A.C"/>
    <n v="899.4"/>
    <n v="260.695652173913"/>
    <s v="PEN"/>
    <s v="false"/>
  </r>
  <r>
    <s v="6740"/>
    <s v="PE"/>
    <x v="2"/>
    <n v="814"/>
    <s v="PE Explotación TI"/>
    <s v="CPACHECO"/>
    <x v="1"/>
    <s v="1400009189"/>
    <s v="120"/>
    <x v="2678"/>
    <s v="Telemetria 2026 - MP Chorrill"/>
    <d v="2026-01-26T00:00:00"/>
    <s v="PRA_CPACHECO"/>
    <s v="ZPMH"/>
    <s v="SER_GRAL"/>
    <s v="P56570705"/>
    <s v="ENERGY CLOUD S.A.C"/>
    <n v="899.4"/>
    <n v="260.695652173913"/>
    <s v="PEN"/>
    <s v="false"/>
  </r>
  <r>
    <s v="3520"/>
    <s v="PE"/>
    <x v="1"/>
    <n v="808"/>
    <s v="PE Área Legal"/>
    <s v="GOLIVERI"/>
    <x v="2"/>
    <s v="1200146424"/>
    <s v="10"/>
    <x v="2679"/>
    <s v="Liquidación por asesoria Legal - Dic25"/>
    <d v="2026-02-26T00:00:00"/>
    <s v="SGARIBAY"/>
    <s v="ZSRV"/>
    <s v=""/>
    <s v="P54744099"/>
    <s v="ESTUDIO JORGE AVENDANO ABOGADOS"/>
    <n v="260"/>
    <n v="260"/>
    <s v="USD"/>
    <s v="false"/>
  </r>
  <r>
    <s v="3540"/>
    <s v="PE"/>
    <x v="1"/>
    <n v="810"/>
    <s v="PE Área Personas"/>
    <s v="JCORONEL"/>
    <x v="2"/>
    <s v="1200145717"/>
    <s v="10"/>
    <x v="2680"/>
    <s v="EMOS ENERO 2026"/>
    <d v="2026-02-17T00:00:00"/>
    <s v="JCORONEL"/>
    <s v="ZSRV"/>
    <s v="SER_PERSO"/>
    <s v="P54904584"/>
    <s v="INTEGRAMEDICA PERU S.A.C"/>
    <n v="896"/>
    <n v="259.71014492753619"/>
    <s v="PEN"/>
    <s v="false"/>
  </r>
  <r>
    <s v="3520"/>
    <s v="PE"/>
    <x v="1"/>
    <n v="802"/>
    <s v="PE Ops Mall"/>
    <s v="GLUDENA"/>
    <x v="2"/>
    <s v="1200143970"/>
    <s v="10"/>
    <x v="2681"/>
    <s v="SUMINISTRO DE CIELO RASO"/>
    <d v="2026-01-13T00:00:00"/>
    <s v="GLUDENA"/>
    <s v="ZSRV"/>
    <s v=""/>
    <s v="P56607803"/>
    <s v="NATIONAL FACILITIES MANAGEMENT S.A."/>
    <n v="895"/>
    <n v="259.42028985507244"/>
    <s v="PEN"/>
    <s v="false"/>
  </r>
  <r>
    <s v="6500"/>
    <s v="PE"/>
    <x v="2"/>
    <n v="802"/>
    <s v="PE Ops Mall"/>
    <s v="AMARCHESINI"/>
    <x v="2"/>
    <s v="1200144869"/>
    <s v="10"/>
    <x v="2682"/>
    <s v="AUDITORIAS_HUARAL_ENERO_2026"/>
    <d v="2026-01-30T00:00:00"/>
    <s v="EXT_ACHIHUAN"/>
    <s v="ZSRV"/>
    <s v="SER_GRAL"/>
    <s v="P49259204"/>
    <s v="AF CONCEPT S.A.C."/>
    <n v="895"/>
    <n v="259.42028985507244"/>
    <s v="PEN"/>
    <s v="false"/>
  </r>
  <r>
    <s v="2310"/>
    <s v="CL"/>
    <x v="0"/>
    <n v="602"/>
    <s v="CL Ops Mall"/>
    <s v="roquendo"/>
    <x v="2"/>
    <s v="1200144101"/>
    <s v="10"/>
    <x v="2683"/>
    <s v="retiro de escombros"/>
    <d v="2026-01-15T00:00:00"/>
    <s v="MMARTINEZG"/>
    <s v="ZSRV"/>
    <s v=""/>
    <s v="76468156"/>
    <s v="CASANOVA CONSTRUCCION Y SERVICIOS"/>
    <n v="240000"/>
    <n v="259.19885952501812"/>
    <s v="CLP"/>
    <s v="false"/>
  </r>
  <r>
    <s v="2310"/>
    <s v="CL"/>
    <x v="0"/>
    <n v="602"/>
    <s v="CL Ops Mall"/>
    <s v="roquendo"/>
    <x v="2"/>
    <s v="1200146334"/>
    <s v="10"/>
    <x v="2684"/>
    <s v="Retiro de escombros PAN"/>
    <d v="2026-02-25T00:00:00"/>
    <s v="EXT_CRODRIGU"/>
    <s v="ZSRV"/>
    <s v=""/>
    <s v="76229923"/>
    <s v="SERVICIOS DE COMUNICACIONES ASN LIM"/>
    <n v="240000"/>
    <n v="259.19885952501812"/>
    <s v="CLP"/>
    <s v="false"/>
  </r>
  <r>
    <s v="4300"/>
    <s v="CO"/>
    <x v="3"/>
    <n v="704"/>
    <s v="CO Mktg Mall"/>
    <s v="JVALDERRAMA"/>
    <x v="3"/>
    <s v="1200147567"/>
    <s v="10"/>
    <x v="2685"/>
    <s v="Produccion Video Adidas"/>
    <d v="2026-03-18T00:00:00"/>
    <s v="JVALDERRAMA"/>
    <s v="ZSRV"/>
    <s v=""/>
    <s v="C108828389"/>
    <s v="JOHN MAURICIO PALACIO SOLANO"/>
    <n v="950000"/>
    <n v="258.29255029907557"/>
    <s v="COP"/>
    <s v="false"/>
  </r>
  <r>
    <s v="PHM"/>
    <s v="CO"/>
    <x v="3"/>
    <n v="710"/>
    <s v="CO Sgcia Personas"/>
    <s v="C Ibañez"/>
    <x v="2"/>
    <s v="1200146139"/>
    <s v="10"/>
    <x v="2686"/>
    <s v="Base para portatil FABRICATO"/>
    <d v="2026-02-23T00:00:00"/>
    <s v="PRA_KCUBIDES"/>
    <s v="ZSRV"/>
    <s v=""/>
    <s v="C900193492"/>
    <s v="ERGO &amp; HEALTH SAS"/>
    <n v="949553"/>
    <n v="258.17101685698748"/>
    <s v="COP"/>
    <s v="false"/>
  </r>
  <r>
    <s v="3510"/>
    <s v="PE"/>
    <x v="1"/>
    <n v="802"/>
    <s v="PE Ops Mall"/>
    <s v="DDIAZ"/>
    <x v="2"/>
    <s v="1200144498"/>
    <s v="10"/>
    <x v="2687"/>
    <s v="Pastillas de Cloro"/>
    <d v="2026-01-23T00:00:00"/>
    <s v="DDIAZ"/>
    <s v="ZSRV"/>
    <s v=""/>
    <s v="P56607803"/>
    <s v="NATIONAL FACILITIES MANAGEMENT S.A."/>
    <n v="887.5"/>
    <n v="257.24637681159419"/>
    <s v="PEN"/>
    <s v="false"/>
  </r>
  <r>
    <s v="DCO"/>
    <s v="CO"/>
    <x v="3"/>
    <n v="711"/>
    <s v="CO A.Finanzas"/>
    <s v="ABARRAGAN"/>
    <x v="2"/>
    <s v="1200145441"/>
    <s v="10"/>
    <x v="2688"/>
    <s v="INSUMOS CAFE. ENE 26"/>
    <d v="2026-02-11T00:00:00"/>
    <s v="LBARRAGAN"/>
    <s v="ZSRV"/>
    <s v=""/>
    <s v="C900284209"/>
    <s v="PRODIASEO SAS"/>
    <n v="945540"/>
    <n v="257.07993474714516"/>
    <s v="COP"/>
    <s v="false"/>
  </r>
  <r>
    <s v="DCO"/>
    <s v="CO"/>
    <x v="3"/>
    <n v="711"/>
    <s v="CO A.Finanzas"/>
    <s v="ABARRAGAN"/>
    <x v="2"/>
    <s v="1200144006"/>
    <s v="10"/>
    <x v="2689"/>
    <s v="TRANSNISI DIC 25"/>
    <d v="2026-01-14T00:00:00"/>
    <s v="LBARRAGAN"/>
    <s v="ZSRV"/>
    <s v=""/>
    <s v="C901004377"/>
    <s v="TRANSPORTES NISI SAS"/>
    <n v="945000"/>
    <n v="256.93311582381727"/>
    <s v="COP"/>
    <s v="false"/>
  </r>
  <r>
    <s v="3540"/>
    <s v="PE"/>
    <x v="1"/>
    <n v="811"/>
    <s v="PE Área Admin"/>
    <s v="GRAVINES"/>
    <x v="2"/>
    <s v="1200144480"/>
    <s v="20"/>
    <x v="447"/>
    <s v="ESTACIONAMIENTO TPM DICIEMBRE"/>
    <d v="2026-01-23T00:00:00"/>
    <s v="GRAVINES"/>
    <s v="ZSRV"/>
    <s v=""/>
    <s v="P51229363"/>
    <s v="CORPORACION MG SAC"/>
    <n v="885.46"/>
    <n v="256.65507246376814"/>
    <s v="PEN"/>
    <s v="false"/>
  </r>
  <r>
    <s v="2160"/>
    <s v="CL"/>
    <x v="0"/>
    <n v="604"/>
    <s v="CL Marketing Mall"/>
    <s v="JGORICHON"/>
    <x v="2"/>
    <s v="1200144524"/>
    <s v="10"/>
    <x v="2690"/>
    <s v="VDI/ CSAT/ FEBRERO"/>
    <d v="2026-01-26T00:00:00"/>
    <s v="JGORICHON"/>
    <s v="ZSRV"/>
    <s v=""/>
    <s v="76666197"/>
    <s v="LA AMPOLLETA PRODUCCION AUDIOVISUAL"/>
    <n v="236325"/>
    <n v="255.22987698854126"/>
    <s v="CLP"/>
    <s v="false"/>
  </r>
  <r>
    <s v="DCO"/>
    <s v="CO"/>
    <x v="3"/>
    <n v="711"/>
    <s v="CO A.Finanzas"/>
    <s v="ABARRAGAN"/>
    <x v="2"/>
    <s v="1200146762"/>
    <s v="10"/>
    <x v="1797"/>
    <s v="NOVAVENTA FEB 0% FEB"/>
    <d v="2026-03-05T00:00:00"/>
    <s v="LBARRAGAN"/>
    <s v="ZSRV"/>
    <s v=""/>
    <s v="C811025289"/>
    <s v="NOVAVENTA S.A.S"/>
    <n v="936600"/>
    <n v="254.64926590538337"/>
    <s v="COP"/>
    <s v="false"/>
  </r>
  <r>
    <s v="3540"/>
    <s v="PE"/>
    <x v="1"/>
    <n v="810"/>
    <s v="PE Área Personas"/>
    <s v="GRAVINES"/>
    <x v="2"/>
    <s v="1200144106"/>
    <s v="10"/>
    <x v="2691"/>
    <s v="CAFETERIA TPM ENERO 26"/>
    <d v="2026-01-15T00:00:00"/>
    <s v="GRAVINES"/>
    <s v="ZSRV"/>
    <s v="SER_MKT"/>
    <s v="P34054975"/>
    <s v="CONQUISTADORES REAL SERVICE S.A"/>
    <n v="874.95"/>
    <n v="253.60869565217391"/>
    <s v="PEN"/>
    <s v="false"/>
  </r>
  <r>
    <s v="LAR"/>
    <s v="PE"/>
    <x v="1"/>
    <n v="801"/>
    <s v="PE Center Manager"/>
    <s v="FZAMALLOA"/>
    <x v="2"/>
    <s v="1200143764"/>
    <s v="10"/>
    <x v="2692"/>
    <s v="SUMINISTRO DE CARTUCHOS CON FLOTADOR"/>
    <d v="2026-01-07T00:00:00"/>
    <s v="EXT_BRODRIGU"/>
    <s v="ZSRV"/>
    <s v=""/>
    <s v="P60790228"/>
    <s v="JP ENERGY S.A.C"/>
    <n v="873.6"/>
    <n v="253.21739130434781"/>
    <s v="PEN"/>
    <s v="false"/>
  </r>
  <r>
    <s v="MIN"/>
    <s v="PE"/>
    <x v="1"/>
    <n v="802"/>
    <s v="PE Ops Mall"/>
    <s v="jrojas"/>
    <x v="2"/>
    <s v="1200146937"/>
    <s v="10"/>
    <x v="2693"/>
    <s v="utiles de Ofi-Mar26-Min"/>
    <d v="2026-03-10T00:00:00"/>
    <s v="EXT_EDAVILA"/>
    <s v="ZSRV"/>
    <s v=""/>
    <s v="P20416564"/>
    <s v="SUSAN LEON PRODUCCIONES Y REPRESENT"/>
    <n v="873"/>
    <n v="253.04347826086956"/>
    <s v="PEN"/>
    <s v="false"/>
  </r>
  <r>
    <s v="6000"/>
    <s v="PE"/>
    <x v="2"/>
    <n v="802"/>
    <s v="PE Ops Mall"/>
    <s v="LRIOS"/>
    <x v="2"/>
    <s v="1200143837"/>
    <s v="10"/>
    <x v="2694"/>
    <s v="Monitor de gases"/>
    <d v="2026-01-09T00:00:00"/>
    <s v="EXT_KNOLASCO"/>
    <s v="ZSRV"/>
    <s v="SER_MANTO"/>
    <s v="P60593591"/>
    <s v="GREENTEK E.I.R.L"/>
    <n v="872"/>
    <n v="252.75362318840578"/>
    <s v="PEN"/>
    <s v="false"/>
  </r>
  <r>
    <s v="2400"/>
    <s v="CL"/>
    <x v="0"/>
    <n v="602"/>
    <s v="CL Ops Mall"/>
    <s v="RMESA"/>
    <x v="1"/>
    <s v="1400009336"/>
    <s v="10"/>
    <x v="2695"/>
    <s v="Retiro resiudos ROS ENE 2026"/>
    <d v="2026-03-05T00:00:00"/>
    <s v="EXT_JHERRERA"/>
    <s v="ZPMH"/>
    <s v=""/>
    <s v="76042014"/>
    <s v="WALMART CHILE SA"/>
    <n v="233668"/>
    <n v="252.3603296145497"/>
    <s v="CLP"/>
    <s v="false"/>
  </r>
  <r>
    <s v="2400"/>
    <s v="CL"/>
    <x v="0"/>
    <n v="602"/>
    <s v="CL Ops Mall"/>
    <s v="RMESA"/>
    <x v="1"/>
    <s v="1400009336"/>
    <s v="20"/>
    <x v="2695"/>
    <s v="Retiro resiudos ROS FEB 2026"/>
    <d v="2026-03-05T00:00:00"/>
    <s v="EXT_JHERRERA"/>
    <s v="ZPMH"/>
    <s v=""/>
    <s v="76042014"/>
    <s v="WALMART CHILE SA"/>
    <n v="233668"/>
    <n v="252.3603296145497"/>
    <s v="CLP"/>
    <s v="false"/>
  </r>
  <r>
    <s v="2400"/>
    <s v="CL"/>
    <x v="0"/>
    <n v="602"/>
    <s v="CL Ops Mall"/>
    <s v="RMESA"/>
    <x v="1"/>
    <s v="1400009336"/>
    <s v="30"/>
    <x v="2695"/>
    <s v="Retiro resiudos ROS MAR 2026"/>
    <d v="2026-03-05T00:00:00"/>
    <s v="EXT_JHERRERA"/>
    <s v="ZPMH"/>
    <s v=""/>
    <s v="76042014"/>
    <s v="WALMART CHILE SA"/>
    <n v="233668"/>
    <n v="252.3603296145497"/>
    <s v="CLP"/>
    <s v="false"/>
  </r>
  <r>
    <s v="2400"/>
    <s v="CL"/>
    <x v="0"/>
    <n v="602"/>
    <s v="CL Ops Mall"/>
    <s v="RMESA"/>
    <x v="1"/>
    <s v="1400009336"/>
    <s v="40"/>
    <x v="2695"/>
    <s v="Retiro resiudos ROS ABR 2026"/>
    <d v="2026-03-05T00:00:00"/>
    <s v="EXT_JHERRERA"/>
    <s v="ZPMH"/>
    <s v=""/>
    <s v="76042014"/>
    <s v="WALMART CHILE SA"/>
    <n v="233668"/>
    <n v="252.3603296145497"/>
    <s v="CLP"/>
    <s v="false"/>
  </r>
  <r>
    <s v="2400"/>
    <s v="CL"/>
    <x v="0"/>
    <n v="602"/>
    <s v="CL Ops Mall"/>
    <s v="RMESA"/>
    <x v="1"/>
    <s v="1400009336"/>
    <s v="50"/>
    <x v="2695"/>
    <s v="Retiro resiudos ROS MAY 2026"/>
    <d v="2026-03-05T00:00:00"/>
    <s v="EXT_JHERRERA"/>
    <s v="ZPMH"/>
    <s v=""/>
    <s v="76042014"/>
    <s v="WALMART CHILE SA"/>
    <n v="233668"/>
    <n v="252.3603296145497"/>
    <s v="CLP"/>
    <s v="false"/>
  </r>
  <r>
    <s v="2400"/>
    <s v="CL"/>
    <x v="0"/>
    <n v="602"/>
    <s v="CL Ops Mall"/>
    <s v="RMESA"/>
    <x v="1"/>
    <s v="1400009336"/>
    <s v="60"/>
    <x v="2695"/>
    <s v="Retiro resiudos ROS JUN 2026"/>
    <d v="2026-03-05T00:00:00"/>
    <s v="EXT_JHERRERA"/>
    <s v="ZPMH"/>
    <s v=""/>
    <s v="76042014"/>
    <s v="WALMART CHILE SA"/>
    <n v="233668"/>
    <n v="252.3603296145497"/>
    <s v="CLP"/>
    <s v="false"/>
  </r>
  <r>
    <s v="2400"/>
    <s v="CL"/>
    <x v="0"/>
    <n v="602"/>
    <s v="CL Ops Mall"/>
    <s v="RMESA"/>
    <x v="1"/>
    <s v="1400009336"/>
    <s v="70"/>
    <x v="2695"/>
    <s v="Retiro resiudos ROS JUL 2026"/>
    <d v="2026-03-05T00:00:00"/>
    <s v="EXT_JHERRERA"/>
    <s v="ZPMH"/>
    <s v=""/>
    <s v="76042014"/>
    <s v="WALMART CHILE SA"/>
    <n v="233668"/>
    <n v="252.3603296145497"/>
    <s v="CLP"/>
    <s v="false"/>
  </r>
  <r>
    <s v="2400"/>
    <s v="CL"/>
    <x v="0"/>
    <n v="602"/>
    <s v="CL Ops Mall"/>
    <s v="RMESA"/>
    <x v="1"/>
    <s v="1400009336"/>
    <s v="80"/>
    <x v="2695"/>
    <s v="Retiro resiudos ROS AGO 2026"/>
    <d v="2026-03-05T00:00:00"/>
    <s v="EXT_JHERRERA"/>
    <s v="ZPMH"/>
    <s v=""/>
    <s v="76042014"/>
    <s v="WALMART CHILE SA"/>
    <n v="233668"/>
    <n v="252.3603296145497"/>
    <s v="CLP"/>
    <s v="false"/>
  </r>
  <r>
    <s v="2400"/>
    <s v="CL"/>
    <x v="0"/>
    <n v="602"/>
    <s v="CL Ops Mall"/>
    <s v="RMESA"/>
    <x v="1"/>
    <s v="1400009336"/>
    <s v="90"/>
    <x v="2695"/>
    <s v="Retiro resiudos ROS SEP 2026"/>
    <d v="2026-03-05T00:00:00"/>
    <s v="EXT_JHERRERA"/>
    <s v="ZPMH"/>
    <s v=""/>
    <s v="76042014"/>
    <s v="WALMART CHILE SA"/>
    <n v="233668"/>
    <n v="252.3603296145497"/>
    <s v="CLP"/>
    <s v="false"/>
  </r>
  <r>
    <s v="2400"/>
    <s v="CL"/>
    <x v="0"/>
    <n v="602"/>
    <s v="CL Ops Mall"/>
    <s v="RMESA"/>
    <x v="1"/>
    <s v="1400009336"/>
    <s v="100"/>
    <x v="2695"/>
    <s v="Retiro resiudos ROS OCT 2026"/>
    <d v="2026-03-05T00:00:00"/>
    <s v="EXT_JHERRERA"/>
    <s v="ZPMH"/>
    <s v=""/>
    <s v="76042014"/>
    <s v="WALMART CHILE SA"/>
    <n v="233668"/>
    <n v="252.3603296145497"/>
    <s v="CLP"/>
    <s v="false"/>
  </r>
  <r>
    <s v="2400"/>
    <s v="CL"/>
    <x v="0"/>
    <n v="602"/>
    <s v="CL Ops Mall"/>
    <s v="RMESA"/>
    <x v="1"/>
    <s v="1400009336"/>
    <s v="110"/>
    <x v="2695"/>
    <s v="Retiro resiudos ROS NOV 2026"/>
    <d v="2026-03-05T00:00:00"/>
    <s v="EXT_JHERRERA"/>
    <s v="ZPMH"/>
    <s v=""/>
    <s v="76042014"/>
    <s v="WALMART CHILE SA"/>
    <n v="233668"/>
    <n v="252.3603296145497"/>
    <s v="CLP"/>
    <s v="false"/>
  </r>
  <r>
    <s v="2400"/>
    <s v="CL"/>
    <x v="0"/>
    <n v="602"/>
    <s v="CL Ops Mall"/>
    <s v="RMESA"/>
    <x v="1"/>
    <s v="1400009336"/>
    <s v="120"/>
    <x v="2695"/>
    <s v="Retiro resiudos ROS DIC 2026"/>
    <d v="2026-03-05T00:00:00"/>
    <s v="EXT_JHERRERA"/>
    <s v="ZPMH"/>
    <s v=""/>
    <s v="76042014"/>
    <s v="WALMART CHILE SA"/>
    <n v="233668"/>
    <n v="252.3603296145497"/>
    <s v="CLP"/>
    <s v="false"/>
  </r>
  <r>
    <s v="MQU"/>
    <s v="CL"/>
    <x v="0"/>
    <n v="602"/>
    <s v="CL Ops Mall"/>
    <s v="MBELLO"/>
    <x v="3"/>
    <s v="1200147527"/>
    <s v="10"/>
    <x v="2696"/>
    <s v="MANTTO LECTOR DE BILLETES"/>
    <d v="2026-03-18T00:00:00"/>
    <s v="EXT_MBELLO"/>
    <s v="ZSRV"/>
    <s v=""/>
    <s v="92734000"/>
    <s v="SCHARFSTEIN S.A."/>
    <n v="233525"/>
    <n v="252.20589029408271"/>
    <s v="CLP"/>
    <s v="false"/>
  </r>
  <r>
    <s v="6030"/>
    <s v="PE"/>
    <x v="2"/>
    <n v="802"/>
    <s v="PE Ops Mall"/>
    <s v="LHUAMAN"/>
    <x v="2"/>
    <s v="1200144437"/>
    <s v="10"/>
    <x v="2697"/>
    <s v="JALADORES DE AGUA POR LLUVIAS"/>
    <d v="2026-01-22T00:00:00"/>
    <s v="LHUAMAN"/>
    <s v="ZSRV"/>
    <s v=""/>
    <s v="P56607803"/>
    <s v="NATIONAL FACILITIES MANAGEMENT S.A."/>
    <n v="870"/>
    <n v="252.17391304347825"/>
    <s v="PEN"/>
    <s v="false"/>
  </r>
  <r>
    <s v="PCA"/>
    <s v="CO"/>
    <x v="3"/>
    <n v="702"/>
    <s v="CO Ops Mall"/>
    <s v="DLOZADA"/>
    <x v="2"/>
    <s v="1200144020"/>
    <s v="10"/>
    <x v="2698"/>
    <s v="SUMINISTRO 10 FUENTES DE PODER COT099386"/>
    <d v="2026-01-14T00:00:00"/>
    <s v="RFC_CPI_SAP"/>
    <s v="ZSRV"/>
    <s v=""/>
    <s v="C900708729"/>
    <s v="ALMACEN ELECTRORUEDA S.A.S"/>
    <n v="924370"/>
    <n v="251.32408917890157"/>
    <s v="COP"/>
    <s v="false"/>
  </r>
  <r>
    <s v="MQU"/>
    <s v="CL"/>
    <x v="0"/>
    <n v="602"/>
    <s v="CL Ops Mall"/>
    <s v="MBELLO"/>
    <x v="2"/>
    <s v="1200143751"/>
    <s v="10"/>
    <x v="2699"/>
    <s v="ATENCION EMERG CORTINA LOC PICHARA"/>
    <d v="2026-01-07T00:00:00"/>
    <s v="EXT_MBELLO"/>
    <s v="ZSRV"/>
    <s v=""/>
    <s v="96811990"/>
    <s v="LINKES CHILE S.A"/>
    <n v="231579"/>
    <n v="250.10421954143402"/>
    <s v="CLP"/>
    <s v="false"/>
  </r>
  <r>
    <s v="2400"/>
    <s v="CL"/>
    <x v="0"/>
    <n v="602"/>
    <s v="CL Ops Mall"/>
    <s v="RMESA"/>
    <x v="2"/>
    <s v="1200145525"/>
    <s v="10"/>
    <x v="2700"/>
    <s v="Bolardo caja pinchaneumaticos"/>
    <d v="2026-02-12T00:00:00"/>
    <s v="PCAMPOS"/>
    <s v="ZSRV"/>
    <s v=""/>
    <s v="76694376"/>
    <s v="SERVICIOS INDUSTRIALES ELMEC LIMITA"/>
    <n v="231500"/>
    <n v="250.01889991684038"/>
    <s v="CLP"/>
    <s v="false"/>
  </r>
  <r>
    <s v="ACO"/>
    <s v="CL"/>
    <x v="0"/>
    <n v="622"/>
    <s v="CL Arq Mall"/>
    <s v="V RODRIGUEZ"/>
    <x v="0"/>
    <s v="1300008867"/>
    <s v="10"/>
    <x v="2701"/>
    <s v="SERVICIO DE DIBUJO 2026, SEM 1 - ACO"/>
    <d v="2026-01-28T00:00:00"/>
    <s v="BILLESCA"/>
    <s v="ZSPC"/>
    <s v=""/>
    <s v="77699218"/>
    <s v="ECOESPACIO LIMITADA"/>
    <n v="6"/>
    <n v="250"/>
    <s v="UF"/>
    <s v="false"/>
  </r>
  <r>
    <s v="MQU"/>
    <s v="CL"/>
    <x v="0"/>
    <n v="622"/>
    <s v="CL Arq Mall"/>
    <s v="V RODRIGUEZ"/>
    <x v="0"/>
    <s v="1300008868"/>
    <s v="10"/>
    <x v="2702"/>
    <s v="SERVICIO DE DIBUJO 2026  SEM 1, MAQ"/>
    <d v="2026-01-28T00:00:00"/>
    <s v="BILLESCA"/>
    <s v="ZSPC"/>
    <s v=""/>
    <s v="77699218"/>
    <s v="ECOESPACIO LIMITADA"/>
    <n v="6"/>
    <n v="250"/>
    <s v="UF"/>
    <s v="false"/>
  </r>
  <r>
    <s v="LAR"/>
    <s v="PE"/>
    <x v="1"/>
    <n v="801"/>
    <s v="PE Center Manager"/>
    <s v="FZAMALLOA"/>
    <x v="2"/>
    <s v="1200144581"/>
    <s v="10"/>
    <x v="2703"/>
    <s v="Servicio Musicalización FH Enero"/>
    <d v="2026-01-26T00:00:00"/>
    <s v="EXT_BRODRIGU"/>
    <s v="ZSRV"/>
    <s v=""/>
    <s v="P55201854"/>
    <s v="PURA SONICA S.A.C"/>
    <n v="250"/>
    <n v="250"/>
    <s v="USD"/>
    <s v="false"/>
  </r>
  <r>
    <s v="LAR"/>
    <s v="PE"/>
    <x v="1"/>
    <n v="801"/>
    <s v="PE Center Manager"/>
    <s v="FZAMALLOA"/>
    <x v="2"/>
    <s v="1200145721"/>
    <s v="10"/>
    <x v="2704"/>
    <s v="Servicio Musicalización FH Febrero"/>
    <d v="2026-02-16T00:00:00"/>
    <s v="EXT_BRODRIGU"/>
    <s v="ZSRV"/>
    <s v=""/>
    <s v="P55201854"/>
    <s v="PURA SONICA S.A.C"/>
    <n v="250"/>
    <n v="250"/>
    <s v="USD"/>
    <s v="false"/>
  </r>
  <r>
    <s v="DCO"/>
    <s v="CO"/>
    <x v="3"/>
    <n v="710"/>
    <s v="CO Sgcia Personas"/>
    <s v="JVASQUEZ"/>
    <x v="2"/>
    <s v="1200145495"/>
    <s v="10"/>
    <x v="2705"/>
    <s v="Sum e inst sensores iluminacion oficinas"/>
    <d v="2026-02-12T00:00:00"/>
    <s v="JVASQUEZ"/>
    <s v="ZSRV"/>
    <s v=""/>
    <s v="C830043920"/>
    <s v="JIC Y CIA S A S"/>
    <n v="919054"/>
    <n v="249.87873844480697"/>
    <s v="COP"/>
    <s v="false"/>
  </r>
  <r>
    <s v="MAM"/>
    <s v="CL"/>
    <x v="0"/>
    <n v="604"/>
    <s v="CL Marketing Mall"/>
    <s v="JNONES"/>
    <x v="2"/>
    <s v="1200144246"/>
    <s v="10"/>
    <x v="2706"/>
    <s v="VDV/PRODUCCIÓN RADIO/ENERO"/>
    <d v="2026-01-20T00:00:00"/>
    <s v="JNONES"/>
    <s v="ZSRV"/>
    <s v=""/>
    <s v="96771790"/>
    <s v="BBDO PUBLICIDAD SA"/>
    <n v="231000"/>
    <n v="249.47890229282993"/>
    <s v="CLP"/>
    <s v="false"/>
  </r>
  <r>
    <s v="1100"/>
    <s v="CL"/>
    <x v="0"/>
    <n v="602"/>
    <s v="CL Ops Mall"/>
    <s v="KCEA"/>
    <x v="2"/>
    <s v="1200145200"/>
    <s v="10"/>
    <x v="2707"/>
    <s v="RETIRO MATERIALES -1 JIRAFA"/>
    <d v="2026-02-06T00:00:00"/>
    <s v="EXT_DMENESES"/>
    <s v="ZSRV"/>
    <s v=""/>
    <s v="76179272"/>
    <s v="ANDES FACILITY MANAGEMENT SPA"/>
    <n v="230000"/>
    <n v="248.39890704480902"/>
    <s v="CLP"/>
    <s v="false"/>
  </r>
  <r>
    <s v="AEB"/>
    <s v="CL"/>
    <x v="0"/>
    <n v="602"/>
    <s v="CL Ops Mall"/>
    <s v="MFREITEZ"/>
    <x v="2"/>
    <s v="1200146115"/>
    <s v="10"/>
    <x v="2708"/>
    <s v="ESTRUCTURAS METALICAS LECTOR PATENTE"/>
    <d v="2026-02-23T00:00:00"/>
    <s v="KVARAS"/>
    <s v="ZSRV"/>
    <s v=""/>
    <s v="77274068"/>
    <s v="CONSTRUCTORA PUELO SPA"/>
    <n v="229710"/>
    <n v="248.08570842288296"/>
    <s v="CLP"/>
    <s v="false"/>
  </r>
  <r>
    <s v="3520"/>
    <s v="PE"/>
    <x v="1"/>
    <n v="802"/>
    <s v="PE Ops Mall"/>
    <s v="GLUDENA"/>
    <x v="2"/>
    <s v="1200144058"/>
    <s v="10"/>
    <x v="2709"/>
    <s v="MANTTO PUERTAS DE INGRESO ZONA SODIMAC"/>
    <d v="2026-01-14T00:00:00"/>
    <s v="GLUDENA"/>
    <s v="ZSRV"/>
    <s v=""/>
    <s v="P56607803"/>
    <s v="NATIONAL FACILITIES MANAGEMENT S.A."/>
    <n v="850"/>
    <n v="246.37681159420288"/>
    <s v="PEN"/>
    <s v="false"/>
  </r>
  <r>
    <s v="3450"/>
    <s v="PE"/>
    <x v="1"/>
    <n v="804"/>
    <s v="PE Marketing Mall"/>
    <s v="JPONCE"/>
    <x v="2"/>
    <s v="1200146154"/>
    <s v="10"/>
    <x v="2710"/>
    <s v="Eventos_AON_Taller Kokedamas"/>
    <d v="2026-02-23T00:00:00"/>
    <s v="EXT_ACHIHUAN"/>
    <s v="ZSRV"/>
    <s v="SER_MKT"/>
    <s v="P20416564"/>
    <s v="SUSAN LEON PRODUCCIONES Y REPRESENT"/>
    <n v="850"/>
    <n v="246.37681159420288"/>
    <s v="PEN"/>
    <s v="false"/>
  </r>
  <r>
    <s v="OUL"/>
    <s v="PE"/>
    <x v="1"/>
    <n v="803"/>
    <s v="PE Ops Out/Strips"/>
    <s v="mrodriguezc"/>
    <x v="2"/>
    <s v="1200147001"/>
    <s v="10"/>
    <x v="2711"/>
    <s v="Señaleticas de Seguridad Lurin"/>
    <d v="2026-03-10T00:00:00"/>
    <s v="MRODRIGUEZC"/>
    <s v="ZSRV"/>
    <s v=""/>
    <s v="P52110530"/>
    <s v="COPEX DIGITAL S.A.C."/>
    <n v="850"/>
    <n v="246.37681159420288"/>
    <s v="PEN"/>
    <s v="false"/>
  </r>
  <r>
    <s v="OAS"/>
    <s v="CO"/>
    <x v="3"/>
    <n v="703"/>
    <s v="CO Ops Out/Strip"/>
    <s v="LCHARRY"/>
    <x v="3"/>
    <s v="1200147333"/>
    <s v="10"/>
    <x v="2712"/>
    <s v="OASMAR/26 REPARACIÓN BAÑO MUJERES CENTRA"/>
    <d v="2026-03-15T00:00:00"/>
    <s v="RFC_CPI_SAP"/>
    <s v="ZSRV"/>
    <s v=""/>
    <s v="C901024772"/>
    <s v="DM INGENIERIA INTEGRAL SAS NIT 9010"/>
    <n v="905000"/>
    <n v="246.05764002175096"/>
    <s v="COP"/>
    <s v="false"/>
  </r>
  <r>
    <s v="PAG"/>
    <s v="CO"/>
    <x v="3"/>
    <n v="702"/>
    <s v="CO Ops Mall"/>
    <s v="CHERRERA"/>
    <x v="2"/>
    <s v="1200143960"/>
    <s v="10"/>
    <x v="2275"/>
    <s v="SUMINISTRO ALMUERZOS APOYO PONAL"/>
    <d v="2026-01-13T00:00:00"/>
    <s v="EXT_MSAMPER"/>
    <s v="ZSRV"/>
    <s v=""/>
    <s v="C901818338"/>
    <s v="KING MAX GORDOS S.A.S"/>
    <n v="904000"/>
    <n v="245.78575312669929"/>
    <s v="COP"/>
    <s v="false"/>
  </r>
  <r>
    <s v="1100"/>
    <s v="CL"/>
    <x v="0"/>
    <n v="602"/>
    <s v="CL Ops Mall"/>
    <s v="MANTONIETA"/>
    <x v="2"/>
    <s v="1200145300"/>
    <s v="10"/>
    <x v="2410"/>
    <s v="Retiro materiales local Abercrome"/>
    <d v="2026-02-09T00:00:00"/>
    <s v="EXT_CNARANJO"/>
    <s v="ZSRV"/>
    <s v=""/>
    <s v="76179272"/>
    <s v="ANDES FACILITY MANAGEMENT SPA"/>
    <n v="226800"/>
    <n v="244.94292225114211"/>
    <s v="CLP"/>
    <s v="false"/>
  </r>
  <r>
    <s v="1100"/>
    <s v="CL"/>
    <x v="0"/>
    <n v="602"/>
    <s v="CL Ops Mall"/>
    <s v="KCEA"/>
    <x v="2"/>
    <s v="1200145568"/>
    <s v="10"/>
    <x v="2713"/>
    <s v="Retiro materiales desuso bod. SABA"/>
    <d v="2026-02-13T00:00:00"/>
    <s v="EXT_MURRA"/>
    <s v="ZSRV"/>
    <s v=""/>
    <s v="76179272"/>
    <s v="ANDES FACILITY MANAGEMENT SPA"/>
    <n v="226800"/>
    <n v="244.94292225114211"/>
    <s v="CLP"/>
    <s v="false"/>
  </r>
  <r>
    <s v="1100"/>
    <s v="CL"/>
    <x v="0"/>
    <n v="602"/>
    <s v="CL Ops Mall"/>
    <s v="KCEA"/>
    <x v="2"/>
    <s v="1200145592"/>
    <s v="10"/>
    <x v="2714"/>
    <s v="Retiro escombros"/>
    <d v="2026-02-13T00:00:00"/>
    <s v="EXT_MURRA"/>
    <s v="ZSRV"/>
    <s v=""/>
    <s v="76179272"/>
    <s v="ANDES FACILITY MANAGEMENT SPA"/>
    <n v="226800"/>
    <n v="244.94292225114211"/>
    <s v="CLP"/>
    <s v="false"/>
  </r>
  <r>
    <s v="1100"/>
    <s v="CL"/>
    <x v="0"/>
    <n v="610"/>
    <s v="CL Área Personas"/>
    <s v="GOCAMPO"/>
    <x v="3"/>
    <s v="1200147077"/>
    <s v="10"/>
    <x v="2715"/>
    <s v="Feedback y Sello del Líder"/>
    <d v="2026-03-11T00:00:00"/>
    <s v="DQUINTANA"/>
    <s v="ZSRV"/>
    <s v=""/>
    <s v="14711372"/>
    <s v="ELENA RIVAS OTERO"/>
    <n v="5.85"/>
    <n v="243.74999999999997"/>
    <s v="UF"/>
    <s v="false"/>
  </r>
  <r>
    <s v="6400"/>
    <s v="PE"/>
    <x v="2"/>
    <n v="802"/>
    <s v="PE Ops Mall"/>
    <s v="PBRAVO"/>
    <x v="2"/>
    <s v="1200143811"/>
    <s v="10"/>
    <x v="2716"/>
    <s v="NO RUTINARIO ENERO 26"/>
    <d v="2026-01-08T00:00:00"/>
    <s v="PBRAVO"/>
    <s v="ZSRV"/>
    <s v=""/>
    <s v="P53719503"/>
    <s v="EFCO AMERICA S.A."/>
    <n v="840"/>
    <n v="243.47826086956522"/>
    <s v="PEN"/>
    <s v="false"/>
  </r>
  <r>
    <s v="6030"/>
    <s v="PE"/>
    <x v="2"/>
    <n v="802"/>
    <s v="PE Ops Mall"/>
    <s v="LHUAMAN"/>
    <x v="2"/>
    <s v="1200145148"/>
    <s v="10"/>
    <x v="2717"/>
    <s v="PERSONAL APOYO CAMPAÑA NAVIDEÑA"/>
    <d v="2026-02-05T00:00:00"/>
    <s v="LHUAMAN"/>
    <s v="ZSRV"/>
    <s v=""/>
    <s v="P53719503"/>
    <s v="EFCO AMERICA S.A."/>
    <n v="840"/>
    <n v="243.47826086956522"/>
    <s v="PEN"/>
    <s v="false"/>
  </r>
  <r>
    <s v="6400"/>
    <s v="PE"/>
    <x v="2"/>
    <n v="802"/>
    <s v="PE Ops Mall"/>
    <s v="PBRAVO"/>
    <x v="2"/>
    <s v="1200145390"/>
    <s v="10"/>
    <x v="2718"/>
    <s v="NO RUTINARIO CHINCHA - FEB 26"/>
    <d v="2026-02-10T00:00:00"/>
    <s v="PBRAVO"/>
    <s v="ZSRV"/>
    <s v=""/>
    <s v="P53719503"/>
    <s v="EFCO AMERICA S.A."/>
    <n v="840"/>
    <n v="243.47826086956522"/>
    <s v="PEN"/>
    <s v="false"/>
  </r>
  <r>
    <s v="6400"/>
    <s v="PE"/>
    <x v="2"/>
    <n v="802"/>
    <s v="PE Ops Mall"/>
    <s v="PBRAVO"/>
    <x v="2"/>
    <s v="1200146730"/>
    <s v="10"/>
    <x v="2719"/>
    <s v="NO RUTINARIO MARZO 26 - CHINCHA"/>
    <d v="2026-03-05T00:00:00"/>
    <s v="PBRAVO"/>
    <s v="ZSRV"/>
    <s v=""/>
    <s v="P53719503"/>
    <s v="EFCO AMERICA S.A."/>
    <n v="840"/>
    <n v="243.47826086956522"/>
    <s v="PEN"/>
    <s v="false"/>
  </r>
  <r>
    <s v="2160"/>
    <s v="CL"/>
    <x v="0"/>
    <n v="602"/>
    <s v="CL Ops Mall"/>
    <s v="RCORTES"/>
    <x v="3"/>
    <s v="1200147439"/>
    <s v="10"/>
    <x v="2720"/>
    <s v="ZUNCHOS PARA ENFARDADORA"/>
    <d v="2026-03-17T00:00:00"/>
    <s v="EXT_CVENEGAS"/>
    <s v="ZSRV"/>
    <s v=""/>
    <s v="96753590"/>
    <s v="SULO CHILE S.A"/>
    <n v="225000"/>
    <n v="242.99893080470449"/>
    <s v="CLP"/>
    <s v="false"/>
  </r>
  <r>
    <s v="MIN"/>
    <s v="PE"/>
    <x v="1"/>
    <n v="802"/>
    <s v="PE Ops Mall"/>
    <s v="CPISFIL"/>
    <x v="2"/>
    <s v="1200144406"/>
    <s v="10"/>
    <x v="2721"/>
    <s v="MANT PREV.CÁMARA DE CONGELADO – MINK"/>
    <d v="2026-01-22T00:00:00"/>
    <s v="EXT_EDAVILA"/>
    <s v="ZSRV"/>
    <s v=""/>
    <s v="P12663463"/>
    <s v="AUTOREL SRL"/>
    <n v="837"/>
    <n v="242.60869565217391"/>
    <s v="PEN"/>
    <s v="false"/>
  </r>
  <r>
    <s v="3450"/>
    <s v="PE"/>
    <x v="1"/>
    <n v="804"/>
    <s v="PE Marketing Mall"/>
    <s v="JPONCE"/>
    <x v="2"/>
    <s v="1200144843"/>
    <s v="10"/>
    <x v="2722"/>
    <s v="Eventos_AON_Transporte Bounce Wellness P"/>
    <d v="2026-01-29T00:00:00"/>
    <s v="EXT_ACHIHUAN"/>
    <s v="ZSRV"/>
    <s v="SER_MKT"/>
    <s v="P61187836"/>
    <s v="SINGULAR LATIN E.I.R.L"/>
    <n v="834.9"/>
    <n v="241.99999999999997"/>
    <s v="PEN"/>
    <s v="false"/>
  </r>
  <r>
    <s v="1100"/>
    <s v="CL"/>
    <x v="0"/>
    <n v="604"/>
    <s v="CL Marketing Mall"/>
    <s v="MGALLARDO"/>
    <x v="2"/>
    <s v="1200144835"/>
    <s v="10"/>
    <x v="2723"/>
    <s v="GRAFICAS/ TELAS MASSIVA/ FEB 26"/>
    <d v="2026-01-29T00:00:00"/>
    <s v="MGALLARDOC"/>
    <s v="ZSRV"/>
    <s v=""/>
    <s v="76682308"/>
    <s v="AGENCIA DE MEDIOS SIBERIA LIMITADA"/>
    <n v="224000"/>
    <n v="241.91893555668355"/>
    <s v="CLP"/>
    <s v="false"/>
  </r>
  <r>
    <s v="3540"/>
    <s v="PE"/>
    <x v="1"/>
    <n v="811"/>
    <s v="PE Área Admin"/>
    <s v="GRAVINES"/>
    <x v="2"/>
    <s v="1200145788"/>
    <s v="10"/>
    <x v="2724"/>
    <s v="UTILES TPM FEBRERO"/>
    <d v="2026-02-17T00:00:00"/>
    <s v="GRAVINES"/>
    <s v="ZSRV"/>
    <s v=""/>
    <s v="P53732119"/>
    <s v="DIMERC PERU S.A.C"/>
    <n v="833.7"/>
    <n v="241.65217391304347"/>
    <s v="PEN"/>
    <s v="false"/>
  </r>
  <r>
    <s v="PHM"/>
    <s v="CO"/>
    <x v="3"/>
    <n v="702"/>
    <s v="CO Ops Mall"/>
    <s v="JDIAZ"/>
    <x v="2"/>
    <s v="1200146665"/>
    <s v="10"/>
    <x v="2725"/>
    <s v="Insumos Utac Marzo"/>
    <d v="2026-03-04T00:00:00"/>
    <s v="EXT_BOSORNO"/>
    <s v="ZSRV"/>
    <s v=""/>
    <s v="C811006789"/>
    <s v="JUAN D. HOYOS DISTRIBUCIONES S.A.S"/>
    <n v="886572"/>
    <n v="241.04730831973899"/>
    <s v="COP"/>
    <s v="false"/>
  </r>
  <r>
    <s v="2160"/>
    <s v="CL"/>
    <x v="0"/>
    <n v="602"/>
    <s v="CL Ops Mall"/>
    <s v="RCORTES"/>
    <x v="2"/>
    <s v="1200146593"/>
    <s v="10"/>
    <x v="2726"/>
    <s v="REEMPLAZO DE REUDAS CONTENEDORES DE BASU"/>
    <d v="2026-03-03T00:00:00"/>
    <s v="EXT_CVENEGAS"/>
    <s v="ZSRV"/>
    <s v=""/>
    <s v="96811990"/>
    <s v="LINKES CHILE S.A"/>
    <n v="223032"/>
    <n v="240.87350015659933"/>
    <s v="CLP"/>
    <s v="false"/>
  </r>
  <r>
    <s v="3300"/>
    <s v="PE"/>
    <x v="1"/>
    <n v="802"/>
    <s v="PE Ops Mall"/>
    <s v="APRADA"/>
    <x v="2"/>
    <s v="1200145675"/>
    <s v="10"/>
    <x v="2727"/>
    <s v="CAMBIO VINILES RESIDUOS AREQ FEB26"/>
    <d v="2026-02-16T00:00:00"/>
    <s v="APRADA"/>
    <s v="ZSRV"/>
    <s v="SER_GRAL"/>
    <s v="P45502660"/>
    <s v="MULTIPROCESOS CONSULTORES &amp; EJECUTO"/>
    <n v="830.51"/>
    <n v="240.72753623188405"/>
    <s v="PEN"/>
    <s v="false"/>
  </r>
  <r>
    <s v="3540"/>
    <s v="PE"/>
    <x v="1"/>
    <n v="811"/>
    <s v="PE Área Admin"/>
    <s v="GRAVINES"/>
    <x v="3"/>
    <s v="1200147105"/>
    <s v="10"/>
    <x v="2728"/>
    <s v="SERVICIO COURIER ENERO"/>
    <d v="2026-03-11T00:00:00"/>
    <s v="GRAVINES"/>
    <s v="ZSRV"/>
    <s v=""/>
    <s v="P61093700"/>
    <s v="SEBAYALA LOGISTICA S.A.C"/>
    <n v="830.5"/>
    <n v="240.72463768115941"/>
    <s v="PEN"/>
    <s v="false"/>
  </r>
  <r>
    <s v="MIN"/>
    <s v="PE"/>
    <x v="1"/>
    <n v="804"/>
    <s v="PE Marketing Mall"/>
    <s v="AATOCHE"/>
    <x v="2"/>
    <s v="1200146422"/>
    <s v="10"/>
    <x v="2729"/>
    <s v="Eventos_Mariachis_14/02"/>
    <d v="2026-02-26T00:00:00"/>
    <s v="EXT_EDAVILA"/>
    <s v="ZSRV"/>
    <s v="SER_MKT"/>
    <s v="P20416564"/>
    <s v="SUSAN LEON PRODUCCIONES Y REPRESENT"/>
    <n v="830"/>
    <n v="240.57971014492753"/>
    <s v="PEN"/>
    <s v="false"/>
  </r>
  <r>
    <s v="MVS"/>
    <s v="PE"/>
    <x v="2"/>
    <n v="803"/>
    <s v="PE Ops Out/Strips"/>
    <s v="KORDAYA"/>
    <x v="3"/>
    <s v="1200147532"/>
    <s v="10"/>
    <x v="2639"/>
    <s v="REPARACION_SPLIT_MOTOR"/>
    <d v="2026-03-18T00:00:00"/>
    <s v="KORDAYA"/>
    <s v="ZSRV"/>
    <s v=""/>
    <s v="P60123269"/>
    <s v="JD COOL INGENIEROS E.I.R.L"/>
    <n v="830"/>
    <n v="240.57971014492753"/>
    <s v="PEN"/>
    <s v="false"/>
  </r>
  <r>
    <s v="4300"/>
    <s v="CO"/>
    <x v="3"/>
    <n v="719"/>
    <s v="CO Gcia Ing"/>
    <s v="JVASQUEZ"/>
    <x v="2"/>
    <s v="1200144042"/>
    <s v="10"/>
    <x v="2730"/>
    <s v="4.1.1 Sum e inst sifon antiolor S1 ARB"/>
    <d v="2026-01-14T00:00:00"/>
    <s v="JVASQUEZ"/>
    <s v="ZSRV"/>
    <s v=""/>
    <s v="C901498330"/>
    <s v="CONSTRUCCIÓN Y MANTENIMIENTO 7/24 S"/>
    <n v="884600"/>
    <n v="240.51114736269713"/>
    <s v="COP"/>
    <s v="false"/>
  </r>
  <r>
    <s v="1100"/>
    <s v="CL"/>
    <x v="0"/>
    <n v="604"/>
    <s v="CL Marketing Mall"/>
    <s v="MGALLARDO"/>
    <x v="2"/>
    <s v="1200144837"/>
    <s v="10"/>
    <x v="2731"/>
    <s v="VERANO/ COMPRA SILLAS/ FEB 26"/>
    <d v="2026-01-29T00:00:00"/>
    <s v="MGALLARDOC"/>
    <s v="ZSRV"/>
    <s v=""/>
    <s v="76682308"/>
    <s v="AGENCIA DE MEDIOS SIBERIA LIMITADA"/>
    <n v="222000"/>
    <n v="239.75894506064174"/>
    <s v="CLP"/>
    <s v="false"/>
  </r>
  <r>
    <s v="MOL"/>
    <s v="PE"/>
    <x v="1"/>
    <n v="802"/>
    <s v="PE Ops Mall"/>
    <s v="ameza"/>
    <x v="2"/>
    <s v="1200145633"/>
    <s v="10"/>
    <x v="2732"/>
    <s v="Centralización: Reubicación tarjeta Fire"/>
    <d v="2026-02-14T00:00:00"/>
    <s v="AMEZAR"/>
    <s v="ZSRV"/>
    <s v=""/>
    <s v="P61083366"/>
    <s v="NEUTECH PERU S.A.C"/>
    <n v="820"/>
    <n v="237.68115942028984"/>
    <s v="PEN"/>
    <s v="false"/>
  </r>
  <r>
    <s v="MVS"/>
    <s v="PE"/>
    <x v="2"/>
    <n v="803"/>
    <s v="PE Ops Out/Strips"/>
    <s v="KORDAYA"/>
    <x v="2"/>
    <s v="1200146869"/>
    <s v="10"/>
    <x v="2733"/>
    <s v="MANTENIMIENTO_DEA"/>
    <d v="2026-03-09T00:00:00"/>
    <s v="KORDAYA"/>
    <s v="ZSRV"/>
    <s v=""/>
    <s v="P60865842"/>
    <s v="EMERGENCY SURVIVAL S.A.C"/>
    <n v="820"/>
    <n v="237.68115942028984"/>
    <s v="PEN"/>
    <s v="false"/>
  </r>
  <r>
    <s v="6740"/>
    <s v="PE"/>
    <x v="2"/>
    <n v="803"/>
    <s v="PE Ops Out/Strips"/>
    <s v="KORDAYA"/>
    <x v="2"/>
    <s v="1200146870"/>
    <s v="10"/>
    <x v="2734"/>
    <s v="MANTENIMIENTO_DEA"/>
    <d v="2026-03-09T00:00:00"/>
    <s v="KORDAYA"/>
    <s v="ZSRV"/>
    <s v=""/>
    <s v="P60865842"/>
    <s v="EMERGENCY SURVIVAL S.A.C"/>
    <n v="820"/>
    <n v="237.68115942028984"/>
    <s v="PEN"/>
    <s v="false"/>
  </r>
  <r>
    <s v="3520"/>
    <s v="PE"/>
    <x v="1"/>
    <n v="802"/>
    <s v="PE Ops Mall"/>
    <s v="GLUDENA"/>
    <x v="3"/>
    <s v="1200147111"/>
    <s v="10"/>
    <x v="2735"/>
    <s v="MANTENIMIENTO LINEA A TIERRA G.E. 03"/>
    <d v="2026-03-11T00:00:00"/>
    <s v="GLUDENA"/>
    <s v="ZSRV"/>
    <s v=""/>
    <s v="P56607803"/>
    <s v="NATIONAL FACILITIES MANAGEMENT S.A."/>
    <n v="820"/>
    <n v="237.68115942028984"/>
    <s v="PEN"/>
    <s v="false"/>
  </r>
  <r>
    <s v="1100"/>
    <s v="CL"/>
    <x v="0"/>
    <n v="602"/>
    <s v="CL Ops Mall"/>
    <s v="FJELDRES"/>
    <x v="3"/>
    <s v="1200147408"/>
    <s v="10"/>
    <x v="2736"/>
    <s v="Pack adhesivos cajero parking PAO"/>
    <d v="2026-03-16T00:00:00"/>
    <s v="EXT_MURRA"/>
    <s v="ZSRV"/>
    <s v=""/>
    <s v="76682308"/>
    <s v="AGENCIA DE MEDIOS SIBERIA LIMITADA"/>
    <n v="220000"/>
    <n v="237.59895456459992"/>
    <s v="CLP"/>
    <s v="false"/>
  </r>
  <r>
    <s v="MIN"/>
    <s v="PE"/>
    <x v="1"/>
    <n v="802"/>
    <s v="PE Ops Mall"/>
    <s v="cpisfil"/>
    <x v="2"/>
    <s v="1200144403"/>
    <s v="10"/>
    <x v="2737"/>
    <s v="MANT.PREV. PRODUCTORA DE HIELO2000"/>
    <d v="2026-01-22T00:00:00"/>
    <s v="EXT_EDAVILA"/>
    <s v="ZSRV"/>
    <s v=""/>
    <s v="P12663463"/>
    <s v="AUTOREL SRL"/>
    <n v="819"/>
    <n v="237.39130434782606"/>
    <s v="PEN"/>
    <s v="false"/>
  </r>
  <r>
    <s v="1100"/>
    <s v="CL"/>
    <x v="0"/>
    <n v="602"/>
    <s v="CL Ops Mall"/>
    <s v="ASANCHEZ"/>
    <x v="2"/>
    <s v="1200144076"/>
    <s v="10"/>
    <x v="2738"/>
    <s v="Mantención extintores DCL"/>
    <d v="2026-01-15T00:00:00"/>
    <s v="EXT_CNARANJO"/>
    <s v="ZSRV"/>
    <s v=""/>
    <s v="79894400"/>
    <s v="ARTICULOS DE SEGURIDAD WILUG LIMITA"/>
    <n v="219422"/>
    <n v="236.97471731124384"/>
    <s v="CLP"/>
    <s v="false"/>
  </r>
  <r>
    <s v="CUR"/>
    <s v="CL"/>
    <x v="0"/>
    <n v="604"/>
    <s v="CL Marketing Mall"/>
    <s v="F.MOZO"/>
    <x v="2"/>
    <s v="1200144639"/>
    <s v="10"/>
    <x v="2739"/>
    <s v="GRAFICAS/ RECAMBIO EMERGENCIA"/>
    <d v="2026-01-27T00:00:00"/>
    <s v="MFILIPINI"/>
    <s v="ZSRV"/>
    <s v=""/>
    <s v="76587432"/>
    <s v="SERVICIOS DE DISENO Y MULTIMEDIA"/>
    <n v="217600"/>
    <n v="235.00696596934975"/>
    <s v="CLP"/>
    <s v="false"/>
  </r>
  <r>
    <s v="PCA"/>
    <s v="CO"/>
    <x v="3"/>
    <n v="702"/>
    <s v="CO Ops Mall"/>
    <s v="DLOZADA"/>
    <x v="2"/>
    <s v="1200146599"/>
    <s v="10"/>
    <x v="2740"/>
    <s v="CINTA SEÑALIZACIÓN RUTAS EVACUACIÓN. COT"/>
    <d v="2026-03-03T00:00:00"/>
    <s v="RFC_CPI_SAP"/>
    <s v="ZSRV"/>
    <s v=""/>
    <s v="C900669496"/>
    <s v="COMERCIALIZADORA DE INSUMOS"/>
    <n v="864000"/>
    <n v="234.91027732463294"/>
    <s v="COP"/>
    <s v="false"/>
  </r>
  <r>
    <s v="6740"/>
    <s v="PE"/>
    <x v="2"/>
    <n v="804"/>
    <s v="PE Marketing Mall"/>
    <s v="KORDAYA"/>
    <x v="2"/>
    <s v="1200146632"/>
    <s v="10"/>
    <x v="2741"/>
    <s v="BTL_Eventos2-Marzo-CHO"/>
    <d v="2026-03-03T00:00:00"/>
    <s v="EXT_ACHIHUAN"/>
    <s v="ZSRV"/>
    <s v="SER_MKT"/>
    <s v="P60187122"/>
    <s v="IMAGETING E.I.R.L"/>
    <n v="810"/>
    <n v="234.78260869565216"/>
    <s v="PEN"/>
    <s v="false"/>
  </r>
  <r>
    <s v="6700"/>
    <s v="PE"/>
    <x v="2"/>
    <n v="802"/>
    <s v="PE Ops Mall"/>
    <s v="ZDIAZ"/>
    <x v="3"/>
    <s v="1200147246"/>
    <s v="10"/>
    <x v="2742"/>
    <s v="EVENTOS -  SONIDO MARZO 26"/>
    <d v="2026-03-13T00:00:00"/>
    <s v="ZDIAZ"/>
    <s v="ZSRV"/>
    <s v=""/>
    <s v="P45548262"/>
    <s v="VILLON LLONTOP ROSA CATALINA"/>
    <n v="810"/>
    <n v="234.78260869565216"/>
    <s v="PEN"/>
    <s v="false"/>
  </r>
  <r>
    <s v="6000"/>
    <s v="PE"/>
    <x v="2"/>
    <n v="801"/>
    <s v="PE Center Manager"/>
    <s v="ADERLI"/>
    <x v="2"/>
    <s v="1200146327"/>
    <s v="10"/>
    <x v="2743"/>
    <s v="COMISIÓN FEE IMPRESION DE VINILOS VALORE"/>
    <d v="2026-02-25T00:00:00"/>
    <s v="EXT_KNOLASCO"/>
    <s v="ZSRV"/>
    <s v="SER_MANTO"/>
    <s v="P55219583"/>
    <s v="SERVICIOS EVENTOS SPECIALES"/>
    <n v="809.95"/>
    <n v="234.768115942029"/>
    <s v="PEN"/>
    <s v="false"/>
  </r>
  <r>
    <s v="6000"/>
    <s v="PE"/>
    <x v="2"/>
    <n v="804"/>
    <s v="PE Marketing Mall"/>
    <s v="JLAGUNA"/>
    <x v="2"/>
    <s v="1200145335"/>
    <s v="10"/>
    <x v="2744"/>
    <s v="Whatsapp_AON_Promociones / Marcas_Manten"/>
    <d v="2026-02-10T00:00:00"/>
    <s v="EXT_KNOLASCO"/>
    <s v="ZSRV"/>
    <s v="SER_MKT"/>
    <s v="P60295873"/>
    <s v="LA FAMILIA GLOBAL S.A.C."/>
    <n v="233.7"/>
    <n v="233.7"/>
    <s v="USD"/>
    <s v="false"/>
  </r>
  <r>
    <s v="6000"/>
    <s v="PE"/>
    <x v="2"/>
    <n v="801"/>
    <s v="PE Center Manager"/>
    <s v="LRIOS"/>
    <x v="2"/>
    <s v="1200146029"/>
    <s v="10"/>
    <x v="2745"/>
    <s v="SUMINISTRO DE FUNDA PARA EXTINTORES"/>
    <d v="2026-02-20T00:00:00"/>
    <s v="EXT_BRODRIGU"/>
    <s v="ZSRV"/>
    <s v=""/>
    <s v="P56607803"/>
    <s v="NATIONAL FACILITIES MANAGEMENT S.A."/>
    <n v="805"/>
    <n v="233.33333333333331"/>
    <s v="PEN"/>
    <s v="false"/>
  </r>
  <r>
    <s v="MIN"/>
    <s v="PE"/>
    <x v="1"/>
    <n v="802"/>
    <s v="PE Ops Mall"/>
    <s v="cpisfil"/>
    <x v="3"/>
    <s v="1200147269"/>
    <s v="10"/>
    <x v="2746"/>
    <s v="REPA. TECHO E IMPERME. EN ESTRUC.METALIC"/>
    <d v="2026-03-13T00:00:00"/>
    <s v="EXT_EDAVILA"/>
    <s v="ZSRV"/>
    <s v=""/>
    <s v="P50785009"/>
    <s v="GESTION DE SERVICIOS AMBIENTALES S."/>
    <n v="803"/>
    <n v="232.75362318840578"/>
    <s v="PEN"/>
    <s v="false"/>
  </r>
  <r>
    <s v="PAG"/>
    <s v="CO"/>
    <x v="3"/>
    <n v="702"/>
    <s v="CO Ops Mall"/>
    <s v="CHERRERA"/>
    <x v="2"/>
    <s v="1200146817"/>
    <s v="10"/>
    <x v="2747"/>
    <s v="INSTALACION MALLA DE SEGURIDAD"/>
    <d v="2026-03-06T00:00:00"/>
    <s v="RFC_CPI_SAP"/>
    <s v="ZSRV"/>
    <s v=""/>
    <s v="C901288287"/>
    <s v="SKY VERTICAL SAS"/>
    <n v="855000"/>
    <n v="232.46329526916801"/>
    <s v="COP"/>
    <s v="false"/>
  </r>
  <r>
    <s v="1100"/>
    <s v="CL"/>
    <x v="0"/>
    <n v="610"/>
    <s v="CL Área Personas"/>
    <s v="G OCAMPO"/>
    <x v="3"/>
    <s v="1200147474"/>
    <s v="10"/>
    <x v="2748"/>
    <s v="SERV TAXI - ENCARGO, DIC-FEB 26"/>
    <d v="2026-03-17T00:00:00"/>
    <s v="BILLESCA"/>
    <s v="ZSRV"/>
    <s v=""/>
    <s v="78216193"/>
    <s v="TRANSPORTES GREYHUND SPA"/>
    <n v="215000"/>
    <n v="232.19897832449539"/>
    <s v="CLP"/>
    <s v="false"/>
  </r>
  <r>
    <s v="MIN"/>
    <s v="PE"/>
    <x v="1"/>
    <n v="804"/>
    <s v="PE Marketing Mall"/>
    <s v="AATOCHE"/>
    <x v="2"/>
    <s v="1200143969"/>
    <s v="10"/>
    <x v="2749"/>
    <s v="Servicio de Ambulancia 15 y 16 Enero"/>
    <d v="2026-01-13T00:00:00"/>
    <s v="EXT_EDAVILA"/>
    <s v="ZSRV"/>
    <s v="SER_MKT"/>
    <s v="P56324984"/>
    <s v="CORPORACION PERU MEDICAL"/>
    <n v="800"/>
    <n v="231.88405797101447"/>
    <s v="PEN"/>
    <s v="false"/>
  </r>
  <r>
    <s v="3510"/>
    <s v="PE"/>
    <x v="1"/>
    <n v="802"/>
    <s v="PE Ops Mall"/>
    <s v="DDIAZ"/>
    <x v="2"/>
    <s v="1200144456"/>
    <s v="10"/>
    <x v="2750"/>
    <s v="Impresión y Anillado de Reglamento"/>
    <d v="2026-01-22T00:00:00"/>
    <s v="DDIAZ"/>
    <s v="ZSRV"/>
    <s v=""/>
    <s v="P49614128"/>
    <s v="BACKSTAGE &amp; MARKETING SRL"/>
    <n v="800"/>
    <n v="231.88405797101447"/>
    <s v="PEN"/>
    <s v="false"/>
  </r>
  <r>
    <s v="3520"/>
    <s v="PE"/>
    <x v="1"/>
    <n v="816"/>
    <s v="PE Sgcia Infra"/>
    <s v="JSOLORZANO"/>
    <x v="2"/>
    <s v="1200144669"/>
    <s v="10"/>
    <x v="2751"/>
    <s v="Traslado tacho de basura"/>
    <d v="2026-01-27T00:00:00"/>
    <s v="EXT_ACHIHUAN"/>
    <s v="ZSRV"/>
    <s v="SER_GRAL"/>
    <s v="P50608522"/>
    <s v="HAMILTON STEEL SRL"/>
    <n v="800"/>
    <n v="231.88405797101447"/>
    <s v="PEN"/>
    <s v="false"/>
  </r>
  <r>
    <s v="MVS"/>
    <s v="PE"/>
    <x v="2"/>
    <n v="803"/>
    <s v="PE Ops Out/Strips"/>
    <s v="KORDAYA"/>
    <x v="2"/>
    <s v="1200144995"/>
    <s v="10"/>
    <x v="2114"/>
    <s v="SUMINISTRO_BALDOSAS"/>
    <d v="2026-02-03T00:00:00"/>
    <s v="KORDAYA"/>
    <s v="ZSRV"/>
    <s v=""/>
    <s v="P56607803"/>
    <s v="NATIONAL FACILITIES MANAGEMENT S.A."/>
    <n v="800"/>
    <n v="231.88405797101447"/>
    <s v="PEN"/>
    <s v="false"/>
  </r>
  <r>
    <s v="MCH"/>
    <s v="PE"/>
    <x v="2"/>
    <n v="803"/>
    <s v="PE Ops Out/Strips"/>
    <s v="EREJAS"/>
    <x v="2"/>
    <s v="1200145085"/>
    <s v="10"/>
    <x v="2752"/>
    <s v="Sum. Inst. ruedas de suspensión TTVV MCH"/>
    <d v="2026-02-05T00:00:00"/>
    <s v="EREJAS"/>
    <s v="ZSRV"/>
    <s v=""/>
    <s v="P56607803"/>
    <s v="NATIONAL FACILITIES MANAGEMENT S.A."/>
    <n v="800"/>
    <n v="231.88405797101447"/>
    <s v="PEN"/>
    <s v="false"/>
  </r>
  <r>
    <s v="3450"/>
    <s v="PE"/>
    <x v="1"/>
    <n v="803"/>
    <s v="PE Ops Out/Strips"/>
    <s v="mrodriguezc"/>
    <x v="2"/>
    <s v="1200145430"/>
    <s v="10"/>
    <x v="2753"/>
    <s v="Doc Memoria de Luces de Emergencia"/>
    <d v="2026-02-11T00:00:00"/>
    <s v="MRODRIGUEZC"/>
    <s v="ZSRV"/>
    <s v=""/>
    <s v="P60026937"/>
    <s v="GESINPRO S.A.C."/>
    <n v="800"/>
    <n v="231.88405797101447"/>
    <s v="PEN"/>
    <s v="false"/>
  </r>
  <r>
    <s v="3450"/>
    <s v="PE"/>
    <x v="1"/>
    <n v="804"/>
    <s v="PE Marketing Mall"/>
    <s v="JPONCE"/>
    <x v="2"/>
    <s v="1200146159"/>
    <s v="10"/>
    <x v="2754"/>
    <s v="Eventos_AON_DARDO_INFLABLE_GIGANTE"/>
    <d v="2026-02-23T00:00:00"/>
    <s v="EXT_ACHIHUAN"/>
    <s v="ZSRV"/>
    <s v="SER_MKT"/>
    <s v="P20416564"/>
    <s v="SUSAN LEON PRODUCCIONES Y REPRESENT"/>
    <n v="800"/>
    <n v="231.88405797101447"/>
    <s v="PEN"/>
    <s v="false"/>
  </r>
  <r>
    <s v="6000"/>
    <s v="PE"/>
    <x v="2"/>
    <n v="802"/>
    <s v="PE Ops Mall"/>
    <s v="MPONCE"/>
    <x v="2"/>
    <s v="1200146787"/>
    <s v="10"/>
    <x v="2755"/>
    <s v="Mto equipos de elevación vertical DIC"/>
    <d v="2026-03-06T00:00:00"/>
    <s v="EXT_KNOLASCO"/>
    <s v="ZSRV"/>
    <s v="SER_MANTO"/>
    <s v="P10013984"/>
    <s v="ASCENSORES SCHINDLER DEL PERU S.A"/>
    <n v="800"/>
    <n v="231.88405797101447"/>
    <s v="PEN"/>
    <s v="false"/>
  </r>
  <r>
    <s v="6000"/>
    <s v="PE"/>
    <x v="2"/>
    <n v="802"/>
    <s v="PE Ops Mall"/>
    <s v="MPONCE"/>
    <x v="2"/>
    <s v="1200146788"/>
    <s v="10"/>
    <x v="2756"/>
    <s v="Mto. Equipos de elevación vertical ENER"/>
    <d v="2026-03-06T00:00:00"/>
    <s v="EXT_KNOLASCO"/>
    <s v="ZSRV"/>
    <s v="SER_MANTO"/>
    <s v="P10013984"/>
    <s v="ASCENSORES SCHINDLER DEL PERU S.A"/>
    <n v="800"/>
    <n v="231.88405797101447"/>
    <s v="PEN"/>
    <s v="false"/>
  </r>
  <r>
    <s v="LAR"/>
    <s v="PE"/>
    <x v="1"/>
    <n v="801"/>
    <s v="PE Center Manager"/>
    <s v="ameza"/>
    <x v="2"/>
    <s v="1200145219"/>
    <s v="10"/>
    <x v="2757"/>
    <s v="Equipamiento Security - Linternas"/>
    <d v="2026-02-08T00:00:00"/>
    <s v="AMEZAR"/>
    <s v="ZSRV"/>
    <s v="SER_VARIO"/>
    <s v="P55086648"/>
    <s v="4SECURE S.A.C"/>
    <n v="799.2"/>
    <n v="231.65217391304347"/>
    <s v="PEN"/>
    <s v="false"/>
  </r>
  <r>
    <s v="MOL"/>
    <s v="PE"/>
    <x v="1"/>
    <n v="802"/>
    <s v="PE Ops Mall"/>
    <s v="ameza"/>
    <x v="2"/>
    <s v="1200145232"/>
    <s v="10"/>
    <x v="2758"/>
    <s v="Equipamiento Security - Linternas"/>
    <d v="2026-02-08T00:00:00"/>
    <s v="AMEZAR"/>
    <s v="ZSRV"/>
    <s v="SER_VARIO"/>
    <s v="P55086648"/>
    <s v="4SECURE S.A.C"/>
    <n v="799.2"/>
    <n v="231.65217391304347"/>
    <s v="PEN"/>
    <s v="false"/>
  </r>
  <r>
    <s v="6150"/>
    <s v="PE"/>
    <x v="2"/>
    <n v="802"/>
    <s v="PE Ops Mall"/>
    <s v="ameza"/>
    <x v="2"/>
    <s v="1200145233"/>
    <s v="10"/>
    <x v="2759"/>
    <s v="Equipamiento Security - Linternas"/>
    <d v="2026-02-08T00:00:00"/>
    <s v="AMEZAR"/>
    <s v="ZSRV"/>
    <s v="SER_VARIO"/>
    <s v="P55086648"/>
    <s v="4SECURE S.A.C"/>
    <n v="799.2"/>
    <n v="231.65217391304347"/>
    <s v="PEN"/>
    <s v="false"/>
  </r>
  <r>
    <s v="PHM"/>
    <s v="CO"/>
    <x v="3"/>
    <n v="704"/>
    <s v="CO Mktg Mall"/>
    <s v="JPERDOMO"/>
    <x v="2"/>
    <s v="1200145446"/>
    <s v="10"/>
    <x v="2760"/>
    <s v="Carpas viejoteca"/>
    <d v="2026-02-11T00:00:00"/>
    <s v="NACOSTA"/>
    <s v="ZSRV"/>
    <s v="SER_MKT"/>
    <s v="C71339556"/>
    <s v="DIDIER USUGA Y LAS MEJORES"/>
    <n v="850000"/>
    <n v="231.10386079390975"/>
    <s v="COP"/>
    <s v="false"/>
  </r>
  <r>
    <s v="PHM"/>
    <s v="CO"/>
    <x v="3"/>
    <n v="704"/>
    <s v="CO Mktg Mall"/>
    <s v="JPERDOMO"/>
    <x v="3"/>
    <s v="1200147580"/>
    <s v="10"/>
    <x v="2761"/>
    <s v="Alquiler Carpa para evento"/>
    <d v="2026-03-18T00:00:00"/>
    <s v="NACOSTA"/>
    <s v="ZSRV"/>
    <s v="SER_MKT"/>
    <s v="C71339556"/>
    <s v="DIDIER USUGA Y LAS MEJORES"/>
    <n v="850000"/>
    <n v="231.10386079390975"/>
    <s v="COP"/>
    <s v="false"/>
  </r>
  <r>
    <s v="CON"/>
    <s v="CL"/>
    <x v="0"/>
    <n v="604"/>
    <s v="CL Marketing Mall"/>
    <s v="F.MOZO"/>
    <x v="2"/>
    <s v="1200143625"/>
    <s v="10"/>
    <x v="2762"/>
    <s v="FESTIVAL DE LA CERVEZA/ ANFITRIONAS"/>
    <d v="2026-01-02T00:00:00"/>
    <s v="MFILIPINI"/>
    <s v="ZSRV"/>
    <s v=""/>
    <s v="76666197"/>
    <s v="LA AMPOLLETA PRODUCCION AUDIOVISUAL"/>
    <n v="213900"/>
    <n v="231.01098355167238"/>
    <s v="CLP"/>
    <s v="false"/>
  </r>
  <r>
    <s v="3450"/>
    <s v="PE"/>
    <x v="1"/>
    <n v="804"/>
    <s v="PE Marketing Mall"/>
    <s v="AFALCON"/>
    <x v="2"/>
    <s v="1200143880"/>
    <s v="10"/>
    <x v="2763"/>
    <s v="POP_Brandeo prisma"/>
    <d v="2026-01-12T00:00:00"/>
    <s v="EXT_ACHIHUAN"/>
    <s v="ZSRV"/>
    <s v="SER_MKT"/>
    <s v="P45391868"/>
    <s v="IMAGEN ALTERNATIVA S.A.C."/>
    <n v="795"/>
    <n v="230.43478260869563"/>
    <s v="PEN"/>
    <s v="false"/>
  </r>
  <r>
    <s v="3450"/>
    <s v="PE"/>
    <x v="1"/>
    <n v="804"/>
    <s v="PE Marketing Mall"/>
    <s v="YPAREDES"/>
    <x v="2"/>
    <s v="1200146176"/>
    <s v="10"/>
    <x v="2764"/>
    <s v="POP_BTS _Revistimiento prismas eventos"/>
    <d v="2026-02-23T00:00:00"/>
    <s v="EXT_ACHIHUAN"/>
    <s v="ZSRV"/>
    <s v="SER_MKT"/>
    <s v="P45391868"/>
    <s v="IMAGEN ALTERNATIVA S.A.C."/>
    <n v="795"/>
    <n v="230.43478260869563"/>
    <s v="PEN"/>
    <s v="false"/>
  </r>
  <r>
    <s v="6030"/>
    <s v="PE"/>
    <x v="2"/>
    <n v="802"/>
    <s v="PE Ops Mall"/>
    <s v="LHUAMAN"/>
    <x v="2"/>
    <s v="1200145434"/>
    <s v="10"/>
    <x v="2765"/>
    <s v="BRAZO HIDRAULICO PUERTA EMERGENCIA"/>
    <d v="2026-02-11T00:00:00"/>
    <s v="LHUAMAN"/>
    <s v="ZSRV"/>
    <s v=""/>
    <s v="P56607803"/>
    <s v="NATIONAL FACILITIES MANAGEMENT S.A."/>
    <n v="794.52"/>
    <n v="230.29565217391303"/>
    <s v="PEN"/>
    <s v="false"/>
  </r>
  <r>
    <s v="6030"/>
    <s v="PE"/>
    <x v="2"/>
    <n v="802"/>
    <s v="PE Ops Mall"/>
    <s v="LHUAMAN"/>
    <x v="2"/>
    <s v="1200145530"/>
    <s v="10"/>
    <x v="2766"/>
    <s v="BALDOSAS DE FIBRA"/>
    <d v="2026-02-12T00:00:00"/>
    <s v="LHUAMAN"/>
    <s v="ZSRV"/>
    <s v=""/>
    <s v="P56607803"/>
    <s v="NATIONAL FACILITIES MANAGEMENT S.A."/>
    <n v="794.52"/>
    <n v="230.29565217391303"/>
    <s v="PEN"/>
    <s v="false"/>
  </r>
  <r>
    <s v="6030"/>
    <s v="PE"/>
    <x v="2"/>
    <n v="802"/>
    <s v="PE Ops Mall"/>
    <s v="LHUAMAN"/>
    <x v="2"/>
    <s v="1200145540"/>
    <s v="10"/>
    <x v="2767"/>
    <s v="SUMINISTRO BRAZO HIDRAULICO"/>
    <d v="2026-02-12T00:00:00"/>
    <s v="LHUAMAN"/>
    <s v="ZSRV"/>
    <s v=""/>
    <s v="P56607803"/>
    <s v="NATIONAL FACILITIES MANAGEMENT S.A."/>
    <n v="794.52"/>
    <n v="230.29565217391303"/>
    <s v="PEN"/>
    <s v="false"/>
  </r>
  <r>
    <s v="MQU"/>
    <s v="CL"/>
    <x v="0"/>
    <n v="604"/>
    <s v="CL Marketing Mall"/>
    <s v="F.MOZO"/>
    <x v="2"/>
    <s v="1200145732"/>
    <s v="10"/>
    <x v="2768"/>
    <s v="GRAFICA TOTEM/ INSTALACION"/>
    <d v="2026-02-17T00:00:00"/>
    <s v="MFILIPINI"/>
    <s v="ZSRV"/>
    <s v=""/>
    <s v="76593514"/>
    <s v="TEMPO PRODUCCIONES BY DS SPA"/>
    <n v="213000"/>
    <n v="230.03898782845357"/>
    <s v="CLP"/>
    <s v="false"/>
  </r>
  <r>
    <s v="MVS"/>
    <s v="PE"/>
    <x v="2"/>
    <n v="803"/>
    <s v="PE Ops Out/Strips"/>
    <s v="KORDAYA"/>
    <x v="3"/>
    <s v="1200147539"/>
    <s v="10"/>
    <x v="2769"/>
    <s v="SUM_MATERIALES_PINTURA"/>
    <d v="2026-03-18T00:00:00"/>
    <s v="KORDAYA"/>
    <s v="ZSRV"/>
    <s v=""/>
    <s v="P56607803"/>
    <s v="NATIONAL FACILITIES MANAGEMENT S.A."/>
    <n v="791.14"/>
    <n v="229.31594202898549"/>
    <s v="PEN"/>
    <s v="false"/>
  </r>
  <r>
    <s v="6030"/>
    <s v="PE"/>
    <x v="2"/>
    <n v="802"/>
    <s v="PE Ops Mall"/>
    <s v="LHUAMAN"/>
    <x v="2"/>
    <s v="1200145161"/>
    <s v="10"/>
    <x v="2770"/>
    <s v="PAPEL HIGIÉNICO Y JABÓN LIQUIDO OFICINA"/>
    <d v="2026-02-05T00:00:00"/>
    <s v="LHUAMAN"/>
    <s v="ZSRV"/>
    <s v=""/>
    <s v="P53719503"/>
    <s v="EFCO AMERICA S.A."/>
    <n v="790.94"/>
    <n v="229.25797101449277"/>
    <s v="PEN"/>
    <s v="false"/>
  </r>
  <r>
    <s v="1100"/>
    <s v="CL"/>
    <x v="0"/>
    <n v="626"/>
    <s v="CL Proyectos 3"/>
    <s v="DGONZALEZ"/>
    <x v="2"/>
    <s v="1200145009"/>
    <s v="10"/>
    <x v="2771"/>
    <s v="Desarme Sistema de Incendio Bodega Falab"/>
    <d v="2026-02-03T00:00:00"/>
    <s v="EXT_AYEPEZ"/>
    <s v="ZSRV"/>
    <s v=""/>
    <s v="76425235"/>
    <s v="REDES CONTRA INCENDIOS SPA"/>
    <n v="5.5"/>
    <n v="229.16666666666666"/>
    <s v="UF"/>
    <s v="false"/>
  </r>
  <r>
    <s v="2310"/>
    <s v="CL"/>
    <x v="0"/>
    <n v="619"/>
    <s v="CL Arq Out/Strip"/>
    <s v="V RODRIGUEZ"/>
    <x v="0"/>
    <s v="1300008875"/>
    <s v="10"/>
    <x v="2772"/>
    <s v="SERVICIO DE DIBUJO 2026  SEM 1, PAN"/>
    <d v="2026-01-28T00:00:00"/>
    <s v="BILLESCA"/>
    <s v="ZSPC"/>
    <s v=""/>
    <s v="77699218"/>
    <s v="ECOESPACIO LIMITADA"/>
    <n v="5.5"/>
    <n v="229.16666666666666"/>
    <s v="UF"/>
    <s v="false"/>
  </r>
  <r>
    <s v="6400"/>
    <s v="PE"/>
    <x v="2"/>
    <n v="802"/>
    <s v="PE Ops Mall"/>
    <s v="PBRAVO"/>
    <x v="2"/>
    <s v="1200144103"/>
    <s v="10"/>
    <x v="2773"/>
    <s v="ABASTECIMIENTO DE 40M3 DE AGUA"/>
    <d v="2026-01-15T00:00:00"/>
    <s v="PBRAVO"/>
    <s v="ZSRV"/>
    <s v=""/>
    <s v="P56607803"/>
    <s v="NATIONAL FACILITIES MANAGEMENT S.A."/>
    <n v="788"/>
    <n v="228.40579710144925"/>
    <s v="PEN"/>
    <s v="false"/>
  </r>
  <r>
    <s v="3300"/>
    <s v="PE"/>
    <x v="1"/>
    <n v="932"/>
    <s v="Corp Impuestos"/>
    <s v="AROJAS"/>
    <x v="3"/>
    <s v="1200147340"/>
    <s v="10"/>
    <x v="2774"/>
    <s v="Servicios tributario Febrero - 1:45 HH"/>
    <d v="2026-03-14T00:00:00"/>
    <s v="PMUNOZ"/>
    <s v="ZSRV"/>
    <s v=""/>
    <s v="P54744099"/>
    <s v="ESTUDIO JORGE AVENDANO ABOGADOS"/>
    <n v="227.5"/>
    <n v="227.5"/>
    <s v="USD"/>
    <s v="false"/>
  </r>
  <r>
    <s v="1100"/>
    <s v="CL"/>
    <x v="0"/>
    <n v="910"/>
    <s v="Corp A. Personas"/>
    <s v="CGALLETTI"/>
    <x v="2"/>
    <s v="1200144139"/>
    <s v="10"/>
    <x v="2775"/>
    <s v="Amor y amistad 2026"/>
    <d v="2026-01-16T00:00:00"/>
    <s v="DQUINTANA"/>
    <s v="ZSRV"/>
    <s v=""/>
    <s v="76553173"/>
    <s v="SERVICIOS DE BANQUETES BODAS Y"/>
    <n v="210000"/>
    <n v="226.79900208439085"/>
    <s v="CLP"/>
    <s v="false"/>
  </r>
  <r>
    <s v="PAG"/>
    <s v="CO"/>
    <x v="3"/>
    <n v="704"/>
    <s v="CO Mktg Mall"/>
    <s v="ATAPIAS"/>
    <x v="2"/>
    <s v="1200143941"/>
    <s v="10"/>
    <x v="2776"/>
    <s v="SUMINISTRO DE CONSOLA"/>
    <d v="2026-01-13T00:00:00"/>
    <s v="EXT_MSAMPER"/>
    <s v="ZSRV"/>
    <s v=""/>
    <s v="C901445525"/>
    <s v="ELECTRICOS Y FERRETERIA MAYJAY S.A."/>
    <n v="834000"/>
    <n v="226.75367047308319"/>
    <s v="COP"/>
    <s v="false"/>
  </r>
  <r>
    <s v="OAS"/>
    <s v="CO"/>
    <x v="3"/>
    <n v="703"/>
    <s v="CO Ops Out/Strip"/>
    <s v="LCHARRY"/>
    <x v="3"/>
    <s v="1200147501"/>
    <s v="10"/>
    <x v="2777"/>
    <s v="INSUMOS ENFERMERIA OAS"/>
    <d v="2026-03-17T00:00:00"/>
    <s v="LCHARRY"/>
    <s v="ZSRV"/>
    <s v=""/>
    <s v="C900074348"/>
    <s v="SUMICORP LTDA"/>
    <n v="834000"/>
    <n v="226.75367047308319"/>
    <s v="COP"/>
    <s v="false"/>
  </r>
  <r>
    <s v="1100"/>
    <s v="CL"/>
    <x v="0"/>
    <n v="602"/>
    <s v="CL Ops Mall"/>
    <s v="FJELDRES"/>
    <x v="2"/>
    <s v="1200146296"/>
    <s v="10"/>
    <x v="2778"/>
    <s v="Compra 05 plafones led 48w"/>
    <d v="2026-02-25T00:00:00"/>
    <s v="EXT_CNARANJO"/>
    <s v="ZSRV"/>
    <s v=""/>
    <s v="76152409"/>
    <s v="INVERSIONES BRIAN PATRICK SMITH"/>
    <n v="209500"/>
    <n v="226.2590044603804"/>
    <s v="CLP"/>
    <s v="false"/>
  </r>
  <r>
    <s v="3520"/>
    <s v="PE"/>
    <x v="1"/>
    <n v="802"/>
    <s v="PE Ops Mall"/>
    <s v="GLUDENA"/>
    <x v="2"/>
    <s v="1200144629"/>
    <s v="10"/>
    <x v="2779"/>
    <s v="SUMINISTRO LLAVES DIFERENCIALES"/>
    <d v="2026-01-27T00:00:00"/>
    <s v="GLUDENA"/>
    <s v="ZSRV"/>
    <s v=""/>
    <s v="P56607803"/>
    <s v="NATIONAL FACILITIES MANAGEMENT S.A."/>
    <n v="780"/>
    <n v="226.08695652173913"/>
    <s v="PEN"/>
    <s v="false"/>
  </r>
  <r>
    <s v="6000"/>
    <s v="PE"/>
    <x v="2"/>
    <n v="802"/>
    <s v="PE Ops Mall"/>
    <s v="KALVAN"/>
    <x v="2"/>
    <s v="1200146392"/>
    <s v="10"/>
    <x v="2780"/>
    <s v="CONFORMIDADES_INDEPENDENCIA_DICIEMBRE_20"/>
    <d v="2026-02-26T00:00:00"/>
    <s v="EXT_BRODRIGU"/>
    <s v="ZSRV"/>
    <s v=""/>
    <s v="P49259204"/>
    <s v="AF CONCEPT S.A.C."/>
    <n v="780"/>
    <n v="226.08695652173913"/>
    <s v="PEN"/>
    <s v="false"/>
  </r>
  <r>
    <s v="LAR"/>
    <s v="PE"/>
    <x v="1"/>
    <n v="801"/>
    <s v="PE Center Manager"/>
    <s v="FZAMALLOA"/>
    <x v="3"/>
    <s v="1200147154"/>
    <s v="10"/>
    <x v="2781"/>
    <s v="STOP ESCALERA ELÉCTRICA SUNSET"/>
    <d v="2026-03-11T00:00:00"/>
    <s v="EXT_KNOLASCO"/>
    <s v="ZSRV"/>
    <s v=""/>
    <s v="P56607803"/>
    <s v="NATIONAL FACILITIES MANAGEMENT S.A."/>
    <n v="780"/>
    <n v="226.08695652173913"/>
    <s v="PEN"/>
    <s v="false"/>
  </r>
  <r>
    <s v="3450"/>
    <s v="PE"/>
    <x v="1"/>
    <n v="804"/>
    <s v="PE Marketing Mall"/>
    <s v="JPONCE"/>
    <x v="3"/>
    <s v="1200147299"/>
    <s v="10"/>
    <x v="2782"/>
    <s v="Eventos_AON_Taller_Cuadros_Decorativos"/>
    <d v="2026-03-13T00:00:00"/>
    <s v="EXT_ACHIHUAN"/>
    <s v="ZSRV"/>
    <s v="SER_MKT"/>
    <s v="P20416564"/>
    <s v="SUSAN LEON PRODUCCIONES Y REPRESENT"/>
    <n v="780"/>
    <n v="226.08695652173913"/>
    <s v="PEN"/>
    <s v="false"/>
  </r>
  <r>
    <s v="ACH"/>
    <s v="CL"/>
    <x v="0"/>
    <n v="602"/>
    <s v="CL Ops Mall"/>
    <s v="DUTRERAS"/>
    <x v="3"/>
    <s v="1200147168"/>
    <s v="10"/>
    <x v="2783"/>
    <s v="AUDITORIA TTVV ENERO Y FEBRERO 2026"/>
    <d v="2026-03-12T00:00:00"/>
    <s v="EXT_DUTRERAS"/>
    <s v="ZSRV"/>
    <s v=""/>
    <s v="96811990"/>
    <s v="LINKES CHILE S.A"/>
    <n v="209236"/>
    <n v="225.97388571490288"/>
    <s v="CLP"/>
    <s v="false"/>
  </r>
  <r>
    <s v="2400"/>
    <s v="CL"/>
    <x v="0"/>
    <n v="602"/>
    <s v="CL Ops Mall"/>
    <s v="RMESA"/>
    <x v="2"/>
    <s v="1200145681"/>
    <s v="10"/>
    <x v="2784"/>
    <s v="BACTERIAS ENERO 2026 COL"/>
    <d v="2026-02-16T00:00:00"/>
    <s v="EXT_JHERRERA"/>
    <s v="ZSRV"/>
    <s v=""/>
    <s v="76979393"/>
    <s v="RD SERVICIOS DE INGENIERIA SPA"/>
    <n v="5.4"/>
    <n v="225"/>
    <s v="UF"/>
    <s v="false"/>
  </r>
  <r>
    <s v="1100"/>
    <s v="CL"/>
    <x v="0"/>
    <n v="909"/>
    <s v="Corp Gcia Legal"/>
    <s v="DQUINTANA"/>
    <x v="3"/>
    <s v="1200147144"/>
    <s v="10"/>
    <x v="2785"/>
    <s v="Cajoneras área legal"/>
    <d v="2026-03-11T00:00:00"/>
    <s v="DQUINTANA"/>
    <s v="ZSRV"/>
    <s v=""/>
    <s v="84702300"/>
    <s v="BASH MUEBLES DE OFICINA LTDA"/>
    <n v="208170"/>
    <n v="224.82261078051258"/>
    <s v="CLP"/>
    <s v="false"/>
  </r>
  <r>
    <s v="6500"/>
    <s v="PE"/>
    <x v="2"/>
    <n v="928"/>
    <s v="Corp Gest Riesgo"/>
    <s v="CF"/>
    <x v="1"/>
    <s v="1400009284"/>
    <s v="10"/>
    <x v="2786"/>
    <s v="Póliza Ciberseguridad 28NOV2025 - 28NOV2"/>
    <d v="2026-02-13T00:00:00"/>
    <s v="FPEREZ"/>
    <s v="ZPMH"/>
    <s v=""/>
    <s v="P39062500"/>
    <s v="CHUBB PERU S.A. COMPANIA DE SEGUROS"/>
    <n v="224.42"/>
    <n v="224.42"/>
    <s v="USD"/>
    <s v="false"/>
  </r>
  <r>
    <s v="BOG"/>
    <s v="CO"/>
    <x v="3"/>
    <n v="702"/>
    <s v="CO Ops Mall"/>
    <s v="CAROL CORTES"/>
    <x v="2"/>
    <s v="1200143686"/>
    <s v="10"/>
    <x v="2787"/>
    <s v="MTTO PREVENTIVO PUERTAS CORTAFUEGO 2026"/>
    <d v="2026-01-06T00:00:00"/>
    <s v="EXT_APAREDES"/>
    <s v="ZSRV"/>
    <s v=""/>
    <s v="C900038616"/>
    <s v="CBRE COLOMBIA SAS"/>
    <n v="825000"/>
    <n v="224.30668841761826"/>
    <s v="COP"/>
    <s v="false"/>
  </r>
  <r>
    <s v="6400"/>
    <s v="PE"/>
    <x v="2"/>
    <n v="802"/>
    <s v="PE Ops Mall"/>
    <s v="PBRAVO"/>
    <x v="2"/>
    <s v="1200144017"/>
    <s v="10"/>
    <x v="2788"/>
    <s v="SUMINISTRO MATERIALES TOLDO 2DO NIVEL"/>
    <d v="2026-01-14T00:00:00"/>
    <s v="PBRAVO"/>
    <s v="ZSRV"/>
    <s v=""/>
    <s v="P56607803"/>
    <s v="NATIONAL FACILITIES MANAGEMENT S.A."/>
    <n v="772"/>
    <n v="223.76811594202897"/>
    <s v="PEN"/>
    <s v="false"/>
  </r>
  <r>
    <s v="6740"/>
    <s v="PE"/>
    <x v="2"/>
    <n v="803"/>
    <s v="PE Ops Out/Strips"/>
    <s v="KORDAYA"/>
    <x v="3"/>
    <s v="1200147553"/>
    <s v="10"/>
    <x v="2789"/>
    <s v="REPARACION_FILTRACION_SSHH"/>
    <d v="2026-03-18T00:00:00"/>
    <s v="KORDAYA"/>
    <s v="ZSRV"/>
    <s v=""/>
    <s v="P60716910"/>
    <s v="M &amp; V RAMIREZ CONTRATISTAS"/>
    <n v="770"/>
    <n v="223.18840579710144"/>
    <s v="PEN"/>
    <s v="false"/>
  </r>
  <r>
    <s v="MQU"/>
    <s v="CL"/>
    <x v="0"/>
    <n v="602"/>
    <s v="CL Ops Mall"/>
    <s v="MBELLO"/>
    <x v="2"/>
    <s v="1200145865"/>
    <s v="10"/>
    <x v="2790"/>
    <s v="Sustitución de Equipo AX‑Pro – Administr"/>
    <d v="2026-02-18T00:00:00"/>
    <s v="EXT_MBELLO"/>
    <s v="ZSRV"/>
    <s v=""/>
    <s v="77350771"/>
    <s v="4EVER GROUP SPA"/>
    <n v="5.35"/>
    <n v="222.91666666666666"/>
    <s v="UF"/>
    <s v="false"/>
  </r>
  <r>
    <s v="LAR"/>
    <s v="PE"/>
    <x v="1"/>
    <n v="801"/>
    <s v="PE Center Manager"/>
    <s v="FZAMALLOA"/>
    <x v="2"/>
    <s v="1200143763"/>
    <s v="10"/>
    <x v="2791"/>
    <s v="ACRILICOS DE BEBEDEROS Y SEÑALETICA DE N"/>
    <d v="2026-01-07T00:00:00"/>
    <s v="EXT_BRODRIGU"/>
    <s v="ZSRV"/>
    <s v=""/>
    <s v="P60410156"/>
    <s v="S &amp; M GIGANTICOLOR S.A.C"/>
    <n v="765"/>
    <n v="221.7391304347826"/>
    <s v="PEN"/>
    <s v="false"/>
  </r>
  <r>
    <s v="MAM"/>
    <s v="CL"/>
    <x v="0"/>
    <n v="602"/>
    <s v="CL Ops Mall"/>
    <s v="MRUPAYAN"/>
    <x v="2"/>
    <s v="1200145830"/>
    <s v="10"/>
    <x v="2792"/>
    <s v="Suministro, reemplazo y programacion det"/>
    <d v="2026-02-18T00:00:00"/>
    <s v="EXT_KGANA"/>
    <s v="ZSRV"/>
    <s v=""/>
    <s v="78724460"/>
    <s v="IMPORTADORA TRANSOCEANIC LIMITADA"/>
    <n v="5.32"/>
    <n v="221.66666666666669"/>
    <s v="UF"/>
    <s v="false"/>
  </r>
  <r>
    <s v="3450"/>
    <s v="PE"/>
    <x v="1"/>
    <n v="928"/>
    <s v="Corp Gest Riesgo"/>
    <s v="CF"/>
    <x v="1"/>
    <s v="1400009243"/>
    <s v="10"/>
    <x v="2793"/>
    <s v="Póliza Ciberseguridad 28NOV2025 - 28NOV2"/>
    <d v="2026-02-09T00:00:00"/>
    <s v="FPEREZ"/>
    <s v="ZPMH"/>
    <s v=""/>
    <s v="P39062500"/>
    <s v="CHUBB PERU S.A. COMPANIA DE SEGUROS"/>
    <n v="221.25"/>
    <n v="221.25"/>
    <s v="USD"/>
    <s v="false"/>
  </r>
  <r>
    <s v="3510"/>
    <s v="PE"/>
    <x v="1"/>
    <n v="802"/>
    <s v="PE Ops Mall"/>
    <s v="RBECERRA"/>
    <x v="2"/>
    <s v="1200146365"/>
    <s v="10"/>
    <x v="2794"/>
    <s v="SUMINISTRO DE MATERIALES VARIOS"/>
    <d v="2026-02-25T00:00:00"/>
    <s v="RBECERRA"/>
    <s v="ZSRV"/>
    <s v=""/>
    <s v="P47186416"/>
    <s v="WILSON CAMACHO CERDAN"/>
    <n v="760.52"/>
    <n v="220.4405797101449"/>
    <s v="PEN"/>
    <s v="false"/>
  </r>
  <r>
    <s v="MAM"/>
    <s v="CL"/>
    <x v="0"/>
    <n v="604"/>
    <s v="CL Marketing Mall"/>
    <s v="CESTAY"/>
    <x v="2"/>
    <s v="1200143825"/>
    <s v="10"/>
    <x v="2795"/>
    <s v="MONTAJE/VDV/PANTALLAS/2356"/>
    <d v="2026-01-09T00:00:00"/>
    <s v="CESTAY"/>
    <s v="ZSRV"/>
    <s v=""/>
    <s v="76593514"/>
    <s v="TEMPO PRODUCCIONES BY DS SPA"/>
    <n v="203539"/>
    <n v="219.82115278692774"/>
    <s v="CLP"/>
    <s v="false"/>
  </r>
  <r>
    <s v="MCH"/>
    <s v="PE"/>
    <x v="2"/>
    <n v="803"/>
    <s v="PE Ops Out/Strips"/>
    <s v="EREJAS"/>
    <x v="2"/>
    <s v="1200145403"/>
    <s v="10"/>
    <x v="2796"/>
    <s v="Sum. Señaleticas ambientales"/>
    <d v="2026-02-10T00:00:00"/>
    <s v="EREJAS"/>
    <s v="ZSRV"/>
    <s v=""/>
    <s v="P45391868"/>
    <s v="IMAGEN ALTERNATIVA S.A.C."/>
    <n v="756"/>
    <n v="219.13043478260869"/>
    <s v="PEN"/>
    <s v="false"/>
  </r>
  <r>
    <s v="DCO"/>
    <s v="CO"/>
    <x v="3"/>
    <n v="711"/>
    <s v="CO A.Finanzas"/>
    <s v="ABARRAGAN"/>
    <x v="2"/>
    <s v="1200146628"/>
    <s v="10"/>
    <x v="2797"/>
    <s v="EASY TAXI FEB 2026"/>
    <d v="2026-03-04T00:00:00"/>
    <s v="LBARRAGAN"/>
    <s v="ZSRV"/>
    <s v=""/>
    <s v="C900610585"/>
    <s v="EASY TAXI COLOMBIA S.A.S"/>
    <n v="805926"/>
    <n v="219.12071778140293"/>
    <s v="COP"/>
    <s v="false"/>
  </r>
  <r>
    <s v="6550"/>
    <s v="PE"/>
    <x v="2"/>
    <n v="802"/>
    <s v="PE Ops Mall"/>
    <s v="yzegarra"/>
    <x v="2"/>
    <s v="1200145084"/>
    <s v="20"/>
    <x v="2798"/>
    <s v="Materiales de limpieza Pis"/>
    <d v="2026-02-05T00:00:00"/>
    <s v="YZEGARRA"/>
    <s v="ZSRV"/>
    <s v=""/>
    <s v="P53719503"/>
    <s v="EFCO AMERICA S.A."/>
    <n v="754.2"/>
    <n v="218.60869565217391"/>
    <s v="PEN"/>
    <s v="false"/>
  </r>
  <r>
    <s v="LAR"/>
    <s v="PE"/>
    <x v="1"/>
    <n v="801"/>
    <s v="PE Center Manager"/>
    <s v="FZAMALLOA"/>
    <x v="2"/>
    <s v="1200144566"/>
    <s v="10"/>
    <x v="2799"/>
    <s v="Suministros de materiales varios"/>
    <d v="2026-01-26T00:00:00"/>
    <s v="EXT_BRODRIGU"/>
    <s v="ZSRV"/>
    <s v=""/>
    <s v="P60089483"/>
    <s v="GEMSA CORPORACIÓN S.A.C"/>
    <n v="752.5"/>
    <n v="218.1159420289855"/>
    <s v="PEN"/>
    <s v="false"/>
  </r>
  <r>
    <s v="PHM"/>
    <s v="CO"/>
    <x v="3"/>
    <n v="704"/>
    <s v="CO Mktg Mall"/>
    <s v="JPERDOMO"/>
    <x v="2"/>
    <s v="1200145341"/>
    <s v="10"/>
    <x v="2800"/>
    <s v="ARREGLO DE BODEGA"/>
    <d v="2026-02-10T00:00:00"/>
    <s v="NACOSTA"/>
    <s v="ZSRV"/>
    <s v="SER_MKT"/>
    <s v="C900873382"/>
    <s v="IMAGINARIO DISEÑO S. A. S"/>
    <n v="800000"/>
    <n v="217.5095160413268"/>
    <s v="COP"/>
    <s v="false"/>
  </r>
  <r>
    <s v="6400"/>
    <s v="PE"/>
    <x v="2"/>
    <n v="802"/>
    <s v="PE Ops Mall"/>
    <s v="PBRAVO"/>
    <x v="2"/>
    <s v="1200144240"/>
    <s v="10"/>
    <x v="2801"/>
    <s v="SPOT ADOSABLE PARA PAR30 LED CON LAMPARA"/>
    <d v="2026-01-19T00:00:00"/>
    <s v="PBRAVO"/>
    <s v="ZSRV"/>
    <s v=""/>
    <s v="P60359466"/>
    <s v="ELECTRIC STORE S.A.C."/>
    <n v="750"/>
    <n v="217.39130434782606"/>
    <s v="PEN"/>
    <s v="false"/>
  </r>
  <r>
    <s v="6740"/>
    <s v="PE"/>
    <x v="2"/>
    <n v="816"/>
    <s v="PE Sgcia Infra"/>
    <s v="MGRATELLY"/>
    <x v="2"/>
    <s v="1200144656"/>
    <s v="10"/>
    <x v="2802"/>
    <s v="AUDITORIAS_MPCHORRILLOS_ENERO_2026"/>
    <d v="2026-01-27T00:00:00"/>
    <s v="EXT_ACHIHUAN"/>
    <s v="ZSRV"/>
    <s v="SER_GRAL"/>
    <s v="P49259204"/>
    <s v="AF CONCEPT S.A.C."/>
    <n v="750"/>
    <n v="217.39130434782606"/>
    <s v="PEN"/>
    <s v="false"/>
  </r>
  <r>
    <s v="3450"/>
    <s v="PE"/>
    <x v="1"/>
    <n v="803"/>
    <s v="PE Ops Out/Strips"/>
    <s v="mrodriguezc"/>
    <x v="2"/>
    <s v="1200145431"/>
    <s v="10"/>
    <x v="2803"/>
    <s v="Monitoreo de Efluente Faucett"/>
    <d v="2026-02-11T00:00:00"/>
    <s v="MRODRIGUEZC"/>
    <s v="ZSRV"/>
    <s v=""/>
    <s v="P29040966"/>
    <s v="ECOLAB S.R.L"/>
    <n v="750"/>
    <n v="217.39130434782606"/>
    <s v="PEN"/>
    <s v="false"/>
  </r>
  <r>
    <s v="6030"/>
    <s v="PE"/>
    <x v="2"/>
    <n v="802"/>
    <s v="PE Ops Mall"/>
    <s v="LHUAMAN"/>
    <x v="2"/>
    <s v="1200147041"/>
    <s v="10"/>
    <x v="2804"/>
    <s v="INSECTOCUTORES"/>
    <d v="2026-03-10T00:00:00"/>
    <s v="LHUAMAN"/>
    <s v="ZSRV"/>
    <s v=""/>
    <s v="P60359466"/>
    <s v="ELECTRIC STORE S.A.C."/>
    <n v="750"/>
    <n v="217.39130434782606"/>
    <s v="PEN"/>
    <s v="false"/>
  </r>
  <r>
    <s v="6000"/>
    <s v="PE"/>
    <x v="2"/>
    <n v="802"/>
    <s v="PE Ops Mall"/>
    <s v="MPONCE"/>
    <x v="3"/>
    <s v="1200147659"/>
    <s v="10"/>
    <x v="2805"/>
    <s v="REPARACION CORREDIZA VIDRIO"/>
    <d v="2026-03-19T00:00:00"/>
    <s v="EXT_MCHAPA"/>
    <s v="ZSRV"/>
    <s v="SER_MANTO"/>
    <s v="P55247439"/>
    <s v="SR &amp; M ELECTRICOLD S.A.C"/>
    <n v="750"/>
    <n v="217.39130434782606"/>
    <s v="PEN"/>
    <s v="false"/>
  </r>
  <r>
    <s v="3300"/>
    <s v="PE"/>
    <x v="1"/>
    <n v="804"/>
    <s v="PE Marketing Mall"/>
    <s v="YPAREDES"/>
    <x v="2"/>
    <s v="1200146574"/>
    <s v="10"/>
    <x v="2806"/>
    <s v="POP_BTS _Totem promos"/>
    <d v="2026-03-02T00:00:00"/>
    <s v="EXT_EDAVILA"/>
    <s v="ZSRV"/>
    <s v="SER_MKT"/>
    <s v="P45391868"/>
    <s v="IMAGEN ALTERNATIVA S.A.C."/>
    <n v="749"/>
    <n v="217.10144927536231"/>
    <s v="PEN"/>
    <s v="false"/>
  </r>
  <r>
    <s v="1100"/>
    <s v="CL"/>
    <x v="0"/>
    <n v="604"/>
    <s v="CL Marketing Mall"/>
    <s v="P.NORAMBUENA"/>
    <x v="2"/>
    <s v="1200144317"/>
    <s v="10"/>
    <x v="2807"/>
    <s v="VDV/ PANTALLAS ACTIVACION STITCH/ ENERO"/>
    <d v="2026-01-21T00:00:00"/>
    <s v="MFILIPINI"/>
    <s v="ZSRV"/>
    <s v=""/>
    <s v="76989941"/>
    <s v="ROCK FILMS SPA"/>
    <n v="200000"/>
    <n v="215.99904960418175"/>
    <s v="CLP"/>
    <s v="false"/>
  </r>
  <r>
    <s v="2200"/>
    <s v="CL"/>
    <x v="0"/>
    <n v="604"/>
    <s v="CL Marketing Mall"/>
    <s v="F MOZO"/>
    <x v="2"/>
    <s v="1200146616"/>
    <s v="10"/>
    <x v="2808"/>
    <s v="FERIA EMPRENDO / NUEVAS GRÁFICAS / MARZO"/>
    <d v="2026-03-03T00:00:00"/>
    <s v="BILLESCA"/>
    <s v="ZSRV"/>
    <s v=""/>
    <s v="76587432"/>
    <s v="SERVICIOS DE DISENO Y MULTIMEDIA"/>
    <n v="200000"/>
    <n v="215.99904960418175"/>
    <s v="CLP"/>
    <s v="false"/>
  </r>
  <r>
    <s v="1100"/>
    <s v="CL"/>
    <x v="0"/>
    <n v="604"/>
    <s v="CL Marketing Mall"/>
    <s v="g gonzalez"/>
    <x v="3"/>
    <s v="1200147149"/>
    <s v="10"/>
    <x v="2809"/>
    <s v="CAMPAÑA DE MARCA/ANIMACIÓN PANTALLAS/PAN"/>
    <d v="2026-03-12T00:00:00"/>
    <s v="BILLESCA"/>
    <s v="ZSRV"/>
    <s v=""/>
    <s v="76989941"/>
    <s v="ROCK FILMS SPA"/>
    <n v="200000"/>
    <n v="215.99904960418175"/>
    <s v="CLP"/>
    <s v="false"/>
  </r>
  <r>
    <s v="1100"/>
    <s v="CL"/>
    <x v="0"/>
    <n v="604"/>
    <s v="CL Marketing Mall"/>
    <s v="g gonzalez"/>
    <x v="3"/>
    <s v="1200147180"/>
    <s v="10"/>
    <x v="2810"/>
    <s v="J18FERIA PETS/ANIMACION PANTALLAS/PA"/>
    <d v="2026-03-12T00:00:00"/>
    <s v="BILLESCA"/>
    <s v="ZSRV"/>
    <s v=""/>
    <s v="76989941"/>
    <s v="ROCK FILMS SPA"/>
    <n v="200000"/>
    <n v="215.99904960418175"/>
    <s v="CLP"/>
    <s v="false"/>
  </r>
  <r>
    <s v="6740"/>
    <s v="PE"/>
    <x v="2"/>
    <n v="928"/>
    <s v="Corp Gest Riesgo"/>
    <s v="CF"/>
    <x v="1"/>
    <s v="1400009283"/>
    <s v="10"/>
    <x v="2811"/>
    <s v="Póliza Ciberseguridad 28NOV2025 - 28NOV2"/>
    <d v="2026-02-13T00:00:00"/>
    <s v="FPEREZ"/>
    <s v="ZPMH"/>
    <s v=""/>
    <s v="P39062500"/>
    <s v="CHUBB PERU S.A. COMPANIA DE SEGUROS"/>
    <n v="215.61"/>
    <n v="215.61"/>
    <s v="USD"/>
    <s v="false"/>
  </r>
  <r>
    <s v="AEB"/>
    <s v="CL"/>
    <x v="0"/>
    <n v="614"/>
    <s v="CL Explotación TI"/>
    <s v="CPAVEZ"/>
    <x v="3"/>
    <s v="1200147521"/>
    <s v="10"/>
    <x v="2812"/>
    <s v="CELULAR - MARIO FREITEZ"/>
    <d v="2026-03-18T00:00:00"/>
    <s v="CPAVEZ"/>
    <s v="ZSRV"/>
    <s v="SER_GRAL"/>
    <s v="96806980"/>
    <s v="ENTEL PCS TELECOMUNICACIONES S.A."/>
    <n v="199412"/>
    <n v="215.36401239834547"/>
    <s v="CLP"/>
    <s v="false"/>
  </r>
  <r>
    <s v="6000"/>
    <s v="PE"/>
    <x v="2"/>
    <n v="804"/>
    <s v="PE Marketing Mall"/>
    <s v="AATOCHE"/>
    <x v="2"/>
    <s v="1200145448"/>
    <s v="10"/>
    <x v="2813"/>
    <s v="Eventos_PagoDJ_Febrero"/>
    <d v="2026-02-11T00:00:00"/>
    <s v="EXT_KNOLASCO"/>
    <s v="ZSRV"/>
    <s v="SER_MKT"/>
    <s v="P20416564"/>
    <s v="SUSAN LEON PRODUCCIONES Y REPRESENT"/>
    <n v="740"/>
    <n v="214.49275362318841"/>
    <s v="PEN"/>
    <s v="false"/>
  </r>
  <r>
    <s v="3300"/>
    <s v="PE"/>
    <x v="1"/>
    <n v="808"/>
    <s v="PE Área Legal"/>
    <s v="GOLIVERI"/>
    <x v="3"/>
    <s v="1200147374"/>
    <s v="10"/>
    <x v="2814"/>
    <s v="DN-Ctto C/V Placa Tejada y Certif Firma"/>
    <d v="2026-03-16T00:00:00"/>
    <s v="SGARIBAY"/>
    <s v="ZSRV"/>
    <s v=""/>
    <s v="P18214620"/>
    <s v="GONZALO GUSTAVO GONZALES GONZALES"/>
    <n v="737.29"/>
    <n v="213.70724637681158"/>
    <s v="PEN"/>
    <s v="false"/>
  </r>
  <r>
    <s v="MIN"/>
    <s v="PE"/>
    <x v="1"/>
    <n v="804"/>
    <s v="PE Marketing Mall"/>
    <s v="AATOCHE"/>
    <x v="2"/>
    <s v="1200146183"/>
    <s v="10"/>
    <x v="2815"/>
    <s v="ATC_PagoApoyo_31/01 al 15/02"/>
    <d v="2026-02-23T00:00:00"/>
    <s v="EXT_EDAVILA"/>
    <s v="ZSRV"/>
    <s v="SER_MKT"/>
    <s v="P09378629"/>
    <s v="ARIAS RIVAS FLOR ROSSANA"/>
    <n v="736"/>
    <n v="213.33333333333331"/>
    <s v="PEN"/>
    <s v="false"/>
  </r>
  <r>
    <s v="6550"/>
    <s v="PE"/>
    <x v="2"/>
    <n v="802"/>
    <s v="PE Ops Mall"/>
    <s v="yzegarra"/>
    <x v="2"/>
    <s v="1200144378"/>
    <s v="10"/>
    <x v="2816"/>
    <s v="Toma de medidas VMAs"/>
    <d v="2026-01-22T00:00:00"/>
    <s v="YZEGARRA"/>
    <s v="ZSRV"/>
    <s v=""/>
    <s v="P29040966"/>
    <s v="ECOLAB S.R.L"/>
    <n v="735"/>
    <n v="213.04347826086956"/>
    <s v="PEN"/>
    <s v="false"/>
  </r>
  <r>
    <s v="1100"/>
    <s v="CL"/>
    <x v="0"/>
    <n v="626"/>
    <s v="CL Proyectos 3"/>
    <s v="CGARCIA"/>
    <x v="2"/>
    <s v="1200146708"/>
    <s v="10"/>
    <x v="2817"/>
    <s v="Instalación de acometida L-Karum"/>
    <d v="2026-03-05T00:00:00"/>
    <s v="EXT_AYEPEZ"/>
    <s v="ZSRV"/>
    <s v=""/>
    <s v="78724460"/>
    <s v="IMPORTADORA TRANSOCEANIC LIMITADA"/>
    <n v="5.1100000000000003"/>
    <n v="212.91666666666669"/>
    <s v="UF"/>
    <s v="false"/>
  </r>
  <r>
    <s v="PCA"/>
    <s v="CO"/>
    <x v="3"/>
    <n v="702"/>
    <s v="CO Ops Mall"/>
    <s v="DLOZADA"/>
    <x v="2"/>
    <s v="1200144700"/>
    <s v="20"/>
    <x v="866"/>
    <s v="SERVICIO ADIC LIMPIEZA PROYECTO PA17"/>
    <d v="2026-01-28T00:00:00"/>
    <s v="EXT_AFLOREZ"/>
    <s v="ZSRV"/>
    <s v=""/>
    <s v="C800125313"/>
    <s v="SUMMAR PROCESOS S.A.S"/>
    <n v="780430"/>
    <n v="212.18868950516585"/>
    <s v="COP"/>
    <s v="false"/>
  </r>
  <r>
    <s v="PCA"/>
    <s v="CO"/>
    <x v="3"/>
    <n v="702"/>
    <s v="CO Ops Mall"/>
    <s v="DLOZADA"/>
    <x v="2"/>
    <s v="1200143727"/>
    <s v="10"/>
    <x v="2818"/>
    <s v="SERVICIO MTTO DEA PARQUE CARACOLÍ"/>
    <d v="2026-01-07T00:00:00"/>
    <s v="EXT_AFLOREZ"/>
    <s v="ZSRV"/>
    <s v=""/>
    <s v="C811044610"/>
    <s v="INGENIERIA HOSPITALARIA S.A.S"/>
    <n v="780000"/>
    <n v="212.07177814029365"/>
    <s v="COP"/>
    <s v="false"/>
  </r>
  <r>
    <s v="OAS"/>
    <s v="CO"/>
    <x v="3"/>
    <n v="703"/>
    <s v="CO Ops Out/Strip"/>
    <s v="LCHARRY"/>
    <x v="2"/>
    <s v="1200145921"/>
    <s v="10"/>
    <x v="2819"/>
    <s v="Suministro e instalacion aviso polieres"/>
    <d v="2026-02-18T00:00:00"/>
    <s v="EXT_MSAMPER"/>
    <s v="ZSRV"/>
    <s v=""/>
    <s v="C900197577"/>
    <s v="MARA IMPRESIÓN Y MARKETING SAS"/>
    <n v="778784"/>
    <n v="211.74116367591083"/>
    <s v="COP"/>
    <s v="false"/>
  </r>
  <r>
    <s v="MIN"/>
    <s v="PE"/>
    <x v="1"/>
    <n v="804"/>
    <s v="PE Marketing Mall"/>
    <s v="AATOCHE"/>
    <x v="2"/>
    <s v="1200144210"/>
    <s v="10"/>
    <x v="2820"/>
    <s v="Volante de promo y eventos ENERO"/>
    <d v="2026-01-19T00:00:00"/>
    <s v="EXT_EDAVILA"/>
    <s v="ZSRV"/>
    <s v="SER_MKT"/>
    <s v="P602425674"/>
    <s v="CORPORACION COPIAS EXPRESS S.R.L."/>
    <n v="730"/>
    <n v="211.59420289855072"/>
    <s v="PEN"/>
    <s v="false"/>
  </r>
  <r>
    <s v="PCA"/>
    <s v="CO"/>
    <x v="3"/>
    <n v="702"/>
    <s v="CO Ops Mall"/>
    <s v="DLOZADA"/>
    <x v="2"/>
    <s v="1200146711"/>
    <s v="10"/>
    <x v="2821"/>
    <s v="SERVICIO ALMUERZOS BRIGADISTAS PCA"/>
    <d v="2026-03-04T00:00:00"/>
    <s v="EXT_AFLOREZ"/>
    <s v="ZSRV"/>
    <s v=""/>
    <s v="C901592965"/>
    <s v="WM ENTRETENIMIENTO SAS"/>
    <n v="776250"/>
    <n v="211.05220228384991"/>
    <s v="COP"/>
    <s v="false"/>
  </r>
  <r>
    <s v="6030"/>
    <s v="PE"/>
    <x v="2"/>
    <n v="804"/>
    <s v="PE Marketing Mall"/>
    <s v="RCULQUI"/>
    <x v="2"/>
    <s v="1200144135"/>
    <s v="10"/>
    <x v="2822"/>
    <s v="Eventos_CreadoresEne"/>
    <d v="2026-01-16T00:00:00"/>
    <s v="EXT_BRODRIGU"/>
    <s v="ZSRV"/>
    <s v=""/>
    <s v="P20416564"/>
    <s v="SUSAN LEON PRODUCCIONES Y REPRESENT"/>
    <n v="728"/>
    <n v="211.01449275362319"/>
    <s v="PEN"/>
    <s v="false"/>
  </r>
  <r>
    <s v="PAG"/>
    <s v="CO"/>
    <x v="3"/>
    <n v="701"/>
    <s v="CO Center Manager"/>
    <s v="AALCOCER"/>
    <x v="2"/>
    <s v="1200145120"/>
    <s v="20"/>
    <x v="2823"/>
    <s v="SUMINISTRO CAF Y PAP.. 19% BQ.FEB"/>
    <d v="2026-02-05T00:00:00"/>
    <s v="EXT_VGONZALE"/>
    <s v="ZSRV"/>
    <s v=""/>
    <s v="C900074348"/>
    <s v="SUMICORP LTDA"/>
    <n v="774940"/>
    <n v="210.69603045133223"/>
    <s v="COP"/>
    <s v="false"/>
  </r>
  <r>
    <s v="MIN"/>
    <s v="PE"/>
    <x v="1"/>
    <n v="802"/>
    <s v="PE Ops Mall"/>
    <s v="CPISFIL"/>
    <x v="2"/>
    <s v="1200144404"/>
    <s v="10"/>
    <x v="2824"/>
    <s v="MANT.PREV. PRODUCTORA DE HIELO1500"/>
    <d v="2026-01-22T00:00:00"/>
    <s v="EXT_EDAVILA"/>
    <s v="ZSRV"/>
    <s v=""/>
    <s v="P12663463"/>
    <s v="AUTOREL SRL"/>
    <n v="726"/>
    <n v="210.43478260869563"/>
    <s v="PEN"/>
    <s v="false"/>
  </r>
  <r>
    <s v="1100"/>
    <s v="CL"/>
    <x v="0"/>
    <n v="910"/>
    <s v="Corp A. Personas"/>
    <s v="DQUINTANA"/>
    <x v="1"/>
    <s v="1400009240"/>
    <s v="10"/>
    <x v="2337"/>
    <s v="Práctica profesional feb´26"/>
    <d v="2026-02-09T00:00:00"/>
    <s v="DQUINTANA"/>
    <s v="ZPMH"/>
    <s v=""/>
    <s v="20537755"/>
    <s v="Cristobal Ignacio"/>
    <n v="194690"/>
    <n v="210.26427483719073"/>
    <s v="CLP"/>
    <s v="false"/>
  </r>
  <r>
    <s v="3300"/>
    <s v="PE"/>
    <x v="1"/>
    <n v="802"/>
    <s v="PE Ops Mall"/>
    <s v="JMALAGA"/>
    <x v="3"/>
    <s v="1200147487"/>
    <s v="10"/>
    <x v="2825"/>
    <s v="SUMINISTRO MATERIALES  PARA LLUVIA"/>
    <d v="2026-03-17T00:00:00"/>
    <s v="JMALAGA"/>
    <s v="ZSRV"/>
    <s v=""/>
    <s v="P60041926"/>
    <s v="PIATEC S.A.C"/>
    <n v="722.3"/>
    <n v="209.36231884057969"/>
    <s v="PEN"/>
    <s v="false"/>
  </r>
  <r>
    <s v="4300"/>
    <s v="CO"/>
    <x v="3"/>
    <n v="719"/>
    <s v="CO Gcia Ing"/>
    <s v="JVASQUEZ"/>
    <x v="3"/>
    <s v="1200147663"/>
    <s v="10"/>
    <x v="2826"/>
    <s v="4.1.2 Punto electrico logo S1 Arb"/>
    <d v="2026-03-19T00:00:00"/>
    <s v="JVASQUEZ"/>
    <s v="ZSRV"/>
    <s v=""/>
    <s v="C900038616"/>
    <s v="CBRE COLOMBIA SAS"/>
    <n v="770000"/>
    <n v="209.35290918977705"/>
    <s v="COP"/>
    <s v="false"/>
  </r>
  <r>
    <s v="MIN"/>
    <s v="PE"/>
    <x v="1"/>
    <n v="804"/>
    <s v="PE Marketing Mall"/>
    <s v="AATOCHE"/>
    <x v="2"/>
    <s v="1200146460"/>
    <s v="10"/>
    <x v="2827"/>
    <s v="Catering eventos extras"/>
    <d v="2026-02-27T00:00:00"/>
    <s v="AATOCHE"/>
    <s v="ZSRV"/>
    <s v=""/>
    <s v="P20416564"/>
    <s v="SUSAN LEON PRODUCCIONES Y REPRESENT"/>
    <n v="720"/>
    <n v="208.69565217391303"/>
    <s v="PEN"/>
    <s v="false"/>
  </r>
  <r>
    <s v="3540"/>
    <s v="PE"/>
    <x v="1"/>
    <n v="810"/>
    <s v="PE Área Personas"/>
    <s v="CZARATE"/>
    <x v="2"/>
    <s v="1200146490"/>
    <s v="10"/>
    <x v="2828"/>
    <s v="RH1: GORROS MALLS"/>
    <d v="2026-02-27T00:00:00"/>
    <s v="CZARATE"/>
    <s v="ZSRV"/>
    <s v=""/>
    <s v="P06674761"/>
    <s v="GALLIANI ORTEGA JOSE ANTONIO"/>
    <n v="720"/>
    <n v="208.69565217391303"/>
    <s v="PEN"/>
    <s v="false"/>
  </r>
  <r>
    <s v="6740"/>
    <s v="PE"/>
    <x v="2"/>
    <n v="804"/>
    <s v="PE Marketing Mall"/>
    <s v="KORDAYA"/>
    <x v="2"/>
    <s v="1200146633"/>
    <s v="10"/>
    <x v="2829"/>
    <s v="Premios_Marzo-CHO"/>
    <d v="2026-03-03T00:00:00"/>
    <s v="EXT_ACHIHUAN"/>
    <s v="ZSRV"/>
    <s v="SER_MKT"/>
    <s v="P20416564"/>
    <s v="SUSAN LEON PRODUCCIONES Y REPRESENT"/>
    <n v="720"/>
    <n v="208.69565217391303"/>
    <s v="PEN"/>
    <s v="false"/>
  </r>
  <r>
    <s v="PRT"/>
    <s v="CL"/>
    <x v="0"/>
    <n v="619"/>
    <s v="CL Arq Out/Strip"/>
    <s v="V RODRIGUEZ"/>
    <x v="0"/>
    <s v="1300008876"/>
    <s v="10"/>
    <x v="2830"/>
    <s v="SERVICIO DE DIBUJO 2026  SEM 1, PRT"/>
    <d v="2026-01-28T00:00:00"/>
    <s v="BILLESCA"/>
    <s v="ZSPC"/>
    <s v=""/>
    <s v="77699218"/>
    <s v="ECOESPACIO LIMITADA"/>
    <n v="5"/>
    <n v="208.33333333333334"/>
    <s v="UF"/>
    <s v="false"/>
  </r>
  <r>
    <s v="AEB"/>
    <s v="CL"/>
    <x v="0"/>
    <n v="622"/>
    <s v="CL Arq Mall"/>
    <s v="V RODRIGUEZ"/>
    <x v="0"/>
    <s v="1300008868"/>
    <s v="10"/>
    <x v="2831"/>
    <s v="SERVICIO DE DIBUJO 2026  SEM 1, AEB"/>
    <d v="2026-01-28T00:00:00"/>
    <s v="BILLESCA"/>
    <s v="ZSPC"/>
    <s v=""/>
    <s v="77699218"/>
    <s v="ECOESPACIO LIMITADA"/>
    <n v="5"/>
    <n v="208.33333333333334"/>
    <s v="UF"/>
    <s v="false"/>
  </r>
  <r>
    <s v="LAR"/>
    <s v="PE"/>
    <x v="1"/>
    <n v="801"/>
    <s v="PE Center Manager"/>
    <s v="Ameza"/>
    <x v="2"/>
    <s v="1200146085"/>
    <s v="10"/>
    <x v="2832"/>
    <s v="Proyecto Radios PoC: Equipos de respaldo"/>
    <d v="2026-02-22T00:00:00"/>
    <s v="AMEZAR"/>
    <s v="ZSRV"/>
    <s v="SER_VARIO"/>
    <s v="P55219583"/>
    <s v="SERVICIOS EVENTOS SPECIALES"/>
    <n v="718.2"/>
    <n v="208.17391304347825"/>
    <s v="PEN"/>
    <s v="false"/>
  </r>
  <r>
    <s v="PCA"/>
    <s v="CO"/>
    <x v="3"/>
    <n v="702"/>
    <s v="CO Ops Mall"/>
    <s v="DLOZADA"/>
    <x v="2"/>
    <s v="1200144463"/>
    <s v="10"/>
    <x v="2833"/>
    <s v="SERVICIO RETIRO DE ESCOMBROS SÓTANO 3 CA"/>
    <d v="2026-01-23T00:00:00"/>
    <s v="RFC_CPI_SAP"/>
    <s v="ZSRV"/>
    <s v=""/>
    <s v="C901281802"/>
    <s v="SOLUCIONES LA VEGA SAS"/>
    <n v="760000"/>
    <n v="206.63404023926046"/>
    <s v="COP"/>
    <s v="false"/>
  </r>
  <r>
    <s v="PAG"/>
    <s v="CO"/>
    <x v="3"/>
    <n v="702"/>
    <s v="CO Ops Mall"/>
    <s v="CHERRERA"/>
    <x v="3"/>
    <s v="1200147137"/>
    <s v="10"/>
    <x v="2834"/>
    <s v="SUMINISTRO DE PINTURA DE ALTO TRAFICO"/>
    <d v="2026-03-11T00:00:00"/>
    <s v="RFC_CPI_SAP"/>
    <s v="ZSRV"/>
    <s v=""/>
    <s v="C900565617"/>
    <s v="TODOFER DISTRIBUCIONES S.A.S."/>
    <n v="758558"/>
    <n v="206.24197933659599"/>
    <s v="COP"/>
    <s v="false"/>
  </r>
  <r>
    <s v="PAG"/>
    <s v="CO"/>
    <x v="3"/>
    <n v="701"/>
    <s v="CO Center Manager"/>
    <s v="AALCOCER"/>
    <x v="2"/>
    <s v="1200145120"/>
    <s v="10"/>
    <x v="2823"/>
    <s v="SUMINISTRO CAF. 5% BQ FEB"/>
    <d v="2026-02-05T00:00:00"/>
    <s v="EXT_VGONZALE"/>
    <s v="ZSRV"/>
    <s v=""/>
    <s v="C900074348"/>
    <s v="SUMICORP LTDA"/>
    <n v="756000"/>
    <n v="205.54649265905383"/>
    <s v="COP"/>
    <s v="false"/>
  </r>
  <r>
    <s v="2400"/>
    <s v="CL"/>
    <x v="0"/>
    <n v="602"/>
    <s v="CL Ops Mall"/>
    <s v="RMESA"/>
    <x v="2"/>
    <s v="1200143745"/>
    <s v="10"/>
    <x v="2835"/>
    <s v="TRABAJOS DE REPARACION DE PANDERETA POR"/>
    <d v="2026-01-07T00:00:00"/>
    <s v="RCABEZAS"/>
    <s v="ZSRV"/>
    <s v=""/>
    <s v="76694376"/>
    <s v="SERVICIOS INDUSTRIALES ELMEC LIMITA"/>
    <n v="190100"/>
    <n v="205.30709664877475"/>
    <s v="CLP"/>
    <s v="false"/>
  </r>
  <r>
    <s v="2400"/>
    <s v="CL"/>
    <x v="0"/>
    <n v="609"/>
    <s v="CL GciaMarketing"/>
    <s v="rmesa"/>
    <x v="2"/>
    <s v="1200144715"/>
    <s v="10"/>
    <x v="2836"/>
    <s v="Traslado contenedores reciclaje"/>
    <d v="2026-01-28T00:00:00"/>
    <s v="EXT_JHERRERA"/>
    <s v="ZSRV"/>
    <s v=""/>
    <s v="13271254"/>
    <s v="DANIEL BLANCO LANDERO"/>
    <n v="190000"/>
    <n v="205.19909712397268"/>
    <s v="CLP"/>
    <s v="false"/>
  </r>
  <r>
    <s v="1100"/>
    <s v="CL"/>
    <x v="0"/>
    <n v="602"/>
    <s v="CL Ops Mall"/>
    <s v="FJELDRES"/>
    <x v="3"/>
    <s v="1200147401"/>
    <s v="10"/>
    <x v="2837"/>
    <s v="Cambio gráficas bicicletero"/>
    <d v="2026-03-16T00:00:00"/>
    <s v="EXT_CNARANJO"/>
    <s v="ZSRV"/>
    <s v=""/>
    <s v="76593514"/>
    <s v="TEMPO PRODUCCIONES BY DS SPA"/>
    <n v="190000"/>
    <n v="205.19909712397268"/>
    <s v="CLP"/>
    <s v="false"/>
  </r>
  <r>
    <s v="1100"/>
    <s v="CL"/>
    <x v="0"/>
    <n v="910"/>
    <s v="Corp A. Personas"/>
    <s v="DQUINTA"/>
    <x v="3"/>
    <s v="1200147586"/>
    <s v="10"/>
    <x v="2838"/>
    <s v="Arreglos varios oficina"/>
    <d v="2026-03-18T00:00:00"/>
    <s v="DQUINTANA"/>
    <s v="ZSRV"/>
    <s v=""/>
    <s v="76103844"/>
    <s v="EQUIARRIENDOS LIMITADA"/>
    <n v="190000"/>
    <n v="205.19909712397268"/>
    <s v="CLP"/>
    <s v="false"/>
  </r>
  <r>
    <s v="3450"/>
    <s v="PE"/>
    <x v="1"/>
    <n v="803"/>
    <s v="PE Ops Out/Strips"/>
    <s v="mrodriguezc"/>
    <x v="2"/>
    <s v="1200146241"/>
    <s v="10"/>
    <x v="2839"/>
    <s v="Pedido personal H.Ex fines de Semana"/>
    <d v="2026-02-24T00:00:00"/>
    <s v="MRODRIGUEZC"/>
    <s v="ZSRV"/>
    <s v=""/>
    <s v="P53719503"/>
    <s v="EFCO AMERICA S.A."/>
    <n v="707.05"/>
    <n v="204.94202898550722"/>
    <s v="PEN"/>
    <s v="false"/>
  </r>
  <r>
    <s v="MQU"/>
    <s v="CL"/>
    <x v="0"/>
    <n v="602"/>
    <s v="CL Ops Mall"/>
    <s v="MBELLO"/>
    <x v="2"/>
    <s v="1200143750"/>
    <s v="10"/>
    <x v="2840"/>
    <s v="COSTO CONRECUPERO,SERV  EME.CORT. LOC 78"/>
    <d v="2026-01-07T00:00:00"/>
    <s v="EXT_MBELLO"/>
    <s v="ZSRV"/>
    <s v=""/>
    <s v="96811990"/>
    <s v="LINKES CHILE S.A"/>
    <n v="189474"/>
    <n v="204.63101962351368"/>
    <s v="CLP"/>
    <s v="false"/>
  </r>
  <r>
    <s v="ACH"/>
    <s v="CL"/>
    <x v="0"/>
    <n v="604"/>
    <s v="CL Marketing Mall"/>
    <s v="F.MOZO"/>
    <x v="2"/>
    <s v="1200144314"/>
    <s v="10"/>
    <x v="2841"/>
    <s v="VACACIONES DE VERANO/ GRAFICAS"/>
    <d v="2026-01-21T00:00:00"/>
    <s v="MFILIPINI"/>
    <s v="ZSRV"/>
    <s v=""/>
    <s v="76963484"/>
    <s v="PS PRODUCCION GRAFICA-PUBLICIDAD SP"/>
    <n v="189406"/>
    <n v="204.55757994664825"/>
    <s v="CLP"/>
    <s v="false"/>
  </r>
  <r>
    <s v="DCO"/>
    <s v="CO"/>
    <x v="3"/>
    <n v="711"/>
    <s v="CO A.Finanzas"/>
    <s v="ABARRAGAN"/>
    <x v="2"/>
    <s v="1200145611"/>
    <s v="20"/>
    <x v="1615"/>
    <s v="NOVAVENTA 0% ENE 26"/>
    <d v="2026-02-13T00:00:00"/>
    <s v="LBARRAGAN"/>
    <s v="ZSRV"/>
    <s v=""/>
    <s v="C811025289"/>
    <s v="NOVAVENTA S.A.S"/>
    <n v="752200"/>
    <n v="204.51332245785753"/>
    <s v="COP"/>
    <s v="false"/>
  </r>
  <r>
    <s v="1110"/>
    <s v="CL"/>
    <x v="0"/>
    <n v="603"/>
    <s v="CL Ops Out/Strip"/>
    <s v="MBELLO"/>
    <x v="2"/>
    <s v="1200146690"/>
    <s v="10"/>
    <x v="2842"/>
    <s v="GRAFICA MAMPARAS Y LOCKERS"/>
    <d v="2026-03-04T00:00:00"/>
    <s v="EXT_MBELLO"/>
    <s v="ZSRV"/>
    <s v=""/>
    <s v="76666197"/>
    <s v="LA AMPOLLETA PRODUCCION AUDIOVISUAL"/>
    <n v="188589"/>
    <n v="203.67522382901515"/>
    <s v="CLP"/>
    <s v="false"/>
  </r>
  <r>
    <s v="2400"/>
    <s v="CL"/>
    <x v="0"/>
    <n v="602"/>
    <s v="CL Ops Mall"/>
    <s v="rmesa"/>
    <x v="2"/>
    <s v="1200144952"/>
    <s v="10"/>
    <x v="2843"/>
    <s v="Variables AEX Enero 26"/>
    <d v="2026-02-02T00:00:00"/>
    <s v="EXT_CRODRIGU"/>
    <s v="ZSRV"/>
    <s v=""/>
    <s v="76015796"/>
    <s v="GRUPO AMÉRICA FACILITY S.A."/>
    <n v="187992"/>
    <n v="203.03046666594668"/>
    <s v="CLP"/>
    <s v="false"/>
  </r>
  <r>
    <s v="MQU"/>
    <s v="CL"/>
    <x v="0"/>
    <n v="602"/>
    <s v="CL Ops Mall"/>
    <s v="Ext_mloyola"/>
    <x v="3"/>
    <s v="1200147049"/>
    <s v="10"/>
    <x v="2844"/>
    <s v="Retiro ecobotellas MAQ diciembre"/>
    <d v="2026-03-11T00:00:00"/>
    <s v="EXT_MLOYOLA"/>
    <s v="ZSRV"/>
    <s v=""/>
    <s v="65188179"/>
    <s v="FUNDACION REVALORA CHILE"/>
    <n v="187895"/>
    <n v="202.92570712688865"/>
    <s v="CLP"/>
    <s v="false"/>
  </r>
  <r>
    <s v="MQU"/>
    <s v="CL"/>
    <x v="0"/>
    <n v="602"/>
    <s v="CL Ops Mall"/>
    <s v="Ext_mloyola"/>
    <x v="3"/>
    <s v="1200147537"/>
    <s v="10"/>
    <x v="2845"/>
    <s v="Retiro ecobotellas MAQ febrero 2026"/>
    <d v="2026-03-18T00:00:00"/>
    <s v="EXT_MLOYOLA"/>
    <s v="ZSRV"/>
    <s v=""/>
    <s v="65188179"/>
    <s v="FUNDACION REVALORA CHILE"/>
    <n v="187895"/>
    <n v="202.92570712688865"/>
    <s v="CLP"/>
    <s v="false"/>
  </r>
  <r>
    <s v="6740"/>
    <s v="PE"/>
    <x v="2"/>
    <n v="804"/>
    <s v="PE Marketing Mall"/>
    <s v="AFALCON"/>
    <x v="2"/>
    <s v="1200143876"/>
    <s v="10"/>
    <x v="2846"/>
    <s v="POP_Brandeo prismas y letrero"/>
    <d v="2026-01-12T00:00:00"/>
    <s v="EXT_ACHIHUAN"/>
    <s v="ZSRV"/>
    <s v="SER_MKT"/>
    <s v="P45391868"/>
    <s v="IMAGEN ALTERNATIVA S.A.C."/>
    <n v="700"/>
    <n v="202.89855072463766"/>
    <s v="PEN"/>
    <s v="false"/>
  </r>
  <r>
    <s v="6650"/>
    <s v="PE"/>
    <x v="2"/>
    <n v="802"/>
    <s v="PE Ops Mall"/>
    <s v="MCHACALIAZA"/>
    <x v="2"/>
    <s v="1200144497"/>
    <s v="10"/>
    <x v="2847"/>
    <s v="Servicio de aseo esporádico Ene."/>
    <d v="2026-01-23T00:00:00"/>
    <s v="MCHACALIAZA"/>
    <s v="ZSRV"/>
    <s v=""/>
    <s v="P53719503"/>
    <s v="EFCO AMERICA S.A."/>
    <n v="700"/>
    <n v="202.89855072463766"/>
    <s v="PEN"/>
    <s v="false"/>
  </r>
  <r>
    <s v="6650"/>
    <s v="PE"/>
    <x v="2"/>
    <n v="802"/>
    <s v="PE Ops Mall"/>
    <s v="MCHACALIAZA"/>
    <x v="2"/>
    <s v="1200144497"/>
    <s v="20"/>
    <x v="2847"/>
    <s v="Servicio de aseo esporádico Feb."/>
    <d v="2026-01-23T00:00:00"/>
    <s v="MCHACALIAZA"/>
    <s v="ZSRV"/>
    <s v=""/>
    <s v="P53719503"/>
    <s v="EFCO AMERICA S.A."/>
    <n v="700"/>
    <n v="202.89855072463766"/>
    <s v="PEN"/>
    <s v="false"/>
  </r>
  <r>
    <s v="6650"/>
    <s v="PE"/>
    <x v="2"/>
    <n v="802"/>
    <s v="PE Ops Mall"/>
    <s v="MCHACALIAZA"/>
    <x v="2"/>
    <s v="1200144497"/>
    <s v="30"/>
    <x v="2847"/>
    <s v="Servicio de aseo esporadico Mar."/>
    <d v="2026-01-23T00:00:00"/>
    <s v="MCHACALIAZA"/>
    <s v="ZSRV"/>
    <s v=""/>
    <s v="P53719503"/>
    <s v="EFCO AMERICA S.A."/>
    <n v="700"/>
    <n v="202.89855072463766"/>
    <s v="PEN"/>
    <s v="false"/>
  </r>
  <r>
    <s v="6650"/>
    <s v="PE"/>
    <x v="2"/>
    <n v="802"/>
    <s v="PE Ops Mall"/>
    <s v="MCHACALIAZA"/>
    <x v="2"/>
    <s v="1200144497"/>
    <s v="40"/>
    <x v="2847"/>
    <s v="Servicio de aseo esporadico Abr."/>
    <d v="2026-01-23T00:00:00"/>
    <s v="MCHACALIAZA"/>
    <s v="ZSRV"/>
    <s v=""/>
    <s v="P53719503"/>
    <s v="EFCO AMERICA S.A."/>
    <n v="700"/>
    <n v="202.89855072463766"/>
    <s v="PEN"/>
    <s v="false"/>
  </r>
  <r>
    <s v="6650"/>
    <s v="PE"/>
    <x v="2"/>
    <n v="802"/>
    <s v="PE Ops Mall"/>
    <s v="MCHACALIAZA"/>
    <x v="2"/>
    <s v="1200144497"/>
    <s v="50"/>
    <x v="2847"/>
    <s v="Servicio de aseo esporadico May."/>
    <d v="2026-01-23T00:00:00"/>
    <s v="MCHACALIAZA"/>
    <s v="ZSRV"/>
    <s v=""/>
    <s v="P53719503"/>
    <s v="EFCO AMERICA S.A."/>
    <n v="700"/>
    <n v="202.89855072463766"/>
    <s v="PEN"/>
    <s v="false"/>
  </r>
  <r>
    <s v="6650"/>
    <s v="PE"/>
    <x v="2"/>
    <n v="802"/>
    <s v="PE Ops Mall"/>
    <s v="MCHACALIAZA"/>
    <x v="2"/>
    <s v="1200144497"/>
    <s v="60"/>
    <x v="2847"/>
    <s v="Servicio de aseo esporadico Jun."/>
    <d v="2026-01-23T00:00:00"/>
    <s v="MCHACALIAZA"/>
    <s v="ZSRV"/>
    <s v=""/>
    <s v="P53719503"/>
    <s v="EFCO AMERICA S.A."/>
    <n v="700"/>
    <n v="202.89855072463766"/>
    <s v="PEN"/>
    <s v="false"/>
  </r>
  <r>
    <s v="6650"/>
    <s v="PE"/>
    <x v="2"/>
    <n v="802"/>
    <s v="PE Ops Mall"/>
    <s v="MCHACALIAZA"/>
    <x v="2"/>
    <s v="1200144497"/>
    <s v="70"/>
    <x v="2847"/>
    <s v="Servicio de aseo esporadico JuL."/>
    <d v="2026-01-23T00:00:00"/>
    <s v="MCHACALIAZA"/>
    <s v="ZSRV"/>
    <s v=""/>
    <s v="P53719503"/>
    <s v="EFCO AMERICA S.A."/>
    <n v="700"/>
    <n v="202.89855072463766"/>
    <s v="PEN"/>
    <s v="false"/>
  </r>
  <r>
    <s v="6650"/>
    <s v="PE"/>
    <x v="2"/>
    <n v="802"/>
    <s v="PE Ops Mall"/>
    <s v="MCHACALIAZA"/>
    <x v="2"/>
    <s v="1200144497"/>
    <s v="80"/>
    <x v="2847"/>
    <s v="Servicio de aseo esporadico Ago."/>
    <d v="2026-01-23T00:00:00"/>
    <s v="MCHACALIAZA"/>
    <s v="ZSRV"/>
    <s v=""/>
    <s v="P53719503"/>
    <s v="EFCO AMERICA S.A."/>
    <n v="700"/>
    <n v="202.89855072463766"/>
    <s v="PEN"/>
    <s v="false"/>
  </r>
  <r>
    <s v="6650"/>
    <s v="PE"/>
    <x v="2"/>
    <n v="802"/>
    <s v="PE Ops Mall"/>
    <s v="MCHACALIAZA"/>
    <x v="2"/>
    <s v="1200144497"/>
    <s v="90"/>
    <x v="2847"/>
    <s v="Servicio de aseo esporadico Sep."/>
    <d v="2026-01-23T00:00:00"/>
    <s v="MCHACALIAZA"/>
    <s v="ZSRV"/>
    <s v=""/>
    <s v="P53719503"/>
    <s v="EFCO AMERICA S.A."/>
    <n v="700"/>
    <n v="202.89855072463766"/>
    <s v="PEN"/>
    <s v="false"/>
  </r>
  <r>
    <s v="6650"/>
    <s v="PE"/>
    <x v="2"/>
    <n v="802"/>
    <s v="PE Ops Mall"/>
    <s v="MCHACALIAZA"/>
    <x v="2"/>
    <s v="1200144497"/>
    <s v="100"/>
    <x v="2847"/>
    <s v="Servicio de aseo esporadico Oct."/>
    <d v="2026-01-23T00:00:00"/>
    <s v="MCHACALIAZA"/>
    <s v="ZSRV"/>
    <s v=""/>
    <s v="P53719503"/>
    <s v="EFCO AMERICA S.A."/>
    <n v="700"/>
    <n v="202.89855072463766"/>
    <s v="PEN"/>
    <s v="false"/>
  </r>
  <r>
    <s v="6650"/>
    <s v="PE"/>
    <x v="2"/>
    <n v="802"/>
    <s v="PE Ops Mall"/>
    <s v="MCHACALIAZA"/>
    <x v="2"/>
    <s v="1200144497"/>
    <s v="110"/>
    <x v="2847"/>
    <s v="Servicio de aseo esporadico Nov."/>
    <d v="2026-01-23T00:00:00"/>
    <s v="MCHACALIAZA"/>
    <s v="ZSRV"/>
    <s v=""/>
    <s v="P53719503"/>
    <s v="EFCO AMERICA S.A."/>
    <n v="700"/>
    <n v="202.89855072463766"/>
    <s v="PEN"/>
    <s v="false"/>
  </r>
  <r>
    <s v="6650"/>
    <s v="PE"/>
    <x v="2"/>
    <n v="802"/>
    <s v="PE Ops Mall"/>
    <s v="MCHACALIAZA"/>
    <x v="2"/>
    <s v="1200144497"/>
    <s v="120"/>
    <x v="2847"/>
    <s v="Servicio de aseo esporadico Dic."/>
    <d v="2026-01-23T00:00:00"/>
    <s v="MCHACALIAZA"/>
    <s v="ZSRV"/>
    <s v=""/>
    <s v="P53719503"/>
    <s v="EFCO AMERICA S.A."/>
    <n v="700"/>
    <n v="202.89855072463766"/>
    <s v="PEN"/>
    <s v="false"/>
  </r>
  <r>
    <s v="6000"/>
    <s v="PE"/>
    <x v="2"/>
    <n v="804"/>
    <s v="PE Marketing Mall"/>
    <s v="AATOCHE"/>
    <x v="2"/>
    <s v="1200144731"/>
    <s v="10"/>
    <x v="2848"/>
    <s v="Eventos_AnimaciónDeEventos_Enero"/>
    <d v="2026-01-28T00:00:00"/>
    <s v="EXT_KNOLASCO"/>
    <s v="ZSRV"/>
    <s v="SER_MKT"/>
    <s v="P55475164"/>
    <s v="INVERSIONES LURA S.A.C"/>
    <n v="700"/>
    <n v="202.89855072463766"/>
    <s v="PEN"/>
    <s v="false"/>
  </r>
  <r>
    <s v="3300"/>
    <s v="PE"/>
    <x v="1"/>
    <n v="802"/>
    <s v="PE Ops Mall"/>
    <s v="JMALAGA"/>
    <x v="2"/>
    <s v="1200146105"/>
    <s v="10"/>
    <x v="2849"/>
    <s v="TRASLADO EN AMBULANCIA ENE 26"/>
    <d v="2026-02-23T00:00:00"/>
    <s v="JMALAGA"/>
    <s v="ZSRV"/>
    <s v=""/>
    <s v="P61345984"/>
    <s v="GRUPO PERU MEDICAL SALUD S.A.C"/>
    <n v="700"/>
    <n v="202.89855072463766"/>
    <s v="PEN"/>
    <s v="false"/>
  </r>
  <r>
    <s v="6500"/>
    <s v="PE"/>
    <x v="2"/>
    <n v="816"/>
    <s v="PE Sgcia Infra"/>
    <s v="MGRATELLY"/>
    <x v="2"/>
    <s v="1200146549"/>
    <s v="10"/>
    <x v="2850"/>
    <s v="REVISION_VES1_FEBRERO_2026"/>
    <d v="2026-03-02T00:00:00"/>
    <s v="EXT_ACHIHUAN"/>
    <s v="ZSRV"/>
    <s v="SER_GRAL"/>
    <s v="P49259204"/>
    <s v="AF CONCEPT S.A.C."/>
    <n v="700"/>
    <n v="202.89855072463766"/>
    <s v="PEN"/>
    <s v="false"/>
  </r>
  <r>
    <s v="3520"/>
    <s v="PE"/>
    <x v="1"/>
    <n v="802"/>
    <s v="PE Ops Mall"/>
    <s v="GLUDEÑA"/>
    <x v="2"/>
    <s v="1200146636"/>
    <s v="10"/>
    <x v="2851"/>
    <s v="SUMINISTRO DE 50 SACOS DE ARENA"/>
    <d v="2026-03-03T00:00:00"/>
    <s v="RFC_CPI_SAP"/>
    <s v="ZSRV"/>
    <s v=""/>
    <s v="P60142232"/>
    <s v="JHC MULTISERVICIOS E.I.R.L."/>
    <n v="700"/>
    <n v="202.89855072463766"/>
    <s v="PEN"/>
    <s v="false"/>
  </r>
  <r>
    <s v="BOG"/>
    <s v="CO"/>
    <x v="3"/>
    <n v="710"/>
    <s v="CO Sgcia Personas"/>
    <s v="JVASQUEZ"/>
    <x v="2"/>
    <s v="1200144041"/>
    <s v="10"/>
    <x v="2852"/>
    <s v="Limpieza canaletas oficinas PLC"/>
    <d v="2026-01-14T00:00:00"/>
    <s v="JVASQUEZ"/>
    <s v="ZSRV"/>
    <s v=""/>
    <s v="C901342629"/>
    <s v="ANDRADE INGENIERIA Y DISENO SAS"/>
    <n v="745800"/>
    <n v="202.77324632952693"/>
    <s v="COP"/>
    <s v="false"/>
  </r>
  <r>
    <s v="6740"/>
    <s v="PE"/>
    <x v="2"/>
    <n v="803"/>
    <s v="PE Ops Out/Strips"/>
    <s v="KORDAYA"/>
    <x v="2"/>
    <s v="1200144598"/>
    <s v="10"/>
    <x v="2853"/>
    <s v="SUMINISTRO_MATERIALES"/>
    <d v="2026-01-26T00:00:00"/>
    <s v="KORDAYA"/>
    <s v="ZSRV"/>
    <s v=""/>
    <s v="P56607803"/>
    <s v="NATIONAL FACILITIES MANAGEMENT S.A."/>
    <n v="697.66"/>
    <n v="202.22028985507245"/>
    <s v="PEN"/>
    <s v="false"/>
  </r>
  <r>
    <s v="PAG"/>
    <s v="CO"/>
    <x v="3"/>
    <n v="702"/>
    <s v="CO Ops Mall"/>
    <s v="CHERRERA"/>
    <x v="2"/>
    <s v="1200144789"/>
    <s v="20"/>
    <x v="1176"/>
    <s v="TRANSPORTE Y MANO DE OBRA"/>
    <d v="2026-01-29T00:00:00"/>
    <s v="EXT_MSAMPER"/>
    <s v="ZSRV"/>
    <s v=""/>
    <s v="C900038616"/>
    <s v="CBRE COLOMBIA SAS"/>
    <n v="742000"/>
    <n v="201.74007612833063"/>
    <s v="COP"/>
    <s v="false"/>
  </r>
  <r>
    <s v="3510"/>
    <s v="PE"/>
    <x v="1"/>
    <n v="802"/>
    <s v="PE Ops Mall"/>
    <s v="ameza"/>
    <x v="2"/>
    <s v="1200145214"/>
    <s v="10"/>
    <x v="2854"/>
    <s v="Equipamiento Security - Linternas"/>
    <d v="2026-02-08T00:00:00"/>
    <s v="AMEZAR"/>
    <s v="ZSRV"/>
    <s v="SER_VARIO"/>
    <s v="P55086648"/>
    <s v="4SECURE S.A.C"/>
    <n v="695.94"/>
    <n v="201.7217391304348"/>
    <s v="PEN"/>
    <s v="false"/>
  </r>
  <r>
    <s v="3520"/>
    <s v="PE"/>
    <x v="1"/>
    <n v="802"/>
    <s v="PE Ops Mall"/>
    <s v="ameza"/>
    <x v="2"/>
    <s v="1200145216"/>
    <s v="10"/>
    <x v="2855"/>
    <s v="Equipamiento Security - Linternas"/>
    <d v="2026-02-08T00:00:00"/>
    <s v="AMEZAR"/>
    <s v="ZSRV"/>
    <s v="SER_VARIO"/>
    <s v="P55086648"/>
    <s v="4SECURE S.A.C"/>
    <n v="695.94"/>
    <n v="201.7217391304348"/>
    <s v="PEN"/>
    <s v="false"/>
  </r>
  <r>
    <s v="6030"/>
    <s v="PE"/>
    <x v="2"/>
    <n v="802"/>
    <s v="PE Ops Mall"/>
    <s v="ameza"/>
    <x v="2"/>
    <s v="1200145235"/>
    <s v="10"/>
    <x v="2856"/>
    <s v="Equipamiento Security - Linternas"/>
    <d v="2026-02-08T00:00:00"/>
    <s v="AMEZAR"/>
    <s v="ZSRV"/>
    <s v="SER_VARIO"/>
    <s v="P55086648"/>
    <s v="4SECURE S.A.C"/>
    <n v="695.94"/>
    <n v="201.7217391304348"/>
    <s v="PEN"/>
    <s v="false"/>
  </r>
  <r>
    <s v="3520"/>
    <s v="PE"/>
    <x v="1"/>
    <n v="802"/>
    <s v="PE Ops Mall"/>
    <s v="GLUDENA"/>
    <x v="2"/>
    <s v="1200144877"/>
    <s v="10"/>
    <x v="2857"/>
    <s v="SUMIN MATERIALES CAMBIO CERAMICOS"/>
    <d v="2026-01-30T00:00:00"/>
    <s v="GLUDENA"/>
    <s v="ZSRV"/>
    <s v=""/>
    <s v="P56607803"/>
    <s v="NATIONAL FACILITIES MANAGEMENT S.A."/>
    <n v="692"/>
    <n v="200.57971014492753"/>
    <s v="PEN"/>
    <s v="false"/>
  </r>
  <r>
    <s v="LAR"/>
    <s v="PE"/>
    <x v="1"/>
    <n v="801"/>
    <s v="PE Center Manager"/>
    <s v="FZAMALLOA"/>
    <x v="2"/>
    <s v="1200143674"/>
    <s v="10"/>
    <x v="2858"/>
    <s v="SUMINISTRO E INSTALACIÓN DE PEINES DE ES"/>
    <d v="2026-01-05T00:00:00"/>
    <s v="EXT_BRODRIGU"/>
    <s v="ZSRV"/>
    <s v=""/>
    <s v="P56607803"/>
    <s v="NATIONAL FACILITIES MANAGEMENT S.A."/>
    <n v="690"/>
    <n v="200"/>
    <s v="PEN"/>
    <s v="false"/>
  </r>
  <r>
    <s v="6550"/>
    <s v="PE"/>
    <x v="2"/>
    <n v="928"/>
    <s v="Corp Gest Riesgo"/>
    <s v="CF"/>
    <x v="1"/>
    <s v="1400009234"/>
    <s v="10"/>
    <x v="2859"/>
    <s v="Póliza Ciberseguridad 28NOV2025 - 28NOV2"/>
    <d v="2026-02-09T00:00:00"/>
    <s v="FPEREZ"/>
    <s v="ZPMH"/>
    <s v=""/>
    <s v="P39062500"/>
    <s v="CHUBB PERU S.A. COMPANIA DE SEGUROS"/>
    <n v="199.73"/>
    <n v="199.73"/>
    <s v="USD"/>
    <s v="false"/>
  </r>
  <r>
    <s v="2400"/>
    <s v="CL"/>
    <x v="0"/>
    <n v="602"/>
    <s v="CL Ops Mall"/>
    <s v="RMESA"/>
    <x v="2"/>
    <s v="1200144933"/>
    <s v="10"/>
    <x v="2860"/>
    <s v="Tarjeta Accionamiento remoto ROS"/>
    <d v="2026-02-02T00:00:00"/>
    <s v="PCAMPOS"/>
    <s v="ZSRV"/>
    <s v=""/>
    <s v="76904816"/>
    <s v="INTEC GROUP SPA"/>
    <n v="184600"/>
    <n v="199.36712278465976"/>
    <s v="CLP"/>
    <s v="false"/>
  </r>
  <r>
    <s v="AEB"/>
    <s v="CL"/>
    <x v="0"/>
    <n v="604"/>
    <s v="CL Marketing Mall"/>
    <s v="F MOZO"/>
    <x v="3"/>
    <s v="1200147148"/>
    <s v="10"/>
    <x v="2861"/>
    <s v="GRAFICA / BACK LOGOS / COT 976 / MARZO"/>
    <d v="2026-03-12T00:00:00"/>
    <s v="BILLESCA"/>
    <s v="ZSRV"/>
    <s v=""/>
    <s v="76666197"/>
    <s v="LA AMPOLLETA PRODUCCION AUDIOVISUAL"/>
    <n v="184575"/>
    <n v="199.34012290345925"/>
    <s v="CLP"/>
    <s v="false"/>
  </r>
  <r>
    <s v="MCH"/>
    <s v="PE"/>
    <x v="2"/>
    <n v="803"/>
    <s v="PE Ops Out/Strips"/>
    <s v="EREJAS"/>
    <x v="2"/>
    <s v="1200145593"/>
    <s v="10"/>
    <x v="2862"/>
    <s v="Sum. Viniles para tachos ecologicos MCH"/>
    <d v="2026-02-13T00:00:00"/>
    <s v="EREJAS"/>
    <s v="ZSRV"/>
    <s v=""/>
    <s v="P52110530"/>
    <s v="COPEX DIGITAL S.A.C."/>
    <n v="687"/>
    <n v="199.13043478260869"/>
    <s v="PEN"/>
    <s v="false"/>
  </r>
  <r>
    <s v="OUL"/>
    <s v="PE"/>
    <x v="1"/>
    <n v="803"/>
    <s v="PE Ops Out/Strips"/>
    <s v="mrodriguezc"/>
    <x v="2"/>
    <s v="1200145696"/>
    <s v="10"/>
    <x v="2863"/>
    <s v="Viniles estación de Reciclaje"/>
    <d v="2026-02-16T00:00:00"/>
    <s v="MRODRIGUEZC"/>
    <s v="ZSRV"/>
    <s v=""/>
    <s v="P52110530"/>
    <s v="COPEX DIGITAL S.A.C."/>
    <n v="687"/>
    <n v="199.13043478260869"/>
    <s v="PEN"/>
    <s v="false"/>
  </r>
  <r>
    <s v="DCO"/>
    <s v="CO"/>
    <x v="3"/>
    <n v="710"/>
    <s v="CO Sgcia Personas"/>
    <s v="JVASQUEZ"/>
    <x v="2"/>
    <s v="1200146853"/>
    <s v="10"/>
    <x v="2864"/>
    <s v="Ajuste electroiman - brazo puerta Of PLC"/>
    <d v="2026-03-09T00:00:00"/>
    <s v="JVASQUEZ"/>
    <s v="ZSRV"/>
    <s v=""/>
    <s v="C830112154"/>
    <s v="CONTROLES Y AUTOMATIZACION S A S"/>
    <n v="731850"/>
    <n v="198.98042414355629"/>
    <s v="COP"/>
    <s v="false"/>
  </r>
  <r>
    <s v="BOG"/>
    <s v="CO"/>
    <x v="3"/>
    <n v="710"/>
    <s v="CO Sgcia Personas"/>
    <s v="JVASQUEZ"/>
    <x v="2"/>
    <s v="1200143959"/>
    <s v="10"/>
    <x v="2865"/>
    <s v="Ajuste sensores de iluminacion Of PLC"/>
    <d v="2026-01-13T00:00:00"/>
    <s v="JVASQUEZ"/>
    <s v="ZSRV"/>
    <s v=""/>
    <s v="C830043920"/>
    <s v="JIC Y CIA S A S"/>
    <n v="729766"/>
    <n v="198.41381185426863"/>
    <s v="COP"/>
    <s v="false"/>
  </r>
  <r>
    <s v="6000"/>
    <s v="PE"/>
    <x v="2"/>
    <n v="802"/>
    <s v="PE Ops Mall"/>
    <s v="MPONCE"/>
    <x v="2"/>
    <s v="1200146534"/>
    <s v="10"/>
    <x v="2866"/>
    <s v="SUM. DE PINTURA"/>
    <d v="2026-03-02T00:00:00"/>
    <s v="EXT_KNOLASCO"/>
    <s v="ZSRV"/>
    <s v="SER_MANTO"/>
    <s v="P20416564"/>
    <s v="SUSAN LEON PRODUCCIONES Y REPRESENT"/>
    <n v="684"/>
    <n v="198.26086956521738"/>
    <s v="PEN"/>
    <s v="false"/>
  </r>
  <r>
    <s v="OAS"/>
    <s v="CO"/>
    <x v="3"/>
    <n v="709"/>
    <s v="CO Mktg Div"/>
    <s v="CGUTIERREZ"/>
    <x v="2"/>
    <s v="1200146563"/>
    <s v="10"/>
    <x v="2867"/>
    <s v="Parqueadero COSIACA"/>
    <d v="2026-03-02T00:00:00"/>
    <s v="EXT_CRAMOS"/>
    <s v="ZSRV"/>
    <s v="SER_MKT"/>
    <s v="C900177361"/>
    <s v="AGAZO DESIGN SAS"/>
    <n v="728000"/>
    <n v="197.9336595976074"/>
    <s v="COP"/>
    <s v="false"/>
  </r>
  <r>
    <s v="MAM"/>
    <s v="CL"/>
    <x v="0"/>
    <n v="602"/>
    <s v="CL Ops Mall"/>
    <s v="CMEDINA"/>
    <x v="2"/>
    <s v="1200144932"/>
    <s v="10"/>
    <x v="2868"/>
    <s v="Serv. Espec. limp trampa grasa S07-S22"/>
    <d v="2026-02-02T00:00:00"/>
    <s v="EXT_BBUSTOS"/>
    <s v="ZSRV"/>
    <s v="SER_GRAL"/>
    <s v="76666197"/>
    <s v="LA AMPOLLETA PRODUCCION AUDIOVISUAL"/>
    <n v="182633"/>
    <n v="197.24277213180264"/>
    <s v="CLP"/>
    <s v="false"/>
  </r>
  <r>
    <s v="4300"/>
    <s v="CO"/>
    <x v="3"/>
    <n v="702"/>
    <s v="CO Ops Mall"/>
    <s v="ARICO"/>
    <x v="2"/>
    <s v="1200145443"/>
    <s v="20"/>
    <x v="907"/>
    <s v="ADMINISTRACION"/>
    <d v="2026-02-12T00:00:00"/>
    <s v="EXT_JTRUJILL"/>
    <s v="ZSRV"/>
    <s v=""/>
    <s v="C800125313"/>
    <s v="SUMMAR PROCESOS S.A.S"/>
    <n v="725016"/>
    <n v="197.12234910277326"/>
    <s v="COP"/>
    <s v="false"/>
  </r>
  <r>
    <s v="BOG"/>
    <s v="CO"/>
    <x v="3"/>
    <n v="704"/>
    <s v="CO Mktg Mall"/>
    <s v="VESPINOSA"/>
    <x v="3"/>
    <s v="1200147265"/>
    <s v="10"/>
    <x v="2869"/>
    <s v="LOGISTICO CAMPAÑA ANTOJOS"/>
    <d v="2026-03-13T00:00:00"/>
    <s v="AMONTES"/>
    <s v="ZSRV"/>
    <s v="SER_MKT"/>
    <s v="C901213703"/>
    <s v="SAFE PEOPLE SAS"/>
    <n v="725000"/>
    <n v="197.11799891245241"/>
    <s v="COP"/>
    <s v="false"/>
  </r>
  <r>
    <s v="6000"/>
    <s v="PE"/>
    <x v="2"/>
    <n v="802"/>
    <s v="PE Ops Mall"/>
    <s v="MPONCE"/>
    <x v="2"/>
    <s v="1200145378"/>
    <s v="10"/>
    <x v="2870"/>
    <s v="Preventivo de dispensador de agua"/>
    <d v="2026-02-10T00:00:00"/>
    <s v="EXT_KNOLASCO"/>
    <s v="ZSRV"/>
    <s v="SER_MANTO"/>
    <s v="P56280375"/>
    <s v="WATER TREATMENT S.A.C"/>
    <n v="680"/>
    <n v="197.10144927536231"/>
    <s v="PEN"/>
    <s v="false"/>
  </r>
  <r>
    <s v="3540"/>
    <s v="PE"/>
    <x v="1"/>
    <n v="810"/>
    <s v="PE Área Personas"/>
    <s v="JCORONEL"/>
    <x v="3"/>
    <s v="1200147185"/>
    <s v="10"/>
    <x v="2871"/>
    <s v="Masajes Febrero"/>
    <d v="2026-03-12T00:00:00"/>
    <s v="JCORONEL"/>
    <s v="ZSRV"/>
    <s v="SER_PERSO"/>
    <s v="P61249369"/>
    <s v="INVERSIONES GENERALES L &amp; L S.A.C.S"/>
    <n v="680"/>
    <n v="197.10144927536231"/>
    <s v="PEN"/>
    <s v="false"/>
  </r>
  <r>
    <s v="3510"/>
    <s v="PE"/>
    <x v="1"/>
    <n v="802"/>
    <s v="PE Ops Mall"/>
    <s v="DDIAZ"/>
    <x v="3"/>
    <s v="1200147660"/>
    <s v="10"/>
    <x v="2872"/>
    <s v="Indeminzación - Detector de Humo Dañado"/>
    <d v="2026-03-19T00:00:00"/>
    <s v="DDIAZ"/>
    <s v="ZSRV"/>
    <s v=""/>
    <s v="P52933471"/>
    <s v="EMPSER PERU E.I.R.L"/>
    <n v="678.5"/>
    <n v="196.66666666666666"/>
    <s v="PEN"/>
    <s v="false"/>
  </r>
  <r>
    <s v="3300"/>
    <s v="PE"/>
    <x v="1"/>
    <n v="804"/>
    <s v="PE Marketing Mall"/>
    <s v="YPAREDES"/>
    <x v="2"/>
    <s v="1200146508"/>
    <s v="10"/>
    <x v="2873"/>
    <s v="Eventos_Día de san Valentin"/>
    <d v="2026-02-27T00:00:00"/>
    <s v="EXT_EDAVILA"/>
    <s v="ZSRV"/>
    <s v="SER_MKT"/>
    <s v="P60187122"/>
    <s v="IMAGETING E.I.R.L"/>
    <n v="677.5"/>
    <n v="196.37681159420288"/>
    <s v="PEN"/>
    <s v="false"/>
  </r>
  <r>
    <s v="3510"/>
    <s v="PE"/>
    <x v="1"/>
    <n v="802"/>
    <s v="PE Ops Mall"/>
    <s v="DDIAZ"/>
    <x v="2"/>
    <s v="1200144874"/>
    <s v="10"/>
    <x v="2874"/>
    <s v="Emicadora"/>
    <d v="2026-01-30T00:00:00"/>
    <s v="DDIAZ"/>
    <s v="ZSRV"/>
    <s v=""/>
    <s v="P52933471"/>
    <s v="EMPSER PERU E.I.R.L"/>
    <n v="677.38"/>
    <n v="196.34202898550723"/>
    <s v="PEN"/>
    <s v="false"/>
  </r>
  <r>
    <s v="DCO"/>
    <s v="CO"/>
    <x v="3"/>
    <n v="711"/>
    <s v="CO A.Finanzas"/>
    <s v="ABARRAGAN"/>
    <x v="2"/>
    <s v="1200143833"/>
    <s v="10"/>
    <x v="2875"/>
    <s v="TRANSPORTES MEDE. DIC 25"/>
    <d v="2026-01-09T00:00:00"/>
    <s v="LBARRAGAN"/>
    <s v="ZSRV"/>
    <s v=""/>
    <s v="C98500356"/>
    <s v="HERNAN DARIO CUARTAS ZAPATA"/>
    <n v="720000"/>
    <n v="195.75856443719414"/>
    <s v="COP"/>
    <s v="false"/>
  </r>
  <r>
    <s v="3450"/>
    <s v="PE"/>
    <x v="1"/>
    <n v="904"/>
    <s v="Corp Gcia Contabi"/>
    <s v="AROJAS"/>
    <x v="2"/>
    <s v="1200146254"/>
    <s v="10"/>
    <x v="2876"/>
    <s v="SERVICIOS TRIBUTARIOS ENERO 26"/>
    <d v="2026-02-24T00:00:00"/>
    <s v="PMUNOZ"/>
    <s v="ZSRV"/>
    <s v=""/>
    <s v="P54744099"/>
    <s v="ESTUDIO JORGE AVENDANO ABOGADOS"/>
    <n v="195"/>
    <n v="195"/>
    <s v="USD"/>
    <s v="false"/>
  </r>
  <r>
    <s v="BOG"/>
    <s v="CO"/>
    <x v="3"/>
    <n v="702"/>
    <s v="CO Ops Mall"/>
    <s v="CAROL CORTES"/>
    <x v="2"/>
    <s v="1200143708"/>
    <s v="10"/>
    <x v="2877"/>
    <s v="COMPRA 20 ROLLOS  CINTA NO PASE"/>
    <d v="2026-01-06T00:00:00"/>
    <s v="EXT_APAREDES"/>
    <s v="ZSRV"/>
    <s v=""/>
    <s v="C900451171"/>
    <s v="FERREIMPO LTDA"/>
    <n v="717000"/>
    <n v="194.94290375203914"/>
    <s v="COP"/>
    <s v="false"/>
  </r>
  <r>
    <s v="BOG"/>
    <s v="CO"/>
    <x v="3"/>
    <n v="702"/>
    <s v="CO Ops Mall"/>
    <s v="CAROL.CORTES"/>
    <x v="2"/>
    <s v="1200144398"/>
    <s v="10"/>
    <x v="2878"/>
    <s v="COMPRA 20 ROLLOS  CINTA NO PASE"/>
    <d v="2026-01-22T00:00:00"/>
    <s v="EXT_APAREDES"/>
    <s v="ZSRV"/>
    <s v=""/>
    <s v="C900451171"/>
    <s v="FERREIMPO LTDA"/>
    <n v="717000"/>
    <n v="194.94290375203914"/>
    <s v="COP"/>
    <s v="false"/>
  </r>
  <r>
    <s v="1100"/>
    <s v="CL"/>
    <x v="0"/>
    <n v="612"/>
    <s v="CL Serv al Cliente"/>
    <s v="JRODRIGUEZ"/>
    <x v="2"/>
    <s v="1200145718"/>
    <s v="10"/>
    <x v="2879"/>
    <s v="MAT-Shadowing / Folletos"/>
    <d v="2026-02-17T00:00:00"/>
    <s v="JDRODRIGUEZ"/>
    <s v="ZSRV"/>
    <s v=""/>
    <s v="76813713"/>
    <s v="PRODUCCIONES PROMOTIVA SPA"/>
    <n v="180300"/>
    <n v="194.72314321816984"/>
    <s v="CLP"/>
    <s v="false"/>
  </r>
  <r>
    <s v="1100"/>
    <s v="CL"/>
    <x v="0"/>
    <n v="602"/>
    <s v="CL Ops Mall"/>
    <s v="AGOMEZ"/>
    <x v="2"/>
    <s v="1200145140"/>
    <s v="10"/>
    <x v="2880"/>
    <s v="GRAFICA retiros varios"/>
    <d v="2026-02-05T00:00:00"/>
    <s v="EXT_DMENESES"/>
    <s v="ZSRV"/>
    <s v=""/>
    <s v="76593514"/>
    <s v="TEMPO PRODUCCIONES BY DS SPA"/>
    <n v="180000"/>
    <n v="194.39914464376358"/>
    <s v="CLP"/>
    <s v="false"/>
  </r>
  <r>
    <s v="BOG"/>
    <s v="CO"/>
    <x v="3"/>
    <n v="701"/>
    <s v="CO Center Manager"/>
    <s v="ABARRAGAN"/>
    <x v="2"/>
    <s v="1200146855"/>
    <s v="10"/>
    <x v="2881"/>
    <s v="INSUMOS CAFETERIA PLC 19% MAR"/>
    <d v="2026-03-09T00:00:00"/>
    <s v="LBARRAGAN"/>
    <s v="ZSRV"/>
    <s v=""/>
    <s v="C900284209"/>
    <s v="PRODIASEO SAS"/>
    <n v="713600"/>
    <n v="194.01848830886351"/>
    <s v="COP"/>
    <s v="false"/>
  </r>
  <r>
    <s v="DCO"/>
    <s v="CO"/>
    <x v="3"/>
    <n v="711"/>
    <s v="CO A.Finanzas"/>
    <s v="ABARRAGAN"/>
    <x v="2"/>
    <s v="1200144003"/>
    <s v="30"/>
    <x v="1947"/>
    <s v="NOVAVENTA 0% DIC"/>
    <d v="2026-01-14T00:00:00"/>
    <s v="LBARRAGAN"/>
    <s v="ZSRV"/>
    <s v=""/>
    <s v="C811025289"/>
    <s v="NOVAVENTA S.A.S"/>
    <n v="710400"/>
    <n v="193.14845024469821"/>
    <s v="COP"/>
    <s v="false"/>
  </r>
  <r>
    <s v="2200"/>
    <s v="CL"/>
    <x v="0"/>
    <n v="604"/>
    <s v="CL Marketing Mall"/>
    <s v="F.MOZO"/>
    <x v="2"/>
    <s v="1200145700"/>
    <s v="10"/>
    <x v="2882"/>
    <s v="GRAFICAS ASCENSOR/ INSTALACION/ FEBRERO"/>
    <d v="2026-02-16T00:00:00"/>
    <s v="MFILIPINI"/>
    <s v="ZSRV"/>
    <s v=""/>
    <s v="76587432"/>
    <s v="SERVICIOS DE DISENO Y MULTIMEDIA"/>
    <n v="178800"/>
    <n v="193.10315034613848"/>
    <s v="CLP"/>
    <s v="false"/>
  </r>
  <r>
    <s v="PCA"/>
    <s v="CO"/>
    <x v="3"/>
    <n v="702"/>
    <s v="CO Ops Mall"/>
    <s v="DLOZADA"/>
    <x v="2"/>
    <s v="1200144008"/>
    <s v="10"/>
    <x v="2883"/>
    <s v="MANTENIMIENTO GENERAL GATO ESTIBADOR"/>
    <d v="2026-01-14T00:00:00"/>
    <s v="RFC_CPI_SAP"/>
    <s v="ZSRV"/>
    <s v=""/>
    <s v="C901281802"/>
    <s v="SOLUCIONES LA VEGA SAS"/>
    <n v="710000"/>
    <n v="193.03969548667754"/>
    <s v="COP"/>
    <s v="false"/>
  </r>
  <r>
    <s v="1110"/>
    <s v="CL"/>
    <x v="0"/>
    <n v="603"/>
    <s v="CL Ops Out/Strip"/>
    <s v="MBELLO"/>
    <x v="2"/>
    <s v="1200145428"/>
    <s v="10"/>
    <x v="2884"/>
    <s v="REPARACIÓN RAYO LINEAL San Ignacio 300"/>
    <d v="2026-02-11T00:00:00"/>
    <s v="EXT_MBELLO"/>
    <s v="ZSRV"/>
    <s v=""/>
    <s v="77350771"/>
    <s v="4EVER GROUP SPA"/>
    <n v="178569"/>
    <n v="192.85367144384566"/>
    <s v="CLP"/>
    <s v="false"/>
  </r>
  <r>
    <s v="3450"/>
    <s v="PE"/>
    <x v="1"/>
    <n v="803"/>
    <s v="PE Ops Out/Strips"/>
    <s v="EREJAS"/>
    <x v="2"/>
    <s v="1200144505"/>
    <s v="10"/>
    <x v="2885"/>
    <s v="DICIEMBRE-Rep. Desat sumidero lavamanos"/>
    <d v="2026-01-23T00:00:00"/>
    <s v="EREJAS"/>
    <s v="ZSRV"/>
    <s v=""/>
    <s v="P56607803"/>
    <s v="NATIONAL FACILITIES MANAGEMENT S.A."/>
    <n v="662.5"/>
    <n v="192.02898550724638"/>
    <s v="PEN"/>
    <s v="false"/>
  </r>
  <r>
    <s v="1110"/>
    <s v="CL"/>
    <x v="0"/>
    <n v="601"/>
    <s v="CL Center Manager"/>
    <s v="JVARGASS"/>
    <x v="2"/>
    <s v="1200144345"/>
    <s v="10"/>
    <x v="2886"/>
    <s v="Gastos Auditoria AENOR 2025  BOM"/>
    <d v="2026-01-21T00:00:00"/>
    <s v="EXT_ACORREA"/>
    <s v="ZSRV"/>
    <s v=""/>
    <s v="96968660"/>
    <s v="AENORCHILE SPA"/>
    <n v="177769"/>
    <n v="191.98967524542894"/>
    <s v="CLP"/>
    <s v="false"/>
  </r>
  <r>
    <s v="2160"/>
    <s v="CL"/>
    <x v="0"/>
    <n v="928"/>
    <s v="Corp Gest Riesgo"/>
    <s v="cfuentes"/>
    <x v="1"/>
    <s v="1400009146"/>
    <s v="10"/>
    <x v="2887"/>
    <s v="Endoso prórroga Póliza Ciberseguridad 22"/>
    <d v="2026-01-12T00:00:00"/>
    <s v="PMUNOZ"/>
    <s v="ZPMH"/>
    <s v=""/>
    <s v="99225000"/>
    <s v="CHUBB SEGUROS CHILE S.A."/>
    <n v="191.68"/>
    <n v="191.68"/>
    <s v="USD"/>
    <s v="false"/>
  </r>
  <r>
    <s v="2160"/>
    <s v="CL"/>
    <x v="0"/>
    <n v="602"/>
    <s v="CL Ops Mall"/>
    <s v="RCORTES"/>
    <x v="2"/>
    <s v="1200145768"/>
    <s v="10"/>
    <x v="2888"/>
    <s v="INSPECCION TECNICA NOCHE"/>
    <d v="2026-02-17T00:00:00"/>
    <s v="EXT_CVENEGAS"/>
    <s v="ZSRV"/>
    <s v=""/>
    <s v="76906263"/>
    <s v="CERTIFICACION DE ASCENSORES IECAM"/>
    <n v="4.5999999999999996"/>
    <n v="191.66666666666666"/>
    <s v="UF"/>
    <s v="false"/>
  </r>
  <r>
    <s v="1100"/>
    <s v="CL"/>
    <x v="0"/>
    <n v="602"/>
    <s v="CL Ops Mall"/>
    <s v="LSANMARTIN"/>
    <x v="2"/>
    <s v="1200143741"/>
    <s v="10"/>
    <x v="2889"/>
    <s v="Mantención pilón seguridad"/>
    <d v="2026-01-07T00:00:00"/>
    <s v="EXT_CNARANJO"/>
    <s v="ZSRV"/>
    <s v=""/>
    <s v="76520271"/>
    <s v="CHILE SEGURIDAD SPA"/>
    <n v="176600"/>
    <n v="190.7271608004925"/>
    <s v="CLP"/>
    <s v="false"/>
  </r>
  <r>
    <s v="LMR"/>
    <s v="PE"/>
    <x v="1"/>
    <n v="808"/>
    <s v="PE Área Legal"/>
    <s v="GOLIVERI"/>
    <x v="2"/>
    <s v="1200143688"/>
    <s v="10"/>
    <x v="2890"/>
    <s v="Impresión de Libro de Reclamaciones"/>
    <d v="2026-01-06T00:00:00"/>
    <s v="SGARIBAY"/>
    <s v="ZSRV"/>
    <s v=""/>
    <s v="P60139746"/>
    <s v="GIGANTOGRAFIAS EXPRESS S.A.C"/>
    <n v="656.78"/>
    <n v="190.3710144927536"/>
    <s v="PEN"/>
    <s v="false"/>
  </r>
  <r>
    <s v="DCO"/>
    <s v="CO"/>
    <x v="3"/>
    <n v="710"/>
    <s v="CO Sgcia Personas"/>
    <s v="T Duran"/>
    <x v="2"/>
    <s v="1200143950"/>
    <s v="10"/>
    <x v="2891"/>
    <s v="Diseño elementos institucionales"/>
    <d v="2026-01-13T00:00:00"/>
    <s v="PRA_KCUBIDES"/>
    <s v="ZSRV"/>
    <s v=""/>
    <s v="C52882349"/>
    <s v="LINA MARIA CORTES JARAMILLO"/>
    <n v="700000"/>
    <n v="190.32082653616095"/>
    <s v="COP"/>
    <s v="false"/>
  </r>
  <r>
    <s v="MAM"/>
    <s v="CL"/>
    <x v="0"/>
    <n v="602"/>
    <s v="CL Ops Mall"/>
    <s v="MRUPAYAN"/>
    <x v="2"/>
    <s v="1200146325"/>
    <s v="10"/>
    <x v="2892"/>
    <s v="Sum e inst entrada de pasamanos inf dere"/>
    <d v="2026-02-25T00:00:00"/>
    <s v="EXT_BBUSTOS"/>
    <s v="ZSRV"/>
    <s v="SER_GRAL"/>
    <s v="96726480"/>
    <s v="TK ELEVADORES CHILE S.A"/>
    <n v="175946"/>
    <n v="190.02084390828682"/>
    <s v="CLP"/>
    <s v="false"/>
  </r>
  <r>
    <s v="BOG"/>
    <s v="CO"/>
    <x v="3"/>
    <n v="708"/>
    <s v="CO Sgcia Legal"/>
    <s v="J MOGOLLON"/>
    <x v="0"/>
    <s v="1300008963"/>
    <s v="20"/>
    <x v="2893"/>
    <s v="TASAS"/>
    <d v="2026-03-09T00:00:00"/>
    <s v="EXT_DORTIZ"/>
    <s v="ZSPC"/>
    <s v=""/>
    <s v="C860047372"/>
    <s v="BRIGARD &amp; CASTRO S.A.S"/>
    <n v="698500"/>
    <n v="189.91299619358347"/>
    <s v="COP"/>
    <s v="false"/>
  </r>
  <r>
    <s v="6650"/>
    <s v="PE"/>
    <x v="2"/>
    <n v="802"/>
    <s v="PE Ops Mall"/>
    <s v="MCHACALIAZA"/>
    <x v="2"/>
    <s v="1200144434"/>
    <s v="10"/>
    <x v="2894"/>
    <s v="Cambio de Switch Poe de Cámaras"/>
    <d v="2026-01-22T00:00:00"/>
    <s v="MCHACALIAZA"/>
    <s v="ZSRV"/>
    <s v=""/>
    <s v="P60212322"/>
    <s v="G4S SECURE MONITORING AND RESPONSE"/>
    <n v="654.76"/>
    <n v="189.7855072463768"/>
    <s v="PEN"/>
    <s v="false"/>
  </r>
  <r>
    <s v="CUR"/>
    <s v="CL"/>
    <x v="0"/>
    <n v="602"/>
    <s v="CL Ops Mall"/>
    <s v="JLAZO"/>
    <x v="3"/>
    <s v="1200147418"/>
    <s v="10"/>
    <x v="2895"/>
    <s v="PARCHE PEDIATRICO DEA"/>
    <d v="2026-03-17T00:00:00"/>
    <s v="JLAZO"/>
    <s v="ZSRV"/>
    <s v=""/>
    <s v="76179531"/>
    <s v="DEACHILE SPA"/>
    <n v="175500"/>
    <n v="189.53916602766949"/>
    <s v="CLP"/>
    <s v="false"/>
  </r>
  <r>
    <s v="ACO"/>
    <s v="CL"/>
    <x v="0"/>
    <n v="602"/>
    <s v="CL Ops Mall"/>
    <s v="FGONZALEZ"/>
    <x v="2"/>
    <s v="1200145858"/>
    <s v="10"/>
    <x v="2896"/>
    <s v="Serv Aseo Savory local/bodega"/>
    <d v="2026-02-18T00:00:00"/>
    <s v="FGONZALEZG"/>
    <s v="ZSRV"/>
    <s v=""/>
    <s v="80571500"/>
    <s v="ISS SERVICIOS GENERALES LIMITADA"/>
    <n v="174681"/>
    <n v="188.65464991954036"/>
    <s v="CLP"/>
    <s v="false"/>
  </r>
  <r>
    <s v="LAR"/>
    <s v="PE"/>
    <x v="1"/>
    <n v="801"/>
    <s v="PE Center Manager"/>
    <s v="FZAMALLOA"/>
    <x v="3"/>
    <s v="1200147390"/>
    <s v="10"/>
    <x v="2897"/>
    <s v="SUM. Varios"/>
    <d v="2026-03-16T00:00:00"/>
    <s v="EXT_KNOLASCO"/>
    <s v="ZSRV"/>
    <s v=""/>
    <s v="P60089483"/>
    <s v="GEMSA CORPORACIÓN S.A.C"/>
    <n v="650"/>
    <n v="188.40579710144925"/>
    <s v="PEN"/>
    <s v="false"/>
  </r>
  <r>
    <s v="3540"/>
    <s v="PE"/>
    <x v="1"/>
    <n v="811"/>
    <s v="PE Área Admin"/>
    <s v="GRAVINES"/>
    <x v="2"/>
    <s v="1200146568"/>
    <s v="10"/>
    <x v="2898"/>
    <s v="SERVICIO COURIER"/>
    <d v="2026-03-02T00:00:00"/>
    <s v="GRAVINES"/>
    <s v="ZSRV"/>
    <s v=""/>
    <s v="P61093700"/>
    <s v="SEBAYALA LOGISTICA S.A.C"/>
    <n v="649"/>
    <n v="188.1159420289855"/>
    <s v="PEN"/>
    <s v="false"/>
  </r>
  <r>
    <s v="3450"/>
    <s v="PE"/>
    <x v="1"/>
    <n v="803"/>
    <s v="PE Ops Out/Strips"/>
    <s v="ameza"/>
    <x v="3"/>
    <s v="1200147160"/>
    <s v="10"/>
    <x v="2899"/>
    <s v="Handsfree Inalambrico"/>
    <d v="2026-03-12T00:00:00"/>
    <s v="AMEZAR"/>
    <s v="ZSRV"/>
    <s v="SER_VARIO"/>
    <s v="P60113015"/>
    <s v="GALAXY COMUNICACIONES S.A.C"/>
    <n v="188"/>
    <n v="188"/>
    <s v="USD"/>
    <s v="false"/>
  </r>
  <r>
    <s v="ACH"/>
    <s v="CL"/>
    <x v="0"/>
    <n v="602"/>
    <s v="CL Ops Mall"/>
    <s v="Ext_mloyola"/>
    <x v="2"/>
    <s v="1200143706"/>
    <s v="10"/>
    <x v="2900"/>
    <s v="bodega de transporte vertical"/>
    <d v="2026-01-06T00:00:00"/>
    <s v="EXT_MLOYOLA"/>
    <s v="ZSRV"/>
    <s v=""/>
    <s v="77719946"/>
    <s v="MV SERVICIOS INTEGRALES SPA"/>
    <n v="173990"/>
    <n v="187.90837320315791"/>
    <s v="CLP"/>
    <s v="false"/>
  </r>
  <r>
    <s v="1100"/>
    <s v="CL"/>
    <x v="0"/>
    <n v="602"/>
    <s v="CL Ops Mall"/>
    <s v="ASANCHEZ"/>
    <x v="2"/>
    <s v="1200144272"/>
    <s v="10"/>
    <x v="2901"/>
    <s v="Desconexión sistema de detección Derco"/>
    <d v="2026-01-20T00:00:00"/>
    <s v="EXT_MURRA"/>
    <s v="ZSRV"/>
    <s v=""/>
    <s v="76425235"/>
    <s v="REDES CONTRA INCENDIOS SPA"/>
    <n v="4.5"/>
    <n v="187.5"/>
    <s v="UF"/>
    <s v="false"/>
  </r>
  <r>
    <s v="MQU"/>
    <s v="CL"/>
    <x v="0"/>
    <n v="602"/>
    <s v="CL Ops Mall"/>
    <s v="MBELLO"/>
    <x v="2"/>
    <s v="1200144880"/>
    <s v="10"/>
    <x v="2902"/>
    <s v="COSTO CON RECUPERO HITOS  SODIMAC"/>
    <d v="2026-01-30T00:00:00"/>
    <s v="EXT_MBELLO"/>
    <s v="ZSRV"/>
    <s v=""/>
    <s v="77127582"/>
    <s v="CHILE SEÑALETICAS SPA"/>
    <n v="4.5"/>
    <n v="187.5"/>
    <s v="UF"/>
    <s v="false"/>
  </r>
  <r>
    <s v="2400"/>
    <s v="CL"/>
    <x v="0"/>
    <n v="602"/>
    <s v="CL Ops Mall"/>
    <s v="RMESA"/>
    <x v="2"/>
    <s v="1200146209"/>
    <s v="10"/>
    <x v="2903"/>
    <s v="Fumigación local vacantes Ce1"/>
    <d v="2026-02-24T00:00:00"/>
    <s v="PCAMPOS"/>
    <s v="ZSRV"/>
    <s v=""/>
    <s v="76481522"/>
    <s v="EFMARCO CHILE SPA"/>
    <n v="4.5"/>
    <n v="187.5"/>
    <s v="UF"/>
    <s v="false"/>
  </r>
  <r>
    <s v="6500"/>
    <s v="PE"/>
    <x v="2"/>
    <n v="804"/>
    <s v="PE Marketing Mall"/>
    <s v="AFALCON"/>
    <x v="2"/>
    <s v="1200143885"/>
    <s v="10"/>
    <x v="2904"/>
    <s v="POP_Brandeo Totem"/>
    <d v="2026-01-12T00:00:00"/>
    <s v="EXT_ACHIHUAN"/>
    <s v="ZSRV"/>
    <s v="SER_MKT"/>
    <s v="P45391868"/>
    <s v="IMAGEN ALTERNATIVA S.A.C."/>
    <n v="640"/>
    <n v="185.50724637681159"/>
    <s v="PEN"/>
    <s v="false"/>
  </r>
  <r>
    <s v="6740"/>
    <s v="PE"/>
    <x v="2"/>
    <n v="804"/>
    <s v="PE Marketing Mall"/>
    <s v="AFALCON"/>
    <x v="2"/>
    <s v="1200143887"/>
    <s v="10"/>
    <x v="2905"/>
    <s v="POP_Brandeo totem eventos"/>
    <d v="2026-01-12T00:00:00"/>
    <s v="EXT_ACHIHUAN"/>
    <s v="ZSRV"/>
    <s v="SER_MKT"/>
    <s v="P45391868"/>
    <s v="IMAGEN ALTERNATIVA S.A.C."/>
    <n v="640"/>
    <n v="185.50724637681159"/>
    <s v="PEN"/>
    <s v="false"/>
  </r>
  <r>
    <s v="6650"/>
    <s v="PE"/>
    <x v="2"/>
    <n v="802"/>
    <s v="PE Ops Mall"/>
    <s v="MCHACALIAZA"/>
    <x v="2"/>
    <s v="1200144234"/>
    <s v="10"/>
    <x v="2906"/>
    <s v="Compra de agua potable para cisternas"/>
    <d v="2026-01-19T00:00:00"/>
    <s v="MCHACALIAZA"/>
    <s v="ZSRV"/>
    <s v=""/>
    <s v="P56607803"/>
    <s v="NATIONAL FACILITIES MANAGEMENT S.A."/>
    <n v="636"/>
    <n v="184.3478260869565"/>
    <s v="PEN"/>
    <s v="false"/>
  </r>
  <r>
    <s v="6650"/>
    <s v="PE"/>
    <x v="2"/>
    <n v="802"/>
    <s v="PE Ops Mall"/>
    <s v="MCHACALIAZA"/>
    <x v="2"/>
    <s v="1200144454"/>
    <s v="10"/>
    <x v="2907"/>
    <s v="Compra de agua potable para cisternas"/>
    <d v="2026-01-22T00:00:00"/>
    <s v="MCHACALIAZA"/>
    <s v="ZSRV"/>
    <s v=""/>
    <s v="P56607803"/>
    <s v="NATIONAL FACILITIES MANAGEMENT S.A."/>
    <n v="636"/>
    <n v="184.3478260869565"/>
    <s v="PEN"/>
    <s v="false"/>
  </r>
  <r>
    <s v="6000"/>
    <s v="PE"/>
    <x v="2"/>
    <n v="804"/>
    <s v="PE Marketing Mall"/>
    <s v="AATOCHE"/>
    <x v="2"/>
    <s v="1200144730"/>
    <s v="10"/>
    <x v="2908"/>
    <s v="Eventos_ParchesyTallimetro_Enero"/>
    <d v="2026-01-28T00:00:00"/>
    <s v="EXT_KNOLASCO"/>
    <s v="ZSRV"/>
    <s v="SER_MKT"/>
    <s v="P52110530"/>
    <s v="COPEX DIGITAL S.A.C."/>
    <n v="635"/>
    <n v="184.05797101449275"/>
    <s v="PEN"/>
    <s v="false"/>
  </r>
  <r>
    <s v="CUR"/>
    <s v="CL"/>
    <x v="0"/>
    <n v="602"/>
    <s v="CL Ops Mall"/>
    <s v="JLAZO"/>
    <x v="2"/>
    <s v="1200144332"/>
    <s v="10"/>
    <x v="2909"/>
    <s v="CAMBIO DE BOMBA CONDENSADO"/>
    <d v="2026-01-21T00:00:00"/>
    <s v="JLAZO"/>
    <s v="ZSRV"/>
    <s v=""/>
    <s v="76503678"/>
    <s v="SOCIEDAD GOUGAIN Y ROJAS LTDA"/>
    <n v="170000"/>
    <n v="183.59919216355448"/>
    <s v="CLP"/>
    <s v="false"/>
  </r>
  <r>
    <s v="1100"/>
    <s v="CL"/>
    <x v="0"/>
    <n v="604"/>
    <s v="CL Marketing Mall"/>
    <s v="MGALLARDO"/>
    <x v="3"/>
    <s v="1200147656"/>
    <s v="10"/>
    <x v="2910"/>
    <s v="GRAFICAS / RENOVACIÓN STAND BLOOM / MAR"/>
    <d v="2026-03-19T00:00:00"/>
    <s v="MGALLARDOC"/>
    <s v="ZSRV"/>
    <s v=""/>
    <s v="76593514"/>
    <s v="TEMPO PRODUCCIONES BY DS SPA"/>
    <n v="170000"/>
    <n v="183.59919216355448"/>
    <s v="CLP"/>
    <s v="false"/>
  </r>
  <r>
    <s v="3520"/>
    <s v="PE"/>
    <x v="1"/>
    <n v="801"/>
    <s v="PE Center Manager"/>
    <s v="GLUDENA"/>
    <x v="2"/>
    <s v="1200144120"/>
    <s v="10"/>
    <x v="2911"/>
    <s v="REG PAGO FERIADOS PERSONAL SES MP ICA"/>
    <d v="2026-01-15T00:00:00"/>
    <s v="GLUDENA"/>
    <s v="ZSRV"/>
    <s v=""/>
    <s v="P60307606"/>
    <s v="SESEPOL PERU S.A.C."/>
    <n v="633.33000000000004"/>
    <n v="183.57391304347826"/>
    <s v="PEN"/>
    <s v="false"/>
  </r>
  <r>
    <s v="COQ"/>
    <s v="CL"/>
    <x v="0"/>
    <n v="602"/>
    <s v="CL Ops Mall"/>
    <s v="JCBARAHONA"/>
    <x v="2"/>
    <s v="1200146113"/>
    <s v="10"/>
    <x v="2912"/>
    <s v="Cambio CHAPA Electrica Sala de Control"/>
    <d v="2026-02-23T00:00:00"/>
    <s v="JCBARAHONA"/>
    <s v="ZSRV"/>
    <s v=""/>
    <s v="76904816"/>
    <s v="INTEC GROUP SPA"/>
    <n v="169870"/>
    <n v="183.45879278131179"/>
    <s v="CLP"/>
    <s v="false"/>
  </r>
  <r>
    <s v="MIN"/>
    <s v="PE"/>
    <x v="1"/>
    <n v="802"/>
    <s v="PE Ops Mall"/>
    <s v="CPISFIL"/>
    <x v="2"/>
    <s v="1200144266"/>
    <s v="10"/>
    <x v="2913"/>
    <s v="HIPOCLORITO DE SODIO AL 7.5% BIDON X 20K"/>
    <d v="2026-01-20T00:00:00"/>
    <s v="EXT_EDAVILA"/>
    <s v="ZSRV"/>
    <s v=""/>
    <s v="P56591907"/>
    <s v="MHS FERRETERIA Y SERVICIOS"/>
    <n v="632.38"/>
    <n v="183.29855072463766"/>
    <s v="PEN"/>
    <s v="false"/>
  </r>
  <r>
    <s v="4300"/>
    <s v="CO"/>
    <x v="3"/>
    <n v="719"/>
    <s v="CO Gcia Ing"/>
    <s v="JVASQUEZ"/>
    <x v="2"/>
    <s v="1200144939"/>
    <s v="20"/>
    <x v="530"/>
    <s v="6.1.1 Vegatacion hexagonos S1 Arboleda"/>
    <d v="2026-02-02T00:00:00"/>
    <s v="JVASQUEZ"/>
    <s v="ZSRV"/>
    <s v=""/>
    <s v="C901180692"/>
    <s v="NATURALBOX SAS"/>
    <n v="674000"/>
    <n v="183.25176726481783"/>
    <s v="COP"/>
    <s v="false"/>
  </r>
  <r>
    <s v="BOG"/>
    <s v="CO"/>
    <x v="3"/>
    <n v="704"/>
    <s v="CO Mktg Mall"/>
    <s v="VESPINOSA"/>
    <x v="2"/>
    <s v="1200144151"/>
    <s v="10"/>
    <x v="2914"/>
    <s v="SERVICIO FIJO WHATSAPP BUSINESS PLC ENER"/>
    <d v="2026-01-16T00:00:00"/>
    <s v="AMONTES"/>
    <s v="ZSRV"/>
    <s v="SER_MKT"/>
    <s v="C301164528"/>
    <s v="TREBLE AI INC"/>
    <n v="183"/>
    <n v="183"/>
    <s v="USD"/>
    <s v="false"/>
  </r>
  <r>
    <s v="BOG"/>
    <s v="CO"/>
    <x v="3"/>
    <n v="704"/>
    <s v="CO Mktg Mall"/>
    <s v="VESPINOSA"/>
    <x v="2"/>
    <s v="1200144151"/>
    <s v="20"/>
    <x v="2914"/>
    <s v="SERVICIO FIJO WHATSAPP BUSINESS PLC FEB"/>
    <d v="2026-01-16T00:00:00"/>
    <s v="AMONTES"/>
    <s v="ZSRV"/>
    <s v="SER_MKT"/>
    <s v="C301164528"/>
    <s v="TREBLE AI INC"/>
    <n v="183"/>
    <n v="183"/>
    <s v="USD"/>
    <s v="false"/>
  </r>
  <r>
    <s v="BOG"/>
    <s v="CO"/>
    <x v="3"/>
    <n v="704"/>
    <s v="CO Mktg Mall"/>
    <s v="VESPINOSA"/>
    <x v="2"/>
    <s v="1200144151"/>
    <s v="30"/>
    <x v="2914"/>
    <s v="SERVICIO FIJO WHATSAPP BUSINESS PLC MAR"/>
    <d v="2026-01-16T00:00:00"/>
    <s v="AMONTES"/>
    <s v="ZSRV"/>
    <s v="SER_MKT"/>
    <s v="C301164528"/>
    <s v="TREBLE AI INC"/>
    <n v="183"/>
    <n v="183"/>
    <s v="USD"/>
    <s v="false"/>
  </r>
  <r>
    <s v="4300"/>
    <s v="CO"/>
    <x v="3"/>
    <n v="701"/>
    <s v="CO Center Manager"/>
    <s v="jvalderrama"/>
    <x v="2"/>
    <s v="1200144283"/>
    <s v="10"/>
    <x v="2915"/>
    <s v="SERVICIO FIJO WHATSAPP BUSINESS ENERO"/>
    <d v="2026-01-20T00:00:00"/>
    <s v="AMONTES"/>
    <s v="ZSRV"/>
    <s v=""/>
    <s v="C301164528"/>
    <s v="TREBLE AI INC"/>
    <n v="183"/>
    <n v="183"/>
    <s v="USD"/>
    <s v="false"/>
  </r>
  <r>
    <s v="4300"/>
    <s v="CO"/>
    <x v="3"/>
    <n v="701"/>
    <s v="CO Center Manager"/>
    <s v="jvalderrama"/>
    <x v="2"/>
    <s v="1200144283"/>
    <s v="20"/>
    <x v="2915"/>
    <s v="SERVICIO FIJO WHATSAPP BUSINESS FEBRERO"/>
    <d v="2026-01-20T00:00:00"/>
    <s v="AMONTES"/>
    <s v="ZSRV"/>
    <s v=""/>
    <s v="C301164528"/>
    <s v="TREBLE AI INC"/>
    <n v="183"/>
    <n v="183"/>
    <s v="USD"/>
    <s v="false"/>
  </r>
  <r>
    <s v="4300"/>
    <s v="CO"/>
    <x v="3"/>
    <n v="701"/>
    <s v="CO Center Manager"/>
    <s v="jvalderrama"/>
    <x v="2"/>
    <s v="1200144283"/>
    <s v="30"/>
    <x v="2915"/>
    <s v="SERVICIO FIJO WHATSAPP BUSINESS MARZO"/>
    <d v="2026-01-20T00:00:00"/>
    <s v="AMONTES"/>
    <s v="ZSRV"/>
    <s v=""/>
    <s v="C301164528"/>
    <s v="TREBLE AI INC"/>
    <n v="183"/>
    <n v="183"/>
    <s v="USD"/>
    <s v="false"/>
  </r>
  <r>
    <s v="PCA"/>
    <s v="CO"/>
    <x v="3"/>
    <n v="704"/>
    <s v="CO Mktg Mall"/>
    <s v="PRODRIGUEZ"/>
    <x v="2"/>
    <s v="1200144282"/>
    <s v="10"/>
    <x v="2916"/>
    <s v="SERVICIO WHATSAPP BUSSINES ENERO"/>
    <d v="2026-01-20T00:00:00"/>
    <s v="AMONTES"/>
    <s v="ZSRV"/>
    <s v=""/>
    <s v="C301164528"/>
    <s v="TREBLE AI INC"/>
    <n v="183"/>
    <n v="183"/>
    <s v="USD"/>
    <s v="false"/>
  </r>
  <r>
    <s v="PCA"/>
    <s v="CO"/>
    <x v="3"/>
    <n v="704"/>
    <s v="CO Mktg Mall"/>
    <s v="PRODRIGUEZ"/>
    <x v="2"/>
    <s v="1200144282"/>
    <s v="20"/>
    <x v="2916"/>
    <s v="SERVICIO WHATSAPP BUSSINES FEBRERO"/>
    <d v="2026-01-20T00:00:00"/>
    <s v="AMONTES"/>
    <s v="ZSRV"/>
    <s v=""/>
    <s v="C301164528"/>
    <s v="TREBLE AI INC"/>
    <n v="183"/>
    <n v="183"/>
    <s v="USD"/>
    <s v="false"/>
  </r>
  <r>
    <s v="PCA"/>
    <s v="CO"/>
    <x v="3"/>
    <n v="704"/>
    <s v="CO Mktg Mall"/>
    <s v="PRODRIGUEZ"/>
    <x v="2"/>
    <s v="1200144282"/>
    <s v="30"/>
    <x v="2916"/>
    <s v="SERVICIO WHATSAPP BUSSINES MARZO"/>
    <d v="2026-01-20T00:00:00"/>
    <s v="AMONTES"/>
    <s v="ZSRV"/>
    <s v=""/>
    <s v="C301164528"/>
    <s v="TREBLE AI INC"/>
    <n v="183"/>
    <n v="183"/>
    <s v="USD"/>
    <s v="false"/>
  </r>
  <r>
    <s v="OUL"/>
    <s v="PE"/>
    <x v="1"/>
    <n v="804"/>
    <s v="PE Marketing Mall"/>
    <s v="YPAREDES"/>
    <x v="2"/>
    <s v="1200146904"/>
    <s v="10"/>
    <x v="2917"/>
    <s v="Eventos_San Valentin"/>
    <d v="2026-03-09T00:00:00"/>
    <s v="EXT_ACHIHUAN"/>
    <s v="ZSRV"/>
    <s v="SER_MKT"/>
    <s v="P20416564"/>
    <s v="SUSAN LEON PRODUCCIONES Y REPRESENT"/>
    <n v="630"/>
    <n v="182.60869565217391"/>
    <s v="PEN"/>
    <s v="false"/>
  </r>
  <r>
    <s v="3450"/>
    <s v="PE"/>
    <x v="1"/>
    <n v="804"/>
    <s v="PE Marketing Mall"/>
    <s v="YPAREDES"/>
    <x v="2"/>
    <s v="1200146900"/>
    <s v="10"/>
    <x v="2918"/>
    <s v="Eventos_San Valentin"/>
    <d v="2026-03-09T00:00:00"/>
    <s v="EXT_ACHIHUAN"/>
    <s v="ZSRV"/>
    <s v="SER_MKT"/>
    <s v="P20416564"/>
    <s v="SUSAN LEON PRODUCCIONES Y REPRESENT"/>
    <n v="630"/>
    <n v="182.60869565217391"/>
    <s v="PEN"/>
    <s v="false"/>
  </r>
  <r>
    <s v="2400"/>
    <s v="CL"/>
    <x v="0"/>
    <n v="602"/>
    <s v="CL Ops Mall"/>
    <s v="RMESA"/>
    <x v="3"/>
    <s v="1200147240"/>
    <s v="10"/>
    <x v="2919"/>
    <s v="Ordenamiento de rack"/>
    <d v="2026-03-12T00:00:00"/>
    <s v="PCAMPOS"/>
    <s v="ZSRV"/>
    <s v=""/>
    <s v="76229923"/>
    <s v="SERVICIOS DE COMUNICACIONES ASN LIM"/>
    <n v="4.38"/>
    <n v="182.5"/>
    <s v="UF"/>
    <s v="false"/>
  </r>
  <r>
    <s v="ACH"/>
    <s v="CL"/>
    <x v="0"/>
    <n v="604"/>
    <s v="CL Marketing Mall"/>
    <s v="F.MOZO"/>
    <x v="2"/>
    <s v="1200144419"/>
    <s v="10"/>
    <x v="2920"/>
    <s v="VACACIONES DE VERABI/ GRAFICA NUEVA"/>
    <d v="2026-01-22T00:00:00"/>
    <s v="MFILIPINI"/>
    <s v="ZSRV"/>
    <s v=""/>
    <s v="76963484"/>
    <s v="PS PRODUCCION GRAFICA-PUBLICIDAD SP"/>
    <n v="168950"/>
    <n v="182.46519715313255"/>
    <s v="CLP"/>
    <s v="false"/>
  </r>
  <r>
    <s v="CUR"/>
    <s v="CL"/>
    <x v="0"/>
    <n v="602"/>
    <s v="CL Ops Mall"/>
    <s v="JLAZO"/>
    <x v="2"/>
    <s v="1200145323"/>
    <s v="10"/>
    <x v="2921"/>
    <s v="CAMBIO DE URGENCIA 2 RUEDAS PORTON P3"/>
    <d v="2026-02-10T00:00:00"/>
    <s v="JLAZO"/>
    <s v="ZSRV"/>
    <s v=""/>
    <s v="77503728"/>
    <s v="CONSTRUCCION Y SERVICIOS MAURICIO"/>
    <n v="168750"/>
    <n v="182.24919810352836"/>
    <s v="CLP"/>
    <s v="false"/>
  </r>
  <r>
    <s v="MIN"/>
    <s v="PE"/>
    <x v="1"/>
    <n v="802"/>
    <s v="PE Ops Mall"/>
    <s v="CPisfil"/>
    <x v="2"/>
    <s v="1200145498"/>
    <s v="10"/>
    <x v="2922"/>
    <s v="interconexión sistema ACI loca DALI"/>
    <d v="2026-02-12T00:00:00"/>
    <s v="EXT_EDAVILA"/>
    <s v="ZSRV"/>
    <s v=""/>
    <s v="P53839517"/>
    <s v="MR SISTEMAS ESPECIALES E.I.R.L."/>
    <n v="626.5"/>
    <n v="181.59420289855072"/>
    <s v="PEN"/>
    <s v="false"/>
  </r>
  <r>
    <s v="6740"/>
    <s v="PE"/>
    <x v="2"/>
    <n v="803"/>
    <s v="PE Ops Out/Strips"/>
    <s v="KORDAYA"/>
    <x v="3"/>
    <s v="1200147543"/>
    <s v="10"/>
    <x v="2923"/>
    <s v="SUMINISTRO_PINTURA"/>
    <d v="2026-03-18T00:00:00"/>
    <s v="KORDAYA"/>
    <s v="ZSRV"/>
    <s v=""/>
    <s v="P56607803"/>
    <s v="NATIONAL FACILITIES MANAGEMENT S.A."/>
    <n v="625"/>
    <n v="181.15942028985506"/>
    <s v="PEN"/>
    <s v="false"/>
  </r>
  <r>
    <s v="PCA"/>
    <s v="CO"/>
    <x v="3"/>
    <n v="702"/>
    <s v="CO Ops Mall"/>
    <s v="DLOZADA"/>
    <x v="2"/>
    <s v="1200146234"/>
    <s v="10"/>
    <x v="2924"/>
    <s v="PANEL LED 60X60, LAMPARA LINEAL NEGRA CO"/>
    <d v="2026-02-24T00:00:00"/>
    <s v="RFC_CPI_SAP"/>
    <s v="ZSRV"/>
    <s v=""/>
    <s v="C900708729"/>
    <s v="ALMACEN ELECTRORUEDA S.A.S"/>
    <n v="665656"/>
    <n v="180.98314301250679"/>
    <s v="COP"/>
    <s v="false"/>
  </r>
  <r>
    <s v="BOG"/>
    <s v="CO"/>
    <x v="3"/>
    <n v="712"/>
    <s v="CO Exper Div"/>
    <s v="LHIGUERA"/>
    <x v="2"/>
    <s v="1200146173"/>
    <s v="10"/>
    <x v="2925"/>
    <s v="CSAT Transaccional-QRS Pet Friendly PLC"/>
    <d v="2026-02-23T00:00:00"/>
    <s v="AMONTES"/>
    <s v="ZSRV"/>
    <s v=""/>
    <s v="C800234331"/>
    <s v="GRAFIQ EDITORES S A S"/>
    <n v="663195"/>
    <n v="180.31402936378467"/>
    <s v="COP"/>
    <s v="false"/>
  </r>
  <r>
    <s v="6400"/>
    <s v="PE"/>
    <x v="2"/>
    <n v="802"/>
    <s v="PE Ops Mall"/>
    <s v="PBRAVO"/>
    <x v="2"/>
    <s v="1200144228"/>
    <s v="10"/>
    <x v="2926"/>
    <s v="SUMINISTRO MATERIALES - PINTADO AREAS CO"/>
    <d v="2026-01-19T00:00:00"/>
    <s v="PBRAVO"/>
    <s v="ZSRV"/>
    <s v=""/>
    <s v="P56607803"/>
    <s v="NATIONAL FACILITIES MANAGEMENT S.A."/>
    <n v="620"/>
    <n v="179.71014492753622"/>
    <s v="PEN"/>
    <s v="false"/>
  </r>
  <r>
    <s v="CUR"/>
    <s v="CL"/>
    <x v="0"/>
    <n v="604"/>
    <s v="CL Marketing Mall"/>
    <s v="F.MOZO"/>
    <x v="2"/>
    <s v="1200145891"/>
    <s v="10"/>
    <x v="2927"/>
    <s v="GRAFICAS/ (LACTANCIA Y BICIS) FEBRERO"/>
    <d v="2026-02-18T00:00:00"/>
    <s v="MFILIPINI"/>
    <s v="ZSRV"/>
    <s v=""/>
    <s v="76587432"/>
    <s v="SERVICIOS DE DISENO Y MULTIMEDIA"/>
    <n v="166200"/>
    <n v="179.49521022107504"/>
    <s v="CLP"/>
    <s v="false"/>
  </r>
  <r>
    <s v="6000"/>
    <s v="PE"/>
    <x v="2"/>
    <n v="804"/>
    <s v="PE Marketing Mall"/>
    <s v="JHURTADO"/>
    <x v="2"/>
    <s v="1200146394"/>
    <s v="10"/>
    <x v="2928"/>
    <s v="Otros Gastos Digital_Otras Campañas_COMP"/>
    <d v="2026-02-26T00:00:00"/>
    <s v="EXT_KNOLASCO"/>
    <s v="ZSRV"/>
    <s v="SER_MKT"/>
    <s v="P60295873"/>
    <s v="LA FAMILIA GLOBAL S.A.C."/>
    <n v="617.42999999999995"/>
    <n v="178.96521739130432"/>
    <s v="PEN"/>
    <s v="false"/>
  </r>
  <r>
    <s v="MVS"/>
    <s v="PE"/>
    <x v="2"/>
    <n v="803"/>
    <s v="PE Ops Out/Strips"/>
    <s v="KORDAYA"/>
    <x v="2"/>
    <s v="1200145001"/>
    <s v="10"/>
    <x v="2929"/>
    <s v="SUM_LUMINARIAS"/>
    <d v="2026-02-03T00:00:00"/>
    <s v="KORDAYA"/>
    <s v="ZSRV"/>
    <s v=""/>
    <s v="P20416564"/>
    <s v="SUSAN LEON PRODUCCIONES Y REPRESENT"/>
    <n v="616"/>
    <n v="178.55072463768116"/>
    <s v="PEN"/>
    <s v="false"/>
  </r>
  <r>
    <s v="ACH"/>
    <s v="CL"/>
    <x v="0"/>
    <n v="602"/>
    <s v="CL Ops Mall"/>
    <s v="DUTRERAS"/>
    <x v="2"/>
    <s v="1200146748"/>
    <s v="10"/>
    <x v="2930"/>
    <s v="ADHESIVO VENTANAL MALL CHILLAN"/>
    <d v="2026-03-05T00:00:00"/>
    <s v="EXT_DUTRERAS"/>
    <s v="ZSRV"/>
    <s v=""/>
    <s v="76963484"/>
    <s v="PS PRODUCCION GRAFICA-PUBLICIDAD SP"/>
    <n v="165000"/>
    <n v="178.19921592344994"/>
    <s v="CLP"/>
    <s v="false"/>
  </r>
  <r>
    <s v="BOG"/>
    <s v="CO"/>
    <x v="3"/>
    <n v="704"/>
    <s v="CO Mktg Mall"/>
    <s v="VESPINOSA"/>
    <x v="2"/>
    <s v="1200145153"/>
    <s v="10"/>
    <x v="2931"/>
    <s v="Musico Eucaristia 1 Feb"/>
    <d v="2026-02-05T00:00:00"/>
    <s v="VESPINOSA"/>
    <s v="ZSRV"/>
    <s v=""/>
    <s v="C900699698"/>
    <s v="BOOKING &amp; EVENTOS SAS"/>
    <n v="655000"/>
    <n v="178.08591625883633"/>
    <s v="COP"/>
    <s v="false"/>
  </r>
  <r>
    <s v="MIN"/>
    <s v="PE"/>
    <x v="1"/>
    <n v="802"/>
    <s v="PE Ops Mall"/>
    <s v="cpisfil"/>
    <x v="2"/>
    <s v="1200144405"/>
    <s v="10"/>
    <x v="2932"/>
    <s v="MANT.PREV. EQUI. DE HUMIDIFICACIÓN DE PE"/>
    <d v="2026-01-22T00:00:00"/>
    <s v="EXT_EDAVILA"/>
    <s v="ZSRV"/>
    <s v=""/>
    <s v="P12663463"/>
    <s v="AUTOREL SRL"/>
    <n v="612"/>
    <n v="177.39130434782606"/>
    <s v="PEN"/>
    <s v="false"/>
  </r>
  <r>
    <s v="3450"/>
    <s v="PE"/>
    <x v="1"/>
    <n v="804"/>
    <s v="PE Marketing Mall"/>
    <s v="AFALCON"/>
    <x v="2"/>
    <s v="1200143879"/>
    <s v="10"/>
    <x v="2933"/>
    <s v="Eventos_Merch pelotas y soportes"/>
    <d v="2026-01-12T00:00:00"/>
    <s v="EXT_ACHIHUAN"/>
    <s v="ZSRV"/>
    <s v="SER_MKT"/>
    <s v="P20416564"/>
    <s v="SUSAN LEON PRODUCCIONES Y REPRESENT"/>
    <n v="610"/>
    <n v="176.81159420289853"/>
    <s v="PEN"/>
    <s v="false"/>
  </r>
  <r>
    <s v="3510"/>
    <s v="PE"/>
    <x v="1"/>
    <n v="802"/>
    <s v="PE Ops Mall"/>
    <s v="DDIAZ"/>
    <x v="2"/>
    <s v="1200144288"/>
    <s v="10"/>
    <x v="2934"/>
    <s v="Servicio de Inspección de Filtraciones"/>
    <d v="2026-01-20T00:00:00"/>
    <s v="DDIAZ"/>
    <s v="ZSRV"/>
    <s v=""/>
    <s v="P52946727"/>
    <s v="EMPRESA CONSTRUCTORA REHABILITADORA"/>
    <n v="610"/>
    <n v="176.81159420289853"/>
    <s v="PEN"/>
    <s v="false"/>
  </r>
  <r>
    <s v="LAR"/>
    <s v="PE"/>
    <x v="1"/>
    <n v="801"/>
    <s v="PE Center Manager"/>
    <s v="FZAMALLOA"/>
    <x v="2"/>
    <s v="1200143767"/>
    <s v="10"/>
    <x v="2935"/>
    <s v="SUMINISTRO DE MATERIALES PARA LA OFICINA"/>
    <d v="2026-01-07T00:00:00"/>
    <s v="EXT_BRODRIGU"/>
    <s v="ZSRV"/>
    <s v=""/>
    <s v="P60790228"/>
    <s v="JP ENERGY S.A.C"/>
    <n v="609"/>
    <n v="176.52173913043478"/>
    <s v="PEN"/>
    <s v="false"/>
  </r>
  <r>
    <s v="3510"/>
    <s v="PE"/>
    <x v="1"/>
    <n v="802"/>
    <s v="PE Ops Mall"/>
    <s v="DDIAZ"/>
    <x v="2"/>
    <s v="1200144478"/>
    <s v="10"/>
    <x v="2936"/>
    <s v="Mantenimiento y Pintado de Cubos Decorat"/>
    <d v="2026-01-23T00:00:00"/>
    <s v="DDIAZ"/>
    <s v="ZSRV"/>
    <s v=""/>
    <s v="P52946727"/>
    <s v="EMPRESA CONSTRUCTORA REHABILITADORA"/>
    <n v="607.55999999999995"/>
    <n v="176.10434782608692"/>
    <s v="PEN"/>
    <s v="false"/>
  </r>
  <r>
    <s v="LAR"/>
    <s v="PE"/>
    <x v="1"/>
    <n v="804"/>
    <s v="PE Marketing Mall"/>
    <s v="NBARRANZUELA"/>
    <x v="3"/>
    <s v="1200147571"/>
    <s v="10"/>
    <x v="2937"/>
    <s v="Producción_Lanzamiento Bazar Gourmet_Son"/>
    <d v="2026-03-18T00:00:00"/>
    <s v="EXT_ACHIHUAN"/>
    <s v="ZSRV"/>
    <s v="SER_MKT"/>
    <s v="P61187836"/>
    <s v="SINGULAR LATIN E.I.R.L"/>
    <n v="605"/>
    <n v="175.36231884057969"/>
    <s v="PEN"/>
    <s v="false"/>
  </r>
  <r>
    <s v="DCO"/>
    <s v="CO"/>
    <x v="3"/>
    <n v="710"/>
    <s v="CO Sgcia Personas"/>
    <s v="T Durán"/>
    <x v="2"/>
    <s v="1200144721"/>
    <s v="10"/>
    <x v="2938"/>
    <s v="PADMOUSE PACSA"/>
    <d v="2026-01-28T00:00:00"/>
    <s v="PRA_KCUBIDES"/>
    <s v="ZSRV"/>
    <s v=""/>
    <s v="C901554484"/>
    <s v="MIDORI VENTAS INSTITUCIONALES SAS"/>
    <n v="642000"/>
    <n v="174.55138662316477"/>
    <s v="COP"/>
    <s v="false"/>
  </r>
  <r>
    <s v="PCA"/>
    <s v="CO"/>
    <x v="3"/>
    <n v="702"/>
    <s v="CO Ops Mall"/>
    <s v="DLOZADA"/>
    <x v="3"/>
    <s v="1200147332"/>
    <s v="10"/>
    <x v="2939"/>
    <s v="COT104765 SUMINISTRO BROCHAS-PINTURA"/>
    <d v="2026-03-14T00:00:00"/>
    <s v="RFC_CPI_SAP"/>
    <s v="ZSRV"/>
    <s v=""/>
    <s v="C900708729"/>
    <s v="ALMACEN ELECTRORUEDA S.A.S"/>
    <n v="639687"/>
    <n v="173.92251223491027"/>
    <s v="COP"/>
    <s v="false"/>
  </r>
  <r>
    <s v="LAR"/>
    <s v="PE"/>
    <x v="1"/>
    <n v="801"/>
    <s v="PE Center Manager"/>
    <s v="FZAMALLOA"/>
    <x v="2"/>
    <s v="1200145834"/>
    <s v="10"/>
    <x v="2940"/>
    <s v="SERVICIO DE SEGURIDAD NOCTURNO"/>
    <d v="2026-02-18T00:00:00"/>
    <s v="EXT_BRODRIGU"/>
    <s v="ZSRV"/>
    <s v=""/>
    <s v="P55219583"/>
    <s v="SERVICIOS EVENTOS SPECIALES"/>
    <n v="600"/>
    <n v="173.91304347826087"/>
    <s v="PEN"/>
    <s v="false"/>
  </r>
  <r>
    <s v="MIN"/>
    <s v="PE"/>
    <x v="1"/>
    <n v="804"/>
    <s v="PE Marketing Mall"/>
    <s v="AATOCHE"/>
    <x v="2"/>
    <s v="1200146229"/>
    <s v="10"/>
    <x v="2941"/>
    <s v="Talleres_Niños_Febrero_Extra"/>
    <d v="2026-02-24T00:00:00"/>
    <s v="EXT_EDAVILA"/>
    <s v="ZSRV"/>
    <s v="SER_MKT"/>
    <s v="P54567758"/>
    <s v="CARICATOONS EVENTOS SAC"/>
    <n v="600"/>
    <n v="173.91304347826087"/>
    <s v="PEN"/>
    <s v="false"/>
  </r>
  <r>
    <s v="MCH"/>
    <s v="PE"/>
    <x v="2"/>
    <n v="803"/>
    <s v="PE Ops Out/Strips"/>
    <s v="EREJAS"/>
    <x v="2"/>
    <s v="1200146880"/>
    <s v="10"/>
    <x v="2942"/>
    <s v="Manto correct. Equipo Aire Acondiionado"/>
    <d v="2026-03-09T00:00:00"/>
    <s v="EREJAS"/>
    <s v="ZSRV"/>
    <s v=""/>
    <s v="P60123269"/>
    <s v="JD COOL INGENIEROS E.I.R.L"/>
    <n v="600"/>
    <n v="173.91304347826087"/>
    <s v="PEN"/>
    <s v="false"/>
  </r>
  <r>
    <s v="2400"/>
    <s v="CL"/>
    <x v="0"/>
    <n v="602"/>
    <s v="CL Ops Mall"/>
    <s v="RMESA"/>
    <x v="2"/>
    <s v="1200144814"/>
    <s v="10"/>
    <x v="2943"/>
    <s v="Servicio corte de maleza"/>
    <d v="2026-01-29T00:00:00"/>
    <s v="PCAMPOS"/>
    <s v="ZSRV"/>
    <s v=""/>
    <s v="77147310"/>
    <s v="AGUASPARQUE PAISAJISMO LIMITADA"/>
    <n v="160000"/>
    <n v="172.79923968334541"/>
    <s v="CLP"/>
    <s v="false"/>
  </r>
  <r>
    <s v="PCA"/>
    <s v="CO"/>
    <x v="3"/>
    <n v="702"/>
    <s v="CO Ops Mall"/>
    <s v="DLOZADA"/>
    <x v="2"/>
    <s v="1200146284"/>
    <s v="10"/>
    <x v="2944"/>
    <s v="SUMINISTRO LAMINAS DRYWALL"/>
    <d v="2026-02-24T00:00:00"/>
    <s v="RFC_CPI_SAP"/>
    <s v="ZSRV"/>
    <s v=""/>
    <s v="C901281802"/>
    <s v="SOLUCIONES LA VEGA SAS"/>
    <n v="635000"/>
    <n v="172.64817835780315"/>
    <s v="COP"/>
    <s v="false"/>
  </r>
  <r>
    <s v="1100"/>
    <s v="CL"/>
    <x v="0"/>
    <n v="604"/>
    <s v="CL Marketing Mall"/>
    <s v="IIBANEZ"/>
    <x v="2"/>
    <s v="1200145728"/>
    <s v="10"/>
    <x v="2945"/>
    <s v="DDE /EXTRAS ACTIVACION TARJETAS/FEB 26"/>
    <d v="2026-02-17T00:00:00"/>
    <s v="IIBANEZ"/>
    <s v="ZSRV"/>
    <s v=""/>
    <s v="76546541"/>
    <s v="LUPA BTL SPA"/>
    <n v="159434"/>
    <n v="172.18796237296556"/>
    <s v="CLP"/>
    <s v="false"/>
  </r>
  <r>
    <s v="DCO"/>
    <s v="CO"/>
    <x v="3"/>
    <n v="710"/>
    <s v="CO Sgcia Personas"/>
    <s v="JVASQUEZ"/>
    <x v="2"/>
    <s v="1200144793"/>
    <s v="10"/>
    <x v="2946"/>
    <s v="6 puntos electricos hornos microondas OF"/>
    <d v="2026-01-29T00:00:00"/>
    <s v="JVASQUEZ"/>
    <s v="ZSRV"/>
    <s v=""/>
    <s v="C901311004"/>
    <s v="INGENIERIAS Y MONTAJES DC SAS"/>
    <n v="632551"/>
    <n v="171.98232735182165"/>
    <s v="COP"/>
    <s v="false"/>
  </r>
  <r>
    <s v="PAG"/>
    <s v="CO"/>
    <x v="3"/>
    <n v="702"/>
    <s v="CO Ops Mall"/>
    <s v="CHERRERA"/>
    <x v="2"/>
    <s v="1200146771"/>
    <s v="10"/>
    <x v="2947"/>
    <s v="SUMINISTRO DE CHAPETA"/>
    <d v="2026-03-05T00:00:00"/>
    <s v="EXT_MSAMPER"/>
    <s v="ZSRV"/>
    <s v=""/>
    <s v="C900424507"/>
    <s v="ECOWINDOWS S.A.S"/>
    <n v="632000"/>
    <n v="171.83251767264818"/>
    <s v="COP"/>
    <s v="false"/>
  </r>
  <r>
    <s v="MOL"/>
    <s v="PE"/>
    <x v="1"/>
    <n v="802"/>
    <s v="PE Ops Mall"/>
    <s v="CLLAUCA"/>
    <x v="2"/>
    <s v="1200145961"/>
    <s v="10"/>
    <x v="2948"/>
    <s v="PAGO MUNICIPAL FERIA"/>
    <d v="2026-02-19T00:00:00"/>
    <s v="PRA_CLLAUCA"/>
    <s v="ZSRV"/>
    <s v="SER_PUBLI"/>
    <s v="P09721301"/>
    <s v="SILVA SANTISTEBAN VILLALBA LUISA FE"/>
    <n v="592.29999999999995"/>
    <n v="171.68115942028984"/>
    <s v="PEN"/>
    <s v="false"/>
  </r>
  <r>
    <s v="1100"/>
    <s v="CL"/>
    <x v="0"/>
    <n v="604"/>
    <s v="CL Marketing Mall"/>
    <s v="MGALLARDO"/>
    <x v="3"/>
    <s v="1200147253"/>
    <s v="10"/>
    <x v="2949"/>
    <s v="NUEVO FC / CABLES TOTEM LED / MAR 26"/>
    <d v="2026-03-12T00:00:00"/>
    <s v="MGALLARDOC"/>
    <s v="ZSRV"/>
    <s v=""/>
    <s v="77290162"/>
    <s v="IDELUX SPA"/>
    <n v="157899"/>
    <n v="170.53016966725346"/>
    <s v="CLP"/>
    <s v="false"/>
  </r>
  <r>
    <s v="6650"/>
    <s v="PE"/>
    <x v="2"/>
    <n v="928"/>
    <s v="Corp Gest Riesgo"/>
    <s v="CF"/>
    <x v="1"/>
    <s v="1400009237"/>
    <s v="10"/>
    <x v="2950"/>
    <s v="Póliza Ciberseguridad 28NOV2025 - 28NOV2"/>
    <d v="2026-02-09T00:00:00"/>
    <s v="FPEREZ"/>
    <s v="ZPMH"/>
    <s v=""/>
    <s v="P39062500"/>
    <s v="CHUBB PERU S.A. COMPANIA DE SEGUROS"/>
    <n v="170.52"/>
    <n v="170.52"/>
    <s v="USD"/>
    <s v="false"/>
  </r>
  <r>
    <s v="MIN"/>
    <s v="PE"/>
    <x v="1"/>
    <n v="802"/>
    <s v="PE Ops Mall"/>
    <s v="CPISFil"/>
    <x v="2"/>
    <s v="1200146152"/>
    <s v="10"/>
    <x v="2951"/>
    <s v="PNP (R) 8 HORAS -27 AL 30 DE ENE- 2026"/>
    <d v="2026-02-23T00:00:00"/>
    <s v="EXT_EDAVILA"/>
    <s v="ZSRV"/>
    <s v=""/>
    <s v="P60307606"/>
    <s v="SESEPOL PERU S.A.C."/>
    <n v="586.4"/>
    <n v="169.9710144927536"/>
    <s v="PEN"/>
    <s v="false"/>
  </r>
  <r>
    <s v="1110"/>
    <s v="CL"/>
    <x v="0"/>
    <n v="603"/>
    <s v="CL Ops Out/Strip"/>
    <s v="MBELLO"/>
    <x v="2"/>
    <s v="1200145059"/>
    <s v="10"/>
    <x v="2952"/>
    <s v="MANTTO EQUIPOS TUV ENERO"/>
    <d v="2026-02-04T00:00:00"/>
    <s v="EXT_MBELLO"/>
    <s v="ZSRV"/>
    <s v=""/>
    <s v="96811990"/>
    <s v="LINKES CHILE S.A"/>
    <n v="156912"/>
    <n v="169.46421435745683"/>
    <s v="CLP"/>
    <s v="false"/>
  </r>
  <r>
    <s v="1110"/>
    <s v="CL"/>
    <x v="0"/>
    <n v="603"/>
    <s v="CL Ops Out/Strip"/>
    <s v="MBELLO"/>
    <x v="2"/>
    <s v="1200146433"/>
    <s v="10"/>
    <x v="2953"/>
    <s v="MANTENCIÓN EQUIPOS TUV FEBRERO"/>
    <d v="2026-02-26T00:00:00"/>
    <s v="EXT_MBELLO"/>
    <s v="ZSRV"/>
    <s v=""/>
    <s v="96811990"/>
    <s v="LINKES CHILE S.A"/>
    <n v="156889"/>
    <n v="169.43937446675235"/>
    <s v="CLP"/>
    <s v="false"/>
  </r>
  <r>
    <s v="MAM"/>
    <s v="CL"/>
    <x v="0"/>
    <n v="604"/>
    <s v="CL Marketing Mall"/>
    <s v="CESTAY"/>
    <x v="2"/>
    <s v="1200144854"/>
    <s v="10"/>
    <x v="2954"/>
    <s v="MOVIMIENTO/FERIA/ENERO26"/>
    <d v="2026-01-30T00:00:00"/>
    <s v="CESTAY"/>
    <s v="ZSRV"/>
    <s v=""/>
    <s v="76666197"/>
    <s v="LA AMPOLLETA PRODUCCION AUDIOVISUAL"/>
    <n v="156400"/>
    <n v="168.91125679047013"/>
    <s v="CLP"/>
    <s v="false"/>
  </r>
  <r>
    <s v="ACH"/>
    <s v="CL"/>
    <x v="0"/>
    <n v="604"/>
    <s v="CL Marketing Mall"/>
    <s v="F.MOZO"/>
    <x v="2"/>
    <s v="1200143644"/>
    <s v="10"/>
    <x v="2955"/>
    <s v="GRAFICAS A+/ INSTALACION/ ENERO"/>
    <d v="2026-01-05T00:00:00"/>
    <s v="MFILIPINI"/>
    <s v="ZSRV"/>
    <s v=""/>
    <s v="76963484"/>
    <s v="PS PRODUCCION GRAFICA-PUBLICIDAD SP"/>
    <n v="156340"/>
    <n v="168.84645707558889"/>
    <s v="CLP"/>
    <s v="false"/>
  </r>
  <r>
    <s v="6400"/>
    <s v="PE"/>
    <x v="2"/>
    <n v="802"/>
    <s v="PE Ops Mall"/>
    <s v="PBRAVO"/>
    <x v="2"/>
    <s v="1200146719"/>
    <s v="10"/>
    <x v="2956"/>
    <s v="SOMBRILLAS DE TERRAZA LATERAL"/>
    <d v="2026-03-05T00:00:00"/>
    <s v="PBRAVO"/>
    <s v="ZSRV"/>
    <s v=""/>
    <s v="P60359466"/>
    <s v="ELECTRIC STORE S.A.C."/>
    <n v="580"/>
    <n v="168.1159420289855"/>
    <s v="PEN"/>
    <s v="false"/>
  </r>
  <r>
    <s v="3450"/>
    <s v="PE"/>
    <x v="1"/>
    <n v="804"/>
    <s v="PE Marketing Mall"/>
    <s v="JPONCE"/>
    <x v="3"/>
    <s v="1200147298"/>
    <s v="10"/>
    <x v="2957"/>
    <s v="Eventos_AON_Taller_Terrario"/>
    <d v="2026-03-13T00:00:00"/>
    <s v="EXT_ACHIHUAN"/>
    <s v="ZSRV"/>
    <s v="SER_MKT"/>
    <s v="P20416564"/>
    <s v="SUSAN LEON PRODUCCIONES Y REPRESENT"/>
    <n v="580"/>
    <n v="168.1159420289855"/>
    <s v="PEN"/>
    <s v="false"/>
  </r>
  <r>
    <s v="6740"/>
    <s v="PE"/>
    <x v="2"/>
    <n v="803"/>
    <s v="PE Ops Out/Strips"/>
    <s v="KORDAYA"/>
    <x v="2"/>
    <s v="1200145010"/>
    <s v="10"/>
    <x v="2958"/>
    <s v="SUM_ACRILICOS"/>
    <d v="2026-02-03T00:00:00"/>
    <s v="KORDAYA"/>
    <s v="ZSRV"/>
    <s v=""/>
    <s v="P60847096"/>
    <s v="BRINPER PERU S.A.C"/>
    <n v="576.54999999999995"/>
    <n v="167.11594202898547"/>
    <s v="PEN"/>
    <s v="false"/>
  </r>
  <r>
    <s v="2400"/>
    <s v="CL"/>
    <x v="0"/>
    <n v="602"/>
    <s v="CL Ops Mall"/>
    <s v="rmesa"/>
    <x v="2"/>
    <s v="1200144095"/>
    <s v="10"/>
    <x v="2959"/>
    <s v="Certificación TTVV MAN 2026"/>
    <d v="2026-01-15T00:00:00"/>
    <s v="EXT_CRODRIGU"/>
    <s v="ZSRV"/>
    <s v=""/>
    <s v="76906263"/>
    <s v="CERTIFICACION DE ASCENSORES IECAM"/>
    <n v="4"/>
    <n v="166.66666666666666"/>
    <s v="UF"/>
    <s v="false"/>
  </r>
  <r>
    <s v="2400"/>
    <s v="CL"/>
    <x v="0"/>
    <n v="602"/>
    <s v="CL Ops Mall"/>
    <s v="RMESA"/>
    <x v="2"/>
    <s v="1200144094"/>
    <s v="10"/>
    <x v="2960"/>
    <s v="Certificación TTVV CE1 2026"/>
    <d v="2026-01-15T00:00:00"/>
    <s v="EXT_CRODRIGU"/>
    <s v="ZSRV"/>
    <s v=""/>
    <s v="76906263"/>
    <s v="CERTIFICACION DE ASCENSORES IECAM"/>
    <n v="4"/>
    <n v="166.66666666666666"/>
    <s v="UF"/>
    <s v="false"/>
  </r>
  <r>
    <s v="AEB"/>
    <s v="CL"/>
    <x v="0"/>
    <n v="602"/>
    <s v="CL Ops Mall"/>
    <s v="MFREITEZ"/>
    <x v="2"/>
    <s v="1200146265"/>
    <s v="10"/>
    <x v="2961"/>
    <s v="ACTUALIZACION DE PLANOS ELECTRICOS"/>
    <d v="2026-02-24T00:00:00"/>
    <s v="KVARAS"/>
    <s v="ZSRV"/>
    <s v=""/>
    <s v="77786877"/>
    <s v="DP PROYECTOS LIMITADA"/>
    <n v="4"/>
    <n v="166.66666666666666"/>
    <s v="UF"/>
    <s v="false"/>
  </r>
  <r>
    <s v="MCH"/>
    <s v="PE"/>
    <x v="2"/>
    <n v="803"/>
    <s v="PE Ops Out/Strips"/>
    <s v="EREJAS"/>
    <x v="2"/>
    <s v="1200144446"/>
    <s v="10"/>
    <x v="2962"/>
    <s v="DICIEMBRE-Matnto Esp. escalera elecrica"/>
    <d v="2026-01-23T00:00:00"/>
    <s v="EREJAS"/>
    <s v="ZSRV"/>
    <s v=""/>
    <s v="P56607803"/>
    <s v="NATIONAL FACILITIES MANAGEMENT S.A."/>
    <n v="575"/>
    <n v="166.66666666666666"/>
    <s v="PEN"/>
    <s v="false"/>
  </r>
  <r>
    <s v="MIN"/>
    <s v="PE"/>
    <x v="1"/>
    <n v="804"/>
    <s v="PE Marketing Mall"/>
    <s v="AATOCHE"/>
    <x v="2"/>
    <s v="1200146228"/>
    <s v="10"/>
    <x v="2963"/>
    <s v="BTS_3 Totems de descuento"/>
    <d v="2026-02-24T00:00:00"/>
    <s v="EXT_EDAVILA"/>
    <s v="ZSRV"/>
    <s v="SER_MKT"/>
    <s v="P60410156"/>
    <s v="S &amp; M GIGANTICOLOR S.A.C"/>
    <n v="573.1"/>
    <n v="166.1159420289855"/>
    <s v="PEN"/>
    <s v="false"/>
  </r>
  <r>
    <s v="4300"/>
    <s v="CO"/>
    <x v="3"/>
    <n v="701"/>
    <s v="CO Center Manager"/>
    <s v="AJIMENEZ"/>
    <x v="2"/>
    <s v="1200145078"/>
    <s v="10"/>
    <x v="2964"/>
    <s v="COMPRA Y SER MAQUINA BEBIDAS CALIENTES"/>
    <d v="2026-02-05T00:00:00"/>
    <s v="EXT_VCARMONA"/>
    <s v="ZSRV"/>
    <s v="SER_GRAL"/>
    <s v="C811025289"/>
    <s v="NOVAVENTA S.A.S"/>
    <n v="608725"/>
    <n v="165.50435019032082"/>
    <s v="COP"/>
    <s v="false"/>
  </r>
  <r>
    <s v="3450"/>
    <s v="PE"/>
    <x v="1"/>
    <n v="804"/>
    <s v="PE Marketing Mall"/>
    <s v="AFALCON"/>
    <x v="2"/>
    <s v="1200143878"/>
    <s v="10"/>
    <x v="2965"/>
    <s v="Eventos_Premios gift card"/>
    <d v="2026-01-12T00:00:00"/>
    <s v="EXT_ACHIHUAN"/>
    <s v="ZSRV"/>
    <s v="SER_MKT"/>
    <s v="P20416564"/>
    <s v="SUSAN LEON PRODUCCIONES Y REPRESENT"/>
    <n v="570"/>
    <n v="165.21739130434781"/>
    <s v="PEN"/>
    <s v="false"/>
  </r>
  <r>
    <s v="MOL"/>
    <s v="PE"/>
    <x v="1"/>
    <n v="802"/>
    <s v="PE Ops Mall"/>
    <s v="AMEZA"/>
    <x v="2"/>
    <s v="1200143793"/>
    <s v="10"/>
    <x v="2966"/>
    <s v="SERVICIO DE SOPORTE TECNICO NOCTURNO"/>
    <d v="2026-01-08T00:00:00"/>
    <s v="EXT_BRODRIGU"/>
    <s v="ZSRV"/>
    <s v=""/>
    <s v="P51832647"/>
    <s v="COFEMICSA HNOS S.A.C"/>
    <n v="569.25"/>
    <n v="165"/>
    <s v="PEN"/>
    <s v="false"/>
  </r>
  <r>
    <s v="MOL"/>
    <s v="PE"/>
    <x v="1"/>
    <n v="802"/>
    <s v="PE Ops Mall"/>
    <s v="JZAPATA"/>
    <x v="2"/>
    <s v="1200145836"/>
    <s v="10"/>
    <x v="2967"/>
    <s v="Servicio de Soporte tecnico"/>
    <d v="2026-02-18T00:00:00"/>
    <s v="EXT_BRODRIGU"/>
    <s v="ZSRV"/>
    <s v=""/>
    <s v="P51832647"/>
    <s v="COFEMICSA HNOS S.A.C"/>
    <n v="569.25"/>
    <n v="165"/>
    <s v="PEN"/>
    <s v="false"/>
  </r>
  <r>
    <s v="4300"/>
    <s v="CO"/>
    <x v="3"/>
    <n v="704"/>
    <s v="CO Mktg Mall"/>
    <s v="JVALDERRAMA"/>
    <x v="2"/>
    <s v="1200145089"/>
    <s v="10"/>
    <x v="2968"/>
    <s v="COMPRA UTILES TALLER VISION BOARD"/>
    <d v="2026-02-05T00:00:00"/>
    <s v="EXT_VCARMONA"/>
    <s v="ZSRV"/>
    <s v=""/>
    <s v="C816006677"/>
    <s v="SABER S.A.S"/>
    <n v="605850"/>
    <n v="164.72267536704732"/>
    <s v="COP"/>
    <s v="false"/>
  </r>
  <r>
    <s v="2400"/>
    <s v="CL"/>
    <x v="0"/>
    <n v="602"/>
    <s v="CL Ops Mall"/>
    <s v="RMESA"/>
    <x v="2"/>
    <s v="1200146712"/>
    <s v="10"/>
    <x v="2969"/>
    <s v="Mantención AC parking"/>
    <d v="2026-03-04T00:00:00"/>
    <s v="PCAMPOS"/>
    <s v="ZSRV"/>
    <s v=""/>
    <s v="77692006"/>
    <s v="FISER SPA"/>
    <n v="152400"/>
    <n v="164.5912757983865"/>
    <s v="CLP"/>
    <s v="false"/>
  </r>
  <r>
    <s v="3450"/>
    <s v="PE"/>
    <x v="1"/>
    <n v="804"/>
    <s v="PE Marketing Mall"/>
    <s v="YPAREDES"/>
    <x v="2"/>
    <s v="1200146535"/>
    <s v="10"/>
    <x v="2970"/>
    <s v="POP_BTS _Volantes"/>
    <d v="2026-03-02T00:00:00"/>
    <s v="EXT_ACHIHUAN"/>
    <s v="ZSRV"/>
    <s v="SER_MKT"/>
    <s v="P45391868"/>
    <s v="IMAGEN ALTERNATIVA S.A.C."/>
    <n v="567"/>
    <n v="164.3478260869565"/>
    <s v="PEN"/>
    <s v="false"/>
  </r>
  <r>
    <s v="3450"/>
    <s v="PE"/>
    <x v="1"/>
    <n v="804"/>
    <s v="PE Marketing Mall"/>
    <s v="YPAREDES"/>
    <x v="2"/>
    <s v="1200146536"/>
    <s v="10"/>
    <x v="2971"/>
    <s v="POP_BTS _Volantes"/>
    <d v="2026-03-02T00:00:00"/>
    <s v="EXT_ACHIHUAN"/>
    <s v="ZSRV"/>
    <s v="SER_MKT"/>
    <s v="P45391868"/>
    <s v="IMAGEN ALTERNATIVA S.A.C."/>
    <n v="567"/>
    <n v="164.3478260869565"/>
    <s v="PEN"/>
    <s v="false"/>
  </r>
  <r>
    <s v="OUL"/>
    <s v="PE"/>
    <x v="1"/>
    <n v="804"/>
    <s v="PE Marketing Mall"/>
    <s v="YPAREDES"/>
    <x v="3"/>
    <s v="1200147361"/>
    <s v="10"/>
    <x v="2972"/>
    <s v="POP_BTS _Volantes"/>
    <d v="2026-03-16T00:00:00"/>
    <s v="EXT_ACHIHUAN"/>
    <s v="ZSRV"/>
    <s v="SER_MKT"/>
    <s v="P45391868"/>
    <s v="IMAGEN ALTERNATIVA S.A.C."/>
    <n v="567"/>
    <n v="164.3478260869565"/>
    <s v="PEN"/>
    <s v="false"/>
  </r>
  <r>
    <s v="CEM"/>
    <s v="CL"/>
    <x v="0"/>
    <n v="928"/>
    <s v="Corp Gest Riesgo"/>
    <s v="cfuentes"/>
    <x v="1"/>
    <s v="1400009110"/>
    <s v="10"/>
    <x v="2973"/>
    <s v="Póliza Ciberseguridad 28NOV2025-28NOV202"/>
    <d v="2026-01-07T00:00:00"/>
    <s v="PMUNOZ"/>
    <s v="ZPMH"/>
    <s v=""/>
    <s v="99225000"/>
    <s v="CHUBB SEGUROS CHILE S.A."/>
    <n v="164.17"/>
    <n v="164.17"/>
    <s v="USD"/>
    <s v="false"/>
  </r>
  <r>
    <s v="BOG"/>
    <s v="CO"/>
    <x v="3"/>
    <n v="710"/>
    <s v="CO Sgcia Personas"/>
    <s v="JVASQUEZ"/>
    <x v="2"/>
    <s v="1200145600"/>
    <s v="10"/>
    <x v="2974"/>
    <s v="Mant sistemas de ventilacion mecanica Of"/>
    <d v="2026-02-13T00:00:00"/>
    <s v="JVASQUEZ"/>
    <s v="ZSRV"/>
    <s v=""/>
    <s v="C900218772"/>
    <s v="ROCA INGENIERIA DE CLIMATIZACION S"/>
    <n v="600480"/>
    <n v="163.2626427406199"/>
    <s v="COP"/>
    <s v="false"/>
  </r>
  <r>
    <s v="PAG"/>
    <s v="CO"/>
    <x v="3"/>
    <n v="704"/>
    <s v="CO Mktg Mall"/>
    <s v="ATAPIA"/>
    <x v="3"/>
    <s v="1200147281"/>
    <s v="10"/>
    <x v="2975"/>
    <s v="ACTIVIDAD BTL CAMPAÑA ANTOJOS"/>
    <d v="2026-03-13T00:00:00"/>
    <s v="AMONTES"/>
    <s v="ZSRV"/>
    <s v="SER_MKT"/>
    <s v="C901213703"/>
    <s v="SAFE PEOPLE SAS"/>
    <n v="600000"/>
    <n v="163.1321370309951"/>
    <s v="COP"/>
    <s v="false"/>
  </r>
  <r>
    <s v="6150"/>
    <s v="PE"/>
    <x v="2"/>
    <n v="928"/>
    <s v="Corp Gest Riesgo"/>
    <s v="CF"/>
    <x v="1"/>
    <s v="1400009254"/>
    <s v="10"/>
    <x v="2976"/>
    <s v="Póliza Ciberseguridad 28NOV2025 - 28NOV2"/>
    <d v="2026-02-09T00:00:00"/>
    <s v="FPEREZ"/>
    <s v="ZPMH"/>
    <s v=""/>
    <s v="P39062500"/>
    <s v="CHUBB PERU S.A. COMPANIA DE SEGUROS"/>
    <n v="163.01"/>
    <n v="163.01"/>
    <s v="USD"/>
    <s v="false"/>
  </r>
  <r>
    <s v="3520"/>
    <s v="PE"/>
    <x v="1"/>
    <n v="802"/>
    <s v="PE Ops Mall"/>
    <s v="GLUDENA"/>
    <x v="2"/>
    <s v="1200144053"/>
    <s v="10"/>
    <x v="2977"/>
    <s v="SUMIN MATERIALES ELECTRICOS"/>
    <d v="2026-01-14T00:00:00"/>
    <s v="GLUDENA"/>
    <s v="ZSRV"/>
    <s v=""/>
    <s v="P60359466"/>
    <s v="ELECTRIC STORE S.A.C."/>
    <n v="560.5"/>
    <n v="162.46376811594203"/>
    <s v="PEN"/>
    <s v="false"/>
  </r>
  <r>
    <s v="3520"/>
    <s v="PE"/>
    <x v="1"/>
    <n v="802"/>
    <s v="PE Ops Mall"/>
    <s v="GLUDENA"/>
    <x v="2"/>
    <s v="1200143971"/>
    <s v="10"/>
    <x v="2978"/>
    <s v="SUMINISTRO DE ALCOHOL ISOPROPILICO"/>
    <d v="2026-01-13T00:00:00"/>
    <s v="GLUDENA"/>
    <s v="ZSRV"/>
    <s v=""/>
    <s v="P56607803"/>
    <s v="NATIONAL FACILITIES MANAGEMENT S.A."/>
    <n v="560"/>
    <n v="162.31884057971013"/>
    <s v="PEN"/>
    <s v="false"/>
  </r>
  <r>
    <s v="6550"/>
    <s v="PE"/>
    <x v="2"/>
    <n v="802"/>
    <s v="PE Ops Mall"/>
    <s v="yzegarra"/>
    <x v="2"/>
    <s v="1200144422"/>
    <s v="10"/>
    <x v="2979"/>
    <s v="No rutinario Enero Pis"/>
    <d v="2026-01-22T00:00:00"/>
    <s v="YZEGARRA"/>
    <s v="ZSRV"/>
    <s v=""/>
    <s v="P53719503"/>
    <s v="EFCO AMERICA S.A."/>
    <n v="560"/>
    <n v="162.31884057971013"/>
    <s v="PEN"/>
    <s v="false"/>
  </r>
  <r>
    <s v="6740"/>
    <s v="PE"/>
    <x v="2"/>
    <n v="804"/>
    <s v="PE Marketing Mall"/>
    <s v="AFALCON"/>
    <x v="2"/>
    <s v="1200144529"/>
    <s v="10"/>
    <x v="2980"/>
    <s v="Eventos_dado premios"/>
    <d v="2026-01-26T00:00:00"/>
    <s v="EXT_ACHIHUAN"/>
    <s v="ZSRV"/>
    <s v="SER_MKT"/>
    <s v="P20416564"/>
    <s v="SUSAN LEON PRODUCCIONES Y REPRESENT"/>
    <n v="560"/>
    <n v="162.31884057971013"/>
    <s v="PEN"/>
    <s v="false"/>
  </r>
  <r>
    <s v="6550"/>
    <s v="PE"/>
    <x v="2"/>
    <n v="802"/>
    <s v="PE Ops Mall"/>
    <s v="yzegarra"/>
    <x v="2"/>
    <s v="1200145084"/>
    <s v="10"/>
    <x v="2798"/>
    <s v="No rutinario FEB Pis"/>
    <d v="2026-02-05T00:00:00"/>
    <s v="YZEGARRA"/>
    <s v="ZSRV"/>
    <s v=""/>
    <s v="P53719503"/>
    <s v="EFCO AMERICA S.A."/>
    <n v="560"/>
    <n v="162.31884057971013"/>
    <s v="PEN"/>
    <s v="false"/>
  </r>
  <r>
    <s v="3300"/>
    <s v="PE"/>
    <x v="1"/>
    <n v="802"/>
    <s v="PE Ops Mall"/>
    <s v="JMALAGA"/>
    <x v="2"/>
    <s v="1200145529"/>
    <s v="10"/>
    <x v="2981"/>
    <s v="02 OPERACIOS ADICIONALES POR LLUVIA FEB"/>
    <d v="2026-02-12T00:00:00"/>
    <s v="JMALAGA"/>
    <s v="ZSRV"/>
    <s v=""/>
    <s v="P53719503"/>
    <s v="EFCO AMERICA S.A."/>
    <n v="560"/>
    <n v="162.31884057971013"/>
    <s v="PEN"/>
    <s v="false"/>
  </r>
  <r>
    <s v="6500"/>
    <s v="PE"/>
    <x v="2"/>
    <n v="804"/>
    <s v="PE Marketing Mall"/>
    <s v="KORDAYA"/>
    <x v="2"/>
    <s v="1200146649"/>
    <s v="10"/>
    <x v="2982"/>
    <s v="BTL_Marzo-Aro-al-Cono"/>
    <d v="2026-03-04T00:00:00"/>
    <s v="EXT_ACHIHUAN"/>
    <s v="ZSRV"/>
    <s v="SER_MKT"/>
    <s v="P60187122"/>
    <s v="IMAGETING E.I.R.L"/>
    <n v="560"/>
    <n v="162.31884057971013"/>
    <s v="PEN"/>
    <s v="false"/>
  </r>
  <r>
    <s v="6550"/>
    <s v="PE"/>
    <x v="2"/>
    <n v="802"/>
    <s v="PE Ops Mall"/>
    <s v="yzegarra"/>
    <x v="3"/>
    <s v="1200147081"/>
    <s v="10"/>
    <x v="2983"/>
    <s v="No rutinario Mar Pis"/>
    <d v="2026-03-11T00:00:00"/>
    <s v="YZEGARRA"/>
    <s v="ZSRV"/>
    <s v=""/>
    <s v="P53719503"/>
    <s v="EFCO AMERICA S.A."/>
    <n v="560"/>
    <n v="162.31884057971013"/>
    <s v="PEN"/>
    <s v="false"/>
  </r>
  <r>
    <s v="1100"/>
    <s v="CL"/>
    <x v="0"/>
    <n v="615"/>
    <s v="CL Gcia Centro Com"/>
    <s v="KGUERRA"/>
    <x v="3"/>
    <s v="1200147512"/>
    <s v="10"/>
    <x v="2984"/>
    <s v="COMPRA EPP EQUIPO S&amp;S"/>
    <d v="2026-03-18T00:00:00"/>
    <s v="EXT_ACORREA"/>
    <s v="ZSRV"/>
    <s v=""/>
    <s v="96542490"/>
    <s v="TRECK S.A"/>
    <n v="150200"/>
    <n v="162.2152862527405"/>
    <s v="CLP"/>
    <s v="false"/>
  </r>
  <r>
    <s v="4300"/>
    <s v="CO"/>
    <x v="3"/>
    <n v="704"/>
    <s v="CO Mktg Mall"/>
    <s v="JVALDERRAMA"/>
    <x v="2"/>
    <s v="1200144143"/>
    <s v="10"/>
    <x v="2985"/>
    <s v="SIGLO DATA ENERO 2026"/>
    <d v="2026-01-16T00:00:00"/>
    <s v="AMONTES"/>
    <s v="ZSRV"/>
    <s v=""/>
    <s v="C830072071"/>
    <s v="SIGLO DATA SAS"/>
    <n v="595925"/>
    <n v="162.02419793365959"/>
    <s v="COP"/>
    <s v="false"/>
  </r>
  <r>
    <s v="4300"/>
    <s v="CO"/>
    <x v="3"/>
    <n v="704"/>
    <s v="CO Mktg Mall"/>
    <s v="JVALDERRAMA"/>
    <x v="2"/>
    <s v="1200144143"/>
    <s v="20"/>
    <x v="2985"/>
    <s v="SIGLO DATA FEBRERO 2026"/>
    <d v="2026-01-16T00:00:00"/>
    <s v="AMONTES"/>
    <s v="ZSRV"/>
    <s v=""/>
    <s v="C830072071"/>
    <s v="SIGLO DATA SAS"/>
    <n v="595925"/>
    <n v="162.02419793365959"/>
    <s v="COP"/>
    <s v="false"/>
  </r>
  <r>
    <s v="4300"/>
    <s v="CO"/>
    <x v="3"/>
    <n v="704"/>
    <s v="CO Mktg Mall"/>
    <s v="JVALDERRAMA"/>
    <x v="2"/>
    <s v="1200144143"/>
    <s v="30"/>
    <x v="2985"/>
    <s v="SIGLO DATA MARZO 2026"/>
    <d v="2026-01-16T00:00:00"/>
    <s v="AMONTES"/>
    <s v="ZSRV"/>
    <s v=""/>
    <s v="C830072071"/>
    <s v="SIGLO DATA SAS"/>
    <n v="595925"/>
    <n v="162.02419793365959"/>
    <s v="COP"/>
    <s v="false"/>
  </r>
  <r>
    <s v="4300"/>
    <s v="CO"/>
    <x v="3"/>
    <n v="704"/>
    <s v="CO Mktg Mall"/>
    <s v="JVALDERRAMA"/>
    <x v="2"/>
    <s v="1200144143"/>
    <s v="40"/>
    <x v="2985"/>
    <s v="SIGLO DATA ABRIL 2026"/>
    <d v="2026-01-16T00:00:00"/>
    <s v="AMONTES"/>
    <s v="ZSRV"/>
    <s v=""/>
    <s v="C830072071"/>
    <s v="SIGLO DATA SAS"/>
    <n v="595925"/>
    <n v="162.02419793365959"/>
    <s v="COP"/>
    <s v="false"/>
  </r>
  <r>
    <s v="4300"/>
    <s v="CO"/>
    <x v="3"/>
    <n v="704"/>
    <s v="CO Mktg Mall"/>
    <s v="JVALDERRAMA"/>
    <x v="2"/>
    <s v="1200144143"/>
    <s v="50"/>
    <x v="2985"/>
    <s v="SIGLO DATA MAYO 2026"/>
    <d v="2026-01-16T00:00:00"/>
    <s v="AMONTES"/>
    <s v="ZSRV"/>
    <s v=""/>
    <s v="C830072071"/>
    <s v="SIGLO DATA SAS"/>
    <n v="595925"/>
    <n v="162.02419793365959"/>
    <s v="COP"/>
    <s v="false"/>
  </r>
  <r>
    <s v="4300"/>
    <s v="CO"/>
    <x v="3"/>
    <n v="704"/>
    <s v="CO Mktg Mall"/>
    <s v="JVALDERRAMA"/>
    <x v="2"/>
    <s v="1200144143"/>
    <s v="60"/>
    <x v="2985"/>
    <s v="SIGLO DATA JUNIO 2026"/>
    <d v="2026-01-16T00:00:00"/>
    <s v="AMONTES"/>
    <s v="ZSRV"/>
    <s v=""/>
    <s v="C830072071"/>
    <s v="SIGLO DATA SAS"/>
    <n v="595925"/>
    <n v="162.02419793365959"/>
    <s v="COP"/>
    <s v="false"/>
  </r>
  <r>
    <s v="4300"/>
    <s v="CO"/>
    <x v="3"/>
    <n v="704"/>
    <s v="CO Mktg Mall"/>
    <s v="JVALDERRAMA"/>
    <x v="2"/>
    <s v="1200144143"/>
    <s v="70"/>
    <x v="2985"/>
    <s v="SIGLO DATA JULIO 2026"/>
    <d v="2026-01-16T00:00:00"/>
    <s v="AMONTES"/>
    <s v="ZSRV"/>
    <s v=""/>
    <s v="C830072071"/>
    <s v="SIGLO DATA SAS"/>
    <n v="595925"/>
    <n v="162.02419793365959"/>
    <s v="COP"/>
    <s v="false"/>
  </r>
  <r>
    <s v="4300"/>
    <s v="CO"/>
    <x v="3"/>
    <n v="704"/>
    <s v="CO Mktg Mall"/>
    <s v="JVALDERRAMA"/>
    <x v="2"/>
    <s v="1200144143"/>
    <s v="80"/>
    <x v="2985"/>
    <s v="SIGLO DATA AGOSTO 2026"/>
    <d v="2026-01-16T00:00:00"/>
    <s v="AMONTES"/>
    <s v="ZSRV"/>
    <s v=""/>
    <s v="C830072071"/>
    <s v="SIGLO DATA SAS"/>
    <n v="595925"/>
    <n v="162.02419793365959"/>
    <s v="COP"/>
    <s v="false"/>
  </r>
  <r>
    <s v="4300"/>
    <s v="CO"/>
    <x v="3"/>
    <n v="704"/>
    <s v="CO Mktg Mall"/>
    <s v="JVALDERRAMA"/>
    <x v="2"/>
    <s v="1200144143"/>
    <s v="90"/>
    <x v="2985"/>
    <s v="SIGLO DATA SEPTIEMBRE 2026"/>
    <d v="2026-01-16T00:00:00"/>
    <s v="AMONTES"/>
    <s v="ZSRV"/>
    <s v=""/>
    <s v="C830072071"/>
    <s v="SIGLO DATA SAS"/>
    <n v="595925"/>
    <n v="162.02419793365959"/>
    <s v="COP"/>
    <s v="false"/>
  </r>
  <r>
    <s v="4300"/>
    <s v="CO"/>
    <x v="3"/>
    <n v="704"/>
    <s v="CO Mktg Mall"/>
    <s v="JVALDERRAMA"/>
    <x v="2"/>
    <s v="1200144143"/>
    <s v="100"/>
    <x v="2985"/>
    <s v="SIGLO DATA OCTUBRE 2026"/>
    <d v="2026-01-16T00:00:00"/>
    <s v="AMONTES"/>
    <s v="ZSRV"/>
    <s v=""/>
    <s v="C830072071"/>
    <s v="SIGLO DATA SAS"/>
    <n v="595925"/>
    <n v="162.02419793365959"/>
    <s v="COP"/>
    <s v="false"/>
  </r>
  <r>
    <s v="4300"/>
    <s v="CO"/>
    <x v="3"/>
    <n v="704"/>
    <s v="CO Mktg Mall"/>
    <s v="JVALDERRAMA"/>
    <x v="2"/>
    <s v="1200144143"/>
    <s v="110"/>
    <x v="2985"/>
    <s v="SIGLO DATA NOVIEMBRE 2026"/>
    <d v="2026-01-16T00:00:00"/>
    <s v="AMONTES"/>
    <s v="ZSRV"/>
    <s v=""/>
    <s v="C830072071"/>
    <s v="SIGLO DATA SAS"/>
    <n v="595925"/>
    <n v="162.02419793365959"/>
    <s v="COP"/>
    <s v="false"/>
  </r>
  <r>
    <s v="4300"/>
    <s v="CO"/>
    <x v="3"/>
    <n v="704"/>
    <s v="CO Mktg Mall"/>
    <s v="JVALDERRAMA"/>
    <x v="2"/>
    <s v="1200144143"/>
    <s v="120"/>
    <x v="2985"/>
    <s v="SIGLO DATA DICIEMBRE 2026"/>
    <d v="2026-01-16T00:00:00"/>
    <s v="AMONTES"/>
    <s v="ZSRV"/>
    <s v=""/>
    <s v="C830072071"/>
    <s v="SIGLO DATA SAS"/>
    <n v="595925"/>
    <n v="162.02419793365959"/>
    <s v="COP"/>
    <s v="false"/>
  </r>
  <r>
    <s v="1100"/>
    <s v="CL"/>
    <x v="0"/>
    <n v="604"/>
    <s v="CL Marketing Mall"/>
    <s v="P.NORAMBUENA"/>
    <x v="2"/>
    <s v="1200144340"/>
    <s v="10"/>
    <x v="2986"/>
    <s v="AO/ MODELO REEL MODA VERANO"/>
    <d v="2026-01-21T00:00:00"/>
    <s v="MFILIPINI"/>
    <s v="ZSRV"/>
    <s v=""/>
    <s v="77438642"/>
    <s v="PHILLIPS PRODUCCIONES AUDIOVISUALES"/>
    <n v="150000"/>
    <n v="161.9992872031363"/>
    <s v="CLP"/>
    <s v="false"/>
  </r>
  <r>
    <s v="2400"/>
    <s v="CL"/>
    <x v="0"/>
    <n v="602"/>
    <s v="CL Ops Mall"/>
    <s v="RMESA"/>
    <x v="2"/>
    <s v="1200144942"/>
    <s v="10"/>
    <x v="2987"/>
    <s v="Traslado contenedores reciclaje"/>
    <d v="2026-02-02T00:00:00"/>
    <s v="EXT_JHERRERA"/>
    <s v="ZSRV"/>
    <s v=""/>
    <s v="76694376"/>
    <s v="SERVICIOS INDUSTRIALES ELMEC LIMITA"/>
    <n v="150000"/>
    <n v="161.9992872031363"/>
    <s v="CLP"/>
    <s v="false"/>
  </r>
  <r>
    <s v="1100"/>
    <s v="CL"/>
    <x v="0"/>
    <n v="602"/>
    <s v="CL Ops Mall"/>
    <s v="MGALLARDO"/>
    <x v="2"/>
    <s v="1200145275"/>
    <s v="50"/>
    <x v="1188"/>
    <s v="Gráfica acceso Mall"/>
    <d v="2026-02-09T00:00:00"/>
    <s v="EXT_CNARANJO"/>
    <s v="ZSRV"/>
    <s v=""/>
    <s v="76593514"/>
    <s v="TEMPO PRODUCCIONES BY DS SPA"/>
    <n v="150000"/>
    <n v="161.9992872031363"/>
    <s v="CLP"/>
    <s v="false"/>
  </r>
  <r>
    <s v="ACO"/>
    <s v="CL"/>
    <x v="0"/>
    <n v="604"/>
    <s v="CL Marketing Mall"/>
    <s v="F.MOZO"/>
    <x v="2"/>
    <s v="1200146214"/>
    <s v="10"/>
    <x v="2988"/>
    <s v="JORNADA DE ADOPCION/MONTAJE Y DESMONTAJE"/>
    <d v="2026-02-24T00:00:00"/>
    <s v="MFILIPINI"/>
    <s v="ZSRV"/>
    <s v=""/>
    <s v="96811990"/>
    <s v="LINKES CHILE S.A"/>
    <n v="150000"/>
    <n v="161.9992872031363"/>
    <s v="CLP"/>
    <s v="false"/>
  </r>
  <r>
    <s v="ACO"/>
    <s v="CL"/>
    <x v="0"/>
    <n v="604"/>
    <s v="CL Marketing Mall"/>
    <s v="F MOZO"/>
    <x v="3"/>
    <s v="1200147146"/>
    <s v="10"/>
    <x v="2989"/>
    <s v="JORNADA DE ADOPCIÓN / MONTAJE Y DESMONTA"/>
    <d v="2026-03-12T00:00:00"/>
    <s v="BILLESCA"/>
    <s v="ZSRV"/>
    <s v=""/>
    <s v="96811990"/>
    <s v="LINKES CHILE S.A"/>
    <n v="150000"/>
    <n v="161.9992872031363"/>
    <s v="CLP"/>
    <s v="false"/>
  </r>
  <r>
    <s v="1100"/>
    <s v="CL"/>
    <x v="0"/>
    <n v="604"/>
    <s v="CL Marketing Mall"/>
    <s v="P NORAMBUENA"/>
    <x v="3"/>
    <s v="1200147566"/>
    <s v="10"/>
    <x v="2990"/>
    <s v="MODELO/REEL MODA FEB/MARZO26"/>
    <d v="2026-03-18T00:00:00"/>
    <s v="BILLESCA"/>
    <s v="ZSRV"/>
    <s v=""/>
    <s v="77438642"/>
    <s v="PHILLIPS PRODUCCIONES AUDIOVISUALES"/>
    <n v="150000"/>
    <n v="161.9992872031363"/>
    <s v="CLP"/>
    <s v="false"/>
  </r>
  <r>
    <s v="PCA"/>
    <s v="CO"/>
    <x v="3"/>
    <n v="702"/>
    <s v="CO Ops Mall"/>
    <s v="DLOZADA"/>
    <x v="2"/>
    <s v="1200144702"/>
    <s v="20"/>
    <x v="585"/>
    <s v="REPARACIÓN CIELO RASO P2 N3 PUMA"/>
    <d v="2026-01-28T00:00:00"/>
    <s v="EXT_AFLOREZ"/>
    <s v="ZSRV"/>
    <s v=""/>
    <s v="C901281802"/>
    <s v="SOLUCIONES LA VEGA SAS"/>
    <n v="595000"/>
    <n v="161.7727025557368"/>
    <s v="COP"/>
    <s v="false"/>
  </r>
  <r>
    <s v="3540"/>
    <s v="PE"/>
    <x v="1"/>
    <n v="811"/>
    <s v="PE Área Admin"/>
    <s v="GRAVINES"/>
    <x v="2"/>
    <s v="1200146501"/>
    <s v="20"/>
    <x v="419"/>
    <s v="ESTACIONAMIENTO TPM FEBRERO"/>
    <d v="2026-02-27T00:00:00"/>
    <s v="GRAVINES"/>
    <s v="ZSRV"/>
    <s v=""/>
    <s v="P51229363"/>
    <s v="CORPORACION MG SAC"/>
    <n v="557.39"/>
    <n v="161.56231884057971"/>
    <s v="PEN"/>
    <s v="false"/>
  </r>
  <r>
    <s v="1100"/>
    <s v="CL"/>
    <x v="0"/>
    <n v="602"/>
    <s v="CL Ops Mall"/>
    <s v="agomez"/>
    <x v="2"/>
    <s v="1200145133"/>
    <s v="10"/>
    <x v="2991"/>
    <s v="pizarra acrilica csat"/>
    <d v="2026-02-05T00:00:00"/>
    <s v="EXT_DMENESES"/>
    <s v="ZSRV"/>
    <s v=""/>
    <s v="76682308"/>
    <s v="AGENCIA DE MEDIOS SIBERIA LIMITADA"/>
    <n v="149000"/>
    <n v="160.9192919551154"/>
    <s v="CLP"/>
    <s v="false"/>
  </r>
  <r>
    <s v="3540"/>
    <s v="PE"/>
    <x v="1"/>
    <n v="813"/>
    <s v="PE Gcia Ops"/>
    <s v="ivalderrama"/>
    <x v="2"/>
    <s v="1200144278"/>
    <s v="10"/>
    <x v="2992"/>
    <s v="Materiales Larcomar Enero 25"/>
    <d v="2026-01-20T00:00:00"/>
    <s v="IVALDERRAMA"/>
    <s v="ZSRV"/>
    <s v=""/>
    <s v="P60790228"/>
    <s v="JP ENERGY S.A.C"/>
    <n v="554.79999999999995"/>
    <n v="160.81159420289853"/>
    <s v="PEN"/>
    <s v="false"/>
  </r>
  <r>
    <s v="1100"/>
    <s v="CL"/>
    <x v="0"/>
    <n v="602"/>
    <s v="CL Ops Mall"/>
    <s v="KCEA"/>
    <x v="2"/>
    <s v="1200145565"/>
    <s v="10"/>
    <x v="2993"/>
    <s v="Apoyo nocturno instalación llaves"/>
    <d v="2026-02-13T00:00:00"/>
    <s v="EXT_MURRA"/>
    <s v="ZSRV"/>
    <s v=""/>
    <s v="76179272"/>
    <s v="ANDES FACILITY MANAGEMENT SPA"/>
    <n v="148841"/>
    <n v="160.74757271068009"/>
    <s v="CLP"/>
    <s v="false"/>
  </r>
  <r>
    <s v="PCA"/>
    <s v="CO"/>
    <x v="3"/>
    <n v="704"/>
    <s v="CO Mktg Mall"/>
    <s v="PRODRIGUEZ"/>
    <x v="3"/>
    <s v="1200147120"/>
    <s v="10"/>
    <x v="2994"/>
    <s v="MONTAJE FERIA MUJERES VISIONARIAS"/>
    <d v="2026-03-11T00:00:00"/>
    <s v="EXT_DMENDES"/>
    <s v="ZSRV"/>
    <s v=""/>
    <s v="C901281802"/>
    <s v="SOLUCIONES LA VEGA SAS"/>
    <n v="589600"/>
    <n v="160.30451332245786"/>
    <s v="COP"/>
    <s v="false"/>
  </r>
  <r>
    <s v="3510"/>
    <s v="PE"/>
    <x v="1"/>
    <n v="814"/>
    <s v="PE Explotación TI"/>
    <s v="CPAVEZ"/>
    <x v="3"/>
    <s v="1200147459"/>
    <s v="10"/>
    <x v="2995"/>
    <s v="MONITOR - DAVID DIAZ"/>
    <d v="2026-03-17T00:00:00"/>
    <s v="CPAVEZ"/>
    <s v="ZSRV"/>
    <s v="SER_GRAL"/>
    <s v="P10178274"/>
    <s v="TRANSFAR SUPPLIES COMPUTER S.A"/>
    <n v="160"/>
    <n v="160"/>
    <s v="USD"/>
    <s v="false"/>
  </r>
  <r>
    <s v="1100"/>
    <s v="CL"/>
    <x v="0"/>
    <n v="610"/>
    <s v="CL Área Personas"/>
    <s v="G OCAMPO"/>
    <x v="2"/>
    <s v="1200144543"/>
    <s v="10"/>
    <x v="2996"/>
    <s v="SERVICIO TAXI DICIEMBRE 2025"/>
    <d v="2026-01-26T00:00:00"/>
    <s v="BILLESCA"/>
    <s v="ZSRV"/>
    <s v=""/>
    <s v="76835217"/>
    <s v="GREYHUND CHILE SPA"/>
    <n v="148000"/>
    <n v="159.83929670709449"/>
    <s v="CLP"/>
    <s v="false"/>
  </r>
  <r>
    <s v="6030"/>
    <s v="PE"/>
    <x v="2"/>
    <n v="808"/>
    <s v="PE Área Legal"/>
    <s v="GOLIVERI"/>
    <x v="2"/>
    <s v="1200145803"/>
    <s v="20"/>
    <x v="2997"/>
    <s v="DN - Ingreso de Actas y Aclaratoria JGA"/>
    <d v="2026-02-17T00:00:00"/>
    <s v="SGARIBAY"/>
    <s v="ZSRV"/>
    <s v=""/>
    <s v="P18214620"/>
    <s v="GONZALO GUSTAVO GONZALES GONZALES"/>
    <n v="550.85"/>
    <n v="159.66666666666666"/>
    <s v="PEN"/>
    <s v="false"/>
  </r>
  <r>
    <s v="LAR"/>
    <s v="PE"/>
    <x v="1"/>
    <n v="801"/>
    <s v="PE Center Manager"/>
    <s v="FZAMALLOA"/>
    <x v="3"/>
    <s v="1200147230"/>
    <s v="10"/>
    <x v="2998"/>
    <s v="Suministro de materiales eléctricos"/>
    <d v="2026-03-12T00:00:00"/>
    <s v="EXT_KNOLASCO"/>
    <s v="ZSRV"/>
    <s v=""/>
    <s v="P56607803"/>
    <s v="NATIONAL FACILITIES MANAGEMENT S.A."/>
    <n v="550.33000000000004"/>
    <n v="159.51594202898551"/>
    <s v="PEN"/>
    <s v="false"/>
  </r>
  <r>
    <s v="3300"/>
    <s v="PE"/>
    <x v="1"/>
    <n v="804"/>
    <s v="PE Marketing Mall"/>
    <s v="YPAREDES"/>
    <x v="2"/>
    <s v="1200146573"/>
    <s v="10"/>
    <x v="2999"/>
    <s v="POP_BTS _Cambio de Vinil eventos"/>
    <d v="2026-03-02T00:00:00"/>
    <s v="EXT_EDAVILA"/>
    <s v="ZSRV"/>
    <s v="SER_MKT"/>
    <s v="P45391868"/>
    <s v="IMAGEN ALTERNATIVA S.A.C."/>
    <n v="550"/>
    <n v="159.42028985507247"/>
    <s v="PEN"/>
    <s v="false"/>
  </r>
  <r>
    <s v="MVS"/>
    <s v="PE"/>
    <x v="2"/>
    <n v="803"/>
    <s v="PE Ops Out/Strips"/>
    <s v="KORDAYA"/>
    <x v="3"/>
    <s v="1200147538"/>
    <s v="10"/>
    <x v="3000"/>
    <s v="SUM_PLANCHA_POLICARBONATO"/>
    <d v="2026-03-18T00:00:00"/>
    <s v="KORDAYA"/>
    <s v="ZSRV"/>
    <s v=""/>
    <s v="P60908500"/>
    <s v="STUDIO INTERIOR E.I.R.L."/>
    <n v="550"/>
    <n v="159.42028985507247"/>
    <s v="PEN"/>
    <s v="false"/>
  </r>
  <r>
    <s v="6030"/>
    <s v="PE"/>
    <x v="2"/>
    <n v="802"/>
    <s v="PE Ops Mall"/>
    <s v="LHUAMAN"/>
    <x v="2"/>
    <s v="1200146819"/>
    <s v="10"/>
    <x v="3001"/>
    <s v="FUENTE DE PODER CCTV"/>
    <d v="2026-03-06T00:00:00"/>
    <s v="LHUAMAN"/>
    <s v="ZSRV"/>
    <s v=""/>
    <s v="P60434597"/>
    <s v="DINAMO CONTROL &amp; AUTOMATIZACION S.A"/>
    <n v="548.44000000000005"/>
    <n v="158.96811594202899"/>
    <s v="PEN"/>
    <s v="false"/>
  </r>
  <r>
    <s v="1110"/>
    <s v="CL"/>
    <x v="0"/>
    <n v="928"/>
    <s v="Corp Gest Riesgo"/>
    <s v="cfuentes"/>
    <x v="1"/>
    <s v="1400009147"/>
    <s v="10"/>
    <x v="3002"/>
    <s v="Endoso prórroga Póliza Ciberseguridad 22"/>
    <d v="2026-01-12T00:00:00"/>
    <s v="PMUNOZ"/>
    <s v="ZPMH"/>
    <s v=""/>
    <s v="99225000"/>
    <s v="CHUBB SEGUROS CHILE S.A."/>
    <n v="157.88"/>
    <n v="157.88"/>
    <s v="USD"/>
    <s v="false"/>
  </r>
  <r>
    <s v="6700"/>
    <s v="PE"/>
    <x v="2"/>
    <n v="802"/>
    <s v="PE Ops Mall"/>
    <s v="ZDIAZ"/>
    <x v="2"/>
    <s v="1200145025"/>
    <s v="10"/>
    <x v="3003"/>
    <s v="SUMINISTRO DE MATERIALES RESANADOS"/>
    <d v="2026-02-04T00:00:00"/>
    <s v="ZDIAZ"/>
    <s v="ZSRV"/>
    <s v=""/>
    <s v="P56607803"/>
    <s v="NATIONAL FACILITIES MANAGEMENT S.A."/>
    <n v="541.33000000000004"/>
    <n v="156.9072463768116"/>
    <s v="PEN"/>
    <s v="false"/>
  </r>
  <r>
    <s v="3540"/>
    <s v="PE"/>
    <x v="1"/>
    <n v="814"/>
    <s v="PE Explotación TI"/>
    <s v="CPAVEZ"/>
    <x v="2"/>
    <s v="1200144253"/>
    <s v="10"/>
    <x v="3004"/>
    <s v="MONITOR - ANDREA RIVERA"/>
    <d v="2026-01-20T00:00:00"/>
    <s v="CPAVEZ"/>
    <s v="ZSRV"/>
    <s v="SER_GRAL"/>
    <s v="P10178274"/>
    <s v="TRANSFAR SUPPLIES COMPUTER S.A"/>
    <n v="540"/>
    <n v="156.52173913043478"/>
    <s v="PEN"/>
    <s v="false"/>
  </r>
  <r>
    <s v="3510"/>
    <s v="PE"/>
    <x v="1"/>
    <n v="802"/>
    <s v="PE Ops Mall"/>
    <s v="DDIAZ"/>
    <x v="2"/>
    <s v="1200145737"/>
    <s v="10"/>
    <x v="3005"/>
    <s v="Personal Extra Lluvias"/>
    <d v="2026-02-17T00:00:00"/>
    <s v="DDIAZ"/>
    <s v="ZSRV"/>
    <s v=""/>
    <s v="P53719503"/>
    <s v="EFCO AMERICA S.A."/>
    <n v="540"/>
    <n v="156.52173913043478"/>
    <s v="PEN"/>
    <s v="false"/>
  </r>
  <r>
    <s v="6700"/>
    <s v="PE"/>
    <x v="2"/>
    <n v="802"/>
    <s v="PE Ops Mall"/>
    <s v="ZDIAZ"/>
    <x v="3"/>
    <s v="1200147245"/>
    <s v="10"/>
    <x v="3006"/>
    <s v="EVENTOS -  SONIDO FEBRERO 26"/>
    <d v="2026-03-13T00:00:00"/>
    <s v="ZDIAZ"/>
    <s v="ZSRV"/>
    <s v=""/>
    <s v="P45548262"/>
    <s v="VILLON LLONTOP ROSA CATALINA"/>
    <n v="540"/>
    <n v="156.52173913043478"/>
    <s v="PEN"/>
    <s v="false"/>
  </r>
  <r>
    <s v="LAR"/>
    <s v="PE"/>
    <x v="1"/>
    <n v="801"/>
    <s v="PE Center Manager"/>
    <s v="FZAMALLOA"/>
    <x v="3"/>
    <s v="1200147646"/>
    <s v="10"/>
    <x v="3007"/>
    <s v="SUM. ACCESORIOS BATERIAS SSHH."/>
    <d v="2026-03-19T00:00:00"/>
    <s v="EXT_KNOLASCO"/>
    <s v="ZSRV"/>
    <s v=""/>
    <s v="P56607803"/>
    <s v="NATIONAL FACILITIES MANAGEMENT S.A."/>
    <n v="538.96"/>
    <n v="156.22028985507248"/>
    <s v="PEN"/>
    <s v="false"/>
  </r>
  <r>
    <s v="PCA"/>
    <s v="CO"/>
    <x v="3"/>
    <n v="702"/>
    <s v="CO Ops Mall"/>
    <s v="DLOZADA"/>
    <x v="3"/>
    <s v="1200147252"/>
    <s v="10"/>
    <x v="3008"/>
    <s v="COT103879 SUMIN BATERIAS Y SENSORES BAÑO"/>
    <d v="2026-03-12T00:00:00"/>
    <s v="RFC_CPI_SAP"/>
    <s v="ZSRV"/>
    <s v=""/>
    <s v="C900708729"/>
    <s v="ALMACEN ELECTRORUEDA S.A.S"/>
    <n v="572620"/>
    <n v="155.68787384448069"/>
    <s v="COP"/>
    <s v="false"/>
  </r>
  <r>
    <s v="1100"/>
    <s v="CL"/>
    <x v="0"/>
    <n v="602"/>
    <s v="CL Ops Mall"/>
    <s v="PSOTO"/>
    <x v="2"/>
    <s v="1200146562"/>
    <s v="10"/>
    <x v="3009"/>
    <s v="Lavado alfombras Wild Lama"/>
    <d v="2026-03-02T00:00:00"/>
    <s v="EXT_CNARANJO"/>
    <s v="ZSRV"/>
    <s v=""/>
    <s v="76874420"/>
    <s v="LAVASECO Y LAVANDERIAS LTDA"/>
    <n v="142832"/>
    <n v="154.25788126532245"/>
    <s v="CLP"/>
    <s v="false"/>
  </r>
  <r>
    <s v="3300"/>
    <s v="PE"/>
    <x v="1"/>
    <n v="802"/>
    <s v="PE Ops Mall"/>
    <s v="JMALAGA"/>
    <x v="2"/>
    <s v="1200144388"/>
    <s v="10"/>
    <x v="3010"/>
    <s v="SEÑALETICA SEGURIDAD EXTERIOR MALL"/>
    <d v="2026-01-21T00:00:00"/>
    <s v="JMALAGA"/>
    <s v="ZSRV"/>
    <s v=""/>
    <s v="P45502660"/>
    <s v="MULTIPROCESOS CONSULTORES &amp; EJECUTO"/>
    <n v="530.34"/>
    <n v="153.72173913043477"/>
    <s v="PEN"/>
    <s v="false"/>
  </r>
  <r>
    <s v="LAR"/>
    <s v="PE"/>
    <x v="1"/>
    <n v="801"/>
    <s v="PE Center Manager"/>
    <s v="FZAMALLOA"/>
    <x v="2"/>
    <s v="1200146474"/>
    <s v="10"/>
    <x v="3011"/>
    <s v="SUMINISTRO PARA MANTENIMIENTO PREVENTIVO"/>
    <d v="2026-02-27T00:00:00"/>
    <s v="EXT_BRODRIGU"/>
    <s v="ZSRV"/>
    <s v=""/>
    <s v="P20416564"/>
    <s v="SUSAN LEON PRODUCCIONES Y REPRESENT"/>
    <n v="528"/>
    <n v="153.04347826086956"/>
    <s v="PEN"/>
    <s v="false"/>
  </r>
  <r>
    <s v="3510"/>
    <s v="PE"/>
    <x v="1"/>
    <n v="802"/>
    <s v="PE Ops Mall"/>
    <s v="ameza"/>
    <x v="2"/>
    <s v="1200146081"/>
    <s v="10"/>
    <x v="3012"/>
    <s v="Proyecto Radios PoC: Equipos de respaldo"/>
    <d v="2026-02-22T00:00:00"/>
    <s v="AMEZAR"/>
    <s v="ZSRV"/>
    <s v="SER_VARIO"/>
    <s v="P55219583"/>
    <s v="SERVICIOS EVENTOS SPECIALES"/>
    <n v="526.67999999999995"/>
    <n v="152.66086956521738"/>
    <s v="PEN"/>
    <s v="false"/>
  </r>
  <r>
    <s v="3520"/>
    <s v="PE"/>
    <x v="1"/>
    <n v="802"/>
    <s v="PE Ops Mall"/>
    <s v="Ameza"/>
    <x v="2"/>
    <s v="1200146083"/>
    <s v="10"/>
    <x v="3013"/>
    <s v="Proyecto Radios PoC: Equipos de respaldo"/>
    <d v="2026-02-22T00:00:00"/>
    <s v="AMEZAR"/>
    <s v="ZSRV"/>
    <s v="SER_VARIO"/>
    <s v="P55219583"/>
    <s v="SERVICIOS EVENTOS SPECIALES"/>
    <n v="526.67999999999995"/>
    <n v="152.66086956521738"/>
    <s v="PEN"/>
    <s v="false"/>
  </r>
  <r>
    <s v="6030"/>
    <s v="PE"/>
    <x v="2"/>
    <n v="802"/>
    <s v="PE Ops Mall"/>
    <s v="Ameza"/>
    <x v="2"/>
    <s v="1200146091"/>
    <s v="10"/>
    <x v="3014"/>
    <s v="Proyecto Radios PoC: Equipos de respaldo"/>
    <d v="2026-02-22T00:00:00"/>
    <s v="AMEZAR"/>
    <s v="ZSRV"/>
    <s v="SER_VARIO"/>
    <s v="P55219583"/>
    <s v="SERVICIOS EVENTOS SPECIALES"/>
    <n v="526.67999999999995"/>
    <n v="152.66086956521738"/>
    <s v="PEN"/>
    <s v="false"/>
  </r>
  <r>
    <s v="6000"/>
    <s v="PE"/>
    <x v="2"/>
    <n v="802"/>
    <s v="PE Ops Mall"/>
    <s v="KNOLASCO"/>
    <x v="2"/>
    <s v="1200144710"/>
    <s v="10"/>
    <x v="3015"/>
    <s v="Señaletica y tarjetas de presentación"/>
    <d v="2026-01-28T00:00:00"/>
    <s v="EXT_KNOLASCO"/>
    <s v="ZSRV"/>
    <s v="SER_MANTO"/>
    <s v="P60139746"/>
    <s v="GIGANTOGRAFIAS EXPRESS S.A.C"/>
    <n v="526"/>
    <n v="152.46376811594203"/>
    <s v="PEN"/>
    <s v="false"/>
  </r>
  <r>
    <s v="PCA"/>
    <s v="CO"/>
    <x v="3"/>
    <n v="714"/>
    <s v="CO Explotación TI"/>
    <s v="CPAVEZ"/>
    <x v="2"/>
    <s v="1200146723"/>
    <s v="10"/>
    <x v="3016"/>
    <s v="MONITOR PCA"/>
    <d v="2026-03-05T00:00:00"/>
    <s v="CPAVEZ"/>
    <s v="ZSRV"/>
    <s v="SER_GRAL"/>
    <s v="C830507707"/>
    <s v="PC QUICK SAS"/>
    <n v="560000"/>
    <n v="152.25666122892878"/>
    <s v="COP"/>
    <s v="false"/>
  </r>
  <r>
    <s v="PAG"/>
    <s v="CO"/>
    <x v="3"/>
    <n v="714"/>
    <s v="CO Explotación TI"/>
    <s v="CPAVEZ"/>
    <x v="2"/>
    <s v="1200146724"/>
    <s v="10"/>
    <x v="3017"/>
    <s v="MONITOR PAG"/>
    <d v="2026-03-05T00:00:00"/>
    <s v="CPAVEZ"/>
    <s v="ZSRV"/>
    <s v="SER_GRAL"/>
    <s v="C830507707"/>
    <s v="PC QUICK SAS"/>
    <n v="560000"/>
    <n v="152.25666122892878"/>
    <s v="COP"/>
    <s v="false"/>
  </r>
  <r>
    <s v="4300"/>
    <s v="CO"/>
    <x v="3"/>
    <n v="714"/>
    <s v="CO Explotación TI"/>
    <s v="CPAVEZ"/>
    <x v="2"/>
    <s v="1200146725"/>
    <s v="10"/>
    <x v="3018"/>
    <s v="MONITORES ARB"/>
    <d v="2026-03-05T00:00:00"/>
    <s v="CPAVEZ"/>
    <s v="ZSRV"/>
    <s v="SER_GRAL"/>
    <s v="C830507707"/>
    <s v="PC QUICK SAS"/>
    <n v="560000"/>
    <n v="152.25666122892878"/>
    <s v="COP"/>
    <s v="false"/>
  </r>
  <r>
    <s v="6700"/>
    <s v="PE"/>
    <x v="2"/>
    <n v="928"/>
    <s v="Corp Gest Riesgo"/>
    <s v="CF"/>
    <x v="1"/>
    <s v="1400009255"/>
    <s v="10"/>
    <x v="3019"/>
    <s v="Póliza Ciberseguridad 28NOV2025 - 28NOV2"/>
    <d v="2026-02-09T00:00:00"/>
    <s v="FPEREZ"/>
    <s v="ZPMH"/>
    <s v=""/>
    <s v="P39062500"/>
    <s v="CHUBB PERU S.A. COMPANIA DE SEGUROS"/>
    <n v="151.88"/>
    <n v="151.88"/>
    <s v="USD"/>
    <s v="false"/>
  </r>
  <r>
    <s v="1100"/>
    <s v="CL"/>
    <x v="0"/>
    <n v="602"/>
    <s v="CL Ops Mall"/>
    <s v="AGOMEZ"/>
    <x v="2"/>
    <s v="1200145135"/>
    <s v="10"/>
    <x v="3020"/>
    <s v="letreros no fumar"/>
    <d v="2026-02-05T00:00:00"/>
    <s v="EXT_DMENESES"/>
    <s v="ZSRV"/>
    <s v=""/>
    <s v="76682308"/>
    <s v="AGENCIA DE MEDIOS SIBERIA LIMITADA"/>
    <n v="140000"/>
    <n v="151.19933472292723"/>
    <s v="CLP"/>
    <s v="false"/>
  </r>
  <r>
    <s v="2400"/>
    <s v="CL"/>
    <x v="0"/>
    <n v="602"/>
    <s v="CL Ops Mall"/>
    <s v="RMESA"/>
    <x v="2"/>
    <s v="1200146837"/>
    <s v="10"/>
    <x v="3021"/>
    <s v="Servicio tecnico cortina sub"/>
    <d v="2026-03-09T00:00:00"/>
    <s v="PCAMPOS"/>
    <s v="ZSRV"/>
    <s v=""/>
    <s v="76720778"/>
    <s v="SECURITEK SPA"/>
    <n v="140000"/>
    <n v="151.19933472292723"/>
    <s v="CLP"/>
    <s v="false"/>
  </r>
  <r>
    <s v="BOG"/>
    <s v="CO"/>
    <x v="3"/>
    <n v="704"/>
    <s v="CO Mktg Mall"/>
    <s v="VESPINOSA"/>
    <x v="2"/>
    <s v="1200145342"/>
    <s v="10"/>
    <x v="3022"/>
    <s v="ACTIVACIÓN POP CLUB DEL PARQUE PLC"/>
    <d v="2026-02-10T00:00:00"/>
    <s v="AMONTES"/>
    <s v="ZSRV"/>
    <s v="SER_MKT"/>
    <s v="C830108127"/>
    <s v="CREARE DISENO SAS"/>
    <n v="556000"/>
    <n v="151.16911364872215"/>
    <s v="COP"/>
    <s v="false"/>
  </r>
  <r>
    <s v="2400"/>
    <s v="CL"/>
    <x v="0"/>
    <n v="602"/>
    <s v="CL Ops Mall"/>
    <s v="RMESA"/>
    <x v="3"/>
    <s v="1200147456"/>
    <s v="10"/>
    <x v="3023"/>
    <s v="Visita Tecnica REI"/>
    <d v="2026-03-17T00:00:00"/>
    <s v="PCAMPOS"/>
    <s v="ZSRV"/>
    <s v=""/>
    <s v="76229923"/>
    <s v="SERVICIOS DE COMUNICACIONES ASN LIM"/>
    <n v="3.61"/>
    <n v="150.41666666666666"/>
    <s v="UF"/>
    <s v="false"/>
  </r>
  <r>
    <s v="LAR"/>
    <s v="PE"/>
    <x v="1"/>
    <n v="801"/>
    <s v="PE Center Manager"/>
    <s v="FZAMALLOA"/>
    <x v="2"/>
    <s v="1200145989"/>
    <s v="10"/>
    <x v="3024"/>
    <s v="SUMINISTRO DE EQUIPOS PARA TOPICO"/>
    <d v="2026-02-19T00:00:00"/>
    <s v="EXT_BRODRIGU"/>
    <s v="ZSRV"/>
    <s v=""/>
    <s v="P61345984"/>
    <s v="GRUPO PERU MEDICAL SALUD S.A.C"/>
    <n v="516"/>
    <n v="149.56521739130434"/>
    <s v="PEN"/>
    <s v="false"/>
  </r>
  <r>
    <s v="4300"/>
    <s v="CO"/>
    <x v="3"/>
    <n v="704"/>
    <s v="CO Mktg Mall"/>
    <s v="JVALDERRAMA"/>
    <x v="2"/>
    <s v="1200146499"/>
    <s v="10"/>
    <x v="3025"/>
    <s v="Servicio cambio fuente de poder pantalla"/>
    <d v="2026-03-02T00:00:00"/>
    <s v="EXT_VCARMONA"/>
    <s v="ZSRV"/>
    <s v=""/>
    <s v="C10030688"/>
    <s v="JHOAN HARVEY GOMEZ ROBY"/>
    <n v="550000"/>
    <n v="149.53779227841218"/>
    <s v="COP"/>
    <s v="false"/>
  </r>
  <r>
    <s v="4300"/>
    <s v="CO"/>
    <x v="3"/>
    <n v="701"/>
    <s v="CO Center Manager"/>
    <s v="AJIMENEZ"/>
    <x v="2"/>
    <s v="1200146554"/>
    <s v="10"/>
    <x v="3026"/>
    <s v="COMPRA Y SER MAQUINA BEBIDAS CALIENTES"/>
    <d v="2026-03-02T00:00:00"/>
    <s v="EXT_VCARMONA"/>
    <s v="ZSRV"/>
    <s v=""/>
    <s v="C811025289"/>
    <s v="NOVAVENTA S.A.S"/>
    <n v="549256"/>
    <n v="149.33550842849374"/>
    <s v="COP"/>
    <s v="false"/>
  </r>
  <r>
    <s v="PAG"/>
    <s v="CO"/>
    <x v="3"/>
    <n v="702"/>
    <s v="CO Ops Mall"/>
    <s v="CHERRERA"/>
    <x v="2"/>
    <s v="1200145130"/>
    <s v="10"/>
    <x v="3027"/>
    <s v="SERV ADICIONAL 4 OPERARIOS LAVADO UTAC"/>
    <d v="2026-02-05T00:00:00"/>
    <s v="EXT_MSAMPER"/>
    <s v="ZSRV"/>
    <s v=""/>
    <s v="C800125313"/>
    <s v="SUMMAR PROCESOS S.A.S"/>
    <n v="549149"/>
    <n v="149.30641653072323"/>
    <s v="COP"/>
    <s v="false"/>
  </r>
  <r>
    <s v="6030"/>
    <s v="PE"/>
    <x v="2"/>
    <n v="802"/>
    <s v="PE Ops Mall"/>
    <s v="LHUAMAN"/>
    <x v="3"/>
    <s v="1200147499"/>
    <s v="10"/>
    <x v="3028"/>
    <s v="CARTUCHO PARA ROTULADOR"/>
    <d v="2026-03-17T00:00:00"/>
    <s v="LHUAMAN"/>
    <s v="ZSRV"/>
    <s v=""/>
    <s v="P56607803"/>
    <s v="NATIONAL FACILITIES MANAGEMENT S.A."/>
    <n v="515"/>
    <n v="149.27536231884056"/>
    <s v="PEN"/>
    <s v="false"/>
  </r>
  <r>
    <s v="1100"/>
    <s v="CL"/>
    <x v="0"/>
    <n v="602"/>
    <s v="CL Ops Mall"/>
    <s v="MGALLARDO"/>
    <x v="2"/>
    <s v="1200145275"/>
    <s v="10"/>
    <x v="1188"/>
    <s v="Rep. letrero Neon BZG"/>
    <d v="2026-02-09T00:00:00"/>
    <s v="EXT_CNARANJO"/>
    <s v="ZSRV"/>
    <s v=""/>
    <s v="76593514"/>
    <s v="TEMPO PRODUCCIONES BY DS SPA"/>
    <n v="138000"/>
    <n v="149.03934422688542"/>
    <s v="CLP"/>
    <s v="false"/>
  </r>
  <r>
    <s v="PCA"/>
    <s v="CO"/>
    <x v="3"/>
    <n v="702"/>
    <s v="CO Ops Mall"/>
    <s v="DLOZADA"/>
    <x v="2"/>
    <s v="1200146496"/>
    <s v="10"/>
    <x v="3029"/>
    <s v="SERVICIO REFRIGERIO CAPACITACIÓN SGA"/>
    <d v="2026-02-28T00:00:00"/>
    <s v="EXT_AFLOREZ"/>
    <s v="ZSRV"/>
    <s v=""/>
    <s v="C901592965"/>
    <s v="WM ENTRETENIMIENTO SAS"/>
    <n v="546600"/>
    <n v="148.61337683523655"/>
    <s v="COP"/>
    <s v="false"/>
  </r>
  <r>
    <s v="1100"/>
    <s v="CL"/>
    <x v="0"/>
    <n v="916"/>
    <s v="Corp Gcia C. Gest"/>
    <s v="CVIVAR"/>
    <x v="2"/>
    <s v="1200144940"/>
    <s v="10"/>
    <x v="3030"/>
    <s v="DF Digital  Premium Compartido"/>
    <d v="2026-02-02T00:00:00"/>
    <s v="DQUINTANA"/>
    <s v="ZSRV"/>
    <s v="SER_GRAL"/>
    <s v="96539380"/>
    <s v="EDICIONES FINANCIERAS S.A"/>
    <n v="137000"/>
    <n v="147.95934897886451"/>
    <s v="CLP"/>
    <s v="false"/>
  </r>
  <r>
    <s v="ACH"/>
    <s v="CL"/>
    <x v="0"/>
    <n v="602"/>
    <s v="CL Ops Mall"/>
    <s v="DUTRERAS"/>
    <x v="2"/>
    <s v="1200146728"/>
    <s v="10"/>
    <x v="3031"/>
    <s v="SUMINISTRO DE BOLSAS ACH"/>
    <d v="2026-03-05T00:00:00"/>
    <s v="EXT_DUTRERAS"/>
    <s v="ZSRV"/>
    <s v=""/>
    <s v="96811990"/>
    <s v="LINKES CHILE S.A"/>
    <n v="136135"/>
    <n v="147.02515308932641"/>
    <s v="CLP"/>
    <s v="false"/>
  </r>
  <r>
    <s v="DCO"/>
    <s v="CO"/>
    <x v="3"/>
    <n v="710"/>
    <s v="CO Sgcia Personas"/>
    <s v="JVASQUEZ"/>
    <x v="2"/>
    <s v="1200146622"/>
    <s v="10"/>
    <x v="3032"/>
    <s v="Sum e inst cintas antideslizantes Of PLC"/>
    <d v="2026-03-03T00:00:00"/>
    <s v="JVASQUEZ"/>
    <s v="ZSRV"/>
    <s v=""/>
    <s v="C901709864"/>
    <s v="HARGLOS INGENIERIA S.A.S"/>
    <n v="540540"/>
    <n v="146.9657422512235"/>
    <s v="COP"/>
    <s v="false"/>
  </r>
  <r>
    <s v="DCO"/>
    <s v="CO"/>
    <x v="3"/>
    <n v="710"/>
    <s v="CO Sgcia Personas"/>
    <s v="T Durán"/>
    <x v="2"/>
    <s v="1200146689"/>
    <s v="10"/>
    <x v="3033"/>
    <s v="Estudio de seguridad M.A.C.R - N.P.O"/>
    <d v="2026-03-04T00:00:00"/>
    <s v="PRA_KCUBIDES"/>
    <s v="ZSRV"/>
    <s v=""/>
    <s v="C830117019"/>
    <s v="PILGRIM SECURITY LTDA"/>
    <n v="540200"/>
    <n v="146.87330070690592"/>
    <s v="COP"/>
    <s v="false"/>
  </r>
  <r>
    <s v="BOG"/>
    <s v="CO"/>
    <x v="3"/>
    <n v="710"/>
    <s v="CO Sgcia Personas"/>
    <s v="JVASQUEZ"/>
    <x v="2"/>
    <s v="1200146169"/>
    <s v="10"/>
    <x v="3034"/>
    <s v="Sondeo tuberia baños - meeting Of PLC"/>
    <d v="2026-02-23T00:00:00"/>
    <s v="JVASQUEZ"/>
    <s v="ZSRV"/>
    <s v=""/>
    <s v="C900038616"/>
    <s v="CBRE COLOMBIA SAS"/>
    <n v="540060"/>
    <n v="146.8352365415987"/>
    <s v="COP"/>
    <s v="false"/>
  </r>
  <r>
    <s v="6030"/>
    <s v="PE"/>
    <x v="2"/>
    <n v="802"/>
    <s v="PE Ops Mall"/>
    <s v="LHUAMAN"/>
    <x v="2"/>
    <s v="1200147019"/>
    <s v="10"/>
    <x v="3035"/>
    <s v="SENSORES DE MOVIMIENTO"/>
    <d v="2026-03-10T00:00:00"/>
    <s v="LHUAMAN"/>
    <s v="ZSRV"/>
    <s v=""/>
    <s v="P60359466"/>
    <s v="ELECTRIC STORE S.A.C."/>
    <n v="504"/>
    <n v="146.08695652173913"/>
    <s v="PEN"/>
    <s v="false"/>
  </r>
  <r>
    <s v="2400"/>
    <s v="CL"/>
    <x v="0"/>
    <n v="602"/>
    <s v="CL Ops Mall"/>
    <s v="RMESA"/>
    <x v="2"/>
    <s v="1200143872"/>
    <s v="10"/>
    <x v="3036"/>
    <s v="Factibilidad de punto de red"/>
    <d v="2026-01-12T00:00:00"/>
    <s v="PCAMPOS"/>
    <s v="ZSRV"/>
    <s v=""/>
    <s v="78605410"/>
    <s v="NETLAN COMUNICACIONES LIMITADA"/>
    <n v="3.5"/>
    <n v="145.83333333333334"/>
    <s v="UF"/>
    <s v="false"/>
  </r>
  <r>
    <s v="2400"/>
    <s v="CL"/>
    <x v="0"/>
    <n v="602"/>
    <s v="CL Ops Mall"/>
    <s v="RMESA"/>
    <x v="2"/>
    <s v="1200146360"/>
    <s v="10"/>
    <x v="3037"/>
    <s v="Fumigación local vacante"/>
    <d v="2026-02-25T00:00:00"/>
    <s v="PCAMPOS"/>
    <s v="ZSRV"/>
    <s v=""/>
    <s v="76481522"/>
    <s v="EFMARCO CHILE SPA"/>
    <n v="3.5"/>
    <n v="145.83333333333334"/>
    <s v="UF"/>
    <s v="false"/>
  </r>
  <r>
    <s v="1100"/>
    <s v="CL"/>
    <x v="0"/>
    <n v="602"/>
    <s v="CL Ops Mall"/>
    <s v="MGALLARDO"/>
    <x v="2"/>
    <s v="1200145275"/>
    <s v="30"/>
    <x v="1188"/>
    <s v="Gráfica acceso Jirafa"/>
    <d v="2026-02-09T00:00:00"/>
    <s v="EXT_CNARANJO"/>
    <s v="ZSRV"/>
    <s v=""/>
    <s v="76593514"/>
    <s v="TEMPO PRODUCCIONES BY DS SPA"/>
    <n v="135000"/>
    <n v="145.7993584828227"/>
    <s v="CLP"/>
    <s v="false"/>
  </r>
  <r>
    <s v="1110"/>
    <s v="CL"/>
    <x v="0"/>
    <n v="603"/>
    <s v="CL Ops Out/Strip"/>
    <s v="MBELLO"/>
    <x v="2"/>
    <s v="1200146688"/>
    <s v="10"/>
    <x v="3038"/>
    <s v="SUMINISTRO DE 3 BOTOINES DE ASISTENCIA"/>
    <d v="2026-03-04T00:00:00"/>
    <s v="EXT_MBELLO"/>
    <s v="ZSRV"/>
    <s v=""/>
    <s v="77350771"/>
    <s v="4EVER GROUP SPA"/>
    <n v="134817"/>
    <n v="145.60171935243486"/>
    <s v="CLP"/>
    <s v="false"/>
  </r>
  <r>
    <s v="PCA"/>
    <s v="CO"/>
    <x v="3"/>
    <n v="702"/>
    <s v="CO Ops Mall"/>
    <s v="DLOZADA"/>
    <x v="2"/>
    <s v="1200145673"/>
    <s v="10"/>
    <x v="3039"/>
    <s v="PASE PLACA E INSPECCIONABLE HOLISTICA"/>
    <d v="2026-02-16T00:00:00"/>
    <s v="EXT_AFLOREZ"/>
    <s v="ZSRV"/>
    <s v=""/>
    <s v="C900038616"/>
    <s v="CBRE COLOMBIA SAS"/>
    <n v="534600"/>
    <n v="145.35073409461663"/>
    <s v="COP"/>
    <s v="false"/>
  </r>
  <r>
    <s v="6740"/>
    <s v="PE"/>
    <x v="2"/>
    <n v="816"/>
    <s v="PE Sgcia Infra"/>
    <s v="MGRATELLY"/>
    <x v="2"/>
    <s v="1200144659"/>
    <s v="10"/>
    <x v="3040"/>
    <s v="AUDITORIAS_VES2_ENERO_2026"/>
    <d v="2026-01-27T00:00:00"/>
    <s v="EXT_ACHIHUAN"/>
    <s v="ZSRV"/>
    <s v="SER_GRAL"/>
    <s v="P49259204"/>
    <s v="AF CONCEPT S.A.C."/>
    <n v="500"/>
    <n v="144.92753623188406"/>
    <s v="PEN"/>
    <s v="false"/>
  </r>
  <r>
    <s v="6500"/>
    <s v="PE"/>
    <x v="2"/>
    <n v="804"/>
    <s v="PE Marketing Mall"/>
    <s v="KORDAYA"/>
    <x v="2"/>
    <s v="1200145158"/>
    <s v="10"/>
    <x v="3041"/>
    <s v="Influencers_Otras Campañas_Luz_Torres"/>
    <d v="2026-02-06T00:00:00"/>
    <s v="EXT_ACHIHUAN"/>
    <s v="ZSRV"/>
    <s v=""/>
    <s v="P20416564"/>
    <s v="SUSAN LEON PRODUCCIONES Y REPRESENT"/>
    <n v="500"/>
    <n v="144.92753623188406"/>
    <s v="PEN"/>
    <s v="false"/>
  </r>
  <r>
    <s v="6740"/>
    <s v="PE"/>
    <x v="2"/>
    <n v="804"/>
    <s v="PE Marketing Mall"/>
    <s v="KORDAYA"/>
    <x v="2"/>
    <s v="1200145180"/>
    <s v="10"/>
    <x v="3042"/>
    <s v="Influencers_Otras Campañas_Luz_Torres"/>
    <d v="2026-02-06T00:00:00"/>
    <s v="EXT_ACHIHUAN"/>
    <s v="ZSRV"/>
    <s v=""/>
    <s v="P20416564"/>
    <s v="SUSAN LEON PRODUCCIONES Y REPRESENT"/>
    <n v="500"/>
    <n v="144.92753623188406"/>
    <s v="PEN"/>
    <s v="false"/>
  </r>
  <r>
    <s v="3540"/>
    <s v="PE"/>
    <x v="1"/>
    <n v="810"/>
    <s v="PE Área Personas"/>
    <s v="CZARATE"/>
    <x v="2"/>
    <s v="1200145305"/>
    <s v="10"/>
    <x v="3043"/>
    <s v="RH2: PRUEBAS PSICOTÉNICAS"/>
    <d v="2026-02-09T00:00:00"/>
    <s v="CZARATE"/>
    <s v="ZSRV"/>
    <s v=""/>
    <s v="P60326729"/>
    <s v="TRISUR CONSULTING GROUP S.A.C"/>
    <n v="500"/>
    <n v="144.92753623188406"/>
    <s v="PEN"/>
    <s v="false"/>
  </r>
  <r>
    <s v="OUL"/>
    <s v="PE"/>
    <x v="1"/>
    <n v="803"/>
    <s v="PE Ops Out/Strips"/>
    <s v="mrodriguezc"/>
    <x v="2"/>
    <s v="1200146890"/>
    <s v="10"/>
    <x v="3044"/>
    <s v="Tapa de Buzon Electrico"/>
    <d v="2026-03-09T00:00:00"/>
    <s v="MRODRIGUEZC"/>
    <s v="ZSRV"/>
    <s v=""/>
    <s v="P48281567"/>
    <s v="ARTE CONSULTORES, EJECUTORES E.I.R."/>
    <n v="500"/>
    <n v="144.92753623188406"/>
    <s v="PEN"/>
    <s v="false"/>
  </r>
  <r>
    <s v="6550"/>
    <s v="PE"/>
    <x v="2"/>
    <n v="802"/>
    <s v="PE Ops Mall"/>
    <s v="yzegarra"/>
    <x v="3"/>
    <s v="1200147519"/>
    <s v="10"/>
    <x v="3045"/>
    <s v="Adquisición silla de ruedas"/>
    <d v="2026-03-18T00:00:00"/>
    <s v="YZEGARRA"/>
    <s v="ZSRV"/>
    <s v=""/>
    <s v="P60359466"/>
    <s v="ELECTRIC STORE S.A.C."/>
    <n v="500"/>
    <n v="144.92753623188406"/>
    <s v="PEN"/>
    <s v="false"/>
  </r>
  <r>
    <s v="6500"/>
    <s v="PE"/>
    <x v="2"/>
    <n v="804"/>
    <s v="PE Marketing Mall"/>
    <s v="KORDAYA"/>
    <x v="3"/>
    <s v="1200147669"/>
    <s v="10"/>
    <x v="3046"/>
    <s v="Influencer_Sifrah"/>
    <d v="2026-03-19T00:00:00"/>
    <s v="EXT_ACHIHUAN"/>
    <s v="ZSRV"/>
    <s v=""/>
    <s v="P20416564"/>
    <s v="SUSAN LEON PRODUCCIONES Y REPRESENT"/>
    <n v="500"/>
    <n v="144.92753623188406"/>
    <s v="PEN"/>
    <s v="false"/>
  </r>
  <r>
    <s v="3510"/>
    <s v="PE"/>
    <x v="1"/>
    <n v="802"/>
    <s v="PE Ops Mall"/>
    <s v="DDIAZ"/>
    <x v="2"/>
    <s v="1200146986"/>
    <s v="10"/>
    <x v="3047"/>
    <s v="Instalación de Chapas para Módulos Merca"/>
    <d v="2026-03-10T00:00:00"/>
    <s v="DDIAZ"/>
    <s v="ZSRV"/>
    <s v=""/>
    <s v="P47186416"/>
    <s v="WILSON CAMACHO CERDAN"/>
    <n v="496.8"/>
    <n v="144"/>
    <s v="PEN"/>
    <s v="false"/>
  </r>
  <r>
    <s v="1100"/>
    <s v="CL"/>
    <x v="0"/>
    <n v="626"/>
    <s v="CL Proyectos 3"/>
    <s v="ELLA"/>
    <x v="2"/>
    <s v="1200144239"/>
    <s v="10"/>
    <x v="3048"/>
    <s v="Muestreo y Análisis Fisicoquímico"/>
    <d v="2026-01-20T00:00:00"/>
    <s v="EXT_AYEPEZ"/>
    <s v="ZSRV"/>
    <s v=""/>
    <s v="96691330"/>
    <s v="DICTUC S.A"/>
    <n v="3.4510000000000001"/>
    <n v="143.79166666666666"/>
    <s v="UF"/>
    <s v="false"/>
  </r>
  <r>
    <s v="6400"/>
    <s v="PE"/>
    <x v="2"/>
    <n v="802"/>
    <s v="PE Ops Mall"/>
    <s v="PBRAVO"/>
    <x v="2"/>
    <s v="1200145338"/>
    <s v="10"/>
    <x v="3049"/>
    <s v="SUMINISTRO DE MATERIALES - MEDIDOR MODUL"/>
    <d v="2026-02-10T00:00:00"/>
    <s v="PBRAVO"/>
    <s v="ZSRV"/>
    <s v=""/>
    <s v="P56607803"/>
    <s v="NATIONAL FACILITIES MANAGEMENT S.A."/>
    <n v="496"/>
    <n v="143.76811594202897"/>
    <s v="PEN"/>
    <s v="false"/>
  </r>
  <r>
    <s v="3540"/>
    <s v="PE"/>
    <x v="1"/>
    <n v="811"/>
    <s v="PE Área Admin"/>
    <s v="GRAVINES"/>
    <x v="2"/>
    <s v="1200146566"/>
    <s v="10"/>
    <x v="3050"/>
    <s v="LIQUIDACION FEBRERO COPEX"/>
    <d v="2026-03-02T00:00:00"/>
    <s v="GRAVINES"/>
    <s v="ZSRV"/>
    <s v=""/>
    <s v="P60139746"/>
    <s v="GIGANTOGRAFIAS EXPRESS S.A.C"/>
    <n v="495.93"/>
    <n v="143.74782608695651"/>
    <s v="PEN"/>
    <s v="false"/>
  </r>
  <r>
    <s v="MVS"/>
    <s v="PE"/>
    <x v="2"/>
    <n v="803"/>
    <s v="PE Ops Out/Strips"/>
    <s v="KORDAYA"/>
    <x v="2"/>
    <s v="1200145063"/>
    <s v="10"/>
    <x v="3051"/>
    <s v="SUM_PINTURA_VES1"/>
    <d v="2026-02-04T00:00:00"/>
    <s v="KORDAYA"/>
    <s v="ZSRV"/>
    <s v=""/>
    <s v="P56607803"/>
    <s v="NATIONAL FACILITIES MANAGEMENT S.A."/>
    <n v="495.5"/>
    <n v="143.62318840579709"/>
    <s v="PEN"/>
    <s v="false"/>
  </r>
  <r>
    <s v="OUL"/>
    <s v="PE"/>
    <x v="1"/>
    <n v="804"/>
    <s v="PE Marketing Mall"/>
    <s v="AFALCON"/>
    <x v="2"/>
    <s v="1200143881"/>
    <s v="10"/>
    <x v="3052"/>
    <s v="Eventos_Merch bolsas brandeadas"/>
    <d v="2026-01-12T00:00:00"/>
    <s v="EXT_ACHIHUAN"/>
    <s v="ZSRV"/>
    <s v="SER_MKT"/>
    <s v="P20416564"/>
    <s v="SUSAN LEON PRODUCCIONES Y REPRESENT"/>
    <n v="490"/>
    <n v="142.02898550724638"/>
    <s v="PEN"/>
    <s v="false"/>
  </r>
  <r>
    <s v="MQU"/>
    <s v="CL"/>
    <x v="0"/>
    <n v="602"/>
    <s v="CL Ops Mall"/>
    <s v="MBELLO"/>
    <x v="2"/>
    <s v="1200146223"/>
    <s v="10"/>
    <x v="3053"/>
    <s v="CARTELERIA ESTACIONAMIENTO"/>
    <d v="2026-02-24T00:00:00"/>
    <s v="EXT_MBELLO"/>
    <s v="ZSRV"/>
    <s v=""/>
    <s v="76813713"/>
    <s v="PRODUCCIONES PROMOTIVA SPA"/>
    <n v="131400"/>
    <n v="141.91137558994743"/>
    <s v="CLP"/>
    <s v="false"/>
  </r>
  <r>
    <s v="6740"/>
    <s v="PE"/>
    <x v="2"/>
    <n v="804"/>
    <s v="PE Marketing Mall"/>
    <s v="RCULQUI"/>
    <x v="2"/>
    <s v="1200144756"/>
    <s v="10"/>
    <x v="3054"/>
    <s v="Eventos_GiftcardSorteo"/>
    <d v="2026-01-28T00:00:00"/>
    <s v="EXT_ACHIHUAN"/>
    <s v="ZSRV"/>
    <s v=""/>
    <s v="P20416564"/>
    <s v="SUSAN LEON PRODUCCIONES Y REPRESENT"/>
    <n v="488"/>
    <n v="141.44927536231884"/>
    <s v="PEN"/>
    <s v="false"/>
  </r>
  <r>
    <s v="6000"/>
    <s v="PE"/>
    <x v="2"/>
    <n v="804"/>
    <s v="PE Marketing Mall"/>
    <s v="AATOCHE"/>
    <x v="2"/>
    <s v="1200145807"/>
    <s v="10"/>
    <x v="3055"/>
    <s v="Producción_Otros Gastos_Gift Card Falabe"/>
    <d v="2026-02-18T00:00:00"/>
    <s v="EXT_KNOLASCO"/>
    <s v="ZSRV"/>
    <s v="SER_MKT"/>
    <s v="P20416564"/>
    <s v="SUSAN LEON PRODUCCIONES Y REPRESENT"/>
    <n v="488"/>
    <n v="141.44927536231884"/>
    <s v="PEN"/>
    <s v="false"/>
  </r>
  <r>
    <s v="MIN"/>
    <s v="PE"/>
    <x v="1"/>
    <n v="802"/>
    <s v="PE Ops Mall"/>
    <s v="cpisfil"/>
    <x v="2"/>
    <s v="1200144064"/>
    <s v="10"/>
    <x v="3056"/>
    <s v="compra de itm 100A-Scotiab(problem elec"/>
    <d v="2026-01-15T00:00:00"/>
    <s v="EXT_EDAVILA"/>
    <s v="ZSRV"/>
    <s v=""/>
    <s v="P56607803"/>
    <s v="NATIONAL FACILITIES MANAGEMENT S.A."/>
    <n v="487.69"/>
    <n v="141.35942028985505"/>
    <s v="PEN"/>
    <s v="false"/>
  </r>
  <r>
    <s v="MIN"/>
    <s v="PE"/>
    <x v="1"/>
    <n v="814"/>
    <s v="PE Explotación TI"/>
    <s v="MMUNOZ"/>
    <x v="1"/>
    <s v="1400009317"/>
    <s v="10"/>
    <x v="3057"/>
    <s v="AZURE - MIN - ENE 2026"/>
    <d v="2026-02-25T00:00:00"/>
    <s v="MMUNOZ"/>
    <s v="ZPMH"/>
    <s v="SER_GRAL"/>
    <s v="P38377337"/>
    <s v="SONDA DEL PERU S.A"/>
    <n v="141"/>
    <n v="141"/>
    <s v="USD"/>
    <s v="false"/>
  </r>
  <r>
    <s v="MIN"/>
    <s v="PE"/>
    <x v="1"/>
    <n v="814"/>
    <s v="PE Explotación TI"/>
    <s v="MMUNOZ"/>
    <x v="1"/>
    <s v="1400009317"/>
    <s v="20"/>
    <x v="3057"/>
    <s v="AZURE - MIN - FEB 2026"/>
    <d v="2026-02-25T00:00:00"/>
    <s v="MMUNOZ"/>
    <s v="ZPMH"/>
    <s v="SER_GRAL"/>
    <s v="P38377337"/>
    <s v="SONDA DEL PERU S.A"/>
    <n v="141"/>
    <n v="141"/>
    <s v="USD"/>
    <s v="false"/>
  </r>
  <r>
    <s v="MIN"/>
    <s v="PE"/>
    <x v="1"/>
    <n v="814"/>
    <s v="PE Explotación TI"/>
    <s v="MMUNOZ"/>
    <x v="1"/>
    <s v="1400009317"/>
    <s v="30"/>
    <x v="3057"/>
    <s v="AZURE - MIN - MAR 2026"/>
    <d v="2026-02-25T00:00:00"/>
    <s v="MMUNOZ"/>
    <s v="ZPMH"/>
    <s v="SER_GRAL"/>
    <s v="P38377337"/>
    <s v="SONDA DEL PERU S.A"/>
    <n v="141"/>
    <n v="141"/>
    <s v="USD"/>
    <s v="false"/>
  </r>
  <r>
    <s v="MIN"/>
    <s v="PE"/>
    <x v="1"/>
    <n v="814"/>
    <s v="PE Explotación TI"/>
    <s v="MMUNOZ"/>
    <x v="1"/>
    <s v="1400009317"/>
    <s v="40"/>
    <x v="3057"/>
    <s v="AZURE - MIN - ABR 2026"/>
    <d v="2026-02-25T00:00:00"/>
    <s v="MMUNOZ"/>
    <s v="ZPMH"/>
    <s v="SER_GRAL"/>
    <s v="P38377337"/>
    <s v="SONDA DEL PERU S.A"/>
    <n v="141"/>
    <n v="141"/>
    <s v="USD"/>
    <s v="false"/>
  </r>
  <r>
    <s v="MIN"/>
    <s v="PE"/>
    <x v="1"/>
    <n v="814"/>
    <s v="PE Explotación TI"/>
    <s v="MMUNOZ"/>
    <x v="1"/>
    <s v="1400009317"/>
    <s v="50"/>
    <x v="3057"/>
    <s v="AZURE - MIN - MAYO 2026"/>
    <d v="2026-02-25T00:00:00"/>
    <s v="MMUNOZ"/>
    <s v="ZPMH"/>
    <s v="SER_GRAL"/>
    <s v="P38377337"/>
    <s v="SONDA DEL PERU S.A"/>
    <n v="141"/>
    <n v="141"/>
    <s v="USD"/>
    <s v="false"/>
  </r>
  <r>
    <s v="MIN"/>
    <s v="PE"/>
    <x v="1"/>
    <n v="814"/>
    <s v="PE Explotación TI"/>
    <s v="MMUNOZ"/>
    <x v="1"/>
    <s v="1400009317"/>
    <s v="60"/>
    <x v="3057"/>
    <s v="AZURE - MIN - JUNIO 2026"/>
    <d v="2026-02-25T00:00:00"/>
    <s v="MMUNOZ"/>
    <s v="ZPMH"/>
    <s v="SER_GRAL"/>
    <s v="P38377337"/>
    <s v="SONDA DEL PERU S.A"/>
    <n v="141"/>
    <n v="141"/>
    <s v="USD"/>
    <s v="false"/>
  </r>
  <r>
    <s v="MIN"/>
    <s v="PE"/>
    <x v="1"/>
    <n v="814"/>
    <s v="PE Explotación TI"/>
    <s v="MMUNOZ"/>
    <x v="1"/>
    <s v="1400009317"/>
    <s v="70"/>
    <x v="3057"/>
    <s v="AZURE - MIN - JULIO 2026"/>
    <d v="2026-02-25T00:00:00"/>
    <s v="MMUNOZ"/>
    <s v="ZPMH"/>
    <s v="SER_GRAL"/>
    <s v="P38377337"/>
    <s v="SONDA DEL PERU S.A"/>
    <n v="141"/>
    <n v="141"/>
    <s v="USD"/>
    <s v="false"/>
  </r>
  <r>
    <s v="MIN"/>
    <s v="PE"/>
    <x v="1"/>
    <n v="814"/>
    <s v="PE Explotación TI"/>
    <s v="MMUNOZ"/>
    <x v="1"/>
    <s v="1400009317"/>
    <s v="80"/>
    <x v="3057"/>
    <s v="AZURE - MIN - AGOSTO 2026"/>
    <d v="2026-02-25T00:00:00"/>
    <s v="MMUNOZ"/>
    <s v="ZPMH"/>
    <s v="SER_GRAL"/>
    <s v="P38377337"/>
    <s v="SONDA DEL PERU S.A"/>
    <n v="141"/>
    <n v="141"/>
    <s v="USD"/>
    <s v="false"/>
  </r>
  <r>
    <s v="MIN"/>
    <s v="PE"/>
    <x v="1"/>
    <n v="814"/>
    <s v="PE Explotación TI"/>
    <s v="MMUNOZ"/>
    <x v="1"/>
    <s v="1400009317"/>
    <s v="90"/>
    <x v="3057"/>
    <s v="AZURE - MIN - SEPT 2026"/>
    <d v="2026-02-25T00:00:00"/>
    <s v="MMUNOZ"/>
    <s v="ZPMH"/>
    <s v="SER_GRAL"/>
    <s v="P38377337"/>
    <s v="SONDA DEL PERU S.A"/>
    <n v="141"/>
    <n v="141"/>
    <s v="USD"/>
    <s v="false"/>
  </r>
  <r>
    <s v="MIN"/>
    <s v="PE"/>
    <x v="1"/>
    <n v="814"/>
    <s v="PE Explotación TI"/>
    <s v="MMUNOZ"/>
    <x v="1"/>
    <s v="1400009317"/>
    <s v="100"/>
    <x v="3057"/>
    <s v="AZURE - MIN - OCT 2026"/>
    <d v="2026-02-25T00:00:00"/>
    <s v="MMUNOZ"/>
    <s v="ZPMH"/>
    <s v="SER_GRAL"/>
    <s v="P38377337"/>
    <s v="SONDA DEL PERU S.A"/>
    <n v="141"/>
    <n v="141"/>
    <s v="USD"/>
    <s v="false"/>
  </r>
  <r>
    <s v="MIN"/>
    <s v="PE"/>
    <x v="1"/>
    <n v="814"/>
    <s v="PE Explotación TI"/>
    <s v="MMUNOZ"/>
    <x v="1"/>
    <s v="1400009317"/>
    <s v="110"/>
    <x v="3057"/>
    <s v="AZURE - MIN - NOV 2026"/>
    <d v="2026-02-25T00:00:00"/>
    <s v="MMUNOZ"/>
    <s v="ZPMH"/>
    <s v="SER_GRAL"/>
    <s v="P38377337"/>
    <s v="SONDA DEL PERU S.A"/>
    <n v="141"/>
    <n v="141"/>
    <s v="USD"/>
    <s v="false"/>
  </r>
  <r>
    <s v="MIN"/>
    <s v="PE"/>
    <x v="1"/>
    <n v="814"/>
    <s v="PE Explotación TI"/>
    <s v="MMUNOZ"/>
    <x v="1"/>
    <s v="1400009317"/>
    <s v="120"/>
    <x v="3057"/>
    <s v="AZURE - MIN - DIC 2026"/>
    <d v="2026-02-25T00:00:00"/>
    <s v="MMUNOZ"/>
    <s v="ZPMH"/>
    <s v="SER_GRAL"/>
    <s v="P38377337"/>
    <s v="SONDA DEL PERU S.A"/>
    <n v="141"/>
    <n v="141"/>
    <s v="USD"/>
    <s v="false"/>
  </r>
  <r>
    <s v="PHM"/>
    <s v="CO"/>
    <x v="3"/>
    <n v="704"/>
    <s v="CO Mktg Mall"/>
    <s v="JPERDOMO"/>
    <x v="2"/>
    <s v="1200144141"/>
    <s v="10"/>
    <x v="3058"/>
    <s v="Agencia de monitoreo de noticias Enero"/>
    <d v="2026-01-16T00:00:00"/>
    <s v="AMONTES"/>
    <s v="ZSRV"/>
    <s v="SER_MKT"/>
    <s v="C830072071"/>
    <s v="SIGLO DATA SAS"/>
    <n v="516469"/>
    <n v="140.42115280043501"/>
    <s v="COP"/>
    <s v="false"/>
  </r>
  <r>
    <s v="PHM"/>
    <s v="CO"/>
    <x v="3"/>
    <n v="704"/>
    <s v="CO Mktg Mall"/>
    <s v="JPERDOMO"/>
    <x v="2"/>
    <s v="1200144141"/>
    <s v="20"/>
    <x v="3058"/>
    <s v="Agencia de monitoreo de noticias Febrero"/>
    <d v="2026-01-16T00:00:00"/>
    <s v="AMONTES"/>
    <s v="ZSRV"/>
    <s v="SER_MKT"/>
    <s v="C830072071"/>
    <s v="SIGLO DATA SAS"/>
    <n v="516469"/>
    <n v="140.42115280043501"/>
    <s v="COP"/>
    <s v="false"/>
  </r>
  <r>
    <s v="PHM"/>
    <s v="CO"/>
    <x v="3"/>
    <n v="704"/>
    <s v="CO Mktg Mall"/>
    <s v="JPERDOMO"/>
    <x v="2"/>
    <s v="1200144141"/>
    <s v="30"/>
    <x v="3058"/>
    <s v="Agencia de monitoreo de noticias Marzo"/>
    <d v="2026-01-16T00:00:00"/>
    <s v="AMONTES"/>
    <s v="ZSRV"/>
    <s v="SER_MKT"/>
    <s v="C830072071"/>
    <s v="SIGLO DATA SAS"/>
    <n v="516469"/>
    <n v="140.42115280043501"/>
    <s v="COP"/>
    <s v="false"/>
  </r>
  <r>
    <s v="PHM"/>
    <s v="CO"/>
    <x v="3"/>
    <n v="704"/>
    <s v="CO Mktg Mall"/>
    <s v="JPERDOMO"/>
    <x v="2"/>
    <s v="1200144141"/>
    <s v="40"/>
    <x v="3058"/>
    <s v="Agencia de monitoreo de noticias Abril"/>
    <d v="2026-01-16T00:00:00"/>
    <s v="AMONTES"/>
    <s v="ZSRV"/>
    <s v="SER_MKT"/>
    <s v="C830072071"/>
    <s v="SIGLO DATA SAS"/>
    <n v="516469"/>
    <n v="140.42115280043501"/>
    <s v="COP"/>
    <s v="false"/>
  </r>
  <r>
    <s v="PHM"/>
    <s v="CO"/>
    <x v="3"/>
    <n v="704"/>
    <s v="CO Mktg Mall"/>
    <s v="JPERDOMO"/>
    <x v="2"/>
    <s v="1200144141"/>
    <s v="50"/>
    <x v="3058"/>
    <s v="Agencia de monitoreo de noticias Mayo"/>
    <d v="2026-01-16T00:00:00"/>
    <s v="AMONTES"/>
    <s v="ZSRV"/>
    <s v="SER_MKT"/>
    <s v="C830072071"/>
    <s v="SIGLO DATA SAS"/>
    <n v="516469"/>
    <n v="140.42115280043501"/>
    <s v="COP"/>
    <s v="false"/>
  </r>
  <r>
    <s v="PHM"/>
    <s v="CO"/>
    <x v="3"/>
    <n v="704"/>
    <s v="CO Mktg Mall"/>
    <s v="JPERDOMO"/>
    <x v="2"/>
    <s v="1200144141"/>
    <s v="60"/>
    <x v="3058"/>
    <s v="Agencia de monitoreo de noticias Junio"/>
    <d v="2026-01-16T00:00:00"/>
    <s v="AMONTES"/>
    <s v="ZSRV"/>
    <s v="SER_MKT"/>
    <s v="C830072071"/>
    <s v="SIGLO DATA SAS"/>
    <n v="516469"/>
    <n v="140.42115280043501"/>
    <s v="COP"/>
    <s v="false"/>
  </r>
  <r>
    <s v="PHM"/>
    <s v="CO"/>
    <x v="3"/>
    <n v="704"/>
    <s v="CO Mktg Mall"/>
    <s v="JPERDOMO"/>
    <x v="2"/>
    <s v="1200144141"/>
    <s v="70"/>
    <x v="3058"/>
    <s v="Agencia de monitoreo de noticias Julio"/>
    <d v="2026-01-16T00:00:00"/>
    <s v="AMONTES"/>
    <s v="ZSRV"/>
    <s v="SER_MKT"/>
    <s v="C830072071"/>
    <s v="SIGLO DATA SAS"/>
    <n v="516469"/>
    <n v="140.42115280043501"/>
    <s v="COP"/>
    <s v="false"/>
  </r>
  <r>
    <s v="PHM"/>
    <s v="CO"/>
    <x v="3"/>
    <n v="704"/>
    <s v="CO Mktg Mall"/>
    <s v="JPERDOMO"/>
    <x v="2"/>
    <s v="1200144141"/>
    <s v="80"/>
    <x v="3058"/>
    <s v="Agencia de monitoreo de noticias Agosto"/>
    <d v="2026-01-16T00:00:00"/>
    <s v="AMONTES"/>
    <s v="ZSRV"/>
    <s v="SER_MKT"/>
    <s v="C830072071"/>
    <s v="SIGLO DATA SAS"/>
    <n v="516469"/>
    <n v="140.42115280043501"/>
    <s v="COP"/>
    <s v="false"/>
  </r>
  <r>
    <s v="PHM"/>
    <s v="CO"/>
    <x v="3"/>
    <n v="704"/>
    <s v="CO Mktg Mall"/>
    <s v="JPERDOMO"/>
    <x v="2"/>
    <s v="1200144141"/>
    <s v="90"/>
    <x v="3058"/>
    <s v="Agencia de monitoreo de noticias Septiem"/>
    <d v="2026-01-16T00:00:00"/>
    <s v="AMONTES"/>
    <s v="ZSRV"/>
    <s v="SER_MKT"/>
    <s v="C830072071"/>
    <s v="SIGLO DATA SAS"/>
    <n v="516469"/>
    <n v="140.42115280043501"/>
    <s v="COP"/>
    <s v="false"/>
  </r>
  <r>
    <s v="PHM"/>
    <s v="CO"/>
    <x v="3"/>
    <n v="704"/>
    <s v="CO Mktg Mall"/>
    <s v="JPERDOMO"/>
    <x v="2"/>
    <s v="1200144141"/>
    <s v="100"/>
    <x v="3058"/>
    <s v="Agencia de monitoreo de noticias Oct"/>
    <d v="2026-01-16T00:00:00"/>
    <s v="AMONTES"/>
    <s v="ZSRV"/>
    <s v="SER_MKT"/>
    <s v="C830072071"/>
    <s v="SIGLO DATA SAS"/>
    <n v="516469"/>
    <n v="140.42115280043501"/>
    <s v="COP"/>
    <s v="false"/>
  </r>
  <r>
    <s v="PHM"/>
    <s v="CO"/>
    <x v="3"/>
    <n v="704"/>
    <s v="CO Mktg Mall"/>
    <s v="JPERDOMO"/>
    <x v="2"/>
    <s v="1200144141"/>
    <s v="110"/>
    <x v="3058"/>
    <s v="Agencia de monitoreo de noticias Noviemb"/>
    <d v="2026-01-16T00:00:00"/>
    <s v="AMONTES"/>
    <s v="ZSRV"/>
    <s v="SER_MKT"/>
    <s v="C830072071"/>
    <s v="SIGLO DATA SAS"/>
    <n v="516469"/>
    <n v="140.42115280043501"/>
    <s v="COP"/>
    <s v="false"/>
  </r>
  <r>
    <s v="PHM"/>
    <s v="CO"/>
    <x v="3"/>
    <n v="704"/>
    <s v="CO Mktg Mall"/>
    <s v="JPERDOMO"/>
    <x v="2"/>
    <s v="1200144141"/>
    <s v="120"/>
    <x v="3058"/>
    <s v="Agencia de monitoreo de noticias Diciemb"/>
    <d v="2026-01-16T00:00:00"/>
    <s v="AMONTES"/>
    <s v="ZSRV"/>
    <s v="SER_MKT"/>
    <s v="C830072071"/>
    <s v="SIGLO DATA SAS"/>
    <n v="516469"/>
    <n v="140.42115280043501"/>
    <s v="COP"/>
    <s v="false"/>
  </r>
  <r>
    <s v="COQ"/>
    <s v="CL"/>
    <x v="0"/>
    <n v="619"/>
    <s v="CL Arq Out/Strip"/>
    <s v="S UGARTE"/>
    <x v="1"/>
    <s v="1400009211"/>
    <s v="10"/>
    <x v="3059"/>
    <s v="SERV DE DIBUJO VF ENE 26, COQ-CUR"/>
    <d v="2026-01-30T00:00:00"/>
    <s v="BILLESCA"/>
    <s v="ZPMH"/>
    <s v=""/>
    <s v="76088833"/>
    <s v="ASESORIAS E INVERSIONES FAUNDEZ LAT"/>
    <n v="3.34"/>
    <n v="139.16666666666666"/>
    <s v="UF"/>
    <s v="false"/>
  </r>
  <r>
    <s v="COQ"/>
    <s v="CL"/>
    <x v="0"/>
    <n v="619"/>
    <s v="CL Arq Out/Strip"/>
    <s v="S UGARTE"/>
    <x v="1"/>
    <s v="1400009211"/>
    <s v="20"/>
    <x v="3059"/>
    <s v="SERV DE DIBUJO VF FEB 26, COQ-CUR"/>
    <d v="2026-01-30T00:00:00"/>
    <s v="BILLESCA"/>
    <s v="ZPMH"/>
    <s v=""/>
    <s v="76088833"/>
    <s v="ASESORIAS E INVERSIONES FAUNDEZ LAT"/>
    <n v="3.34"/>
    <n v="139.16666666666666"/>
    <s v="UF"/>
    <s v="false"/>
  </r>
  <r>
    <s v="COQ"/>
    <s v="CL"/>
    <x v="0"/>
    <n v="619"/>
    <s v="CL Arq Out/Strip"/>
    <s v="S UGARTE"/>
    <x v="1"/>
    <s v="1400009211"/>
    <s v="30"/>
    <x v="3059"/>
    <s v="SERV DE DIBUJO VF MAR 26, COQ-CUR"/>
    <d v="2026-01-30T00:00:00"/>
    <s v="BILLESCA"/>
    <s v="ZPMH"/>
    <s v=""/>
    <s v="76088833"/>
    <s v="ASESORIAS E INVERSIONES FAUNDEZ LAT"/>
    <n v="3.34"/>
    <n v="139.16666666666666"/>
    <s v="UF"/>
    <s v="false"/>
  </r>
  <r>
    <s v="COQ"/>
    <s v="CL"/>
    <x v="0"/>
    <n v="619"/>
    <s v="CL Arq Out/Strip"/>
    <s v="S UGARTE"/>
    <x v="1"/>
    <s v="1400009211"/>
    <s v="40"/>
    <x v="3059"/>
    <s v="SERV DE DIBUJO VF ABR 26, COQ-CUR"/>
    <d v="2026-01-30T00:00:00"/>
    <s v="BILLESCA"/>
    <s v="ZPMH"/>
    <s v=""/>
    <s v="76088833"/>
    <s v="ASESORIAS E INVERSIONES FAUNDEZ LAT"/>
    <n v="3.34"/>
    <n v="139.16666666666666"/>
    <s v="UF"/>
    <s v="false"/>
  </r>
  <r>
    <s v="COQ"/>
    <s v="CL"/>
    <x v="0"/>
    <n v="619"/>
    <s v="CL Arq Out/Strip"/>
    <s v="S UGARTE"/>
    <x v="1"/>
    <s v="1400009211"/>
    <s v="50"/>
    <x v="3059"/>
    <s v="SERV DE DIBUJO VF MAY 26, COQ-CUR"/>
    <d v="2026-01-30T00:00:00"/>
    <s v="BILLESCA"/>
    <s v="ZPMH"/>
    <s v=""/>
    <s v="76088833"/>
    <s v="ASESORIAS E INVERSIONES FAUNDEZ LAT"/>
    <n v="3.34"/>
    <n v="139.16666666666666"/>
    <s v="UF"/>
    <s v="false"/>
  </r>
  <r>
    <s v="COQ"/>
    <s v="CL"/>
    <x v="0"/>
    <n v="619"/>
    <s v="CL Arq Out/Strip"/>
    <s v="S UGARTE"/>
    <x v="1"/>
    <s v="1400009211"/>
    <s v="60"/>
    <x v="3059"/>
    <s v="SERV DE DIBUJO VF JUN 26, COQ-CUR"/>
    <d v="2026-01-30T00:00:00"/>
    <s v="BILLESCA"/>
    <s v="ZPMH"/>
    <s v=""/>
    <s v="76088833"/>
    <s v="ASESORIAS E INVERSIONES FAUNDEZ LAT"/>
    <n v="3.34"/>
    <n v="139.16666666666666"/>
    <s v="UF"/>
    <s v="false"/>
  </r>
  <r>
    <s v="COQ"/>
    <s v="CL"/>
    <x v="0"/>
    <n v="619"/>
    <s v="CL Arq Out/Strip"/>
    <s v="S UGARTE"/>
    <x v="1"/>
    <s v="1400009211"/>
    <s v="70"/>
    <x v="3059"/>
    <s v="SERV DE DIBUJO VF JUL 26, COQ-CUR"/>
    <d v="2026-01-30T00:00:00"/>
    <s v="BILLESCA"/>
    <s v="ZPMH"/>
    <s v=""/>
    <s v="76088833"/>
    <s v="ASESORIAS E INVERSIONES FAUNDEZ LAT"/>
    <n v="3.34"/>
    <n v="139.16666666666666"/>
    <s v="UF"/>
    <s v="false"/>
  </r>
  <r>
    <s v="COQ"/>
    <s v="CL"/>
    <x v="0"/>
    <n v="619"/>
    <s v="CL Arq Out/Strip"/>
    <s v="S UGARTE"/>
    <x v="1"/>
    <s v="1400009211"/>
    <s v="80"/>
    <x v="3059"/>
    <s v="SERV DE DIBUJO VF AGO 26, COQ-CUR"/>
    <d v="2026-01-30T00:00:00"/>
    <s v="BILLESCA"/>
    <s v="ZPMH"/>
    <s v=""/>
    <s v="76088833"/>
    <s v="ASESORIAS E INVERSIONES FAUNDEZ LAT"/>
    <n v="3.34"/>
    <n v="139.16666666666666"/>
    <s v="UF"/>
    <s v="false"/>
  </r>
  <r>
    <s v="COQ"/>
    <s v="CL"/>
    <x v="0"/>
    <n v="619"/>
    <s v="CL Arq Out/Strip"/>
    <s v="S UGARTE"/>
    <x v="1"/>
    <s v="1400009211"/>
    <s v="90"/>
    <x v="3059"/>
    <s v="SERV DE DIBUJO VF SEP 26, COQ-CUR"/>
    <d v="2026-01-30T00:00:00"/>
    <s v="BILLESCA"/>
    <s v="ZPMH"/>
    <s v=""/>
    <s v="76088833"/>
    <s v="ASESORIAS E INVERSIONES FAUNDEZ LAT"/>
    <n v="3.34"/>
    <n v="139.16666666666666"/>
    <s v="UF"/>
    <s v="false"/>
  </r>
  <r>
    <s v="COQ"/>
    <s v="CL"/>
    <x v="0"/>
    <n v="619"/>
    <s v="CL Arq Out/Strip"/>
    <s v="S UGARTE"/>
    <x v="1"/>
    <s v="1400009211"/>
    <s v="100"/>
    <x v="3059"/>
    <s v="SERV DE DIBUJO VF OCT 26, COQ-CUR"/>
    <d v="2026-01-30T00:00:00"/>
    <s v="BILLESCA"/>
    <s v="ZPMH"/>
    <s v=""/>
    <s v="76088833"/>
    <s v="ASESORIAS E INVERSIONES FAUNDEZ LAT"/>
    <n v="3.34"/>
    <n v="139.16666666666666"/>
    <s v="UF"/>
    <s v="false"/>
  </r>
  <r>
    <s v="COQ"/>
    <s v="CL"/>
    <x v="0"/>
    <n v="619"/>
    <s v="CL Arq Out/Strip"/>
    <s v="S UGARTE"/>
    <x v="1"/>
    <s v="1400009211"/>
    <s v="110"/>
    <x v="3059"/>
    <s v="SERV DE DIBUJO VF NOV 26, COQ-CUR"/>
    <d v="2026-01-30T00:00:00"/>
    <s v="BILLESCA"/>
    <s v="ZPMH"/>
    <s v=""/>
    <s v="76088833"/>
    <s v="ASESORIAS E INVERSIONES FAUNDEZ LAT"/>
    <n v="3.34"/>
    <n v="139.16666666666666"/>
    <s v="UF"/>
    <s v="false"/>
  </r>
  <r>
    <s v="COQ"/>
    <s v="CL"/>
    <x v="0"/>
    <n v="619"/>
    <s v="CL Arq Out/Strip"/>
    <s v="S UGARTE"/>
    <x v="1"/>
    <s v="1400009211"/>
    <s v="120"/>
    <x v="3059"/>
    <s v="SERV DE DIBUJO VF DIC 26, COQ-CUR"/>
    <d v="2026-01-30T00:00:00"/>
    <s v="BILLESCA"/>
    <s v="ZPMH"/>
    <s v=""/>
    <s v="76088833"/>
    <s v="ASESORIAS E INVERSIONES FAUNDEZ LAT"/>
    <n v="3.34"/>
    <n v="139.16666666666666"/>
    <s v="UF"/>
    <s v="false"/>
  </r>
  <r>
    <s v="3300"/>
    <s v="PE"/>
    <x v="1"/>
    <n v="801"/>
    <s v="PE Center Manager"/>
    <s v="Ameza"/>
    <x v="2"/>
    <s v="1200146084"/>
    <s v="10"/>
    <x v="3060"/>
    <s v="Proyecto Radios PoC: Equipos de respaldo"/>
    <d v="2026-02-22T00:00:00"/>
    <s v="AMEZAR"/>
    <s v="ZSRV"/>
    <s v="SER_VARIO"/>
    <s v="P55219583"/>
    <s v="SERVICIOS EVENTOS SPECIALES"/>
    <n v="478.8"/>
    <n v="138.78260869565216"/>
    <s v="PEN"/>
    <s v="false"/>
  </r>
  <r>
    <s v="MOL"/>
    <s v="PE"/>
    <x v="1"/>
    <n v="802"/>
    <s v="PE Ops Mall"/>
    <s v="Ameza"/>
    <x v="2"/>
    <s v="1200146088"/>
    <s v="10"/>
    <x v="3061"/>
    <s v="Proyecto Radios PoC: Equipos de respaldo"/>
    <d v="2026-02-22T00:00:00"/>
    <s v="AMEZAR"/>
    <s v="ZSRV"/>
    <s v="SER_VARIO"/>
    <s v="P55219583"/>
    <s v="SERVICIOS EVENTOS SPECIALES"/>
    <n v="478.8"/>
    <n v="138.78260869565216"/>
    <s v="PEN"/>
    <s v="false"/>
  </r>
  <r>
    <s v="PCA"/>
    <s v="CO"/>
    <x v="3"/>
    <n v="702"/>
    <s v="CO Ops Mall"/>
    <s v="DLOZADA"/>
    <x v="3"/>
    <s v="1200147285"/>
    <s v="10"/>
    <x v="3062"/>
    <s v="ADHESIVOS PUNTOS ECOLOGICOS CARACOLÍ"/>
    <d v="2026-03-13T00:00:00"/>
    <s v="RFC_CPI_SAP"/>
    <s v="ZSRV"/>
    <s v=""/>
    <s v="C901770204"/>
    <s v="HARTMANN S.A.S"/>
    <n v="510000"/>
    <n v="138.66231647634584"/>
    <s v="COP"/>
    <s v="false"/>
  </r>
  <r>
    <s v="1100"/>
    <s v="CL"/>
    <x v="0"/>
    <n v="916"/>
    <s v="Corp Gcia C. Gest"/>
    <s v="CVIVAR"/>
    <x v="2"/>
    <s v="1200144940"/>
    <s v="20"/>
    <x v="3030"/>
    <s v="Eduaro Perez Marchant (DF impreso)"/>
    <d v="2026-02-02T00:00:00"/>
    <s v="DQUINTANA"/>
    <s v="ZSRV"/>
    <s v="SER_GRAL"/>
    <s v="96539380"/>
    <s v="EDICIONES FINANCIERAS S.A"/>
    <n v="128240"/>
    <n v="138.49859060620133"/>
    <s v="CLP"/>
    <s v="false"/>
  </r>
  <r>
    <s v="3520"/>
    <s v="PE"/>
    <x v="1"/>
    <n v="802"/>
    <s v="PE Ops Mall"/>
    <s v="GLUDENA"/>
    <x v="2"/>
    <s v="1200145318"/>
    <s v="10"/>
    <x v="3063"/>
    <s v="PAPEL HIGIENICO ADICIONAL SSHH MALL"/>
    <d v="2026-02-09T00:00:00"/>
    <s v="GLUDENA"/>
    <s v="ZSRV"/>
    <s v=""/>
    <s v="P53719503"/>
    <s v="EFCO AMERICA S.A."/>
    <n v="474.57"/>
    <n v="137.55652173913043"/>
    <s v="PEN"/>
    <s v="false"/>
  </r>
  <r>
    <s v="PCA"/>
    <s v="CO"/>
    <x v="3"/>
    <n v="702"/>
    <s v="CO Ops Mall"/>
    <s v="DLOZADA"/>
    <x v="2"/>
    <s v="1200146807"/>
    <s v="10"/>
    <x v="3064"/>
    <s v="APOYO EMERG 13 FEB POR LLUVIA PCA"/>
    <d v="2026-03-06T00:00:00"/>
    <s v="EXT_AFLOREZ"/>
    <s v="ZSRV"/>
    <s v=""/>
    <s v="C800125313"/>
    <s v="SUMMAR PROCESOS S.A.S"/>
    <n v="505866"/>
    <n v="137.53833605220228"/>
    <s v="COP"/>
    <s v="false"/>
  </r>
  <r>
    <s v="1100"/>
    <s v="CL"/>
    <x v="0"/>
    <n v="602"/>
    <s v="CL Ops Mall"/>
    <s v="KCEA"/>
    <x v="2"/>
    <s v="1200146909"/>
    <s v="10"/>
    <x v="3065"/>
    <s v="Cambio contacto puerta A1"/>
    <d v="2026-03-09T00:00:00"/>
    <s v="EXT_CNARANJO"/>
    <s v="ZSRV"/>
    <s v=""/>
    <s v="96794440"/>
    <s v="HEAVENWARD ASCENSORES S.A"/>
    <n v="3.3"/>
    <n v="137.5"/>
    <s v="UF"/>
    <s v="false"/>
  </r>
  <r>
    <s v="MAM"/>
    <s v="CL"/>
    <x v="0"/>
    <n v="601"/>
    <s v="CL Center Manager"/>
    <s v="CMEDINA}"/>
    <x v="2"/>
    <s v="1200145066"/>
    <s v="10"/>
    <x v="3066"/>
    <s v="CIERRO ESCALAS MECÁNICAS Y VENTILACIÓN D"/>
    <d v="2026-02-05T00:00:00"/>
    <s v="EXT_KGANA"/>
    <s v="ZSRV"/>
    <s v=""/>
    <s v="76666197"/>
    <s v="LA AMPOLLETA PRODUCCION AUDIOVISUAL"/>
    <n v="126690"/>
    <n v="136.82459797176892"/>
    <s v="CLP"/>
    <s v="false"/>
  </r>
  <r>
    <s v="3540"/>
    <s v="PE"/>
    <x v="1"/>
    <n v="811"/>
    <s v="PE Área Admin"/>
    <s v="GRAVINES"/>
    <x v="2"/>
    <s v="1200145796"/>
    <s v="10"/>
    <x v="3067"/>
    <s v="DISCO DURO CONTABILIDAD"/>
    <d v="2026-02-17T00:00:00"/>
    <s v="GRAVINES"/>
    <s v="ZSRV"/>
    <s v=""/>
    <s v="P53732119"/>
    <s v="DIMERC PERU S.A.C"/>
    <n v="470"/>
    <n v="136.231884057971"/>
    <s v="PEN"/>
    <s v="false"/>
  </r>
  <r>
    <s v="LMR"/>
    <s v="PE"/>
    <x v="1"/>
    <n v="928"/>
    <s v="Corp Gest Riesgo"/>
    <s v="CF"/>
    <x v="1"/>
    <s v="1400009252"/>
    <s v="10"/>
    <x v="3068"/>
    <s v="Póliza Ciberseguridad 28NOV2025 - 28NOV2"/>
    <d v="2026-02-09T00:00:00"/>
    <s v="FPEREZ"/>
    <s v="ZPMH"/>
    <s v=""/>
    <s v="P39062500"/>
    <s v="CHUBB PERU S.A. COMPANIA DE SEGUROS"/>
    <n v="136.19999999999999"/>
    <n v="136.19999999999999"/>
    <s v="USD"/>
    <s v="false"/>
  </r>
  <r>
    <s v="PCA"/>
    <s v="CO"/>
    <x v="3"/>
    <n v="704"/>
    <s v="CO Mktg Mall"/>
    <s v="PRODRIGUEZ"/>
    <x v="2"/>
    <s v="1200144679"/>
    <s v="10"/>
    <x v="3069"/>
    <s v="RETIRO MATERIALES Y ORDEN BODEGA NAVIDAD"/>
    <d v="2026-01-28T00:00:00"/>
    <s v="EXT_DMENDES"/>
    <s v="ZSRV"/>
    <s v=""/>
    <s v="C901281802"/>
    <s v="SOLUCIONES LA VEGA SAS"/>
    <n v="495000"/>
    <n v="134.58401305057097"/>
    <s v="COP"/>
    <s v="false"/>
  </r>
  <r>
    <s v="3300"/>
    <s v="PE"/>
    <x v="1"/>
    <n v="801"/>
    <s v="PE Center Manager"/>
    <s v="ameza"/>
    <x v="2"/>
    <s v="1200145218"/>
    <s v="10"/>
    <x v="3070"/>
    <s v="Equipamiento Security - Linternas"/>
    <d v="2026-02-08T00:00:00"/>
    <s v="AMEZAR"/>
    <s v="ZSRV"/>
    <s v="SER_VARIO"/>
    <s v="P55086648"/>
    <s v="4SECURE S.A.C"/>
    <n v="463.96"/>
    <n v="134.48115942028986"/>
    <s v="PEN"/>
    <s v="false"/>
  </r>
  <r>
    <s v="6550"/>
    <s v="PE"/>
    <x v="2"/>
    <n v="802"/>
    <s v="PE Ops Mall"/>
    <s v="ameza"/>
    <x v="2"/>
    <s v="1200145234"/>
    <s v="10"/>
    <x v="3071"/>
    <s v="Equipamiento Security - Linternas"/>
    <d v="2026-02-08T00:00:00"/>
    <s v="AMEZAR"/>
    <s v="ZSRV"/>
    <s v="SER_VARIO"/>
    <s v="P55086648"/>
    <s v="4SECURE S.A.C"/>
    <n v="463.96"/>
    <n v="134.48115942028986"/>
    <s v="PEN"/>
    <s v="false"/>
  </r>
  <r>
    <s v="6400"/>
    <s v="PE"/>
    <x v="2"/>
    <n v="802"/>
    <s v="PE Ops Mall"/>
    <s v="ameza"/>
    <x v="2"/>
    <s v="1200145236"/>
    <s v="10"/>
    <x v="3072"/>
    <s v="Equipamiento Security - Linternas"/>
    <d v="2026-02-08T00:00:00"/>
    <s v="AMEZAR"/>
    <s v="ZSRV"/>
    <s v="SER_VARIO"/>
    <s v="P55086648"/>
    <s v="4SECURE S.A.C"/>
    <n v="463.96"/>
    <n v="134.48115942028986"/>
    <s v="PEN"/>
    <s v="false"/>
  </r>
  <r>
    <s v="6500"/>
    <s v="PE"/>
    <x v="2"/>
    <n v="802"/>
    <s v="PE Ops Mall"/>
    <s v="ameza"/>
    <x v="2"/>
    <s v="1200145238"/>
    <s v="10"/>
    <x v="3073"/>
    <s v="Equipamiento Security - Linternas"/>
    <d v="2026-02-08T00:00:00"/>
    <s v="AMEZAR"/>
    <s v="ZSRV"/>
    <s v="SER_VARIO"/>
    <s v="P55086648"/>
    <s v="4SECURE S.A.C"/>
    <n v="463.96"/>
    <n v="134.48115942028986"/>
    <s v="PEN"/>
    <s v="false"/>
  </r>
  <r>
    <s v="6700"/>
    <s v="PE"/>
    <x v="2"/>
    <n v="802"/>
    <s v="PE Ops Mall"/>
    <s v="ameza"/>
    <x v="2"/>
    <s v="1200145239"/>
    <s v="10"/>
    <x v="3074"/>
    <s v="Equipamiento Security - Linternas"/>
    <d v="2026-02-08T00:00:00"/>
    <s v="AMEZAR"/>
    <s v="ZSRV"/>
    <s v="SER_VARIO"/>
    <s v="P55086648"/>
    <s v="4SECURE S.A.C"/>
    <n v="463.96"/>
    <n v="134.48115942028986"/>
    <s v="PEN"/>
    <s v="false"/>
  </r>
  <r>
    <s v="6650"/>
    <s v="PE"/>
    <x v="2"/>
    <n v="802"/>
    <s v="PE Ops Mall"/>
    <s v="ameza"/>
    <x v="2"/>
    <s v="1200145241"/>
    <s v="10"/>
    <x v="3075"/>
    <s v="Equipamiento Security - Linternas"/>
    <d v="2026-02-09T00:00:00"/>
    <s v="AMEZAR"/>
    <s v="ZSRV"/>
    <s v="SER_VARIO"/>
    <s v="P55086648"/>
    <s v="4SECURE S.A.C"/>
    <n v="463.96"/>
    <n v="134.48115942028986"/>
    <s v="PEN"/>
    <s v="false"/>
  </r>
  <r>
    <s v="OAS"/>
    <s v="CO"/>
    <x v="3"/>
    <n v="703"/>
    <s v="CO Ops Out/Strip"/>
    <s v="LCHARRY"/>
    <x v="2"/>
    <s v="1200145397"/>
    <s v="10"/>
    <x v="3076"/>
    <s v="servicio de residuos residuos peligros"/>
    <d v="2026-02-11T00:00:00"/>
    <s v="EXT_MSAMPER"/>
    <s v="ZSRV"/>
    <s v=""/>
    <s v="C800189093"/>
    <s v="CORPORACION PRODESARROLLO DEL NORTE"/>
    <n v="488290"/>
    <n v="132.75965198477434"/>
    <s v="COP"/>
    <s v="false"/>
  </r>
  <r>
    <s v="LAR"/>
    <s v="PE"/>
    <x v="1"/>
    <n v="801"/>
    <s v="PE Center Manager"/>
    <s v="FZAMALLOA"/>
    <x v="2"/>
    <s v="1200144207"/>
    <s v="10"/>
    <x v="3077"/>
    <s v="Suministro de Asientos de inodoro"/>
    <d v="2026-01-19T00:00:00"/>
    <s v="EXT_BRODRIGU"/>
    <s v="ZSRV"/>
    <s v=""/>
    <s v="P60089483"/>
    <s v="GEMSA CORPORACIÓN S.A.C"/>
    <n v="456"/>
    <n v="132.17391304347825"/>
    <s v="PEN"/>
    <s v="false"/>
  </r>
  <r>
    <s v="LAR"/>
    <s v="PE"/>
    <x v="1"/>
    <n v="801"/>
    <s v="PE Center Manager"/>
    <s v="FZAMALLOA"/>
    <x v="3"/>
    <s v="1200147376"/>
    <s v="10"/>
    <x v="3078"/>
    <s v="SUM. ASIENTOS DE INODORO"/>
    <d v="2026-03-16T00:00:00"/>
    <s v="EXT_KNOLASCO"/>
    <s v="ZSRV"/>
    <s v=""/>
    <s v="P60089483"/>
    <s v="GEMSA CORPORACIÓN S.A.C"/>
    <n v="456"/>
    <n v="132.17391304347825"/>
    <s v="PEN"/>
    <s v="false"/>
  </r>
  <r>
    <s v="BOG"/>
    <s v="CO"/>
    <x v="3"/>
    <n v="708"/>
    <s v="CO Sgcia Legal"/>
    <s v="J MOGOLLON"/>
    <x v="0"/>
    <s v="1300008963"/>
    <s v="10"/>
    <x v="2893"/>
    <s v="RENOVACIONES DE MARCA"/>
    <d v="2026-03-09T00:00:00"/>
    <s v="EXT_DORTIZ"/>
    <s v="ZSPC"/>
    <s v=""/>
    <s v="C860047372"/>
    <s v="BRIGARD &amp; CASTRO S.A.S"/>
    <n v="485000"/>
    <n v="131.86514410005438"/>
    <s v="COP"/>
    <s v="false"/>
  </r>
  <r>
    <s v="3520"/>
    <s v="PE"/>
    <x v="1"/>
    <n v="802"/>
    <s v="PE Ops Mall"/>
    <s v="GLUDENA"/>
    <x v="2"/>
    <s v="1200144380"/>
    <s v="10"/>
    <x v="3079"/>
    <s v="MATERIALES CAJA CHICA REP MENORES"/>
    <d v="2026-01-21T00:00:00"/>
    <s v="GLUDENA"/>
    <s v="ZSRV"/>
    <s v=""/>
    <s v="P56607803"/>
    <s v="NATIONAL FACILITIES MANAGEMENT S.A."/>
    <n v="454"/>
    <n v="131.59420289855072"/>
    <s v="PEN"/>
    <s v="false"/>
  </r>
  <r>
    <s v="4150"/>
    <s v="CO"/>
    <x v="3"/>
    <n v="928"/>
    <s v="Corp Gest Riesgo"/>
    <s v="cfuentes"/>
    <x v="1"/>
    <s v="1400009129"/>
    <s v="10"/>
    <x v="3080"/>
    <s v="Endoso prórroga Póliza Ciberseguridad 22"/>
    <d v="2026-01-08T00:00:00"/>
    <s v="PMUNOZ"/>
    <s v="ZPMH"/>
    <s v=""/>
    <s v="C860026518"/>
    <s v="CHUBB SEGUROS COLOMBIA S.A"/>
    <n v="131.51"/>
    <n v="131.51"/>
    <s v="USD"/>
    <s v="false"/>
  </r>
  <r>
    <s v="2200"/>
    <s v="CL"/>
    <x v="0"/>
    <n v="604"/>
    <s v="CL Marketing Mall"/>
    <s v="F.MOZO"/>
    <x v="2"/>
    <s v="1200144033"/>
    <s v="10"/>
    <x v="3081"/>
    <s v="GRAFICAS/ KARTING/ ENERO/ 100%"/>
    <d v="2026-01-14T00:00:00"/>
    <s v="MFILIPINI"/>
    <s v="ZSRV"/>
    <s v=""/>
    <s v="76587432"/>
    <s v="SERVICIOS DE DISENO Y MULTIMEDIA"/>
    <n v="121600"/>
    <n v="131.32742215934252"/>
    <s v="CLP"/>
    <s v="false"/>
  </r>
  <r>
    <s v="AEB"/>
    <s v="CL"/>
    <x v="0"/>
    <n v="604"/>
    <s v="CL Marketing Mall"/>
    <s v="F MOZO"/>
    <x v="3"/>
    <s v="1200147522"/>
    <s v="10"/>
    <x v="3082"/>
    <s v="GRAFICA / BASUREROS / COT 977 / MARZO"/>
    <d v="2026-03-18T00:00:00"/>
    <s v="BILLESCA"/>
    <s v="ZSRV"/>
    <s v=""/>
    <s v="76666197"/>
    <s v="LA AMPOLLETA PRODUCCION AUDIOVISUAL"/>
    <n v="121325"/>
    <n v="131.03042346613677"/>
    <s v="CLP"/>
    <s v="false"/>
  </r>
  <r>
    <s v="6000"/>
    <s v="PE"/>
    <x v="2"/>
    <n v="802"/>
    <s v="PE Ops Mall"/>
    <s v="MPONCE"/>
    <x v="2"/>
    <s v="1200145192"/>
    <s v="10"/>
    <x v="3083"/>
    <s v="DESMONTE - ENERO 26"/>
    <d v="2026-02-06T00:00:00"/>
    <s v="EXT_KNOLASCO"/>
    <s v="ZSRV"/>
    <s v="SER_MANTO"/>
    <s v="P60839151"/>
    <s v="ECOLOGIA SERVICIOS Y TRANSPORTE S.A"/>
    <n v="450"/>
    <n v="130.43478260869566"/>
    <s v="PEN"/>
    <s v="false"/>
  </r>
  <r>
    <s v="MIN"/>
    <s v="PE"/>
    <x v="1"/>
    <n v="804"/>
    <s v="PE Marketing Mall"/>
    <s v="AATOCHE"/>
    <x v="2"/>
    <s v="1200144861"/>
    <s v="10"/>
    <x v="3084"/>
    <s v="Polos uniformes ATC"/>
    <d v="2026-01-29T00:00:00"/>
    <s v="AATOCHE"/>
    <s v="ZSRV"/>
    <s v=""/>
    <s v="P54567758"/>
    <s v="CARICATOONS EVENTOS SAC"/>
    <n v="448"/>
    <n v="129.8550724637681"/>
    <s v="PEN"/>
    <s v="false"/>
  </r>
  <r>
    <s v="DCO"/>
    <s v="CO"/>
    <x v="3"/>
    <n v="709"/>
    <s v="CO Mktg Div"/>
    <s v="CLONDONO"/>
    <x v="2"/>
    <s v="1200145990"/>
    <s v="10"/>
    <x v="3085"/>
    <s v="DISEÑO Y CONFECCIÓN PAÑOLETAS ENCUENTRO"/>
    <d v="2026-02-19T00:00:00"/>
    <s v="AMONTES"/>
    <s v="ZSRV"/>
    <s v=""/>
    <s v="C830108127"/>
    <s v="CREARE DISENO SAS"/>
    <n v="477000"/>
    <n v="129.69004893964112"/>
    <s v="COP"/>
    <s v="false"/>
  </r>
  <r>
    <s v="PAG"/>
    <s v="CO"/>
    <x v="3"/>
    <n v="704"/>
    <s v="CO Mktg Mall"/>
    <s v="ATAPIA"/>
    <x v="2"/>
    <s v="1200144137"/>
    <s v="10"/>
    <x v="3086"/>
    <s v="Fee Siglodata Enero 2026"/>
    <d v="2026-01-16T00:00:00"/>
    <s v="AMONTES"/>
    <s v="ZSRV"/>
    <s v="SER_MKT"/>
    <s v="C830072071"/>
    <s v="SIGLO DATA SAS"/>
    <n v="476740"/>
    <n v="129.61935834692767"/>
    <s v="COP"/>
    <s v="false"/>
  </r>
  <r>
    <s v="PAG"/>
    <s v="CO"/>
    <x v="3"/>
    <n v="704"/>
    <s v="CO Mktg Mall"/>
    <s v="ATAPIA"/>
    <x v="2"/>
    <s v="1200144137"/>
    <s v="20"/>
    <x v="3086"/>
    <s v="Fee Siglodata Feb 2026"/>
    <d v="2026-01-16T00:00:00"/>
    <s v="AMONTES"/>
    <s v="ZSRV"/>
    <s v="SER_MKT"/>
    <s v="C830072071"/>
    <s v="SIGLO DATA SAS"/>
    <n v="476740"/>
    <n v="129.61935834692767"/>
    <s v="COP"/>
    <s v="false"/>
  </r>
  <r>
    <s v="PAG"/>
    <s v="CO"/>
    <x v="3"/>
    <n v="704"/>
    <s v="CO Mktg Mall"/>
    <s v="ATAPIA"/>
    <x v="2"/>
    <s v="1200144137"/>
    <s v="30"/>
    <x v="3086"/>
    <s v="Fee Siglodata Marzo 2026"/>
    <d v="2026-01-16T00:00:00"/>
    <s v="AMONTES"/>
    <s v="ZSRV"/>
    <s v="SER_MKT"/>
    <s v="C830072071"/>
    <s v="SIGLO DATA SAS"/>
    <n v="476740"/>
    <n v="129.61935834692767"/>
    <s v="COP"/>
    <s v="false"/>
  </r>
  <r>
    <s v="PAG"/>
    <s v="CO"/>
    <x v="3"/>
    <n v="704"/>
    <s v="CO Mktg Mall"/>
    <s v="ATAPIA"/>
    <x v="2"/>
    <s v="1200144137"/>
    <s v="40"/>
    <x v="3086"/>
    <s v="Fee Siglodata Abril 2026"/>
    <d v="2026-01-16T00:00:00"/>
    <s v="AMONTES"/>
    <s v="ZSRV"/>
    <s v="SER_MKT"/>
    <s v="C830072071"/>
    <s v="SIGLO DATA SAS"/>
    <n v="476740"/>
    <n v="129.61935834692767"/>
    <s v="COP"/>
    <s v="false"/>
  </r>
  <r>
    <s v="PAG"/>
    <s v="CO"/>
    <x v="3"/>
    <n v="704"/>
    <s v="CO Mktg Mall"/>
    <s v="ATAPIA"/>
    <x v="2"/>
    <s v="1200144137"/>
    <s v="50"/>
    <x v="3086"/>
    <s v="Fee Siglodata Mayo 2026"/>
    <d v="2026-01-16T00:00:00"/>
    <s v="AMONTES"/>
    <s v="ZSRV"/>
    <s v="SER_MKT"/>
    <s v="C830072071"/>
    <s v="SIGLO DATA SAS"/>
    <n v="476740"/>
    <n v="129.61935834692767"/>
    <s v="COP"/>
    <s v="false"/>
  </r>
  <r>
    <s v="PAG"/>
    <s v="CO"/>
    <x v="3"/>
    <n v="704"/>
    <s v="CO Mktg Mall"/>
    <s v="ATAPIA"/>
    <x v="2"/>
    <s v="1200144137"/>
    <s v="60"/>
    <x v="3086"/>
    <s v="Fee Siglodata Junio 2026"/>
    <d v="2026-01-16T00:00:00"/>
    <s v="AMONTES"/>
    <s v="ZSRV"/>
    <s v="SER_MKT"/>
    <s v="C830072071"/>
    <s v="SIGLO DATA SAS"/>
    <n v="476740"/>
    <n v="129.61935834692767"/>
    <s v="COP"/>
    <s v="false"/>
  </r>
  <r>
    <s v="PAG"/>
    <s v="CO"/>
    <x v="3"/>
    <n v="704"/>
    <s v="CO Mktg Mall"/>
    <s v="ATAPIA"/>
    <x v="2"/>
    <s v="1200144137"/>
    <s v="70"/>
    <x v="3086"/>
    <s v="Fee Siglodata Julio 2026"/>
    <d v="2026-01-16T00:00:00"/>
    <s v="AMONTES"/>
    <s v="ZSRV"/>
    <s v="SER_MKT"/>
    <s v="C830072071"/>
    <s v="SIGLO DATA SAS"/>
    <n v="476740"/>
    <n v="129.61935834692767"/>
    <s v="COP"/>
    <s v="false"/>
  </r>
  <r>
    <s v="PAG"/>
    <s v="CO"/>
    <x v="3"/>
    <n v="704"/>
    <s v="CO Mktg Mall"/>
    <s v="ATAPIA"/>
    <x v="2"/>
    <s v="1200144137"/>
    <s v="80"/>
    <x v="3086"/>
    <s v="Fee Siglodata Agosto 2026"/>
    <d v="2026-01-16T00:00:00"/>
    <s v="AMONTES"/>
    <s v="ZSRV"/>
    <s v="SER_MKT"/>
    <s v="C830072071"/>
    <s v="SIGLO DATA SAS"/>
    <n v="476740"/>
    <n v="129.61935834692767"/>
    <s v="COP"/>
    <s v="false"/>
  </r>
  <r>
    <s v="PAG"/>
    <s v="CO"/>
    <x v="3"/>
    <n v="704"/>
    <s v="CO Mktg Mall"/>
    <s v="ATAPIA"/>
    <x v="2"/>
    <s v="1200144137"/>
    <s v="90"/>
    <x v="3086"/>
    <s v="Fee Siglodata Septiembre 2026"/>
    <d v="2026-01-16T00:00:00"/>
    <s v="AMONTES"/>
    <s v="ZSRV"/>
    <s v="SER_MKT"/>
    <s v="C830072071"/>
    <s v="SIGLO DATA SAS"/>
    <n v="476740"/>
    <n v="129.61935834692767"/>
    <s v="COP"/>
    <s v="false"/>
  </r>
  <r>
    <s v="PAG"/>
    <s v="CO"/>
    <x v="3"/>
    <n v="704"/>
    <s v="CO Mktg Mall"/>
    <s v="ATAPIA"/>
    <x v="2"/>
    <s v="1200144137"/>
    <s v="100"/>
    <x v="3086"/>
    <s v="Fee Siglodata Octubre 2026"/>
    <d v="2026-01-16T00:00:00"/>
    <s v="AMONTES"/>
    <s v="ZSRV"/>
    <s v="SER_MKT"/>
    <s v="C830072071"/>
    <s v="SIGLO DATA SAS"/>
    <n v="476740"/>
    <n v="129.61935834692767"/>
    <s v="COP"/>
    <s v="false"/>
  </r>
  <r>
    <s v="PAG"/>
    <s v="CO"/>
    <x v="3"/>
    <n v="704"/>
    <s v="CO Mktg Mall"/>
    <s v="ATAPIA"/>
    <x v="2"/>
    <s v="1200144137"/>
    <s v="110"/>
    <x v="3086"/>
    <s v="Fee Siglodata Noviembre 2026"/>
    <d v="2026-01-16T00:00:00"/>
    <s v="AMONTES"/>
    <s v="ZSRV"/>
    <s v="SER_MKT"/>
    <s v="C830072071"/>
    <s v="SIGLO DATA SAS"/>
    <n v="476740"/>
    <n v="129.61935834692767"/>
    <s v="COP"/>
    <s v="false"/>
  </r>
  <r>
    <s v="PAG"/>
    <s v="CO"/>
    <x v="3"/>
    <n v="704"/>
    <s v="CO Mktg Mall"/>
    <s v="ATAPIA"/>
    <x v="2"/>
    <s v="1200144137"/>
    <s v="120"/>
    <x v="3086"/>
    <s v="Fee Siglodata Diciembre 2026"/>
    <d v="2026-01-16T00:00:00"/>
    <s v="AMONTES"/>
    <s v="ZSRV"/>
    <s v="SER_MKT"/>
    <s v="C830072071"/>
    <s v="SIGLO DATA SAS"/>
    <n v="476740"/>
    <n v="129.61935834692767"/>
    <s v="COP"/>
    <s v="false"/>
  </r>
  <r>
    <s v="2400"/>
    <s v="CL"/>
    <x v="0"/>
    <n v="602"/>
    <s v="CL Ops Mall"/>
    <s v="RMESA"/>
    <x v="2"/>
    <s v="1200144717"/>
    <s v="10"/>
    <x v="3087"/>
    <s v="Traslado contenedores reciclaje"/>
    <d v="2026-01-28T00:00:00"/>
    <s v="EXT_JHERRERA"/>
    <s v="ZSRV"/>
    <s v=""/>
    <s v="76694376"/>
    <s v="SERVICIOS INDUSTRIALES ELMEC LIMITA"/>
    <n v="120000"/>
    <n v="129.59942976250906"/>
    <s v="CLP"/>
    <s v="false"/>
  </r>
  <r>
    <s v="COQ"/>
    <s v="CL"/>
    <x v="0"/>
    <n v="602"/>
    <s v="CL Ops Mall"/>
    <s v="JCBARAHONA"/>
    <x v="2"/>
    <s v="1200146866"/>
    <s v="10"/>
    <x v="3088"/>
    <s v="REPARACION PEATONAL Y PORTON ACCESO"/>
    <d v="2026-03-09T00:00:00"/>
    <s v="JCBARAHONA"/>
    <s v="ZSRV"/>
    <s v=""/>
    <s v="76182760"/>
    <s v="COMERCIAL LAZMETAL LIMITADA"/>
    <n v="120000"/>
    <n v="129.59942976250906"/>
    <s v="CLP"/>
    <s v="false"/>
  </r>
  <r>
    <s v="MAM"/>
    <s v="CL"/>
    <x v="0"/>
    <n v="604"/>
    <s v="CL Marketing Mall"/>
    <s v="JGORICHON"/>
    <x v="3"/>
    <s v="1200147194"/>
    <s v="10"/>
    <x v="3089"/>
    <s v="DDE/ MODELOS/ FEBRERO"/>
    <d v="2026-03-12T00:00:00"/>
    <s v="JGORICHON"/>
    <s v="ZSRV"/>
    <s v=""/>
    <s v="77438642"/>
    <s v="PHILLIPS PRODUCCIONES AUDIOVISUALES"/>
    <n v="120000"/>
    <n v="129.59942976250906"/>
    <s v="CLP"/>
    <s v="false"/>
  </r>
  <r>
    <s v="3520"/>
    <s v="PE"/>
    <x v="1"/>
    <n v="802"/>
    <s v="PE Ops Mall"/>
    <s v="GLUDEÑA"/>
    <x v="3"/>
    <s v="1200147257"/>
    <s v="10"/>
    <x v="3090"/>
    <s v="SUMINISTRO EQUIPOS D&amp;A PA ICA"/>
    <d v="2026-03-12T00:00:00"/>
    <s v="RFC_CPI_SAP"/>
    <s v="ZSRV"/>
    <s v=""/>
    <s v="P60434597"/>
    <s v="DINAMO CONTROL &amp; AUTOMATIZACION S.A"/>
    <n v="444.86"/>
    <n v="128.94492753623189"/>
    <s v="PEN"/>
    <s v="false"/>
  </r>
  <r>
    <s v="DCO"/>
    <s v="CO"/>
    <x v="3"/>
    <n v="711"/>
    <s v="CO A.Finanzas"/>
    <s v="ABARRAGAN"/>
    <x v="2"/>
    <s v="1200143725"/>
    <s v="10"/>
    <x v="3091"/>
    <s v="DISTRINORTE DIC 25"/>
    <d v="2026-01-07T00:00:00"/>
    <s v="LBARRAGAN"/>
    <s v="ZSRV"/>
    <s v=""/>
    <s v="C900387062"/>
    <s v="DISTRINORTE 93 S.A.S."/>
    <n v="473966"/>
    <n v="128.86514410005438"/>
    <s v="COP"/>
    <s v="false"/>
  </r>
  <r>
    <s v="6150"/>
    <s v="PE"/>
    <x v="2"/>
    <n v="802"/>
    <s v="PE Ops Mall"/>
    <s v="JGONZALES"/>
    <x v="2"/>
    <s v="1200144244"/>
    <s v="10"/>
    <x v="3092"/>
    <s v="Feriado 9/12 MP Barranca NNFF"/>
    <d v="2026-01-20T00:00:00"/>
    <s v="JGONZALES"/>
    <s v="ZSRV"/>
    <s v=""/>
    <s v="P56607803"/>
    <s v="NATIONAL FACILITIES MANAGEMENT S.A."/>
    <n v="440.3"/>
    <n v="127.62318840579709"/>
    <s v="PEN"/>
    <s v="false"/>
  </r>
  <r>
    <s v="6500"/>
    <s v="PE"/>
    <x v="2"/>
    <n v="802"/>
    <s v="PE Ops Mall"/>
    <s v="JGONZALES"/>
    <x v="2"/>
    <s v="1200144245"/>
    <s v="10"/>
    <x v="3093"/>
    <s v="Feriado 9/12 FFMM MP Huaral"/>
    <d v="2026-01-20T00:00:00"/>
    <s v="JGONZALES"/>
    <s v="ZSRV"/>
    <s v=""/>
    <s v="P56607803"/>
    <s v="NATIONAL FACILITIES MANAGEMENT S.A."/>
    <n v="440.3"/>
    <n v="127.62318840579709"/>
    <s v="PEN"/>
    <s v="false"/>
  </r>
  <r>
    <s v="OUL"/>
    <s v="PE"/>
    <x v="1"/>
    <n v="803"/>
    <s v="PE Ops Out/Strips"/>
    <s v="mrodriguezc"/>
    <x v="2"/>
    <s v="1200145521"/>
    <s v="10"/>
    <x v="3094"/>
    <s v="Pago Feriado Dic Lurin"/>
    <d v="2026-02-12T00:00:00"/>
    <s v="MRODRIGUEZC"/>
    <s v="ZSRV"/>
    <s v=""/>
    <s v="P56607803"/>
    <s v="NATIONAL FACILITIES MANAGEMENT S.A."/>
    <n v="440.3"/>
    <n v="127.62318840579709"/>
    <s v="PEN"/>
    <s v="false"/>
  </r>
  <r>
    <s v="6700"/>
    <s v="PE"/>
    <x v="2"/>
    <n v="802"/>
    <s v="PE Ops Mall"/>
    <s v="ZDIAZ"/>
    <x v="2"/>
    <s v="1200146367"/>
    <s v="10"/>
    <x v="3095"/>
    <s v="OC Feriado DICIEMBRE 25 -FFMM JAEN"/>
    <d v="2026-02-25T00:00:00"/>
    <s v="ZDIAZ"/>
    <s v="ZSRV"/>
    <s v=""/>
    <s v="P56607803"/>
    <s v="NATIONAL FACILITIES MANAGEMENT S.A."/>
    <n v="440.3"/>
    <n v="127.62318840579709"/>
    <s v="PEN"/>
    <s v="false"/>
  </r>
  <r>
    <s v="3520"/>
    <s v="PE"/>
    <x v="1"/>
    <n v="802"/>
    <s v="PE Ops Mall"/>
    <s v="GLUDENA"/>
    <x v="2"/>
    <s v="1200144509"/>
    <s v="10"/>
    <x v="3096"/>
    <s v="MANTTO MONTACARGA DOLLARCITY ENE 2026"/>
    <d v="2026-01-24T00:00:00"/>
    <s v="GLUDENA"/>
    <s v="ZSRV"/>
    <s v=""/>
    <s v="P56607803"/>
    <s v="NATIONAL FACILITIES MANAGEMENT S.A."/>
    <n v="440"/>
    <n v="127.53623188405797"/>
    <s v="PEN"/>
    <s v="false"/>
  </r>
  <r>
    <s v="6400"/>
    <s v="PE"/>
    <x v="2"/>
    <n v="802"/>
    <s v="PE Ops Mall"/>
    <s v="PBRAVO"/>
    <x v="2"/>
    <s v="1200144520"/>
    <s v="10"/>
    <x v="3097"/>
    <s v="MONTACARGA DOLLAR CITY - MP ENERO - CHIN"/>
    <d v="2026-01-24T00:00:00"/>
    <s v="PBRAVO"/>
    <s v="ZSRV"/>
    <s v=""/>
    <s v="P56607803"/>
    <s v="NATIONAL FACILITIES MANAGEMENT S.A."/>
    <n v="440"/>
    <n v="127.53623188405797"/>
    <s v="PEN"/>
    <s v="false"/>
  </r>
  <r>
    <s v="6000"/>
    <s v="PE"/>
    <x v="2"/>
    <n v="804"/>
    <s v="PE Marketing Mall"/>
    <s v="AATOCHE"/>
    <x v="2"/>
    <s v="1200145622"/>
    <s v="10"/>
    <x v="3098"/>
    <s v="Parches 1_POP_Febrero"/>
    <d v="2026-02-13T00:00:00"/>
    <s v="EXT_KNOLASCO"/>
    <s v="ZSRV"/>
    <s v="SER_MKT"/>
    <s v="P52110530"/>
    <s v="COPEX DIGITAL S.A.C."/>
    <n v="440"/>
    <n v="127.53623188405797"/>
    <s v="PEN"/>
    <s v="false"/>
  </r>
  <r>
    <s v="6400"/>
    <s v="PE"/>
    <x v="2"/>
    <n v="802"/>
    <s v="PE Ops Mall"/>
    <s v="PBRAVO"/>
    <x v="2"/>
    <s v="1200146075"/>
    <s v="10"/>
    <x v="3099"/>
    <s v="MONTACARGA DOLLAR CITY - MP FEBRERO - CH"/>
    <d v="2026-02-22T00:00:00"/>
    <s v="PBRAVO"/>
    <s v="ZSRV"/>
    <s v=""/>
    <s v="P56607803"/>
    <s v="NATIONAL FACILITIES MANAGEMENT S.A."/>
    <n v="440"/>
    <n v="127.53623188405797"/>
    <s v="PEN"/>
    <s v="false"/>
  </r>
  <r>
    <s v="6150"/>
    <s v="PE"/>
    <x v="2"/>
    <n v="802"/>
    <s v="PE Ops Mall"/>
    <s v="JGONZALES"/>
    <x v="2"/>
    <s v="1200146298"/>
    <s v="10"/>
    <x v="3100"/>
    <s v="Suministro de Fuente 24 VDC"/>
    <d v="2026-02-25T00:00:00"/>
    <s v="JGONZALES"/>
    <s v="ZSRV"/>
    <s v=""/>
    <s v="P56607803"/>
    <s v="NATIONAL FACILITIES MANAGEMENT S.A."/>
    <n v="440"/>
    <n v="127.53623188405797"/>
    <s v="PEN"/>
    <s v="false"/>
  </r>
  <r>
    <s v="3300"/>
    <s v="PE"/>
    <x v="1"/>
    <n v="804"/>
    <s v="PE Marketing Mall"/>
    <s v="YPAREDES"/>
    <x v="2"/>
    <s v="1200146506"/>
    <s v="10"/>
    <x v="3101"/>
    <s v="POP_BTS _Ruleta brandeada"/>
    <d v="2026-02-27T00:00:00"/>
    <s v="EXT_EDAVILA"/>
    <s v="ZSRV"/>
    <s v="SER_MKT"/>
    <s v="P20416564"/>
    <s v="SUSAN LEON PRODUCCIONES Y REPRESENT"/>
    <n v="440"/>
    <n v="127.53623188405797"/>
    <s v="PEN"/>
    <s v="false"/>
  </r>
  <r>
    <s v="LAR"/>
    <s v="PE"/>
    <x v="1"/>
    <n v="801"/>
    <s v="PE Center Manager"/>
    <s v="LCHANG"/>
    <x v="2"/>
    <s v="1200146803"/>
    <s v="10"/>
    <x v="3102"/>
    <s v="Sum. Llanta Nueva"/>
    <d v="2026-03-06T00:00:00"/>
    <s v="EXT_KNOLASCO"/>
    <s v="ZSRV"/>
    <s v=""/>
    <s v="P20416564"/>
    <s v="SUSAN LEON PRODUCCIONES Y REPRESENT"/>
    <n v="440"/>
    <n v="127.53623188405797"/>
    <s v="PEN"/>
    <s v="false"/>
  </r>
  <r>
    <s v="MIN"/>
    <s v="PE"/>
    <x v="1"/>
    <n v="801"/>
    <s v="PE Center Manager"/>
    <s v="jbalcazar"/>
    <x v="2"/>
    <s v="1200144078"/>
    <s v="10"/>
    <x v="3103"/>
    <s v="Efectivos PNP (R) 8 HORAS-DEL 8 AL 10_EN"/>
    <d v="2026-01-15T00:00:00"/>
    <s v="EXT_EDAVILA"/>
    <s v="ZSRV"/>
    <s v=""/>
    <s v="P60307606"/>
    <s v="SESEPOL PERU S.A.C."/>
    <n v="439.8"/>
    <n v="127.47826086956522"/>
    <s v="PEN"/>
    <s v="false"/>
  </r>
  <r>
    <s v="1100"/>
    <s v="CL"/>
    <x v="0"/>
    <n v="914"/>
    <s v="Corp Explo. TI"/>
    <s v="CPAVEZ"/>
    <x v="2"/>
    <s v="1200145812"/>
    <s v="10"/>
    <x v="3104"/>
    <s v="CELULAR - SEBASTIAN CARRASCO"/>
    <d v="2026-02-18T00:00:00"/>
    <s v="CPAVEZ"/>
    <s v="ZSRV"/>
    <s v="SER_GRAL"/>
    <s v="96806980"/>
    <s v="ENTEL PCS TELECOMUNICACIONES S.A."/>
    <n v="117899"/>
    <n v="127.33035974641712"/>
    <s v="CLP"/>
    <s v="false"/>
  </r>
  <r>
    <s v="3450"/>
    <s v="PE"/>
    <x v="1"/>
    <n v="814"/>
    <s v="PE Explotación TI"/>
    <s v="CPACHECO"/>
    <x v="1"/>
    <s v="1400009171"/>
    <s v="10"/>
    <x v="3105"/>
    <s v="Telemetria 2026 - Colonial"/>
    <d v="2026-01-20T00:00:00"/>
    <s v="PRA_CPACHECO"/>
    <s v="ZPMH"/>
    <s v="SER_GRAL"/>
    <s v="P56570705"/>
    <s v="ENERGY CLOUD S.A.C"/>
    <n v="434.4"/>
    <n v="125.91304347826086"/>
    <s v="PEN"/>
    <s v="false"/>
  </r>
  <r>
    <s v="3450"/>
    <s v="PE"/>
    <x v="1"/>
    <n v="814"/>
    <s v="PE Explotación TI"/>
    <s v="CPACHECO"/>
    <x v="1"/>
    <s v="1400009171"/>
    <s v="20"/>
    <x v="3105"/>
    <s v="Telemetria 2026 - Colonial"/>
    <d v="2026-01-20T00:00:00"/>
    <s v="PRA_CPACHECO"/>
    <s v="ZPMH"/>
    <s v="SER_GRAL"/>
    <s v="P56570705"/>
    <s v="ENERGY CLOUD S.A.C"/>
    <n v="434.4"/>
    <n v="125.91304347826086"/>
    <s v="PEN"/>
    <s v="false"/>
  </r>
  <r>
    <s v="3450"/>
    <s v="PE"/>
    <x v="1"/>
    <n v="814"/>
    <s v="PE Explotación TI"/>
    <s v="CPACHECO"/>
    <x v="1"/>
    <s v="1400009171"/>
    <s v="30"/>
    <x v="3105"/>
    <s v="Telemetria 2026 - Colonial"/>
    <d v="2026-01-20T00:00:00"/>
    <s v="PRA_CPACHECO"/>
    <s v="ZPMH"/>
    <s v="SER_GRAL"/>
    <s v="P56570705"/>
    <s v="ENERGY CLOUD S.A.C"/>
    <n v="434.4"/>
    <n v="125.91304347826086"/>
    <s v="PEN"/>
    <s v="false"/>
  </r>
  <r>
    <s v="3450"/>
    <s v="PE"/>
    <x v="1"/>
    <n v="814"/>
    <s v="PE Explotación TI"/>
    <s v="CPACHECO"/>
    <x v="1"/>
    <s v="1400009171"/>
    <s v="40"/>
    <x v="3105"/>
    <s v="Telemetria 2026 - Colonial"/>
    <d v="2026-01-20T00:00:00"/>
    <s v="PRA_CPACHECO"/>
    <s v="ZPMH"/>
    <s v="SER_GRAL"/>
    <s v="P56570705"/>
    <s v="ENERGY CLOUD S.A.C"/>
    <n v="434.4"/>
    <n v="125.91304347826086"/>
    <s v="PEN"/>
    <s v="false"/>
  </r>
  <r>
    <s v="3450"/>
    <s v="PE"/>
    <x v="1"/>
    <n v="814"/>
    <s v="PE Explotación TI"/>
    <s v="CPACHECO"/>
    <x v="1"/>
    <s v="1400009171"/>
    <s v="50"/>
    <x v="3105"/>
    <s v="Telemetria 2026 - Colonial"/>
    <d v="2026-01-20T00:00:00"/>
    <s v="PRA_CPACHECO"/>
    <s v="ZPMH"/>
    <s v="SER_GRAL"/>
    <s v="P56570705"/>
    <s v="ENERGY CLOUD S.A.C"/>
    <n v="434.4"/>
    <n v="125.91304347826086"/>
    <s v="PEN"/>
    <s v="false"/>
  </r>
  <r>
    <s v="3450"/>
    <s v="PE"/>
    <x v="1"/>
    <n v="814"/>
    <s v="PE Explotación TI"/>
    <s v="CPACHECO"/>
    <x v="1"/>
    <s v="1400009171"/>
    <s v="60"/>
    <x v="3105"/>
    <s v="Telemetria 2026 - Colonial"/>
    <d v="2026-01-20T00:00:00"/>
    <s v="PRA_CPACHECO"/>
    <s v="ZPMH"/>
    <s v="SER_GRAL"/>
    <s v="P56570705"/>
    <s v="ENERGY CLOUD S.A.C"/>
    <n v="434.4"/>
    <n v="125.91304347826086"/>
    <s v="PEN"/>
    <s v="false"/>
  </r>
  <r>
    <s v="3450"/>
    <s v="PE"/>
    <x v="1"/>
    <n v="814"/>
    <s v="PE Explotación TI"/>
    <s v="CPACHECO"/>
    <x v="1"/>
    <s v="1400009171"/>
    <s v="70"/>
    <x v="3105"/>
    <s v="Telemetria 2026 - Colonial"/>
    <d v="2026-01-20T00:00:00"/>
    <s v="PRA_CPACHECO"/>
    <s v="ZPMH"/>
    <s v="SER_GRAL"/>
    <s v="P56570705"/>
    <s v="ENERGY CLOUD S.A.C"/>
    <n v="434.4"/>
    <n v="125.91304347826086"/>
    <s v="PEN"/>
    <s v="false"/>
  </r>
  <r>
    <s v="3450"/>
    <s v="PE"/>
    <x v="1"/>
    <n v="814"/>
    <s v="PE Explotación TI"/>
    <s v="CPACHECO"/>
    <x v="1"/>
    <s v="1400009171"/>
    <s v="80"/>
    <x v="3105"/>
    <s v="Telemetria 2026 - Colonial"/>
    <d v="2026-01-20T00:00:00"/>
    <s v="PRA_CPACHECO"/>
    <s v="ZPMH"/>
    <s v="SER_GRAL"/>
    <s v="P56570705"/>
    <s v="ENERGY CLOUD S.A.C"/>
    <n v="434.4"/>
    <n v="125.91304347826086"/>
    <s v="PEN"/>
    <s v="false"/>
  </r>
  <r>
    <s v="3450"/>
    <s v="PE"/>
    <x v="1"/>
    <n v="814"/>
    <s v="PE Explotación TI"/>
    <s v="CPACHECO"/>
    <x v="1"/>
    <s v="1400009171"/>
    <s v="90"/>
    <x v="3105"/>
    <s v="Telemetria 2026 - Colonial"/>
    <d v="2026-01-20T00:00:00"/>
    <s v="PRA_CPACHECO"/>
    <s v="ZPMH"/>
    <s v="SER_GRAL"/>
    <s v="P56570705"/>
    <s v="ENERGY CLOUD S.A.C"/>
    <n v="434.4"/>
    <n v="125.91304347826086"/>
    <s v="PEN"/>
    <s v="false"/>
  </r>
  <r>
    <s v="3450"/>
    <s v="PE"/>
    <x v="1"/>
    <n v="814"/>
    <s v="PE Explotación TI"/>
    <s v="CPACHECO"/>
    <x v="1"/>
    <s v="1400009171"/>
    <s v="100"/>
    <x v="3105"/>
    <s v="Telemetria 2026 - Colonial"/>
    <d v="2026-01-20T00:00:00"/>
    <s v="PRA_CPACHECO"/>
    <s v="ZPMH"/>
    <s v="SER_GRAL"/>
    <s v="P56570705"/>
    <s v="ENERGY CLOUD S.A.C"/>
    <n v="434.4"/>
    <n v="125.91304347826086"/>
    <s v="PEN"/>
    <s v="false"/>
  </r>
  <r>
    <s v="3450"/>
    <s v="PE"/>
    <x v="1"/>
    <n v="814"/>
    <s v="PE Explotación TI"/>
    <s v="CPACHECO"/>
    <x v="1"/>
    <s v="1400009171"/>
    <s v="110"/>
    <x v="3105"/>
    <s v="Telemetria 2026 - Colonial"/>
    <d v="2026-01-20T00:00:00"/>
    <s v="PRA_CPACHECO"/>
    <s v="ZPMH"/>
    <s v="SER_GRAL"/>
    <s v="P56570705"/>
    <s v="ENERGY CLOUD S.A.C"/>
    <n v="434.4"/>
    <n v="125.91304347826086"/>
    <s v="PEN"/>
    <s v="false"/>
  </r>
  <r>
    <s v="3450"/>
    <s v="PE"/>
    <x v="1"/>
    <n v="814"/>
    <s v="PE Explotación TI"/>
    <s v="CPACHECO"/>
    <x v="1"/>
    <s v="1400009171"/>
    <s v="120"/>
    <x v="3105"/>
    <s v="Telemetria 2026 - Colonial"/>
    <d v="2026-01-20T00:00:00"/>
    <s v="PRA_CPACHECO"/>
    <s v="ZPMH"/>
    <s v="SER_GRAL"/>
    <s v="P56570705"/>
    <s v="ENERGY CLOUD S.A.C"/>
    <n v="434.4"/>
    <n v="125.91304347826086"/>
    <s v="PEN"/>
    <s v="false"/>
  </r>
  <r>
    <s v="AEB"/>
    <s v="CL"/>
    <x v="0"/>
    <n v="602"/>
    <s v="CL Ops Mall"/>
    <s v="MFREITEZ"/>
    <x v="2"/>
    <s v="1200144220"/>
    <s v="10"/>
    <x v="3106"/>
    <s v="VISITA SOPORTE TECNICO"/>
    <d v="2026-01-19T00:00:00"/>
    <s v="KVARAS"/>
    <s v="ZSRV"/>
    <s v=""/>
    <s v="99549000"/>
    <s v="REMACO S.A"/>
    <n v="3"/>
    <n v="125"/>
    <s v="UF"/>
    <s v="false"/>
  </r>
  <r>
    <s v="MQU"/>
    <s v="CL"/>
    <x v="0"/>
    <n v="602"/>
    <s v="CL Ops Mall"/>
    <s v="MBELLO"/>
    <x v="2"/>
    <s v="1200144859"/>
    <s v="10"/>
    <x v="3107"/>
    <s v="COSTO CON RECUPERO HITOS ENTRADA SODIMAC"/>
    <d v="2026-01-30T00:00:00"/>
    <s v="EXT_MBELLO"/>
    <s v="ZSRV"/>
    <s v=""/>
    <s v="77127582"/>
    <s v="CHILE SEÑALETICAS SPA"/>
    <n v="3"/>
    <n v="125"/>
    <s v="UF"/>
    <s v="false"/>
  </r>
  <r>
    <s v="CON"/>
    <s v="CL"/>
    <x v="0"/>
    <n v="622"/>
    <s v="CL Arq Mall"/>
    <s v="S UGARTE"/>
    <x v="0"/>
    <s v="1300008845"/>
    <s v="10"/>
    <x v="3108"/>
    <s v="SERVICIO DE DIBUJO 2026  CON"/>
    <d v="2026-01-20T00:00:00"/>
    <s v="BILLESCA"/>
    <s v="ZSPC"/>
    <s v=""/>
    <s v="27111989"/>
    <s v="ANA GABRIELA RODRIGUEZ VELAZCO"/>
    <n v="3"/>
    <n v="125"/>
    <s v="UF"/>
    <s v="false"/>
  </r>
  <r>
    <s v="CON"/>
    <s v="CL"/>
    <x v="0"/>
    <n v="622"/>
    <s v="CL Arq Mall"/>
    <s v="V RODRIGUEZ"/>
    <x v="0"/>
    <s v="1300008869"/>
    <s v="10"/>
    <x v="3109"/>
    <s v="SERVICIO DE DIBUJO 2026 SEM 1, CON"/>
    <d v="2026-01-28T00:00:00"/>
    <s v="BILLESCA"/>
    <s v="ZSPC"/>
    <s v=""/>
    <s v="77699218"/>
    <s v="ECOESPACIO LIMITADA"/>
    <n v="3"/>
    <n v="125"/>
    <s v="UF"/>
    <s v="false"/>
  </r>
  <r>
    <s v="COQ"/>
    <s v="CL"/>
    <x v="0"/>
    <n v="619"/>
    <s v="CL Arq Out/Strip"/>
    <s v="V RODRIGUEZ"/>
    <x v="0"/>
    <s v="1300008870"/>
    <s v="10"/>
    <x v="3110"/>
    <s v="SERVICIO DE DIBUJO 2026 SEM 1, COQ"/>
    <d v="2026-01-28T00:00:00"/>
    <s v="BILLESCA"/>
    <s v="ZSPC"/>
    <s v=""/>
    <s v="77699218"/>
    <s v="ECOESPACIO LIMITADA"/>
    <n v="3"/>
    <n v="125"/>
    <s v="UF"/>
    <s v="false"/>
  </r>
  <r>
    <s v="DCO"/>
    <s v="CO"/>
    <x v="3"/>
    <n v="711"/>
    <s v="CO A.Finanzas"/>
    <s v="ABARRAGAN"/>
    <x v="2"/>
    <s v="1200145040"/>
    <s v="10"/>
    <x v="3111"/>
    <s v="EASY TAXI ENERO 26"/>
    <d v="2026-02-04T00:00:00"/>
    <s v="LBARRAGAN"/>
    <s v="ZSRV"/>
    <s v=""/>
    <s v="C900610585"/>
    <s v="EASY TAXI COLOMBIA S.A.S"/>
    <n v="458650"/>
    <n v="124.70092441544318"/>
    <s v="COP"/>
    <s v="false"/>
  </r>
  <r>
    <s v="1100"/>
    <s v="CL"/>
    <x v="0"/>
    <n v="604"/>
    <s v="CL Marketing Mall"/>
    <s v="IIBANEZ"/>
    <x v="2"/>
    <s v="1200144912"/>
    <s v="10"/>
    <x v="3112"/>
    <s v="VERANO/ EXTRAS PANTALLAS FV/ FEB 26"/>
    <d v="2026-02-02T00:00:00"/>
    <s v="IIBANEZ"/>
    <s v="ZSRV"/>
    <s v=""/>
    <s v="76593514"/>
    <s v="TEMPO PRODUCCIONES BY DS SPA"/>
    <n v="115000"/>
    <n v="124.19945352240451"/>
    <s v="CLP"/>
    <s v="false"/>
  </r>
  <r>
    <s v="BOG"/>
    <s v="CO"/>
    <x v="3"/>
    <n v="701"/>
    <s v="CO Center Manager"/>
    <s v="abarragan"/>
    <x v="2"/>
    <s v="1200145278"/>
    <s v="10"/>
    <x v="3113"/>
    <s v="INSUMOS CAFETERIA PLC 19% ENE"/>
    <d v="2026-02-09T00:00:00"/>
    <s v="LBARRAGAN"/>
    <s v="ZSRV"/>
    <s v=""/>
    <s v="C900284209"/>
    <s v="PRODIASEO SAS"/>
    <n v="455580"/>
    <n v="123.86623164763458"/>
    <s v="COP"/>
    <s v="false"/>
  </r>
  <r>
    <s v="3510"/>
    <s v="PE"/>
    <x v="1"/>
    <n v="802"/>
    <s v="PE Ops Mall"/>
    <s v="DDIAZ"/>
    <x v="2"/>
    <s v="1200144325"/>
    <s v="10"/>
    <x v="3114"/>
    <s v="Destoro de desagüe en HR"/>
    <d v="2026-01-21T00:00:00"/>
    <s v="DDIAZ"/>
    <s v="ZSRV"/>
    <s v=""/>
    <s v="P52933471"/>
    <s v="EMPSER PERU E.I.R.L"/>
    <n v="426.38"/>
    <n v="123.58840579710144"/>
    <s v="PEN"/>
    <s v="false"/>
  </r>
  <r>
    <s v="3510"/>
    <s v="PE"/>
    <x v="1"/>
    <n v="802"/>
    <s v="PE Ops Mall"/>
    <s v="DDIAZ"/>
    <x v="2"/>
    <s v="1200145072"/>
    <s v="10"/>
    <x v="3115"/>
    <s v="Pintado de señaléticas de discapacitados"/>
    <d v="2026-02-04T00:00:00"/>
    <s v="DDIAZ"/>
    <s v="ZSRV"/>
    <s v=""/>
    <s v="P52933471"/>
    <s v="EMPSER PERU E.I.R.L"/>
    <n v="425.5"/>
    <n v="123.33333333333333"/>
    <s v="PEN"/>
    <s v="false"/>
  </r>
  <r>
    <s v="MIN"/>
    <s v="PE"/>
    <x v="1"/>
    <n v="814"/>
    <s v="PE Explotación TI"/>
    <s v="MMUNOZ"/>
    <x v="1"/>
    <s v="1400009312"/>
    <s v="10"/>
    <x v="3116"/>
    <s v="OFFICE 365 - MIN - ENE 2026"/>
    <d v="2026-02-24T00:00:00"/>
    <s v="MMUNOZ"/>
    <s v="ZPMH"/>
    <s v="SER_GRAL"/>
    <s v="P38377337"/>
    <s v="SONDA DEL PERU S.A"/>
    <n v="123"/>
    <n v="123"/>
    <s v="USD"/>
    <s v="false"/>
  </r>
  <r>
    <s v="MIN"/>
    <s v="PE"/>
    <x v="1"/>
    <n v="814"/>
    <s v="PE Explotación TI"/>
    <s v="MMUNOZ"/>
    <x v="1"/>
    <s v="1400009312"/>
    <s v="20"/>
    <x v="3116"/>
    <s v="OFFICE 365 - MIN - FEB 2026"/>
    <d v="2026-02-24T00:00:00"/>
    <s v="MMUNOZ"/>
    <s v="ZPMH"/>
    <s v="SER_GRAL"/>
    <s v="P38377337"/>
    <s v="SONDA DEL PERU S.A"/>
    <n v="123"/>
    <n v="123"/>
    <s v="USD"/>
    <s v="false"/>
  </r>
  <r>
    <s v="MIN"/>
    <s v="PE"/>
    <x v="1"/>
    <n v="814"/>
    <s v="PE Explotación TI"/>
    <s v="MMUNOZ"/>
    <x v="1"/>
    <s v="1400009312"/>
    <s v="30"/>
    <x v="3116"/>
    <s v="OFFICE 365 - MIN - MAR 2026"/>
    <d v="2026-02-24T00:00:00"/>
    <s v="MMUNOZ"/>
    <s v="ZPMH"/>
    <s v="SER_GRAL"/>
    <s v="P38377337"/>
    <s v="SONDA DEL PERU S.A"/>
    <n v="123"/>
    <n v="123"/>
    <s v="USD"/>
    <s v="false"/>
  </r>
  <r>
    <s v="MIN"/>
    <s v="PE"/>
    <x v="1"/>
    <n v="814"/>
    <s v="PE Explotación TI"/>
    <s v="MMUNOZ"/>
    <x v="1"/>
    <s v="1400009312"/>
    <s v="40"/>
    <x v="3116"/>
    <s v="OFFICE 365 - MIN - ABR 2026"/>
    <d v="2026-02-24T00:00:00"/>
    <s v="MMUNOZ"/>
    <s v="ZPMH"/>
    <s v="SER_GRAL"/>
    <s v="P38377337"/>
    <s v="SONDA DEL PERU S.A"/>
    <n v="123"/>
    <n v="123"/>
    <s v="USD"/>
    <s v="false"/>
  </r>
  <r>
    <s v="MIN"/>
    <s v="PE"/>
    <x v="1"/>
    <n v="814"/>
    <s v="PE Explotación TI"/>
    <s v="MMUNOZ"/>
    <x v="1"/>
    <s v="1400009312"/>
    <s v="50"/>
    <x v="3116"/>
    <s v="OFFICE 365 - MIN - MAYO 2026"/>
    <d v="2026-02-24T00:00:00"/>
    <s v="MMUNOZ"/>
    <s v="ZPMH"/>
    <s v="SER_GRAL"/>
    <s v="P38377337"/>
    <s v="SONDA DEL PERU S.A"/>
    <n v="123"/>
    <n v="123"/>
    <s v="USD"/>
    <s v="false"/>
  </r>
  <r>
    <s v="MIN"/>
    <s v="PE"/>
    <x v="1"/>
    <n v="814"/>
    <s v="PE Explotación TI"/>
    <s v="MMUNOZ"/>
    <x v="1"/>
    <s v="1400009312"/>
    <s v="60"/>
    <x v="3116"/>
    <s v="OFFICE 365 - MIN - JUNIO 2026"/>
    <d v="2026-02-24T00:00:00"/>
    <s v="MMUNOZ"/>
    <s v="ZPMH"/>
    <s v="SER_GRAL"/>
    <s v="P38377337"/>
    <s v="SONDA DEL PERU S.A"/>
    <n v="123"/>
    <n v="123"/>
    <s v="USD"/>
    <s v="false"/>
  </r>
  <r>
    <s v="MIN"/>
    <s v="PE"/>
    <x v="1"/>
    <n v="814"/>
    <s v="PE Explotación TI"/>
    <s v="MMUNOZ"/>
    <x v="1"/>
    <s v="1400009312"/>
    <s v="70"/>
    <x v="3116"/>
    <s v="OFFICE 365 - MIN - JULIO 2026"/>
    <d v="2026-02-24T00:00:00"/>
    <s v="MMUNOZ"/>
    <s v="ZPMH"/>
    <s v="SER_GRAL"/>
    <s v="P38377337"/>
    <s v="SONDA DEL PERU S.A"/>
    <n v="123"/>
    <n v="123"/>
    <s v="USD"/>
    <s v="false"/>
  </r>
  <r>
    <s v="MIN"/>
    <s v="PE"/>
    <x v="1"/>
    <n v="814"/>
    <s v="PE Explotación TI"/>
    <s v="MMUNOZ"/>
    <x v="1"/>
    <s v="1400009312"/>
    <s v="80"/>
    <x v="3116"/>
    <s v="OFFICE 365 - MIN - AGOSTO 2026"/>
    <d v="2026-02-24T00:00:00"/>
    <s v="MMUNOZ"/>
    <s v="ZPMH"/>
    <s v="SER_GRAL"/>
    <s v="P38377337"/>
    <s v="SONDA DEL PERU S.A"/>
    <n v="123"/>
    <n v="123"/>
    <s v="USD"/>
    <s v="false"/>
  </r>
  <r>
    <s v="MIN"/>
    <s v="PE"/>
    <x v="1"/>
    <n v="814"/>
    <s v="PE Explotación TI"/>
    <s v="MMUNOZ"/>
    <x v="1"/>
    <s v="1400009312"/>
    <s v="90"/>
    <x v="3116"/>
    <s v="OFFICE 365 - MIN - SEPT 2026"/>
    <d v="2026-02-24T00:00:00"/>
    <s v="MMUNOZ"/>
    <s v="ZPMH"/>
    <s v="SER_GRAL"/>
    <s v="P38377337"/>
    <s v="SONDA DEL PERU S.A"/>
    <n v="123"/>
    <n v="123"/>
    <s v="USD"/>
    <s v="false"/>
  </r>
  <r>
    <s v="MIN"/>
    <s v="PE"/>
    <x v="1"/>
    <n v="814"/>
    <s v="PE Explotación TI"/>
    <s v="MMUNOZ"/>
    <x v="1"/>
    <s v="1400009312"/>
    <s v="100"/>
    <x v="3116"/>
    <s v="OFFICE 365 - MIN - OCT 2026"/>
    <d v="2026-02-24T00:00:00"/>
    <s v="MMUNOZ"/>
    <s v="ZPMH"/>
    <s v="SER_GRAL"/>
    <s v="P38377337"/>
    <s v="SONDA DEL PERU S.A"/>
    <n v="123"/>
    <n v="123"/>
    <s v="USD"/>
    <s v="false"/>
  </r>
  <r>
    <s v="MIN"/>
    <s v="PE"/>
    <x v="1"/>
    <n v="814"/>
    <s v="PE Explotación TI"/>
    <s v="MMUNOZ"/>
    <x v="1"/>
    <s v="1400009312"/>
    <s v="110"/>
    <x v="3116"/>
    <s v="OFFICE 365 - MIN - NOV 2026"/>
    <d v="2026-02-24T00:00:00"/>
    <s v="MMUNOZ"/>
    <s v="ZPMH"/>
    <s v="SER_GRAL"/>
    <s v="P38377337"/>
    <s v="SONDA DEL PERU S.A"/>
    <n v="123"/>
    <n v="123"/>
    <s v="USD"/>
    <s v="false"/>
  </r>
  <r>
    <s v="MIN"/>
    <s v="PE"/>
    <x v="1"/>
    <n v="814"/>
    <s v="PE Explotación TI"/>
    <s v="MMUNOZ"/>
    <x v="1"/>
    <s v="1400009312"/>
    <s v="120"/>
    <x v="3116"/>
    <s v="OFFICE 365 - MIN - DIC 2026"/>
    <d v="2026-02-24T00:00:00"/>
    <s v="MMUNOZ"/>
    <s v="ZPMH"/>
    <s v="SER_GRAL"/>
    <s v="P38377337"/>
    <s v="SONDA DEL PERU S.A"/>
    <n v="123"/>
    <n v="123"/>
    <s v="USD"/>
    <s v="false"/>
  </r>
  <r>
    <s v="3300"/>
    <s v="PE"/>
    <x v="1"/>
    <n v="808"/>
    <s v="PE Área Legal"/>
    <s v="GOLIVERI"/>
    <x v="3"/>
    <s v="1200147378"/>
    <s v="10"/>
    <x v="3117"/>
    <s v="Custodia de Cheque C/V Placa Tejada"/>
    <d v="2026-03-16T00:00:00"/>
    <s v="SGARIBAY"/>
    <s v="ZSRV"/>
    <s v=""/>
    <s v="P18214620"/>
    <s v="GONZALO GUSTAVO GONZALES GONZALES"/>
    <n v="423.73"/>
    <n v="122.82028985507246"/>
    <s v="PEN"/>
    <s v="false"/>
  </r>
  <r>
    <s v="PCA"/>
    <s v="CO"/>
    <x v="3"/>
    <n v="702"/>
    <s v="CO Ops Mall"/>
    <s v="DLOZADA"/>
    <x v="2"/>
    <s v="1200144723"/>
    <s v="10"/>
    <x v="3118"/>
    <s v="MANTENIMIENTO CAJA LUZ PISO 1"/>
    <d v="2026-01-28T00:00:00"/>
    <s v="EXT_AFLOREZ"/>
    <s v="ZSRV"/>
    <s v=""/>
    <s v="C900446926"/>
    <s v="VISUAL PUBLICITY S.A.S"/>
    <n v="450000"/>
    <n v="122.34910277324633"/>
    <s v="COP"/>
    <s v="false"/>
  </r>
  <r>
    <s v="6400"/>
    <s v="PE"/>
    <x v="2"/>
    <n v="802"/>
    <s v="PE Ops Mall"/>
    <s v="PBRAVO"/>
    <x v="2"/>
    <s v="1200144521"/>
    <s v="10"/>
    <x v="3119"/>
    <s v="SUMINISTRO DE MATERIALES - LIMPIEZA"/>
    <d v="2026-01-24T00:00:00"/>
    <s v="PBRAVO"/>
    <s v="ZSRV"/>
    <s v=""/>
    <s v="P56607803"/>
    <s v="NATIONAL FACILITIES MANAGEMENT S.A."/>
    <n v="420"/>
    <n v="121.73913043478261"/>
    <s v="PEN"/>
    <s v="false"/>
  </r>
  <r>
    <s v="6740"/>
    <s v="PE"/>
    <x v="2"/>
    <n v="816"/>
    <s v="PE Sgcia Infra"/>
    <s v="MGRATELLY"/>
    <x v="2"/>
    <s v="1200146547"/>
    <s v="10"/>
    <x v="3120"/>
    <s v="REVISION_MPCHORRILLOS_FEBRERO_2026"/>
    <d v="2026-03-02T00:00:00"/>
    <s v="EXT_ACHIHUAN"/>
    <s v="ZSRV"/>
    <s v="SER_GRAL"/>
    <s v="P49259204"/>
    <s v="AF CONCEPT S.A.C."/>
    <n v="420"/>
    <n v="121.73913043478261"/>
    <s v="PEN"/>
    <s v="false"/>
  </r>
  <r>
    <s v="3510"/>
    <s v="PE"/>
    <x v="1"/>
    <n v="802"/>
    <s v="PE Ops Mall"/>
    <s v="DDIAZ"/>
    <x v="2"/>
    <s v="1200146995"/>
    <s v="10"/>
    <x v="3121"/>
    <s v="Odenamiento de Almacén"/>
    <d v="2026-03-10T00:00:00"/>
    <s v="DDIAZ"/>
    <s v="ZSRV"/>
    <s v=""/>
    <s v="P47186416"/>
    <s v="WILSON CAMACHO CERDAN"/>
    <n v="420"/>
    <n v="121.73913043478261"/>
    <s v="PEN"/>
    <s v="false"/>
  </r>
  <r>
    <s v="2400"/>
    <s v="CL"/>
    <x v="0"/>
    <n v="602"/>
    <s v="CL Ops Mall"/>
    <s v="rmesa"/>
    <x v="3"/>
    <s v="1200147172"/>
    <s v="10"/>
    <x v="3122"/>
    <s v="Suministro y aplicación de matamaleza"/>
    <d v="2026-03-12T00:00:00"/>
    <s v="EXT_CRODRIGU"/>
    <s v="ZSRV"/>
    <s v=""/>
    <s v="77020931"/>
    <s v="CONSTRUCCIONES Y SERVICIOS GENERALE"/>
    <n v="110000"/>
    <n v="118.79947728229996"/>
    <s v="CLP"/>
    <s v="false"/>
  </r>
  <r>
    <s v="6030"/>
    <s v="PE"/>
    <x v="2"/>
    <n v="802"/>
    <s v="PE Ops Mall"/>
    <s v="LHUAMAN"/>
    <x v="2"/>
    <s v="1200145536"/>
    <s v="10"/>
    <x v="3123"/>
    <s v="BOTONERAS ASCENSOR LADO TOTTUS"/>
    <d v="2026-02-12T00:00:00"/>
    <s v="LHUAMAN"/>
    <s v="ZSRV"/>
    <s v=""/>
    <s v="P56607803"/>
    <s v="NATIONAL FACILITIES MANAGEMENT S.A."/>
    <n v="407.14"/>
    <n v="118.01159420289854"/>
    <s v="PEN"/>
    <s v="false"/>
  </r>
  <r>
    <s v="1100"/>
    <s v="CL"/>
    <x v="0"/>
    <n v="602"/>
    <s v="CL Ops Mall"/>
    <s v="KCEA"/>
    <x v="2"/>
    <s v="1200146651"/>
    <s v="10"/>
    <x v="3124"/>
    <s v="Gráficas falyer papel couche"/>
    <d v="2026-03-04T00:00:00"/>
    <s v="EXT_CNARANJO"/>
    <s v="ZSRV"/>
    <s v=""/>
    <s v="76593514"/>
    <s v="TEMPO PRODUCCIONES BY DS SPA"/>
    <n v="109250"/>
    <n v="117.98948084628428"/>
    <s v="CLP"/>
    <s v="false"/>
  </r>
  <r>
    <s v="6700"/>
    <s v="PE"/>
    <x v="2"/>
    <n v="802"/>
    <s v="PE Ops Mall"/>
    <s v="ZDIAZ"/>
    <x v="2"/>
    <s v="1200143655"/>
    <s v="10"/>
    <x v="3125"/>
    <s v="CARGADOR DE BATERIA 24V GRUPO ELECTROGEN"/>
    <d v="2026-01-05T00:00:00"/>
    <s v="ZDIAZ"/>
    <s v="ZSRV"/>
    <s v=""/>
    <s v="P11820140"/>
    <s v="RIVERA DIESEL SA"/>
    <n v="116.76"/>
    <n v="116.76"/>
    <s v="USD"/>
    <s v="false"/>
  </r>
  <r>
    <s v="LAR"/>
    <s v="PE"/>
    <x v="1"/>
    <n v="801"/>
    <s v="PE Center Manager"/>
    <s v="FZAMALLOA"/>
    <x v="2"/>
    <s v="1200144671"/>
    <s v="10"/>
    <x v="3126"/>
    <s v="Reparacion de cielo raso cinepolis"/>
    <d v="2026-01-27T00:00:00"/>
    <s v="EXT_BRODRIGU"/>
    <s v="ZSRV"/>
    <s v=""/>
    <s v="P42465666"/>
    <s v="EDIFICACIONES DEL SUR S.A.C."/>
    <n v="402.75"/>
    <n v="116.73913043478261"/>
    <s v="PEN"/>
    <s v="false"/>
  </r>
  <r>
    <s v="2400"/>
    <s v="CL"/>
    <x v="0"/>
    <n v="602"/>
    <s v="CL Ops Mall"/>
    <s v="rmesa"/>
    <x v="2"/>
    <s v="1200143651"/>
    <s v="10"/>
    <x v="3127"/>
    <s v="Instalación Botón llamado de piso AEXCOL"/>
    <d v="2026-01-05T00:00:00"/>
    <s v="EXT_CRODRIGU"/>
    <s v="ZSRV"/>
    <s v=""/>
    <s v="93565000"/>
    <s v="ASCENSORES SCHINDLER CHILE S.A"/>
    <n v="107853"/>
    <n v="116.48072748479908"/>
    <s v="CLP"/>
    <s v="false"/>
  </r>
  <r>
    <s v="3520"/>
    <s v="PE"/>
    <x v="1"/>
    <n v="802"/>
    <s v="PE Ops Mall"/>
    <s v="GLUDENA"/>
    <x v="2"/>
    <s v="1200144576"/>
    <s v="10"/>
    <x v="3128"/>
    <s v="ATENCION SERV AMBULANCIA ENE 2026"/>
    <d v="2026-01-26T00:00:00"/>
    <s v="GLUDENA"/>
    <s v="ZSRV"/>
    <s v=""/>
    <s v="P56324984"/>
    <s v="CORPORACION PERU MEDICAL"/>
    <n v="400"/>
    <n v="115.94202898550724"/>
    <s v="PEN"/>
    <s v="false"/>
  </r>
  <r>
    <s v="6700"/>
    <s v="PE"/>
    <x v="2"/>
    <n v="802"/>
    <s v="PE Ops Mall"/>
    <s v="ZDIAZ"/>
    <x v="2"/>
    <s v="1200145092"/>
    <s v="10"/>
    <x v="3129"/>
    <s v="SUMINISTRO FUSIBLE 170M1563D ULTRA NH-00"/>
    <d v="2026-02-05T00:00:00"/>
    <s v="ZDIAZ"/>
    <s v="ZSRV"/>
    <s v=""/>
    <s v="P56607803"/>
    <s v="NATIONAL FACILITIES MANAGEMENT S.A."/>
    <n v="400"/>
    <n v="115.94202898550724"/>
    <s v="PEN"/>
    <s v="false"/>
  </r>
  <r>
    <s v="6000"/>
    <s v="PE"/>
    <x v="2"/>
    <n v="804"/>
    <s v="PE Marketing Mall"/>
    <s v="AATOCHE"/>
    <x v="2"/>
    <s v="1200146403"/>
    <s v="10"/>
    <x v="3130"/>
    <s v="Eventos_Animación27.02_Febrero"/>
    <d v="2026-02-26T00:00:00"/>
    <s v="EXT_KNOLASCO"/>
    <s v="ZSRV"/>
    <s v="SER_MKT"/>
    <s v="P55475164"/>
    <s v="INVERSIONES LURA S.A.C"/>
    <n v="400"/>
    <n v="115.94202898550724"/>
    <s v="PEN"/>
    <s v="false"/>
  </r>
  <r>
    <s v="3450"/>
    <s v="PE"/>
    <x v="1"/>
    <n v="803"/>
    <s v="PE Ops Out/Strips"/>
    <s v="ameza"/>
    <x v="2"/>
    <s v="1200145215"/>
    <s v="10"/>
    <x v="3131"/>
    <s v="Equipamiento Security - Linternas"/>
    <d v="2026-02-08T00:00:00"/>
    <s v="AMEZAR"/>
    <s v="ZSRV"/>
    <s v="SER_VARIO"/>
    <s v="P55086648"/>
    <s v="4SECURE S.A.C"/>
    <n v="399.6"/>
    <n v="115.82608695652173"/>
    <s v="PEN"/>
    <s v="false"/>
  </r>
  <r>
    <s v="OUL"/>
    <s v="PE"/>
    <x v="1"/>
    <n v="803"/>
    <s v="PE Ops Out/Strips"/>
    <s v="ameza"/>
    <x v="2"/>
    <s v="1200145230"/>
    <s v="10"/>
    <x v="3132"/>
    <s v="Equipamiento Security - Linternas"/>
    <d v="2026-02-08T00:00:00"/>
    <s v="AMEZAR"/>
    <s v="ZSRV"/>
    <s v="SER_VARIO"/>
    <s v="P55086648"/>
    <s v="4SECURE S.A.C"/>
    <n v="399.6"/>
    <n v="115.82608695652173"/>
    <s v="PEN"/>
    <s v="false"/>
  </r>
  <r>
    <s v="MCH"/>
    <s v="PE"/>
    <x v="2"/>
    <n v="803"/>
    <s v="PE Ops Out/Strips"/>
    <s v="ameza"/>
    <x v="2"/>
    <s v="1200145237"/>
    <s v="10"/>
    <x v="3133"/>
    <s v="Equipamiento Security - Linternas"/>
    <d v="2026-02-08T00:00:00"/>
    <s v="AMEZAR"/>
    <s v="ZSRV"/>
    <s v="SER_VARIO"/>
    <s v="P55086648"/>
    <s v="4SECURE S.A.C"/>
    <n v="399.6"/>
    <n v="115.82608695652173"/>
    <s v="PEN"/>
    <s v="false"/>
  </r>
  <r>
    <s v="MVS"/>
    <s v="PE"/>
    <x v="2"/>
    <n v="803"/>
    <s v="PE Ops Out/Strips"/>
    <s v="ameza"/>
    <x v="2"/>
    <s v="1200145242"/>
    <s v="10"/>
    <x v="3134"/>
    <s v="Equipamiento Security - Linternas"/>
    <d v="2026-02-09T00:00:00"/>
    <s v="AMEZAR"/>
    <s v="ZSRV"/>
    <s v="SER_VARIO"/>
    <s v="P55086648"/>
    <s v="4SECURE S.A.C"/>
    <n v="399.6"/>
    <n v="115.82608695652173"/>
    <s v="PEN"/>
    <s v="false"/>
  </r>
  <r>
    <s v="6740"/>
    <s v="PE"/>
    <x v="2"/>
    <n v="803"/>
    <s v="PE Ops Out/Strips"/>
    <s v="ameza"/>
    <x v="2"/>
    <s v="1200145243"/>
    <s v="10"/>
    <x v="3135"/>
    <s v="Equipamiento Security - Linternas"/>
    <d v="2026-02-09T00:00:00"/>
    <s v="AMEZAR"/>
    <s v="ZSRV"/>
    <s v="SER_VARIO"/>
    <s v="P55086648"/>
    <s v="4SECURE S.A.C"/>
    <n v="399.6"/>
    <n v="115.82608695652173"/>
    <s v="PEN"/>
    <s v="false"/>
  </r>
  <r>
    <s v="3510"/>
    <s v="PE"/>
    <x v="1"/>
    <n v="802"/>
    <s v="PE Ops Mall"/>
    <s v="DDIAZ"/>
    <x v="2"/>
    <s v="1200146963"/>
    <s v="10"/>
    <x v="3136"/>
    <s v="Pastillas Urinarios - Ruedas coches lim"/>
    <d v="2026-03-10T00:00:00"/>
    <s v="DDIAZ"/>
    <s v="ZSRV"/>
    <s v=""/>
    <s v="P52933471"/>
    <s v="EMPSER PERU E.I.R.L"/>
    <n v="397.88"/>
    <n v="115.32753623188405"/>
    <s v="PEN"/>
    <s v="false"/>
  </r>
  <r>
    <s v="OAS"/>
    <s v="CO"/>
    <x v="3"/>
    <n v="703"/>
    <s v="CO Ops Out/Strip"/>
    <s v="lcharry"/>
    <x v="3"/>
    <s v="1200147344"/>
    <s v="20"/>
    <x v="728"/>
    <s v="OASMAR/26 intervencion BOMBAS PASILLO lc"/>
    <d v="2026-03-15T00:00:00"/>
    <s v="LCHARRY"/>
    <s v="ZSRV"/>
    <s v=""/>
    <s v="C901024772"/>
    <s v="DM INGENIERIA INTEGRAL SAS NIT 9010"/>
    <n v="421736"/>
    <n v="114.66449157150625"/>
    <s v="COP"/>
    <s v="false"/>
  </r>
  <r>
    <s v="BOG"/>
    <s v="CO"/>
    <x v="3"/>
    <n v="704"/>
    <s v="CO Mktg Mall"/>
    <s v="VESPINOSA"/>
    <x v="2"/>
    <s v="1200146804"/>
    <s v="10"/>
    <x v="3137"/>
    <s v="IMPRESIÓN VOLANTES ACCIÓN DAVIVIENDA"/>
    <d v="2026-03-06T00:00:00"/>
    <s v="AMONTES"/>
    <s v="ZSRV"/>
    <s v="SER_MKT"/>
    <s v="C800234331"/>
    <s v="GRAFIQ EDITORES S A S"/>
    <n v="421200"/>
    <n v="114.51876019575856"/>
    <s v="COP"/>
    <s v="false"/>
  </r>
  <r>
    <s v="6650"/>
    <s v="PE"/>
    <x v="2"/>
    <n v="802"/>
    <s v="PE Ops Mall"/>
    <s v="MCHACALIAZA"/>
    <x v="2"/>
    <s v="1200144231"/>
    <s v="10"/>
    <x v="3138"/>
    <s v="Inspección de sistema de gas natural"/>
    <d v="2026-01-19T00:00:00"/>
    <s v="MCHACALIAZA"/>
    <s v="ZSRV"/>
    <s v=""/>
    <s v="P56607803"/>
    <s v="NATIONAL FACILITIES MANAGEMENT S.A."/>
    <n v="395"/>
    <n v="114.49275362318841"/>
    <s v="PEN"/>
    <s v="false"/>
  </r>
  <r>
    <s v="6740"/>
    <s v="PE"/>
    <x v="2"/>
    <n v="803"/>
    <s v="PE Ops Out/Strips"/>
    <s v="KORDAYA"/>
    <x v="2"/>
    <s v="1200144599"/>
    <s v="10"/>
    <x v="3139"/>
    <s v="SUM_ESTACION_MANUAL"/>
    <d v="2026-01-26T00:00:00"/>
    <s v="KORDAYA"/>
    <s v="ZSRV"/>
    <s v=""/>
    <s v="P60434597"/>
    <s v="DINAMO CONTROL &amp; AUTOMATIZACION S.A"/>
    <n v="394"/>
    <n v="114.20289855072463"/>
    <s v="PEN"/>
    <s v="false"/>
  </r>
  <r>
    <s v="6700"/>
    <s v="PE"/>
    <x v="2"/>
    <n v="802"/>
    <s v="PE Ops Mall"/>
    <s v="ZDIAZ"/>
    <x v="2"/>
    <s v="1200144988"/>
    <s v="10"/>
    <x v="3140"/>
    <s v="SUMINISTRO DE MATERIALES PARTE ELECTRICA"/>
    <d v="2026-02-04T00:00:00"/>
    <s v="ZDIAZ"/>
    <s v="ZSRV"/>
    <s v=""/>
    <s v="P56607803"/>
    <s v="NATIONAL FACILITIES MANAGEMENT S.A."/>
    <n v="393.75"/>
    <n v="114.13043478260869"/>
    <s v="PEN"/>
    <s v="false"/>
  </r>
  <r>
    <s v="1100"/>
    <s v="CL"/>
    <x v="0"/>
    <n v="612"/>
    <s v="CL Serv al Cliente"/>
    <s v="JRODRIGUEZ"/>
    <x v="2"/>
    <s v="1200145719"/>
    <s v="10"/>
    <x v="3141"/>
    <s v="QW-Quick Win y Micro Iniciativas"/>
    <d v="2026-02-17T00:00:00"/>
    <s v="JDRODRIGUEZ"/>
    <s v="ZSRV"/>
    <s v=""/>
    <s v="76813713"/>
    <s v="PRODUCCIONES PROMOTIVA SPA"/>
    <n v="105010"/>
    <n v="113.41030099467562"/>
    <s v="CLP"/>
    <s v="false"/>
  </r>
  <r>
    <s v="AEB"/>
    <s v="CL"/>
    <x v="0"/>
    <n v="602"/>
    <s v="CL Ops Mall"/>
    <s v="MFREITEZ"/>
    <x v="2"/>
    <s v="1200144361"/>
    <s v="10"/>
    <x v="3142"/>
    <s v="SERVICIO DE AMBULANCIA MUTUAL"/>
    <d v="2026-01-21T00:00:00"/>
    <s v="KVARAS"/>
    <s v="ZSRV"/>
    <s v=""/>
    <s v="70285100"/>
    <s v="MUTUAL DE SEGURIDAD CAMARA CHILENA"/>
    <n v="105000"/>
    <n v="113.39950104219542"/>
    <s v="CLP"/>
    <s v="false"/>
  </r>
  <r>
    <s v="MQU"/>
    <s v="CL"/>
    <x v="0"/>
    <n v="928"/>
    <s v="Corp Gest Riesgo"/>
    <s v="cfuentes"/>
    <x v="1"/>
    <s v="1400009095"/>
    <s v="10"/>
    <x v="3143"/>
    <s v="Endoso prórroga Póliza Ciberseguridad 22"/>
    <d v="2026-01-09T00:00:00"/>
    <s v="PMUNOZ"/>
    <s v="ZPMH"/>
    <s v=""/>
    <s v="99225000"/>
    <s v="CHUBB SEGUROS CHILE S.A."/>
    <n v="113.03"/>
    <n v="113.03"/>
    <s v="USD"/>
    <s v="false"/>
  </r>
  <r>
    <s v="4300"/>
    <s v="CO"/>
    <x v="3"/>
    <n v="702"/>
    <s v="CO Ops Mall"/>
    <s v="ARICO"/>
    <x v="2"/>
    <s v="1200145956"/>
    <s v="10"/>
    <x v="3144"/>
    <s v="INSUMOS DE ENFERMERIA"/>
    <d v="2026-02-19T00:00:00"/>
    <s v="EXT_JTRUJILL"/>
    <s v="ZSRV"/>
    <s v=""/>
    <s v="C900662046"/>
    <s v="DISTRIBUCIONES MVM S.A.S"/>
    <n v="414541"/>
    <n v="112.70826536160958"/>
    <s v="COP"/>
    <s v="false"/>
  </r>
  <r>
    <s v="3510"/>
    <s v="PE"/>
    <x v="1"/>
    <n v="802"/>
    <s v="PE Ops Mall"/>
    <s v="DDIAZ"/>
    <x v="2"/>
    <s v="1200144502"/>
    <s v="10"/>
    <x v="3145"/>
    <s v="Perfil acero - zona cajeros"/>
    <d v="2026-01-23T00:00:00"/>
    <s v="DDIAZ"/>
    <s v="ZSRV"/>
    <s v=""/>
    <s v="P60330629"/>
    <s v="GOLDSER SERVICIOS GENERALES S.R.L"/>
    <n v="388.41"/>
    <n v="112.58260869565217"/>
    <s v="PEN"/>
    <s v="false"/>
  </r>
  <r>
    <s v="PAG"/>
    <s v="CO"/>
    <x v="3"/>
    <n v="702"/>
    <s v="CO Ops Mall"/>
    <s v="CHERRERA"/>
    <x v="2"/>
    <s v="1200145176"/>
    <s v="10"/>
    <x v="3146"/>
    <s v="SUMINISTRO DE LAVAMANOS Y ACCESORIOS"/>
    <d v="2026-02-06T00:00:00"/>
    <s v="RFC_CPI_SAP"/>
    <s v="ZSRV"/>
    <s v=""/>
    <s v="C900565617"/>
    <s v="TODOFER DISTRIBUCIONES S.A.S."/>
    <n v="412133"/>
    <n v="112.05356171832517"/>
    <s v="COP"/>
    <s v="false"/>
  </r>
  <r>
    <s v="3510"/>
    <s v="PE"/>
    <x v="1"/>
    <n v="802"/>
    <s v="PE Ops Mall"/>
    <s v="DDIAZ"/>
    <x v="2"/>
    <s v="1200145922"/>
    <s v="10"/>
    <x v="3147"/>
    <s v="Señaléticas Bicicletero"/>
    <d v="2026-02-18T00:00:00"/>
    <s v="DDIAZ"/>
    <s v="ZSRV"/>
    <s v=""/>
    <s v="P49614128"/>
    <s v="BACKSTAGE &amp; MARKETING SRL"/>
    <n v="385"/>
    <n v="111.59420289855072"/>
    <s v="PEN"/>
    <s v="false"/>
  </r>
  <r>
    <s v="4300"/>
    <s v="CO"/>
    <x v="3"/>
    <n v="702"/>
    <s v="CO Ops Mall"/>
    <s v="AZAMUDIO"/>
    <x v="2"/>
    <s v="1200143728"/>
    <s v="10"/>
    <x v="3148"/>
    <s v="ELECTRODOS DEA (PADS)"/>
    <d v="2026-01-07T00:00:00"/>
    <s v="EXT_JTRUJILL"/>
    <s v="ZSRV"/>
    <s v=""/>
    <s v="C901449555"/>
    <s v="SERVICIOS Y CONSULTORIA BIOMEDICA S"/>
    <n v="410285"/>
    <n v="111.55111473626971"/>
    <s v="COP"/>
    <s v="false"/>
  </r>
  <r>
    <s v="4300"/>
    <s v="CO"/>
    <x v="3"/>
    <n v="702"/>
    <s v="CO Ops Mall"/>
    <s v="ARICO"/>
    <x v="2"/>
    <s v="1200145049"/>
    <s v="20"/>
    <x v="2100"/>
    <s v="TRANSPORTE Y TASA ADMIN. ACPM"/>
    <d v="2026-02-04T00:00:00"/>
    <s v="EXT_JTRUJILL"/>
    <s v="ZSRV"/>
    <s v=""/>
    <s v="C900038616"/>
    <s v="CBRE COLOMBIA SAS"/>
    <n v="410200"/>
    <n v="111.52800435019032"/>
    <s v="COP"/>
    <s v="false"/>
  </r>
  <r>
    <s v="6400"/>
    <s v="PE"/>
    <x v="2"/>
    <n v="802"/>
    <s v="PE Ops Mall"/>
    <s v="Ameza"/>
    <x v="2"/>
    <s v="1200146092"/>
    <s v="10"/>
    <x v="3149"/>
    <s v="Proyecto Radios PoC: Equipos de respaldo"/>
    <d v="2026-02-22T00:00:00"/>
    <s v="AMEZAR"/>
    <s v="ZSRV"/>
    <s v="SER_VARIO"/>
    <s v="P55219583"/>
    <s v="SERVICIOS EVENTOS SPECIALES"/>
    <n v="383.04"/>
    <n v="111.02608695652174"/>
    <s v="PEN"/>
    <s v="false"/>
  </r>
  <r>
    <s v="MVS"/>
    <s v="PE"/>
    <x v="2"/>
    <n v="803"/>
    <s v="PE Ops Out/Strips"/>
    <s v="Ameza"/>
    <x v="2"/>
    <s v="1200146098"/>
    <s v="10"/>
    <x v="3150"/>
    <s v="Proyecto Radios PoC: Equipos de respaldo"/>
    <d v="2026-02-22T00:00:00"/>
    <s v="AMEZAR"/>
    <s v="ZSRV"/>
    <s v="SER_VARIO"/>
    <s v="P55219583"/>
    <s v="SERVICIOS EVENTOS SPECIALES"/>
    <n v="383.04"/>
    <n v="111.02608695652174"/>
    <s v="PEN"/>
    <s v="false"/>
  </r>
  <r>
    <s v="6550"/>
    <s v="PE"/>
    <x v="2"/>
    <n v="802"/>
    <s v="PE Ops Mall"/>
    <s v="yzegarra"/>
    <x v="2"/>
    <s v="1200144422"/>
    <s v="20"/>
    <x v="2979"/>
    <s v="Renovación carro de limpieza Pis"/>
    <d v="2026-01-22T00:00:00"/>
    <s v="YZEGARRA"/>
    <s v="ZSRV"/>
    <s v=""/>
    <s v="P53719503"/>
    <s v="EFCO AMERICA S.A."/>
    <n v="382.56"/>
    <n v="110.88695652173912"/>
    <s v="PEN"/>
    <s v="false"/>
  </r>
  <r>
    <s v="6000"/>
    <s v="PE"/>
    <x v="2"/>
    <n v="802"/>
    <s v="PE Ops Mall"/>
    <s v="MPONCE"/>
    <x v="2"/>
    <s v="1200145111"/>
    <s v="10"/>
    <x v="3151"/>
    <s v="SUM. E INST. DE TIMER PARA TABLERO GENER"/>
    <d v="2026-02-05T00:00:00"/>
    <s v="EXT_KNOLASCO"/>
    <s v="ZSRV"/>
    <s v="SER_MANTO"/>
    <s v="P54945787"/>
    <s v="ELEO ARQUITECTURA Y CONSTRUCCION S."/>
    <n v="381.6"/>
    <n v="110.60869565217391"/>
    <s v="PEN"/>
    <s v="false"/>
  </r>
  <r>
    <s v="6700"/>
    <s v="PE"/>
    <x v="2"/>
    <n v="802"/>
    <s v="PE Ops Mall"/>
    <s v="ZDIAZ"/>
    <x v="2"/>
    <s v="1200144387"/>
    <s v="10"/>
    <x v="3152"/>
    <s v="SUMINISTRO DE PASTILLAS PARA URINARIO"/>
    <d v="2026-01-21T00:00:00"/>
    <s v="ZDIAZ"/>
    <s v="ZSRV"/>
    <s v=""/>
    <s v="P47186416"/>
    <s v="WILSON CAMACHO CERDAN"/>
    <n v="380"/>
    <n v="110.14492753623188"/>
    <s v="PEN"/>
    <s v="false"/>
  </r>
  <r>
    <s v="3450"/>
    <s v="PE"/>
    <x v="1"/>
    <n v="804"/>
    <s v="PE Marketing Mall"/>
    <s v="YPAREDES"/>
    <x v="2"/>
    <s v="1200146190"/>
    <s v="10"/>
    <x v="3153"/>
    <s v="POP_BTS _Ruleta escolar"/>
    <d v="2026-02-23T00:00:00"/>
    <s v="EXT_ACHIHUAN"/>
    <s v="ZSRV"/>
    <s v="SER_MKT"/>
    <s v="P20416564"/>
    <s v="SUSAN LEON PRODUCCIONES Y REPRESENT"/>
    <n v="380"/>
    <n v="110.14492753623188"/>
    <s v="PEN"/>
    <s v="false"/>
  </r>
  <r>
    <s v="OUL"/>
    <s v="PE"/>
    <x v="1"/>
    <n v="804"/>
    <s v="PE Marketing Mall"/>
    <s v="YPAREDES"/>
    <x v="2"/>
    <s v="1200146906"/>
    <s v="10"/>
    <x v="3154"/>
    <s v="POP_BTS_Ruleta brandeada"/>
    <d v="2026-03-09T00:00:00"/>
    <s v="EXT_ACHIHUAN"/>
    <s v="ZSRV"/>
    <s v="SER_MKT"/>
    <s v="P20416564"/>
    <s v="SUSAN LEON PRODUCCIONES Y REPRESENT"/>
    <n v="380"/>
    <n v="110.14492753623188"/>
    <s v="PEN"/>
    <s v="false"/>
  </r>
  <r>
    <s v="1110"/>
    <s v="CL"/>
    <x v="0"/>
    <n v="603"/>
    <s v="CL Ops Out/Strip"/>
    <s v="MBELLO"/>
    <x v="2"/>
    <s v="1200144190"/>
    <s v="10"/>
    <x v="3155"/>
    <s v="RETIRO DE ESCOMB. A LOC AFECT. POR ROBO"/>
    <d v="2026-01-19T00:00:00"/>
    <s v="EXT_MBELLO"/>
    <s v="ZSRV"/>
    <s v=""/>
    <s v="77692006"/>
    <s v="FISER SPA"/>
    <n v="101600"/>
    <n v="109.72751719892433"/>
    <s v="CLP"/>
    <s v="false"/>
  </r>
  <r>
    <s v="1100"/>
    <s v="CL"/>
    <x v="0"/>
    <n v="914"/>
    <s v="Corp Explo. TI"/>
    <s v="CPAVEZ"/>
    <x v="3"/>
    <s v="1200147419"/>
    <s v="10"/>
    <x v="3156"/>
    <s v="ACOC - DIEGO COLLAO"/>
    <d v="2026-03-17T00:00:00"/>
    <s v="CPAVEZ"/>
    <s v="ZSRV"/>
    <s v="SER_GRAL"/>
    <s v="96806980"/>
    <s v="ENTEL PCS TELECOMUNICACIONES S.A."/>
    <n v="100670"/>
    <n v="108.72312161826488"/>
    <s v="CLP"/>
    <s v="false"/>
  </r>
  <r>
    <s v="PCA"/>
    <s v="CO"/>
    <x v="3"/>
    <n v="704"/>
    <s v="CO Mktg Mall"/>
    <s v="PRODRIGUEZ"/>
    <x v="2"/>
    <s v="1200144131"/>
    <s v="10"/>
    <x v="3157"/>
    <s v="FEE SIGLODATA ENERO"/>
    <d v="2026-01-16T00:00:00"/>
    <s v="AMONTES"/>
    <s v="ZSRV"/>
    <s v=""/>
    <s v="C830072071"/>
    <s v="SIGLO DATA SAS"/>
    <n v="397283"/>
    <n v="108.01604132680805"/>
    <s v="COP"/>
    <s v="false"/>
  </r>
  <r>
    <s v="PCA"/>
    <s v="CO"/>
    <x v="3"/>
    <n v="704"/>
    <s v="CO Mktg Mall"/>
    <s v="PRODRIGUEZ"/>
    <x v="2"/>
    <s v="1200144131"/>
    <s v="20"/>
    <x v="3157"/>
    <s v="FEE SIGLODATA FEBRERO"/>
    <d v="2026-01-16T00:00:00"/>
    <s v="AMONTES"/>
    <s v="ZSRV"/>
    <s v=""/>
    <s v="C830072071"/>
    <s v="SIGLO DATA SAS"/>
    <n v="397283"/>
    <n v="108.01604132680805"/>
    <s v="COP"/>
    <s v="false"/>
  </r>
  <r>
    <s v="PCA"/>
    <s v="CO"/>
    <x v="3"/>
    <n v="704"/>
    <s v="CO Mktg Mall"/>
    <s v="PRODRIGUEZ"/>
    <x v="2"/>
    <s v="1200144131"/>
    <s v="30"/>
    <x v="3157"/>
    <s v="FEE SIGLODATA MARZO"/>
    <d v="2026-01-16T00:00:00"/>
    <s v="AMONTES"/>
    <s v="ZSRV"/>
    <s v=""/>
    <s v="C830072071"/>
    <s v="SIGLO DATA SAS"/>
    <n v="397283"/>
    <n v="108.01604132680805"/>
    <s v="COP"/>
    <s v="false"/>
  </r>
  <r>
    <s v="PCA"/>
    <s v="CO"/>
    <x v="3"/>
    <n v="704"/>
    <s v="CO Mktg Mall"/>
    <s v="PRODRIGUEZ"/>
    <x v="2"/>
    <s v="1200144131"/>
    <s v="40"/>
    <x v="3157"/>
    <s v="FEE SIGLODATA ABRIL"/>
    <d v="2026-01-16T00:00:00"/>
    <s v="AMONTES"/>
    <s v="ZSRV"/>
    <s v=""/>
    <s v="C830072071"/>
    <s v="SIGLO DATA SAS"/>
    <n v="397283"/>
    <n v="108.01604132680805"/>
    <s v="COP"/>
    <s v="false"/>
  </r>
  <r>
    <s v="PCA"/>
    <s v="CO"/>
    <x v="3"/>
    <n v="704"/>
    <s v="CO Mktg Mall"/>
    <s v="PRODRIGUEZ"/>
    <x v="2"/>
    <s v="1200144131"/>
    <s v="50"/>
    <x v="3157"/>
    <s v="FEE SIGLODATA MAYO"/>
    <d v="2026-01-16T00:00:00"/>
    <s v="AMONTES"/>
    <s v="ZSRV"/>
    <s v=""/>
    <s v="C830072071"/>
    <s v="SIGLO DATA SAS"/>
    <n v="397283"/>
    <n v="108.01604132680805"/>
    <s v="COP"/>
    <s v="false"/>
  </r>
  <r>
    <s v="PCA"/>
    <s v="CO"/>
    <x v="3"/>
    <n v="704"/>
    <s v="CO Mktg Mall"/>
    <s v="PRODRIGUEZ"/>
    <x v="2"/>
    <s v="1200144131"/>
    <s v="60"/>
    <x v="3157"/>
    <s v="FEE SIGLODATA JUNIO"/>
    <d v="2026-01-16T00:00:00"/>
    <s v="AMONTES"/>
    <s v="ZSRV"/>
    <s v=""/>
    <s v="C830072071"/>
    <s v="SIGLO DATA SAS"/>
    <n v="397283"/>
    <n v="108.01604132680805"/>
    <s v="COP"/>
    <s v="false"/>
  </r>
  <r>
    <s v="PCA"/>
    <s v="CO"/>
    <x v="3"/>
    <n v="704"/>
    <s v="CO Mktg Mall"/>
    <s v="PRODRIGUEZ"/>
    <x v="2"/>
    <s v="1200144131"/>
    <s v="70"/>
    <x v="3157"/>
    <s v="FEE SIGLODATA JULIO"/>
    <d v="2026-01-16T00:00:00"/>
    <s v="AMONTES"/>
    <s v="ZSRV"/>
    <s v=""/>
    <s v="C830072071"/>
    <s v="SIGLO DATA SAS"/>
    <n v="397283"/>
    <n v="108.01604132680805"/>
    <s v="COP"/>
    <s v="false"/>
  </r>
  <r>
    <s v="PCA"/>
    <s v="CO"/>
    <x v="3"/>
    <n v="704"/>
    <s v="CO Mktg Mall"/>
    <s v="PRODRIGUEZ"/>
    <x v="2"/>
    <s v="1200144131"/>
    <s v="80"/>
    <x v="3157"/>
    <s v="FEE SIGLODATA AGOSTO"/>
    <d v="2026-01-16T00:00:00"/>
    <s v="AMONTES"/>
    <s v="ZSRV"/>
    <s v=""/>
    <s v="C830072071"/>
    <s v="SIGLO DATA SAS"/>
    <n v="397283"/>
    <n v="108.01604132680805"/>
    <s v="COP"/>
    <s v="false"/>
  </r>
  <r>
    <s v="PCA"/>
    <s v="CO"/>
    <x v="3"/>
    <n v="704"/>
    <s v="CO Mktg Mall"/>
    <s v="PRODRIGUEZ"/>
    <x v="2"/>
    <s v="1200144131"/>
    <s v="90"/>
    <x v="3157"/>
    <s v="FEE SIGLODATA SEPTIEMBRE"/>
    <d v="2026-01-16T00:00:00"/>
    <s v="AMONTES"/>
    <s v="ZSRV"/>
    <s v=""/>
    <s v="C830072071"/>
    <s v="SIGLO DATA SAS"/>
    <n v="397283"/>
    <n v="108.01604132680805"/>
    <s v="COP"/>
    <s v="false"/>
  </r>
  <r>
    <s v="PCA"/>
    <s v="CO"/>
    <x v="3"/>
    <n v="704"/>
    <s v="CO Mktg Mall"/>
    <s v="PRODRIGUEZ"/>
    <x v="2"/>
    <s v="1200144131"/>
    <s v="100"/>
    <x v="3157"/>
    <s v="FEE SIGLODATA OCTUBRE"/>
    <d v="2026-01-16T00:00:00"/>
    <s v="AMONTES"/>
    <s v="ZSRV"/>
    <s v=""/>
    <s v="C830072071"/>
    <s v="SIGLO DATA SAS"/>
    <n v="397283"/>
    <n v="108.01604132680805"/>
    <s v="COP"/>
    <s v="false"/>
  </r>
  <r>
    <s v="PCA"/>
    <s v="CO"/>
    <x v="3"/>
    <n v="704"/>
    <s v="CO Mktg Mall"/>
    <s v="PRODRIGUEZ"/>
    <x v="2"/>
    <s v="1200144131"/>
    <s v="110"/>
    <x v="3157"/>
    <s v="FEE SIGLODATA NOVIEMBRE"/>
    <d v="2026-01-16T00:00:00"/>
    <s v="AMONTES"/>
    <s v="ZSRV"/>
    <s v=""/>
    <s v="C830072071"/>
    <s v="SIGLO DATA SAS"/>
    <n v="397283"/>
    <n v="108.01604132680805"/>
    <s v="COP"/>
    <s v="false"/>
  </r>
  <r>
    <s v="PCA"/>
    <s v="CO"/>
    <x v="3"/>
    <n v="704"/>
    <s v="CO Mktg Mall"/>
    <s v="PRODRIGUEZ"/>
    <x v="2"/>
    <s v="1200144131"/>
    <s v="120"/>
    <x v="3157"/>
    <s v="FEE SIGLODATA DICIEMBRE"/>
    <d v="2026-01-16T00:00:00"/>
    <s v="AMONTES"/>
    <s v="ZSRV"/>
    <s v=""/>
    <s v="C830072071"/>
    <s v="SIGLO DATA SAS"/>
    <n v="397283"/>
    <n v="108.01604132680805"/>
    <s v="COP"/>
    <s v="false"/>
  </r>
  <r>
    <s v="BOG"/>
    <s v="CO"/>
    <x v="3"/>
    <n v="710"/>
    <s v="CO Sgcia Personas"/>
    <s v="JVASQUEZ"/>
    <x v="2"/>
    <s v="1200145497"/>
    <s v="10"/>
    <x v="3158"/>
    <s v="Sum e inst sensores iluminacion oficinas"/>
    <d v="2026-02-12T00:00:00"/>
    <s v="JVASQUEZ"/>
    <s v="ZSRV"/>
    <s v=""/>
    <s v="C830043920"/>
    <s v="JIC Y CIA S A S"/>
    <n v="393880"/>
    <n v="107.09081022294725"/>
    <s v="COP"/>
    <s v="false"/>
  </r>
  <r>
    <s v="PRT"/>
    <s v="CL"/>
    <x v="0"/>
    <n v="914"/>
    <s v="Corp Explo. TI"/>
    <s v="JROBERTSON"/>
    <x v="1"/>
    <s v="1400009154"/>
    <s v="10"/>
    <x v="3159"/>
    <s v="NOC PUERTO NUEVO"/>
    <d v="2026-01-16T00:00:00"/>
    <s v="JROBERTSON"/>
    <s v="ZPMH"/>
    <s v="SER_GRAL"/>
    <s v="78605410"/>
    <s v="NETLAN COMUNICACIONES LIMITADA"/>
    <n v="2.5499999999999998"/>
    <n v="106.24999999999999"/>
    <s v="UF"/>
    <s v="false"/>
  </r>
  <r>
    <s v="PRT"/>
    <s v="CL"/>
    <x v="0"/>
    <n v="914"/>
    <s v="Corp Explo. TI"/>
    <s v="JROBERTSON"/>
    <x v="1"/>
    <s v="1400009154"/>
    <s v="20"/>
    <x v="3159"/>
    <s v="NOC PUERTO NUEVO"/>
    <d v="2026-01-16T00:00:00"/>
    <s v="JROBERTSON"/>
    <s v="ZPMH"/>
    <s v="SER_GRAL"/>
    <s v="78605410"/>
    <s v="NETLAN COMUNICACIONES LIMITADA"/>
    <n v="2.5499999999999998"/>
    <n v="106.24999999999999"/>
    <s v="UF"/>
    <s v="false"/>
  </r>
  <r>
    <s v="PRT"/>
    <s v="CL"/>
    <x v="0"/>
    <n v="914"/>
    <s v="Corp Explo. TI"/>
    <s v="JROBERTSON"/>
    <x v="1"/>
    <s v="1400009154"/>
    <s v="30"/>
    <x v="3159"/>
    <s v="NOC PUERTO NUEVO"/>
    <d v="2026-01-16T00:00:00"/>
    <s v="JROBERTSON"/>
    <s v="ZPMH"/>
    <s v="SER_GRAL"/>
    <s v="78605410"/>
    <s v="NETLAN COMUNICACIONES LIMITADA"/>
    <n v="2.5499999999999998"/>
    <n v="106.24999999999999"/>
    <s v="UF"/>
    <s v="false"/>
  </r>
  <r>
    <s v="PRT"/>
    <s v="CL"/>
    <x v="0"/>
    <n v="914"/>
    <s v="Corp Explo. TI"/>
    <s v="JROBERTSON"/>
    <x v="1"/>
    <s v="1400009154"/>
    <s v="40"/>
    <x v="3159"/>
    <s v="NOC PUERTO NUEVO"/>
    <d v="2026-01-16T00:00:00"/>
    <s v="JROBERTSON"/>
    <s v="ZPMH"/>
    <s v="SER_GRAL"/>
    <s v="78605410"/>
    <s v="NETLAN COMUNICACIONES LIMITADA"/>
    <n v="2.5499999999999998"/>
    <n v="106.24999999999999"/>
    <s v="UF"/>
    <s v="false"/>
  </r>
  <r>
    <s v="PRT"/>
    <s v="CL"/>
    <x v="0"/>
    <n v="914"/>
    <s v="Corp Explo. TI"/>
    <s v="JROBERTSON"/>
    <x v="1"/>
    <s v="1400009154"/>
    <s v="50"/>
    <x v="3159"/>
    <s v="NOC PUERTO NUEVO"/>
    <d v="2026-01-16T00:00:00"/>
    <s v="JROBERTSON"/>
    <s v="ZPMH"/>
    <s v="SER_GRAL"/>
    <s v="78605410"/>
    <s v="NETLAN COMUNICACIONES LIMITADA"/>
    <n v="2.5499999999999998"/>
    <n v="106.24999999999999"/>
    <s v="UF"/>
    <s v="false"/>
  </r>
  <r>
    <s v="PRT"/>
    <s v="CL"/>
    <x v="0"/>
    <n v="914"/>
    <s v="Corp Explo. TI"/>
    <s v="JROBERTSON"/>
    <x v="1"/>
    <s v="1400009154"/>
    <s v="60"/>
    <x v="3159"/>
    <s v="NOC PUERTO NUEVO"/>
    <d v="2026-01-16T00:00:00"/>
    <s v="JROBERTSON"/>
    <s v="ZPMH"/>
    <s v="SER_GRAL"/>
    <s v="78605410"/>
    <s v="NETLAN COMUNICACIONES LIMITADA"/>
    <n v="2.5499999999999998"/>
    <n v="106.24999999999999"/>
    <s v="UF"/>
    <s v="false"/>
  </r>
  <r>
    <s v="PRT"/>
    <s v="CL"/>
    <x v="0"/>
    <n v="914"/>
    <s v="Corp Explo. TI"/>
    <s v="JROBERTSON"/>
    <x v="1"/>
    <s v="1400009154"/>
    <s v="70"/>
    <x v="3159"/>
    <s v="NOC PUERTO NUEVO"/>
    <d v="2026-01-16T00:00:00"/>
    <s v="JROBERTSON"/>
    <s v="ZPMH"/>
    <s v="SER_GRAL"/>
    <s v="78605410"/>
    <s v="NETLAN COMUNICACIONES LIMITADA"/>
    <n v="2.5499999999999998"/>
    <n v="106.24999999999999"/>
    <s v="UF"/>
    <s v="false"/>
  </r>
  <r>
    <s v="PRT"/>
    <s v="CL"/>
    <x v="0"/>
    <n v="914"/>
    <s v="Corp Explo. TI"/>
    <s v="JROBERTSON"/>
    <x v="1"/>
    <s v="1400009154"/>
    <s v="80"/>
    <x v="3159"/>
    <s v="NOC PUERTO NUEVO"/>
    <d v="2026-01-16T00:00:00"/>
    <s v="JROBERTSON"/>
    <s v="ZPMH"/>
    <s v="SER_GRAL"/>
    <s v="78605410"/>
    <s v="NETLAN COMUNICACIONES LIMITADA"/>
    <n v="2.5499999999999998"/>
    <n v="106.24999999999999"/>
    <s v="UF"/>
    <s v="false"/>
  </r>
  <r>
    <s v="PRT"/>
    <s v="CL"/>
    <x v="0"/>
    <n v="914"/>
    <s v="Corp Explo. TI"/>
    <s v="JROBERTSON"/>
    <x v="1"/>
    <s v="1400009154"/>
    <s v="90"/>
    <x v="3159"/>
    <s v="NOC PUERTO NUEVO"/>
    <d v="2026-01-16T00:00:00"/>
    <s v="JROBERTSON"/>
    <s v="ZPMH"/>
    <s v="SER_GRAL"/>
    <s v="78605410"/>
    <s v="NETLAN COMUNICACIONES LIMITADA"/>
    <n v="2.5499999999999998"/>
    <n v="106.24999999999999"/>
    <s v="UF"/>
    <s v="false"/>
  </r>
  <r>
    <s v="PRT"/>
    <s v="CL"/>
    <x v="0"/>
    <n v="914"/>
    <s v="Corp Explo. TI"/>
    <s v="JROBERTSON"/>
    <x v="1"/>
    <s v="1400009154"/>
    <s v="100"/>
    <x v="3159"/>
    <s v="NOC PUERTO NUEVO"/>
    <d v="2026-01-16T00:00:00"/>
    <s v="JROBERTSON"/>
    <s v="ZPMH"/>
    <s v="SER_GRAL"/>
    <s v="78605410"/>
    <s v="NETLAN COMUNICACIONES LIMITADA"/>
    <n v="2.5499999999999998"/>
    <n v="106.24999999999999"/>
    <s v="UF"/>
    <s v="false"/>
  </r>
  <r>
    <s v="PRT"/>
    <s v="CL"/>
    <x v="0"/>
    <n v="914"/>
    <s v="Corp Explo. TI"/>
    <s v="JROBERTSON"/>
    <x v="1"/>
    <s v="1400009154"/>
    <s v="110"/>
    <x v="3159"/>
    <s v="NOC PUERTO NUEVO"/>
    <d v="2026-01-16T00:00:00"/>
    <s v="JROBERTSON"/>
    <s v="ZPMH"/>
    <s v="SER_GRAL"/>
    <s v="78605410"/>
    <s v="NETLAN COMUNICACIONES LIMITADA"/>
    <n v="2.5499999999999998"/>
    <n v="106.24999999999999"/>
    <s v="UF"/>
    <s v="false"/>
  </r>
  <r>
    <s v="PRT"/>
    <s v="CL"/>
    <x v="0"/>
    <n v="914"/>
    <s v="Corp Explo. TI"/>
    <s v="JROBERTSON"/>
    <x v="1"/>
    <s v="1400009154"/>
    <s v="120"/>
    <x v="3159"/>
    <s v="NOC PUERTO NUEVO"/>
    <d v="2026-01-16T00:00:00"/>
    <s v="JROBERTSON"/>
    <s v="ZPMH"/>
    <s v="SER_GRAL"/>
    <s v="78605410"/>
    <s v="NETLAN COMUNICACIONES LIMITADA"/>
    <n v="2.5499999999999998"/>
    <n v="106.24999999999999"/>
    <s v="UF"/>
    <s v="false"/>
  </r>
  <r>
    <s v="3510"/>
    <s v="PE"/>
    <x v="1"/>
    <n v="802"/>
    <s v="PE Ops Mall"/>
    <s v="DDIAZ"/>
    <x v="2"/>
    <s v="1200146830"/>
    <s v="10"/>
    <x v="3160"/>
    <s v="Monitor de 24&quot;"/>
    <d v="2026-03-06T00:00:00"/>
    <s v="DDIAZ"/>
    <s v="ZSRV"/>
    <s v=""/>
    <s v="P60330629"/>
    <s v="GOLDSER SERVICIOS GENERALES S.R.L"/>
    <n v="365.96"/>
    <n v="106.07536231884056"/>
    <s v="PEN"/>
    <s v="false"/>
  </r>
  <r>
    <s v="AEB"/>
    <s v="CL"/>
    <x v="0"/>
    <n v="602"/>
    <s v="CL Ops Mall"/>
    <s v="MFREITEZ"/>
    <x v="3"/>
    <s v="1200147305"/>
    <s v="10"/>
    <x v="3161"/>
    <s v="EPP 2026"/>
    <d v="2026-03-13T00:00:00"/>
    <s v="KVARAS"/>
    <s v="ZSRV"/>
    <s v=""/>
    <s v="96542490"/>
    <s v="TRECK S.A"/>
    <n v="97840"/>
    <n v="105.66673506636572"/>
    <s v="CLP"/>
    <s v="false"/>
  </r>
  <r>
    <s v="ACH"/>
    <s v="CL"/>
    <x v="0"/>
    <n v="928"/>
    <s v="Corp Gest Riesgo"/>
    <s v="cfuentes"/>
    <x v="1"/>
    <s v="1400009096"/>
    <s v="10"/>
    <x v="3162"/>
    <s v="Endoso prórroga Póliza Ciberseguridad 22"/>
    <d v="2026-01-09T00:00:00"/>
    <s v="PMUNOZ"/>
    <s v="ZPMH"/>
    <s v=""/>
    <s v="99225000"/>
    <s v="CHUBB SEGUROS CHILE S.A."/>
    <n v="105.63"/>
    <n v="105.63"/>
    <s v="USD"/>
    <s v="false"/>
  </r>
  <r>
    <s v="MCH"/>
    <s v="PE"/>
    <x v="2"/>
    <n v="803"/>
    <s v="PE Ops Out/Strips"/>
    <s v="EREJAS"/>
    <x v="2"/>
    <s v="1200146416"/>
    <s v="10"/>
    <x v="3163"/>
    <s v="Sum. Viniles para tachos ecologicos MCH"/>
    <d v="2026-02-26T00:00:00"/>
    <s v="EREJAS"/>
    <s v="ZSRV"/>
    <s v=""/>
    <s v="P45391868"/>
    <s v="IMAGEN ALTERNATIVA S.A.C."/>
    <n v="362.5"/>
    <n v="105.07246376811594"/>
    <s v="PEN"/>
    <s v="false"/>
  </r>
  <r>
    <s v="DCO"/>
    <s v="CO"/>
    <x v="3"/>
    <n v="710"/>
    <s v="CO Sgcia Personas"/>
    <s v="JVASQUEZ"/>
    <x v="2"/>
    <s v="1200145705"/>
    <s v="10"/>
    <x v="3164"/>
    <s v="Desmonte y monte mob meeting point Of"/>
    <d v="2026-02-16T00:00:00"/>
    <s v="JVASQUEZ"/>
    <s v="ZSRV"/>
    <s v=""/>
    <s v="C901389509"/>
    <s v="GRUPO SERVICIOS Y SOLUCIONES MODULA"/>
    <n v="385000"/>
    <n v="104.67645459488853"/>
    <s v="COP"/>
    <s v="false"/>
  </r>
  <r>
    <s v="3510"/>
    <s v="PE"/>
    <x v="1"/>
    <n v="802"/>
    <s v="PE Ops Mall"/>
    <s v="DDIAZ"/>
    <x v="2"/>
    <s v="1200145924"/>
    <s v="10"/>
    <x v="3165"/>
    <s v="Señaléticas QR Mesas"/>
    <d v="2026-02-18T00:00:00"/>
    <s v="DDIAZ"/>
    <s v="ZSRV"/>
    <s v=""/>
    <s v="P49614128"/>
    <s v="BACKSTAGE &amp; MARKETING SRL"/>
    <n v="360"/>
    <n v="104.34782608695652"/>
    <s v="PEN"/>
    <s v="false"/>
  </r>
  <r>
    <s v="6400"/>
    <s v="PE"/>
    <x v="2"/>
    <n v="804"/>
    <s v="PE Marketing Mall"/>
    <s v="PBRAVO"/>
    <x v="2"/>
    <s v="1200146761"/>
    <s v="10"/>
    <x v="3166"/>
    <s v="PUBLICIDAD DIGITAL LOCAL"/>
    <d v="2026-03-05T00:00:00"/>
    <s v="EXT_EDAVILA"/>
    <s v="ZSRV"/>
    <s v="SER_MKT"/>
    <s v="P20416564"/>
    <s v="SUSAN LEON PRODUCCIONES Y REPRESENT"/>
    <n v="360"/>
    <n v="104.34782608695652"/>
    <s v="PEN"/>
    <s v="false"/>
  </r>
  <r>
    <s v="3540"/>
    <s v="PE"/>
    <x v="1"/>
    <n v="813"/>
    <s v="PE Gcia Ops"/>
    <s v="LCHIPAYO"/>
    <x v="3"/>
    <s v="1200147420"/>
    <s v="10"/>
    <x v="3167"/>
    <s v="Trofeos Ecomall"/>
    <d v="2026-03-16T00:00:00"/>
    <s v="ARRIVERA"/>
    <s v="ZSRV"/>
    <s v="SER_GRAL"/>
    <s v="P06674761"/>
    <s v="GALLIANI ORTEGA JOSE ANTONIO"/>
    <n v="360"/>
    <n v="104.34782608695652"/>
    <s v="PEN"/>
    <s v="false"/>
  </r>
  <r>
    <s v="1100"/>
    <s v="CL"/>
    <x v="0"/>
    <n v="614"/>
    <s v="CL Explotación TI"/>
    <s v="CPAVEZ"/>
    <x v="3"/>
    <s v="1200147063"/>
    <s v="10"/>
    <x v="3168"/>
    <s v="SALIDA - DENIS SAEZ"/>
    <d v="2026-03-11T00:00:00"/>
    <s v="CPAVEZ"/>
    <s v="ZSRV"/>
    <s v="SER_GRAL"/>
    <s v="96806980"/>
    <s v="ENTEL PCS TELECOMUNICACIONES S.A."/>
    <n v="96070"/>
    <n v="103.7551434773687"/>
    <s v="CLP"/>
    <s v="false"/>
  </r>
  <r>
    <s v="PHM"/>
    <s v="CO"/>
    <x v="3"/>
    <n v="704"/>
    <s v="CO Mktg Mall"/>
    <s v="JPERDOMO"/>
    <x v="2"/>
    <s v="1200146491"/>
    <s v="10"/>
    <x v="3169"/>
    <s v="ACTIVACIÓN POP CLUB DEL PARQUE PAF"/>
    <d v="2026-02-27T00:00:00"/>
    <s v="AMONTES"/>
    <s v="ZSRV"/>
    <s v="SER_MKT"/>
    <s v="C43109691"/>
    <s v="CATALINA ANDREA ACEVEDO RESTREPO"/>
    <n v="380000"/>
    <n v="103.31702011963023"/>
    <s v="COP"/>
    <s v="false"/>
  </r>
  <r>
    <s v="MCH"/>
    <s v="PE"/>
    <x v="2"/>
    <n v="803"/>
    <s v="PE Ops Out/Strips"/>
    <s v="EREJAS"/>
    <x v="2"/>
    <s v="1200144908"/>
    <s v="10"/>
    <x v="3170"/>
    <s v="Manto Esp. Aire acondicionado of. Adm MC"/>
    <d v="2026-02-02T00:00:00"/>
    <s v="EREJAS"/>
    <s v="ZSRV"/>
    <s v=""/>
    <s v="P60123269"/>
    <s v="JD COOL INGENIEROS E.I.R.L"/>
    <n v="355"/>
    <n v="102.89855072463767"/>
    <s v="PEN"/>
    <s v="false"/>
  </r>
  <r>
    <s v="BOG"/>
    <s v="CO"/>
    <x v="3"/>
    <n v="704"/>
    <s v="CO Mktg Mall"/>
    <s v="VESPINOSA"/>
    <x v="2"/>
    <s v="1200144117"/>
    <s v="10"/>
    <x v="3171"/>
    <s v="IMPRESIÓN VOLANTES SOMOS WALLET"/>
    <d v="2026-01-16T00:00:00"/>
    <s v="AMONTES"/>
    <s v="ZSRV"/>
    <s v="SER_MKT"/>
    <s v="C800234331"/>
    <s v="GRAFIQ EDITORES S A S"/>
    <n v="376800"/>
    <n v="102.44698205546493"/>
    <s v="COP"/>
    <s v="false"/>
  </r>
  <r>
    <s v="6400"/>
    <s v="PE"/>
    <x v="2"/>
    <n v="804"/>
    <s v="PE Marketing Mall"/>
    <s v="PBRAVO"/>
    <x v="2"/>
    <s v="1200145442"/>
    <s v="10"/>
    <x v="3172"/>
    <s v="Renovación de Señáletica Comercial"/>
    <d v="2026-02-11T00:00:00"/>
    <s v="EXT_EDAVILA"/>
    <s v="ZSRV"/>
    <s v="SER_MKT"/>
    <s v="P53508634"/>
    <s v="INVERSIONES QUISPE &amp; GUTIERREZ S.A."/>
    <n v="352"/>
    <n v="102.02898550724638"/>
    <s v="PEN"/>
    <s v="false"/>
  </r>
  <r>
    <s v="6500"/>
    <s v="PE"/>
    <x v="2"/>
    <n v="816"/>
    <s v="PE Sgcia Infra"/>
    <s v="MGRATELLY"/>
    <x v="2"/>
    <s v="1200144662"/>
    <s v="10"/>
    <x v="3173"/>
    <s v="REVISION_VES1_ENERO_2026"/>
    <d v="2026-01-27T00:00:00"/>
    <s v="EXT_ACHIHUAN"/>
    <s v="ZSRV"/>
    <s v="SER_GRAL"/>
    <s v="P49259204"/>
    <s v="AF CONCEPT S.A.C."/>
    <n v="350"/>
    <n v="101.44927536231883"/>
    <s v="PEN"/>
    <s v="false"/>
  </r>
  <r>
    <s v="6400"/>
    <s v="PE"/>
    <x v="2"/>
    <n v="804"/>
    <s v="PE Marketing Mall"/>
    <s v="PBRAVO"/>
    <x v="2"/>
    <s v="1200145444"/>
    <s v="10"/>
    <x v="3174"/>
    <s v="Elaboración e instalación de Banner"/>
    <d v="2026-02-11T00:00:00"/>
    <s v="EXT_EDAVILA"/>
    <s v="ZSRV"/>
    <s v="SER_MKT"/>
    <s v="P53508634"/>
    <s v="INVERSIONES QUISPE &amp; GUTIERREZ S.A."/>
    <n v="350"/>
    <n v="101.44927536231883"/>
    <s v="PEN"/>
    <s v="false"/>
  </r>
  <r>
    <s v="6000"/>
    <s v="PE"/>
    <x v="2"/>
    <n v="804"/>
    <s v="PE Marketing Mall"/>
    <s v="AATOCHE"/>
    <x v="2"/>
    <s v="1200146462"/>
    <s v="10"/>
    <x v="3175"/>
    <s v="Eventos_Animación13.02_Febrero"/>
    <d v="2026-02-27T00:00:00"/>
    <s v="EXT_KNOLASCO"/>
    <s v="ZSRV"/>
    <s v="SER_MKT"/>
    <s v="P55475164"/>
    <s v="INVERSIONES LURA S.A.C"/>
    <n v="350"/>
    <n v="101.44927536231883"/>
    <s v="PEN"/>
    <s v="false"/>
  </r>
  <r>
    <s v="6400"/>
    <s v="PE"/>
    <x v="2"/>
    <n v="804"/>
    <s v="PE Marketing Mall"/>
    <s v="PBRAVO"/>
    <x v="2"/>
    <s v="1200146760"/>
    <s v="10"/>
    <x v="3176"/>
    <s v="ELABORACION E INSTALACION DE BANNER"/>
    <d v="2026-03-05T00:00:00"/>
    <s v="EXT_EDAVILA"/>
    <s v="ZSRV"/>
    <s v="SER_MKT"/>
    <s v="P53508634"/>
    <s v="INVERSIONES QUISPE &amp; GUTIERREZ S.A."/>
    <n v="350"/>
    <n v="101.44927536231883"/>
    <s v="PEN"/>
    <s v="false"/>
  </r>
  <r>
    <s v="6700"/>
    <s v="PE"/>
    <x v="2"/>
    <n v="802"/>
    <s v="PE Ops Mall"/>
    <s v="ZDIAZ"/>
    <x v="2"/>
    <s v="1200145306"/>
    <s v="10"/>
    <x v="3177"/>
    <s v="SUMINISTRO DE KIT EPÓXICO BONN EPOXI 453"/>
    <d v="2026-02-10T00:00:00"/>
    <s v="ZDIAZ"/>
    <s v="ZSRV"/>
    <s v=""/>
    <s v="P56607803"/>
    <s v="NATIONAL FACILITIES MANAGEMENT S.A."/>
    <n v="343.75"/>
    <n v="99.637681159420282"/>
    <s v="PEN"/>
    <s v="false"/>
  </r>
  <r>
    <s v="PCA"/>
    <s v="CO"/>
    <x v="3"/>
    <n v="702"/>
    <s v="CO Ops Mall"/>
    <s v="DLOZADA"/>
    <x v="3"/>
    <s v="1200147267"/>
    <s v="10"/>
    <x v="3178"/>
    <s v="SUMIN TENSIOMETRO-PULSIOXIMETROS"/>
    <d v="2026-03-13T00:00:00"/>
    <s v="EXT_AFLOREZ"/>
    <s v="ZSRV"/>
    <s v=""/>
    <s v="C900669496"/>
    <s v="COMERCIALIZADORA DE INSUMOS"/>
    <n v="365000"/>
    <n v="99.238716693855352"/>
    <s v="COP"/>
    <s v="false"/>
  </r>
  <r>
    <s v="6740"/>
    <s v="PE"/>
    <x v="2"/>
    <n v="803"/>
    <s v="PE Ops Out/Strips"/>
    <s v="KORDAYA"/>
    <x v="2"/>
    <s v="1200144600"/>
    <s v="10"/>
    <x v="2322"/>
    <s v="RECOJO_RRSS_20%"/>
    <d v="2026-01-26T00:00:00"/>
    <s v="KORDAYA"/>
    <s v="ZSRV"/>
    <s v=""/>
    <s v="P60839151"/>
    <s v="ECOLOGIA SERVICIOS Y TRANSPORTE S.A"/>
    <n v="342"/>
    <n v="99.130434782608688"/>
    <s v="PEN"/>
    <s v="false"/>
  </r>
  <r>
    <s v="MVS"/>
    <s v="PE"/>
    <x v="2"/>
    <n v="803"/>
    <s v="PE Ops Out/Strips"/>
    <s v="KORDAYA"/>
    <x v="2"/>
    <s v="1200144997"/>
    <s v="10"/>
    <x v="2323"/>
    <s v="RECOJO_RRSS_20%"/>
    <d v="2026-02-03T00:00:00"/>
    <s v="KORDAYA"/>
    <s v="ZSRV"/>
    <s v=""/>
    <s v="P60839151"/>
    <s v="ECOLOGIA SERVICIOS Y TRANSPORTE S.A"/>
    <n v="342"/>
    <n v="99.130434782608688"/>
    <s v="PEN"/>
    <s v="false"/>
  </r>
  <r>
    <s v="PCA"/>
    <s v="CO"/>
    <x v="3"/>
    <n v="702"/>
    <s v="CO Ops Mall"/>
    <s v="DLOZADA"/>
    <x v="2"/>
    <s v="1200145154"/>
    <s v="10"/>
    <x v="3179"/>
    <s v="SERVICIO ADIC DISPOSICIÓN CHATARRA PCA"/>
    <d v="2026-02-05T00:00:00"/>
    <s v="EXT_AFLOREZ"/>
    <s v="ZSRV"/>
    <s v=""/>
    <s v="C800125313"/>
    <s v="SUMMAR PROCESOS S.A.S"/>
    <n v="364561"/>
    <n v="99.119358346927683"/>
    <s v="COP"/>
    <s v="false"/>
  </r>
  <r>
    <s v="ACO"/>
    <s v="CL"/>
    <x v="0"/>
    <n v="602"/>
    <s v="CL Ops Mall"/>
    <s v="FGONZALEZG"/>
    <x v="2"/>
    <s v="1200145328"/>
    <s v="10"/>
    <x v="3180"/>
    <s v="Limpieza local Telepizza"/>
    <d v="2026-02-10T00:00:00"/>
    <s v="FGONZALEZG"/>
    <s v="ZSRV"/>
    <s v=""/>
    <s v="80571500"/>
    <s v="ISS SERVICIOS GENERALES LIMITADA"/>
    <n v="91319"/>
    <n v="98.624086054021362"/>
    <s v="CLP"/>
    <s v="false"/>
  </r>
  <r>
    <s v="MIN"/>
    <s v="PE"/>
    <x v="1"/>
    <n v="804"/>
    <s v="PE Marketing Mall"/>
    <s v="AATOCHE"/>
    <x v="2"/>
    <s v="1200144022"/>
    <s v="10"/>
    <x v="3181"/>
    <s v="Cuponera ENERO comparsa"/>
    <d v="2026-01-14T00:00:00"/>
    <s v="EXT_EDAVILA"/>
    <s v="ZSRV"/>
    <s v="SER_MKT"/>
    <s v="P602425674"/>
    <s v="CORPORACION COPIAS EXPRESS S.R.L."/>
    <n v="340"/>
    <n v="98.550724637681157"/>
    <s v="PEN"/>
    <s v="false"/>
  </r>
  <r>
    <s v="OAS"/>
    <s v="CO"/>
    <x v="3"/>
    <n v="709"/>
    <s v="CO Mktg Div"/>
    <s v="CGUTIERREZ"/>
    <x v="2"/>
    <s v="1200144154"/>
    <s v="60"/>
    <x v="3182"/>
    <s v="Musicar Jun 2026"/>
    <d v="2026-01-16T00:00:00"/>
    <s v="EXT_CRAMOS"/>
    <s v="ZSRV"/>
    <s v="SER_MKT"/>
    <s v="C860047239"/>
    <s v="MUSICAR S.A.S"/>
    <n v="362384"/>
    <n v="98.527460576400216"/>
    <s v="COP"/>
    <s v="false"/>
  </r>
  <r>
    <s v="OAS"/>
    <s v="CO"/>
    <x v="3"/>
    <n v="709"/>
    <s v="CO Mktg Div"/>
    <s v="CGUTIERREZ"/>
    <x v="2"/>
    <s v="1200144154"/>
    <s v="70"/>
    <x v="3182"/>
    <s v="Musicar Jul 2026"/>
    <d v="2026-01-16T00:00:00"/>
    <s v="EXT_CRAMOS"/>
    <s v="ZSRV"/>
    <s v="SER_MKT"/>
    <s v="C860047239"/>
    <s v="MUSICAR S.A.S"/>
    <n v="362384"/>
    <n v="98.527460576400216"/>
    <s v="COP"/>
    <s v="false"/>
  </r>
  <r>
    <s v="OAS"/>
    <s v="CO"/>
    <x v="3"/>
    <n v="709"/>
    <s v="CO Mktg Div"/>
    <s v="CGUTIERREZ"/>
    <x v="2"/>
    <s v="1200144154"/>
    <s v="80"/>
    <x v="3182"/>
    <s v="Musicar Ago 2026"/>
    <d v="2026-01-16T00:00:00"/>
    <s v="EXT_CRAMOS"/>
    <s v="ZSRV"/>
    <s v="SER_MKT"/>
    <s v="C860047239"/>
    <s v="MUSICAR S.A.S"/>
    <n v="362384"/>
    <n v="98.527460576400216"/>
    <s v="COP"/>
    <s v="false"/>
  </r>
  <r>
    <s v="OAS"/>
    <s v="CO"/>
    <x v="3"/>
    <n v="709"/>
    <s v="CO Mktg Div"/>
    <s v="CGUTIERREZ"/>
    <x v="2"/>
    <s v="1200144154"/>
    <s v="90"/>
    <x v="3182"/>
    <s v="Musicar Sep 2026"/>
    <d v="2026-01-16T00:00:00"/>
    <s v="EXT_CRAMOS"/>
    <s v="ZSRV"/>
    <s v="SER_MKT"/>
    <s v="C860047239"/>
    <s v="MUSICAR S.A.S"/>
    <n v="362384"/>
    <n v="98.527460576400216"/>
    <s v="COP"/>
    <s v="false"/>
  </r>
  <r>
    <s v="OAS"/>
    <s v="CO"/>
    <x v="3"/>
    <n v="709"/>
    <s v="CO Mktg Div"/>
    <s v="CGUTIERREZ"/>
    <x v="2"/>
    <s v="1200144154"/>
    <s v="100"/>
    <x v="3182"/>
    <s v="Musicar Oct 2026"/>
    <d v="2026-01-16T00:00:00"/>
    <s v="EXT_CRAMOS"/>
    <s v="ZSRV"/>
    <s v="SER_MKT"/>
    <s v="C860047239"/>
    <s v="MUSICAR S.A.S"/>
    <n v="362384"/>
    <n v="98.527460576400216"/>
    <s v="COP"/>
    <s v="false"/>
  </r>
  <r>
    <s v="OAS"/>
    <s v="CO"/>
    <x v="3"/>
    <n v="709"/>
    <s v="CO Mktg Div"/>
    <s v="CGUTIERREZ"/>
    <x v="2"/>
    <s v="1200144154"/>
    <s v="110"/>
    <x v="3182"/>
    <s v="Musicar Nov 2026"/>
    <d v="2026-01-16T00:00:00"/>
    <s v="EXT_CRAMOS"/>
    <s v="ZSRV"/>
    <s v="SER_MKT"/>
    <s v="C860047239"/>
    <s v="MUSICAR S.A.S"/>
    <n v="362384"/>
    <n v="98.527460576400216"/>
    <s v="COP"/>
    <s v="false"/>
  </r>
  <r>
    <s v="OAS"/>
    <s v="CO"/>
    <x v="3"/>
    <n v="709"/>
    <s v="CO Mktg Div"/>
    <s v="CGUTIERREZ"/>
    <x v="2"/>
    <s v="1200144154"/>
    <s v="120"/>
    <x v="3182"/>
    <s v="Musicar Dic 2026"/>
    <d v="2026-01-16T00:00:00"/>
    <s v="EXT_CRAMOS"/>
    <s v="ZSRV"/>
    <s v="SER_MKT"/>
    <s v="C860047239"/>
    <s v="MUSICAR S.A.S"/>
    <n v="362384"/>
    <n v="98.527460576400216"/>
    <s v="COP"/>
    <s v="false"/>
  </r>
  <r>
    <s v="4150"/>
    <s v="CO"/>
    <x v="3"/>
    <n v="715"/>
    <s v="CO Gcia Inmob"/>
    <s v="LCAMARGO"/>
    <x v="2"/>
    <s v="1200144294"/>
    <s v="30"/>
    <x v="1359"/>
    <s v="AI"/>
    <d v="2026-01-20T00:00:00"/>
    <s v="LCAMARGO"/>
    <s v="ZSRV"/>
    <s v=""/>
    <s v="C900171033"/>
    <s v="JARCO SOCIEDAD POR ACCIONES SIMPLIF"/>
    <n v="362050"/>
    <n v="98.436650353452961"/>
    <s v="COP"/>
    <s v="false"/>
  </r>
  <r>
    <s v="3520"/>
    <s v="PE"/>
    <x v="1"/>
    <n v="808"/>
    <s v="PE Área Legal"/>
    <s v="GOLIVERI"/>
    <x v="2"/>
    <s v="1200145785"/>
    <s v="10"/>
    <x v="3183"/>
    <s v="DN - Inscripción de Apoderados"/>
    <d v="2026-02-17T00:00:00"/>
    <s v="SGARIBAY"/>
    <s v="ZSRV"/>
    <s v=""/>
    <s v="P18214620"/>
    <s v="GONZALO GUSTAVO GONZALES GONZALES"/>
    <n v="338.98"/>
    <n v="98.255072463768116"/>
    <s v="PEN"/>
    <s v="false"/>
  </r>
  <r>
    <s v="PCA"/>
    <s v="CO"/>
    <x v="3"/>
    <n v="702"/>
    <s v="CO Ops Mall"/>
    <s v="DLOZADA"/>
    <x v="2"/>
    <s v="1200146343"/>
    <s v="10"/>
    <x v="3184"/>
    <s v="REVISIÓN FALLA LECTOR TARJETAS ASCENSOR"/>
    <d v="2026-02-25T00:00:00"/>
    <s v="RFC_CPI_SAP"/>
    <s v="ZSRV"/>
    <s v=""/>
    <s v="C804008044"/>
    <s v="ANS COMUNICACIONES S.A.S"/>
    <n v="360000"/>
    <n v="97.879282218597069"/>
    <s v="COP"/>
    <s v="false"/>
  </r>
  <r>
    <s v="MAM"/>
    <s v="CL"/>
    <x v="0"/>
    <n v="604"/>
    <s v="CL Marketing Mall"/>
    <s v="CESTAY"/>
    <x v="2"/>
    <s v="1200144852"/>
    <s v="10"/>
    <x v="3185"/>
    <s v="RETIRO PENDONES/VDV/ENERO26"/>
    <d v="2026-01-30T00:00:00"/>
    <s v="CESTAY"/>
    <s v="ZSRV"/>
    <s v=""/>
    <s v="76593514"/>
    <s v="TEMPO PRODUCCIONES BY DS SPA"/>
    <n v="90000"/>
    <n v="97.199572321881789"/>
    <s v="CLP"/>
    <s v="false"/>
  </r>
  <r>
    <s v="1100"/>
    <s v="CL"/>
    <x v="0"/>
    <n v="602"/>
    <s v="CL Ops Mall"/>
    <s v="AGOMEZ"/>
    <x v="2"/>
    <s v="1200146586"/>
    <s v="20"/>
    <x v="2524"/>
    <s v="Grafica pasillo Pato estacionamiento"/>
    <d v="2026-03-03T00:00:00"/>
    <s v="EXT_DMENESES"/>
    <s v="ZSRV"/>
    <s v=""/>
    <s v="76593514"/>
    <s v="TEMPO PRODUCCIONES BY DS SPA"/>
    <n v="90000"/>
    <n v="97.199572321881789"/>
    <s v="CLP"/>
    <s v="false"/>
  </r>
  <r>
    <s v="6650"/>
    <s v="PE"/>
    <x v="2"/>
    <n v="802"/>
    <s v="PE Ops Mall"/>
    <s v="Ameza"/>
    <x v="2"/>
    <s v="1200146097"/>
    <s v="10"/>
    <x v="3186"/>
    <s v="Proyecto Radios PoC: Equipos de respaldo"/>
    <d v="2026-02-22T00:00:00"/>
    <s v="AMEZAR"/>
    <s v="ZSRV"/>
    <s v="SER_VARIO"/>
    <s v="P55219583"/>
    <s v="SERVICIOS EVENTOS SPECIALES"/>
    <n v="335.16"/>
    <n v="97.147826086956528"/>
    <s v="PEN"/>
    <s v="false"/>
  </r>
  <r>
    <s v="6030"/>
    <s v="PE"/>
    <x v="2"/>
    <n v="804"/>
    <s v="PE Marketing Mall"/>
    <s v="JHURTADO"/>
    <x v="3"/>
    <s v="1200147121"/>
    <s v="10"/>
    <x v="3187"/>
    <s v="Otros Gastos Digital_Otras Campañas_COMP"/>
    <d v="2026-03-11T00:00:00"/>
    <s v="EXT_KNOLASCO"/>
    <s v="ZSRV"/>
    <s v="SER_MKT"/>
    <s v="P49614128"/>
    <s v="BACKSTAGE &amp; MARKETING SRL"/>
    <n v="335"/>
    <n v="97.101449275362313"/>
    <s v="PEN"/>
    <s v="false"/>
  </r>
  <r>
    <s v="DCO"/>
    <s v="CO"/>
    <x v="3"/>
    <n v="711"/>
    <s v="CO A.Finanzas"/>
    <s v="ABARRAGAN"/>
    <x v="2"/>
    <s v="1200144216"/>
    <s v="10"/>
    <x v="3188"/>
    <s v="ALQUILER EQUIPO AGUA DIC 25"/>
    <d v="2026-01-19T00:00:00"/>
    <s v="LBARRAGAN"/>
    <s v="ZSRV"/>
    <s v=""/>
    <s v="C900278155"/>
    <s v="HIDROSPOT SAS"/>
    <n v="356045"/>
    <n v="96.803969548667752"/>
    <s v="COP"/>
    <s v="false"/>
  </r>
  <r>
    <s v="DCO"/>
    <s v="CO"/>
    <x v="3"/>
    <n v="711"/>
    <s v="CO A.Finanzas"/>
    <s v="ABARRAGAN"/>
    <x v="2"/>
    <s v="1200145462"/>
    <s v="10"/>
    <x v="3189"/>
    <s v="ALQUILE EQUIPO DE AGUA ENE 26"/>
    <d v="2026-02-11T00:00:00"/>
    <s v="LBARRAGAN"/>
    <s v="ZSRV"/>
    <s v=""/>
    <s v="C900278155"/>
    <s v="HIDROSPOT SAS"/>
    <n v="356045"/>
    <n v="96.803969548667752"/>
    <s v="COP"/>
    <s v="false"/>
  </r>
  <r>
    <s v="DCO"/>
    <s v="CO"/>
    <x v="3"/>
    <n v="711"/>
    <s v="CO A.Finanzas"/>
    <s v="ABARRAGAN"/>
    <x v="2"/>
    <s v="1200146629"/>
    <s v="10"/>
    <x v="3190"/>
    <s v="ALQUILER EQUIPO DE AGUA FEB 26"/>
    <d v="2026-03-04T00:00:00"/>
    <s v="LBARRAGAN"/>
    <s v="ZSRV"/>
    <s v=""/>
    <s v="C900278155"/>
    <s v="HIDROSPOT SAS"/>
    <n v="356045"/>
    <n v="96.803969548667752"/>
    <s v="COP"/>
    <s v="false"/>
  </r>
  <r>
    <s v="OAS"/>
    <s v="CO"/>
    <x v="3"/>
    <n v="709"/>
    <s v="CO Mktg Div"/>
    <s v="CGUTIERREZ"/>
    <x v="2"/>
    <s v="1200144154"/>
    <s v="10"/>
    <x v="3182"/>
    <s v="Musicar Ene 2026"/>
    <d v="2026-01-16T00:00:00"/>
    <s v="EXT_CRAMOS"/>
    <s v="ZSRV"/>
    <s v="SER_MKT"/>
    <s v="C860047239"/>
    <s v="MUSICAR S.A.S"/>
    <n v="355409"/>
    <n v="96.631049483414898"/>
    <s v="COP"/>
    <s v="false"/>
  </r>
  <r>
    <s v="OAS"/>
    <s v="CO"/>
    <x v="3"/>
    <n v="709"/>
    <s v="CO Mktg Div"/>
    <s v="CGUTIERREZ"/>
    <x v="2"/>
    <s v="1200144154"/>
    <s v="20"/>
    <x v="3182"/>
    <s v="Musicar Feb 2026"/>
    <d v="2026-01-16T00:00:00"/>
    <s v="EXT_CRAMOS"/>
    <s v="ZSRV"/>
    <s v="SER_MKT"/>
    <s v="C860047239"/>
    <s v="MUSICAR S.A.S"/>
    <n v="355409"/>
    <n v="96.631049483414898"/>
    <s v="COP"/>
    <s v="false"/>
  </r>
  <r>
    <s v="OAS"/>
    <s v="CO"/>
    <x v="3"/>
    <n v="709"/>
    <s v="CO Mktg Div"/>
    <s v="CGUTIERREZ"/>
    <x v="2"/>
    <s v="1200144154"/>
    <s v="30"/>
    <x v="3182"/>
    <s v="Musicar Mar 2026"/>
    <d v="2026-01-16T00:00:00"/>
    <s v="EXT_CRAMOS"/>
    <s v="ZSRV"/>
    <s v="SER_MKT"/>
    <s v="C860047239"/>
    <s v="MUSICAR S.A.S"/>
    <n v="355409"/>
    <n v="96.631049483414898"/>
    <s v="COP"/>
    <s v="false"/>
  </r>
  <r>
    <s v="OAS"/>
    <s v="CO"/>
    <x v="3"/>
    <n v="709"/>
    <s v="CO Mktg Div"/>
    <s v="CGUTIERREZ"/>
    <x v="2"/>
    <s v="1200144154"/>
    <s v="40"/>
    <x v="3182"/>
    <s v="Musicar Abr 2026"/>
    <d v="2026-01-16T00:00:00"/>
    <s v="EXT_CRAMOS"/>
    <s v="ZSRV"/>
    <s v="SER_MKT"/>
    <s v="C860047239"/>
    <s v="MUSICAR S.A.S"/>
    <n v="355409"/>
    <n v="96.631049483414898"/>
    <s v="COP"/>
    <s v="false"/>
  </r>
  <r>
    <s v="OAS"/>
    <s v="CO"/>
    <x v="3"/>
    <n v="709"/>
    <s v="CO Mktg Div"/>
    <s v="CGUTIERREZ"/>
    <x v="2"/>
    <s v="1200144154"/>
    <s v="50"/>
    <x v="3182"/>
    <s v="Musicar May 2026"/>
    <d v="2026-01-16T00:00:00"/>
    <s v="EXT_CRAMOS"/>
    <s v="ZSRV"/>
    <s v="SER_MKT"/>
    <s v="C860047239"/>
    <s v="MUSICAR S.A.S"/>
    <n v="355409"/>
    <n v="96.631049483414898"/>
    <s v="COP"/>
    <s v="false"/>
  </r>
  <r>
    <s v="MCH"/>
    <s v="PE"/>
    <x v="2"/>
    <n v="803"/>
    <s v="PE Ops Out/Strips"/>
    <s v="EREJAS"/>
    <x v="2"/>
    <s v="1200146669"/>
    <s v="10"/>
    <x v="3191"/>
    <s v="Serv. Impresión Celtex Mapa de riesgos"/>
    <d v="2026-03-04T00:00:00"/>
    <s v="EREJAS"/>
    <s v="ZSRV"/>
    <s v=""/>
    <s v="P45391868"/>
    <s v="IMAGEN ALTERNATIVA S.A.C."/>
    <n v="331"/>
    <n v="95.942028985507235"/>
    <s v="PEN"/>
    <s v="false"/>
  </r>
  <r>
    <s v="BOG"/>
    <s v="CO"/>
    <x v="3"/>
    <n v="702"/>
    <s v="CO Ops Mall"/>
    <s v="CAROL CORTES"/>
    <x v="2"/>
    <s v="1200143822"/>
    <s v="10"/>
    <x v="3192"/>
    <s v="CAMBIO DE CERRADURA BODEGA PROSEGUR"/>
    <d v="2026-01-09T00:00:00"/>
    <s v="EXT_APAREDES"/>
    <s v="ZSRV"/>
    <s v=""/>
    <s v="C900038616"/>
    <s v="CBRE COLOMBIA SAS"/>
    <n v="346500"/>
    <n v="94.208809135399676"/>
    <s v="COP"/>
    <s v="false"/>
  </r>
  <r>
    <s v="MIN"/>
    <s v="PE"/>
    <x v="1"/>
    <n v="804"/>
    <s v="PE Marketing Mall"/>
    <s v="AATOCHE"/>
    <x v="2"/>
    <s v="1200144860"/>
    <s v="10"/>
    <x v="3193"/>
    <s v="Catalogo_Promo_Friends&amp;Family"/>
    <d v="2026-01-29T00:00:00"/>
    <s v="AATOCHE"/>
    <s v="ZSRV"/>
    <s v=""/>
    <s v="P53875769"/>
    <s v="DACA PUBLICIDAD SAC"/>
    <n v="325"/>
    <n v="94.202898550724626"/>
    <s v="PEN"/>
    <s v="false"/>
  </r>
  <r>
    <s v="3450"/>
    <s v="PE"/>
    <x v="1"/>
    <n v="803"/>
    <s v="PE Ops Out/Strips"/>
    <s v="ameza"/>
    <x v="3"/>
    <s v="1200147159"/>
    <s v="10"/>
    <x v="3194"/>
    <s v="Handsfree Inalambrico"/>
    <d v="2026-03-12T00:00:00"/>
    <s v="AMEZAR"/>
    <s v="ZSRV"/>
    <s v="SER_VARIO"/>
    <s v="P60113015"/>
    <s v="GALAXY COMUNICACIONES S.A.C"/>
    <n v="94"/>
    <n v="94"/>
    <s v="USD"/>
    <s v="false"/>
  </r>
  <r>
    <s v="3540"/>
    <s v="PE"/>
    <x v="1"/>
    <n v="810"/>
    <s v="PE Área Personas"/>
    <s v="GRAVINES"/>
    <x v="2"/>
    <s v="1200144106"/>
    <s v="20"/>
    <x v="2691"/>
    <s v="INAFECTO CAFETERIA ENERO 26"/>
    <d v="2026-01-15T00:00:00"/>
    <s v="GRAVINES"/>
    <s v="ZSRV"/>
    <s v="SER_MKT"/>
    <s v="P34054975"/>
    <s v="CONQUISTADORES REAL SERVICE S.A"/>
    <n v="323.61"/>
    <n v="93.8"/>
    <s v="PEN"/>
    <s v="false"/>
  </r>
  <r>
    <s v="3510"/>
    <s v="PE"/>
    <x v="1"/>
    <n v="802"/>
    <s v="PE Ops Mall"/>
    <s v="DDIAZ"/>
    <x v="2"/>
    <s v="1200146956"/>
    <s v="10"/>
    <x v="3195"/>
    <s v="Mantenimiento Canaleta Pluvial"/>
    <d v="2026-03-10T00:00:00"/>
    <s v="DDIAZ"/>
    <s v="ZSRV"/>
    <s v=""/>
    <s v="P52933471"/>
    <s v="EMPSER PERU E.I.R.L"/>
    <n v="323.5"/>
    <n v="93.768115942028984"/>
    <s v="PEN"/>
    <s v="false"/>
  </r>
  <r>
    <s v="6000"/>
    <s v="PE"/>
    <x v="2"/>
    <n v="802"/>
    <s v="PE Ops Mall"/>
    <s v="MPONCE"/>
    <x v="2"/>
    <s v="1200143668"/>
    <s v="10"/>
    <x v="1669"/>
    <s v="SUM. SISTEMA DE ALERTA"/>
    <d v="2026-01-05T00:00:00"/>
    <s v="EXT_KNOLASCO"/>
    <s v="ZSRV"/>
    <s v="SER_MANTO"/>
    <s v="P60150707"/>
    <s v="TECNISTORE E.I.R.L"/>
    <n v="93.64"/>
    <n v="93.64"/>
    <s v="USD"/>
    <s v="false"/>
  </r>
  <r>
    <s v="2400"/>
    <s v="CL"/>
    <x v="0"/>
    <n v="602"/>
    <s v="CL Ops Mall"/>
    <s v="RMESA"/>
    <x v="2"/>
    <s v="1200145863"/>
    <s v="10"/>
    <x v="3196"/>
    <s v="RETIRO VIDRIO ENERO 2026 COL Y CE1"/>
    <d v="2026-02-18T00:00:00"/>
    <s v="EXT_JHERRERA"/>
    <s v="ZSRV"/>
    <s v=""/>
    <s v="77862952"/>
    <s v="RECIPAZ CAMILA ANDREA PAZ LOBOS EIR"/>
    <n v="86300"/>
    <n v="93.203589904204421"/>
    <s v="CLP"/>
    <s v="false"/>
  </r>
  <r>
    <s v="2160"/>
    <s v="CL"/>
    <x v="0"/>
    <n v="604"/>
    <s v="CL Marketing Mall"/>
    <s v="JGORICHON"/>
    <x v="2"/>
    <s v="1200145435"/>
    <s v="10"/>
    <x v="3197"/>
    <s v="DDE/ RULETA ENTRADAS CINE/ FEBRERO"/>
    <d v="2026-02-11T00:00:00"/>
    <s v="JGORICHON"/>
    <s v="ZSRV"/>
    <s v=""/>
    <s v="76666197"/>
    <s v="LA AMPOLLETA PRODUCCION AUDIOVISUAL"/>
    <n v="86250"/>
    <n v="93.149590141803387"/>
    <s v="CLP"/>
    <s v="false"/>
  </r>
  <r>
    <s v="4300"/>
    <s v="CO"/>
    <x v="3"/>
    <n v="719"/>
    <s v="CO Gcia Ing"/>
    <s v="JVASQUEZ"/>
    <x v="2"/>
    <s v="1200146727"/>
    <s v="10"/>
    <x v="3198"/>
    <s v="4.1.1 Sum e inst valv presion Lc S1 Arb"/>
    <d v="2026-03-05T00:00:00"/>
    <s v="JVASQUEZ"/>
    <s v="ZSRV"/>
    <s v=""/>
    <s v="C901498330"/>
    <s v="CONSTRUCCIÓN Y MANTENIMIENTO 7/24 S"/>
    <n v="342000"/>
    <n v="92.985318107667212"/>
    <s v="COP"/>
    <s v="false"/>
  </r>
  <r>
    <s v="MIN"/>
    <s v="PE"/>
    <x v="1"/>
    <n v="804"/>
    <s v="PE Marketing Mall"/>
    <s v="AATOCHE"/>
    <x v="2"/>
    <s v="1200144160"/>
    <s v="10"/>
    <x v="3199"/>
    <s v="Eventos en ATC brandeo"/>
    <d v="2026-01-16T00:00:00"/>
    <s v="EXT_EDAVILA"/>
    <s v="ZSRV"/>
    <s v="SER_MKT"/>
    <s v="P60410156"/>
    <s v="S &amp; M GIGANTICOLOR S.A.C"/>
    <n v="320"/>
    <n v="92.753623188405797"/>
    <s v="PEN"/>
    <s v="false"/>
  </r>
  <r>
    <s v="3540"/>
    <s v="PE"/>
    <x v="1"/>
    <n v="813"/>
    <s v="PE Gcia Ops"/>
    <s v="IVALDERRAMA"/>
    <x v="2"/>
    <s v="1200144834"/>
    <s v="10"/>
    <x v="3200"/>
    <s v="Materiales Larcomar - Enero"/>
    <d v="2026-01-29T00:00:00"/>
    <s v="IVALDERRAMA"/>
    <s v="ZSRV"/>
    <s v=""/>
    <s v="P60790228"/>
    <s v="JP ENERGY S.A.C"/>
    <n v="320"/>
    <n v="92.753623188405797"/>
    <s v="PEN"/>
    <s v="false"/>
  </r>
  <r>
    <s v="3450"/>
    <s v="PE"/>
    <x v="1"/>
    <n v="804"/>
    <s v="PE Marketing Mall"/>
    <s v="YPAREDES"/>
    <x v="2"/>
    <s v="1200146533"/>
    <s v="10"/>
    <x v="3201"/>
    <s v="POP_BTS _Volanteo publicitario"/>
    <d v="2026-03-02T00:00:00"/>
    <s v="EXT_ACHIHUAN"/>
    <s v="ZSRV"/>
    <s v="SER_MKT"/>
    <s v="P60187122"/>
    <s v="IMAGETING E.I.R.L"/>
    <n v="320"/>
    <n v="92.753623188405797"/>
    <s v="PEN"/>
    <s v="false"/>
  </r>
  <r>
    <s v="OUL"/>
    <s v="PE"/>
    <x v="1"/>
    <n v="804"/>
    <s v="PE Marketing Mall"/>
    <s v="YPAREDES"/>
    <x v="2"/>
    <s v="1200146537"/>
    <s v="10"/>
    <x v="3202"/>
    <s v="POP_BTS _Volanteo publicitario"/>
    <d v="2026-03-02T00:00:00"/>
    <s v="EXT_ACHIHUAN"/>
    <s v="ZSRV"/>
    <s v="SER_MKT"/>
    <s v="P60187122"/>
    <s v="IMAGETING E.I.R.L"/>
    <n v="320"/>
    <n v="92.753623188405797"/>
    <s v="PEN"/>
    <s v="false"/>
  </r>
  <r>
    <s v="6500"/>
    <s v="PE"/>
    <x v="2"/>
    <n v="804"/>
    <s v="PE Marketing Mall"/>
    <s v="KORDAYA"/>
    <x v="3"/>
    <s v="1200147667"/>
    <s v="10"/>
    <x v="3203"/>
    <s v="Experiencia_Zona_Verde"/>
    <d v="2026-03-19T00:00:00"/>
    <s v="EXT_ACHIHUAN"/>
    <s v="ZSRV"/>
    <s v=""/>
    <s v="P20416564"/>
    <s v="SUSAN LEON PRODUCCIONES Y REPRESENT"/>
    <n v="320"/>
    <n v="92.753623188405797"/>
    <s v="PEN"/>
    <s v="false"/>
  </r>
  <r>
    <s v="PCA"/>
    <s v="CO"/>
    <x v="3"/>
    <n v="702"/>
    <s v="CO Ops Mall"/>
    <s v="DLOZADA"/>
    <x v="2"/>
    <s v="1200146425"/>
    <s v="10"/>
    <x v="3204"/>
    <s v="SUMINISTRO EPPS BRIGADISTAS PCA"/>
    <d v="2026-02-26T00:00:00"/>
    <s v="EXT_AFLOREZ"/>
    <s v="ZSRV"/>
    <s v=""/>
    <s v="C900669496"/>
    <s v="COMERCIALIZADORA DE INSUMOS"/>
    <n v="341000"/>
    <n v="92.713431212615546"/>
    <s v="COP"/>
    <s v="false"/>
  </r>
  <r>
    <s v="6150"/>
    <s v="PE"/>
    <x v="2"/>
    <n v="802"/>
    <s v="PE Ops Mall"/>
    <s v="JGONZALES"/>
    <x v="2"/>
    <s v="1200144757"/>
    <s v="10"/>
    <x v="3205"/>
    <s v="Mantenimiento regular montacarga"/>
    <d v="2026-01-28T00:00:00"/>
    <s v="JGONZALES"/>
    <s v="ZSRV"/>
    <s v=""/>
    <s v="P56607803"/>
    <s v="NATIONAL FACILITIES MANAGEMENT S.A."/>
    <n v="319.05"/>
    <n v="92.478260869565219"/>
    <s v="PEN"/>
    <s v="false"/>
  </r>
  <r>
    <s v="ACH"/>
    <s v="CL"/>
    <x v="0"/>
    <n v="602"/>
    <s v="CL Ops Mall"/>
    <s v="Ext_mloyola"/>
    <x v="2"/>
    <s v="1200143702"/>
    <s v="10"/>
    <x v="3206"/>
    <s v="bolsas reciclaje ACH"/>
    <d v="2026-01-06T00:00:00"/>
    <s v="EXT_MLOYOLA"/>
    <s v="ZSRV"/>
    <s v=""/>
    <s v="96811990"/>
    <s v="LINKES CHILE S.A"/>
    <n v="85528"/>
    <n v="92.36983357273229"/>
    <s v="CLP"/>
    <s v="false"/>
  </r>
  <r>
    <s v="OUL"/>
    <s v="PE"/>
    <x v="1"/>
    <n v="803"/>
    <s v="PE Ops Out/Strips"/>
    <s v="mrodriguezc"/>
    <x v="2"/>
    <s v="1200147000"/>
    <s v="10"/>
    <x v="3207"/>
    <s v="Compra de Luces de emergencia."/>
    <d v="2026-03-10T00:00:00"/>
    <s v="MRODRIGUEZC"/>
    <s v="ZSRV"/>
    <s v=""/>
    <s v="P60790228"/>
    <s v="JP ENERGY S.A.C"/>
    <n v="317.8"/>
    <n v="92.115942028985501"/>
    <s v="PEN"/>
    <s v="false"/>
  </r>
  <r>
    <s v="2400"/>
    <s v="CL"/>
    <x v="0"/>
    <n v="602"/>
    <s v="CL Ops Mall"/>
    <s v="rmesa"/>
    <x v="3"/>
    <s v="1200147171"/>
    <s v="10"/>
    <x v="3208"/>
    <s v="Suministro y aplicación de fertilizante"/>
    <d v="2026-03-12T00:00:00"/>
    <s v="EXT_CRODRIGU"/>
    <s v="ZSRV"/>
    <s v=""/>
    <s v="77020931"/>
    <s v="CONSTRUCCIONES Y SERVICIOS GENERALE"/>
    <n v="85000"/>
    <n v="91.799596081777239"/>
    <s v="CLP"/>
    <s v="false"/>
  </r>
  <r>
    <s v="MVS"/>
    <s v="PE"/>
    <x v="2"/>
    <n v="803"/>
    <s v="PE Ops Out/Strips"/>
    <s v="KORDAYA"/>
    <x v="3"/>
    <s v="1200147541"/>
    <s v="10"/>
    <x v="3209"/>
    <s v="SUM_MATERIALES_TOPICO"/>
    <d v="2026-03-18T00:00:00"/>
    <s v="KORDAYA"/>
    <s v="ZSRV"/>
    <s v=""/>
    <s v="P60865842"/>
    <s v="EMERGENCY SURVIVAL S.A.C"/>
    <n v="315.5"/>
    <n v="91.449275362318829"/>
    <s v="PEN"/>
    <s v="false"/>
  </r>
  <r>
    <s v="3520"/>
    <s v="PE"/>
    <x v="1"/>
    <n v="802"/>
    <s v="PE Ops Mall"/>
    <s v="GLUDENA"/>
    <x v="3"/>
    <s v="1200147131"/>
    <s v="10"/>
    <x v="3210"/>
    <s v="MATERIALES VARIOS MARZO 2026"/>
    <d v="2026-03-11T00:00:00"/>
    <s v="GLUDENA"/>
    <s v="ZSRV"/>
    <s v=""/>
    <s v="P56607803"/>
    <s v="NATIONAL FACILITIES MANAGEMENT S.A."/>
    <n v="315"/>
    <n v="91.304347826086953"/>
    <s v="PEN"/>
    <s v="false"/>
  </r>
  <r>
    <s v="1100"/>
    <s v="CL"/>
    <x v="0"/>
    <n v="914"/>
    <s v="Corp Explo. TI"/>
    <s v="CPAVEZ"/>
    <x v="2"/>
    <s v="1200145029"/>
    <s v="10"/>
    <x v="3211"/>
    <s v="CELULAR - CESAR FERNANDEZ"/>
    <d v="2026-02-04T00:00:00"/>
    <s v="CPAVEZ"/>
    <s v="ZSRV"/>
    <s v="SER_GRAL"/>
    <s v="96806980"/>
    <s v="ENTEL PCS TELECOMUNICACIONES S.A."/>
    <n v="84286"/>
    <n v="91.028479474690315"/>
    <s v="CLP"/>
    <s v="false"/>
  </r>
  <r>
    <s v="1100"/>
    <s v="CL"/>
    <x v="0"/>
    <n v="914"/>
    <s v="Corp Explo. TI"/>
    <s v="CPAVEZ"/>
    <x v="3"/>
    <s v="1200147457"/>
    <s v="10"/>
    <x v="3212"/>
    <s v="REGULARIZACION TOOGLEBOX"/>
    <d v="2026-03-17T00:00:00"/>
    <s v="CPAVEZ"/>
    <s v="ZSRV"/>
    <s v="SER_GRAL"/>
    <s v="76773092"/>
    <s v="ECLOUDNOVA SPA"/>
    <n v="91"/>
    <n v="91"/>
    <s v="USD"/>
    <s v="false"/>
  </r>
  <r>
    <s v="3540"/>
    <s v="PE"/>
    <x v="1"/>
    <n v="808"/>
    <s v="PE Área Legal"/>
    <s v="GOLIVERI"/>
    <x v="2"/>
    <s v="1200146991"/>
    <s v="10"/>
    <x v="3213"/>
    <s v="Servicios Notariales - Febrero 2026"/>
    <d v="2026-03-10T00:00:00"/>
    <s v="SGARIBAY"/>
    <s v="ZSRV"/>
    <s v=""/>
    <s v="P09670155"/>
    <s v="ZAMBRANO RODRIGUEZ LUCIO"/>
    <n v="313.56"/>
    <n v="90.886956521739123"/>
    <s v="PEN"/>
    <s v="false"/>
  </r>
  <r>
    <s v="1100"/>
    <s v="CL"/>
    <x v="0"/>
    <n v="602"/>
    <s v="CL Ops Mall"/>
    <s v="Ext_mloyola"/>
    <x v="2"/>
    <s v="1200145418"/>
    <s v="10"/>
    <x v="3214"/>
    <s v="Retiro vidrios PAK dic 25"/>
    <d v="2026-02-11T00:00:00"/>
    <s v="EXT_MLOYOLA"/>
    <s v="ZSRV"/>
    <s v=""/>
    <s v="77862952"/>
    <s v="RECIPAZ CAMILA ANDREA PAZ LOBOS EIR"/>
    <n v="83400"/>
    <n v="90.071603684943796"/>
    <s v="CLP"/>
    <s v="false"/>
  </r>
  <r>
    <s v="1100"/>
    <s v="CL"/>
    <x v="0"/>
    <n v="602"/>
    <s v="CL Ops Mall"/>
    <s v="Ext_mloyola"/>
    <x v="2"/>
    <s v="1200145458"/>
    <s v="10"/>
    <x v="3215"/>
    <s v="Retiro vidrios PAK ene- 26"/>
    <d v="2026-02-12T00:00:00"/>
    <s v="EXT_MLOYOLA"/>
    <s v="ZSRV"/>
    <s v=""/>
    <s v="77862952"/>
    <s v="RECIPAZ CAMILA ANDREA PAZ LOBOS EIR"/>
    <n v="83400"/>
    <n v="90.071603684943796"/>
    <s v="CLP"/>
    <s v="false"/>
  </r>
  <r>
    <s v="PCA"/>
    <s v="CO"/>
    <x v="3"/>
    <n v="704"/>
    <s v="CO Mktg Mall"/>
    <s v="PRODRIGUEZ"/>
    <x v="2"/>
    <s v="1200144741"/>
    <s v="10"/>
    <x v="3216"/>
    <s v="CARGUE Y RETIRO DE RAMAS ARBOL NAVIDAD"/>
    <d v="2026-01-28T00:00:00"/>
    <s v="EXT_DMENDES"/>
    <s v="ZSRV"/>
    <s v=""/>
    <s v="C901281802"/>
    <s v="SOLUCIONES LA VEGA SAS"/>
    <n v="330000"/>
    <n v="89.722675367047302"/>
    <s v="COP"/>
    <s v="false"/>
  </r>
  <r>
    <s v="OAS"/>
    <s v="CO"/>
    <x v="3"/>
    <n v="703"/>
    <s v="CO Ops Out/Strip"/>
    <s v="LCHARRY"/>
    <x v="3"/>
    <s v="1200147501"/>
    <s v="20"/>
    <x v="2777"/>
    <s v="INSUMOS ENFERMERIA OAS"/>
    <d v="2026-03-17T00:00:00"/>
    <s v="LCHARRY"/>
    <s v="ZSRV"/>
    <s v=""/>
    <s v="C900074348"/>
    <s v="SUMICORP LTDA"/>
    <n v="329200"/>
    <n v="89.505165851005984"/>
    <s v="COP"/>
    <s v="false"/>
  </r>
  <r>
    <s v="PCA"/>
    <s v="CO"/>
    <x v="3"/>
    <n v="702"/>
    <s v="CO Ops Mall"/>
    <s v="DLOZADA"/>
    <x v="2"/>
    <s v="1200144703"/>
    <s v="20"/>
    <x v="614"/>
    <s v="ADECUACIÓN OBRA CIVIL LOCAL FC407"/>
    <d v="2026-01-28T00:00:00"/>
    <s v="EXT_AFLOREZ"/>
    <s v="ZSRV"/>
    <s v=""/>
    <s v="C901357286"/>
    <s v="MARLOWE S.A.S"/>
    <n v="325800"/>
    <n v="88.580750407830337"/>
    <s v="COP"/>
    <s v="false"/>
  </r>
  <r>
    <s v="2400"/>
    <s v="CL"/>
    <x v="0"/>
    <n v="619"/>
    <s v="CL Arq Out/Strip"/>
    <s v="S UGARTE"/>
    <x v="1"/>
    <s v="1400009213"/>
    <s v="10"/>
    <x v="3217"/>
    <s v="SERV DE DIBUJO VF ENE 26 - AEX 2"/>
    <d v="2026-01-30T00:00:00"/>
    <s v="BILLESCA"/>
    <s v="ZPMH"/>
    <s v=""/>
    <s v="76088833"/>
    <s v="ASESORIAS E INVERSIONES FAUNDEZ LAT"/>
    <n v="2.1240000000000001"/>
    <n v="88.5"/>
    <s v="UF"/>
    <s v="false"/>
  </r>
  <r>
    <s v="DCO"/>
    <s v="CO"/>
    <x v="3"/>
    <n v="711"/>
    <s v="CO A.Finanzas"/>
    <s v="ABARRAGAN"/>
    <x v="2"/>
    <s v="1200143723"/>
    <s v="10"/>
    <x v="3218"/>
    <s v="EASY TAXI DICIEMBRE"/>
    <d v="2026-01-07T00:00:00"/>
    <s v="LBARRAGAN"/>
    <s v="ZSRV"/>
    <s v=""/>
    <s v="C900610585"/>
    <s v="EASY TAXI COLOMBIA S.A.S"/>
    <n v="324552"/>
    <n v="88.241435562805876"/>
    <s v="COP"/>
    <s v="false"/>
  </r>
  <r>
    <s v="MVS"/>
    <s v="PE"/>
    <x v="2"/>
    <n v="803"/>
    <s v="PE Ops Out/Strips"/>
    <s v="KORDAYA"/>
    <x v="2"/>
    <s v="1200145917"/>
    <s v="10"/>
    <x v="2430"/>
    <s v="RECOJO_RRSS_20%"/>
    <d v="2026-02-18T00:00:00"/>
    <s v="KORDAYA"/>
    <s v="ZSRV"/>
    <s v=""/>
    <s v="P60839151"/>
    <s v="ECOLOGIA SERVICIOS Y TRANSPORTE S.A"/>
    <n v="304"/>
    <n v="88.115942028985501"/>
    <s v="PEN"/>
    <s v="false"/>
  </r>
  <r>
    <s v="6740"/>
    <s v="PE"/>
    <x v="2"/>
    <n v="803"/>
    <s v="PE Ops Out/Strips"/>
    <s v="KORDAYA"/>
    <x v="2"/>
    <s v="1200145935"/>
    <s v="10"/>
    <x v="2431"/>
    <s v="RECOJO_RRSS_20%"/>
    <d v="2026-02-18T00:00:00"/>
    <s v="KORDAYA"/>
    <s v="ZSRV"/>
    <s v=""/>
    <s v="P60839151"/>
    <s v="ECOLOGIA SERVICIOS Y TRANSPORTE S.A"/>
    <n v="304"/>
    <n v="88.115942028985501"/>
    <s v="PEN"/>
    <s v="false"/>
  </r>
  <r>
    <s v="3540"/>
    <s v="PE"/>
    <x v="1"/>
    <n v="813"/>
    <s v="PE Gcia Ops"/>
    <s v="IVALDERRAMA"/>
    <x v="2"/>
    <s v="1200146631"/>
    <s v="10"/>
    <x v="3219"/>
    <s v="CARGADOR LAPTOP I VALDERRAMA"/>
    <d v="2026-03-03T00:00:00"/>
    <s v="GRAVINES"/>
    <s v="ZSRV"/>
    <s v="SER_GRAL"/>
    <s v="P10178274"/>
    <s v="TRANSFAR SUPPLIES COMPUTER S.A"/>
    <n v="88"/>
    <n v="88"/>
    <s v="USD"/>
    <s v="false"/>
  </r>
  <r>
    <s v="6400"/>
    <s v="PE"/>
    <x v="2"/>
    <n v="928"/>
    <s v="Corp Gest Riesgo"/>
    <s v="CF"/>
    <x v="1"/>
    <s v="1400009258"/>
    <s v="10"/>
    <x v="3220"/>
    <s v="Póliza Ciberseguridad 28NOV2025 - 28NOV2"/>
    <d v="2026-02-09T00:00:00"/>
    <s v="FPEREZ"/>
    <s v="ZPMH"/>
    <s v=""/>
    <s v="P39062500"/>
    <s v="CHUBB PERU S.A. COMPANIA DE SEGUROS"/>
    <n v="87.8"/>
    <n v="87.8"/>
    <s v="USD"/>
    <s v="false"/>
  </r>
  <r>
    <s v="4300"/>
    <s v="CO"/>
    <x v="3"/>
    <n v="701"/>
    <s v="CO Center Manager"/>
    <s v="AJIMENEZ"/>
    <x v="2"/>
    <s v="1200143609"/>
    <s v="10"/>
    <x v="3221"/>
    <s v="SERV Y CONSUMO MAQUINA BEBIDAS CALIENTES"/>
    <d v="2026-01-02T00:00:00"/>
    <s v="EXT_VCARMONA"/>
    <s v="ZSRV"/>
    <s v="SER_GRAL"/>
    <s v="C811025289"/>
    <s v="NOVAVENTA S.A.S"/>
    <n v="322350"/>
    <n v="87.642740619902128"/>
    <s v="COP"/>
    <s v="false"/>
  </r>
  <r>
    <s v="4300"/>
    <s v="CO"/>
    <x v="3"/>
    <n v="701"/>
    <s v="CO Center Manager"/>
    <s v="AJIMENEZ"/>
    <x v="2"/>
    <s v="1200145095"/>
    <s v="10"/>
    <x v="3222"/>
    <s v="COMPRA INSUMOS Y SERV CAFETERIA"/>
    <d v="2026-02-05T00:00:00"/>
    <s v="EXT_VCARMONA"/>
    <s v="ZSRV"/>
    <s v="SER_GRAL"/>
    <s v="C890900608"/>
    <s v="ALMACENES  EXITO SA"/>
    <n v="320193"/>
    <n v="87.056280587275694"/>
    <s v="COP"/>
    <s v="false"/>
  </r>
  <r>
    <s v="MVS"/>
    <s v="PE"/>
    <x v="2"/>
    <n v="803"/>
    <s v="PE Ops Out/Strips"/>
    <s v="KORDAYA"/>
    <x v="2"/>
    <s v="1200144758"/>
    <s v="10"/>
    <x v="3223"/>
    <s v="SERVICIO_TRASLADO_ENFERMERIA"/>
    <d v="2026-01-28T00:00:00"/>
    <s v="KORDAYA"/>
    <s v="ZSRV"/>
    <s v=""/>
    <s v="P61345984"/>
    <s v="GRUPO PERU MEDICAL SALUD S.A.C"/>
    <n v="300"/>
    <n v="86.956521739130437"/>
    <s v="PEN"/>
    <s v="false"/>
  </r>
  <r>
    <s v="6500"/>
    <s v="PE"/>
    <x v="2"/>
    <n v="804"/>
    <s v="PE Marketing Mall"/>
    <s v="RCULQUI"/>
    <x v="2"/>
    <s v="1200144980"/>
    <s v="10"/>
    <x v="3224"/>
    <s v="Eventos_Traslado Premios"/>
    <d v="2026-02-03T00:00:00"/>
    <s v="EXT_BRODRIGU"/>
    <s v="ZSRV"/>
    <s v=""/>
    <s v="P20416564"/>
    <s v="SUSAN LEON PRODUCCIONES Y REPRESENT"/>
    <n v="300"/>
    <n v="86.956521739130437"/>
    <s v="PEN"/>
    <s v="false"/>
  </r>
  <r>
    <s v="LAR"/>
    <s v="PE"/>
    <x v="1"/>
    <n v="801"/>
    <s v="PE Center Manager"/>
    <s v="FZAMALLOA"/>
    <x v="2"/>
    <s v="1200145901"/>
    <s v="10"/>
    <x v="3225"/>
    <s v="SERVICIO DE SEGURIDAD NOCTURNO 10/02"/>
    <d v="2026-02-18T00:00:00"/>
    <s v="EXT_BRODRIGU"/>
    <s v="ZSRV"/>
    <s v=""/>
    <s v="P55219583"/>
    <s v="SERVICIOS EVENTOS SPECIALES"/>
    <n v="300"/>
    <n v="86.956521739130437"/>
    <s v="PEN"/>
    <s v="false"/>
  </r>
  <r>
    <s v="3450"/>
    <s v="PE"/>
    <x v="1"/>
    <n v="803"/>
    <s v="PE Ops Out/Strips"/>
    <s v="ameza"/>
    <x v="2"/>
    <s v="1200145244"/>
    <s v="10"/>
    <x v="3226"/>
    <s v="Equipamiento Security - Linternas"/>
    <d v="2026-02-09T00:00:00"/>
    <s v="AMEZAR"/>
    <s v="ZSRV"/>
    <s v="SER_VARIO"/>
    <s v="P55086648"/>
    <s v="4SECURE S.A.C"/>
    <n v="299.7"/>
    <n v="86.869565217391298"/>
    <s v="PEN"/>
    <s v="false"/>
  </r>
  <r>
    <s v="3450"/>
    <s v="PE"/>
    <x v="1"/>
    <n v="803"/>
    <s v="PE Ops Out/Strips"/>
    <s v="ameza"/>
    <x v="2"/>
    <s v="1200145245"/>
    <s v="10"/>
    <x v="3227"/>
    <s v="Equipamiento Security - Linternas"/>
    <d v="2026-02-09T00:00:00"/>
    <s v="AMEZAR"/>
    <s v="ZSRV"/>
    <s v="SER_VARIO"/>
    <s v="P55086648"/>
    <s v="4SECURE S.A.C"/>
    <n v="299.7"/>
    <n v="86.869565217391298"/>
    <s v="PEN"/>
    <s v="false"/>
  </r>
  <r>
    <s v="6400"/>
    <s v="PE"/>
    <x v="2"/>
    <n v="802"/>
    <s v="PE Ops Mall"/>
    <s v="PBRAVO"/>
    <x v="2"/>
    <s v="1200144018"/>
    <s v="10"/>
    <x v="3228"/>
    <s v="SUMINISTRO MATERIALES DEMARCACION RECICL"/>
    <d v="2026-01-14T00:00:00"/>
    <s v="PBRAVO"/>
    <s v="ZSRV"/>
    <s v=""/>
    <s v="P56607803"/>
    <s v="NATIONAL FACILITIES MANAGEMENT S.A."/>
    <n v="297"/>
    <n v="86.086956521739125"/>
    <s v="PEN"/>
    <s v="false"/>
  </r>
  <r>
    <s v="DCO"/>
    <s v="CO"/>
    <x v="3"/>
    <n v="711"/>
    <s v="CO A.Finanzas"/>
    <s v="ABARRAGAN"/>
    <x v="2"/>
    <s v="1200145087"/>
    <s v="10"/>
    <x v="3229"/>
    <s v="DISTRINORTE ENERO 25"/>
    <d v="2026-02-05T00:00:00"/>
    <s v="LBARRAGAN"/>
    <s v="ZSRV"/>
    <s v=""/>
    <s v="C900387062"/>
    <s v="DISTRINORTE 93 S.A.S."/>
    <n v="316067"/>
    <n v="85.934475258292551"/>
    <s v="COP"/>
    <s v="false"/>
  </r>
  <r>
    <s v="2400"/>
    <s v="CL"/>
    <x v="0"/>
    <n v="928"/>
    <s v="Corp Gest Riesgo"/>
    <s v="CFUENTES"/>
    <x v="1"/>
    <s v="1400009099"/>
    <s v="10"/>
    <x v="3230"/>
    <s v="Endoso prórroga Póliza Ciberseguridad 22"/>
    <d v="2026-01-09T00:00:00"/>
    <s v="PMUNOZ"/>
    <s v="ZPMH"/>
    <s v=""/>
    <s v="99225000"/>
    <s v="CHUBB SEGUROS CHILE S.A."/>
    <n v="85.87"/>
    <n v="85.87"/>
    <s v="USD"/>
    <s v="false"/>
  </r>
  <r>
    <s v="BOG"/>
    <s v="CO"/>
    <x v="3"/>
    <n v="710"/>
    <s v="CO Sgcia Personas"/>
    <s v="JVASQUEZ"/>
    <x v="2"/>
    <s v="1200146854"/>
    <s v="10"/>
    <x v="3231"/>
    <s v="Ajuste electroiman - brazo puerta Of PLC"/>
    <d v="2026-03-09T00:00:00"/>
    <s v="JVASQUEZ"/>
    <s v="ZSRV"/>
    <s v=""/>
    <s v="C830112154"/>
    <s v="CONTROLES Y AUTOMATIZACION S A S"/>
    <n v="313650"/>
    <n v="85.277324632952698"/>
    <s v="COP"/>
    <s v="false"/>
  </r>
  <r>
    <s v="PHM"/>
    <s v="CO"/>
    <x v="3"/>
    <n v="701"/>
    <s v="CO Center Manager"/>
    <s v="SESCOBAR"/>
    <x v="2"/>
    <s v="1200145186"/>
    <s v="10"/>
    <x v="3232"/>
    <s v="INSUMOS PAPELERIA"/>
    <d v="2026-02-06T00:00:00"/>
    <s v="SESCOBAR"/>
    <s v="ZSRV"/>
    <s v=""/>
    <s v="C901446733"/>
    <s v="EL PUNTO CADENA S.A.S"/>
    <n v="310212"/>
    <n v="84.342577487765084"/>
    <s v="COP"/>
    <s v="false"/>
  </r>
  <r>
    <s v="6000"/>
    <s v="PE"/>
    <x v="2"/>
    <n v="804"/>
    <s v="PE Marketing Mall"/>
    <s v="AATOCHE"/>
    <x v="2"/>
    <s v="1200144716"/>
    <s v="10"/>
    <x v="3233"/>
    <s v="POP_Coworking_carteles"/>
    <d v="2026-01-28T00:00:00"/>
    <s v="EXT_KNOLASCO"/>
    <s v="ZSRV"/>
    <s v="SER_MKT"/>
    <s v="P52110530"/>
    <s v="COPEX DIGITAL S.A.C."/>
    <n v="290"/>
    <n v="84.05797101449275"/>
    <s v="PEN"/>
    <s v="false"/>
  </r>
  <r>
    <s v="MOL"/>
    <s v="PE"/>
    <x v="1"/>
    <n v="802"/>
    <s v="PE Ops Mall"/>
    <s v="JZAPATA"/>
    <x v="3"/>
    <s v="1200147292"/>
    <s v="10"/>
    <x v="3234"/>
    <s v="SUM. CLORO EN PASTILLA"/>
    <d v="2026-03-13T00:00:00"/>
    <s v="EXT_KNOLASCO"/>
    <s v="ZSRV"/>
    <s v=""/>
    <s v="P56607803"/>
    <s v="NATIONAL FACILITIES MANAGEMENT S.A."/>
    <n v="290"/>
    <n v="84.05797101449275"/>
    <s v="PEN"/>
    <s v="false"/>
  </r>
  <r>
    <s v="PAG"/>
    <s v="CO"/>
    <x v="3"/>
    <n v="702"/>
    <s v="CO Ops Mall"/>
    <s v="CHERRERA"/>
    <x v="2"/>
    <s v="1200146815"/>
    <s v="10"/>
    <x v="3235"/>
    <s v="SUMINISTRO DE BATERIAS  Y CEMENTO"/>
    <d v="2026-03-06T00:00:00"/>
    <s v="RFC_CPI_SAP"/>
    <s v="ZSRV"/>
    <s v=""/>
    <s v="C901445525"/>
    <s v="ELECTRICOS Y FERRETERIA MAYJAY S.A."/>
    <n v="308400"/>
    <n v="83.849918433931478"/>
    <s v="COP"/>
    <s v="false"/>
  </r>
  <r>
    <s v="2400"/>
    <s v="CL"/>
    <x v="0"/>
    <n v="602"/>
    <s v="CL Ops Mall"/>
    <s v="RMESA"/>
    <x v="2"/>
    <s v="1200145290"/>
    <s v="10"/>
    <x v="3236"/>
    <s v="Revision Control de Porton Electrico"/>
    <d v="2026-02-09T00:00:00"/>
    <s v="RCABEZAS"/>
    <s v="ZSRV"/>
    <s v=""/>
    <s v="76229923"/>
    <s v="SERVICIOS DE COMUNICACIONES ASN LIM"/>
    <n v="2"/>
    <n v="83.333333333333329"/>
    <s v="UF"/>
    <s v="false"/>
  </r>
  <r>
    <s v="COQ"/>
    <s v="CL"/>
    <x v="0"/>
    <n v="619"/>
    <s v="CL Arq Out/Strip"/>
    <s v="S UGARTE"/>
    <x v="0"/>
    <s v="1300008846"/>
    <s v="10"/>
    <x v="3237"/>
    <s v="SERVICIO DE DIBUJO 2026  COQ"/>
    <d v="2026-01-20T00:00:00"/>
    <s v="BILLESCA"/>
    <s v="ZSPC"/>
    <s v=""/>
    <s v="27111989"/>
    <s v="ANA GABRIELA RODRIGUEZ VELAZCO"/>
    <n v="2"/>
    <n v="83.333333333333329"/>
    <s v="UF"/>
    <s v="false"/>
  </r>
  <r>
    <s v="CUR"/>
    <s v="CL"/>
    <x v="0"/>
    <n v="619"/>
    <s v="CL Arq Out/Strip"/>
    <s v="S UGARTE"/>
    <x v="0"/>
    <s v="1300008846"/>
    <s v="10"/>
    <x v="3238"/>
    <s v="SERVICIO DE DIBUJO 2026  CUR"/>
    <d v="2026-01-20T00:00:00"/>
    <s v="BILLESCA"/>
    <s v="ZSPC"/>
    <s v=""/>
    <s v="27111989"/>
    <s v="ANA GABRIELA RODRIGUEZ VELAZCO"/>
    <n v="2"/>
    <n v="83.333333333333329"/>
    <s v="UF"/>
    <s v="false"/>
  </r>
  <r>
    <s v="2401"/>
    <s v="CL"/>
    <x v="0"/>
    <n v="619"/>
    <s v="CL Arq Out/Strip"/>
    <s v="S UGARTE"/>
    <x v="0"/>
    <s v="1300008847"/>
    <s v="10"/>
    <x v="3239"/>
    <s v="SERVICIO DE DIBUJO 2026  CE1"/>
    <d v="2026-01-20T00:00:00"/>
    <s v="BILLESCA"/>
    <s v="ZSPC"/>
    <s v=""/>
    <s v="27111989"/>
    <s v="ANA GABRIELA RODRIGUEZ VELAZCO"/>
    <n v="2"/>
    <n v="83.333333333333329"/>
    <s v="UF"/>
    <s v="false"/>
  </r>
  <r>
    <s v="CEM"/>
    <s v="CL"/>
    <x v="0"/>
    <n v="619"/>
    <s v="CL Arq Out/Strip"/>
    <s v="S UGARTE"/>
    <x v="0"/>
    <s v="1300008865"/>
    <s v="10"/>
    <x v="3240"/>
    <s v="SERVICIO DE DIBUJO 2026  CEM"/>
    <d v="2026-01-28T00:00:00"/>
    <s v="BILLESCA"/>
    <s v="ZSPC"/>
    <s v=""/>
    <s v="27111989"/>
    <s v="ANA GABRIELA RODRIGUEZ VELAZCO"/>
    <n v="2"/>
    <n v="83.333333333333329"/>
    <s v="UF"/>
    <s v="false"/>
  </r>
  <r>
    <s v="CUR"/>
    <s v="CL"/>
    <x v="0"/>
    <n v="619"/>
    <s v="CL Arq Out/Strip"/>
    <s v="V RODRIGUEZ"/>
    <x v="0"/>
    <s v="1300008870"/>
    <s v="10"/>
    <x v="3241"/>
    <s v="SERVICIO DE DIBUJO 2026 SEM 1, CUR"/>
    <d v="2026-01-28T00:00:00"/>
    <s v="BILLESCA"/>
    <s v="ZSPC"/>
    <s v=""/>
    <s v="77699218"/>
    <s v="ECOESPACIO LIMITADA"/>
    <n v="2"/>
    <n v="83.333333333333329"/>
    <s v="UF"/>
    <s v="false"/>
  </r>
  <r>
    <s v="OUL"/>
    <s v="PE"/>
    <x v="1"/>
    <n v="803"/>
    <s v="PE Ops Out/Strips"/>
    <s v="Ameza"/>
    <x v="2"/>
    <s v="1200146086"/>
    <s v="10"/>
    <x v="3242"/>
    <s v="Proyecto Radios PoC: Equipos de respaldo"/>
    <d v="2026-02-22T00:00:00"/>
    <s v="AMEZAR"/>
    <s v="ZSRV"/>
    <s v="SER_VARIO"/>
    <s v="P55219583"/>
    <s v="SERVICIOS EVENTOS SPECIALES"/>
    <n v="287.27999999999997"/>
    <n v="83.269565217391289"/>
    <s v="PEN"/>
    <s v="false"/>
  </r>
  <r>
    <s v="6550"/>
    <s v="PE"/>
    <x v="2"/>
    <n v="802"/>
    <s v="PE Ops Mall"/>
    <s v="Ameza"/>
    <x v="2"/>
    <s v="1200146090"/>
    <s v="10"/>
    <x v="3243"/>
    <s v="Proyecto Radios PoC: Equipos de respaldo"/>
    <d v="2026-02-22T00:00:00"/>
    <s v="AMEZAR"/>
    <s v="ZSRV"/>
    <s v="SER_VARIO"/>
    <s v="P55219583"/>
    <s v="SERVICIOS EVENTOS SPECIALES"/>
    <n v="287.27999999999997"/>
    <n v="83.269565217391289"/>
    <s v="PEN"/>
    <s v="false"/>
  </r>
  <r>
    <s v="6500"/>
    <s v="PE"/>
    <x v="2"/>
    <n v="802"/>
    <s v="PE Ops Mall"/>
    <s v="Ameza"/>
    <x v="2"/>
    <s v="1200146094"/>
    <s v="10"/>
    <x v="3244"/>
    <s v="Proyecto Radios PoC: Equipos de respaldo"/>
    <d v="2026-02-22T00:00:00"/>
    <s v="AMEZAR"/>
    <s v="ZSRV"/>
    <s v="SER_VARIO"/>
    <s v="P55219583"/>
    <s v="SERVICIOS EVENTOS SPECIALES"/>
    <n v="287.27999999999997"/>
    <n v="83.269565217391289"/>
    <s v="PEN"/>
    <s v="false"/>
  </r>
  <r>
    <s v="6740"/>
    <s v="PE"/>
    <x v="2"/>
    <n v="803"/>
    <s v="PE Ops Out/Strips"/>
    <s v="Ameza"/>
    <x v="2"/>
    <s v="1200146099"/>
    <s v="10"/>
    <x v="3245"/>
    <s v="Proyecto Radios PoC: Equipos de respaldo"/>
    <d v="2026-02-22T00:00:00"/>
    <s v="AMEZAR"/>
    <s v="ZSRV"/>
    <s v="SER_VARIO"/>
    <s v="P55219583"/>
    <s v="SERVICIOS EVENTOS SPECIALES"/>
    <n v="287.27999999999997"/>
    <n v="83.269565217391289"/>
    <s v="PEN"/>
    <s v="false"/>
  </r>
  <r>
    <s v="DCO"/>
    <s v="CO"/>
    <x v="3"/>
    <n v="710"/>
    <s v="CO Sgcia Personas"/>
    <s v="A Tovar"/>
    <x v="2"/>
    <s v="1200145358"/>
    <s v="10"/>
    <x v="3246"/>
    <s v="Cinta faya para escarapela"/>
    <d v="2026-02-10T00:00:00"/>
    <s v="PRA_KCUBIDES"/>
    <s v="ZSRV"/>
    <s v=""/>
    <s v="C800234331"/>
    <s v="GRAFIQ EDITORES S A S"/>
    <n v="305300"/>
    <n v="83.007069059271345"/>
    <s v="COP"/>
    <s v="false"/>
  </r>
  <r>
    <s v="3540"/>
    <s v="PE"/>
    <x v="1"/>
    <n v="811"/>
    <s v="PE Área Admin"/>
    <s v="GRAVINES"/>
    <x v="2"/>
    <s v="1200144481"/>
    <s v="20"/>
    <x v="405"/>
    <s v="ESTACIONAMIENTO TPM ENERO 26"/>
    <d v="2026-01-23T00:00:00"/>
    <s v="GRAVINES"/>
    <s v="ZSRV"/>
    <s v=""/>
    <s v="P51229363"/>
    <s v="CORPORACION MG SAC"/>
    <n v="285.64"/>
    <n v="82.794202898550722"/>
    <s v="PEN"/>
    <s v="false"/>
  </r>
  <r>
    <s v="PAG"/>
    <s v="CO"/>
    <x v="3"/>
    <n v="702"/>
    <s v="CO Ops Mall"/>
    <s v="CHERRERA"/>
    <x v="2"/>
    <s v="1200144790"/>
    <s v="10"/>
    <x v="3247"/>
    <s v="Siniestro sum/ins zapata asc #6"/>
    <d v="2026-01-29T00:00:00"/>
    <s v="RFC_CPI_SAP"/>
    <s v="ZSRV"/>
    <s v=""/>
    <s v="C900038616"/>
    <s v="CBRE COLOMBIA SAS"/>
    <n v="302614"/>
    <n v="82.276780859162585"/>
    <s v="COP"/>
    <s v="false"/>
  </r>
  <r>
    <s v="DCO"/>
    <s v="CO"/>
    <x v="3"/>
    <n v="710"/>
    <s v="CO Sgcia Personas"/>
    <s v="A Tovar"/>
    <x v="2"/>
    <s v="1200144002"/>
    <s v="10"/>
    <x v="3248"/>
    <s v="Carnet - Pacsa"/>
    <d v="2026-01-14T00:00:00"/>
    <s v="PRA_KCUBIDES"/>
    <s v="ZSRV"/>
    <s v=""/>
    <s v="C800234331"/>
    <s v="GRAFIQ EDITORES S A S"/>
    <n v="302416"/>
    <n v="82.222947253942365"/>
    <s v="COP"/>
    <s v="false"/>
  </r>
  <r>
    <s v="PCA"/>
    <s v="CO"/>
    <x v="3"/>
    <n v="702"/>
    <s v="CO Ops Mall"/>
    <s v="DLOZADA"/>
    <x v="2"/>
    <s v="1200145773"/>
    <s v="10"/>
    <x v="3249"/>
    <s v="2 TAPETES PEDILUVIO COT35009"/>
    <d v="2026-02-17T00:00:00"/>
    <s v="RFC_CPI_SAP"/>
    <s v="ZSRV"/>
    <s v=""/>
    <s v="C890204680"/>
    <s v="REPRESENTACIONES ESPECIALES LTDA"/>
    <n v="300000"/>
    <n v="81.566068515497548"/>
    <s v="COP"/>
    <s v="false"/>
  </r>
  <r>
    <s v="1100"/>
    <s v="CL"/>
    <x v="0"/>
    <n v="614"/>
    <s v="CL Explotación TI"/>
    <s v="CPAVEZ"/>
    <x v="2"/>
    <s v="1200144102"/>
    <s v="10"/>
    <x v="3250"/>
    <s v="ACOC - PAULINA MARTINEZ"/>
    <d v="2026-01-15T00:00:00"/>
    <s v="CPAVEZ"/>
    <s v="ZSRV"/>
    <s v="SER_GRAL"/>
    <s v="96806980"/>
    <s v="ENTEL PCS TELECOMUNICACIONES S.A."/>
    <n v="75501"/>
    <n v="81.540721220826626"/>
    <s v="CLP"/>
    <s v="false"/>
  </r>
  <r>
    <s v="BOG"/>
    <s v="CO"/>
    <x v="3"/>
    <n v="702"/>
    <s v="CO Ops Mall"/>
    <s v="CAROL CORTES"/>
    <x v="2"/>
    <s v="1200146354"/>
    <s v="20"/>
    <x v="903"/>
    <s v="TRASIEGO BODEGA POLO PLC AF"/>
    <d v="2026-02-25T00:00:00"/>
    <s v="EXT_APAREDES"/>
    <s v="ZSRV"/>
    <s v=""/>
    <s v="C900633169"/>
    <s v="CONSTRUCTORA EVN S.A.S"/>
    <n v="299810"/>
    <n v="81.514410005437739"/>
    <s v="COP"/>
    <s v="false"/>
  </r>
  <r>
    <s v="3540"/>
    <s v="PE"/>
    <x v="1"/>
    <n v="810"/>
    <s v="PE Área Personas"/>
    <s v="CZARATE"/>
    <x v="2"/>
    <s v="1200144785"/>
    <s v="10"/>
    <x v="3251"/>
    <s v="4 POLOS PIQUE OPERACIONES"/>
    <d v="2026-01-29T00:00:00"/>
    <s v="CZARATE"/>
    <s v="ZSRV"/>
    <s v=""/>
    <s v="P06674761"/>
    <s v="GALLIANI ORTEGA JOSE ANTONIO"/>
    <n v="280.60000000000002"/>
    <n v="81.333333333333343"/>
    <s v="PEN"/>
    <s v="false"/>
  </r>
  <r>
    <s v="6400"/>
    <s v="PE"/>
    <x v="2"/>
    <n v="802"/>
    <s v="PE Ops Mall"/>
    <s v="PBRAVO"/>
    <x v="2"/>
    <s v="1200144561"/>
    <s v="10"/>
    <x v="3252"/>
    <s v="NO RUTINARIO 2 DIAS CHINCHA ENE 26"/>
    <d v="2026-01-26T00:00:00"/>
    <s v="PBRAVO"/>
    <s v="ZSRV"/>
    <s v=""/>
    <s v="P56607803"/>
    <s v="NATIONAL FACILITIES MANAGEMENT S.A."/>
    <n v="280"/>
    <n v="81.159420289855063"/>
    <s v="PEN"/>
    <s v="false"/>
  </r>
  <r>
    <s v="6000"/>
    <s v="PE"/>
    <x v="2"/>
    <n v="804"/>
    <s v="PE Marketing Mall"/>
    <s v="AATOCHE"/>
    <x v="2"/>
    <s v="1200145477"/>
    <s v="10"/>
    <x v="3253"/>
    <s v="Eventos_MantelesActivaciones_Febrero"/>
    <d v="2026-02-12T00:00:00"/>
    <s v="EXT_KNOLASCO"/>
    <s v="ZSRV"/>
    <s v="SER_MKT"/>
    <s v="P20416564"/>
    <s v="SUSAN LEON PRODUCCIONES Y REPRESENT"/>
    <n v="280"/>
    <n v="81.159420289855063"/>
    <s v="PEN"/>
    <s v="false"/>
  </r>
  <r>
    <s v="6400"/>
    <s v="PE"/>
    <x v="2"/>
    <n v="802"/>
    <s v="PE Ops Mall"/>
    <s v="PBRAVO"/>
    <x v="2"/>
    <s v="1200146074"/>
    <s v="10"/>
    <x v="3254"/>
    <s v="NO RUTINARIO 2 DIAS CHINCHA FEB 26"/>
    <d v="2026-02-22T00:00:00"/>
    <s v="PBRAVO"/>
    <s v="ZSRV"/>
    <s v=""/>
    <s v="P53719503"/>
    <s v="EFCO AMERICA S.A."/>
    <n v="280"/>
    <n v="81.159420289855063"/>
    <s v="PEN"/>
    <s v="false"/>
  </r>
  <r>
    <s v="6400"/>
    <s v="PE"/>
    <x v="2"/>
    <n v="802"/>
    <s v="PE Ops Mall"/>
    <s v="PBRAVO"/>
    <x v="3"/>
    <s v="1200147152"/>
    <s v="10"/>
    <x v="3255"/>
    <s v="NO RUTINARIO 2 DIAS CHINCHA ENE 26"/>
    <d v="2026-03-11T00:00:00"/>
    <s v="PBRAVO"/>
    <s v="ZSRV"/>
    <s v=""/>
    <s v="P53719503"/>
    <s v="EFCO AMERICA S.A."/>
    <n v="280"/>
    <n v="81.159420289855063"/>
    <s v="PEN"/>
    <s v="false"/>
  </r>
  <r>
    <s v="1100"/>
    <s v="CL"/>
    <x v="0"/>
    <n v="602"/>
    <s v="CL Ops Mall"/>
    <s v="MGALLARDO"/>
    <x v="2"/>
    <s v="1200145823"/>
    <s v="10"/>
    <x v="3256"/>
    <s v="Letreros recicaje"/>
    <d v="2026-02-18T00:00:00"/>
    <s v="EXT_CNARANJO"/>
    <s v="ZSRV"/>
    <s v=""/>
    <s v="76682308"/>
    <s v="AGENCIA DE MEDIOS SIBERIA LIMITADA"/>
    <n v="73900"/>
    <n v="79.811648828745163"/>
    <s v="CLP"/>
    <s v="false"/>
  </r>
  <r>
    <s v="4300"/>
    <s v="CO"/>
    <x v="3"/>
    <n v="704"/>
    <s v="CO Mktg Mall"/>
    <s v="JVALDERRAMA"/>
    <x v="2"/>
    <s v="1200146249"/>
    <s v="10"/>
    <x v="3257"/>
    <s v="COMPRA TALONARIOS RC TBR"/>
    <d v="2026-02-25T00:00:00"/>
    <s v="EXT_VCARMONA"/>
    <s v="ZSRV"/>
    <s v=""/>
    <s v="C900922288"/>
    <s v="LITOGER S.A.S"/>
    <n v="293220"/>
    <n v="79.722675367047302"/>
    <s v="COP"/>
    <s v="false"/>
  </r>
  <r>
    <s v="BOG"/>
    <s v="CO"/>
    <x v="3"/>
    <n v="719"/>
    <s v="CO Gcia Ing"/>
    <s v="JVASQUEZ"/>
    <x v="2"/>
    <s v="1200144414"/>
    <s v="20"/>
    <x v="780"/>
    <s v="3.1.1 Apuntalamiento Ara Dic-ene"/>
    <d v="2026-01-22T00:00:00"/>
    <s v="JVASQUEZ"/>
    <s v="ZSRV"/>
    <s v=""/>
    <s v="C830513245"/>
    <s v="PINTUSEL SAS"/>
    <n v="290279"/>
    <n v="78.923056008700385"/>
    <s v="COP"/>
    <s v="false"/>
  </r>
  <r>
    <s v="BOG"/>
    <s v="CO"/>
    <x v="3"/>
    <n v="719"/>
    <s v="CO Gcia Ing"/>
    <s v="JVASQUEZ"/>
    <x v="3"/>
    <s v="1200147280"/>
    <s v="20"/>
    <x v="781"/>
    <s v="3.1.1 Apuntalamiento Ara ene-feb PLC"/>
    <d v="2026-03-13T00:00:00"/>
    <s v="JVASQUEZ"/>
    <s v="ZSRV"/>
    <s v=""/>
    <s v="C830513245"/>
    <s v="PINTUSEL SAS"/>
    <n v="290279"/>
    <n v="78.923056008700385"/>
    <s v="COP"/>
    <s v="false"/>
  </r>
  <r>
    <s v="2400"/>
    <s v="CL"/>
    <x v="0"/>
    <n v="602"/>
    <s v="CL Ops Mall"/>
    <s v="rmesa"/>
    <x v="3"/>
    <s v="1200147170"/>
    <s v="10"/>
    <x v="3258"/>
    <s v="Suministro y plantación de especies COQ"/>
    <d v="2026-03-12T00:00:00"/>
    <s v="EXT_CRODRIGU"/>
    <s v="ZSRV"/>
    <s v=""/>
    <s v="77020931"/>
    <s v="CONSTRUCCIONES Y SERVICIOS GENERALE"/>
    <n v="73000"/>
    <n v="78.839653105526338"/>
    <s v="CLP"/>
    <s v="false"/>
  </r>
  <r>
    <s v="LMR"/>
    <s v="PE"/>
    <x v="1"/>
    <n v="808"/>
    <s v="PE Área Legal"/>
    <s v="GOLIVERI"/>
    <x v="3"/>
    <s v="1200147591"/>
    <s v="10"/>
    <x v="3259"/>
    <s v="DN-Inscripción de Acta / Cert. Firma"/>
    <d v="2026-03-18T00:00:00"/>
    <s v="SGARIBAY"/>
    <s v="ZSRV"/>
    <s v=""/>
    <s v="P18214620"/>
    <s v="GONZALO GUSTAVO GONZALES GONZALES"/>
    <n v="271.19"/>
    <n v="78.605797101449269"/>
    <s v="PEN"/>
    <s v="false"/>
  </r>
  <r>
    <s v="LAR"/>
    <s v="PE"/>
    <x v="1"/>
    <n v="801"/>
    <s v="PE Center Manager"/>
    <s v="FZAMALLOA"/>
    <x v="2"/>
    <s v="1200146000"/>
    <s v="10"/>
    <x v="3260"/>
    <s v="MATERIAL PARA TOPICO"/>
    <d v="2026-02-19T00:00:00"/>
    <s v="EXT_BRODRIGU"/>
    <s v="ZSRV"/>
    <s v=""/>
    <s v="P61345984"/>
    <s v="GRUPO PERU MEDICAL SALUD S.A.C"/>
    <n v="270"/>
    <n v="78.260869565217391"/>
    <s v="PEN"/>
    <s v="false"/>
  </r>
  <r>
    <s v="PAG"/>
    <s v="CO"/>
    <x v="3"/>
    <n v="702"/>
    <s v="CO Ops Mall"/>
    <s v="CHERRERA"/>
    <x v="2"/>
    <s v="1200145856"/>
    <s v="10"/>
    <x v="3261"/>
    <s v="SUMINISTRO DE INSUMOS HUECO AZOTEA"/>
    <d v="2026-02-18T00:00:00"/>
    <s v="RFC_CPI_SAP"/>
    <s v="ZSRV"/>
    <s v=""/>
    <s v="C901445525"/>
    <s v="ELECTRICOS Y FERRETERIA MAYJAY S.A."/>
    <n v="287400"/>
    <n v="78.140293637846653"/>
    <s v="COP"/>
    <s v="false"/>
  </r>
  <r>
    <s v="LAR"/>
    <s v="PE"/>
    <x v="1"/>
    <n v="801"/>
    <s v="PE Center Manager"/>
    <s v="FZAMALLOA"/>
    <x v="2"/>
    <s v="1200144583"/>
    <s v="10"/>
    <x v="3262"/>
    <s v="SUMINISTRO DE TARJETAS Y SELLOS"/>
    <d v="2026-01-26T00:00:00"/>
    <s v="EXT_BRODRIGU"/>
    <s v="ZSRV"/>
    <s v=""/>
    <s v="P60139746"/>
    <s v="GIGANTOGRAFIAS EXPRESS S.A.C"/>
    <n v="265.25"/>
    <n v="76.884057971014485"/>
    <s v="PEN"/>
    <s v="false"/>
  </r>
  <r>
    <s v="TTN"/>
    <s v="CO"/>
    <x v="3"/>
    <n v="711"/>
    <s v="CO A.Finanzas"/>
    <s v="IPULIDO"/>
    <x v="2"/>
    <s v="1200144891"/>
    <s v="10"/>
    <x v="3263"/>
    <s v="INVESTIGACIÓN DE BIENES CHIPSTATION"/>
    <d v="2026-01-30T00:00:00"/>
    <s v="MMALAGON"/>
    <s v="ZSRV"/>
    <s v=""/>
    <s v="C900360744"/>
    <s v="INTERIA CARTERA EMPRESARIAL SAS"/>
    <n v="280000"/>
    <n v="76.128330614464389"/>
    <s v="COP"/>
    <s v="false"/>
  </r>
  <r>
    <s v="MOL"/>
    <s v="PE"/>
    <x v="1"/>
    <n v="802"/>
    <s v="PE Ops Mall"/>
    <s v="JZAPATA"/>
    <x v="3"/>
    <s v="1200147454"/>
    <s v="10"/>
    <x v="3264"/>
    <s v="MANT. PREV. SISTEMAS DE LLAMADO MMCALL"/>
    <d v="2026-03-17T00:00:00"/>
    <s v="EXT_KNOLASCO"/>
    <s v="ZSRV"/>
    <s v=""/>
    <s v="P60150707"/>
    <s v="TECNISTORE E.I.R.L"/>
    <n v="76.06"/>
    <n v="76.06"/>
    <s v="USD"/>
    <s v="false"/>
  </r>
  <r>
    <s v="1100"/>
    <s v="CL"/>
    <x v="0"/>
    <n v="602"/>
    <s v="CL Ops Mall"/>
    <s v="FJELDRES"/>
    <x v="2"/>
    <s v="1200144883"/>
    <s v="10"/>
    <x v="3265"/>
    <s v="Rotuladora con cartuchos adicionales"/>
    <d v="2026-01-30T00:00:00"/>
    <s v="EXT_MURRA"/>
    <s v="ZSRV"/>
    <s v=""/>
    <s v="76179272"/>
    <s v="ANDES FACILITY MANAGEMENT SPA"/>
    <n v="70189"/>
    <n v="75.803786463339563"/>
    <s v="CLP"/>
    <s v="false"/>
  </r>
  <r>
    <s v="PCA"/>
    <s v="CO"/>
    <x v="3"/>
    <n v="701"/>
    <s v="CO Center Manager"/>
    <s v="MROSILLO"/>
    <x v="2"/>
    <s v="1200144817"/>
    <s v="10"/>
    <x v="3266"/>
    <s v="MENSAJERIA MES DE ENERO 2026"/>
    <d v="2026-01-29T00:00:00"/>
    <s v="EXT_CSIERRA"/>
    <s v="ZSRV"/>
    <s v=""/>
    <s v="C37841886"/>
    <s v="INGRITH GUISELLE SANCHEZ ROMANO"/>
    <n v="277000"/>
    <n v="75.312669929309408"/>
    <s v="COP"/>
    <s v="false"/>
  </r>
  <r>
    <s v="3450"/>
    <s v="PE"/>
    <x v="1"/>
    <n v="803"/>
    <s v="PE Ops Out/Strips"/>
    <s v="EREJAS"/>
    <x v="2"/>
    <s v="1200146892"/>
    <s v="10"/>
    <x v="3267"/>
    <s v="Sum materiales electricos VMCH"/>
    <d v="2026-03-09T00:00:00"/>
    <s v="EREJAS"/>
    <s v="ZSRV"/>
    <s v=""/>
    <s v="P56607803"/>
    <s v="NATIONAL FACILITIES MANAGEMENT S.A."/>
    <n v="258.56"/>
    <n v="74.944927536231887"/>
    <s v="PEN"/>
    <s v="false"/>
  </r>
  <r>
    <s v="MIN"/>
    <s v="PE"/>
    <x v="1"/>
    <n v="808"/>
    <s v="PE Área Legal"/>
    <s v="GOLIVERI"/>
    <x v="2"/>
    <s v="1200145485"/>
    <s v="10"/>
    <x v="3268"/>
    <s v="Servicios Notariales - Enero 2026"/>
    <d v="2026-02-12T00:00:00"/>
    <s v="SGARIBAY"/>
    <s v="ZSRV"/>
    <s v=""/>
    <s v="P09670155"/>
    <s v="ZAMBRANO RODRIGUEZ LUCIO"/>
    <n v="258.47000000000003"/>
    <n v="74.91884057971015"/>
    <s v="PEN"/>
    <s v="false"/>
  </r>
  <r>
    <s v="MQU"/>
    <s v="CL"/>
    <x v="0"/>
    <n v="602"/>
    <s v="CL Ops Mall"/>
    <s v="MBELLO"/>
    <x v="2"/>
    <s v="1200146743"/>
    <s v="10"/>
    <x v="3269"/>
    <s v="GRAFICAS TARIFAS   ESTACIONAMIENTO"/>
    <d v="2026-03-05T00:00:00"/>
    <s v="EXT_MBELLO"/>
    <s v="ZSRV"/>
    <s v=""/>
    <s v="76813713"/>
    <s v="PRODUCCIONES PROMOTIVA SPA"/>
    <n v="68900"/>
    <n v="74.411672588640613"/>
    <s v="CLP"/>
    <s v="false"/>
  </r>
  <r>
    <s v="4300"/>
    <s v="CO"/>
    <x v="3"/>
    <n v="701"/>
    <s v="CO Center Manager"/>
    <s v="AJIMENEZ"/>
    <x v="2"/>
    <s v="1200145061"/>
    <s v="10"/>
    <x v="3270"/>
    <s v="COMPRA INSUMOS PAPELERIA ENERO2026"/>
    <d v="2026-02-04T00:00:00"/>
    <s v="EXT_VCARMONA"/>
    <s v="ZSRV"/>
    <s v="SER_GRAL"/>
    <s v="C816006677"/>
    <s v="SABER S.A.S"/>
    <n v="272890"/>
    <n v="74.195214790647086"/>
    <s v="COP"/>
    <s v="false"/>
  </r>
  <r>
    <s v="DCO"/>
    <s v="CO"/>
    <x v="3"/>
    <n v="711"/>
    <s v="CO A.Finanzas"/>
    <s v="ABARRAGAN"/>
    <x v="2"/>
    <s v="1200146613"/>
    <s v="10"/>
    <x v="3271"/>
    <s v="DISTRINORTE FEBRERO 19%"/>
    <d v="2026-03-03T00:00:00"/>
    <s v="LBARRAGAN"/>
    <s v="ZSRV"/>
    <s v=""/>
    <s v="C900387062"/>
    <s v="DISTRINORTE 93 S.A.S."/>
    <n v="272269"/>
    <n v="74.026373028820018"/>
    <s v="COP"/>
    <s v="false"/>
  </r>
  <r>
    <s v="BOG"/>
    <s v="CO"/>
    <x v="3"/>
    <n v="710"/>
    <s v="CO Sgcia Personas"/>
    <s v="JVASQUEZ"/>
    <x v="2"/>
    <s v="1200144794"/>
    <s v="10"/>
    <x v="3272"/>
    <s v="6 puntos electricos hornos microondas OF"/>
    <d v="2026-01-29T00:00:00"/>
    <s v="JVASQUEZ"/>
    <s v="ZSRV"/>
    <s v=""/>
    <s v="C901311004"/>
    <s v="INGENIERIAS Y MONTAJES DC SAS"/>
    <n v="271093"/>
    <n v="73.706634040239265"/>
    <s v="COP"/>
    <s v="false"/>
  </r>
  <r>
    <s v="6550"/>
    <s v="PE"/>
    <x v="2"/>
    <n v="808"/>
    <s v="PE Área Legal"/>
    <s v="GOLIVERI"/>
    <x v="2"/>
    <s v="1200145456"/>
    <s v="10"/>
    <x v="3273"/>
    <s v="Servicios Notariales - Enero 2026"/>
    <d v="2026-02-11T00:00:00"/>
    <s v="SGARIBAY"/>
    <s v="ZSRV"/>
    <s v=""/>
    <s v="P09670155"/>
    <s v="ZAMBRANO RODRIGUEZ LUCIO"/>
    <n v="254.24"/>
    <n v="73.692753623188409"/>
    <s v="PEN"/>
    <s v="false"/>
  </r>
  <r>
    <s v="6740"/>
    <s v="PE"/>
    <x v="2"/>
    <n v="808"/>
    <s v="PE Área Legal"/>
    <s v="GOLIVERI"/>
    <x v="2"/>
    <s v="1200145484"/>
    <s v="10"/>
    <x v="3274"/>
    <s v="Servicios Notariales - Enero 2026"/>
    <d v="2026-02-12T00:00:00"/>
    <s v="SGARIBAY"/>
    <s v="ZSRV"/>
    <s v=""/>
    <s v="P09670155"/>
    <s v="ZAMBRANO RODRIGUEZ LUCIO"/>
    <n v="254.24"/>
    <n v="73.692753623188409"/>
    <s v="PEN"/>
    <s v="false"/>
  </r>
  <r>
    <s v="3510"/>
    <s v="PE"/>
    <x v="1"/>
    <n v="808"/>
    <s v="PE Área Legal"/>
    <s v="GOLIVERI"/>
    <x v="2"/>
    <s v="1200145486"/>
    <s v="10"/>
    <x v="3275"/>
    <s v="Servicios Notariales - Enero 2026"/>
    <d v="2026-02-12T00:00:00"/>
    <s v="SGARIBAY"/>
    <s v="ZSRV"/>
    <s v=""/>
    <s v="P09670155"/>
    <s v="ZAMBRANO RODRIGUEZ LUCIO"/>
    <n v="254.24"/>
    <n v="73.692753623188409"/>
    <s v="PEN"/>
    <s v="false"/>
  </r>
  <r>
    <s v="PHM"/>
    <s v="CO"/>
    <x v="3"/>
    <n v="710"/>
    <s v="CO Sgcia Personas"/>
    <s v="A Tovar"/>
    <x v="2"/>
    <s v="1200144424"/>
    <s v="10"/>
    <x v="3276"/>
    <s v="Estudio de seguridad Jhon arroyave"/>
    <d v="2026-01-22T00:00:00"/>
    <s v="PRA_KCUBIDES"/>
    <s v="ZSRV"/>
    <s v=""/>
    <s v="C830117019"/>
    <s v="PILGRIM SECURITY LTDA"/>
    <n v="270100"/>
    <n v="73.436650353452961"/>
    <s v="COP"/>
    <s v="false"/>
  </r>
  <r>
    <s v="BOG"/>
    <s v="CO"/>
    <x v="3"/>
    <n v="710"/>
    <s v="CO Sgcia Personas"/>
    <s v="A Tovar"/>
    <x v="2"/>
    <s v="1200144816"/>
    <s v="10"/>
    <x v="3277"/>
    <s v="Estudios de seguridad Sergio Castañeda"/>
    <d v="2026-01-29T00:00:00"/>
    <s v="PRA_KCUBIDES"/>
    <s v="ZSRV"/>
    <s v=""/>
    <s v="C830117019"/>
    <s v="PILGRIM SECURITY LTDA"/>
    <n v="270100"/>
    <n v="73.436650353452961"/>
    <s v="COP"/>
    <s v="false"/>
  </r>
  <r>
    <s v="4300"/>
    <s v="CO"/>
    <x v="3"/>
    <n v="719"/>
    <s v="CO Gcia Ing"/>
    <s v="JVASQUEZ"/>
    <x v="2"/>
    <s v="1200143927"/>
    <s v="10"/>
    <x v="3278"/>
    <s v="4.1.1 Anclaje tuberia local 14 S1 Arb"/>
    <d v="2026-01-13T00:00:00"/>
    <s v="JVASQUEZ"/>
    <s v="ZSRV"/>
    <s v=""/>
    <s v="C901498330"/>
    <s v="CONSTRUCCIÓN Y MANTENIMIENTO 7/24 S"/>
    <n v="270000"/>
    <n v="73.409461663947795"/>
    <s v="COP"/>
    <s v="false"/>
  </r>
  <r>
    <s v="DCO"/>
    <s v="CO"/>
    <x v="3"/>
    <n v="711"/>
    <s v="CO A.Finanzas"/>
    <s v="ABARRAGAN"/>
    <x v="2"/>
    <s v="1200146613"/>
    <s v="20"/>
    <x v="3271"/>
    <s v="DISTRINORTE FEB 0%"/>
    <d v="2026-03-03T00:00:00"/>
    <s v="LBARRAGAN"/>
    <s v="ZSRV"/>
    <s v=""/>
    <s v="C900387062"/>
    <s v="DISTRINORTE 93 S.A.S."/>
    <n v="268000"/>
    <n v="72.865687873844479"/>
    <s v="COP"/>
    <s v="false"/>
  </r>
  <r>
    <s v="AEB"/>
    <s v="CL"/>
    <x v="0"/>
    <n v="604"/>
    <s v="CL Marketing Mall"/>
    <s v="F.MOZO"/>
    <x v="2"/>
    <s v="1200144279"/>
    <s v="10"/>
    <x v="3279"/>
    <s v="NAVIDAD/ LIMPIEZA UNIFORMES/ ENERO"/>
    <d v="2026-01-20T00:00:00"/>
    <s v="MFILIPINI"/>
    <s v="ZSRV"/>
    <s v=""/>
    <s v="76315447"/>
    <s v="MARIA JOSE GOMEZ MORALES PRODUCCION"/>
    <n v="67275"/>
    <n v="72.656680310606632"/>
    <s v="CLP"/>
    <s v="false"/>
  </r>
  <r>
    <s v="1100"/>
    <s v="CL"/>
    <x v="0"/>
    <n v="610"/>
    <s v="CL Área Personas"/>
    <s v="KLUNA"/>
    <x v="2"/>
    <s v="1200144967"/>
    <s v="10"/>
    <x v="3280"/>
    <s v="CAFETERIA"/>
    <d v="2026-02-03T00:00:00"/>
    <s v="KLUNA"/>
    <s v="ZSRV"/>
    <s v=""/>
    <s v="76144463"/>
    <s v="COMERCIALIZADORA GOLDEN VENDING LTD"/>
    <n v="67227"/>
    <n v="72.604840538701637"/>
    <s v="CLP"/>
    <s v="false"/>
  </r>
  <r>
    <s v="MCH"/>
    <s v="PE"/>
    <x v="2"/>
    <n v="803"/>
    <s v="PE Ops Out/Strips"/>
    <s v="EREJAS"/>
    <x v="2"/>
    <s v="1200145104"/>
    <s v="10"/>
    <x v="3281"/>
    <s v="Sumin. Materiales para pintado ancas con"/>
    <d v="2026-02-05T00:00:00"/>
    <s v="EREJAS"/>
    <s v="ZSRV"/>
    <s v=""/>
    <s v="P56607803"/>
    <s v="NATIONAL FACILITIES MANAGEMENT S.A."/>
    <n v="248.83"/>
    <n v="72.124637681159413"/>
    <s v="PEN"/>
    <s v="false"/>
  </r>
  <r>
    <s v="COQ"/>
    <s v="CL"/>
    <x v="0"/>
    <n v="619"/>
    <s v="CL Arq Out/Strip"/>
    <s v="P RAMIREZ"/>
    <x v="2"/>
    <s v="1200144214"/>
    <s v="10"/>
    <x v="3282"/>
    <s v="SERV INSP TÉCNICA LOC. COQ ENE 26"/>
    <d v="2026-01-19T00:00:00"/>
    <s v="BILLESCA"/>
    <s v="ZSRV"/>
    <s v=""/>
    <s v="13459098"/>
    <s v="JUAN PATRICIO"/>
    <n v="1.726"/>
    <n v="71.916666666666657"/>
    <s v="UF"/>
    <s v="false"/>
  </r>
  <r>
    <s v="COQ"/>
    <s v="CL"/>
    <x v="0"/>
    <n v="619"/>
    <s v="CL Arq Out/Strip"/>
    <s v="P RAMIREZ"/>
    <x v="2"/>
    <s v="1200144214"/>
    <s v="20"/>
    <x v="3282"/>
    <s v="SERV INSP TÉCNICA LOC. COQ FEB 26"/>
    <d v="2026-01-19T00:00:00"/>
    <s v="BILLESCA"/>
    <s v="ZSRV"/>
    <s v=""/>
    <s v="13459098"/>
    <s v="JUAN PATRICIO"/>
    <n v="1.726"/>
    <n v="71.916666666666657"/>
    <s v="UF"/>
    <s v="false"/>
  </r>
  <r>
    <s v="COQ"/>
    <s v="CL"/>
    <x v="0"/>
    <n v="619"/>
    <s v="CL Arq Out/Strip"/>
    <s v="P RAMIREZ"/>
    <x v="2"/>
    <s v="1200144214"/>
    <s v="30"/>
    <x v="3282"/>
    <s v="SERV INSP TÉCNICA LOC. COQ MAR 26"/>
    <d v="2026-01-19T00:00:00"/>
    <s v="BILLESCA"/>
    <s v="ZSRV"/>
    <s v=""/>
    <s v="13459098"/>
    <s v="JUAN PATRICIO"/>
    <n v="1.726"/>
    <n v="71.916666666666657"/>
    <s v="UF"/>
    <s v="false"/>
  </r>
  <r>
    <s v="COQ"/>
    <s v="CL"/>
    <x v="0"/>
    <n v="619"/>
    <s v="CL Arq Out/Strip"/>
    <s v="P RAMIREZ"/>
    <x v="2"/>
    <s v="1200144214"/>
    <s v="40"/>
    <x v="3282"/>
    <s v="SERV INSP TÉCNICA LOC. COQ ABR 26"/>
    <d v="2026-01-19T00:00:00"/>
    <s v="BILLESCA"/>
    <s v="ZSRV"/>
    <s v=""/>
    <s v="13459098"/>
    <s v="JUAN PATRICIO"/>
    <n v="1.726"/>
    <n v="71.916666666666657"/>
    <s v="UF"/>
    <s v="false"/>
  </r>
  <r>
    <s v="COQ"/>
    <s v="CL"/>
    <x v="0"/>
    <n v="619"/>
    <s v="CL Arq Out/Strip"/>
    <s v="P RAMIREZ"/>
    <x v="2"/>
    <s v="1200144214"/>
    <s v="50"/>
    <x v="3282"/>
    <s v="SERV INSP TÉCNICA LOC. COQ MAY 26"/>
    <d v="2026-01-19T00:00:00"/>
    <s v="BILLESCA"/>
    <s v="ZSRV"/>
    <s v=""/>
    <s v="13459098"/>
    <s v="JUAN PATRICIO"/>
    <n v="1.726"/>
    <n v="71.916666666666657"/>
    <s v="UF"/>
    <s v="false"/>
  </r>
  <r>
    <s v="COQ"/>
    <s v="CL"/>
    <x v="0"/>
    <n v="619"/>
    <s v="CL Arq Out/Strip"/>
    <s v="P RAMIREZ"/>
    <x v="2"/>
    <s v="1200144214"/>
    <s v="60"/>
    <x v="3282"/>
    <s v="SERV INSP TÉCNICA LOC. COQ JUN 26"/>
    <d v="2026-01-19T00:00:00"/>
    <s v="BILLESCA"/>
    <s v="ZSRV"/>
    <s v=""/>
    <s v="13459098"/>
    <s v="JUAN PATRICIO"/>
    <n v="1.726"/>
    <n v="71.916666666666657"/>
    <s v="UF"/>
    <s v="false"/>
  </r>
  <r>
    <s v="COQ"/>
    <s v="CL"/>
    <x v="0"/>
    <n v="619"/>
    <s v="CL Arq Out/Strip"/>
    <s v="P RAMIREZ"/>
    <x v="2"/>
    <s v="1200144214"/>
    <s v="70"/>
    <x v="3282"/>
    <s v="SERV INSP TÉCNICA LOC. COQ JUL 26"/>
    <d v="2026-01-19T00:00:00"/>
    <s v="BILLESCA"/>
    <s v="ZSRV"/>
    <s v=""/>
    <s v="13459098"/>
    <s v="JUAN PATRICIO"/>
    <n v="1.726"/>
    <n v="71.916666666666657"/>
    <s v="UF"/>
    <s v="false"/>
  </r>
  <r>
    <s v="COQ"/>
    <s v="CL"/>
    <x v="0"/>
    <n v="619"/>
    <s v="CL Arq Out/Strip"/>
    <s v="P RAMIREZ"/>
    <x v="2"/>
    <s v="1200144214"/>
    <s v="80"/>
    <x v="3282"/>
    <s v="SERV INSP TÉCNICA LOC. COQ AGO 26"/>
    <d v="2026-01-19T00:00:00"/>
    <s v="BILLESCA"/>
    <s v="ZSRV"/>
    <s v=""/>
    <s v="13459098"/>
    <s v="JUAN PATRICIO"/>
    <n v="1.726"/>
    <n v="71.916666666666657"/>
    <s v="UF"/>
    <s v="false"/>
  </r>
  <r>
    <s v="COQ"/>
    <s v="CL"/>
    <x v="0"/>
    <n v="619"/>
    <s v="CL Arq Out/Strip"/>
    <s v="P RAMIREZ"/>
    <x v="2"/>
    <s v="1200144214"/>
    <s v="90"/>
    <x v="3282"/>
    <s v="SERV INSP TÉCNICA LOC. COQ SEP 26"/>
    <d v="2026-01-19T00:00:00"/>
    <s v="BILLESCA"/>
    <s v="ZSRV"/>
    <s v=""/>
    <s v="13459098"/>
    <s v="JUAN PATRICIO"/>
    <n v="1.726"/>
    <n v="71.916666666666657"/>
    <s v="UF"/>
    <s v="false"/>
  </r>
  <r>
    <s v="COQ"/>
    <s v="CL"/>
    <x v="0"/>
    <n v="619"/>
    <s v="CL Arq Out/Strip"/>
    <s v="P RAMIREZ"/>
    <x v="2"/>
    <s v="1200144214"/>
    <s v="100"/>
    <x v="3282"/>
    <s v="SERV INSP TÉCNICA LOC. COQ OCT 26"/>
    <d v="2026-01-19T00:00:00"/>
    <s v="BILLESCA"/>
    <s v="ZSRV"/>
    <s v=""/>
    <s v="13459098"/>
    <s v="JUAN PATRICIO"/>
    <n v="1.726"/>
    <n v="71.916666666666657"/>
    <s v="UF"/>
    <s v="false"/>
  </r>
  <r>
    <s v="COQ"/>
    <s v="CL"/>
    <x v="0"/>
    <n v="619"/>
    <s v="CL Arq Out/Strip"/>
    <s v="P RAMIREZ"/>
    <x v="2"/>
    <s v="1200144214"/>
    <s v="110"/>
    <x v="3282"/>
    <s v="SERV INSP TÉCNICA LOC. COQ NOV 26"/>
    <d v="2026-01-19T00:00:00"/>
    <s v="BILLESCA"/>
    <s v="ZSRV"/>
    <s v=""/>
    <s v="13459098"/>
    <s v="JUAN PATRICIO"/>
    <n v="1.726"/>
    <n v="71.916666666666657"/>
    <s v="UF"/>
    <s v="false"/>
  </r>
  <r>
    <s v="COQ"/>
    <s v="CL"/>
    <x v="0"/>
    <n v="619"/>
    <s v="CL Arq Out/Strip"/>
    <s v="P RAMIREZ"/>
    <x v="2"/>
    <s v="1200144214"/>
    <s v="120"/>
    <x v="3282"/>
    <s v="SERV INSP TÉCNICA LOC. COQ DIC 26"/>
    <d v="2026-01-19T00:00:00"/>
    <s v="BILLESCA"/>
    <s v="ZSRV"/>
    <s v=""/>
    <s v="13459098"/>
    <s v="JUAN PATRICIO"/>
    <n v="1.726"/>
    <n v="71.916666666666657"/>
    <s v="UF"/>
    <s v="false"/>
  </r>
  <r>
    <s v="CUR"/>
    <s v="CL"/>
    <x v="0"/>
    <n v="619"/>
    <s v="CL Arq Out/Strip"/>
    <s v="P RAMIREZ"/>
    <x v="2"/>
    <s v="1200144203"/>
    <s v="10"/>
    <x v="3283"/>
    <s v="SERV INSP TÉCNICA LOC. CUR ENE 26"/>
    <d v="2026-01-19T00:00:00"/>
    <s v="BILLESCA"/>
    <s v="ZSRV"/>
    <s v=""/>
    <s v="13459098"/>
    <s v="JUAN PATRICIO"/>
    <n v="1.726"/>
    <n v="71.916666666666657"/>
    <s v="UF"/>
    <s v="false"/>
  </r>
  <r>
    <s v="CUR"/>
    <s v="CL"/>
    <x v="0"/>
    <n v="619"/>
    <s v="CL Arq Out/Strip"/>
    <s v="P RAMIREZ"/>
    <x v="2"/>
    <s v="1200144203"/>
    <s v="20"/>
    <x v="3283"/>
    <s v="SERV INSP TÉCNICA LOC. CUR FEB 26"/>
    <d v="2026-01-19T00:00:00"/>
    <s v="BILLESCA"/>
    <s v="ZSRV"/>
    <s v=""/>
    <s v="13459098"/>
    <s v="JUAN PATRICIO"/>
    <n v="1.726"/>
    <n v="71.916666666666657"/>
    <s v="UF"/>
    <s v="false"/>
  </r>
  <r>
    <s v="CUR"/>
    <s v="CL"/>
    <x v="0"/>
    <n v="619"/>
    <s v="CL Arq Out/Strip"/>
    <s v="P RAMIREZ"/>
    <x v="2"/>
    <s v="1200144203"/>
    <s v="30"/>
    <x v="3283"/>
    <s v="SERV INSP TÉCNICA LOC. CUR MAR 26"/>
    <d v="2026-01-19T00:00:00"/>
    <s v="BILLESCA"/>
    <s v="ZSRV"/>
    <s v=""/>
    <s v="13459098"/>
    <s v="JUAN PATRICIO"/>
    <n v="1.726"/>
    <n v="71.916666666666657"/>
    <s v="UF"/>
    <s v="false"/>
  </r>
  <r>
    <s v="CUR"/>
    <s v="CL"/>
    <x v="0"/>
    <n v="619"/>
    <s v="CL Arq Out/Strip"/>
    <s v="P RAMIREZ"/>
    <x v="2"/>
    <s v="1200144203"/>
    <s v="40"/>
    <x v="3283"/>
    <s v="SERV INSP TÉCNICA LOC. CUR ABR 26"/>
    <d v="2026-01-19T00:00:00"/>
    <s v="BILLESCA"/>
    <s v="ZSRV"/>
    <s v=""/>
    <s v="13459098"/>
    <s v="JUAN PATRICIO"/>
    <n v="1.726"/>
    <n v="71.916666666666657"/>
    <s v="UF"/>
    <s v="false"/>
  </r>
  <r>
    <s v="CUR"/>
    <s v="CL"/>
    <x v="0"/>
    <n v="619"/>
    <s v="CL Arq Out/Strip"/>
    <s v="P RAMIREZ"/>
    <x v="2"/>
    <s v="1200144203"/>
    <s v="50"/>
    <x v="3283"/>
    <s v="SERV INSP TÉCNICA LOC. CUR MAY 26"/>
    <d v="2026-01-19T00:00:00"/>
    <s v="BILLESCA"/>
    <s v="ZSRV"/>
    <s v=""/>
    <s v="13459098"/>
    <s v="JUAN PATRICIO"/>
    <n v="1.726"/>
    <n v="71.916666666666657"/>
    <s v="UF"/>
    <s v="false"/>
  </r>
  <r>
    <s v="CUR"/>
    <s v="CL"/>
    <x v="0"/>
    <n v="619"/>
    <s v="CL Arq Out/Strip"/>
    <s v="P RAMIREZ"/>
    <x v="2"/>
    <s v="1200144203"/>
    <s v="60"/>
    <x v="3283"/>
    <s v="SERV INSP TÉCNICA LOC. CUR JUN 26"/>
    <d v="2026-01-19T00:00:00"/>
    <s v="BILLESCA"/>
    <s v="ZSRV"/>
    <s v=""/>
    <s v="13459098"/>
    <s v="JUAN PATRICIO"/>
    <n v="1.726"/>
    <n v="71.916666666666657"/>
    <s v="UF"/>
    <s v="false"/>
  </r>
  <r>
    <s v="CUR"/>
    <s v="CL"/>
    <x v="0"/>
    <n v="619"/>
    <s v="CL Arq Out/Strip"/>
    <s v="P RAMIREZ"/>
    <x v="2"/>
    <s v="1200144203"/>
    <s v="70"/>
    <x v="3283"/>
    <s v="SERV INSP TÉCNICA LOC. CUR JUL 26"/>
    <d v="2026-01-19T00:00:00"/>
    <s v="BILLESCA"/>
    <s v="ZSRV"/>
    <s v=""/>
    <s v="13459098"/>
    <s v="JUAN PATRICIO"/>
    <n v="1.726"/>
    <n v="71.916666666666657"/>
    <s v="UF"/>
    <s v="false"/>
  </r>
  <r>
    <s v="CUR"/>
    <s v="CL"/>
    <x v="0"/>
    <n v="619"/>
    <s v="CL Arq Out/Strip"/>
    <s v="P RAMIREZ"/>
    <x v="2"/>
    <s v="1200144203"/>
    <s v="80"/>
    <x v="3283"/>
    <s v="SERV INSP TÉCNICA LOC. CUR AGO 26"/>
    <d v="2026-01-19T00:00:00"/>
    <s v="BILLESCA"/>
    <s v="ZSRV"/>
    <s v=""/>
    <s v="13459098"/>
    <s v="JUAN PATRICIO"/>
    <n v="1.726"/>
    <n v="71.916666666666657"/>
    <s v="UF"/>
    <s v="false"/>
  </r>
  <r>
    <s v="CUR"/>
    <s v="CL"/>
    <x v="0"/>
    <n v="619"/>
    <s v="CL Arq Out/Strip"/>
    <s v="P RAMIREZ"/>
    <x v="2"/>
    <s v="1200144203"/>
    <s v="90"/>
    <x v="3283"/>
    <s v="SERV INSP TÉCNICA LOC. CUR SEP 26"/>
    <d v="2026-01-19T00:00:00"/>
    <s v="BILLESCA"/>
    <s v="ZSRV"/>
    <s v=""/>
    <s v="13459098"/>
    <s v="JUAN PATRICIO"/>
    <n v="1.726"/>
    <n v="71.916666666666657"/>
    <s v="UF"/>
    <s v="false"/>
  </r>
  <r>
    <s v="CUR"/>
    <s v="CL"/>
    <x v="0"/>
    <n v="619"/>
    <s v="CL Arq Out/Strip"/>
    <s v="P RAMIREZ"/>
    <x v="2"/>
    <s v="1200144203"/>
    <s v="100"/>
    <x v="3283"/>
    <s v="SERV INSP TÉCNICA LOC. CUR OCT 26"/>
    <d v="2026-01-19T00:00:00"/>
    <s v="BILLESCA"/>
    <s v="ZSRV"/>
    <s v=""/>
    <s v="13459098"/>
    <s v="JUAN PATRICIO"/>
    <n v="1.726"/>
    <n v="71.916666666666657"/>
    <s v="UF"/>
    <s v="false"/>
  </r>
  <r>
    <s v="CUR"/>
    <s v="CL"/>
    <x v="0"/>
    <n v="619"/>
    <s v="CL Arq Out/Strip"/>
    <s v="P RAMIREZ"/>
    <x v="2"/>
    <s v="1200144203"/>
    <s v="110"/>
    <x v="3283"/>
    <s v="SERV INSP TÉCNICA LOC. CUR NOV 26"/>
    <d v="2026-01-19T00:00:00"/>
    <s v="BILLESCA"/>
    <s v="ZSRV"/>
    <s v=""/>
    <s v="13459098"/>
    <s v="JUAN PATRICIO"/>
    <n v="1.726"/>
    <n v="71.916666666666657"/>
    <s v="UF"/>
    <s v="false"/>
  </r>
  <r>
    <s v="CUR"/>
    <s v="CL"/>
    <x v="0"/>
    <n v="619"/>
    <s v="CL Arq Out/Strip"/>
    <s v="P RAMIREZ"/>
    <x v="2"/>
    <s v="1200144203"/>
    <s v="120"/>
    <x v="3283"/>
    <s v="SERV INSP TÉCNICA LOC. CUR DIC 26"/>
    <d v="2026-01-19T00:00:00"/>
    <s v="BILLESCA"/>
    <s v="ZSRV"/>
    <s v=""/>
    <s v="13459098"/>
    <s v="JUAN PATRICIO"/>
    <n v="1.726"/>
    <n v="71.916666666666657"/>
    <s v="UF"/>
    <s v="false"/>
  </r>
  <r>
    <s v="MCH"/>
    <s v="PE"/>
    <x v="2"/>
    <n v="803"/>
    <s v="PE Ops Out/Strips"/>
    <s v="EREJAS"/>
    <x v="3"/>
    <s v="1200147565"/>
    <s v="10"/>
    <x v="3284"/>
    <s v="Req. Materiales de Mantenimiento MCH"/>
    <d v="2026-03-18T00:00:00"/>
    <s v="EREJAS"/>
    <s v="ZSRV"/>
    <s v=""/>
    <s v="P56607803"/>
    <s v="NATIONAL FACILITIES MANAGEMENT S.A."/>
    <n v="247.13"/>
    <n v="71.631884057971007"/>
    <s v="PEN"/>
    <s v="false"/>
  </r>
  <r>
    <s v="LAR"/>
    <s v="PE"/>
    <x v="1"/>
    <n v="801"/>
    <s v="PE Center Manager"/>
    <s v="FZAMALLOA"/>
    <x v="2"/>
    <s v="1200143718"/>
    <s v="10"/>
    <x v="3285"/>
    <s v="VIDRIO DEL GABINETE DE LA MANGUERA CONTR"/>
    <d v="2026-01-06T00:00:00"/>
    <s v="EXT_BRODRIGU"/>
    <s v="ZSRV"/>
    <s v=""/>
    <s v="P56607803"/>
    <s v="NATIONAL FACILITIES MANAGEMENT S.A."/>
    <n v="246.1"/>
    <n v="71.333333333333329"/>
    <s v="PEN"/>
    <s v="false"/>
  </r>
  <r>
    <s v="MIN"/>
    <s v="PE"/>
    <x v="1"/>
    <n v="802"/>
    <s v="PE Ops Mall"/>
    <s v="cpisfil"/>
    <x v="2"/>
    <s v="1200146153"/>
    <s v="10"/>
    <x v="3286"/>
    <s v="papel interfoliado  20gr-24x150"/>
    <d v="2026-02-23T00:00:00"/>
    <s v="EXT_EDAVILA"/>
    <s v="ZSRV"/>
    <s v=""/>
    <s v="P53719503"/>
    <s v="EFCO AMERICA S.A."/>
    <n v="245.67"/>
    <n v="71.208695652173901"/>
    <s v="PEN"/>
    <s v="false"/>
  </r>
  <r>
    <s v="PCA"/>
    <s v="CO"/>
    <x v="3"/>
    <n v="702"/>
    <s v="CO Ops Mall"/>
    <s v="DLOZADA"/>
    <x v="2"/>
    <s v="1200143994"/>
    <s v="10"/>
    <x v="3287"/>
    <s v="ADHESIVO ESMERILADO VIDRIO S1 MAS POR ME"/>
    <d v="2026-01-14T00:00:00"/>
    <s v="RFC_CPI_SAP"/>
    <s v="ZSRV"/>
    <s v=""/>
    <s v="C901770204"/>
    <s v="HARTMANN S.A.S"/>
    <n v="260000"/>
    <n v="70.690592713431215"/>
    <s v="COP"/>
    <s v="false"/>
  </r>
  <r>
    <s v="4300"/>
    <s v="CO"/>
    <x v="3"/>
    <n v="701"/>
    <s v="CO Center Manager"/>
    <s v="AJIMENEZ"/>
    <x v="2"/>
    <s v="1200143673"/>
    <s v="10"/>
    <x v="3288"/>
    <s v="COMRA Y SER INSUMOS PAPELERIA"/>
    <d v="2026-01-05T00:00:00"/>
    <s v="EXT_VCARMONA"/>
    <s v="ZSRV"/>
    <s v="SER_GRAL"/>
    <s v="C816006677"/>
    <s v="SABER S.A.S"/>
    <n v="257750"/>
    <n v="70.078847199564976"/>
    <s v="COP"/>
    <s v="false"/>
  </r>
  <r>
    <s v="6400"/>
    <s v="PE"/>
    <x v="2"/>
    <n v="802"/>
    <s v="PE Ops Mall"/>
    <s v="PBRAVO"/>
    <x v="2"/>
    <s v="1200145399"/>
    <s v="10"/>
    <x v="3289"/>
    <s v="SUMINISTROS TOPICO"/>
    <d v="2026-02-11T00:00:00"/>
    <s v="PBRAVO"/>
    <s v="ZSRV"/>
    <s v=""/>
    <s v="P60865842"/>
    <s v="EMERGENCY SURVIVAL S.A.C"/>
    <n v="241.4"/>
    <n v="69.971014492753625"/>
    <s v="PEN"/>
    <s v="false"/>
  </r>
  <r>
    <s v="2200"/>
    <s v="CL"/>
    <x v="0"/>
    <n v="622"/>
    <s v="CL Arq Mall"/>
    <s v="P RAMIREZ"/>
    <x v="2"/>
    <s v="1200144114"/>
    <s v="10"/>
    <x v="3290"/>
    <s v="SERV INSP TÉCNICA LOC. ASA ENE 26"/>
    <d v="2026-01-15T00:00:00"/>
    <s v="BILLESCA"/>
    <s v="ZSRV"/>
    <s v=""/>
    <s v="13459098"/>
    <s v="JUAN PATRICIO"/>
    <n v="1.6739999999999999"/>
    <n v="69.75"/>
    <s v="UF"/>
    <s v="false"/>
  </r>
  <r>
    <s v="2200"/>
    <s v="CL"/>
    <x v="0"/>
    <n v="622"/>
    <s v="CL Arq Mall"/>
    <s v="P RAMIREZ"/>
    <x v="2"/>
    <s v="1200144114"/>
    <s v="20"/>
    <x v="3290"/>
    <s v="SERV INSP TÉCNICA LOC. ASA FEB 26"/>
    <d v="2026-01-15T00:00:00"/>
    <s v="BILLESCA"/>
    <s v="ZSRV"/>
    <s v=""/>
    <s v="13459098"/>
    <s v="JUAN PATRICIO"/>
    <n v="1.6739999999999999"/>
    <n v="69.75"/>
    <s v="UF"/>
    <s v="false"/>
  </r>
  <r>
    <s v="2200"/>
    <s v="CL"/>
    <x v="0"/>
    <n v="622"/>
    <s v="CL Arq Mall"/>
    <s v="P RAMIREZ"/>
    <x v="2"/>
    <s v="1200144114"/>
    <s v="30"/>
    <x v="3290"/>
    <s v="SERV INSP TÉCNICA LOC. ASA MAR 26"/>
    <d v="2026-01-15T00:00:00"/>
    <s v="BILLESCA"/>
    <s v="ZSRV"/>
    <s v=""/>
    <s v="13459098"/>
    <s v="JUAN PATRICIO"/>
    <n v="1.6739999999999999"/>
    <n v="69.75"/>
    <s v="UF"/>
    <s v="false"/>
  </r>
  <r>
    <s v="2200"/>
    <s v="CL"/>
    <x v="0"/>
    <n v="622"/>
    <s v="CL Arq Mall"/>
    <s v="P RAMIREZ"/>
    <x v="2"/>
    <s v="1200144114"/>
    <s v="40"/>
    <x v="3290"/>
    <s v="SERV INSP TÉCNICA LOC. ASA ABR 26"/>
    <d v="2026-01-15T00:00:00"/>
    <s v="BILLESCA"/>
    <s v="ZSRV"/>
    <s v=""/>
    <s v="13459098"/>
    <s v="JUAN PATRICIO"/>
    <n v="1.6739999999999999"/>
    <n v="69.75"/>
    <s v="UF"/>
    <s v="false"/>
  </r>
  <r>
    <s v="2200"/>
    <s v="CL"/>
    <x v="0"/>
    <n v="622"/>
    <s v="CL Arq Mall"/>
    <s v="P RAMIREZ"/>
    <x v="2"/>
    <s v="1200144114"/>
    <s v="50"/>
    <x v="3290"/>
    <s v="SERV INSP TÉCNICA LOC. ASA MAY 26"/>
    <d v="2026-01-15T00:00:00"/>
    <s v="BILLESCA"/>
    <s v="ZSRV"/>
    <s v=""/>
    <s v="13459098"/>
    <s v="JUAN PATRICIO"/>
    <n v="1.6739999999999999"/>
    <n v="69.75"/>
    <s v="UF"/>
    <s v="false"/>
  </r>
  <r>
    <s v="2200"/>
    <s v="CL"/>
    <x v="0"/>
    <n v="622"/>
    <s v="CL Arq Mall"/>
    <s v="P RAMIREZ"/>
    <x v="2"/>
    <s v="1200144114"/>
    <s v="60"/>
    <x v="3290"/>
    <s v="SERV INSP TÉCNICA LOC. ASA JUN 26"/>
    <d v="2026-01-15T00:00:00"/>
    <s v="BILLESCA"/>
    <s v="ZSRV"/>
    <s v=""/>
    <s v="13459098"/>
    <s v="JUAN PATRICIO"/>
    <n v="1.6739999999999999"/>
    <n v="69.75"/>
    <s v="UF"/>
    <s v="false"/>
  </r>
  <r>
    <s v="2200"/>
    <s v="CL"/>
    <x v="0"/>
    <n v="622"/>
    <s v="CL Arq Mall"/>
    <s v="P RAMIREZ"/>
    <x v="2"/>
    <s v="1200144114"/>
    <s v="70"/>
    <x v="3290"/>
    <s v="SERV INSP TÉCNICA LOC. ASA JUL 26"/>
    <d v="2026-01-15T00:00:00"/>
    <s v="BILLESCA"/>
    <s v="ZSRV"/>
    <s v=""/>
    <s v="13459098"/>
    <s v="JUAN PATRICIO"/>
    <n v="1.6739999999999999"/>
    <n v="69.75"/>
    <s v="UF"/>
    <s v="false"/>
  </r>
  <r>
    <s v="2200"/>
    <s v="CL"/>
    <x v="0"/>
    <n v="622"/>
    <s v="CL Arq Mall"/>
    <s v="P RAMIREZ"/>
    <x v="2"/>
    <s v="1200144114"/>
    <s v="80"/>
    <x v="3290"/>
    <s v="SERV INSP TÉCNICA LOC. ASA AGO 26"/>
    <d v="2026-01-15T00:00:00"/>
    <s v="BILLESCA"/>
    <s v="ZSRV"/>
    <s v=""/>
    <s v="13459098"/>
    <s v="JUAN PATRICIO"/>
    <n v="1.6739999999999999"/>
    <n v="69.75"/>
    <s v="UF"/>
    <s v="false"/>
  </r>
  <r>
    <s v="2200"/>
    <s v="CL"/>
    <x v="0"/>
    <n v="622"/>
    <s v="CL Arq Mall"/>
    <s v="P RAMIREZ"/>
    <x v="2"/>
    <s v="1200144114"/>
    <s v="90"/>
    <x v="3290"/>
    <s v="SERV INSP TÉCNICA LOC. ASA SEP 26"/>
    <d v="2026-01-15T00:00:00"/>
    <s v="BILLESCA"/>
    <s v="ZSRV"/>
    <s v=""/>
    <s v="13459098"/>
    <s v="JUAN PATRICIO"/>
    <n v="1.6739999999999999"/>
    <n v="69.75"/>
    <s v="UF"/>
    <s v="false"/>
  </r>
  <r>
    <s v="2200"/>
    <s v="CL"/>
    <x v="0"/>
    <n v="622"/>
    <s v="CL Arq Mall"/>
    <s v="P RAMIREZ"/>
    <x v="2"/>
    <s v="1200144114"/>
    <s v="100"/>
    <x v="3290"/>
    <s v="SERV INSP TÉCNICA LOC. ASA OCT 26"/>
    <d v="2026-01-15T00:00:00"/>
    <s v="BILLESCA"/>
    <s v="ZSRV"/>
    <s v=""/>
    <s v="13459098"/>
    <s v="JUAN PATRICIO"/>
    <n v="1.6739999999999999"/>
    <n v="69.75"/>
    <s v="UF"/>
    <s v="false"/>
  </r>
  <r>
    <s v="2200"/>
    <s v="CL"/>
    <x v="0"/>
    <n v="622"/>
    <s v="CL Arq Mall"/>
    <s v="P RAMIREZ"/>
    <x v="2"/>
    <s v="1200144114"/>
    <s v="110"/>
    <x v="3290"/>
    <s v="SERV INSP TÉCNICA LOC. ASA NOV 26"/>
    <d v="2026-01-15T00:00:00"/>
    <s v="BILLESCA"/>
    <s v="ZSRV"/>
    <s v=""/>
    <s v="13459098"/>
    <s v="JUAN PATRICIO"/>
    <n v="1.6739999999999999"/>
    <n v="69.75"/>
    <s v="UF"/>
    <s v="false"/>
  </r>
  <r>
    <s v="2200"/>
    <s v="CL"/>
    <x v="0"/>
    <n v="622"/>
    <s v="CL Arq Mall"/>
    <s v="P RAMIREZ"/>
    <x v="2"/>
    <s v="1200144114"/>
    <s v="120"/>
    <x v="3290"/>
    <s v="SERV INSP TÉCNICA LOC. ASA DIC 26"/>
    <d v="2026-01-15T00:00:00"/>
    <s v="BILLESCA"/>
    <s v="ZSRV"/>
    <s v=""/>
    <s v="13459098"/>
    <s v="JUAN PATRICIO"/>
    <n v="1.6739999999999999"/>
    <n v="69.75"/>
    <s v="UF"/>
    <s v="false"/>
  </r>
  <r>
    <s v="AEB"/>
    <s v="CL"/>
    <x v="0"/>
    <n v="622"/>
    <s v="CL Arq Mall"/>
    <s v="P RAMIREZ"/>
    <x v="2"/>
    <s v="1200144166"/>
    <s v="10"/>
    <x v="3291"/>
    <s v="SERV INSP TÉCNICA LOC. AEB ENE 26"/>
    <d v="2026-01-19T00:00:00"/>
    <s v="BILLESCA"/>
    <s v="ZSRV"/>
    <s v=""/>
    <s v="13459098"/>
    <s v="JUAN PATRICIO"/>
    <n v="1.6739999999999999"/>
    <n v="69.75"/>
    <s v="UF"/>
    <s v="false"/>
  </r>
  <r>
    <s v="AEB"/>
    <s v="CL"/>
    <x v="0"/>
    <n v="622"/>
    <s v="CL Arq Mall"/>
    <s v="P RAMIREZ"/>
    <x v="2"/>
    <s v="1200144166"/>
    <s v="20"/>
    <x v="3291"/>
    <s v="SERV INSP TÉCNICA LOC. AEB FEB 26"/>
    <d v="2026-01-19T00:00:00"/>
    <s v="BILLESCA"/>
    <s v="ZSRV"/>
    <s v=""/>
    <s v="13459098"/>
    <s v="JUAN PATRICIO"/>
    <n v="1.6739999999999999"/>
    <n v="69.75"/>
    <s v="UF"/>
    <s v="false"/>
  </r>
  <r>
    <s v="AEB"/>
    <s v="CL"/>
    <x v="0"/>
    <n v="622"/>
    <s v="CL Arq Mall"/>
    <s v="P RAMIREZ"/>
    <x v="2"/>
    <s v="1200144166"/>
    <s v="30"/>
    <x v="3291"/>
    <s v="SERV INSP TÉCNICA LOC. AEB MAR 26"/>
    <d v="2026-01-19T00:00:00"/>
    <s v="BILLESCA"/>
    <s v="ZSRV"/>
    <s v=""/>
    <s v="13459098"/>
    <s v="JUAN PATRICIO"/>
    <n v="1.6739999999999999"/>
    <n v="69.75"/>
    <s v="UF"/>
    <s v="false"/>
  </r>
  <r>
    <s v="AEB"/>
    <s v="CL"/>
    <x v="0"/>
    <n v="622"/>
    <s v="CL Arq Mall"/>
    <s v="P RAMIREZ"/>
    <x v="2"/>
    <s v="1200144166"/>
    <s v="40"/>
    <x v="3291"/>
    <s v="SERV INSP TÉCNICA LOC. AEB ABR 26"/>
    <d v="2026-01-19T00:00:00"/>
    <s v="BILLESCA"/>
    <s v="ZSRV"/>
    <s v=""/>
    <s v="13459098"/>
    <s v="JUAN PATRICIO"/>
    <n v="1.6739999999999999"/>
    <n v="69.75"/>
    <s v="UF"/>
    <s v="false"/>
  </r>
  <r>
    <s v="AEB"/>
    <s v="CL"/>
    <x v="0"/>
    <n v="622"/>
    <s v="CL Arq Mall"/>
    <s v="P RAMIREZ"/>
    <x v="2"/>
    <s v="1200144166"/>
    <s v="50"/>
    <x v="3291"/>
    <s v="SERV INSP TÉCNICA LOC. AEB MAY 26"/>
    <d v="2026-01-19T00:00:00"/>
    <s v="BILLESCA"/>
    <s v="ZSRV"/>
    <s v=""/>
    <s v="13459098"/>
    <s v="JUAN PATRICIO"/>
    <n v="1.6739999999999999"/>
    <n v="69.75"/>
    <s v="UF"/>
    <s v="false"/>
  </r>
  <r>
    <s v="AEB"/>
    <s v="CL"/>
    <x v="0"/>
    <n v="622"/>
    <s v="CL Arq Mall"/>
    <s v="P RAMIREZ"/>
    <x v="2"/>
    <s v="1200144166"/>
    <s v="60"/>
    <x v="3291"/>
    <s v="SERV INSP TÉCNICA LOC. AEB JUN 26"/>
    <d v="2026-01-19T00:00:00"/>
    <s v="BILLESCA"/>
    <s v="ZSRV"/>
    <s v=""/>
    <s v="13459098"/>
    <s v="JUAN PATRICIO"/>
    <n v="1.6739999999999999"/>
    <n v="69.75"/>
    <s v="UF"/>
    <s v="false"/>
  </r>
  <r>
    <s v="AEB"/>
    <s v="CL"/>
    <x v="0"/>
    <n v="622"/>
    <s v="CL Arq Mall"/>
    <s v="P RAMIREZ"/>
    <x v="2"/>
    <s v="1200144166"/>
    <s v="70"/>
    <x v="3291"/>
    <s v="SERV INSP TÉCNICA LOC. AEB JUL 26"/>
    <d v="2026-01-19T00:00:00"/>
    <s v="BILLESCA"/>
    <s v="ZSRV"/>
    <s v=""/>
    <s v="13459098"/>
    <s v="JUAN PATRICIO"/>
    <n v="1.6739999999999999"/>
    <n v="69.75"/>
    <s v="UF"/>
    <s v="false"/>
  </r>
  <r>
    <s v="AEB"/>
    <s v="CL"/>
    <x v="0"/>
    <n v="622"/>
    <s v="CL Arq Mall"/>
    <s v="P RAMIREZ"/>
    <x v="2"/>
    <s v="1200144166"/>
    <s v="80"/>
    <x v="3291"/>
    <s v="SERV INSP TÉCNICA LOC. AEB AGO 26"/>
    <d v="2026-01-19T00:00:00"/>
    <s v="BILLESCA"/>
    <s v="ZSRV"/>
    <s v=""/>
    <s v="13459098"/>
    <s v="JUAN PATRICIO"/>
    <n v="1.6739999999999999"/>
    <n v="69.75"/>
    <s v="UF"/>
    <s v="false"/>
  </r>
  <r>
    <s v="AEB"/>
    <s v="CL"/>
    <x v="0"/>
    <n v="622"/>
    <s v="CL Arq Mall"/>
    <s v="P RAMIREZ"/>
    <x v="2"/>
    <s v="1200144166"/>
    <s v="90"/>
    <x v="3291"/>
    <s v="SERV INSP TÉCNICA LOC. AEB SEP 26"/>
    <d v="2026-01-19T00:00:00"/>
    <s v="BILLESCA"/>
    <s v="ZSRV"/>
    <s v=""/>
    <s v="13459098"/>
    <s v="JUAN PATRICIO"/>
    <n v="1.6739999999999999"/>
    <n v="69.75"/>
    <s v="UF"/>
    <s v="false"/>
  </r>
  <r>
    <s v="AEB"/>
    <s v="CL"/>
    <x v="0"/>
    <n v="622"/>
    <s v="CL Arq Mall"/>
    <s v="P RAMIREZ"/>
    <x v="2"/>
    <s v="1200144166"/>
    <s v="100"/>
    <x v="3291"/>
    <s v="SERV INSP TÉCNICA LOC. AEB OCT 26"/>
    <d v="2026-01-19T00:00:00"/>
    <s v="BILLESCA"/>
    <s v="ZSRV"/>
    <s v=""/>
    <s v="13459098"/>
    <s v="JUAN PATRICIO"/>
    <n v="1.6739999999999999"/>
    <n v="69.75"/>
    <s v="UF"/>
    <s v="false"/>
  </r>
  <r>
    <s v="AEB"/>
    <s v="CL"/>
    <x v="0"/>
    <n v="622"/>
    <s v="CL Arq Mall"/>
    <s v="P RAMIREZ"/>
    <x v="2"/>
    <s v="1200144166"/>
    <s v="110"/>
    <x v="3291"/>
    <s v="SERV INSP TÉCNICA LOC. AEB NOV 26"/>
    <d v="2026-01-19T00:00:00"/>
    <s v="BILLESCA"/>
    <s v="ZSRV"/>
    <s v=""/>
    <s v="13459098"/>
    <s v="JUAN PATRICIO"/>
    <n v="1.6739999999999999"/>
    <n v="69.75"/>
    <s v="UF"/>
    <s v="false"/>
  </r>
  <r>
    <s v="AEB"/>
    <s v="CL"/>
    <x v="0"/>
    <n v="622"/>
    <s v="CL Arq Mall"/>
    <s v="P RAMIREZ"/>
    <x v="2"/>
    <s v="1200144166"/>
    <s v="120"/>
    <x v="3291"/>
    <s v="SERV INSP TÉCNICA LOC. AEB DIC 26"/>
    <d v="2026-01-19T00:00:00"/>
    <s v="BILLESCA"/>
    <s v="ZSRV"/>
    <s v=""/>
    <s v="13459098"/>
    <s v="JUAN PATRICIO"/>
    <n v="1.6739999999999999"/>
    <n v="69.75"/>
    <s v="UF"/>
    <s v="false"/>
  </r>
  <r>
    <s v="ACO"/>
    <s v="CL"/>
    <x v="0"/>
    <n v="622"/>
    <s v="CL Arq Mall"/>
    <s v="P RAMIREZ"/>
    <x v="2"/>
    <s v="1200144167"/>
    <s v="10"/>
    <x v="3292"/>
    <s v="SERV INSP TÉCNICA LOC. ACO ENE 26"/>
    <d v="2026-01-19T00:00:00"/>
    <s v="BILLESCA"/>
    <s v="ZSRV"/>
    <s v=""/>
    <s v="13459098"/>
    <s v="JUAN PATRICIO"/>
    <n v="1.6739999999999999"/>
    <n v="69.75"/>
    <s v="UF"/>
    <s v="false"/>
  </r>
  <r>
    <s v="ACO"/>
    <s v="CL"/>
    <x v="0"/>
    <n v="622"/>
    <s v="CL Arq Mall"/>
    <s v="P RAMIREZ"/>
    <x v="2"/>
    <s v="1200144167"/>
    <s v="20"/>
    <x v="3292"/>
    <s v="SERV INSP TÉCNICA LOC. ACO FEB 26"/>
    <d v="2026-01-19T00:00:00"/>
    <s v="BILLESCA"/>
    <s v="ZSRV"/>
    <s v=""/>
    <s v="13459098"/>
    <s v="JUAN PATRICIO"/>
    <n v="1.6739999999999999"/>
    <n v="69.75"/>
    <s v="UF"/>
    <s v="false"/>
  </r>
  <r>
    <s v="ACO"/>
    <s v="CL"/>
    <x v="0"/>
    <n v="622"/>
    <s v="CL Arq Mall"/>
    <s v="P RAMIREZ"/>
    <x v="2"/>
    <s v="1200144167"/>
    <s v="30"/>
    <x v="3292"/>
    <s v="SERV INSP TÉCNICA LOC. ACO MAR 26"/>
    <d v="2026-01-19T00:00:00"/>
    <s v="BILLESCA"/>
    <s v="ZSRV"/>
    <s v=""/>
    <s v="13459098"/>
    <s v="JUAN PATRICIO"/>
    <n v="1.6739999999999999"/>
    <n v="69.75"/>
    <s v="UF"/>
    <s v="false"/>
  </r>
  <r>
    <s v="ACO"/>
    <s v="CL"/>
    <x v="0"/>
    <n v="622"/>
    <s v="CL Arq Mall"/>
    <s v="P RAMIREZ"/>
    <x v="2"/>
    <s v="1200144167"/>
    <s v="40"/>
    <x v="3292"/>
    <s v="SERV INSP TÉCNICA LOC. ACO ABR 26"/>
    <d v="2026-01-19T00:00:00"/>
    <s v="BILLESCA"/>
    <s v="ZSRV"/>
    <s v=""/>
    <s v="13459098"/>
    <s v="JUAN PATRICIO"/>
    <n v="1.6739999999999999"/>
    <n v="69.75"/>
    <s v="UF"/>
    <s v="false"/>
  </r>
  <r>
    <s v="ACO"/>
    <s v="CL"/>
    <x v="0"/>
    <n v="622"/>
    <s v="CL Arq Mall"/>
    <s v="P RAMIREZ"/>
    <x v="2"/>
    <s v="1200144167"/>
    <s v="50"/>
    <x v="3292"/>
    <s v="SERV INSP TÉCNICA LOC. ACO MAY 26"/>
    <d v="2026-01-19T00:00:00"/>
    <s v="BILLESCA"/>
    <s v="ZSRV"/>
    <s v=""/>
    <s v="13459098"/>
    <s v="JUAN PATRICIO"/>
    <n v="1.6739999999999999"/>
    <n v="69.75"/>
    <s v="UF"/>
    <s v="false"/>
  </r>
  <r>
    <s v="ACO"/>
    <s v="CL"/>
    <x v="0"/>
    <n v="622"/>
    <s v="CL Arq Mall"/>
    <s v="P RAMIREZ"/>
    <x v="2"/>
    <s v="1200144167"/>
    <s v="60"/>
    <x v="3292"/>
    <s v="SERV INSP TÉCNICA LOC. ACO JUN 26"/>
    <d v="2026-01-19T00:00:00"/>
    <s v="BILLESCA"/>
    <s v="ZSRV"/>
    <s v=""/>
    <s v="13459098"/>
    <s v="JUAN PATRICIO"/>
    <n v="1.6739999999999999"/>
    <n v="69.75"/>
    <s v="UF"/>
    <s v="false"/>
  </r>
  <r>
    <s v="ACO"/>
    <s v="CL"/>
    <x v="0"/>
    <n v="622"/>
    <s v="CL Arq Mall"/>
    <s v="P RAMIREZ"/>
    <x v="2"/>
    <s v="1200144167"/>
    <s v="70"/>
    <x v="3292"/>
    <s v="SERV INSP TÉCNICA LOC. ACO JUL 26"/>
    <d v="2026-01-19T00:00:00"/>
    <s v="BILLESCA"/>
    <s v="ZSRV"/>
    <s v=""/>
    <s v="13459098"/>
    <s v="JUAN PATRICIO"/>
    <n v="1.6739999999999999"/>
    <n v="69.75"/>
    <s v="UF"/>
    <s v="false"/>
  </r>
  <r>
    <s v="ACO"/>
    <s v="CL"/>
    <x v="0"/>
    <n v="622"/>
    <s v="CL Arq Mall"/>
    <s v="P RAMIREZ"/>
    <x v="2"/>
    <s v="1200144167"/>
    <s v="80"/>
    <x v="3292"/>
    <s v="SERV INSP TÉCNICA LOC. ACO AGO 26"/>
    <d v="2026-01-19T00:00:00"/>
    <s v="BILLESCA"/>
    <s v="ZSRV"/>
    <s v=""/>
    <s v="13459098"/>
    <s v="JUAN PATRICIO"/>
    <n v="1.6739999999999999"/>
    <n v="69.75"/>
    <s v="UF"/>
    <s v="false"/>
  </r>
  <r>
    <s v="ACO"/>
    <s v="CL"/>
    <x v="0"/>
    <n v="622"/>
    <s v="CL Arq Mall"/>
    <s v="P RAMIREZ"/>
    <x v="2"/>
    <s v="1200144167"/>
    <s v="90"/>
    <x v="3292"/>
    <s v="SERV INSP TÉCNICA LOC. ACO SEP 26"/>
    <d v="2026-01-19T00:00:00"/>
    <s v="BILLESCA"/>
    <s v="ZSRV"/>
    <s v=""/>
    <s v="13459098"/>
    <s v="JUAN PATRICIO"/>
    <n v="1.6739999999999999"/>
    <n v="69.75"/>
    <s v="UF"/>
    <s v="false"/>
  </r>
  <r>
    <s v="ACO"/>
    <s v="CL"/>
    <x v="0"/>
    <n v="622"/>
    <s v="CL Arq Mall"/>
    <s v="P RAMIREZ"/>
    <x v="2"/>
    <s v="1200144167"/>
    <s v="100"/>
    <x v="3292"/>
    <s v="SERV INSP TÉCNICA LOC. ACO OCT 26"/>
    <d v="2026-01-19T00:00:00"/>
    <s v="BILLESCA"/>
    <s v="ZSRV"/>
    <s v=""/>
    <s v="13459098"/>
    <s v="JUAN PATRICIO"/>
    <n v="1.6739999999999999"/>
    <n v="69.75"/>
    <s v="UF"/>
    <s v="false"/>
  </r>
  <r>
    <s v="ACO"/>
    <s v="CL"/>
    <x v="0"/>
    <n v="622"/>
    <s v="CL Arq Mall"/>
    <s v="P RAMIREZ"/>
    <x v="2"/>
    <s v="1200144167"/>
    <s v="110"/>
    <x v="3292"/>
    <s v="SERV INSP TÉCNICA LOC. ACO NOV 26"/>
    <d v="2026-01-19T00:00:00"/>
    <s v="BILLESCA"/>
    <s v="ZSRV"/>
    <s v=""/>
    <s v="13459098"/>
    <s v="JUAN PATRICIO"/>
    <n v="1.6739999999999999"/>
    <n v="69.75"/>
    <s v="UF"/>
    <s v="false"/>
  </r>
  <r>
    <s v="ACO"/>
    <s v="CL"/>
    <x v="0"/>
    <n v="622"/>
    <s v="CL Arq Mall"/>
    <s v="P RAMIREZ"/>
    <x v="2"/>
    <s v="1200144167"/>
    <s v="120"/>
    <x v="3292"/>
    <s v="SERV INSP TÉCNICA LOC. ACO DIC 26"/>
    <d v="2026-01-19T00:00:00"/>
    <s v="BILLESCA"/>
    <s v="ZSRV"/>
    <s v=""/>
    <s v="13459098"/>
    <s v="JUAN PATRICIO"/>
    <n v="1.6739999999999999"/>
    <n v="69.75"/>
    <s v="UF"/>
    <s v="false"/>
  </r>
  <r>
    <s v="2310"/>
    <s v="CL"/>
    <x v="0"/>
    <n v="619"/>
    <s v="CL Arq Out/Strip"/>
    <s v="P RAMIREZ"/>
    <x v="2"/>
    <s v="1200144169"/>
    <s v="10"/>
    <x v="3293"/>
    <s v="SERV INSP TÉCNICA LOC. PAN ENE 26"/>
    <d v="2026-01-19T00:00:00"/>
    <s v="BILLESCA"/>
    <s v="ZSRV"/>
    <s v=""/>
    <s v="13459098"/>
    <s v="JUAN PATRICIO"/>
    <n v="1.6739999999999999"/>
    <n v="69.75"/>
    <s v="UF"/>
    <s v="false"/>
  </r>
  <r>
    <s v="2310"/>
    <s v="CL"/>
    <x v="0"/>
    <n v="619"/>
    <s v="CL Arq Out/Strip"/>
    <s v="P RAMIREZ"/>
    <x v="2"/>
    <s v="1200144169"/>
    <s v="20"/>
    <x v="3293"/>
    <s v="SERV INSP TÉCNICA LOC. PAN FEB 26"/>
    <d v="2026-01-19T00:00:00"/>
    <s v="BILLESCA"/>
    <s v="ZSRV"/>
    <s v=""/>
    <s v="13459098"/>
    <s v="JUAN PATRICIO"/>
    <n v="1.6739999999999999"/>
    <n v="69.75"/>
    <s v="UF"/>
    <s v="false"/>
  </r>
  <r>
    <s v="2310"/>
    <s v="CL"/>
    <x v="0"/>
    <n v="619"/>
    <s v="CL Arq Out/Strip"/>
    <s v="P RAMIREZ"/>
    <x v="2"/>
    <s v="1200144169"/>
    <s v="30"/>
    <x v="3293"/>
    <s v="SERV INSP TÉCNICA LOC. PAN MAR 26"/>
    <d v="2026-01-19T00:00:00"/>
    <s v="BILLESCA"/>
    <s v="ZSRV"/>
    <s v=""/>
    <s v="13459098"/>
    <s v="JUAN PATRICIO"/>
    <n v="1.6739999999999999"/>
    <n v="69.75"/>
    <s v="UF"/>
    <s v="false"/>
  </r>
  <r>
    <s v="2310"/>
    <s v="CL"/>
    <x v="0"/>
    <n v="619"/>
    <s v="CL Arq Out/Strip"/>
    <s v="P RAMIREZ"/>
    <x v="2"/>
    <s v="1200144169"/>
    <s v="40"/>
    <x v="3293"/>
    <s v="SERV INSP TÉCNICA LOC. PAN ABR 26"/>
    <d v="2026-01-19T00:00:00"/>
    <s v="BILLESCA"/>
    <s v="ZSRV"/>
    <s v=""/>
    <s v="13459098"/>
    <s v="JUAN PATRICIO"/>
    <n v="1.6739999999999999"/>
    <n v="69.75"/>
    <s v="UF"/>
    <s v="false"/>
  </r>
  <r>
    <s v="2310"/>
    <s v="CL"/>
    <x v="0"/>
    <n v="619"/>
    <s v="CL Arq Out/Strip"/>
    <s v="P RAMIREZ"/>
    <x v="2"/>
    <s v="1200144169"/>
    <s v="50"/>
    <x v="3293"/>
    <s v="SERV INSP TÉCNICA LOC. PAN MAY 26"/>
    <d v="2026-01-19T00:00:00"/>
    <s v="BILLESCA"/>
    <s v="ZSRV"/>
    <s v=""/>
    <s v="13459098"/>
    <s v="JUAN PATRICIO"/>
    <n v="1.6739999999999999"/>
    <n v="69.75"/>
    <s v="UF"/>
    <s v="false"/>
  </r>
  <r>
    <s v="2310"/>
    <s v="CL"/>
    <x v="0"/>
    <n v="619"/>
    <s v="CL Arq Out/Strip"/>
    <s v="P RAMIREZ"/>
    <x v="2"/>
    <s v="1200144169"/>
    <s v="60"/>
    <x v="3293"/>
    <s v="SERV INSP TÉCNICA LOC. PAN JUN 26"/>
    <d v="2026-01-19T00:00:00"/>
    <s v="BILLESCA"/>
    <s v="ZSRV"/>
    <s v=""/>
    <s v="13459098"/>
    <s v="JUAN PATRICIO"/>
    <n v="1.6739999999999999"/>
    <n v="69.75"/>
    <s v="UF"/>
    <s v="false"/>
  </r>
  <r>
    <s v="2310"/>
    <s v="CL"/>
    <x v="0"/>
    <n v="619"/>
    <s v="CL Arq Out/Strip"/>
    <s v="P RAMIREZ"/>
    <x v="2"/>
    <s v="1200144169"/>
    <s v="70"/>
    <x v="3293"/>
    <s v="SERV INSP TÉCNICA LOC. PAN JUL 26"/>
    <d v="2026-01-19T00:00:00"/>
    <s v="BILLESCA"/>
    <s v="ZSRV"/>
    <s v=""/>
    <s v="13459098"/>
    <s v="JUAN PATRICIO"/>
    <n v="1.6739999999999999"/>
    <n v="69.75"/>
    <s v="UF"/>
    <s v="false"/>
  </r>
  <r>
    <s v="2310"/>
    <s v="CL"/>
    <x v="0"/>
    <n v="619"/>
    <s v="CL Arq Out/Strip"/>
    <s v="P RAMIREZ"/>
    <x v="2"/>
    <s v="1200144169"/>
    <s v="80"/>
    <x v="3293"/>
    <s v="SERV INSP TÉCNICA LOC. PAN AGO 26"/>
    <d v="2026-01-19T00:00:00"/>
    <s v="BILLESCA"/>
    <s v="ZSRV"/>
    <s v=""/>
    <s v="13459098"/>
    <s v="JUAN PATRICIO"/>
    <n v="1.6739999999999999"/>
    <n v="69.75"/>
    <s v="UF"/>
    <s v="false"/>
  </r>
  <r>
    <s v="2310"/>
    <s v="CL"/>
    <x v="0"/>
    <n v="619"/>
    <s v="CL Arq Out/Strip"/>
    <s v="P RAMIREZ"/>
    <x v="2"/>
    <s v="1200144169"/>
    <s v="90"/>
    <x v="3293"/>
    <s v="SERV INSP TÉCNICA LOC. PAN SEP 26"/>
    <d v="2026-01-19T00:00:00"/>
    <s v="BILLESCA"/>
    <s v="ZSRV"/>
    <s v=""/>
    <s v="13459098"/>
    <s v="JUAN PATRICIO"/>
    <n v="1.6739999999999999"/>
    <n v="69.75"/>
    <s v="UF"/>
    <s v="false"/>
  </r>
  <r>
    <s v="2310"/>
    <s v="CL"/>
    <x v="0"/>
    <n v="619"/>
    <s v="CL Arq Out/Strip"/>
    <s v="P RAMIREZ"/>
    <x v="2"/>
    <s v="1200144169"/>
    <s v="100"/>
    <x v="3293"/>
    <s v="SERV INSP TÉCNICA LOC. PAN OCT 26"/>
    <d v="2026-01-19T00:00:00"/>
    <s v="BILLESCA"/>
    <s v="ZSRV"/>
    <s v=""/>
    <s v="13459098"/>
    <s v="JUAN PATRICIO"/>
    <n v="1.6739999999999999"/>
    <n v="69.75"/>
    <s v="UF"/>
    <s v="false"/>
  </r>
  <r>
    <s v="2310"/>
    <s v="CL"/>
    <x v="0"/>
    <n v="619"/>
    <s v="CL Arq Out/Strip"/>
    <s v="P RAMIREZ"/>
    <x v="2"/>
    <s v="1200144169"/>
    <s v="110"/>
    <x v="3293"/>
    <s v="SERV INSP TÉCNICA LOC. PAN NOV 26"/>
    <d v="2026-01-19T00:00:00"/>
    <s v="BILLESCA"/>
    <s v="ZSRV"/>
    <s v=""/>
    <s v="13459098"/>
    <s v="JUAN PATRICIO"/>
    <n v="1.6739999999999999"/>
    <n v="69.75"/>
    <s v="UF"/>
    <s v="false"/>
  </r>
  <r>
    <s v="2310"/>
    <s v="CL"/>
    <x v="0"/>
    <n v="619"/>
    <s v="CL Arq Out/Strip"/>
    <s v="P RAMIREZ"/>
    <x v="2"/>
    <s v="1200144169"/>
    <s v="120"/>
    <x v="3293"/>
    <s v="SERV INSP TÉCNICA LOC. PAN DIC 26"/>
    <d v="2026-01-19T00:00:00"/>
    <s v="BILLESCA"/>
    <s v="ZSRV"/>
    <s v=""/>
    <s v="13459098"/>
    <s v="JUAN PATRICIO"/>
    <n v="1.6739999999999999"/>
    <n v="69.75"/>
    <s v="UF"/>
    <s v="false"/>
  </r>
  <r>
    <s v="PRT"/>
    <s v="CL"/>
    <x v="0"/>
    <n v="619"/>
    <s v="CL Arq Out/Strip"/>
    <s v="P RAMIREZ"/>
    <x v="2"/>
    <s v="1200144200"/>
    <s v="10"/>
    <x v="3294"/>
    <s v="SERV INSP TÉCNICA LOC. PRT ENE 26"/>
    <d v="2026-01-19T00:00:00"/>
    <s v="BILLESCA"/>
    <s v="ZSRV"/>
    <s v=""/>
    <s v="13459098"/>
    <s v="JUAN PATRICIO"/>
    <n v="1.6739999999999999"/>
    <n v="69.75"/>
    <s v="UF"/>
    <s v="false"/>
  </r>
  <r>
    <s v="PRT"/>
    <s v="CL"/>
    <x v="0"/>
    <n v="619"/>
    <s v="CL Arq Out/Strip"/>
    <s v="P RAMIREZ"/>
    <x v="2"/>
    <s v="1200144200"/>
    <s v="20"/>
    <x v="3294"/>
    <s v="SERV INSP TÉCNICA LOC. PRT FEB 26"/>
    <d v="2026-01-19T00:00:00"/>
    <s v="BILLESCA"/>
    <s v="ZSRV"/>
    <s v=""/>
    <s v="13459098"/>
    <s v="JUAN PATRICIO"/>
    <n v="1.6739999999999999"/>
    <n v="69.75"/>
    <s v="UF"/>
    <s v="false"/>
  </r>
  <r>
    <s v="PRT"/>
    <s v="CL"/>
    <x v="0"/>
    <n v="619"/>
    <s v="CL Arq Out/Strip"/>
    <s v="P RAMIREZ"/>
    <x v="2"/>
    <s v="1200144200"/>
    <s v="30"/>
    <x v="3294"/>
    <s v="SERV INSP TÉCNICA LOC. PRT MAR 26"/>
    <d v="2026-01-19T00:00:00"/>
    <s v="BILLESCA"/>
    <s v="ZSRV"/>
    <s v=""/>
    <s v="13459098"/>
    <s v="JUAN PATRICIO"/>
    <n v="1.6739999999999999"/>
    <n v="69.75"/>
    <s v="UF"/>
    <s v="false"/>
  </r>
  <r>
    <s v="PRT"/>
    <s v="CL"/>
    <x v="0"/>
    <n v="619"/>
    <s v="CL Arq Out/Strip"/>
    <s v="P RAMIREZ"/>
    <x v="2"/>
    <s v="1200144200"/>
    <s v="40"/>
    <x v="3294"/>
    <s v="SERV INSP TÉCNICA LOC. PRT ABR 26"/>
    <d v="2026-01-19T00:00:00"/>
    <s v="BILLESCA"/>
    <s v="ZSRV"/>
    <s v=""/>
    <s v="13459098"/>
    <s v="JUAN PATRICIO"/>
    <n v="1.6739999999999999"/>
    <n v="69.75"/>
    <s v="UF"/>
    <s v="false"/>
  </r>
  <r>
    <s v="PRT"/>
    <s v="CL"/>
    <x v="0"/>
    <n v="619"/>
    <s v="CL Arq Out/Strip"/>
    <s v="P RAMIREZ"/>
    <x v="2"/>
    <s v="1200144200"/>
    <s v="50"/>
    <x v="3294"/>
    <s v="SERV INSP TÉCNICA LOC. PRT MAY 26"/>
    <d v="2026-01-19T00:00:00"/>
    <s v="BILLESCA"/>
    <s v="ZSRV"/>
    <s v=""/>
    <s v="13459098"/>
    <s v="JUAN PATRICIO"/>
    <n v="1.6739999999999999"/>
    <n v="69.75"/>
    <s v="UF"/>
    <s v="false"/>
  </r>
  <r>
    <s v="PRT"/>
    <s v="CL"/>
    <x v="0"/>
    <n v="619"/>
    <s v="CL Arq Out/Strip"/>
    <s v="P RAMIREZ"/>
    <x v="2"/>
    <s v="1200144200"/>
    <s v="60"/>
    <x v="3294"/>
    <s v="SERV INSP TÉCNICA LOC. PRT JUN 26"/>
    <d v="2026-01-19T00:00:00"/>
    <s v="BILLESCA"/>
    <s v="ZSRV"/>
    <s v=""/>
    <s v="13459098"/>
    <s v="JUAN PATRICIO"/>
    <n v="1.6739999999999999"/>
    <n v="69.75"/>
    <s v="UF"/>
    <s v="false"/>
  </r>
  <r>
    <s v="PRT"/>
    <s v="CL"/>
    <x v="0"/>
    <n v="619"/>
    <s v="CL Arq Out/Strip"/>
    <s v="P RAMIREZ"/>
    <x v="2"/>
    <s v="1200144200"/>
    <s v="70"/>
    <x v="3294"/>
    <s v="SERV INSP TÉCNICA LOC. PRT JUL 26"/>
    <d v="2026-01-19T00:00:00"/>
    <s v="BILLESCA"/>
    <s v="ZSRV"/>
    <s v=""/>
    <s v="13459098"/>
    <s v="JUAN PATRICIO"/>
    <n v="1.6739999999999999"/>
    <n v="69.75"/>
    <s v="UF"/>
    <s v="false"/>
  </r>
  <r>
    <s v="PRT"/>
    <s v="CL"/>
    <x v="0"/>
    <n v="619"/>
    <s v="CL Arq Out/Strip"/>
    <s v="P RAMIREZ"/>
    <x v="2"/>
    <s v="1200144200"/>
    <s v="80"/>
    <x v="3294"/>
    <s v="SERV INSP TÉCNICA LOC. PRT AGO 26"/>
    <d v="2026-01-19T00:00:00"/>
    <s v="BILLESCA"/>
    <s v="ZSRV"/>
    <s v=""/>
    <s v="13459098"/>
    <s v="JUAN PATRICIO"/>
    <n v="1.6739999999999999"/>
    <n v="69.75"/>
    <s v="UF"/>
    <s v="false"/>
  </r>
  <r>
    <s v="PRT"/>
    <s v="CL"/>
    <x v="0"/>
    <n v="619"/>
    <s v="CL Arq Out/Strip"/>
    <s v="P RAMIREZ"/>
    <x v="2"/>
    <s v="1200144200"/>
    <s v="90"/>
    <x v="3294"/>
    <s v="SERV INSP TÉCNICA LOC. PRT SEP 26"/>
    <d v="2026-01-19T00:00:00"/>
    <s v="BILLESCA"/>
    <s v="ZSRV"/>
    <s v=""/>
    <s v="13459098"/>
    <s v="JUAN PATRICIO"/>
    <n v="1.6739999999999999"/>
    <n v="69.75"/>
    <s v="UF"/>
    <s v="false"/>
  </r>
  <r>
    <s v="PRT"/>
    <s v="CL"/>
    <x v="0"/>
    <n v="619"/>
    <s v="CL Arq Out/Strip"/>
    <s v="P RAMIREZ"/>
    <x v="2"/>
    <s v="1200144200"/>
    <s v="100"/>
    <x v="3294"/>
    <s v="SERV INSP TÉCNICA LOC. PRT OCT 26"/>
    <d v="2026-01-19T00:00:00"/>
    <s v="BILLESCA"/>
    <s v="ZSRV"/>
    <s v=""/>
    <s v="13459098"/>
    <s v="JUAN PATRICIO"/>
    <n v="1.6739999999999999"/>
    <n v="69.75"/>
    <s v="UF"/>
    <s v="false"/>
  </r>
  <r>
    <s v="PRT"/>
    <s v="CL"/>
    <x v="0"/>
    <n v="619"/>
    <s v="CL Arq Out/Strip"/>
    <s v="P RAMIREZ"/>
    <x v="2"/>
    <s v="1200144200"/>
    <s v="110"/>
    <x v="3294"/>
    <s v="SERV INSP TÉCNICA LOC. PRT NOV 26"/>
    <d v="2026-01-19T00:00:00"/>
    <s v="BILLESCA"/>
    <s v="ZSRV"/>
    <s v=""/>
    <s v="13459098"/>
    <s v="JUAN PATRICIO"/>
    <n v="1.6739999999999999"/>
    <n v="69.75"/>
    <s v="UF"/>
    <s v="false"/>
  </r>
  <r>
    <s v="PRT"/>
    <s v="CL"/>
    <x v="0"/>
    <n v="619"/>
    <s v="CL Arq Out/Strip"/>
    <s v="P RAMIREZ"/>
    <x v="2"/>
    <s v="1200144200"/>
    <s v="120"/>
    <x v="3294"/>
    <s v="SERV INSP TÉCNICA LOC. PRT DIC 26"/>
    <d v="2026-01-19T00:00:00"/>
    <s v="BILLESCA"/>
    <s v="ZSRV"/>
    <s v=""/>
    <s v="13459098"/>
    <s v="JUAN PATRICIO"/>
    <n v="1.6739999999999999"/>
    <n v="69.75"/>
    <s v="UF"/>
    <s v="false"/>
  </r>
  <r>
    <s v="LAR"/>
    <s v="PE"/>
    <x v="1"/>
    <n v="801"/>
    <s v="PE Center Manager"/>
    <s v="FZAMALLOA"/>
    <x v="2"/>
    <s v="1200146358"/>
    <s v="10"/>
    <x v="3295"/>
    <s v="CAMBIO DE VINILES - ECOPUNTOS, ESTACIÓN"/>
    <d v="2026-02-25T00:00:00"/>
    <s v="EXT_BRODRIGU"/>
    <s v="ZSRV"/>
    <s v=""/>
    <s v="P52110530"/>
    <s v="COPEX DIGITAL S.A.C."/>
    <n v="240"/>
    <n v="69.565217391304344"/>
    <s v="PEN"/>
    <s v="false"/>
  </r>
  <r>
    <s v="3450"/>
    <s v="PE"/>
    <x v="1"/>
    <n v="803"/>
    <s v="PE Ops Out/Strips"/>
    <s v="Ameza"/>
    <x v="2"/>
    <s v="1200146082"/>
    <s v="10"/>
    <x v="3296"/>
    <s v="Proyecto Radios PoC: Equipos de respaldo"/>
    <d v="2026-02-22T00:00:00"/>
    <s v="AMEZAR"/>
    <s v="ZSRV"/>
    <s v="SER_VARIO"/>
    <s v="P55219583"/>
    <s v="SERVICIOS EVENTOS SPECIALES"/>
    <n v="239.4"/>
    <n v="69.391304347826079"/>
    <s v="PEN"/>
    <s v="false"/>
  </r>
  <r>
    <s v="MCH"/>
    <s v="PE"/>
    <x v="2"/>
    <n v="803"/>
    <s v="PE Ops Out/Strips"/>
    <s v="Ameza"/>
    <x v="2"/>
    <s v="1200146093"/>
    <s v="10"/>
    <x v="3297"/>
    <s v="Proyecto Radios PoC: Equipos de respaldo"/>
    <d v="2026-02-22T00:00:00"/>
    <s v="AMEZAR"/>
    <s v="ZSRV"/>
    <s v="SER_VARIO"/>
    <s v="P55219583"/>
    <s v="SERVICIOS EVENTOS SPECIALES"/>
    <n v="239.4"/>
    <n v="69.391304347826079"/>
    <s v="PEN"/>
    <s v="false"/>
  </r>
  <r>
    <s v="6700"/>
    <s v="PE"/>
    <x v="2"/>
    <n v="802"/>
    <s v="PE Ops Mall"/>
    <s v="Ameza"/>
    <x v="2"/>
    <s v="1200146095"/>
    <s v="10"/>
    <x v="3298"/>
    <s v="Proyecto Radios PoC: Equipos de respaldo"/>
    <d v="2026-02-22T00:00:00"/>
    <s v="AMEZAR"/>
    <s v="ZSRV"/>
    <s v="SER_VARIO"/>
    <s v="P55219583"/>
    <s v="SERVICIOS EVENTOS SPECIALES"/>
    <n v="239.4"/>
    <n v="69.391304347826079"/>
    <s v="PEN"/>
    <s v="false"/>
  </r>
  <r>
    <s v="6150"/>
    <s v="PE"/>
    <x v="2"/>
    <n v="802"/>
    <s v="PE Ops Mall"/>
    <s v="Ameza"/>
    <x v="2"/>
    <s v="1200146089"/>
    <s v="10"/>
    <x v="3299"/>
    <s v="Proyecto Radios PoC: Equipos de respaldo"/>
    <d v="2026-02-22T00:00:00"/>
    <s v="AMEZAR"/>
    <s v="ZSRV"/>
    <s v="SER_VARIO"/>
    <s v="P55219583"/>
    <s v="SERVICIOS EVENTOS SPECIALES"/>
    <n v="239.4"/>
    <n v="69.391304347826079"/>
    <s v="PEN"/>
    <s v="false"/>
  </r>
  <r>
    <s v="6740"/>
    <s v="PE"/>
    <x v="2"/>
    <n v="813"/>
    <s v="PE Gcia Ops"/>
    <s v="IVALDERRAMA"/>
    <x v="3"/>
    <s v="1200147670"/>
    <s v="10"/>
    <x v="3300"/>
    <s v="Tercerización Febrero 26"/>
    <d v="2026-03-19T00:00:00"/>
    <s v="EXT_KNOLASCO"/>
    <s v="ZSRV"/>
    <s v=""/>
    <s v="P60854048"/>
    <s v="TIME JOBS SERVICES S.A.C"/>
    <n v="239.13"/>
    <n v="69.313043478260866"/>
    <s v="PEN"/>
    <s v="false"/>
  </r>
  <r>
    <s v="MQU"/>
    <s v="CL"/>
    <x v="0"/>
    <n v="622"/>
    <s v="CL Arq Mall"/>
    <s v="P RAMIREZ"/>
    <x v="2"/>
    <s v="1200144113"/>
    <s v="10"/>
    <x v="3301"/>
    <s v="SERV INSP TÉCNICA LOC. QUI ENE 26"/>
    <d v="2026-01-15T00:00:00"/>
    <s v="BILLESCA"/>
    <s v="ZSRV"/>
    <s v=""/>
    <s v="13459098"/>
    <s v="JUAN PATRICIO"/>
    <n v="1.6479999999999999"/>
    <n v="68.666666666666657"/>
    <s v="UF"/>
    <s v="false"/>
  </r>
  <r>
    <s v="MQU"/>
    <s v="CL"/>
    <x v="0"/>
    <n v="622"/>
    <s v="CL Arq Mall"/>
    <s v="P RAMIREZ"/>
    <x v="2"/>
    <s v="1200144113"/>
    <s v="20"/>
    <x v="3301"/>
    <s v="SERV INSP TÉCNICA LOC. QUI FEB 26"/>
    <d v="2026-01-15T00:00:00"/>
    <s v="BILLESCA"/>
    <s v="ZSRV"/>
    <s v=""/>
    <s v="13459098"/>
    <s v="JUAN PATRICIO"/>
    <n v="1.6479999999999999"/>
    <n v="68.666666666666657"/>
    <s v="UF"/>
    <s v="false"/>
  </r>
  <r>
    <s v="MQU"/>
    <s v="CL"/>
    <x v="0"/>
    <n v="622"/>
    <s v="CL Arq Mall"/>
    <s v="P RAMIREZ"/>
    <x v="2"/>
    <s v="1200144113"/>
    <s v="30"/>
    <x v="3301"/>
    <s v="SERV INSP TÉCNICA LOC. QUI MAR 26"/>
    <d v="2026-01-15T00:00:00"/>
    <s v="BILLESCA"/>
    <s v="ZSRV"/>
    <s v=""/>
    <s v="13459098"/>
    <s v="JUAN PATRICIO"/>
    <n v="1.6479999999999999"/>
    <n v="68.666666666666657"/>
    <s v="UF"/>
    <s v="false"/>
  </r>
  <r>
    <s v="MQU"/>
    <s v="CL"/>
    <x v="0"/>
    <n v="622"/>
    <s v="CL Arq Mall"/>
    <s v="P RAMIREZ"/>
    <x v="2"/>
    <s v="1200144113"/>
    <s v="40"/>
    <x v="3301"/>
    <s v="SERV INSP TÉCNICA LOC. QUI ABR 26"/>
    <d v="2026-01-15T00:00:00"/>
    <s v="BILLESCA"/>
    <s v="ZSRV"/>
    <s v=""/>
    <s v="13459098"/>
    <s v="JUAN PATRICIO"/>
    <n v="1.6479999999999999"/>
    <n v="68.666666666666657"/>
    <s v="UF"/>
    <s v="false"/>
  </r>
  <r>
    <s v="MQU"/>
    <s v="CL"/>
    <x v="0"/>
    <n v="622"/>
    <s v="CL Arq Mall"/>
    <s v="P RAMIREZ"/>
    <x v="2"/>
    <s v="1200144113"/>
    <s v="50"/>
    <x v="3301"/>
    <s v="SERV INSP TÉCNICA LOC. QUI MAY 26"/>
    <d v="2026-01-15T00:00:00"/>
    <s v="BILLESCA"/>
    <s v="ZSRV"/>
    <s v=""/>
    <s v="13459098"/>
    <s v="JUAN PATRICIO"/>
    <n v="1.6479999999999999"/>
    <n v="68.666666666666657"/>
    <s v="UF"/>
    <s v="false"/>
  </r>
  <r>
    <s v="MQU"/>
    <s v="CL"/>
    <x v="0"/>
    <n v="622"/>
    <s v="CL Arq Mall"/>
    <s v="P RAMIREZ"/>
    <x v="2"/>
    <s v="1200144113"/>
    <s v="60"/>
    <x v="3301"/>
    <s v="SERV INSP TÉCNICA LOC. QUI JUN 26"/>
    <d v="2026-01-15T00:00:00"/>
    <s v="BILLESCA"/>
    <s v="ZSRV"/>
    <s v=""/>
    <s v="13459098"/>
    <s v="JUAN PATRICIO"/>
    <n v="1.6479999999999999"/>
    <n v="68.666666666666657"/>
    <s v="UF"/>
    <s v="false"/>
  </r>
  <r>
    <s v="MQU"/>
    <s v="CL"/>
    <x v="0"/>
    <n v="622"/>
    <s v="CL Arq Mall"/>
    <s v="P RAMIREZ"/>
    <x v="2"/>
    <s v="1200144113"/>
    <s v="70"/>
    <x v="3301"/>
    <s v="SERV INSP TÉCNICA LOC. QUI JUL 26"/>
    <d v="2026-01-15T00:00:00"/>
    <s v="BILLESCA"/>
    <s v="ZSRV"/>
    <s v=""/>
    <s v="13459098"/>
    <s v="JUAN PATRICIO"/>
    <n v="1.6479999999999999"/>
    <n v="68.666666666666657"/>
    <s v="UF"/>
    <s v="false"/>
  </r>
  <r>
    <s v="MQU"/>
    <s v="CL"/>
    <x v="0"/>
    <n v="622"/>
    <s v="CL Arq Mall"/>
    <s v="P RAMIREZ"/>
    <x v="2"/>
    <s v="1200144113"/>
    <s v="80"/>
    <x v="3301"/>
    <s v="SERV INSP TÉCNICA LOC. QUI AGO 26"/>
    <d v="2026-01-15T00:00:00"/>
    <s v="BILLESCA"/>
    <s v="ZSRV"/>
    <s v=""/>
    <s v="13459098"/>
    <s v="JUAN PATRICIO"/>
    <n v="1.6479999999999999"/>
    <n v="68.666666666666657"/>
    <s v="UF"/>
    <s v="false"/>
  </r>
  <r>
    <s v="MQU"/>
    <s v="CL"/>
    <x v="0"/>
    <n v="622"/>
    <s v="CL Arq Mall"/>
    <s v="P RAMIREZ"/>
    <x v="2"/>
    <s v="1200144113"/>
    <s v="90"/>
    <x v="3301"/>
    <s v="SERV INSP TÉCNICA LOC. QUI SEP 26"/>
    <d v="2026-01-15T00:00:00"/>
    <s v="BILLESCA"/>
    <s v="ZSRV"/>
    <s v=""/>
    <s v="13459098"/>
    <s v="JUAN PATRICIO"/>
    <n v="1.6479999999999999"/>
    <n v="68.666666666666657"/>
    <s v="UF"/>
    <s v="false"/>
  </r>
  <r>
    <s v="MQU"/>
    <s v="CL"/>
    <x v="0"/>
    <n v="622"/>
    <s v="CL Arq Mall"/>
    <s v="P RAMIREZ"/>
    <x v="2"/>
    <s v="1200144113"/>
    <s v="100"/>
    <x v="3301"/>
    <s v="SERV INSP TÉCNICA LOC. QUI OCT 26"/>
    <d v="2026-01-15T00:00:00"/>
    <s v="BILLESCA"/>
    <s v="ZSRV"/>
    <s v=""/>
    <s v="13459098"/>
    <s v="JUAN PATRICIO"/>
    <n v="1.6479999999999999"/>
    <n v="68.666666666666657"/>
    <s v="UF"/>
    <s v="false"/>
  </r>
  <r>
    <s v="MQU"/>
    <s v="CL"/>
    <x v="0"/>
    <n v="622"/>
    <s v="CL Arq Mall"/>
    <s v="P RAMIREZ"/>
    <x v="2"/>
    <s v="1200144113"/>
    <s v="110"/>
    <x v="3301"/>
    <s v="SERV INSP TÉCNICA LOC. QUI NOV 26"/>
    <d v="2026-01-15T00:00:00"/>
    <s v="BILLESCA"/>
    <s v="ZSRV"/>
    <s v=""/>
    <s v="13459098"/>
    <s v="JUAN PATRICIO"/>
    <n v="1.6479999999999999"/>
    <n v="68.666666666666657"/>
    <s v="UF"/>
    <s v="false"/>
  </r>
  <r>
    <s v="MQU"/>
    <s v="CL"/>
    <x v="0"/>
    <n v="622"/>
    <s v="CL Arq Mall"/>
    <s v="P RAMIREZ"/>
    <x v="2"/>
    <s v="1200144113"/>
    <s v="120"/>
    <x v="3301"/>
    <s v="SERV INSP TÉCNICA LOC. QUI DIC 26"/>
    <d v="2026-01-15T00:00:00"/>
    <s v="BILLESCA"/>
    <s v="ZSRV"/>
    <s v=""/>
    <s v="13459098"/>
    <s v="JUAN PATRICIO"/>
    <n v="1.6479999999999999"/>
    <n v="68.666666666666657"/>
    <s v="UF"/>
    <s v="false"/>
  </r>
  <r>
    <s v="PCA"/>
    <s v="CO"/>
    <x v="3"/>
    <n v="702"/>
    <s v="CO Ops Mall"/>
    <s v="DLOZADA"/>
    <x v="2"/>
    <s v="1200146117"/>
    <s v="10"/>
    <x v="3302"/>
    <s v="SUMINISTRO 10 REFLECTORES LED50W"/>
    <d v="2026-02-23T00:00:00"/>
    <s v="EXT_AFLOREZ"/>
    <s v="ZSRV"/>
    <s v=""/>
    <s v="C900708729"/>
    <s v="ALMACEN ELECTRORUEDA S.A.S"/>
    <n v="252100"/>
    <n v="68.542686242523104"/>
    <s v="COP"/>
    <s v="false"/>
  </r>
  <r>
    <s v="3450"/>
    <s v="PE"/>
    <x v="1"/>
    <n v="803"/>
    <s v="PE Ops Out/Strips"/>
    <s v="JROJAS"/>
    <x v="2"/>
    <s v="1200145623"/>
    <s v="10"/>
    <x v="3303"/>
    <s v="Señaletica Ambiental"/>
    <d v="2026-02-13T00:00:00"/>
    <s v="JROJAS"/>
    <s v="ZSRV"/>
    <s v=""/>
    <s v="P52110530"/>
    <s v="COPEX DIGITAL S.A.C."/>
    <n v="235"/>
    <n v="68.115942028985501"/>
    <s v="PEN"/>
    <s v="false"/>
  </r>
  <r>
    <s v="4300"/>
    <s v="CO"/>
    <x v="3"/>
    <n v="704"/>
    <s v="CO Mktg Mall"/>
    <s v="jvalderrama"/>
    <x v="2"/>
    <s v="1200143691"/>
    <s v="10"/>
    <x v="3304"/>
    <s v="Auxiliar de apoyo para turno extra 29 de"/>
    <d v="2026-01-06T00:00:00"/>
    <s v="EXT_JTRUJILL"/>
    <s v="ZSRV"/>
    <s v=""/>
    <s v="C891408031"/>
    <s v="CRUZ ROJA SECCIONAL RISARALDA"/>
    <n v="250000"/>
    <n v="67.971723762914621"/>
    <s v="COP"/>
    <s v="false"/>
  </r>
  <r>
    <s v="PCA"/>
    <s v="CO"/>
    <x v="3"/>
    <n v="704"/>
    <s v="CO Mktg Mall"/>
    <s v="PRODRIGUEZ"/>
    <x v="2"/>
    <s v="1200143756"/>
    <s v="10"/>
    <x v="3305"/>
    <s v="IMPRESO ADHESIVO SOTANO 1"/>
    <d v="2026-01-07T00:00:00"/>
    <s v="EXT_DMENDES"/>
    <s v="ZSRV"/>
    <s v=""/>
    <s v="C900446926"/>
    <s v="VISUAL PUBLICITY S.A.S"/>
    <n v="250000"/>
    <n v="67.971723762914621"/>
    <s v="COP"/>
    <s v="false"/>
  </r>
  <r>
    <s v="BOG"/>
    <s v="CO"/>
    <x v="3"/>
    <n v="710"/>
    <s v="CO Sgcia Personas"/>
    <s v="C Ibañez"/>
    <x v="2"/>
    <s v="1200146203"/>
    <s v="10"/>
    <x v="3306"/>
    <s v="Capacitacion primeros auxilios COLINA"/>
    <d v="2026-02-24T00:00:00"/>
    <s v="PRA_KCUBIDES"/>
    <s v="ZSRV"/>
    <s v=""/>
    <s v="C830515294"/>
    <s v="GODOY CORDOBA ABOGADOS S.A.S"/>
    <n v="250000"/>
    <n v="67.971723762914621"/>
    <s v="COP"/>
    <s v="false"/>
  </r>
  <r>
    <s v="3450"/>
    <s v="PE"/>
    <x v="1"/>
    <n v="808"/>
    <s v="PE Área Legal"/>
    <s v="GOLIVERI"/>
    <x v="2"/>
    <s v="1200145487"/>
    <s v="10"/>
    <x v="3307"/>
    <s v="Servicios Notariales - Enero 2026"/>
    <d v="2026-02-12T00:00:00"/>
    <s v="SGARIBAY"/>
    <s v="ZSRV"/>
    <s v=""/>
    <s v="P09670155"/>
    <s v="ZAMBRANO RODRIGUEZ LUCIO"/>
    <n v="233.05"/>
    <n v="67.550724637681157"/>
    <s v="PEN"/>
    <s v="false"/>
  </r>
  <r>
    <s v="PRT"/>
    <s v="CL"/>
    <x v="0"/>
    <n v="619"/>
    <s v="CL Arq Out/Strip"/>
    <s v="S UGARTE"/>
    <x v="1"/>
    <s v="1400009220"/>
    <s v="10"/>
    <x v="3308"/>
    <s v="SERV DE DIBUJO VF ENE 26 - PUE"/>
    <d v="2026-02-02T00:00:00"/>
    <s v="BILLESCA"/>
    <s v="ZPMH"/>
    <s v=""/>
    <s v="76088833"/>
    <s v="ASESORIAS E INVERSIONES FAUNDEZ LAT"/>
    <n v="1.62"/>
    <n v="67.5"/>
    <s v="UF"/>
    <s v="false"/>
  </r>
  <r>
    <s v="PRT"/>
    <s v="CL"/>
    <x v="0"/>
    <n v="619"/>
    <s v="CL Arq Out/Strip"/>
    <s v="S UGARTE"/>
    <x v="1"/>
    <s v="1400009220"/>
    <s v="20"/>
    <x v="3308"/>
    <s v="SERV DE DIBUJO VF FEB 26 - PUE"/>
    <d v="2026-02-02T00:00:00"/>
    <s v="BILLESCA"/>
    <s v="ZPMH"/>
    <s v=""/>
    <s v="76088833"/>
    <s v="ASESORIAS E INVERSIONES FAUNDEZ LAT"/>
    <n v="1.62"/>
    <n v="67.5"/>
    <s v="UF"/>
    <s v="false"/>
  </r>
  <r>
    <s v="PRT"/>
    <s v="CL"/>
    <x v="0"/>
    <n v="619"/>
    <s v="CL Arq Out/Strip"/>
    <s v="S UGARTE"/>
    <x v="1"/>
    <s v="1400009220"/>
    <s v="30"/>
    <x v="3308"/>
    <s v="SERV DE DIBUJO VF MAR 26 - PUE"/>
    <d v="2026-02-02T00:00:00"/>
    <s v="BILLESCA"/>
    <s v="ZPMH"/>
    <s v=""/>
    <s v="76088833"/>
    <s v="ASESORIAS E INVERSIONES FAUNDEZ LAT"/>
    <n v="1.62"/>
    <n v="67.5"/>
    <s v="UF"/>
    <s v="false"/>
  </r>
  <r>
    <s v="PRT"/>
    <s v="CL"/>
    <x v="0"/>
    <n v="619"/>
    <s v="CL Arq Out/Strip"/>
    <s v="S UGARTE"/>
    <x v="1"/>
    <s v="1400009220"/>
    <s v="40"/>
    <x v="3308"/>
    <s v="SERV DE DIBUJO VF ABR 26 - PUE"/>
    <d v="2026-02-02T00:00:00"/>
    <s v="BILLESCA"/>
    <s v="ZPMH"/>
    <s v=""/>
    <s v="76088833"/>
    <s v="ASESORIAS E INVERSIONES FAUNDEZ LAT"/>
    <n v="1.62"/>
    <n v="67.5"/>
    <s v="UF"/>
    <s v="false"/>
  </r>
  <r>
    <s v="PRT"/>
    <s v="CL"/>
    <x v="0"/>
    <n v="619"/>
    <s v="CL Arq Out/Strip"/>
    <s v="S UGARTE"/>
    <x v="1"/>
    <s v="1400009220"/>
    <s v="50"/>
    <x v="3308"/>
    <s v="SERV DE DIBUJO VF MAY 26 - PUE"/>
    <d v="2026-02-02T00:00:00"/>
    <s v="BILLESCA"/>
    <s v="ZPMH"/>
    <s v=""/>
    <s v="76088833"/>
    <s v="ASESORIAS E INVERSIONES FAUNDEZ LAT"/>
    <n v="1.62"/>
    <n v="67.5"/>
    <s v="UF"/>
    <s v="false"/>
  </r>
  <r>
    <s v="PRT"/>
    <s v="CL"/>
    <x v="0"/>
    <n v="619"/>
    <s v="CL Arq Out/Strip"/>
    <s v="S UGARTE"/>
    <x v="1"/>
    <s v="1400009220"/>
    <s v="60"/>
    <x v="3308"/>
    <s v="SERV DE DIBUJO VF JUN 26 - PUE"/>
    <d v="2026-02-02T00:00:00"/>
    <s v="BILLESCA"/>
    <s v="ZPMH"/>
    <s v=""/>
    <s v="76088833"/>
    <s v="ASESORIAS E INVERSIONES FAUNDEZ LAT"/>
    <n v="1.62"/>
    <n v="67.5"/>
    <s v="UF"/>
    <s v="false"/>
  </r>
  <r>
    <s v="PRT"/>
    <s v="CL"/>
    <x v="0"/>
    <n v="619"/>
    <s v="CL Arq Out/Strip"/>
    <s v="S UGARTE"/>
    <x v="1"/>
    <s v="1400009220"/>
    <s v="70"/>
    <x v="3308"/>
    <s v="SERV DE DIBUJO VF JUL 26 - PUE"/>
    <d v="2026-02-02T00:00:00"/>
    <s v="BILLESCA"/>
    <s v="ZPMH"/>
    <s v=""/>
    <s v="76088833"/>
    <s v="ASESORIAS E INVERSIONES FAUNDEZ LAT"/>
    <n v="1.62"/>
    <n v="67.5"/>
    <s v="UF"/>
    <s v="false"/>
  </r>
  <r>
    <s v="PRT"/>
    <s v="CL"/>
    <x v="0"/>
    <n v="619"/>
    <s v="CL Arq Out/Strip"/>
    <s v="S UGARTE"/>
    <x v="1"/>
    <s v="1400009220"/>
    <s v="80"/>
    <x v="3308"/>
    <s v="SERV DE DIBUJO VF AGO 26 - PUE"/>
    <d v="2026-02-02T00:00:00"/>
    <s v="BILLESCA"/>
    <s v="ZPMH"/>
    <s v=""/>
    <s v="76088833"/>
    <s v="ASESORIAS E INVERSIONES FAUNDEZ LAT"/>
    <n v="1.62"/>
    <n v="67.5"/>
    <s v="UF"/>
    <s v="false"/>
  </r>
  <r>
    <s v="PRT"/>
    <s v="CL"/>
    <x v="0"/>
    <n v="619"/>
    <s v="CL Arq Out/Strip"/>
    <s v="S UGARTE"/>
    <x v="1"/>
    <s v="1400009220"/>
    <s v="90"/>
    <x v="3308"/>
    <s v="SERV DE DIBUJO VF SEP 26 - PUE"/>
    <d v="2026-02-02T00:00:00"/>
    <s v="BILLESCA"/>
    <s v="ZPMH"/>
    <s v=""/>
    <s v="76088833"/>
    <s v="ASESORIAS E INVERSIONES FAUNDEZ LAT"/>
    <n v="1.62"/>
    <n v="67.5"/>
    <s v="UF"/>
    <s v="false"/>
  </r>
  <r>
    <s v="PRT"/>
    <s v="CL"/>
    <x v="0"/>
    <n v="619"/>
    <s v="CL Arq Out/Strip"/>
    <s v="S UGARTE"/>
    <x v="1"/>
    <s v="1400009220"/>
    <s v="100"/>
    <x v="3308"/>
    <s v="SERV DE DIBUJO VF OCT 26 - PUE"/>
    <d v="2026-02-02T00:00:00"/>
    <s v="BILLESCA"/>
    <s v="ZPMH"/>
    <s v=""/>
    <s v="76088833"/>
    <s v="ASESORIAS E INVERSIONES FAUNDEZ LAT"/>
    <n v="1.62"/>
    <n v="67.5"/>
    <s v="UF"/>
    <s v="false"/>
  </r>
  <r>
    <s v="PRT"/>
    <s v="CL"/>
    <x v="0"/>
    <n v="619"/>
    <s v="CL Arq Out/Strip"/>
    <s v="S UGARTE"/>
    <x v="1"/>
    <s v="1400009220"/>
    <s v="110"/>
    <x v="3308"/>
    <s v="SERV DE DIBUJO VF NOV 26 - PUE"/>
    <d v="2026-02-02T00:00:00"/>
    <s v="BILLESCA"/>
    <s v="ZPMH"/>
    <s v=""/>
    <s v="76088833"/>
    <s v="ASESORIAS E INVERSIONES FAUNDEZ LAT"/>
    <n v="1.62"/>
    <n v="67.5"/>
    <s v="UF"/>
    <s v="false"/>
  </r>
  <r>
    <s v="PRT"/>
    <s v="CL"/>
    <x v="0"/>
    <n v="619"/>
    <s v="CL Arq Out/Strip"/>
    <s v="S UGARTE"/>
    <x v="1"/>
    <s v="1400009220"/>
    <s v="120"/>
    <x v="3308"/>
    <s v="SERV DE DIBUJO VF DIC 26 - PUE"/>
    <d v="2026-02-02T00:00:00"/>
    <s v="BILLESCA"/>
    <s v="ZPMH"/>
    <s v=""/>
    <s v="76088833"/>
    <s v="ASESORIAS E INVERSIONES FAUNDEZ LAT"/>
    <n v="1.62"/>
    <n v="67.5"/>
    <s v="UF"/>
    <s v="false"/>
  </r>
  <r>
    <s v="2310"/>
    <s v="CL"/>
    <x v="0"/>
    <n v="619"/>
    <s v="CL Arq Out/Strip"/>
    <s v="S UGARTE"/>
    <x v="1"/>
    <s v="1400009219"/>
    <s v="10"/>
    <x v="3309"/>
    <s v="SERV DE DIBUJO VF ENE 26 - PAN"/>
    <d v="2026-02-02T00:00:00"/>
    <s v="BILLESCA"/>
    <s v="ZPMH"/>
    <s v=""/>
    <s v="76088833"/>
    <s v="ASESORIAS E INVERSIONES FAUNDEZ LAT"/>
    <n v="1.62"/>
    <n v="67.5"/>
    <s v="UF"/>
    <s v="false"/>
  </r>
  <r>
    <s v="2310"/>
    <s v="CL"/>
    <x v="0"/>
    <n v="619"/>
    <s v="CL Arq Out/Strip"/>
    <s v="S UGARTE"/>
    <x v="1"/>
    <s v="1400009219"/>
    <s v="20"/>
    <x v="3309"/>
    <s v="SERV DE DIBUJO VF FEB 26 - PAN"/>
    <d v="2026-02-02T00:00:00"/>
    <s v="BILLESCA"/>
    <s v="ZPMH"/>
    <s v=""/>
    <s v="76088833"/>
    <s v="ASESORIAS E INVERSIONES FAUNDEZ LAT"/>
    <n v="1.62"/>
    <n v="67.5"/>
    <s v="UF"/>
    <s v="false"/>
  </r>
  <r>
    <s v="2310"/>
    <s v="CL"/>
    <x v="0"/>
    <n v="619"/>
    <s v="CL Arq Out/Strip"/>
    <s v="S UGARTE"/>
    <x v="1"/>
    <s v="1400009219"/>
    <s v="30"/>
    <x v="3309"/>
    <s v="SERV DE DIBUJO VF MAR 26 - PAN"/>
    <d v="2026-02-02T00:00:00"/>
    <s v="BILLESCA"/>
    <s v="ZPMH"/>
    <s v=""/>
    <s v="76088833"/>
    <s v="ASESORIAS E INVERSIONES FAUNDEZ LAT"/>
    <n v="1.62"/>
    <n v="67.5"/>
    <s v="UF"/>
    <s v="false"/>
  </r>
  <r>
    <s v="2310"/>
    <s v="CL"/>
    <x v="0"/>
    <n v="619"/>
    <s v="CL Arq Out/Strip"/>
    <s v="S UGARTE"/>
    <x v="1"/>
    <s v="1400009219"/>
    <s v="40"/>
    <x v="3309"/>
    <s v="SERV DE DIBUJO VF ABR 26 - PAN"/>
    <d v="2026-02-02T00:00:00"/>
    <s v="BILLESCA"/>
    <s v="ZPMH"/>
    <s v=""/>
    <s v="76088833"/>
    <s v="ASESORIAS E INVERSIONES FAUNDEZ LAT"/>
    <n v="1.62"/>
    <n v="67.5"/>
    <s v="UF"/>
    <s v="false"/>
  </r>
  <r>
    <s v="2310"/>
    <s v="CL"/>
    <x v="0"/>
    <n v="619"/>
    <s v="CL Arq Out/Strip"/>
    <s v="S UGARTE"/>
    <x v="1"/>
    <s v="1400009219"/>
    <s v="50"/>
    <x v="3309"/>
    <s v="SERV DE DIBUJO VF MAY 26 - PAN"/>
    <d v="2026-02-02T00:00:00"/>
    <s v="BILLESCA"/>
    <s v="ZPMH"/>
    <s v=""/>
    <s v="76088833"/>
    <s v="ASESORIAS E INVERSIONES FAUNDEZ LAT"/>
    <n v="1.62"/>
    <n v="67.5"/>
    <s v="UF"/>
    <s v="false"/>
  </r>
  <r>
    <s v="2310"/>
    <s v="CL"/>
    <x v="0"/>
    <n v="619"/>
    <s v="CL Arq Out/Strip"/>
    <s v="S UGARTE"/>
    <x v="1"/>
    <s v="1400009219"/>
    <s v="60"/>
    <x v="3309"/>
    <s v="SERV DE DIBUJO VF JUN 26 - PAN"/>
    <d v="2026-02-02T00:00:00"/>
    <s v="BILLESCA"/>
    <s v="ZPMH"/>
    <s v=""/>
    <s v="76088833"/>
    <s v="ASESORIAS E INVERSIONES FAUNDEZ LAT"/>
    <n v="1.62"/>
    <n v="67.5"/>
    <s v="UF"/>
    <s v="false"/>
  </r>
  <r>
    <s v="2310"/>
    <s v="CL"/>
    <x v="0"/>
    <n v="619"/>
    <s v="CL Arq Out/Strip"/>
    <s v="S UGARTE"/>
    <x v="1"/>
    <s v="1400009219"/>
    <s v="70"/>
    <x v="3309"/>
    <s v="SERV DE DIBUJO VF JUL 26 - PAN"/>
    <d v="2026-02-02T00:00:00"/>
    <s v="BILLESCA"/>
    <s v="ZPMH"/>
    <s v=""/>
    <s v="76088833"/>
    <s v="ASESORIAS E INVERSIONES FAUNDEZ LAT"/>
    <n v="1.62"/>
    <n v="67.5"/>
    <s v="UF"/>
    <s v="false"/>
  </r>
  <r>
    <s v="2310"/>
    <s v="CL"/>
    <x v="0"/>
    <n v="619"/>
    <s v="CL Arq Out/Strip"/>
    <s v="S UGARTE"/>
    <x v="1"/>
    <s v="1400009219"/>
    <s v="80"/>
    <x v="3309"/>
    <s v="SERV DE DIBUJO VF AGO 26 - PAN"/>
    <d v="2026-02-02T00:00:00"/>
    <s v="BILLESCA"/>
    <s v="ZPMH"/>
    <s v=""/>
    <s v="76088833"/>
    <s v="ASESORIAS E INVERSIONES FAUNDEZ LAT"/>
    <n v="1.62"/>
    <n v="67.5"/>
    <s v="UF"/>
    <s v="false"/>
  </r>
  <r>
    <s v="2310"/>
    <s v="CL"/>
    <x v="0"/>
    <n v="619"/>
    <s v="CL Arq Out/Strip"/>
    <s v="S UGARTE"/>
    <x v="1"/>
    <s v="1400009219"/>
    <s v="90"/>
    <x v="3309"/>
    <s v="SERV DE DIBUJO VF SEP 26 - PAN"/>
    <d v="2026-02-02T00:00:00"/>
    <s v="BILLESCA"/>
    <s v="ZPMH"/>
    <s v=""/>
    <s v="76088833"/>
    <s v="ASESORIAS E INVERSIONES FAUNDEZ LAT"/>
    <n v="1.62"/>
    <n v="67.5"/>
    <s v="UF"/>
    <s v="false"/>
  </r>
  <r>
    <s v="2310"/>
    <s v="CL"/>
    <x v="0"/>
    <n v="619"/>
    <s v="CL Arq Out/Strip"/>
    <s v="S UGARTE"/>
    <x v="1"/>
    <s v="1400009219"/>
    <s v="100"/>
    <x v="3309"/>
    <s v="SERV DE DIBUJO VF OCT 26 - PAN"/>
    <d v="2026-02-02T00:00:00"/>
    <s v="BILLESCA"/>
    <s v="ZPMH"/>
    <s v=""/>
    <s v="76088833"/>
    <s v="ASESORIAS E INVERSIONES FAUNDEZ LAT"/>
    <n v="1.62"/>
    <n v="67.5"/>
    <s v="UF"/>
    <s v="false"/>
  </r>
  <r>
    <s v="2310"/>
    <s v="CL"/>
    <x v="0"/>
    <n v="619"/>
    <s v="CL Arq Out/Strip"/>
    <s v="S UGARTE"/>
    <x v="1"/>
    <s v="1400009219"/>
    <s v="110"/>
    <x v="3309"/>
    <s v="SERV DE DIBUJO VF NOV 26 - PAN"/>
    <d v="2026-02-02T00:00:00"/>
    <s v="BILLESCA"/>
    <s v="ZPMH"/>
    <s v=""/>
    <s v="76088833"/>
    <s v="ASESORIAS E INVERSIONES FAUNDEZ LAT"/>
    <n v="1.62"/>
    <n v="67.5"/>
    <s v="UF"/>
    <s v="false"/>
  </r>
  <r>
    <s v="2310"/>
    <s v="CL"/>
    <x v="0"/>
    <n v="619"/>
    <s v="CL Arq Out/Strip"/>
    <s v="S UGARTE"/>
    <x v="1"/>
    <s v="1400009219"/>
    <s v="120"/>
    <x v="3309"/>
    <s v="SERV DE DIBUJO VF DIC 26 - PAN"/>
    <d v="2026-02-02T00:00:00"/>
    <s v="BILLESCA"/>
    <s v="ZPMH"/>
    <s v=""/>
    <s v="76088833"/>
    <s v="ASESORIAS E INVERSIONES FAUNDEZ LAT"/>
    <n v="1.62"/>
    <n v="67.5"/>
    <s v="UF"/>
    <s v="false"/>
  </r>
  <r>
    <s v="2200"/>
    <s v="CL"/>
    <x v="0"/>
    <n v="619"/>
    <s v="CL Arq Out/Strip"/>
    <s v="S UGARTE"/>
    <x v="1"/>
    <s v="1400009215"/>
    <s v="10"/>
    <x v="3310"/>
    <s v="SERV DE DIBUJO VF ENE 26 - ASA"/>
    <d v="2026-02-02T00:00:00"/>
    <s v="BILLESCA"/>
    <s v="ZPMH"/>
    <s v=""/>
    <s v="76088833"/>
    <s v="ASESORIAS E INVERSIONES FAUNDEZ LAT"/>
    <n v="1.62"/>
    <n v="67.5"/>
    <s v="UF"/>
    <s v="false"/>
  </r>
  <r>
    <s v="2200"/>
    <s v="CL"/>
    <x v="0"/>
    <n v="619"/>
    <s v="CL Arq Out/Strip"/>
    <s v="S UGARTE"/>
    <x v="1"/>
    <s v="1400009215"/>
    <s v="20"/>
    <x v="3310"/>
    <s v="SERV DE DIBUJO VF FEB 26 - ASA"/>
    <d v="2026-02-02T00:00:00"/>
    <s v="BILLESCA"/>
    <s v="ZPMH"/>
    <s v=""/>
    <s v="76088833"/>
    <s v="ASESORIAS E INVERSIONES FAUNDEZ LAT"/>
    <n v="1.62"/>
    <n v="67.5"/>
    <s v="UF"/>
    <s v="false"/>
  </r>
  <r>
    <s v="2200"/>
    <s v="CL"/>
    <x v="0"/>
    <n v="619"/>
    <s v="CL Arq Out/Strip"/>
    <s v="S UGARTE"/>
    <x v="1"/>
    <s v="1400009215"/>
    <s v="30"/>
    <x v="3310"/>
    <s v="SERV DE DIBUJO VF MAR 26 - ASA"/>
    <d v="2026-02-02T00:00:00"/>
    <s v="BILLESCA"/>
    <s v="ZPMH"/>
    <s v=""/>
    <s v="76088833"/>
    <s v="ASESORIAS E INVERSIONES FAUNDEZ LAT"/>
    <n v="1.62"/>
    <n v="67.5"/>
    <s v="UF"/>
    <s v="false"/>
  </r>
  <r>
    <s v="2200"/>
    <s v="CL"/>
    <x v="0"/>
    <n v="619"/>
    <s v="CL Arq Out/Strip"/>
    <s v="S UGARTE"/>
    <x v="1"/>
    <s v="1400009215"/>
    <s v="40"/>
    <x v="3310"/>
    <s v="SERV DE DIBUJO VF ABR 26 - ASA"/>
    <d v="2026-02-02T00:00:00"/>
    <s v="BILLESCA"/>
    <s v="ZPMH"/>
    <s v=""/>
    <s v="76088833"/>
    <s v="ASESORIAS E INVERSIONES FAUNDEZ LAT"/>
    <n v="1.62"/>
    <n v="67.5"/>
    <s v="UF"/>
    <s v="false"/>
  </r>
  <r>
    <s v="2200"/>
    <s v="CL"/>
    <x v="0"/>
    <n v="619"/>
    <s v="CL Arq Out/Strip"/>
    <s v="S UGARTE"/>
    <x v="1"/>
    <s v="1400009215"/>
    <s v="50"/>
    <x v="3310"/>
    <s v="SERV DE DIBUJO VF MAY 26 - ASA"/>
    <d v="2026-02-02T00:00:00"/>
    <s v="BILLESCA"/>
    <s v="ZPMH"/>
    <s v=""/>
    <s v="76088833"/>
    <s v="ASESORIAS E INVERSIONES FAUNDEZ LAT"/>
    <n v="1.62"/>
    <n v="67.5"/>
    <s v="UF"/>
    <s v="false"/>
  </r>
  <r>
    <s v="2200"/>
    <s v="CL"/>
    <x v="0"/>
    <n v="619"/>
    <s v="CL Arq Out/Strip"/>
    <s v="S UGARTE"/>
    <x v="1"/>
    <s v="1400009215"/>
    <s v="60"/>
    <x v="3310"/>
    <s v="SERV DE DIBUJO VF JUN 26 - ASA"/>
    <d v="2026-02-02T00:00:00"/>
    <s v="BILLESCA"/>
    <s v="ZPMH"/>
    <s v=""/>
    <s v="76088833"/>
    <s v="ASESORIAS E INVERSIONES FAUNDEZ LAT"/>
    <n v="1.62"/>
    <n v="67.5"/>
    <s v="UF"/>
    <s v="false"/>
  </r>
  <r>
    <s v="2200"/>
    <s v="CL"/>
    <x v="0"/>
    <n v="619"/>
    <s v="CL Arq Out/Strip"/>
    <s v="S UGARTE"/>
    <x v="1"/>
    <s v="1400009215"/>
    <s v="70"/>
    <x v="3310"/>
    <s v="SERV DE DIBUJO VF JUL 26 - ASA"/>
    <d v="2026-02-02T00:00:00"/>
    <s v="BILLESCA"/>
    <s v="ZPMH"/>
    <s v=""/>
    <s v="76088833"/>
    <s v="ASESORIAS E INVERSIONES FAUNDEZ LAT"/>
    <n v="1.62"/>
    <n v="67.5"/>
    <s v="UF"/>
    <s v="false"/>
  </r>
  <r>
    <s v="2200"/>
    <s v="CL"/>
    <x v="0"/>
    <n v="619"/>
    <s v="CL Arq Out/Strip"/>
    <s v="S UGARTE"/>
    <x v="1"/>
    <s v="1400009215"/>
    <s v="80"/>
    <x v="3310"/>
    <s v="SERV DE DIBUJO VF AGO 26 - ASA"/>
    <d v="2026-02-02T00:00:00"/>
    <s v="BILLESCA"/>
    <s v="ZPMH"/>
    <s v=""/>
    <s v="76088833"/>
    <s v="ASESORIAS E INVERSIONES FAUNDEZ LAT"/>
    <n v="1.62"/>
    <n v="67.5"/>
    <s v="UF"/>
    <s v="false"/>
  </r>
  <r>
    <s v="2200"/>
    <s v="CL"/>
    <x v="0"/>
    <n v="619"/>
    <s v="CL Arq Out/Strip"/>
    <s v="S UGARTE"/>
    <x v="1"/>
    <s v="1400009215"/>
    <s v="90"/>
    <x v="3310"/>
    <s v="SERV DE DIBUJO VF SEP 26 - ASA"/>
    <d v="2026-02-02T00:00:00"/>
    <s v="BILLESCA"/>
    <s v="ZPMH"/>
    <s v=""/>
    <s v="76088833"/>
    <s v="ASESORIAS E INVERSIONES FAUNDEZ LAT"/>
    <n v="1.62"/>
    <n v="67.5"/>
    <s v="UF"/>
    <s v="false"/>
  </r>
  <r>
    <s v="2200"/>
    <s v="CL"/>
    <x v="0"/>
    <n v="619"/>
    <s v="CL Arq Out/Strip"/>
    <s v="S UGARTE"/>
    <x v="1"/>
    <s v="1400009215"/>
    <s v="100"/>
    <x v="3310"/>
    <s v="SERV DE DIBUJO VF OCT 26 - ASA"/>
    <d v="2026-02-02T00:00:00"/>
    <s v="BILLESCA"/>
    <s v="ZPMH"/>
    <s v=""/>
    <s v="76088833"/>
    <s v="ASESORIAS E INVERSIONES FAUNDEZ LAT"/>
    <n v="1.62"/>
    <n v="67.5"/>
    <s v="UF"/>
    <s v="false"/>
  </r>
  <r>
    <s v="2200"/>
    <s v="CL"/>
    <x v="0"/>
    <n v="619"/>
    <s v="CL Arq Out/Strip"/>
    <s v="S UGARTE"/>
    <x v="1"/>
    <s v="1400009215"/>
    <s v="110"/>
    <x v="3310"/>
    <s v="SERV DE DIBUJO VF NOV 26 - ASA"/>
    <d v="2026-02-02T00:00:00"/>
    <s v="BILLESCA"/>
    <s v="ZPMH"/>
    <s v=""/>
    <s v="76088833"/>
    <s v="ASESORIAS E INVERSIONES FAUNDEZ LAT"/>
    <n v="1.62"/>
    <n v="67.5"/>
    <s v="UF"/>
    <s v="false"/>
  </r>
  <r>
    <s v="2200"/>
    <s v="CL"/>
    <x v="0"/>
    <n v="619"/>
    <s v="CL Arq Out/Strip"/>
    <s v="S UGARTE"/>
    <x v="1"/>
    <s v="1400009215"/>
    <s v="120"/>
    <x v="3310"/>
    <s v="SERV DE DIBUJO VF DIC 26 - ASA"/>
    <d v="2026-02-02T00:00:00"/>
    <s v="BILLESCA"/>
    <s v="ZPMH"/>
    <s v=""/>
    <s v="76088833"/>
    <s v="ASESORIAS E INVERSIONES FAUNDEZ LAT"/>
    <n v="1.62"/>
    <n v="67.5"/>
    <s v="UF"/>
    <s v="false"/>
  </r>
  <r>
    <s v="ACO"/>
    <s v="CL"/>
    <x v="0"/>
    <n v="622"/>
    <s v="CL Arq Mall"/>
    <s v="S UGARTE"/>
    <x v="1"/>
    <s v="1400009198"/>
    <s v="10"/>
    <x v="3311"/>
    <s v="SERV DE DIBUJO VF ENE 26 - ACO"/>
    <d v="2026-01-30T00:00:00"/>
    <s v="BILLESCA"/>
    <s v="ZPMH"/>
    <s v=""/>
    <s v="76088833"/>
    <s v="ASESORIAS E INVERSIONES FAUNDEZ LAT"/>
    <n v="1.62"/>
    <n v="67.5"/>
    <s v="UF"/>
    <s v="false"/>
  </r>
  <r>
    <s v="ACO"/>
    <s v="CL"/>
    <x v="0"/>
    <n v="622"/>
    <s v="CL Arq Mall"/>
    <s v="S UGARTE"/>
    <x v="1"/>
    <s v="1400009198"/>
    <s v="20"/>
    <x v="3311"/>
    <s v="SERV DE DIBUJO VF FEB 26 - ACO"/>
    <d v="2026-01-30T00:00:00"/>
    <s v="BILLESCA"/>
    <s v="ZPMH"/>
    <s v=""/>
    <s v="76088833"/>
    <s v="ASESORIAS E INVERSIONES FAUNDEZ LAT"/>
    <n v="1.62"/>
    <n v="67.5"/>
    <s v="UF"/>
    <s v="false"/>
  </r>
  <r>
    <s v="ACO"/>
    <s v="CL"/>
    <x v="0"/>
    <n v="622"/>
    <s v="CL Arq Mall"/>
    <s v="S UGARTE"/>
    <x v="1"/>
    <s v="1400009198"/>
    <s v="30"/>
    <x v="3311"/>
    <s v="SERV DE DIBUJO VF MAR 26 - ACO"/>
    <d v="2026-01-30T00:00:00"/>
    <s v="BILLESCA"/>
    <s v="ZPMH"/>
    <s v=""/>
    <s v="76088833"/>
    <s v="ASESORIAS E INVERSIONES FAUNDEZ LAT"/>
    <n v="1.62"/>
    <n v="67.5"/>
    <s v="UF"/>
    <s v="false"/>
  </r>
  <r>
    <s v="ACO"/>
    <s v="CL"/>
    <x v="0"/>
    <n v="622"/>
    <s v="CL Arq Mall"/>
    <s v="S UGARTE"/>
    <x v="1"/>
    <s v="1400009198"/>
    <s v="40"/>
    <x v="3311"/>
    <s v="SERV DE DIBUJO VF ABR 26 - ACO"/>
    <d v="2026-01-30T00:00:00"/>
    <s v="BILLESCA"/>
    <s v="ZPMH"/>
    <s v=""/>
    <s v="76088833"/>
    <s v="ASESORIAS E INVERSIONES FAUNDEZ LAT"/>
    <n v="1.62"/>
    <n v="67.5"/>
    <s v="UF"/>
    <s v="false"/>
  </r>
  <r>
    <s v="ACO"/>
    <s v="CL"/>
    <x v="0"/>
    <n v="622"/>
    <s v="CL Arq Mall"/>
    <s v="S UGARTE"/>
    <x v="1"/>
    <s v="1400009198"/>
    <s v="50"/>
    <x v="3311"/>
    <s v="SERV DE DIBUJO VF MAY 26 - ACO"/>
    <d v="2026-01-30T00:00:00"/>
    <s v="BILLESCA"/>
    <s v="ZPMH"/>
    <s v=""/>
    <s v="76088833"/>
    <s v="ASESORIAS E INVERSIONES FAUNDEZ LAT"/>
    <n v="1.62"/>
    <n v="67.5"/>
    <s v="UF"/>
    <s v="false"/>
  </r>
  <r>
    <s v="ACO"/>
    <s v="CL"/>
    <x v="0"/>
    <n v="622"/>
    <s v="CL Arq Mall"/>
    <s v="S UGARTE"/>
    <x v="1"/>
    <s v="1400009198"/>
    <s v="60"/>
    <x v="3311"/>
    <s v="SERV DE DIBUJO VF JUN 26 - ACO"/>
    <d v="2026-01-30T00:00:00"/>
    <s v="BILLESCA"/>
    <s v="ZPMH"/>
    <s v=""/>
    <s v="76088833"/>
    <s v="ASESORIAS E INVERSIONES FAUNDEZ LAT"/>
    <n v="1.62"/>
    <n v="67.5"/>
    <s v="UF"/>
    <s v="false"/>
  </r>
  <r>
    <s v="ACO"/>
    <s v="CL"/>
    <x v="0"/>
    <n v="622"/>
    <s v="CL Arq Mall"/>
    <s v="S UGARTE"/>
    <x v="1"/>
    <s v="1400009198"/>
    <s v="70"/>
    <x v="3311"/>
    <s v="SERV DE DIBUJO VF JUL 26 - ACO"/>
    <d v="2026-01-30T00:00:00"/>
    <s v="BILLESCA"/>
    <s v="ZPMH"/>
    <s v=""/>
    <s v="76088833"/>
    <s v="ASESORIAS E INVERSIONES FAUNDEZ LAT"/>
    <n v="1.62"/>
    <n v="67.5"/>
    <s v="UF"/>
    <s v="false"/>
  </r>
  <r>
    <s v="ACO"/>
    <s v="CL"/>
    <x v="0"/>
    <n v="622"/>
    <s v="CL Arq Mall"/>
    <s v="S UGARTE"/>
    <x v="1"/>
    <s v="1400009198"/>
    <s v="80"/>
    <x v="3311"/>
    <s v="SERV DE DIBUJO VF AGO 26 - ACO"/>
    <d v="2026-01-30T00:00:00"/>
    <s v="BILLESCA"/>
    <s v="ZPMH"/>
    <s v=""/>
    <s v="76088833"/>
    <s v="ASESORIAS E INVERSIONES FAUNDEZ LAT"/>
    <n v="1.62"/>
    <n v="67.5"/>
    <s v="UF"/>
    <s v="false"/>
  </r>
  <r>
    <s v="ACO"/>
    <s v="CL"/>
    <x v="0"/>
    <n v="622"/>
    <s v="CL Arq Mall"/>
    <s v="S UGARTE"/>
    <x v="1"/>
    <s v="1400009198"/>
    <s v="90"/>
    <x v="3311"/>
    <s v="SERV DE DIBUJO VF SEP 26 - ACO"/>
    <d v="2026-01-30T00:00:00"/>
    <s v="BILLESCA"/>
    <s v="ZPMH"/>
    <s v=""/>
    <s v="76088833"/>
    <s v="ASESORIAS E INVERSIONES FAUNDEZ LAT"/>
    <n v="1.62"/>
    <n v="67.5"/>
    <s v="UF"/>
    <s v="false"/>
  </r>
  <r>
    <s v="ACO"/>
    <s v="CL"/>
    <x v="0"/>
    <n v="622"/>
    <s v="CL Arq Mall"/>
    <s v="S UGARTE"/>
    <x v="1"/>
    <s v="1400009198"/>
    <s v="100"/>
    <x v="3311"/>
    <s v="SERV DE DIBUJO VF OCT 26 - ACO"/>
    <d v="2026-01-30T00:00:00"/>
    <s v="BILLESCA"/>
    <s v="ZPMH"/>
    <s v=""/>
    <s v="76088833"/>
    <s v="ASESORIAS E INVERSIONES FAUNDEZ LAT"/>
    <n v="1.62"/>
    <n v="67.5"/>
    <s v="UF"/>
    <s v="false"/>
  </r>
  <r>
    <s v="ACO"/>
    <s v="CL"/>
    <x v="0"/>
    <n v="622"/>
    <s v="CL Arq Mall"/>
    <s v="S UGARTE"/>
    <x v="1"/>
    <s v="1400009198"/>
    <s v="110"/>
    <x v="3311"/>
    <s v="SERV DE DIBUJO VF NOV 26 - ACO"/>
    <d v="2026-01-30T00:00:00"/>
    <s v="BILLESCA"/>
    <s v="ZPMH"/>
    <s v=""/>
    <s v="76088833"/>
    <s v="ASESORIAS E INVERSIONES FAUNDEZ LAT"/>
    <n v="1.62"/>
    <n v="67.5"/>
    <s v="UF"/>
    <s v="false"/>
  </r>
  <r>
    <s v="ACO"/>
    <s v="CL"/>
    <x v="0"/>
    <n v="622"/>
    <s v="CL Arq Mall"/>
    <s v="S UGARTE"/>
    <x v="1"/>
    <s v="1400009198"/>
    <s v="120"/>
    <x v="3311"/>
    <s v="SERV DE DIBUJO VF DIC 26 - ACO"/>
    <d v="2026-01-30T00:00:00"/>
    <s v="BILLESCA"/>
    <s v="ZPMH"/>
    <s v=""/>
    <s v="76088833"/>
    <s v="ASESORIAS E INVERSIONES FAUNDEZ LAT"/>
    <n v="1.62"/>
    <n v="67.5"/>
    <s v="UF"/>
    <s v="false"/>
  </r>
  <r>
    <s v="AEB"/>
    <s v="CL"/>
    <x v="0"/>
    <n v="622"/>
    <s v="CL Arq Mall"/>
    <s v="S UGARTE"/>
    <x v="1"/>
    <s v="1400009199"/>
    <s v="10"/>
    <x v="3312"/>
    <s v="SERV DE DIBUJO VF ENE 26 - AEB"/>
    <d v="2026-01-30T00:00:00"/>
    <s v="BILLESCA"/>
    <s v="ZPMH"/>
    <s v=""/>
    <s v="76088833"/>
    <s v="ASESORIAS E INVERSIONES FAUNDEZ LAT"/>
    <n v="1.62"/>
    <n v="67.5"/>
    <s v="UF"/>
    <s v="false"/>
  </r>
  <r>
    <s v="AEB"/>
    <s v="CL"/>
    <x v="0"/>
    <n v="622"/>
    <s v="CL Arq Mall"/>
    <s v="S UGARTE"/>
    <x v="1"/>
    <s v="1400009199"/>
    <s v="20"/>
    <x v="3312"/>
    <s v="SERV DE DIBUJO VF FEB 26 - AEB"/>
    <d v="2026-01-30T00:00:00"/>
    <s v="BILLESCA"/>
    <s v="ZPMH"/>
    <s v=""/>
    <s v="76088833"/>
    <s v="ASESORIAS E INVERSIONES FAUNDEZ LAT"/>
    <n v="1.62"/>
    <n v="67.5"/>
    <s v="UF"/>
    <s v="false"/>
  </r>
  <r>
    <s v="AEB"/>
    <s v="CL"/>
    <x v="0"/>
    <n v="622"/>
    <s v="CL Arq Mall"/>
    <s v="S UGARTE"/>
    <x v="1"/>
    <s v="1400009199"/>
    <s v="30"/>
    <x v="3312"/>
    <s v="SERV DE DIBUJO VF MAR 26 - AEB"/>
    <d v="2026-01-30T00:00:00"/>
    <s v="BILLESCA"/>
    <s v="ZPMH"/>
    <s v=""/>
    <s v="76088833"/>
    <s v="ASESORIAS E INVERSIONES FAUNDEZ LAT"/>
    <n v="1.62"/>
    <n v="67.5"/>
    <s v="UF"/>
    <s v="false"/>
  </r>
  <r>
    <s v="AEB"/>
    <s v="CL"/>
    <x v="0"/>
    <n v="622"/>
    <s v="CL Arq Mall"/>
    <s v="S UGARTE"/>
    <x v="1"/>
    <s v="1400009199"/>
    <s v="40"/>
    <x v="3312"/>
    <s v="SERV DE DIBUJO VF ABR 26 - AEB"/>
    <d v="2026-01-30T00:00:00"/>
    <s v="BILLESCA"/>
    <s v="ZPMH"/>
    <s v=""/>
    <s v="76088833"/>
    <s v="ASESORIAS E INVERSIONES FAUNDEZ LAT"/>
    <n v="1.62"/>
    <n v="67.5"/>
    <s v="UF"/>
    <s v="false"/>
  </r>
  <r>
    <s v="AEB"/>
    <s v="CL"/>
    <x v="0"/>
    <n v="622"/>
    <s v="CL Arq Mall"/>
    <s v="S UGARTE"/>
    <x v="1"/>
    <s v="1400009199"/>
    <s v="50"/>
    <x v="3312"/>
    <s v="SERV DE DIBUJO VF MAY 26 - AEB"/>
    <d v="2026-01-30T00:00:00"/>
    <s v="BILLESCA"/>
    <s v="ZPMH"/>
    <s v=""/>
    <s v="76088833"/>
    <s v="ASESORIAS E INVERSIONES FAUNDEZ LAT"/>
    <n v="1.62"/>
    <n v="67.5"/>
    <s v="UF"/>
    <s v="false"/>
  </r>
  <r>
    <s v="AEB"/>
    <s v="CL"/>
    <x v="0"/>
    <n v="622"/>
    <s v="CL Arq Mall"/>
    <s v="S UGARTE"/>
    <x v="1"/>
    <s v="1400009199"/>
    <s v="60"/>
    <x v="3312"/>
    <s v="SERV DE DIBUJO VF JUN 26 - AEB"/>
    <d v="2026-01-30T00:00:00"/>
    <s v="BILLESCA"/>
    <s v="ZPMH"/>
    <s v=""/>
    <s v="76088833"/>
    <s v="ASESORIAS E INVERSIONES FAUNDEZ LAT"/>
    <n v="1.62"/>
    <n v="67.5"/>
    <s v="UF"/>
    <s v="false"/>
  </r>
  <r>
    <s v="AEB"/>
    <s v="CL"/>
    <x v="0"/>
    <n v="622"/>
    <s v="CL Arq Mall"/>
    <s v="S UGARTE"/>
    <x v="1"/>
    <s v="1400009199"/>
    <s v="70"/>
    <x v="3312"/>
    <s v="SERV DE DIBUJO VF JUL 26 - AEB"/>
    <d v="2026-01-30T00:00:00"/>
    <s v="BILLESCA"/>
    <s v="ZPMH"/>
    <s v=""/>
    <s v="76088833"/>
    <s v="ASESORIAS E INVERSIONES FAUNDEZ LAT"/>
    <n v="1.62"/>
    <n v="67.5"/>
    <s v="UF"/>
    <s v="false"/>
  </r>
  <r>
    <s v="AEB"/>
    <s v="CL"/>
    <x v="0"/>
    <n v="622"/>
    <s v="CL Arq Mall"/>
    <s v="S UGARTE"/>
    <x v="1"/>
    <s v="1400009199"/>
    <s v="80"/>
    <x v="3312"/>
    <s v="SERV DE DIBUJO VF AGO 26 - AEB"/>
    <d v="2026-01-30T00:00:00"/>
    <s v="BILLESCA"/>
    <s v="ZPMH"/>
    <s v=""/>
    <s v="76088833"/>
    <s v="ASESORIAS E INVERSIONES FAUNDEZ LAT"/>
    <n v="1.62"/>
    <n v="67.5"/>
    <s v="UF"/>
    <s v="false"/>
  </r>
  <r>
    <s v="AEB"/>
    <s v="CL"/>
    <x v="0"/>
    <n v="622"/>
    <s v="CL Arq Mall"/>
    <s v="S UGARTE"/>
    <x v="1"/>
    <s v="1400009199"/>
    <s v="90"/>
    <x v="3312"/>
    <s v="SERV DE DIBUJO VF SEP 26 - AEB"/>
    <d v="2026-01-30T00:00:00"/>
    <s v="BILLESCA"/>
    <s v="ZPMH"/>
    <s v=""/>
    <s v="76088833"/>
    <s v="ASESORIAS E INVERSIONES FAUNDEZ LAT"/>
    <n v="1.62"/>
    <n v="67.5"/>
    <s v="UF"/>
    <s v="false"/>
  </r>
  <r>
    <s v="AEB"/>
    <s v="CL"/>
    <x v="0"/>
    <n v="622"/>
    <s v="CL Arq Mall"/>
    <s v="S UGARTE"/>
    <x v="1"/>
    <s v="1400009199"/>
    <s v="100"/>
    <x v="3312"/>
    <s v="SERV DE DIBUJO VF OCT 26 - AEB"/>
    <d v="2026-01-30T00:00:00"/>
    <s v="BILLESCA"/>
    <s v="ZPMH"/>
    <s v=""/>
    <s v="76088833"/>
    <s v="ASESORIAS E INVERSIONES FAUNDEZ LAT"/>
    <n v="1.62"/>
    <n v="67.5"/>
    <s v="UF"/>
    <s v="false"/>
  </r>
  <r>
    <s v="AEB"/>
    <s v="CL"/>
    <x v="0"/>
    <n v="622"/>
    <s v="CL Arq Mall"/>
    <s v="S UGARTE"/>
    <x v="1"/>
    <s v="1400009199"/>
    <s v="110"/>
    <x v="3312"/>
    <s v="SERV DE DIBUJO VF NOV 26 - AEB"/>
    <d v="2026-01-30T00:00:00"/>
    <s v="BILLESCA"/>
    <s v="ZPMH"/>
    <s v=""/>
    <s v="76088833"/>
    <s v="ASESORIAS E INVERSIONES FAUNDEZ LAT"/>
    <n v="1.62"/>
    <n v="67.5"/>
    <s v="UF"/>
    <s v="false"/>
  </r>
  <r>
    <s v="AEB"/>
    <s v="CL"/>
    <x v="0"/>
    <n v="622"/>
    <s v="CL Arq Mall"/>
    <s v="S UGARTE"/>
    <x v="1"/>
    <s v="1400009199"/>
    <s v="120"/>
    <x v="3312"/>
    <s v="SERV DE DIBUJO VF DIC 26 - AEB"/>
    <d v="2026-01-30T00:00:00"/>
    <s v="BILLESCA"/>
    <s v="ZPMH"/>
    <s v=""/>
    <s v="76088833"/>
    <s v="ASESORIAS E INVERSIONES FAUNDEZ LAT"/>
    <n v="1.62"/>
    <n v="67.5"/>
    <s v="UF"/>
    <s v="false"/>
  </r>
  <r>
    <s v="4300"/>
    <s v="CO"/>
    <x v="3"/>
    <n v="701"/>
    <s v="CO Center Manager"/>
    <s v="AJIMENEZ"/>
    <x v="2"/>
    <s v="1200143608"/>
    <s v="10"/>
    <x v="3313"/>
    <s v="COMPRA Y SER INSUMOS CAFETERIA"/>
    <d v="2026-01-02T00:00:00"/>
    <s v="EXT_VCARMONA"/>
    <s v="ZSRV"/>
    <s v="SER_GRAL"/>
    <s v="C890900608"/>
    <s v="ALMACENES  EXITO SA"/>
    <n v="245050"/>
    <n v="66.625883632408915"/>
    <s v="COP"/>
    <s v="false"/>
  </r>
  <r>
    <s v="ACO"/>
    <s v="CL"/>
    <x v="0"/>
    <n v="604"/>
    <s v="CL Marketing Mall"/>
    <s v="F.MOZO"/>
    <x v="2"/>
    <s v="1200143652"/>
    <s v="10"/>
    <x v="3314"/>
    <s v="ENTRADAS AL CINE/ ORIGINALES/ ENERO"/>
    <d v="2026-01-05T00:00:00"/>
    <s v="MFILIPINI"/>
    <s v="ZSRV"/>
    <s v=""/>
    <s v="20427827"/>
    <s v="VALENTINA LECAROS CRUZ"/>
    <n v="61600"/>
    <n v="66.527707278087973"/>
    <s v="CLP"/>
    <s v="false"/>
  </r>
  <r>
    <s v="ACO"/>
    <s v="CL"/>
    <x v="0"/>
    <n v="604"/>
    <s v="CL Marketing Mall"/>
    <s v="F MOZO"/>
    <x v="3"/>
    <s v="1200147145"/>
    <s v="10"/>
    <x v="3315"/>
    <s v="ORIGINALES ENTRADAS AL CINE / ORIGINALES"/>
    <d v="2026-03-12T00:00:00"/>
    <s v="BILLESCA"/>
    <s v="ZSRV"/>
    <s v=""/>
    <s v="20427827"/>
    <s v="VALENTINA LECAROS CRUZ"/>
    <n v="61600"/>
    <n v="66.527707278087973"/>
    <s v="CLP"/>
    <s v="false"/>
  </r>
  <r>
    <s v="MQU"/>
    <s v="CL"/>
    <x v="0"/>
    <n v="622"/>
    <s v="CL Arq Mall"/>
    <s v="S UGARTE"/>
    <x v="1"/>
    <s v="1400009216"/>
    <s v="10"/>
    <x v="3316"/>
    <s v="SERV DE DIBUJO VF ENE 26 - MAQ"/>
    <d v="2026-02-02T00:00:00"/>
    <s v="BILLESCA"/>
    <s v="ZPMH"/>
    <s v=""/>
    <s v="76088833"/>
    <s v="ASESORIAS E INVERSIONES FAUNDEZ LAT"/>
    <n v="1.595"/>
    <n v="66.458333333333329"/>
    <s v="UF"/>
    <s v="false"/>
  </r>
  <r>
    <s v="MQU"/>
    <s v="CL"/>
    <x v="0"/>
    <n v="622"/>
    <s v="CL Arq Mall"/>
    <s v="S UGARTE"/>
    <x v="1"/>
    <s v="1400009216"/>
    <s v="20"/>
    <x v="3316"/>
    <s v="SERV DE DIBUJO VF FEB 26 - MAQ"/>
    <d v="2026-02-02T00:00:00"/>
    <s v="BILLESCA"/>
    <s v="ZPMH"/>
    <s v=""/>
    <s v="76088833"/>
    <s v="ASESORIAS E INVERSIONES FAUNDEZ LAT"/>
    <n v="1.595"/>
    <n v="66.458333333333329"/>
    <s v="UF"/>
    <s v="false"/>
  </r>
  <r>
    <s v="MQU"/>
    <s v="CL"/>
    <x v="0"/>
    <n v="622"/>
    <s v="CL Arq Mall"/>
    <s v="S UGARTE"/>
    <x v="1"/>
    <s v="1400009216"/>
    <s v="30"/>
    <x v="3316"/>
    <s v="SERV DE DIBUJO VF MAR 26 - MAQ"/>
    <d v="2026-02-02T00:00:00"/>
    <s v="BILLESCA"/>
    <s v="ZPMH"/>
    <s v=""/>
    <s v="76088833"/>
    <s v="ASESORIAS E INVERSIONES FAUNDEZ LAT"/>
    <n v="1.595"/>
    <n v="66.458333333333329"/>
    <s v="UF"/>
    <s v="false"/>
  </r>
  <r>
    <s v="MQU"/>
    <s v="CL"/>
    <x v="0"/>
    <n v="622"/>
    <s v="CL Arq Mall"/>
    <s v="S UGARTE"/>
    <x v="1"/>
    <s v="1400009216"/>
    <s v="40"/>
    <x v="3316"/>
    <s v="SERV DE DIBUJO VF ABR 26 - MAQ"/>
    <d v="2026-02-02T00:00:00"/>
    <s v="BILLESCA"/>
    <s v="ZPMH"/>
    <s v=""/>
    <s v="76088833"/>
    <s v="ASESORIAS E INVERSIONES FAUNDEZ LAT"/>
    <n v="1.595"/>
    <n v="66.458333333333329"/>
    <s v="UF"/>
    <s v="false"/>
  </r>
  <r>
    <s v="MQU"/>
    <s v="CL"/>
    <x v="0"/>
    <n v="622"/>
    <s v="CL Arq Mall"/>
    <s v="S UGARTE"/>
    <x v="1"/>
    <s v="1400009216"/>
    <s v="50"/>
    <x v="3316"/>
    <s v="SERV DE DIBUJO VF MAY 26 - MAQ"/>
    <d v="2026-02-02T00:00:00"/>
    <s v="BILLESCA"/>
    <s v="ZPMH"/>
    <s v=""/>
    <s v="76088833"/>
    <s v="ASESORIAS E INVERSIONES FAUNDEZ LAT"/>
    <n v="1.595"/>
    <n v="66.458333333333329"/>
    <s v="UF"/>
    <s v="false"/>
  </r>
  <r>
    <s v="MQU"/>
    <s v="CL"/>
    <x v="0"/>
    <n v="622"/>
    <s v="CL Arq Mall"/>
    <s v="S UGARTE"/>
    <x v="1"/>
    <s v="1400009216"/>
    <s v="60"/>
    <x v="3316"/>
    <s v="SERV DE DIBUJO VF JUN 26 - MAQ"/>
    <d v="2026-02-02T00:00:00"/>
    <s v="BILLESCA"/>
    <s v="ZPMH"/>
    <s v=""/>
    <s v="76088833"/>
    <s v="ASESORIAS E INVERSIONES FAUNDEZ LAT"/>
    <n v="1.595"/>
    <n v="66.458333333333329"/>
    <s v="UF"/>
    <s v="false"/>
  </r>
  <r>
    <s v="MQU"/>
    <s v="CL"/>
    <x v="0"/>
    <n v="622"/>
    <s v="CL Arq Mall"/>
    <s v="S UGARTE"/>
    <x v="1"/>
    <s v="1400009216"/>
    <s v="70"/>
    <x v="3316"/>
    <s v="SERV DE DIBUJO VF JUL 26 - MAQ"/>
    <d v="2026-02-02T00:00:00"/>
    <s v="BILLESCA"/>
    <s v="ZPMH"/>
    <s v=""/>
    <s v="76088833"/>
    <s v="ASESORIAS E INVERSIONES FAUNDEZ LAT"/>
    <n v="1.595"/>
    <n v="66.458333333333329"/>
    <s v="UF"/>
    <s v="false"/>
  </r>
  <r>
    <s v="MQU"/>
    <s v="CL"/>
    <x v="0"/>
    <n v="622"/>
    <s v="CL Arq Mall"/>
    <s v="S UGARTE"/>
    <x v="1"/>
    <s v="1400009216"/>
    <s v="80"/>
    <x v="3316"/>
    <s v="SERV DE DIBUJO VF AGO 26 - MAQ"/>
    <d v="2026-02-02T00:00:00"/>
    <s v="BILLESCA"/>
    <s v="ZPMH"/>
    <s v=""/>
    <s v="76088833"/>
    <s v="ASESORIAS E INVERSIONES FAUNDEZ LAT"/>
    <n v="1.595"/>
    <n v="66.458333333333329"/>
    <s v="UF"/>
    <s v="false"/>
  </r>
  <r>
    <s v="MQU"/>
    <s v="CL"/>
    <x v="0"/>
    <n v="622"/>
    <s v="CL Arq Mall"/>
    <s v="S UGARTE"/>
    <x v="1"/>
    <s v="1400009216"/>
    <s v="90"/>
    <x v="3316"/>
    <s v="SERV DE DIBUJO VF SEP 26 - MAQ"/>
    <d v="2026-02-02T00:00:00"/>
    <s v="BILLESCA"/>
    <s v="ZPMH"/>
    <s v=""/>
    <s v="76088833"/>
    <s v="ASESORIAS E INVERSIONES FAUNDEZ LAT"/>
    <n v="1.595"/>
    <n v="66.458333333333329"/>
    <s v="UF"/>
    <s v="false"/>
  </r>
  <r>
    <s v="MQU"/>
    <s v="CL"/>
    <x v="0"/>
    <n v="622"/>
    <s v="CL Arq Mall"/>
    <s v="S UGARTE"/>
    <x v="1"/>
    <s v="1400009216"/>
    <s v="100"/>
    <x v="3316"/>
    <s v="SERV DE DIBUJO VF OCT 26 - MAQ"/>
    <d v="2026-02-02T00:00:00"/>
    <s v="BILLESCA"/>
    <s v="ZPMH"/>
    <s v=""/>
    <s v="76088833"/>
    <s v="ASESORIAS E INVERSIONES FAUNDEZ LAT"/>
    <n v="1.595"/>
    <n v="66.458333333333329"/>
    <s v="UF"/>
    <s v="false"/>
  </r>
  <r>
    <s v="MQU"/>
    <s v="CL"/>
    <x v="0"/>
    <n v="622"/>
    <s v="CL Arq Mall"/>
    <s v="S UGARTE"/>
    <x v="1"/>
    <s v="1400009216"/>
    <s v="110"/>
    <x v="3316"/>
    <s v="SERV DE DIBUJO VF NOV 26 - MAQ"/>
    <d v="2026-02-02T00:00:00"/>
    <s v="BILLESCA"/>
    <s v="ZPMH"/>
    <s v=""/>
    <s v="76088833"/>
    <s v="ASESORIAS E INVERSIONES FAUNDEZ LAT"/>
    <n v="1.595"/>
    <n v="66.458333333333329"/>
    <s v="UF"/>
    <s v="false"/>
  </r>
  <r>
    <s v="MQU"/>
    <s v="CL"/>
    <x v="0"/>
    <n v="622"/>
    <s v="CL Arq Mall"/>
    <s v="S UGARTE"/>
    <x v="1"/>
    <s v="1400009216"/>
    <s v="120"/>
    <x v="3316"/>
    <s v="SERV DE DIBUJO VF DIC 26 - MAQ"/>
    <d v="2026-02-02T00:00:00"/>
    <s v="BILLESCA"/>
    <s v="ZPMH"/>
    <s v=""/>
    <s v="76088833"/>
    <s v="ASESORIAS E INVERSIONES FAUNDEZ LAT"/>
    <n v="1.595"/>
    <n v="66.458333333333329"/>
    <s v="UF"/>
    <s v="false"/>
  </r>
  <r>
    <s v="PAG"/>
    <s v="CO"/>
    <x v="3"/>
    <n v="702"/>
    <s v="CO Ops Mall"/>
    <s v="CHERRERA"/>
    <x v="2"/>
    <s v="1200146813"/>
    <s v="10"/>
    <x v="3317"/>
    <s v="SUMINISTRO INSUMOS PARA LOS FALDONES"/>
    <d v="2026-03-06T00:00:00"/>
    <s v="RFC_CPI_SAP"/>
    <s v="ZSRV"/>
    <s v=""/>
    <s v="C901445525"/>
    <s v="ELECTRICOS Y FERRETERIA MAYJAY S.A."/>
    <n v="242500"/>
    <n v="65.93257205002719"/>
    <s v="COP"/>
    <s v="false"/>
  </r>
  <r>
    <s v="4300"/>
    <s v="CO"/>
    <x v="3"/>
    <n v="701"/>
    <s v="CO Center Manager"/>
    <s v="AJIMENEZ"/>
    <x v="2"/>
    <s v="1200146620"/>
    <s v="10"/>
    <x v="3318"/>
    <s v="COMPRA INSUMOS CAFETERIA"/>
    <d v="2026-03-03T00:00:00"/>
    <s v="EXT_VCARMONA"/>
    <s v="ZSRV"/>
    <s v="SER_GRAL"/>
    <s v="C890900608"/>
    <s v="ALMACENES  EXITO SA"/>
    <n v="241365"/>
    <n v="65.623980424143554"/>
    <s v="COP"/>
    <s v="false"/>
  </r>
  <r>
    <s v="1100"/>
    <s v="CL"/>
    <x v="0"/>
    <n v="604"/>
    <s v="CL Marketing Mall"/>
    <s v="P.NORAMBUENA"/>
    <x v="2"/>
    <s v="1200144523"/>
    <s v="10"/>
    <x v="3319"/>
    <s v="PAK CIRCULAR/ PANTALLAS/ ENERO 26"/>
    <d v="2026-01-26T00:00:00"/>
    <s v="MFILIPINI"/>
    <s v="ZSRV"/>
    <s v=""/>
    <s v="76989941"/>
    <s v="ROCK FILMS SPA"/>
    <n v="60000"/>
    <n v="64.79971488125453"/>
    <s v="CLP"/>
    <s v="false"/>
  </r>
  <r>
    <s v="3510"/>
    <s v="PE"/>
    <x v="1"/>
    <n v="802"/>
    <s v="PE Ops Mall"/>
    <s v="DDIAZ"/>
    <x v="2"/>
    <s v="1200144324"/>
    <s v="10"/>
    <x v="3320"/>
    <s v="Acarreo de Desmonte"/>
    <d v="2026-01-21T00:00:00"/>
    <s v="DDIAZ"/>
    <s v="ZSRV"/>
    <s v=""/>
    <s v="P52933471"/>
    <s v="EMPSER PERU E.I.R.L"/>
    <n v="223.45"/>
    <n v="64.768115942028984"/>
    <s v="PEN"/>
    <s v="false"/>
  </r>
  <r>
    <s v="3450"/>
    <s v="PE"/>
    <x v="1"/>
    <n v="803"/>
    <s v="PE Ops Out/Strips"/>
    <s v="EREJAS"/>
    <x v="2"/>
    <s v="1200144571"/>
    <s v="10"/>
    <x v="3321"/>
    <s v="DICIEMBRE-Adicional Fee National"/>
    <d v="2026-01-26T00:00:00"/>
    <s v="EREJAS"/>
    <s v="ZSRV"/>
    <s v=""/>
    <s v="P56607803"/>
    <s v="NATIONAL FACILITIES MANAGEMENT S.A."/>
    <n v="220.15"/>
    <n v="63.811594202898547"/>
    <s v="PEN"/>
    <s v="false"/>
  </r>
  <r>
    <s v="MCH"/>
    <s v="PE"/>
    <x v="2"/>
    <n v="803"/>
    <s v="PE Ops Out/Strips"/>
    <s v="EREJAS"/>
    <x v="2"/>
    <s v="1200144570"/>
    <s v="10"/>
    <x v="3322"/>
    <s v="DICIEMBRE-Adicional Fee National Dic25"/>
    <d v="2026-01-26T00:00:00"/>
    <s v="EREJAS"/>
    <s v="ZSRV"/>
    <s v=""/>
    <s v="P56607803"/>
    <s v="NATIONAL FACILITIES MANAGEMENT S.A."/>
    <n v="220.15"/>
    <n v="63.811594202898547"/>
    <s v="PEN"/>
    <s v="false"/>
  </r>
  <r>
    <s v="3450"/>
    <s v="PE"/>
    <x v="1"/>
    <n v="803"/>
    <s v="PE Ops Out/Strips"/>
    <s v="JROJAS"/>
    <x v="2"/>
    <s v="1200144888"/>
    <s v="10"/>
    <x v="3323"/>
    <s v="FEE National"/>
    <d v="2026-01-30T00:00:00"/>
    <s v="JROJAS"/>
    <s v="ZSRV"/>
    <s v=""/>
    <s v="P56607803"/>
    <s v="NATIONAL FACILITIES MANAGEMENT S.A."/>
    <n v="220.15"/>
    <n v="63.811594202898547"/>
    <s v="PEN"/>
    <s v="false"/>
  </r>
  <r>
    <s v="6550"/>
    <s v="PE"/>
    <x v="2"/>
    <n v="802"/>
    <s v="PE Ops Mall"/>
    <s v="yzegarra"/>
    <x v="3"/>
    <s v="1200147175"/>
    <s v="10"/>
    <x v="3324"/>
    <s v="Adicional mnto in house"/>
    <d v="2026-03-12T00:00:00"/>
    <s v="YZEGARRA"/>
    <s v="ZSRV"/>
    <s v=""/>
    <s v="P56607803"/>
    <s v="NATIONAL FACILITIES MANAGEMENT S.A."/>
    <n v="220.15"/>
    <n v="63.811594202898547"/>
    <s v="PEN"/>
    <s v="false"/>
  </r>
  <r>
    <s v="1100"/>
    <s v="CL"/>
    <x v="0"/>
    <n v="914"/>
    <s v="Corp Explo. TI"/>
    <s v="CPÁVEZ"/>
    <x v="2"/>
    <s v="1200145813"/>
    <s v="10"/>
    <x v="3325"/>
    <s v="CELULAR - GUILLERMO LOBOS"/>
    <d v="2026-02-18T00:00:00"/>
    <s v="CPAVEZ"/>
    <s v="ZSRV"/>
    <s v="SER_GRAL"/>
    <s v="96806980"/>
    <s v="ENTEL PCS TELECOMUNICACIONES S.A."/>
    <n v="59076"/>
    <n v="63.801799272083208"/>
    <s v="CLP"/>
    <s v="false"/>
  </r>
  <r>
    <s v="6650"/>
    <s v="PE"/>
    <x v="2"/>
    <n v="802"/>
    <s v="PE Ops Mall"/>
    <s v="MCHACALIAZA"/>
    <x v="2"/>
    <s v="1200144229"/>
    <s v="10"/>
    <x v="3326"/>
    <s v="Traslado de maquina desatoradora"/>
    <d v="2026-01-19T00:00:00"/>
    <s v="MCHACALIAZA"/>
    <s v="ZSRV"/>
    <s v=""/>
    <s v="P56607803"/>
    <s v="NATIONAL FACILITIES MANAGEMENT S.A."/>
    <n v="220"/>
    <n v="63.768115942028984"/>
    <s v="PEN"/>
    <s v="false"/>
  </r>
  <r>
    <s v="MOL"/>
    <s v="PE"/>
    <x v="1"/>
    <n v="802"/>
    <s v="PE Ops Mall"/>
    <s v="JZAPATA"/>
    <x v="2"/>
    <s v="1200145855"/>
    <s v="10"/>
    <x v="3327"/>
    <s v="Desmontaje y reparación de horno microon"/>
    <d v="2026-02-18T00:00:00"/>
    <s v="EXT_BRODRIGU"/>
    <s v="ZSRV"/>
    <s v=""/>
    <s v="P07147417"/>
    <s v="AUGUSTO JAIME QUIROZ VEGA"/>
    <n v="220"/>
    <n v="63.768115942028984"/>
    <s v="PEN"/>
    <s v="false"/>
  </r>
  <r>
    <s v="6000"/>
    <s v="PE"/>
    <x v="2"/>
    <n v="802"/>
    <s v="PE Ops Mall"/>
    <s v="MPONCE"/>
    <x v="2"/>
    <s v="1200146796"/>
    <s v="10"/>
    <x v="3328"/>
    <s v="Preventivo de dispensador de agua"/>
    <d v="2026-03-06T00:00:00"/>
    <s v="EXT_KNOLASCO"/>
    <s v="ZSRV"/>
    <s v="SER_MANTO"/>
    <s v="P56280375"/>
    <s v="WATER TREATMENT S.A.C"/>
    <n v="220"/>
    <n v="63.768115942028984"/>
    <s v="PEN"/>
    <s v="false"/>
  </r>
  <r>
    <s v="6740"/>
    <s v="PE"/>
    <x v="2"/>
    <n v="803"/>
    <s v="PE Ops Out/Strips"/>
    <s v="IVALDERRAMA"/>
    <x v="2"/>
    <s v="1200144052"/>
    <s v="10"/>
    <x v="3329"/>
    <s v="Suministros de Materiales Pickup"/>
    <d v="2026-01-14T00:00:00"/>
    <s v="EXT_BRODRIGU"/>
    <s v="ZSRV"/>
    <s v=""/>
    <s v="P60790228"/>
    <s v="JP ENERGY S.A.C"/>
    <n v="219"/>
    <n v="63.478260869565212"/>
    <s v="PEN"/>
    <s v="false"/>
  </r>
  <r>
    <s v="6740"/>
    <s v="PE"/>
    <x v="2"/>
    <n v="803"/>
    <s v="PE Ops Out/Strips"/>
    <s v="KORDAYA"/>
    <x v="2"/>
    <s v="1200145012"/>
    <s v="10"/>
    <x v="3330"/>
    <s v="SUMINISTRO_MATERIALES_TOPICO"/>
    <d v="2026-02-03T00:00:00"/>
    <s v="KORDAYA"/>
    <s v="ZSRV"/>
    <s v=""/>
    <s v="P60865842"/>
    <s v="EMERGENCY SURVIVAL S.A.C"/>
    <n v="219"/>
    <n v="63.478260869565212"/>
    <s v="PEN"/>
    <s v="false"/>
  </r>
  <r>
    <s v="DCO"/>
    <s v="CO"/>
    <x v="3"/>
    <n v="710"/>
    <s v="CO Sgcia Personas"/>
    <s v="JVASQUEZ"/>
    <x v="2"/>
    <s v="1200144299"/>
    <s v="10"/>
    <x v="3331"/>
    <s v="Suministro grama para perros"/>
    <d v="2026-01-20T00:00:00"/>
    <s v="JVASQUEZ"/>
    <s v="ZSRV"/>
    <s v=""/>
    <s v="C901407347"/>
    <s v="GARDEN BOX COL SAS"/>
    <n v="233100"/>
    <n v="63.376835236541602"/>
    <s v="COP"/>
    <s v="false"/>
  </r>
  <r>
    <s v="OAS"/>
    <s v="CO"/>
    <x v="3"/>
    <n v="703"/>
    <s v="CO Ops Out/Strip"/>
    <s v="LCHARRY"/>
    <x v="3"/>
    <s v="1200147346"/>
    <s v="20"/>
    <x v="1039"/>
    <s v="DOMELICION Y ADECUACION CJ01 TRENDY"/>
    <d v="2026-03-15T00:00:00"/>
    <s v="LCHARRY"/>
    <s v="ZSRV"/>
    <s v=""/>
    <s v="C901024772"/>
    <s v="DM INGENIERIA INTEGRAL SAS NIT 9010"/>
    <n v="232656"/>
    <n v="63.256117455138664"/>
    <s v="COP"/>
    <s v="false"/>
  </r>
  <r>
    <s v="BOG"/>
    <s v="CO"/>
    <x v="3"/>
    <n v="710"/>
    <s v="CO Sgcia Personas"/>
    <s v="JVASQUEZ"/>
    <x v="2"/>
    <s v="1200146623"/>
    <s v="10"/>
    <x v="3332"/>
    <s v="Sum e inst cintas antideslizantes Of PLC"/>
    <d v="2026-03-03T00:00:00"/>
    <s v="JVASQUEZ"/>
    <s v="ZSRV"/>
    <s v=""/>
    <s v="C901709864"/>
    <s v="HARGLOS INGENIERIA S.A.S"/>
    <n v="231660"/>
    <n v="62.985318107667212"/>
    <s v="COP"/>
    <s v="false"/>
  </r>
  <r>
    <s v="BOG"/>
    <s v="CO"/>
    <x v="3"/>
    <n v="719"/>
    <s v="CO Gcia Ing"/>
    <s v="JVASQUEZ"/>
    <x v="2"/>
    <s v="1200144613"/>
    <s v="20"/>
    <x v="912"/>
    <s v="4.1.1 Inst pto cero Loc Ara y pecera S1"/>
    <d v="2026-01-27T00:00:00"/>
    <s v="JVASQUEZ"/>
    <s v="ZSRV"/>
    <s v=""/>
    <s v="C901564641"/>
    <s v="PRIXMANT SAS"/>
    <n v="231628"/>
    <n v="62.976617727025555"/>
    <s v="COP"/>
    <s v="false"/>
  </r>
  <r>
    <s v="PCA"/>
    <s v="CO"/>
    <x v="3"/>
    <n v="702"/>
    <s v="CO Ops Mall"/>
    <s v="DLOZADA"/>
    <x v="2"/>
    <s v="1200144350"/>
    <s v="10"/>
    <x v="3333"/>
    <s v="FABRICACIÓN AVISOS MTTO ASCENSORES IMÁN"/>
    <d v="2026-01-21T00:00:00"/>
    <s v="EXT_AFLOREZ"/>
    <s v="ZSRV"/>
    <s v=""/>
    <s v="C901770204"/>
    <s v="HARTMANN S.A.S"/>
    <n v="230000"/>
    <n v="62.533985861881455"/>
    <s v="COP"/>
    <s v="false"/>
  </r>
  <r>
    <s v="2400"/>
    <s v="CL"/>
    <x v="0"/>
    <n v="602"/>
    <s v="CL Ops Mall"/>
    <s v="RMESA"/>
    <x v="3"/>
    <s v="1200147480"/>
    <s v="10"/>
    <x v="3334"/>
    <s v="Fumigación local vacante"/>
    <d v="2026-03-17T00:00:00"/>
    <s v="PCAMPOS"/>
    <s v="ZSRV"/>
    <s v=""/>
    <s v="76481522"/>
    <s v="EFMARCO CHILE SPA"/>
    <n v="1.5"/>
    <n v="62.5"/>
    <s v="UF"/>
    <s v="false"/>
  </r>
  <r>
    <s v="BOG"/>
    <s v="CO"/>
    <x v="3"/>
    <n v="704"/>
    <s v="CO Mktg Mall"/>
    <s v="VESPINOSA"/>
    <x v="3"/>
    <s v="1200147229"/>
    <s v="20"/>
    <x v="1096"/>
    <s v="LICENCIA MUSICA CONTENIDOS DIGITALES"/>
    <d v="2026-03-12T00:00:00"/>
    <s v="AMONTES"/>
    <s v="ZSRV"/>
    <s v="SER_MKT"/>
    <s v="C830141093"/>
    <s v="PROXIMITY COLOMBIA S.A.S"/>
    <n v="228000"/>
    <n v="61.990212071778139"/>
    <s v="COP"/>
    <s v="false"/>
  </r>
  <r>
    <s v="1100"/>
    <s v="CL"/>
    <x v="0"/>
    <n v="602"/>
    <s v="CL Ops Mall"/>
    <s v="MGALLARDO"/>
    <x v="2"/>
    <s v="1200145275"/>
    <s v="40"/>
    <x v="1188"/>
    <s v="Gráficas baños Zona C"/>
    <d v="2026-02-09T00:00:00"/>
    <s v="EXT_CNARANJO"/>
    <s v="ZSRV"/>
    <s v=""/>
    <s v="76593514"/>
    <s v="TEMPO PRODUCCIONES BY DS SPA"/>
    <n v="57000"/>
    <n v="61.559729137191802"/>
    <s v="CLP"/>
    <s v="false"/>
  </r>
  <r>
    <s v="ACO"/>
    <s v="CL"/>
    <x v="0"/>
    <n v="928"/>
    <s v="Corp Gest Riesgo"/>
    <s v="cfuentes"/>
    <x v="1"/>
    <s v="1400009098"/>
    <s v="10"/>
    <x v="3335"/>
    <s v="Endoso prórroga Póliza Ciberseguridad 22"/>
    <d v="2026-01-09T00:00:00"/>
    <s v="PMUNOZ"/>
    <s v="ZPMH"/>
    <s v=""/>
    <s v="99225000"/>
    <s v="CHUBB SEGUROS CHILE S.A."/>
    <n v="60.22"/>
    <n v="60.22"/>
    <s v="USD"/>
    <s v="false"/>
  </r>
  <r>
    <s v="6700"/>
    <s v="PE"/>
    <x v="2"/>
    <n v="802"/>
    <s v="PE Ops Mall"/>
    <s v="ZDIAZ"/>
    <x v="2"/>
    <s v="1200144957"/>
    <s v="10"/>
    <x v="3336"/>
    <s v="SUMINISTRO DE MANIJA ANTIPANICO DT-H102"/>
    <d v="2026-02-03T00:00:00"/>
    <s v="ZDIAZ"/>
    <s v="ZSRV"/>
    <s v=""/>
    <s v="P56607803"/>
    <s v="NATIONAL FACILITIES MANAGEMENT S.A."/>
    <n v="206.25"/>
    <n v="59.782608695652172"/>
    <s v="PEN"/>
    <s v="false"/>
  </r>
  <r>
    <s v="PAG"/>
    <s v="CO"/>
    <x v="3"/>
    <n v="702"/>
    <s v="CO Ops Mall"/>
    <s v="CHERRERA"/>
    <x v="3"/>
    <s v="1200147136"/>
    <s v="10"/>
    <x v="3337"/>
    <s v="SUMINISTRO INSUMOS FUGA"/>
    <d v="2026-03-11T00:00:00"/>
    <s v="RFC_CPI_SAP"/>
    <s v="ZSRV"/>
    <s v=""/>
    <s v="C900565617"/>
    <s v="TODOFER DISTRIBUCIONES S.A.S."/>
    <n v="219375"/>
    <n v="59.645187601957588"/>
    <s v="COP"/>
    <s v="false"/>
  </r>
  <r>
    <s v="DCO"/>
    <s v="CO"/>
    <x v="3"/>
    <n v="710"/>
    <s v="CO Sgcia Personas"/>
    <s v="C Ibañez"/>
    <x v="2"/>
    <s v="1200146204"/>
    <s v="10"/>
    <x v="3338"/>
    <s v="AVISO NEVERA Y MICROONDAS"/>
    <d v="2026-02-24T00:00:00"/>
    <s v="PRA_KCUBIDES"/>
    <s v="ZSRV"/>
    <s v=""/>
    <s v="C800234331"/>
    <s v="GRAFIQ EDITORES S A S"/>
    <n v="218456"/>
    <n v="59.395323545405112"/>
    <s v="COP"/>
    <s v="false"/>
  </r>
  <r>
    <s v="4300"/>
    <s v="CO"/>
    <x v="3"/>
    <n v="702"/>
    <s v="CO Ops Mall"/>
    <s v="ARICO"/>
    <x v="2"/>
    <s v="1200146371"/>
    <s v="20"/>
    <x v="2106"/>
    <s v="INSUMOS DE ENFERMERIA 1ER TRIMESTRE"/>
    <d v="2026-02-26T00:00:00"/>
    <s v="EXT_JTRUJILL"/>
    <s v="ZSRV"/>
    <s v=""/>
    <s v="C891408031"/>
    <s v="CRUZ ROJA SECCIONAL RISARALDA"/>
    <n v="217954"/>
    <n v="59.258836324089181"/>
    <s v="COP"/>
    <s v="false"/>
  </r>
  <r>
    <s v="2200"/>
    <s v="CL"/>
    <x v="0"/>
    <n v="928"/>
    <s v="Corp Gest Riesgo"/>
    <s v="cfuentes"/>
    <x v="1"/>
    <s v="1400009140"/>
    <s v="10"/>
    <x v="3339"/>
    <s v="Endoso prórroga Póliza Ciberseguridad 22"/>
    <d v="2026-01-09T00:00:00"/>
    <s v="PMUNOZ"/>
    <s v="ZPMH"/>
    <s v=""/>
    <s v="99225000"/>
    <s v="CHUBB SEGUROS CHILE S.A."/>
    <n v="58.89"/>
    <n v="58.89"/>
    <s v="USD"/>
    <s v="false"/>
  </r>
  <r>
    <s v="MQU"/>
    <s v="CL"/>
    <x v="0"/>
    <n v="601"/>
    <s v="CL Center Manager"/>
    <s v="JVARGASS"/>
    <x v="2"/>
    <s v="1200143663"/>
    <s v="10"/>
    <x v="3340"/>
    <s v="Gastos auditoria AENOR 2025 safety MAQ"/>
    <d v="2026-01-05T00:00:00"/>
    <s v="EXT_ACORREA"/>
    <s v="ZSRV"/>
    <s v=""/>
    <s v="96968660"/>
    <s v="AENORCHILE SPA"/>
    <n v="53935"/>
    <n v="58.249543702007713"/>
    <s v="CLP"/>
    <s v="false"/>
  </r>
  <r>
    <s v="PJM"/>
    <s v="PE"/>
    <x v="1"/>
    <n v="802"/>
    <s v="PE Ops Mall"/>
    <s v="ameza"/>
    <x v="2"/>
    <s v="1200145217"/>
    <s v="10"/>
    <x v="3341"/>
    <s v="Equipamiento Security - Linternas"/>
    <d v="2026-02-08T00:00:00"/>
    <s v="AMEZAR"/>
    <s v="ZSRV"/>
    <s v="SER_VARIO"/>
    <s v="P55086648"/>
    <s v="4SECURE S.A.C"/>
    <n v="199.8"/>
    <n v="57.913043478260867"/>
    <s v="PEN"/>
    <s v="false"/>
  </r>
  <r>
    <s v="3450"/>
    <s v="PE"/>
    <x v="1"/>
    <n v="803"/>
    <s v="PE Ops Out/Strips"/>
    <s v="ameza"/>
    <x v="2"/>
    <s v="1200145246"/>
    <s v="10"/>
    <x v="3342"/>
    <s v="Equipamiento Security - Linternas"/>
    <d v="2026-02-09T00:00:00"/>
    <s v="AMEZAR"/>
    <s v="ZSRV"/>
    <s v="SER_VARIO"/>
    <s v="P55086648"/>
    <s v="4SECURE S.A.C"/>
    <n v="199.8"/>
    <n v="57.913043478260867"/>
    <s v="PEN"/>
    <s v="false"/>
  </r>
  <r>
    <s v="DCO"/>
    <s v="CO"/>
    <x v="3"/>
    <n v="711"/>
    <s v="CO A.Finanzas"/>
    <s v="ABARRAGAN"/>
    <x v="2"/>
    <s v="1200146762"/>
    <s v="20"/>
    <x v="1797"/>
    <s v="NOVAVENTA FEB 5% FEB"/>
    <d v="2026-03-05T00:00:00"/>
    <s v="LBARRAGAN"/>
    <s v="ZSRV"/>
    <s v=""/>
    <s v="C811025289"/>
    <s v="NOVAVENTA S.A.S"/>
    <n v="212478"/>
    <n v="57.769983686786297"/>
    <s v="COP"/>
    <s v="false"/>
  </r>
  <r>
    <s v="BOG"/>
    <s v="CO"/>
    <x v="3"/>
    <n v="702"/>
    <s v="CO Ops Mall"/>
    <s v="CARO CORTES"/>
    <x v="2"/>
    <s v="1200145301"/>
    <s v="10"/>
    <x v="3343"/>
    <s v="INSUMOS PRIMEROS AUXI FEBRERO AF2026"/>
    <d v="2026-02-09T00:00:00"/>
    <s v="EXT_APAREDES"/>
    <s v="ZSRV"/>
    <s v=""/>
    <s v="C900284209"/>
    <s v="PRODIASEO SAS"/>
    <n v="211901"/>
    <n v="57.613104948341487"/>
    <s v="COP"/>
    <s v="false"/>
  </r>
  <r>
    <s v="DCO"/>
    <s v="CO"/>
    <x v="3"/>
    <n v="711"/>
    <s v="CO A.Finanzas"/>
    <s v="ABARRAGAN"/>
    <x v="2"/>
    <s v="1200145611"/>
    <s v="30"/>
    <x v="1615"/>
    <s v="NOVAVENTA 5% ENE 26"/>
    <d v="2026-02-13T00:00:00"/>
    <s v="LBARRAGAN"/>
    <s v="ZSRV"/>
    <s v=""/>
    <s v="C811025289"/>
    <s v="NOVAVENTA S.A.S"/>
    <n v="210864"/>
    <n v="57.331158238172918"/>
    <s v="COP"/>
    <s v="false"/>
  </r>
  <r>
    <s v="6700"/>
    <s v="PE"/>
    <x v="2"/>
    <n v="802"/>
    <s v="PE Ops Mall"/>
    <s v="ZDIAZ"/>
    <x v="2"/>
    <s v="1200145478"/>
    <s v="10"/>
    <x v="3344"/>
    <s v="Parque Jaén - Papel higienico Febrero"/>
    <d v="2026-02-12T00:00:00"/>
    <s v="ZDIAZ"/>
    <s v="ZSRV"/>
    <s v=""/>
    <s v="P53719503"/>
    <s v="EFCO AMERICA S.A."/>
    <n v="197.74"/>
    <n v="57.315942028985503"/>
    <s v="PEN"/>
    <s v="false"/>
  </r>
  <r>
    <s v="DCO"/>
    <s v="CO"/>
    <x v="3"/>
    <n v="711"/>
    <s v="CO A.Finanzas"/>
    <s v="ABARRAGAN"/>
    <x v="2"/>
    <s v="1200145087"/>
    <s v="20"/>
    <x v="3229"/>
    <s v="DSITRINORTE 19%"/>
    <d v="2026-02-05T00:00:00"/>
    <s v="LBARRAGAN"/>
    <s v="ZSRV"/>
    <s v=""/>
    <s v="C900387062"/>
    <s v="DISTRINORTE 93 S.A.S."/>
    <n v="210126"/>
    <n v="57.130505709624799"/>
    <s v="COP"/>
    <s v="false"/>
  </r>
  <r>
    <s v="4300"/>
    <s v="CO"/>
    <x v="3"/>
    <n v="710"/>
    <s v="CO Sgcia Personas"/>
    <s v="T Duran"/>
    <x v="2"/>
    <s v="1200146388"/>
    <s v="10"/>
    <x v="3345"/>
    <s v="Foro de gerentes"/>
    <d v="2026-02-26T00:00:00"/>
    <s v="PRA_KCUBIDES"/>
    <s v="ZSRV"/>
    <s v=""/>
    <s v="C891400669"/>
    <s v="CAMARA DE COMERCIO DE PEREIRA"/>
    <n v="210000"/>
    <n v="57.096247960848288"/>
    <s v="COP"/>
    <s v="false"/>
  </r>
  <r>
    <s v="3510"/>
    <s v="PE"/>
    <x v="1"/>
    <n v="802"/>
    <s v="PE Ops Mall"/>
    <s v="DDIAZ"/>
    <x v="2"/>
    <s v="1200144477"/>
    <s v="10"/>
    <x v="3346"/>
    <s v="Topes para puerta de emergencia"/>
    <d v="2026-01-23T00:00:00"/>
    <s v="DDIAZ"/>
    <s v="ZSRV"/>
    <s v=""/>
    <s v="P52946727"/>
    <s v="EMPRESA CONSTRUCTORA REHABILITADORA"/>
    <n v="195.2"/>
    <n v="56.579710144927532"/>
    <s v="PEN"/>
    <s v="false"/>
  </r>
  <r>
    <s v="MIN"/>
    <s v="PE"/>
    <x v="1"/>
    <n v="804"/>
    <s v="PE Marketing Mall"/>
    <s v="AATOCHE"/>
    <x v="2"/>
    <s v="1200144649"/>
    <s v="10"/>
    <x v="3347"/>
    <s v="Mantto de sillas de ruedas"/>
    <d v="2026-01-27T00:00:00"/>
    <s v="EXT_EDAVILA"/>
    <s v="ZSRV"/>
    <s v="SER_MKT"/>
    <s v="P20416564"/>
    <s v="SUSAN LEON PRODUCCIONES Y REPRESENT"/>
    <n v="195"/>
    <n v="56.521739130434781"/>
    <s v="PEN"/>
    <s v="false"/>
  </r>
  <r>
    <s v="6000"/>
    <s v="PE"/>
    <x v="2"/>
    <n v="804"/>
    <s v="PE Marketing Mall"/>
    <s v="AATOCHE"/>
    <x v="2"/>
    <s v="1200144833"/>
    <s v="10"/>
    <x v="3348"/>
    <s v="Coworking Diseño de Artes"/>
    <d v="2026-01-29T00:00:00"/>
    <s v="EXT_KNOLASCO"/>
    <s v="ZSRV"/>
    <s v="SER_MKT"/>
    <s v="P53875769"/>
    <s v="DACA PUBLICIDAD SAC"/>
    <n v="193"/>
    <n v="55.942028985507243"/>
    <s v="PEN"/>
    <s v="false"/>
  </r>
  <r>
    <s v="3540"/>
    <s v="PE"/>
    <x v="1"/>
    <n v="810"/>
    <s v="PE Área Personas"/>
    <s v="GRAVINES"/>
    <x v="2"/>
    <s v="1200145255"/>
    <s v="10"/>
    <x v="3349"/>
    <s v="SERV CONTROL DE ASISTENCIA DICIEMBRE"/>
    <d v="2026-02-09T00:00:00"/>
    <s v="GRAVINES"/>
    <s v="ZSRV"/>
    <s v="SER_GRAL"/>
    <s v="P60584205"/>
    <s v="GEOVICTORIA PERU S.A.C"/>
    <n v="192"/>
    <n v="55.652173913043477"/>
    <s v="PEN"/>
    <s v="false"/>
  </r>
  <r>
    <s v="PCA"/>
    <s v="CO"/>
    <x v="3"/>
    <n v="702"/>
    <s v="CO Ops Mall"/>
    <s v="DLOZADA"/>
    <x v="2"/>
    <s v="1200145741"/>
    <s v="20"/>
    <x v="829"/>
    <s v="ADICIONAL OBRA CIVIL LOCAL FC407"/>
    <d v="2026-02-17T00:00:00"/>
    <s v="EXT_AFLOREZ"/>
    <s v="ZSRV"/>
    <s v=""/>
    <s v="C901357286"/>
    <s v="MARLOWE S.A.S"/>
    <n v="204600"/>
    <n v="55.628058727569332"/>
    <s v="COP"/>
    <s v="false"/>
  </r>
  <r>
    <s v="3450"/>
    <s v="PE"/>
    <x v="1"/>
    <n v="803"/>
    <s v="PE Ops Out/Strips"/>
    <s v="Ameza"/>
    <x v="2"/>
    <s v="1200146102"/>
    <s v="10"/>
    <x v="3350"/>
    <s v="Proyecto Radios PoC: Equipos de respaldo"/>
    <d v="2026-02-22T00:00:00"/>
    <s v="AMEZAR"/>
    <s v="ZSRV"/>
    <s v="SER_VARIO"/>
    <s v="P55219583"/>
    <s v="SERVICIOS EVENTOS SPECIALES"/>
    <n v="191.52"/>
    <n v="55.513043478260869"/>
    <s v="PEN"/>
    <s v="false"/>
  </r>
  <r>
    <s v="BOG"/>
    <s v="CO"/>
    <x v="3"/>
    <n v="701"/>
    <s v="CO Center Manager"/>
    <s v="ABARRAGAN"/>
    <x v="2"/>
    <s v="1200145278"/>
    <s v="20"/>
    <x v="3113"/>
    <s v="INSUMOS CAFETERIA PLC 5% ENE"/>
    <d v="2026-02-09T00:00:00"/>
    <s v="LBARRAGAN"/>
    <s v="ZSRV"/>
    <s v=""/>
    <s v="C900284209"/>
    <s v="PRODIASEO SAS"/>
    <n v="204000"/>
    <n v="55.464926590538333"/>
    <s v="COP"/>
    <s v="false"/>
  </r>
  <r>
    <s v="BOG"/>
    <s v="CO"/>
    <x v="3"/>
    <n v="701"/>
    <s v="CO Center Manager"/>
    <s v="ABARRAGAN"/>
    <x v="2"/>
    <s v="1200146855"/>
    <s v="20"/>
    <x v="2881"/>
    <s v="INSUMOS CAFETERIA PLC 5%"/>
    <d v="2026-03-09T00:00:00"/>
    <s v="LBARRAGAN"/>
    <s v="ZSRV"/>
    <s v=""/>
    <s v="C900284209"/>
    <s v="PRODIASEO SAS"/>
    <n v="204000"/>
    <n v="55.464926590538333"/>
    <s v="COP"/>
    <s v="false"/>
  </r>
  <r>
    <s v="OAS"/>
    <s v="CO"/>
    <x v="3"/>
    <n v="709"/>
    <s v="CO Mktg Div"/>
    <s v="CGUTIERREZ"/>
    <x v="2"/>
    <s v="1200144134"/>
    <s v="10"/>
    <x v="3351"/>
    <s v="SigloData Enero OAS"/>
    <d v="2026-01-16T00:00:00"/>
    <s v="AMONTES"/>
    <s v="ZSRV"/>
    <s v=""/>
    <s v="C830072071"/>
    <s v="SIGLO DATA SAS"/>
    <n v="198642"/>
    <n v="54.00815660685155"/>
    <s v="COP"/>
    <s v="false"/>
  </r>
  <r>
    <s v="OAS"/>
    <s v="CO"/>
    <x v="3"/>
    <n v="709"/>
    <s v="CO Mktg Div"/>
    <s v="CGUTIERREZ"/>
    <x v="2"/>
    <s v="1200144134"/>
    <s v="20"/>
    <x v="3351"/>
    <s v="SigloData Febrero OAS"/>
    <d v="2026-01-16T00:00:00"/>
    <s v="AMONTES"/>
    <s v="ZSRV"/>
    <s v=""/>
    <s v="C830072071"/>
    <s v="SIGLO DATA SAS"/>
    <n v="198642"/>
    <n v="54.00815660685155"/>
    <s v="COP"/>
    <s v="false"/>
  </r>
  <r>
    <s v="OAS"/>
    <s v="CO"/>
    <x v="3"/>
    <n v="709"/>
    <s v="CO Mktg Div"/>
    <s v="CGUTIERREZ"/>
    <x v="2"/>
    <s v="1200144134"/>
    <s v="30"/>
    <x v="3351"/>
    <s v="SigloData Marzo OAS"/>
    <d v="2026-01-16T00:00:00"/>
    <s v="AMONTES"/>
    <s v="ZSRV"/>
    <s v=""/>
    <s v="C830072071"/>
    <s v="SIGLO DATA SAS"/>
    <n v="198642"/>
    <n v="54.00815660685155"/>
    <s v="COP"/>
    <s v="false"/>
  </r>
  <r>
    <s v="OAS"/>
    <s v="CO"/>
    <x v="3"/>
    <n v="709"/>
    <s v="CO Mktg Div"/>
    <s v="CGUTIERREZ"/>
    <x v="2"/>
    <s v="1200144134"/>
    <s v="40"/>
    <x v="3351"/>
    <s v="SigloData Abril OAS"/>
    <d v="2026-01-16T00:00:00"/>
    <s v="AMONTES"/>
    <s v="ZSRV"/>
    <s v=""/>
    <s v="C830072071"/>
    <s v="SIGLO DATA SAS"/>
    <n v="198642"/>
    <n v="54.00815660685155"/>
    <s v="COP"/>
    <s v="false"/>
  </r>
  <r>
    <s v="OAS"/>
    <s v="CO"/>
    <x v="3"/>
    <n v="709"/>
    <s v="CO Mktg Div"/>
    <s v="CGUTIERREZ"/>
    <x v="2"/>
    <s v="1200144134"/>
    <s v="50"/>
    <x v="3351"/>
    <s v="SigloData Mayo OAS"/>
    <d v="2026-01-16T00:00:00"/>
    <s v="AMONTES"/>
    <s v="ZSRV"/>
    <s v=""/>
    <s v="C830072071"/>
    <s v="SIGLO DATA SAS"/>
    <n v="198642"/>
    <n v="54.00815660685155"/>
    <s v="COP"/>
    <s v="false"/>
  </r>
  <r>
    <s v="OAS"/>
    <s v="CO"/>
    <x v="3"/>
    <n v="709"/>
    <s v="CO Mktg Div"/>
    <s v="CGUTIERREZ"/>
    <x v="2"/>
    <s v="1200144134"/>
    <s v="60"/>
    <x v="3351"/>
    <s v="SigloData  Junio OAS"/>
    <d v="2026-01-16T00:00:00"/>
    <s v="AMONTES"/>
    <s v="ZSRV"/>
    <s v=""/>
    <s v="C830072071"/>
    <s v="SIGLO DATA SAS"/>
    <n v="198642"/>
    <n v="54.00815660685155"/>
    <s v="COP"/>
    <s v="false"/>
  </r>
  <r>
    <s v="OAS"/>
    <s v="CO"/>
    <x v="3"/>
    <n v="709"/>
    <s v="CO Mktg Div"/>
    <s v="CGUTIERREZ"/>
    <x v="2"/>
    <s v="1200144134"/>
    <s v="70"/>
    <x v="3351"/>
    <s v="SigloData Julio OAS"/>
    <d v="2026-01-16T00:00:00"/>
    <s v="AMONTES"/>
    <s v="ZSRV"/>
    <s v=""/>
    <s v="C830072071"/>
    <s v="SIGLO DATA SAS"/>
    <n v="198642"/>
    <n v="54.00815660685155"/>
    <s v="COP"/>
    <s v="false"/>
  </r>
  <r>
    <s v="OAS"/>
    <s v="CO"/>
    <x v="3"/>
    <n v="709"/>
    <s v="CO Mktg Div"/>
    <s v="CGUTIERREZ"/>
    <x v="2"/>
    <s v="1200144134"/>
    <s v="80"/>
    <x v="3351"/>
    <s v="SigloData Agosto OAS"/>
    <d v="2026-01-16T00:00:00"/>
    <s v="AMONTES"/>
    <s v="ZSRV"/>
    <s v=""/>
    <s v="C830072071"/>
    <s v="SIGLO DATA SAS"/>
    <n v="198642"/>
    <n v="54.00815660685155"/>
    <s v="COP"/>
    <s v="false"/>
  </r>
  <r>
    <s v="OAS"/>
    <s v="CO"/>
    <x v="3"/>
    <n v="709"/>
    <s v="CO Mktg Div"/>
    <s v="CGUTIERREZ"/>
    <x v="2"/>
    <s v="1200144134"/>
    <s v="90"/>
    <x v="3351"/>
    <s v="SigloData Septiembre OAS"/>
    <d v="2026-01-16T00:00:00"/>
    <s v="AMONTES"/>
    <s v="ZSRV"/>
    <s v=""/>
    <s v="C830072071"/>
    <s v="SIGLO DATA SAS"/>
    <n v="198642"/>
    <n v="54.00815660685155"/>
    <s v="COP"/>
    <s v="false"/>
  </r>
  <r>
    <s v="OAS"/>
    <s v="CO"/>
    <x v="3"/>
    <n v="709"/>
    <s v="CO Mktg Div"/>
    <s v="CGUTIERREZ"/>
    <x v="2"/>
    <s v="1200144134"/>
    <s v="100"/>
    <x v="3351"/>
    <s v="SigloData Octubre OAS"/>
    <d v="2026-01-16T00:00:00"/>
    <s v="AMONTES"/>
    <s v="ZSRV"/>
    <s v=""/>
    <s v="C830072071"/>
    <s v="SIGLO DATA SAS"/>
    <n v="198642"/>
    <n v="54.00815660685155"/>
    <s v="COP"/>
    <s v="false"/>
  </r>
  <r>
    <s v="OAS"/>
    <s v="CO"/>
    <x v="3"/>
    <n v="709"/>
    <s v="CO Mktg Div"/>
    <s v="CGUTIERREZ"/>
    <x v="2"/>
    <s v="1200144134"/>
    <s v="110"/>
    <x v="3351"/>
    <s v="SigloData Noviembre OAS"/>
    <d v="2026-01-16T00:00:00"/>
    <s v="AMONTES"/>
    <s v="ZSRV"/>
    <s v=""/>
    <s v="C830072071"/>
    <s v="SIGLO DATA SAS"/>
    <n v="198642"/>
    <n v="54.00815660685155"/>
    <s v="COP"/>
    <s v="false"/>
  </r>
  <r>
    <s v="OAS"/>
    <s v="CO"/>
    <x v="3"/>
    <n v="709"/>
    <s v="CO Mktg Div"/>
    <s v="CGUTIERREZ"/>
    <x v="2"/>
    <s v="1200144134"/>
    <s v="120"/>
    <x v="3351"/>
    <s v="SigloData Diciembre OAS"/>
    <d v="2026-01-16T00:00:00"/>
    <s v="AMONTES"/>
    <s v="ZSRV"/>
    <s v=""/>
    <s v="C830072071"/>
    <s v="SIGLO DATA SAS"/>
    <n v="198642"/>
    <n v="54.00815660685155"/>
    <s v="COP"/>
    <s v="false"/>
  </r>
  <r>
    <s v="1100"/>
    <s v="CL"/>
    <x v="0"/>
    <n v="604"/>
    <s v="CL Marketing Mall"/>
    <s v="MGALLARDO"/>
    <x v="3"/>
    <s v="1200147377"/>
    <s v="10"/>
    <x v="3352"/>
    <s v="TRAVELLERS/ ADHESIVOS LOCALES/ MAR 26"/>
    <d v="2026-03-16T00:00:00"/>
    <s v="MGALLARDOC"/>
    <s v="ZSRV"/>
    <s v=""/>
    <s v="76593514"/>
    <s v="TEMPO PRODUCCIONES BY DS SPA"/>
    <n v="50000"/>
    <n v="53.999762401045437"/>
    <s v="CLP"/>
    <s v="false"/>
  </r>
  <r>
    <s v="PHM"/>
    <s v="CO"/>
    <x v="3"/>
    <n v="702"/>
    <s v="CO Ops Mall"/>
    <s v="JDIAZ"/>
    <x v="2"/>
    <s v="1200145777"/>
    <s v="20"/>
    <x v="1983"/>
    <s v="CALIBRACION DE EQUIPOS ENFERMERIA 5%"/>
    <d v="2026-02-17T00:00:00"/>
    <s v="EXT_BOSORNO"/>
    <s v="ZSRV"/>
    <s v=""/>
    <s v="C901449555"/>
    <s v="SERVICIOS Y CONSULTORIA BIOMEDICA S"/>
    <n v="198000"/>
    <n v="53.833605220228385"/>
    <s v="COP"/>
    <s v="false"/>
  </r>
  <r>
    <s v="PCA"/>
    <s v="CO"/>
    <x v="3"/>
    <n v="701"/>
    <s v="CO Center Manager"/>
    <s v="MROSILLO"/>
    <x v="2"/>
    <s v="1200146682"/>
    <s v="10"/>
    <x v="3353"/>
    <s v="MENSAJERIA MES DE FEBRERO"/>
    <d v="2026-03-04T00:00:00"/>
    <s v="EXT_CSIERRA"/>
    <s v="ZSRV"/>
    <s v=""/>
    <s v="C37841886"/>
    <s v="INGRITH GUISELLE SANCHEZ ROMANO"/>
    <n v="193000"/>
    <n v="52.474170744970095"/>
    <s v="COP"/>
    <s v="false"/>
  </r>
  <r>
    <s v="MIN"/>
    <s v="PE"/>
    <x v="1"/>
    <n v="804"/>
    <s v="PE Marketing Mall"/>
    <s v="Aatoche"/>
    <x v="2"/>
    <s v="1200143939"/>
    <s v="10"/>
    <x v="3354"/>
    <s v="Diseño de cuponera canal moderno"/>
    <d v="2026-01-13T00:00:00"/>
    <s v="EXT_EDAVILA"/>
    <s v="ZSRV"/>
    <s v="SER_MKT"/>
    <s v="P53875769"/>
    <s v="DACA PUBLICIDAD SAC"/>
    <n v="180"/>
    <n v="52.173913043478258"/>
    <s v="PEN"/>
    <s v="false"/>
  </r>
  <r>
    <s v="6740"/>
    <s v="PE"/>
    <x v="2"/>
    <n v="816"/>
    <s v="PE Sgcia Infra"/>
    <s v="MGRATELLY"/>
    <x v="2"/>
    <s v="1200144365"/>
    <s v="10"/>
    <x v="3355"/>
    <s v="CONSIGURACION DE EQUPOS"/>
    <d v="2026-01-21T00:00:00"/>
    <s v="EXT_ACHIHUAN"/>
    <s v="ZSRV"/>
    <s v=""/>
    <s v="P56570705"/>
    <s v="ENERGY CLOUD S.A.C"/>
    <n v="180"/>
    <n v="52.173913043478258"/>
    <s v="PEN"/>
    <s v="false"/>
  </r>
  <r>
    <s v="LAR"/>
    <s v="PE"/>
    <x v="1"/>
    <n v="801"/>
    <s v="PE Center Manager"/>
    <s v="FZAMALLOA"/>
    <x v="2"/>
    <s v="1200145044"/>
    <s v="10"/>
    <x v="3356"/>
    <s v="ESCANEO DE CARTTILLA TRIBUTARIA"/>
    <d v="2026-02-04T00:00:00"/>
    <s v="EXT_BRODRIGU"/>
    <s v="ZSRV"/>
    <s v=""/>
    <s v="P60139746"/>
    <s v="GIGANTOGRAFIAS EXPRESS S.A.C"/>
    <n v="179.75"/>
    <n v="52.101449275362313"/>
    <s v="PEN"/>
    <s v="false"/>
  </r>
  <r>
    <s v="6700"/>
    <s v="PE"/>
    <x v="2"/>
    <n v="802"/>
    <s v="PE Ops Mall"/>
    <s v="ZDIAZ"/>
    <x v="2"/>
    <s v="1200145937"/>
    <s v="10"/>
    <x v="3357"/>
    <s v="INSUMOS PARA TOPICO JAÉN"/>
    <d v="2026-02-19T00:00:00"/>
    <s v="ZDIAZ"/>
    <s v="ZSRV"/>
    <s v=""/>
    <s v="P60865842"/>
    <s v="EMERGENCY SURVIVAL S.A.C"/>
    <n v="179.5"/>
    <n v="52.028985507246375"/>
    <s v="PEN"/>
    <s v="false"/>
  </r>
  <r>
    <s v="3510"/>
    <s v="PE"/>
    <x v="1"/>
    <n v="802"/>
    <s v="PE Ops Mall"/>
    <s v="DDIAZ"/>
    <x v="2"/>
    <s v="1200143911"/>
    <s v="10"/>
    <x v="3358"/>
    <s v="Utiles de oficina"/>
    <d v="2026-01-12T00:00:00"/>
    <s v="DDIAZ"/>
    <s v="ZSRV"/>
    <s v=""/>
    <s v="P52933471"/>
    <s v="EMPSER PERU E.I.R.L"/>
    <n v="178.6"/>
    <n v="51.768115942028984"/>
    <s v="PEN"/>
    <s v="false"/>
  </r>
  <r>
    <s v="6000"/>
    <s v="PE"/>
    <x v="2"/>
    <n v="802"/>
    <s v="PE Ops Mall"/>
    <s v="ADERLI"/>
    <x v="2"/>
    <s v="1200144592"/>
    <s v="10"/>
    <x v="3359"/>
    <s v="SERV DE INSPECCIÓN DEL SISTEMA DE CONTRO"/>
    <d v="2026-01-26T00:00:00"/>
    <s v="EXT_KNOLASCO"/>
    <s v="ZSRV"/>
    <s v="SER_MANTO"/>
    <s v="P55296316"/>
    <s v="SECURITECH ENTERPRISES S.A.C."/>
    <n v="50"/>
    <n v="50"/>
    <s v="USD"/>
    <s v="false"/>
  </r>
  <r>
    <s v="2400"/>
    <s v="CL"/>
    <x v="0"/>
    <n v="602"/>
    <s v="CL Ops Mall"/>
    <s v="RMESA"/>
    <x v="3"/>
    <s v="1200147166"/>
    <s v="10"/>
    <x v="3360"/>
    <s v="RETIRO VIDRIO FEBRERO 2026"/>
    <d v="2026-03-12T00:00:00"/>
    <s v="EXT_JHERRERA"/>
    <s v="ZSRV"/>
    <s v=""/>
    <s v="77862952"/>
    <s v="RECIPAZ CAMILA ANDREA PAZ LOBOS EIR"/>
    <n v="46125"/>
    <n v="49.814780814964415"/>
    <s v="CLP"/>
    <s v="false"/>
  </r>
  <r>
    <s v="6500"/>
    <s v="PE"/>
    <x v="2"/>
    <n v="808"/>
    <s v="PE Área Legal"/>
    <s v="GOLIVERI"/>
    <x v="2"/>
    <s v="1200145488"/>
    <s v="10"/>
    <x v="3361"/>
    <s v="Servicios Notariales - Enero 2026"/>
    <d v="2026-02-12T00:00:00"/>
    <s v="SGARIBAY"/>
    <s v="ZSRV"/>
    <s v=""/>
    <s v="P09670155"/>
    <s v="ZAMBRANO RODRIGUEZ LUCIO"/>
    <n v="169.49"/>
    <n v="49.127536231884058"/>
    <s v="PEN"/>
    <s v="false"/>
  </r>
  <r>
    <s v="3520"/>
    <s v="PE"/>
    <x v="1"/>
    <n v="808"/>
    <s v="PE Área Legal"/>
    <s v="GOLIVERI"/>
    <x v="2"/>
    <s v="1200145489"/>
    <s v="10"/>
    <x v="3362"/>
    <s v="Servicios Notariales - Enero 2026"/>
    <d v="2026-02-12T00:00:00"/>
    <s v="SGARIBAY"/>
    <s v="ZSRV"/>
    <s v=""/>
    <s v="P09670155"/>
    <s v="ZAMBRANO RODRIGUEZ LUCIO"/>
    <n v="169.49"/>
    <n v="49.127536231884058"/>
    <s v="PEN"/>
    <s v="false"/>
  </r>
  <r>
    <s v="6030"/>
    <s v="PE"/>
    <x v="2"/>
    <n v="808"/>
    <s v="PE Área Legal"/>
    <s v="GOLIVERI"/>
    <x v="2"/>
    <s v="1200145490"/>
    <s v="10"/>
    <x v="3363"/>
    <s v="Servicios Notariales - Enero 2026"/>
    <d v="2026-02-12T00:00:00"/>
    <s v="SGARIBAY"/>
    <s v="ZSRV"/>
    <s v=""/>
    <s v="P09670155"/>
    <s v="ZAMBRANO RODRIGUEZ LUCIO"/>
    <n v="169.49"/>
    <n v="49.127536231884058"/>
    <s v="PEN"/>
    <s v="false"/>
  </r>
  <r>
    <s v="6550"/>
    <s v="PE"/>
    <x v="2"/>
    <n v="808"/>
    <s v="PE Área Legal"/>
    <s v="GOLIVERI"/>
    <x v="2"/>
    <s v="1200145786"/>
    <s v="10"/>
    <x v="3364"/>
    <s v="DN - Inscripción de Apoderados"/>
    <d v="2026-02-17T00:00:00"/>
    <s v="SGARIBAY"/>
    <s v="ZSRV"/>
    <s v=""/>
    <s v="P18214620"/>
    <s v="GONZALO GUSTAVO GONZALES GONZALES"/>
    <n v="169.49"/>
    <n v="49.127536231884058"/>
    <s v="PEN"/>
    <s v="false"/>
  </r>
  <r>
    <s v="MIN"/>
    <s v="PE"/>
    <x v="1"/>
    <n v="808"/>
    <s v="PE Área Legal"/>
    <s v="GOLIVERI"/>
    <x v="2"/>
    <s v="1200145787"/>
    <s v="10"/>
    <x v="3365"/>
    <s v="DN - Inscripción de Apoderados"/>
    <d v="2026-02-17T00:00:00"/>
    <s v="SGARIBAY"/>
    <s v="ZSRV"/>
    <s v=""/>
    <s v="P18214620"/>
    <s v="GONZALO GUSTAVO GONZALES GONZALES"/>
    <n v="169.49"/>
    <n v="49.127536231884058"/>
    <s v="PEN"/>
    <s v="false"/>
  </r>
  <r>
    <s v="6650"/>
    <s v="PE"/>
    <x v="2"/>
    <n v="808"/>
    <s v="PE Área Legal"/>
    <s v="GOLIVERI"/>
    <x v="2"/>
    <s v="1200145789"/>
    <s v="10"/>
    <x v="3366"/>
    <s v="DN - Inscripción de Apoderados"/>
    <d v="2026-02-17T00:00:00"/>
    <s v="SGARIBAY"/>
    <s v="ZSRV"/>
    <s v=""/>
    <s v="P18214620"/>
    <s v="GONZALO GUSTAVO GONZALES GONZALES"/>
    <n v="169.49"/>
    <n v="49.127536231884058"/>
    <s v="PEN"/>
    <s v="false"/>
  </r>
  <r>
    <s v="6000"/>
    <s v="PE"/>
    <x v="2"/>
    <n v="808"/>
    <s v="PE Área Legal"/>
    <s v="GOLIVERI"/>
    <x v="2"/>
    <s v="1200145800"/>
    <s v="10"/>
    <x v="3367"/>
    <s v="DN - Inscripción de Apoderados"/>
    <d v="2026-02-17T00:00:00"/>
    <s v="SGARIBAY"/>
    <s v="ZSRV"/>
    <s v=""/>
    <s v="P18214620"/>
    <s v="GONZALO GUSTAVO GONZALES GONZALES"/>
    <n v="169.49"/>
    <n v="49.127536231884058"/>
    <s v="PEN"/>
    <s v="false"/>
  </r>
  <r>
    <s v="3300"/>
    <s v="PE"/>
    <x v="1"/>
    <n v="808"/>
    <s v="PE Área Legal"/>
    <s v="GOLIVERI"/>
    <x v="2"/>
    <s v="1200145801"/>
    <s v="10"/>
    <x v="3368"/>
    <s v="DN - Inscripción de Apoderados"/>
    <d v="2026-02-17T00:00:00"/>
    <s v="SGARIBAY"/>
    <s v="ZSRV"/>
    <s v=""/>
    <s v="P18214620"/>
    <s v="GONZALO GUSTAVO GONZALES GONZALES"/>
    <n v="169.49"/>
    <n v="49.127536231884058"/>
    <s v="PEN"/>
    <s v="false"/>
  </r>
  <r>
    <s v="3450"/>
    <s v="PE"/>
    <x v="1"/>
    <n v="808"/>
    <s v="PE Área Legal"/>
    <s v="GOLIVERI"/>
    <x v="2"/>
    <s v="1200145802"/>
    <s v="10"/>
    <x v="3369"/>
    <s v="DN - Inscripción de Apoderados"/>
    <d v="2026-02-17T00:00:00"/>
    <s v="SGARIBAY"/>
    <s v="ZSRV"/>
    <s v=""/>
    <s v="P18214620"/>
    <s v="GONZALO GUSTAVO GONZALES GONZALES"/>
    <n v="169.49"/>
    <n v="49.127536231884058"/>
    <s v="PEN"/>
    <s v="false"/>
  </r>
  <r>
    <s v="6030"/>
    <s v="PE"/>
    <x v="2"/>
    <n v="808"/>
    <s v="PE Área Legal"/>
    <s v="GOLIVERI"/>
    <x v="2"/>
    <s v="1200145803"/>
    <s v="10"/>
    <x v="2997"/>
    <s v="DN - Inscripción de Apoderados"/>
    <d v="2026-02-17T00:00:00"/>
    <s v="SGARIBAY"/>
    <s v="ZSRV"/>
    <s v=""/>
    <s v="P18214620"/>
    <s v="GONZALO GUSTAVO GONZALES GONZALES"/>
    <n v="169.49"/>
    <n v="49.127536231884058"/>
    <s v="PEN"/>
    <s v="false"/>
  </r>
  <r>
    <s v="3100"/>
    <s v="PE"/>
    <x v="1"/>
    <n v="808"/>
    <s v="PE Área Legal"/>
    <s v="GOLIVERI"/>
    <x v="2"/>
    <s v="1200145864"/>
    <s v="10"/>
    <x v="3370"/>
    <s v="DN - Inscripción de Apoderados"/>
    <d v="2026-02-18T00:00:00"/>
    <s v="SGARIBAY"/>
    <s v="ZSRV"/>
    <s v=""/>
    <s v="P18214620"/>
    <s v="GONZALO GUSTAVO GONZALES GONZALES"/>
    <n v="169.49"/>
    <n v="49.127536231884058"/>
    <s v="PEN"/>
    <s v="false"/>
  </r>
  <r>
    <s v="3530"/>
    <s v="PE"/>
    <x v="1"/>
    <n v="808"/>
    <s v="PE Área Legal"/>
    <s v="GOLIVERI"/>
    <x v="2"/>
    <s v="1200145861"/>
    <s v="10"/>
    <x v="3371"/>
    <s v="DN - Inscripción de Apoderados"/>
    <d v="2026-02-18T00:00:00"/>
    <s v="SGARIBAY"/>
    <s v="ZSRV"/>
    <s v=""/>
    <s v="P18214620"/>
    <s v="GONZALO GUSTAVO GONZALES GONZALES"/>
    <n v="169.49"/>
    <n v="49.127536231884058"/>
    <s v="PEN"/>
    <s v="false"/>
  </r>
  <r>
    <s v="6700"/>
    <s v="PE"/>
    <x v="2"/>
    <n v="808"/>
    <s v="PE Área Legal"/>
    <s v="GOLIVERI"/>
    <x v="2"/>
    <s v="1200145819"/>
    <s v="10"/>
    <x v="3372"/>
    <s v="DN - Inscripción de Apoderados"/>
    <d v="2026-02-18T00:00:00"/>
    <s v="SGARIBAY"/>
    <s v="ZSRV"/>
    <s v=""/>
    <s v="P18214620"/>
    <s v="GONZALO GUSTAVO GONZALES GONZALES"/>
    <n v="169.49"/>
    <n v="49.127536231884058"/>
    <s v="PEN"/>
    <s v="false"/>
  </r>
  <r>
    <s v="6740"/>
    <s v="PE"/>
    <x v="2"/>
    <n v="808"/>
    <s v="PE Área Legal"/>
    <s v="GOLIVERI"/>
    <x v="2"/>
    <s v="1200145841"/>
    <s v="10"/>
    <x v="759"/>
    <s v="DN - Inscripción de Apoderados"/>
    <d v="2026-02-18T00:00:00"/>
    <s v="SGARIBAY"/>
    <s v="ZSRV"/>
    <s v=""/>
    <s v="P18214620"/>
    <s v="GONZALO GUSTAVO GONZALES GONZALES"/>
    <n v="169.49"/>
    <n v="49.127536231884058"/>
    <s v="PEN"/>
    <s v="false"/>
  </r>
  <r>
    <s v="6150"/>
    <s v="PE"/>
    <x v="2"/>
    <n v="808"/>
    <s v="PE Área Legal"/>
    <s v="GOLIVERI"/>
    <x v="2"/>
    <s v="1200145842"/>
    <s v="10"/>
    <x v="932"/>
    <s v="DN - Inscripción de Apoderados"/>
    <d v="2026-02-18T00:00:00"/>
    <s v="SGARIBAY"/>
    <s v="ZSRV"/>
    <s v=""/>
    <s v="P18214620"/>
    <s v="GONZALO GUSTAVO GONZALES GONZALES"/>
    <n v="169.49"/>
    <n v="49.127536231884058"/>
    <s v="PEN"/>
    <s v="false"/>
  </r>
  <r>
    <s v="6500"/>
    <s v="PE"/>
    <x v="2"/>
    <n v="808"/>
    <s v="PE Área Legal"/>
    <s v="GOLIVERI"/>
    <x v="2"/>
    <s v="1200145843"/>
    <s v="10"/>
    <x v="729"/>
    <s v="DN - Inscripción de Apoderados"/>
    <d v="2026-02-18T00:00:00"/>
    <s v="SGARIBAY"/>
    <s v="ZSRV"/>
    <s v=""/>
    <s v="P18214620"/>
    <s v="GONZALO GUSTAVO GONZALES GONZALES"/>
    <n v="169.49"/>
    <n v="49.127536231884058"/>
    <s v="PEN"/>
    <s v="false"/>
  </r>
  <r>
    <s v="6400"/>
    <s v="PE"/>
    <x v="2"/>
    <n v="808"/>
    <s v="PE Área Legal"/>
    <s v="GOLIVERI"/>
    <x v="2"/>
    <s v="1200145844"/>
    <s v="10"/>
    <x v="760"/>
    <s v="DN - Inscripción de Apoderados"/>
    <d v="2026-02-18T00:00:00"/>
    <s v="SGARIBAY"/>
    <s v="ZSRV"/>
    <s v=""/>
    <s v="P18214620"/>
    <s v="GONZALO GUSTAVO GONZALES GONZALES"/>
    <n v="169.49"/>
    <n v="49.127536231884058"/>
    <s v="PEN"/>
    <s v="false"/>
  </r>
  <r>
    <s v="3540"/>
    <s v="PE"/>
    <x v="1"/>
    <n v="808"/>
    <s v="PE Área Legal"/>
    <s v="GOLIVERI"/>
    <x v="2"/>
    <s v="1200145848"/>
    <s v="10"/>
    <x v="391"/>
    <s v="DN - Inscripción de Apoderados"/>
    <d v="2026-02-18T00:00:00"/>
    <s v="SGARIBAY"/>
    <s v="ZSRV"/>
    <s v=""/>
    <s v="P18214620"/>
    <s v="GONZALO GUSTAVO GONZALES GONZALES"/>
    <n v="169.49"/>
    <n v="49.127536231884058"/>
    <s v="PEN"/>
    <s v="false"/>
  </r>
  <r>
    <s v="MIN"/>
    <s v="PE"/>
    <x v="1"/>
    <n v="804"/>
    <s v="PE Marketing Mall"/>
    <s v="AATOCHE"/>
    <x v="2"/>
    <s v="1200144685"/>
    <s v="10"/>
    <x v="3373"/>
    <s v="Volante de promo y eventos ENERO extra"/>
    <d v="2026-01-27T00:00:00"/>
    <s v="EXT_EDAVILA"/>
    <s v="ZSRV"/>
    <s v="SER_MKT"/>
    <s v="P602425674"/>
    <s v="CORPORACION COPIAS EXPRESS S.R.L."/>
    <n v="165"/>
    <n v="47.826086956521735"/>
    <s v="PEN"/>
    <s v="false"/>
  </r>
  <r>
    <s v="LAR"/>
    <s v="PE"/>
    <x v="1"/>
    <n v="801"/>
    <s v="PE Center Manager"/>
    <s v="FZAMALLOA"/>
    <x v="2"/>
    <s v="1200146621"/>
    <s v="10"/>
    <x v="3374"/>
    <s v="SUMINISTRO DE SOGUILLA PARA EL CUARTO DE"/>
    <d v="2026-03-03T00:00:00"/>
    <s v="EXT_BRODRIGU"/>
    <s v="ZSRV"/>
    <s v=""/>
    <s v="P20416564"/>
    <s v="SUSAN LEON PRODUCCIONES Y REPRESENT"/>
    <n v="165"/>
    <n v="47.826086956521735"/>
    <s v="PEN"/>
    <s v="false"/>
  </r>
  <r>
    <s v="MIN"/>
    <s v="PE"/>
    <x v="1"/>
    <n v="804"/>
    <s v="PE Marketing Mall"/>
    <s v="AATOCHE"/>
    <x v="2"/>
    <s v="1200145491"/>
    <s v="10"/>
    <x v="3375"/>
    <s v="ATC_agua,pañitos,papel toalla y alcohol"/>
    <d v="2026-02-12T00:00:00"/>
    <s v="EXT_EDAVILA"/>
    <s v="ZSRV"/>
    <s v="SER_MKT"/>
    <s v="P09378629"/>
    <s v="ARIAS RIVAS FLOR ROSSANA"/>
    <n v="163.30000000000001"/>
    <n v="47.333333333333336"/>
    <s v="PEN"/>
    <s v="false"/>
  </r>
  <r>
    <s v="3510"/>
    <s v="PE"/>
    <x v="1"/>
    <n v="802"/>
    <s v="PE Ops Mall"/>
    <s v="DDIAZ"/>
    <x v="3"/>
    <s v="1200147192"/>
    <s v="10"/>
    <x v="3376"/>
    <s v="Cinta vulcanizante"/>
    <d v="2026-03-12T00:00:00"/>
    <s v="DDIAZ"/>
    <s v="ZSRV"/>
    <s v=""/>
    <s v="P47186416"/>
    <s v="WILSON CAMACHO CERDAN"/>
    <n v="162.80000000000001"/>
    <n v="47.188405797101453"/>
    <s v="PEN"/>
    <s v="false"/>
  </r>
  <r>
    <s v="MVS"/>
    <s v="PE"/>
    <x v="2"/>
    <n v="803"/>
    <s v="PE Ops Out/Strips"/>
    <s v="ameza"/>
    <x v="3"/>
    <s v="1200147158"/>
    <s v="10"/>
    <x v="3377"/>
    <s v="Handsfree Inalambrico"/>
    <d v="2026-03-12T00:00:00"/>
    <s v="AMEZAR"/>
    <s v="ZSRV"/>
    <s v="SER_VARIO"/>
    <s v="P60113015"/>
    <s v="GALAXY COMUNICACIONES S.A.C"/>
    <n v="47"/>
    <n v="47"/>
    <s v="USD"/>
    <s v="false"/>
  </r>
  <r>
    <s v="6400"/>
    <s v="PE"/>
    <x v="2"/>
    <n v="802"/>
    <s v="PE Ops Mall"/>
    <s v="ameza"/>
    <x v="3"/>
    <s v="1200147161"/>
    <s v="10"/>
    <x v="3378"/>
    <s v="Handsfree Inalambrico"/>
    <d v="2026-03-12T00:00:00"/>
    <s v="AMEZAR"/>
    <s v="ZSRV"/>
    <s v="SER_VARIO"/>
    <s v="P60113015"/>
    <s v="GALAXY COMUNICACIONES S.A.C"/>
    <n v="47"/>
    <n v="47"/>
    <s v="USD"/>
    <s v="false"/>
  </r>
  <r>
    <s v="6650"/>
    <s v="PE"/>
    <x v="2"/>
    <n v="802"/>
    <s v="PE Ops Mall"/>
    <s v="ameza"/>
    <x v="3"/>
    <s v="1200147162"/>
    <s v="10"/>
    <x v="3379"/>
    <s v="Handsfree Inalambrico"/>
    <d v="2026-03-12T00:00:00"/>
    <s v="AMEZAR"/>
    <s v="ZSRV"/>
    <s v="SER_VARIO"/>
    <s v="P60113015"/>
    <s v="GALAXY COMUNICACIONES S.A.C"/>
    <n v="47"/>
    <n v="47"/>
    <s v="USD"/>
    <s v="false"/>
  </r>
  <r>
    <s v="BOG"/>
    <s v="CO"/>
    <x v="3"/>
    <n v="702"/>
    <s v="CO Ops Mall"/>
    <s v="CAROL CORTES"/>
    <x v="2"/>
    <s v="1200144476"/>
    <s v="10"/>
    <x v="1061"/>
    <s v="CERRAMIENTO LOCAL MAMATERNITY AF"/>
    <d v="2026-01-23T00:00:00"/>
    <s v="EXT_APAREDES"/>
    <s v="ZSRV"/>
    <s v=""/>
    <s v="C901342629"/>
    <s v="ANDRADE INGENIERIA Y DISENO SAS"/>
    <n v="172000"/>
    <n v="46.764545948885264"/>
    <s v="COP"/>
    <s v="false"/>
  </r>
  <r>
    <s v="4300"/>
    <s v="CO"/>
    <x v="3"/>
    <n v="701"/>
    <s v="CO Center Manager"/>
    <s v="AJIMENEZ"/>
    <x v="2"/>
    <s v="1200146671"/>
    <s v="10"/>
    <x v="3380"/>
    <s v="COMPRA INSUMOS PAPELERIA"/>
    <d v="2026-03-04T00:00:00"/>
    <s v="EXT_VCARMONA"/>
    <s v="ZSRV"/>
    <s v="SER_GRAL"/>
    <s v="C816006677"/>
    <s v="SABER S.A.S"/>
    <n v="170950"/>
    <n v="46.479064709081022"/>
    <s v="COP"/>
    <s v="false"/>
  </r>
  <r>
    <s v="6000"/>
    <s v="PE"/>
    <x v="2"/>
    <n v="804"/>
    <s v="PE Marketing Mall"/>
    <s v="AATOCHE"/>
    <x v="2"/>
    <s v="1200145626"/>
    <s v="10"/>
    <x v="3381"/>
    <s v="Parches 2_POP_Febrero"/>
    <d v="2026-02-13T00:00:00"/>
    <s v="EXT_KNOLASCO"/>
    <s v="ZSRV"/>
    <s v="SER_MKT"/>
    <s v="P52110530"/>
    <s v="COPEX DIGITAL S.A.C."/>
    <n v="160"/>
    <n v="46.376811594202898"/>
    <s v="PEN"/>
    <s v="false"/>
  </r>
  <r>
    <s v="LAR"/>
    <s v="PE"/>
    <x v="1"/>
    <n v="804"/>
    <s v="PE Marketing Mall"/>
    <s v="NBARRANZUELA"/>
    <x v="2"/>
    <s v="1200144527"/>
    <s v="10"/>
    <x v="3382"/>
    <s v="POP_AON_POP"/>
    <d v="2026-01-26T00:00:00"/>
    <s v="EXT_ACHIHUAN"/>
    <s v="ZSRV"/>
    <s v="SER_MKT"/>
    <s v="P61187836"/>
    <s v="SINGULAR LATIN E.I.R.L"/>
    <n v="159.5"/>
    <n v="46.231884057971016"/>
    <s v="PEN"/>
    <s v="false"/>
  </r>
  <r>
    <s v="PAG"/>
    <s v="CO"/>
    <x v="3"/>
    <n v="702"/>
    <s v="CO Ops Mall"/>
    <s v="CHERRERA"/>
    <x v="2"/>
    <s v="1200145172"/>
    <s v="10"/>
    <x v="3383"/>
    <s v="SUMINISTRO DE PEGAMENTO LAVAMANOS"/>
    <d v="2026-02-06T00:00:00"/>
    <s v="RFC_CPI_SAP"/>
    <s v="ZSRV"/>
    <s v=""/>
    <s v="C901445525"/>
    <s v="ELECTRICOS Y FERRETERIA MAYJAY S.A."/>
    <n v="168000"/>
    <n v="45.676998368678632"/>
    <s v="COP"/>
    <s v="false"/>
  </r>
  <r>
    <s v="MAM"/>
    <s v="CL"/>
    <x v="0"/>
    <n v="928"/>
    <s v="Corp Gest Riesgo"/>
    <s v="cfuentes"/>
    <x v="1"/>
    <s v="1400009077"/>
    <s v="10"/>
    <x v="3384"/>
    <s v="Ciberseguridad 28NOV2025-28NOV202 Con Co"/>
    <d v="2026-01-07T00:00:00"/>
    <s v="PMUNOZ"/>
    <s v="ZPMH"/>
    <s v=""/>
    <s v="99225000"/>
    <s v="CHUBB SEGUROS CHILE S.A."/>
    <n v="45.66"/>
    <n v="45.66"/>
    <s v="USD"/>
    <s v="false"/>
  </r>
  <r>
    <s v="6740"/>
    <s v="PE"/>
    <x v="2"/>
    <n v="803"/>
    <s v="PE Ops Out/Strips"/>
    <s v="KORDAYA"/>
    <x v="3"/>
    <s v="1200147397"/>
    <s v="10"/>
    <x v="3385"/>
    <s v="SEÑALETICAS_SEGURIDAD"/>
    <d v="2026-03-16T00:00:00"/>
    <s v="KORDAYA"/>
    <s v="ZSRV"/>
    <s v=""/>
    <s v="P60908500"/>
    <s v="STUDIO INTERIOR E.I.R.L."/>
    <n v="157.5"/>
    <n v="45.652173913043477"/>
    <s v="PEN"/>
    <s v="false"/>
  </r>
  <r>
    <s v="6000"/>
    <s v="PE"/>
    <x v="2"/>
    <n v="928"/>
    <s v="Corp Gest Riesgo"/>
    <s v="cfuentes"/>
    <x v="1"/>
    <s v="1400009127"/>
    <s v="10"/>
    <x v="3386"/>
    <s v="Endoso prórroga Póliza Ciberseguridad 22"/>
    <d v="2026-01-08T00:00:00"/>
    <s v="PMUNOZ"/>
    <s v="ZPMH"/>
    <s v=""/>
    <s v="P39062500"/>
    <s v="CHUBB PERU S.A. COMPANIA DE SEGUROS"/>
    <n v="45.62"/>
    <n v="45.62"/>
    <s v="USD"/>
    <s v="false"/>
  </r>
  <r>
    <s v="BOG"/>
    <s v="CO"/>
    <x v="3"/>
    <n v="708"/>
    <s v="CO Sgcia Legal"/>
    <s v="C RUIZ"/>
    <x v="2"/>
    <s v="1200145730"/>
    <s v="10"/>
    <x v="3387"/>
    <s v="CASO PARKING PLC -PFCOL-57698"/>
    <d v="2026-02-17T00:00:00"/>
    <s v="EXT_DORTIZ"/>
    <s v="ZSRV"/>
    <s v=""/>
    <s v="C800240450"/>
    <s v="PHILIPPI, PRIETOCARRIZOSA ,FERRERO"/>
    <n v="166373"/>
    <n v="45.234638390429581"/>
    <s v="COP"/>
    <s v="false"/>
  </r>
  <r>
    <s v="BOG"/>
    <s v="CO"/>
    <x v="3"/>
    <n v="710"/>
    <s v="CO Sgcia Personas"/>
    <s v="JVASQUEZ"/>
    <x v="2"/>
    <s v="1200145708"/>
    <s v="10"/>
    <x v="3388"/>
    <s v="Desmonte y monte mob meeting point Of"/>
    <d v="2026-02-16T00:00:00"/>
    <s v="JVASQUEZ"/>
    <s v="ZSRV"/>
    <s v=""/>
    <s v="C901389509"/>
    <s v="GRUPO SERVICIOS Y SOLUCIONES MODULA"/>
    <n v="165000"/>
    <n v="44.861337683523651"/>
    <s v="COP"/>
    <s v="false"/>
  </r>
  <r>
    <s v="3540"/>
    <s v="PE"/>
    <x v="1"/>
    <n v="810"/>
    <s v="PE Área Personas"/>
    <s v="GRAVINES"/>
    <x v="2"/>
    <s v="1200146619"/>
    <s v="10"/>
    <x v="3389"/>
    <s v="PROCESO SELECCION SECRETARIA EJECUTIVA"/>
    <d v="2026-03-03T00:00:00"/>
    <s v="GRAVINES"/>
    <s v="ZSRV"/>
    <s v=""/>
    <s v="P61173608"/>
    <s v="SERVICIOS TOP PRO HUNT S.A.C"/>
    <n v="154"/>
    <n v="44.637681159420289"/>
    <s v="PEN"/>
    <s v="false"/>
  </r>
  <r>
    <s v="DCO"/>
    <s v="CO"/>
    <x v="3"/>
    <n v="711"/>
    <s v="CO A.Finanzas"/>
    <s v="ABARRAGAN"/>
    <x v="2"/>
    <s v="1200143725"/>
    <s v="20"/>
    <x v="3091"/>
    <s v="DISTRINORTE 0% DIC"/>
    <d v="2026-01-07T00:00:00"/>
    <s v="LBARRAGAN"/>
    <s v="ZSRV"/>
    <s v=""/>
    <s v="C900387062"/>
    <s v="DISTRINORTE 93 S.A.S."/>
    <n v="162792"/>
    <n v="44.261011419249591"/>
    <s v="COP"/>
    <s v="false"/>
  </r>
  <r>
    <s v="OAS"/>
    <s v="CO"/>
    <x v="3"/>
    <n v="703"/>
    <s v="CO Ops Out/Strip"/>
    <s v="LCHARRY"/>
    <x v="3"/>
    <s v="1200147345"/>
    <s v="20"/>
    <x v="1249"/>
    <s v="ADECUCION ADOQUIN INSTALACION BOMBAS LC7"/>
    <d v="2026-03-15T00:00:00"/>
    <s v="LCHARRY"/>
    <s v="ZSRV"/>
    <s v=""/>
    <s v="C901024772"/>
    <s v="DM INGENIERIA INTEGRAL SAS NIT 9010"/>
    <n v="162605"/>
    <n v="44.210168569874931"/>
    <s v="COP"/>
    <s v="false"/>
  </r>
  <r>
    <s v="3540"/>
    <s v="PE"/>
    <x v="1"/>
    <n v="813"/>
    <s v="PE Gcia Ops"/>
    <s v="ivalderrama"/>
    <x v="2"/>
    <s v="1200144310"/>
    <s v="10"/>
    <x v="3390"/>
    <s v="Parches Horarios - La Molina"/>
    <d v="2026-01-20T00:00:00"/>
    <s v="IVALDERRAMA"/>
    <s v="ZSRV"/>
    <s v=""/>
    <s v="P53875769"/>
    <s v="DACA PUBLICIDAD SAC"/>
    <n v="152"/>
    <n v="44.05797101449275"/>
    <s v="PEN"/>
    <s v="false"/>
  </r>
  <r>
    <s v="6700"/>
    <s v="PE"/>
    <x v="2"/>
    <n v="802"/>
    <s v="PE Ops Mall"/>
    <s v="ZDIAZ"/>
    <x v="2"/>
    <s v="1200145457"/>
    <s v="10"/>
    <x v="3391"/>
    <s v="OC COMBUSTIBLE GASOHOL ENERO 26"/>
    <d v="2026-02-11T00:00:00"/>
    <s v="ZDIAZ"/>
    <s v="ZSRV"/>
    <s v=""/>
    <s v="P48065236"/>
    <s v="ESTACION DE SERVICIOS MAX PETROLL"/>
    <n v="150.9"/>
    <n v="43.739130434782609"/>
    <s v="PEN"/>
    <s v="false"/>
  </r>
  <r>
    <s v="PCA"/>
    <s v="CO"/>
    <x v="3"/>
    <n v="702"/>
    <s v="CO Ops Mall"/>
    <s v="DLOZADA"/>
    <x v="3"/>
    <s v="1200147138"/>
    <s v="20"/>
    <x v="1264"/>
    <s v="PINTURA CUARTO COMBUSTIBLE"/>
    <d v="2026-03-11T00:00:00"/>
    <s v="EXT_AFLOREZ"/>
    <s v="ZSRV"/>
    <s v=""/>
    <s v="C901339265"/>
    <s v="D.N.O DISENOS E INGENIERIA S.A.S"/>
    <n v="160740"/>
    <n v="43.703099510603586"/>
    <s v="COP"/>
    <s v="false"/>
  </r>
  <r>
    <s v="6030"/>
    <s v="PE"/>
    <x v="2"/>
    <n v="802"/>
    <s v="PE Ops Mall"/>
    <s v="LHUAMAN"/>
    <x v="2"/>
    <s v="1200144372"/>
    <s v="10"/>
    <x v="3392"/>
    <s v="FUSIBLE CONTROLADOR"/>
    <d v="2026-01-21T00:00:00"/>
    <s v="LHUAMAN"/>
    <s v="ZSRV"/>
    <s v=""/>
    <s v="P53754813"/>
    <s v="EQUIPOS Y SISTEMAS DE PARKING S.R.L"/>
    <n v="150"/>
    <n v="43.478260869565219"/>
    <s v="PEN"/>
    <s v="false"/>
  </r>
  <r>
    <s v="LAR"/>
    <s v="PE"/>
    <x v="1"/>
    <n v="801"/>
    <s v="PE Center Manager"/>
    <s v="FZAMALLOA"/>
    <x v="2"/>
    <s v="1200145311"/>
    <s v="10"/>
    <x v="3393"/>
    <s v="REPARACION DE SOBREBRAZO SILLA DE RUEDAS"/>
    <d v="2026-02-09T00:00:00"/>
    <s v="EXT_BRODRIGU"/>
    <s v="ZSRV"/>
    <s v=""/>
    <s v="P61345984"/>
    <s v="GRUPO PERU MEDICAL SALUD S.A.C"/>
    <n v="150"/>
    <n v="43.478260869565219"/>
    <s v="PEN"/>
    <s v="false"/>
  </r>
  <r>
    <s v="MAM"/>
    <s v="CL"/>
    <x v="0"/>
    <n v="604"/>
    <s v="CL Marketing Mall"/>
    <s v="JGORICHON"/>
    <x v="2"/>
    <s v="1200145438"/>
    <s v="10"/>
    <x v="3394"/>
    <s v="DDE/ ANFITRIONAS TOMA DE DATOS GUALLARAU"/>
    <d v="2026-02-11T00:00:00"/>
    <s v="JGORICHON"/>
    <s v="ZSRV"/>
    <s v=""/>
    <s v="76666197"/>
    <s v="LA AMPOLLETA PRODUCCION AUDIOVISUAL"/>
    <n v="40250"/>
    <n v="43.469808732841578"/>
    <s v="CLP"/>
    <s v="false"/>
  </r>
  <r>
    <s v="MAM"/>
    <s v="CL"/>
    <x v="0"/>
    <n v="604"/>
    <s v="CL Marketing Mall"/>
    <s v="JGORICHON"/>
    <x v="2"/>
    <s v="1200146775"/>
    <s v="10"/>
    <x v="3395"/>
    <s v="RULETA/ BBDD/ MARZO"/>
    <d v="2026-03-06T00:00:00"/>
    <s v="JGORICHON"/>
    <s v="ZSRV"/>
    <s v=""/>
    <s v="76666197"/>
    <s v="LA AMPOLLETA PRODUCCION AUDIOVISUAL"/>
    <n v="40250"/>
    <n v="43.469808732841578"/>
    <s v="CLP"/>
    <s v="false"/>
  </r>
  <r>
    <s v="6550"/>
    <s v="PE"/>
    <x v="2"/>
    <n v="802"/>
    <s v="PE Ops Mall"/>
    <s v="yzegarra"/>
    <x v="2"/>
    <s v="1200144400"/>
    <s v="10"/>
    <x v="3396"/>
    <s v="Materiales para sanidad"/>
    <d v="2026-01-22T00:00:00"/>
    <s v="YZEGARRA"/>
    <s v="ZSRV"/>
    <s v=""/>
    <s v="P56607803"/>
    <s v="NATIONAL FACILITIES MANAGEMENT S.A."/>
    <n v="148"/>
    <n v="42.89855072463768"/>
    <s v="PEN"/>
    <s v="false"/>
  </r>
  <r>
    <s v="MIN"/>
    <s v="PE"/>
    <x v="1"/>
    <n v="802"/>
    <s v="PE Ops Mall"/>
    <s v="CPISFIL"/>
    <x v="2"/>
    <s v="1200144268"/>
    <s v="10"/>
    <x v="3397"/>
    <s v="Papel interfoliado 250x18"/>
    <d v="2026-01-20T00:00:00"/>
    <s v="EXT_EDAVILA"/>
    <s v="ZSRV"/>
    <s v=""/>
    <s v="P53719503"/>
    <s v="EFCO AMERICA S.A."/>
    <n v="147.87"/>
    <n v="42.860869565217392"/>
    <s v="PEN"/>
    <s v="false"/>
  </r>
  <r>
    <s v="PAG"/>
    <s v="CO"/>
    <x v="3"/>
    <n v="702"/>
    <s v="CO Ops Mall"/>
    <s v="CHERRERA"/>
    <x v="2"/>
    <s v="1200146812"/>
    <s v="10"/>
    <x v="3398"/>
    <s v="SUMINISTRO DE INSUMOS HUECO AZOTEA"/>
    <d v="2026-03-06T00:00:00"/>
    <s v="RFC_CPI_SAP"/>
    <s v="ZSRV"/>
    <s v=""/>
    <s v="C901445525"/>
    <s v="ELECTRICOS Y FERRETERIA MAYJAY S.A."/>
    <n v="156000"/>
    <n v="42.414355628058729"/>
    <s v="COP"/>
    <s v="false"/>
  </r>
  <r>
    <s v="MIN"/>
    <s v="PE"/>
    <x v="1"/>
    <n v="804"/>
    <s v="PE Marketing Mall"/>
    <s v="AATOCHE"/>
    <x v="2"/>
    <s v="1200145493"/>
    <s v="10"/>
    <x v="3399"/>
    <s v="Vinil_ATC_SillaRuedas_Reclamos_NoDiscrim"/>
    <d v="2026-02-12T00:00:00"/>
    <s v="EXT_EDAVILA"/>
    <s v="ZSRV"/>
    <s v="SER_MKT"/>
    <s v="P60410156"/>
    <s v="S &amp; M GIGANTICOLOR S.A.C"/>
    <n v="146"/>
    <n v="42.318840579710141"/>
    <s v="PEN"/>
    <s v="false"/>
  </r>
  <r>
    <s v="AEB"/>
    <s v="CL"/>
    <x v="0"/>
    <n v="604"/>
    <s v="CL Marketing Mall"/>
    <s v="F.MOZO"/>
    <x v="2"/>
    <s v="1200143929"/>
    <s v="10"/>
    <x v="3400"/>
    <s v="NAVIDAD/ EXTRA FOTOS/ DICIEMBRE"/>
    <d v="2026-01-13T00:00:00"/>
    <s v="MFILIPINI"/>
    <s v="ZSRV"/>
    <s v=""/>
    <s v="76315447"/>
    <s v="MARIA JOSE GOMEZ MORALES PRODUCCION"/>
    <n v="39089"/>
    <n v="42.215934249889301"/>
    <s v="CLP"/>
    <s v="false"/>
  </r>
  <r>
    <s v="4300"/>
    <s v="CO"/>
    <x v="3"/>
    <n v="702"/>
    <s v="CO Ops Mall"/>
    <s v="ARICO"/>
    <x v="2"/>
    <s v="1200146856"/>
    <s v="20"/>
    <x v="2249"/>
    <s v="ADMINISTRACION + IVA"/>
    <d v="2026-03-09T00:00:00"/>
    <s v="EXT_JTRUJILL"/>
    <s v="ZSRV"/>
    <s v=""/>
    <s v="C900038616"/>
    <s v="CBRE COLOMBIA SAS"/>
    <n v="154490"/>
    <n v="42.003806416530722"/>
    <s v="COP"/>
    <s v="false"/>
  </r>
  <r>
    <s v="MIN"/>
    <s v="PE"/>
    <x v="1"/>
    <n v="804"/>
    <s v="PE Marketing Mall"/>
    <s v="AATOCHE"/>
    <x v="2"/>
    <s v="1200143981"/>
    <s v="10"/>
    <x v="3401"/>
    <s v="Promociones Prisma Enero"/>
    <d v="2026-01-13T00:00:00"/>
    <s v="EXT_EDAVILA"/>
    <s v="ZSRV"/>
    <s v="SER_MKT"/>
    <s v="P602425674"/>
    <s v="CORPORACION COPIAS EXPRESS S.R.L."/>
    <n v="140"/>
    <n v="40.579710144927532"/>
    <s v="PEN"/>
    <s v="false"/>
  </r>
  <r>
    <s v="DCO"/>
    <s v="CO"/>
    <x v="3"/>
    <n v="711"/>
    <s v="CO A.Finanzas"/>
    <s v="ABARRAGAN"/>
    <x v="2"/>
    <s v="1200144003"/>
    <s v="20"/>
    <x v="1947"/>
    <s v="NOVAVENTA 5% DIC"/>
    <d v="2026-01-14T00:00:00"/>
    <s v="LBARRAGAN"/>
    <s v="ZSRV"/>
    <s v=""/>
    <s v="C811025289"/>
    <s v="NOVAVENTA S.A.S"/>
    <n v="148089"/>
    <n v="40.263458401305058"/>
    <s v="COP"/>
    <s v="false"/>
  </r>
  <r>
    <s v="DCO"/>
    <s v="CO"/>
    <x v="3"/>
    <n v="710"/>
    <s v="CO Sgcia Personas"/>
    <s v="C Ibañez"/>
    <x v="2"/>
    <s v="1200145468"/>
    <s v="10"/>
    <x v="3402"/>
    <s v="Botiquin Actualizado"/>
    <d v="2026-02-12T00:00:00"/>
    <s v="PRA_KCUBIDES"/>
    <s v="ZSRV"/>
    <s v=""/>
    <s v="C901522119"/>
    <s v="COMERCIALIZADORA MORAM S.A.S"/>
    <n v="145650"/>
    <n v="39.600326264274059"/>
    <s v="COP"/>
    <s v="false"/>
  </r>
  <r>
    <s v="DCO"/>
    <s v="CO"/>
    <x v="3"/>
    <n v="710"/>
    <s v="CO Sgcia Personas"/>
    <s v="T Durán"/>
    <x v="2"/>
    <s v="1200146654"/>
    <s v="10"/>
    <x v="3403"/>
    <s v="CARNETS"/>
    <d v="2026-03-04T00:00:00"/>
    <s v="PRA_KCUBIDES"/>
    <s v="ZSRV"/>
    <s v=""/>
    <s v="C800234331"/>
    <s v="GRAFIQ EDITORES S A S"/>
    <n v="145458"/>
    <n v="39.548123980424144"/>
    <s v="COP"/>
    <s v="false"/>
  </r>
  <r>
    <s v="MIN"/>
    <s v="PE"/>
    <x v="1"/>
    <n v="808"/>
    <s v="PE Área Legal"/>
    <s v="GOLIVERI"/>
    <x v="2"/>
    <s v="1200143658"/>
    <s v="10"/>
    <x v="3404"/>
    <s v="Servicios Notariales - Diciembre"/>
    <d v="2026-01-06T00:00:00"/>
    <s v="SGARIBAY"/>
    <s v="ZSRV"/>
    <s v=""/>
    <s v="P09670155"/>
    <s v="ZAMBRANO RODRIGUEZ LUCIO"/>
    <n v="135.59"/>
    <n v="39.301449275362316"/>
    <s v="PEN"/>
    <s v="false"/>
  </r>
  <r>
    <s v="3510"/>
    <s v="PE"/>
    <x v="1"/>
    <n v="802"/>
    <s v="PE Ops Mall"/>
    <s v="DDIAZ"/>
    <x v="2"/>
    <s v="1200146951"/>
    <s v="10"/>
    <x v="3405"/>
    <s v="Señaléticas Ascensor"/>
    <d v="2026-03-10T00:00:00"/>
    <s v="DDIAZ"/>
    <s v="ZSRV"/>
    <s v=""/>
    <s v="P49614128"/>
    <s v="BACKSTAGE &amp; MARKETING SRL"/>
    <n v="135"/>
    <n v="39.130434782608695"/>
    <s v="PEN"/>
    <s v="false"/>
  </r>
  <r>
    <s v="1100"/>
    <s v="CL"/>
    <x v="0"/>
    <n v="602"/>
    <s v="CL Ops Mall"/>
    <s v="CMELLA"/>
    <x v="2"/>
    <s v="1200143910"/>
    <s v="10"/>
    <x v="2648"/>
    <s v="Suministro magnético para DEA"/>
    <d v="2026-01-12T00:00:00"/>
    <s v="EXT_CNARANJO"/>
    <s v="ZSRV"/>
    <s v=""/>
    <s v="76720778"/>
    <s v="SECURITEK SPA"/>
    <n v="35634"/>
    <n v="38.484550667977061"/>
    <s v="CLP"/>
    <s v="false"/>
  </r>
  <r>
    <s v="PCA"/>
    <s v="CO"/>
    <x v="3"/>
    <n v="702"/>
    <s v="CO Ops Mall"/>
    <s v="DLOZADA"/>
    <x v="2"/>
    <s v="1200144468"/>
    <s v="10"/>
    <x v="3406"/>
    <s v="3 TIMER - PROGRAMADOR SEMANAL MTTO COT10"/>
    <d v="2026-01-23T00:00:00"/>
    <s v="RFC_CPI_SAP"/>
    <s v="ZSRV"/>
    <s v=""/>
    <s v="C900708729"/>
    <s v="ALMACEN ELECTRORUEDA S.A.S"/>
    <n v="141177"/>
    <n v="38.384176182707996"/>
    <s v="COP"/>
    <s v="false"/>
  </r>
  <r>
    <s v="2310"/>
    <s v="CL"/>
    <x v="0"/>
    <n v="928"/>
    <s v="Corp Gest Riesgo"/>
    <s v="cfuentes"/>
    <x v="1"/>
    <s v="1400009144"/>
    <s v="10"/>
    <x v="3407"/>
    <s v="Endoso prórroga Póliza Ciberseguridad 22"/>
    <d v="2026-01-12T00:00:00"/>
    <s v="PMUNOZ"/>
    <s v="ZPMH"/>
    <s v=""/>
    <s v="99225000"/>
    <s v="CHUBB SEGUROS CHILE S.A."/>
    <n v="37.799999999999997"/>
    <n v="37.799999999999997"/>
    <s v="USD"/>
    <s v="false"/>
  </r>
  <r>
    <s v="3450"/>
    <s v="PE"/>
    <x v="1"/>
    <n v="803"/>
    <s v="PE Ops Out/Strips"/>
    <s v="EREJAS"/>
    <x v="2"/>
    <s v="1200145595"/>
    <s v="10"/>
    <x v="3408"/>
    <s v="Sum. Viniles para tachos ecologicos VMCH"/>
    <d v="2026-02-13T00:00:00"/>
    <s v="EREJAS"/>
    <s v="ZSRV"/>
    <s v=""/>
    <s v="P52110530"/>
    <s v="COPEX DIGITAL S.A.C."/>
    <n v="130"/>
    <n v="37.681159420289852"/>
    <s v="PEN"/>
    <s v="false"/>
  </r>
  <r>
    <s v="MAM"/>
    <s v="CL"/>
    <x v="0"/>
    <n v="604"/>
    <s v="CL Marketing Mall"/>
    <s v="CESTAY"/>
    <x v="2"/>
    <s v="1200146973"/>
    <s v="10"/>
    <x v="3409"/>
    <s v="SILLAS/UKELELE/2439/MARZO/MAM26"/>
    <d v="2026-03-10T00:00:00"/>
    <s v="CESTAY"/>
    <s v="ZSRV"/>
    <s v=""/>
    <s v="76593514"/>
    <s v="TEMPO PRODUCCIONES BY DS SPA"/>
    <n v="34500"/>
    <n v="37.259836056721355"/>
    <s v="CLP"/>
    <s v="false"/>
  </r>
  <r>
    <s v="OAS"/>
    <s v="CO"/>
    <x v="3"/>
    <n v="703"/>
    <s v="CO Ops Out/Strip"/>
    <s v="LCHARRY"/>
    <x v="2"/>
    <s v="1200145121"/>
    <s v="20"/>
    <x v="1509"/>
    <s v="UTILIDAD"/>
    <d v="2026-02-05T00:00:00"/>
    <s v="LCHARRY"/>
    <s v="ZSRV"/>
    <s v=""/>
    <s v="C900633169"/>
    <s v="CONSTRUCTORA EVN S.A.S"/>
    <n v="135545"/>
    <n v="36.852909189777051"/>
    <s v="COP"/>
    <s v="false"/>
  </r>
  <r>
    <s v="3510"/>
    <s v="PE"/>
    <x v="1"/>
    <n v="808"/>
    <s v="PE Área Legal"/>
    <s v="GOLIVERI"/>
    <x v="3"/>
    <s v="1200147254"/>
    <s v="10"/>
    <x v="3410"/>
    <s v="DN - Inscripción de Apoderados"/>
    <d v="2026-03-12T00:00:00"/>
    <s v="SGARIBAY"/>
    <s v="ZSRV"/>
    <s v=""/>
    <s v="P18214620"/>
    <s v="GONZALO GUSTAVO GONZALES GONZALES"/>
    <n v="127.12"/>
    <n v="36.846376811594205"/>
    <s v="PEN"/>
    <s v="false"/>
  </r>
  <r>
    <s v="LMR"/>
    <s v="PE"/>
    <x v="1"/>
    <n v="808"/>
    <s v="PE Área Legal"/>
    <s v="GOLIVERI"/>
    <x v="3"/>
    <s v="1200147251"/>
    <s v="10"/>
    <x v="3411"/>
    <s v="DN - Inscripción de Apoderados"/>
    <d v="2026-03-12T00:00:00"/>
    <s v="SGARIBAY"/>
    <s v="ZSRV"/>
    <s v=""/>
    <s v="P18214620"/>
    <s v="GONZALO GUSTAVO GONZALES GONZALES"/>
    <n v="127.12"/>
    <n v="36.846376811594205"/>
    <s v="PEN"/>
    <s v="false"/>
  </r>
  <r>
    <s v="4150"/>
    <s v="CO"/>
    <x v="3"/>
    <n v="715"/>
    <s v="CO Gcia Inmob"/>
    <s v="LCAMARGO"/>
    <x v="2"/>
    <s v="1200144294"/>
    <s v="20"/>
    <x v="1359"/>
    <s v="P"/>
    <d v="2026-01-20T00:00:00"/>
    <s v="LCAMARGO"/>
    <s v="ZSRV"/>
    <s v=""/>
    <s v="C900171033"/>
    <s v="JARCO SOCIEDAD POR ACCIONES SIMPLIF"/>
    <n v="131653"/>
    <n v="35.794725394235996"/>
    <s v="COP"/>
    <s v="false"/>
  </r>
  <r>
    <s v="LAR"/>
    <s v="PE"/>
    <x v="1"/>
    <n v="801"/>
    <s v="PE Center Manager"/>
    <s v="FZAMALLOA"/>
    <x v="2"/>
    <s v="1200144014"/>
    <s v="10"/>
    <x v="3412"/>
    <s v="ALQUILER DE DISPENSADOR DE AGUA ENERO"/>
    <d v="2026-01-14T00:00:00"/>
    <s v="EXT_BRODRIGU"/>
    <s v="ZSRV"/>
    <s v=""/>
    <s v="P19368165"/>
    <s v="BONAVISTA S.A.C"/>
    <n v="35"/>
    <n v="35"/>
    <s v="USD"/>
    <s v="false"/>
  </r>
  <r>
    <s v="LAR"/>
    <s v="PE"/>
    <x v="1"/>
    <n v="801"/>
    <s v="PE Center Manager"/>
    <s v="FZAMALLOA"/>
    <x v="2"/>
    <s v="1200144014"/>
    <s v="20"/>
    <x v="3412"/>
    <s v="ALQUILER DE DISPENSADOR DE AGUA FEBRERO"/>
    <d v="2026-01-14T00:00:00"/>
    <s v="EXT_BRODRIGU"/>
    <s v="ZSRV"/>
    <s v=""/>
    <s v="P19368165"/>
    <s v="BONAVISTA S.A.C"/>
    <n v="35"/>
    <n v="35"/>
    <s v="USD"/>
    <s v="false"/>
  </r>
  <r>
    <s v="LAR"/>
    <s v="PE"/>
    <x v="1"/>
    <n v="801"/>
    <s v="PE Center Manager"/>
    <s v="FZAMALLOA"/>
    <x v="2"/>
    <s v="1200144014"/>
    <s v="30"/>
    <x v="3412"/>
    <s v="ALQUILER DE DISPENSADOR DE AGUA MARZO"/>
    <d v="2026-01-14T00:00:00"/>
    <s v="EXT_BRODRIGU"/>
    <s v="ZSRV"/>
    <s v=""/>
    <s v="P19368165"/>
    <s v="BONAVISTA S.A.C"/>
    <n v="35"/>
    <n v="35"/>
    <s v="USD"/>
    <s v="false"/>
  </r>
  <r>
    <s v="LAR"/>
    <s v="PE"/>
    <x v="1"/>
    <n v="801"/>
    <s v="PE Center Manager"/>
    <s v="FZAMALLOA"/>
    <x v="2"/>
    <s v="1200144014"/>
    <s v="40"/>
    <x v="3412"/>
    <s v="ALQUILER DE DISPENSADOR DE AGUA ABRIL"/>
    <d v="2026-01-14T00:00:00"/>
    <s v="EXT_BRODRIGU"/>
    <s v="ZSRV"/>
    <s v=""/>
    <s v="P19368165"/>
    <s v="BONAVISTA S.A.C"/>
    <n v="35"/>
    <n v="35"/>
    <s v="USD"/>
    <s v="false"/>
  </r>
  <r>
    <s v="LAR"/>
    <s v="PE"/>
    <x v="1"/>
    <n v="801"/>
    <s v="PE Center Manager"/>
    <s v="FZAMALLOA"/>
    <x v="2"/>
    <s v="1200144014"/>
    <s v="50"/>
    <x v="3412"/>
    <s v="ALQUILER DE DISPENSADOR DE AGUA MAYO"/>
    <d v="2026-01-14T00:00:00"/>
    <s v="EXT_BRODRIGU"/>
    <s v="ZSRV"/>
    <s v=""/>
    <s v="P19368165"/>
    <s v="BONAVISTA S.A.C"/>
    <n v="35"/>
    <n v="35"/>
    <s v="USD"/>
    <s v="false"/>
  </r>
  <r>
    <s v="LAR"/>
    <s v="PE"/>
    <x v="1"/>
    <n v="801"/>
    <s v="PE Center Manager"/>
    <s v="FZAMALLOA"/>
    <x v="2"/>
    <s v="1200144014"/>
    <s v="60"/>
    <x v="3412"/>
    <s v="ALQUILER DE DISPENSADOR DE AGUA JUNIO"/>
    <d v="2026-01-14T00:00:00"/>
    <s v="EXT_BRODRIGU"/>
    <s v="ZSRV"/>
    <s v=""/>
    <s v="P19368165"/>
    <s v="BONAVISTA S.A.C"/>
    <n v="35"/>
    <n v="35"/>
    <s v="USD"/>
    <s v="false"/>
  </r>
  <r>
    <s v="LAR"/>
    <s v="PE"/>
    <x v="1"/>
    <n v="801"/>
    <s v="PE Center Manager"/>
    <s v="FZAMALLOA"/>
    <x v="2"/>
    <s v="1200144014"/>
    <s v="70"/>
    <x v="3412"/>
    <s v="ALQUILER DE DISPENSADOR DE AGUA JULIO"/>
    <d v="2026-01-14T00:00:00"/>
    <s v="EXT_BRODRIGU"/>
    <s v="ZSRV"/>
    <s v=""/>
    <s v="P19368165"/>
    <s v="BONAVISTA S.A.C"/>
    <n v="35"/>
    <n v="35"/>
    <s v="USD"/>
    <s v="false"/>
  </r>
  <r>
    <s v="LAR"/>
    <s v="PE"/>
    <x v="1"/>
    <n v="801"/>
    <s v="PE Center Manager"/>
    <s v="FZAMALLOA"/>
    <x v="2"/>
    <s v="1200144014"/>
    <s v="80"/>
    <x v="3412"/>
    <s v="ALQUILER DE DISPENSADOR DE AGUA AGOSTO"/>
    <d v="2026-01-14T00:00:00"/>
    <s v="EXT_BRODRIGU"/>
    <s v="ZSRV"/>
    <s v=""/>
    <s v="P19368165"/>
    <s v="BONAVISTA S.A.C"/>
    <n v="35"/>
    <n v="35"/>
    <s v="USD"/>
    <s v="false"/>
  </r>
  <r>
    <s v="LAR"/>
    <s v="PE"/>
    <x v="1"/>
    <n v="801"/>
    <s v="PE Center Manager"/>
    <s v="FZAMALLOA"/>
    <x v="2"/>
    <s v="1200144014"/>
    <s v="90"/>
    <x v="3412"/>
    <s v="ALQUILER DE DISPENSADOR DE AGUA SETIEMBR"/>
    <d v="2026-01-14T00:00:00"/>
    <s v="EXT_BRODRIGU"/>
    <s v="ZSRV"/>
    <s v=""/>
    <s v="P19368165"/>
    <s v="BONAVISTA S.A.C"/>
    <n v="35"/>
    <n v="35"/>
    <s v="USD"/>
    <s v="false"/>
  </r>
  <r>
    <s v="LAR"/>
    <s v="PE"/>
    <x v="1"/>
    <n v="801"/>
    <s v="PE Center Manager"/>
    <s v="FZAMALLOA"/>
    <x v="2"/>
    <s v="1200144014"/>
    <s v="100"/>
    <x v="3412"/>
    <s v="ALQUILER DE DISPENSADOR DE AGUA OCTUBRE"/>
    <d v="2026-01-14T00:00:00"/>
    <s v="EXT_BRODRIGU"/>
    <s v="ZSRV"/>
    <s v=""/>
    <s v="P19368165"/>
    <s v="BONAVISTA S.A.C"/>
    <n v="35"/>
    <n v="35"/>
    <s v="USD"/>
    <s v="false"/>
  </r>
  <r>
    <s v="LAR"/>
    <s v="PE"/>
    <x v="1"/>
    <n v="801"/>
    <s v="PE Center Manager"/>
    <s v="FZAMALLOA"/>
    <x v="2"/>
    <s v="1200144014"/>
    <s v="110"/>
    <x v="3412"/>
    <s v="ALQUILER DE DISPENSADOR DE AGUA NOVIEMBR"/>
    <d v="2026-01-14T00:00:00"/>
    <s v="EXT_BRODRIGU"/>
    <s v="ZSRV"/>
    <s v=""/>
    <s v="P19368165"/>
    <s v="BONAVISTA S.A.C"/>
    <n v="35"/>
    <n v="35"/>
    <s v="USD"/>
    <s v="false"/>
  </r>
  <r>
    <s v="LAR"/>
    <s v="PE"/>
    <x v="1"/>
    <n v="801"/>
    <s v="PE Center Manager"/>
    <s v="FZAMALLOA"/>
    <x v="2"/>
    <s v="1200144014"/>
    <s v="120"/>
    <x v="3412"/>
    <s v="ALQUILER DE DISPENSADOR DE AGUA DICIEMBR"/>
    <d v="2026-01-14T00:00:00"/>
    <s v="EXT_BRODRIGU"/>
    <s v="ZSRV"/>
    <s v=""/>
    <s v="P19368165"/>
    <s v="BONAVISTA S.A.C"/>
    <n v="35"/>
    <n v="35"/>
    <s v="USD"/>
    <s v="false"/>
  </r>
  <r>
    <s v="MIN"/>
    <s v="PE"/>
    <x v="1"/>
    <n v="804"/>
    <s v="PE Marketing Mall"/>
    <s v="AATOCHE"/>
    <x v="2"/>
    <s v="1200146484"/>
    <s v="10"/>
    <x v="3413"/>
    <s v="Silla de Ruedas_Cambio"/>
    <d v="2026-02-27T00:00:00"/>
    <s v="EXT_EDAVILA"/>
    <s v="ZSRV"/>
    <s v="SER_MKT"/>
    <s v="P20416564"/>
    <s v="SUSAN LEON PRODUCCIONES Y REPRESENT"/>
    <n v="120"/>
    <n v="34.782608695652172"/>
    <s v="PEN"/>
    <s v="false"/>
  </r>
  <r>
    <s v="LAR"/>
    <s v="PE"/>
    <x v="1"/>
    <n v="801"/>
    <s v="PE Center Manager"/>
    <s v="KCASTRO"/>
    <x v="2"/>
    <s v="1200146868"/>
    <s v="10"/>
    <x v="3414"/>
    <s v="SERV. MANT. Y RECARGA DE EXTINTORES"/>
    <d v="2026-03-09T00:00:00"/>
    <s v="EXT_KNOLASCO"/>
    <s v="ZSRV"/>
    <s v=""/>
    <s v="P60193943"/>
    <s v="VALEXTIN EQUIPOS CONTRA INCENDIOS"/>
    <n v="118.81"/>
    <n v="34.437681159420286"/>
    <s v="PEN"/>
    <s v="false"/>
  </r>
  <r>
    <s v="PHM"/>
    <s v="CO"/>
    <x v="3"/>
    <n v="702"/>
    <s v="CO Ops Mall"/>
    <s v="JDIAZ"/>
    <x v="2"/>
    <s v="1200145777"/>
    <s v="30"/>
    <x v="1983"/>
    <s v="CALIBRACION DE EQUIPOS ENFERMERIA EX%"/>
    <d v="2026-02-17T00:00:00"/>
    <s v="EXT_BOSORNO"/>
    <s v="ZSRV"/>
    <s v=""/>
    <s v="C901449555"/>
    <s v="SERVICIOS Y CONSULTORIA BIOMEDICA S"/>
    <n v="125527"/>
    <n v="34.129146275149537"/>
    <s v="COP"/>
    <s v="false"/>
  </r>
  <r>
    <s v="2160"/>
    <s v="CL"/>
    <x v="0"/>
    <n v="602"/>
    <s v="CL Ops Mall"/>
    <s v="Ext_mloyola"/>
    <x v="2"/>
    <s v="1200145417"/>
    <s v="10"/>
    <x v="3415"/>
    <s v="retiro vidrios nov dic 25 MAE"/>
    <d v="2026-02-11T00:00:00"/>
    <s v="EXT_MLOYOLA"/>
    <s v="ZSRV"/>
    <s v=""/>
    <s v="77862952"/>
    <s v="RECIPAZ CAMILA ANDREA PAZ LOBOS EIR"/>
    <n v="30750"/>
    <n v="33.209853876642946"/>
    <s v="CLP"/>
    <s v="false"/>
  </r>
  <r>
    <s v="OAS"/>
    <s v="CO"/>
    <x v="3"/>
    <n v="703"/>
    <s v="CO Ops Out/Strip"/>
    <s v="LCHARRY"/>
    <x v="2"/>
    <s v="1200145013"/>
    <s v="20"/>
    <x v="1304"/>
    <s v="Fase 2 Caja de aguas negras Action Black"/>
    <d v="2026-02-03T00:00:00"/>
    <s v="LCHARRY"/>
    <s v="ZSRV"/>
    <s v=""/>
    <s v="C901342629"/>
    <s v="ANDRADE INGENIERIA Y DISENO SAS"/>
    <n v="122000"/>
    <n v="33.170201196302337"/>
    <s v="COP"/>
    <s v="false"/>
  </r>
  <r>
    <s v="MVS"/>
    <s v="PE"/>
    <x v="2"/>
    <n v="803"/>
    <s v="PE Ops Out/Strips"/>
    <s v="KORDAYA"/>
    <x v="3"/>
    <s v="1200147554"/>
    <s v="10"/>
    <x v="3416"/>
    <s v="SEÑALETICAS_SEGURIDAD"/>
    <d v="2026-03-18T00:00:00"/>
    <s v="KORDAYA"/>
    <s v="ZSRV"/>
    <s v=""/>
    <s v="P60908500"/>
    <s v="STUDIO INTERIOR E.I.R.L."/>
    <n v="112.5"/>
    <n v="32.608695652173914"/>
    <s v="PEN"/>
    <s v="false"/>
  </r>
  <r>
    <s v="OUL"/>
    <s v="PE"/>
    <x v="1"/>
    <n v="804"/>
    <s v="PE Marketing Mall"/>
    <s v="YPAREDES"/>
    <x v="2"/>
    <s v="1200146905"/>
    <s v="10"/>
    <x v="3417"/>
    <s v="Eventos_Vales de cremoladas"/>
    <d v="2026-03-09T00:00:00"/>
    <s v="EXT_ACHIHUAN"/>
    <s v="ZSRV"/>
    <s v="SER_MKT"/>
    <s v="P20416564"/>
    <s v="SUSAN LEON PRODUCCIONES Y REPRESENT"/>
    <n v="112"/>
    <n v="32.463768115942024"/>
    <s v="PEN"/>
    <s v="false"/>
  </r>
  <r>
    <s v="3300"/>
    <s v="PE"/>
    <x v="1"/>
    <n v="928"/>
    <s v="Corp Gest Riesgo"/>
    <s v="cfuentes"/>
    <x v="1"/>
    <s v="1400009115"/>
    <s v="10"/>
    <x v="3418"/>
    <s v="Endoso prórroga Póliza Ciberseguridad 22"/>
    <d v="2026-01-08T00:00:00"/>
    <s v="PMUNOZ"/>
    <s v="ZPMH"/>
    <s v=""/>
    <s v="P39062500"/>
    <s v="CHUBB PERU S.A. COMPANIA DE SEGUROS"/>
    <n v="32.049999999999997"/>
    <n v="32.049999999999997"/>
    <s v="USD"/>
    <s v="false"/>
  </r>
  <r>
    <s v="3300"/>
    <s v="PE"/>
    <x v="1"/>
    <n v="808"/>
    <s v="PE Área Legal"/>
    <s v="GOLIVERI"/>
    <x v="2"/>
    <s v="1200143659"/>
    <s v="10"/>
    <x v="3419"/>
    <s v="Servicios Notariales - Diciembre"/>
    <d v="2026-01-06T00:00:00"/>
    <s v="SGARIBAY"/>
    <s v="ZSRV"/>
    <s v=""/>
    <s v="P09670155"/>
    <s v="ZAMBRANO RODRIGUEZ LUCIO"/>
    <n v="110.17"/>
    <n v="31.933333333333334"/>
    <s v="PEN"/>
    <s v="false"/>
  </r>
  <r>
    <s v="6740"/>
    <s v="PE"/>
    <x v="2"/>
    <n v="813"/>
    <s v="PE Gcia Ops"/>
    <s v="IVALDERRAMA"/>
    <x v="3"/>
    <s v="1200147673"/>
    <s v="10"/>
    <x v="3420"/>
    <s v="Tercerización Enero 26"/>
    <d v="2026-03-19T00:00:00"/>
    <s v="EXT_KNOLASCO"/>
    <s v="ZSRV"/>
    <s v=""/>
    <s v="P60854048"/>
    <s v="TIME JOBS SERVICES S.A.C"/>
    <n v="109.94"/>
    <n v="31.866666666666664"/>
    <s v="PEN"/>
    <s v="false"/>
  </r>
  <r>
    <s v="BOG"/>
    <s v="CO"/>
    <x v="3"/>
    <n v="702"/>
    <s v="CO Ops Mall"/>
    <s v="JVASQUEZ"/>
    <x v="2"/>
    <s v="1200146018"/>
    <s v="20"/>
    <x v="1657"/>
    <s v="Reparacion, pintura y mant mesas ajedrez"/>
    <d v="2026-02-20T00:00:00"/>
    <s v="JVASQUEZ"/>
    <s v="ZSRV"/>
    <s v=""/>
    <s v="C901709864"/>
    <s v="HARGLOS INGENIERIA S.A.S"/>
    <n v="112500"/>
    <n v="30.587275693311582"/>
    <s v="COP"/>
    <s v="false"/>
  </r>
  <r>
    <s v="PHM"/>
    <s v="CO"/>
    <x v="3"/>
    <n v="701"/>
    <s v="CO Center Manager"/>
    <s v="SESCOBAR"/>
    <x v="2"/>
    <s v="1200145195"/>
    <s v="10"/>
    <x v="3421"/>
    <s v="INSUMOS CAFETERÍA ADMON"/>
    <d v="2026-02-06T00:00:00"/>
    <s v="SESCOBAR"/>
    <s v="ZSRV"/>
    <s v=""/>
    <s v="C901446733"/>
    <s v="EL PUNTO CADENA S.A.S"/>
    <n v="112296"/>
    <n v="30.531810766721044"/>
    <s v="COP"/>
    <s v="false"/>
  </r>
  <r>
    <s v="CEM"/>
    <s v="CL"/>
    <x v="0"/>
    <n v="619"/>
    <s v="CL Arq Out/Strip"/>
    <s v="P RAMIREZ"/>
    <x v="2"/>
    <s v="1200144644"/>
    <s v="10"/>
    <x v="3422"/>
    <s v="SERV INSP TÉCNICA LOC. CEM ENE 26"/>
    <d v="2026-01-27T00:00:00"/>
    <s v="BILLESCA"/>
    <s v="ZSRV"/>
    <s v=""/>
    <s v="13459098"/>
    <s v="JUAN PATRICIO"/>
    <n v="0.73099999999999998"/>
    <n v="30.458333333333332"/>
    <s v="UF"/>
    <s v="false"/>
  </r>
  <r>
    <s v="CEM"/>
    <s v="CL"/>
    <x v="0"/>
    <n v="619"/>
    <s v="CL Arq Out/Strip"/>
    <s v="P RAMIREZ"/>
    <x v="2"/>
    <s v="1200144644"/>
    <s v="20"/>
    <x v="3422"/>
    <s v="SERV INSP TÉCNICA LOC. CEM FEB 26"/>
    <d v="2026-01-27T00:00:00"/>
    <s v="BILLESCA"/>
    <s v="ZSRV"/>
    <s v=""/>
    <s v="13459098"/>
    <s v="JUAN PATRICIO"/>
    <n v="0.73099999999999998"/>
    <n v="30.458333333333332"/>
    <s v="UF"/>
    <s v="false"/>
  </r>
  <r>
    <s v="CEM"/>
    <s v="CL"/>
    <x v="0"/>
    <n v="619"/>
    <s v="CL Arq Out/Strip"/>
    <s v="P RAMIREZ"/>
    <x v="2"/>
    <s v="1200144644"/>
    <s v="30"/>
    <x v="3422"/>
    <s v="SERV INSP TÉCNICA LOC. CEM MAR 26"/>
    <d v="2026-01-27T00:00:00"/>
    <s v="BILLESCA"/>
    <s v="ZSRV"/>
    <s v=""/>
    <s v="13459098"/>
    <s v="JUAN PATRICIO"/>
    <n v="0.73099999999999998"/>
    <n v="30.458333333333332"/>
    <s v="UF"/>
    <s v="false"/>
  </r>
  <r>
    <s v="CEM"/>
    <s v="CL"/>
    <x v="0"/>
    <n v="619"/>
    <s v="CL Arq Out/Strip"/>
    <s v="P RAMIREZ"/>
    <x v="2"/>
    <s v="1200144644"/>
    <s v="40"/>
    <x v="3422"/>
    <s v="SERV INSP TÉCNICA LOC. CEM ABR 26"/>
    <d v="2026-01-27T00:00:00"/>
    <s v="BILLESCA"/>
    <s v="ZSRV"/>
    <s v=""/>
    <s v="13459098"/>
    <s v="JUAN PATRICIO"/>
    <n v="0.73099999999999998"/>
    <n v="30.458333333333332"/>
    <s v="UF"/>
    <s v="false"/>
  </r>
  <r>
    <s v="CEM"/>
    <s v="CL"/>
    <x v="0"/>
    <n v="619"/>
    <s v="CL Arq Out/Strip"/>
    <s v="P RAMIREZ"/>
    <x v="2"/>
    <s v="1200144644"/>
    <s v="50"/>
    <x v="3422"/>
    <s v="SERV INSP TÉCNICA LOC. CEM MAY 26"/>
    <d v="2026-01-27T00:00:00"/>
    <s v="BILLESCA"/>
    <s v="ZSRV"/>
    <s v=""/>
    <s v="13459098"/>
    <s v="JUAN PATRICIO"/>
    <n v="0.73099999999999998"/>
    <n v="30.458333333333332"/>
    <s v="UF"/>
    <s v="false"/>
  </r>
  <r>
    <s v="CEM"/>
    <s v="CL"/>
    <x v="0"/>
    <n v="619"/>
    <s v="CL Arq Out/Strip"/>
    <s v="P RAMIREZ"/>
    <x v="2"/>
    <s v="1200144644"/>
    <s v="60"/>
    <x v="3422"/>
    <s v="SERV INSP TÉCNICA LOC. CEM JUN 26"/>
    <d v="2026-01-27T00:00:00"/>
    <s v="BILLESCA"/>
    <s v="ZSRV"/>
    <s v=""/>
    <s v="13459098"/>
    <s v="JUAN PATRICIO"/>
    <n v="0.73099999999999998"/>
    <n v="30.458333333333332"/>
    <s v="UF"/>
    <s v="false"/>
  </r>
  <r>
    <s v="CEM"/>
    <s v="CL"/>
    <x v="0"/>
    <n v="619"/>
    <s v="CL Arq Out/Strip"/>
    <s v="P RAMIREZ"/>
    <x v="2"/>
    <s v="1200144644"/>
    <s v="70"/>
    <x v="3422"/>
    <s v="SERV INSP TÉCNICA LOC. CEM JUL 26"/>
    <d v="2026-01-27T00:00:00"/>
    <s v="BILLESCA"/>
    <s v="ZSRV"/>
    <s v=""/>
    <s v="13459098"/>
    <s v="JUAN PATRICIO"/>
    <n v="0.73099999999999998"/>
    <n v="30.458333333333332"/>
    <s v="UF"/>
    <s v="false"/>
  </r>
  <r>
    <s v="CEM"/>
    <s v="CL"/>
    <x v="0"/>
    <n v="619"/>
    <s v="CL Arq Out/Strip"/>
    <s v="P RAMIREZ"/>
    <x v="2"/>
    <s v="1200144644"/>
    <s v="80"/>
    <x v="3422"/>
    <s v="SERV INSP TÉCNICA LOC. CEM AGO 26"/>
    <d v="2026-01-27T00:00:00"/>
    <s v="BILLESCA"/>
    <s v="ZSRV"/>
    <s v=""/>
    <s v="13459098"/>
    <s v="JUAN PATRICIO"/>
    <n v="0.73099999999999998"/>
    <n v="30.458333333333332"/>
    <s v="UF"/>
    <s v="false"/>
  </r>
  <r>
    <s v="CEM"/>
    <s v="CL"/>
    <x v="0"/>
    <n v="619"/>
    <s v="CL Arq Out/Strip"/>
    <s v="P RAMIREZ"/>
    <x v="2"/>
    <s v="1200144644"/>
    <s v="90"/>
    <x v="3422"/>
    <s v="SERV INSP TÉCNICA LOC. CEM SEP 26"/>
    <d v="2026-01-27T00:00:00"/>
    <s v="BILLESCA"/>
    <s v="ZSRV"/>
    <s v=""/>
    <s v="13459098"/>
    <s v="JUAN PATRICIO"/>
    <n v="0.73099999999999998"/>
    <n v="30.458333333333332"/>
    <s v="UF"/>
    <s v="false"/>
  </r>
  <r>
    <s v="CEM"/>
    <s v="CL"/>
    <x v="0"/>
    <n v="619"/>
    <s v="CL Arq Out/Strip"/>
    <s v="P RAMIREZ"/>
    <x v="2"/>
    <s v="1200144644"/>
    <s v="100"/>
    <x v="3422"/>
    <s v="SERV INSP TÉCNICA LOC. CEM OCT 26"/>
    <d v="2026-01-27T00:00:00"/>
    <s v="BILLESCA"/>
    <s v="ZSRV"/>
    <s v=""/>
    <s v="13459098"/>
    <s v="JUAN PATRICIO"/>
    <n v="0.73099999999999998"/>
    <n v="30.458333333333332"/>
    <s v="UF"/>
    <s v="false"/>
  </r>
  <r>
    <s v="CEM"/>
    <s v="CL"/>
    <x v="0"/>
    <n v="619"/>
    <s v="CL Arq Out/Strip"/>
    <s v="P RAMIREZ"/>
    <x v="2"/>
    <s v="1200144644"/>
    <s v="110"/>
    <x v="3422"/>
    <s v="SERV INSP TÉCNICA LOC. CEM NOV 26"/>
    <d v="2026-01-27T00:00:00"/>
    <s v="BILLESCA"/>
    <s v="ZSRV"/>
    <s v=""/>
    <s v="13459098"/>
    <s v="JUAN PATRICIO"/>
    <n v="0.73099999999999998"/>
    <n v="30.458333333333332"/>
    <s v="UF"/>
    <s v="false"/>
  </r>
  <r>
    <s v="CEM"/>
    <s v="CL"/>
    <x v="0"/>
    <n v="619"/>
    <s v="CL Arq Out/Strip"/>
    <s v="P RAMIREZ"/>
    <x v="2"/>
    <s v="1200144644"/>
    <s v="120"/>
    <x v="3422"/>
    <s v="SERV INSP TÉCNICA LOC. CEM DIC 26"/>
    <d v="2026-01-27T00:00:00"/>
    <s v="BILLESCA"/>
    <s v="ZSRV"/>
    <s v=""/>
    <s v="13459098"/>
    <s v="JUAN PATRICIO"/>
    <n v="0.73099999999999998"/>
    <n v="30.458333333333332"/>
    <s v="UF"/>
    <s v="false"/>
  </r>
  <r>
    <s v="3450"/>
    <s v="PE"/>
    <x v="1"/>
    <n v="803"/>
    <s v="PE Ops Out/Strips"/>
    <s v="Ameza"/>
    <x v="2"/>
    <s v="1200146100"/>
    <s v="10"/>
    <x v="3423"/>
    <s v="Proyecto Radios PoC: Equipos de respaldo"/>
    <d v="2026-02-22T00:00:00"/>
    <s v="AMEZAR"/>
    <s v="ZSRV"/>
    <s v="SER_VARIO"/>
    <s v="P55219583"/>
    <s v="SERVICIOS EVENTOS SPECIALES"/>
    <n v="95.76"/>
    <n v="27.756521739130434"/>
    <s v="PEN"/>
    <s v="false"/>
  </r>
  <r>
    <s v="3450"/>
    <s v="PE"/>
    <x v="1"/>
    <n v="803"/>
    <s v="PE Ops Out/Strips"/>
    <s v="Ameza"/>
    <x v="2"/>
    <s v="1200146101"/>
    <s v="10"/>
    <x v="3424"/>
    <s v="Proyecto Radios PoC: Equipos de respaldo"/>
    <d v="2026-02-22T00:00:00"/>
    <s v="AMEZAR"/>
    <s v="ZSRV"/>
    <s v="SER_VARIO"/>
    <s v="P55219583"/>
    <s v="SERVICIOS EVENTOS SPECIALES"/>
    <n v="95.76"/>
    <n v="27.756521739130434"/>
    <s v="PEN"/>
    <s v="false"/>
  </r>
  <r>
    <s v="BOG"/>
    <s v="CO"/>
    <x v="3"/>
    <n v="710"/>
    <s v="CO Sgcia Personas"/>
    <s v="JVASQUEZ"/>
    <x v="2"/>
    <s v="1200144300"/>
    <s v="10"/>
    <x v="3425"/>
    <s v="Suministro grama para perros"/>
    <d v="2026-01-20T00:00:00"/>
    <s v="JVASQUEZ"/>
    <s v="ZSRV"/>
    <s v=""/>
    <s v="C901407347"/>
    <s v="GARDEN BOX COL SAS"/>
    <n v="99900"/>
    <n v="27.161500815660684"/>
    <s v="COP"/>
    <s v="false"/>
  </r>
  <r>
    <s v="1100"/>
    <s v="CL"/>
    <x v="0"/>
    <n v="602"/>
    <s v="CL Ops Mall"/>
    <s v="agomez"/>
    <x v="2"/>
    <s v="1200146586"/>
    <s v="30"/>
    <x v="2524"/>
    <s v="carteles con chupon"/>
    <d v="2026-03-03T00:00:00"/>
    <s v="EXT_DMENESES"/>
    <s v="ZSRV"/>
    <s v=""/>
    <s v="76593514"/>
    <s v="TEMPO PRODUCCIONES BY DS SPA"/>
    <n v="25000"/>
    <n v="26.999881200522719"/>
    <s v="CLP"/>
    <s v="false"/>
  </r>
  <r>
    <s v="DCO"/>
    <s v="CO"/>
    <x v="3"/>
    <n v="710"/>
    <s v="CO Sgcia Personas"/>
    <s v="JVASQUEZ"/>
    <x v="2"/>
    <s v="1200143948"/>
    <s v="20"/>
    <x v="1843"/>
    <s v="Arreglo filtracion oficinas"/>
    <d v="2026-01-13T00:00:00"/>
    <s v="JVASQUEZ"/>
    <s v="ZSRV"/>
    <s v=""/>
    <s v="C901709864"/>
    <s v="HARGLOS INGENIERIA S.A.S"/>
    <n v="97353"/>
    <n v="26.469004893964112"/>
    <s v="COP"/>
    <s v="false"/>
  </r>
  <r>
    <s v="DCO"/>
    <s v="CO"/>
    <x v="3"/>
    <n v="711"/>
    <s v="CO A.Finanzas"/>
    <s v="ABARRAGAN"/>
    <x v="2"/>
    <s v="1200146628"/>
    <s v="20"/>
    <x v="2797"/>
    <s v="CORRETAJE"/>
    <d v="2026-03-04T00:00:00"/>
    <s v="LBARRAGAN"/>
    <s v="ZSRV"/>
    <s v=""/>
    <s v="C900610585"/>
    <s v="EASY TAXI COLOMBIA S.A.S"/>
    <n v="96711"/>
    <n v="26.294453507340947"/>
    <s v="COP"/>
    <s v="false"/>
  </r>
  <r>
    <s v="1100"/>
    <s v="CL"/>
    <x v="0"/>
    <n v="614"/>
    <s v="CL Explotación TI"/>
    <s v="CPAVEZ"/>
    <x v="2"/>
    <s v="1200146694"/>
    <s v="10"/>
    <x v="3426"/>
    <s v="ACOC - AGUSTIN WIDOW"/>
    <d v="2026-03-04T00:00:00"/>
    <s v="CPAVEZ"/>
    <s v="ZSRV"/>
    <s v="SER_GRAL"/>
    <s v="96806980"/>
    <s v="ENTEL PCS TELECOMUNICACIONES S.A."/>
    <n v="22407"/>
    <n v="24.199453522404504"/>
    <s v="CLP"/>
    <s v="false"/>
  </r>
  <r>
    <s v="PHM"/>
    <s v="CO"/>
    <x v="3"/>
    <n v="701"/>
    <s v="CO Center Manager"/>
    <s v="SESCOBAR"/>
    <x v="2"/>
    <s v="1200145195"/>
    <s v="30"/>
    <x v="3421"/>
    <s v="INSUMOS CAFETERÍA ADMON"/>
    <d v="2026-02-06T00:00:00"/>
    <s v="SESCOBAR"/>
    <s v="ZSRV"/>
    <s v=""/>
    <s v="C901446733"/>
    <s v="EL PUNTO CADENA S.A.S"/>
    <n v="88042"/>
    <n v="23.937466014138117"/>
    <s v="COP"/>
    <s v="false"/>
  </r>
  <r>
    <s v="4300"/>
    <s v="CO"/>
    <x v="3"/>
    <n v="701"/>
    <s v="CO Center Manager"/>
    <s v="AJIMENEZ"/>
    <x v="2"/>
    <s v="1200146620"/>
    <s v="30"/>
    <x v="3318"/>
    <s v="COMPRA INSUMOS CAFETERIA"/>
    <d v="2026-03-03T00:00:00"/>
    <s v="EXT_VCARMONA"/>
    <s v="ZSRV"/>
    <s v="SER_GRAL"/>
    <s v="C890900608"/>
    <s v="ALMACENES  EXITO SA"/>
    <n v="83955"/>
    <n v="22.826264274061991"/>
    <s v="COP"/>
    <s v="false"/>
  </r>
  <r>
    <s v="MQU"/>
    <s v="CL"/>
    <x v="0"/>
    <n v="604"/>
    <s v="CL Marketing Mall"/>
    <s v="F,MOZO"/>
    <x v="2"/>
    <s v="1200143926"/>
    <s v="10"/>
    <x v="3427"/>
    <s v="NAVIDAD/ EXTRA FOTOS/ DICIEMBRE"/>
    <d v="2026-01-13T00:00:00"/>
    <s v="MFILIPINI"/>
    <s v="ZSRV"/>
    <s v=""/>
    <s v="76315447"/>
    <s v="MARIA JOSE GOMEZ MORALES PRODUCCION"/>
    <n v="20493"/>
    <n v="22.132342617692483"/>
    <s v="CLP"/>
    <s v="false"/>
  </r>
  <r>
    <s v="6030"/>
    <s v="PE"/>
    <x v="2"/>
    <n v="802"/>
    <s v="PE Ops Mall"/>
    <s v="LHUAMAN"/>
    <x v="2"/>
    <s v="1200146926"/>
    <s v="10"/>
    <x v="3428"/>
    <s v="ADICIONALES PARKING FEB26"/>
    <d v="2026-03-09T00:00:00"/>
    <s v="LHUAMAN"/>
    <s v="ZSRV"/>
    <s v=""/>
    <s v="P60338169"/>
    <s v="INVERSIONES URBANISTICAS OPERADORA"/>
    <n v="73"/>
    <n v="21.159420289855071"/>
    <s v="PEN"/>
    <s v="false"/>
  </r>
  <r>
    <s v="3300"/>
    <s v="PE"/>
    <x v="1"/>
    <n v="804"/>
    <s v="PE Marketing Mall"/>
    <s v="YPAREDES"/>
    <x v="2"/>
    <s v="1200146538"/>
    <s v="10"/>
    <x v="3429"/>
    <s v="POP_Cuadro selfie"/>
    <d v="2026-03-02T00:00:00"/>
    <s v="EXT_EDAVILA"/>
    <s v="ZSRV"/>
    <s v="SER_MKT"/>
    <s v="P45391868"/>
    <s v="IMAGEN ALTERNATIVA S.A.C."/>
    <n v="70"/>
    <n v="20.289855072463766"/>
    <s v="PEN"/>
    <s v="false"/>
  </r>
  <r>
    <s v="3510"/>
    <s v="PE"/>
    <x v="1"/>
    <n v="802"/>
    <s v="PE Ops Mall"/>
    <s v="DDIAZ"/>
    <x v="2"/>
    <s v="1200146960"/>
    <s v="10"/>
    <x v="3430"/>
    <s v="Suministro de Kit de PH"/>
    <d v="2026-03-10T00:00:00"/>
    <s v="DDIAZ"/>
    <s v="ZSRV"/>
    <s v=""/>
    <s v="P52933471"/>
    <s v="EMPSER PERU E.I.R.L"/>
    <n v="65.040000000000006"/>
    <n v="18.85217391304348"/>
    <s v="PEN"/>
    <s v="false"/>
  </r>
  <r>
    <s v="4300"/>
    <s v="CO"/>
    <x v="3"/>
    <n v="701"/>
    <s v="CO Center Manager"/>
    <s v="AJIMENEZ"/>
    <x v="2"/>
    <s v="1200143608"/>
    <s v="20"/>
    <x v="3313"/>
    <s v="COMPRA Y SER INSUMOS CAFETERIA"/>
    <d v="2026-01-02T00:00:00"/>
    <s v="EXT_VCARMONA"/>
    <s v="ZSRV"/>
    <s v="SER_GRAL"/>
    <s v="C890900608"/>
    <s v="ALMACENES  EXITO SA"/>
    <n v="67640"/>
    <n v="18.390429581294182"/>
    <s v="COP"/>
    <s v="false"/>
  </r>
  <r>
    <s v="BOG"/>
    <s v="CO"/>
    <x v="3"/>
    <n v="702"/>
    <s v="CO Ops Mall"/>
    <s v="JVASQUEZ"/>
    <x v="3"/>
    <s v="1200147477"/>
    <s v="20"/>
    <x v="2237"/>
    <s v="Sum e inst canecas parque PLC"/>
    <d v="2026-03-17T00:00:00"/>
    <s v="JVASQUEZ"/>
    <s v="ZSRV"/>
    <s v=""/>
    <s v="C901709864"/>
    <s v="HARGLOS INGENIERIA S.A.S"/>
    <n v="66600"/>
    <n v="18.107667210440457"/>
    <s v="COP"/>
    <s v="false"/>
  </r>
  <r>
    <s v="BOG"/>
    <s v="CO"/>
    <x v="3"/>
    <n v="701"/>
    <s v="CO Center Manager"/>
    <s v="ABARRAGAN"/>
    <x v="2"/>
    <s v="1200146855"/>
    <s v="30"/>
    <x v="2881"/>
    <s v="INSUMOS  CAFETERIA 0% MAR"/>
    <d v="2026-03-09T00:00:00"/>
    <s v="LBARRAGAN"/>
    <s v="ZSRV"/>
    <s v=""/>
    <s v="C900284209"/>
    <s v="PRODIASEO SAS"/>
    <n v="66000"/>
    <n v="17.944535073409462"/>
    <s v="COP"/>
    <s v="false"/>
  </r>
  <r>
    <s v="DCO"/>
    <s v="CO"/>
    <x v="3"/>
    <n v="711"/>
    <s v="CO A.Finanzas"/>
    <s v="ABARRAGAN"/>
    <x v="2"/>
    <s v="1200145040"/>
    <s v="20"/>
    <x v="3111"/>
    <s v="CORRETAJE"/>
    <d v="2026-02-04T00:00:00"/>
    <s v="LBARRAGAN"/>
    <s v="ZSRV"/>
    <s v=""/>
    <s v="C900610585"/>
    <s v="EASY TAXI COLOMBIA S.A.S"/>
    <n v="65495"/>
    <n v="17.807232191408374"/>
    <s v="COP"/>
    <s v="false"/>
  </r>
  <r>
    <s v="DCO"/>
    <s v="CO"/>
    <x v="3"/>
    <n v="710"/>
    <s v="CO Sgcia Personas"/>
    <s v="JVASQUEZ"/>
    <x v="2"/>
    <s v="1200144040"/>
    <s v="20"/>
    <x v="2129"/>
    <s v="Limpieza canaletas oficinas PLC"/>
    <d v="2026-01-14T00:00:00"/>
    <s v="JVASQUEZ"/>
    <s v="ZSRV"/>
    <s v=""/>
    <s v="C901342629"/>
    <s v="ANDRADE INGENIERIA Y DISENO SAS"/>
    <n v="61600"/>
    <n v="16.748232735182164"/>
    <s v="COP"/>
    <s v="false"/>
  </r>
  <r>
    <s v="2160"/>
    <s v="CL"/>
    <x v="0"/>
    <n v="602"/>
    <s v="CL Ops Mall"/>
    <s v="Ext_mloyola"/>
    <x v="2"/>
    <s v="1200145459"/>
    <s v="10"/>
    <x v="3431"/>
    <s v="Retiro vidrio MAE enero 2026"/>
    <d v="2026-02-12T00:00:00"/>
    <s v="EXT_MLOYOLA"/>
    <s v="ZSRV"/>
    <s v=""/>
    <s v="77862952"/>
    <s v="RECIPAZ CAMILA ANDREA PAZ LOBOS EIR"/>
    <n v="15375"/>
    <n v="16.604926938321473"/>
    <s v="CLP"/>
    <s v="false"/>
  </r>
  <r>
    <s v="PAF"/>
    <s v="CO"/>
    <x v="3"/>
    <n v="701"/>
    <s v="CO Center Manager"/>
    <s v="PCRISTANCHO"/>
    <x v="2"/>
    <s v="1200146832"/>
    <s v="20"/>
    <x v="2452"/>
    <s v="DESMONTE DE LUMINARIAS PISO 2 AF"/>
    <d v="2026-03-06T00:00:00"/>
    <s v="EXT_BOSORNO"/>
    <s v="ZSRV"/>
    <s v=""/>
    <s v="C901351938"/>
    <s v="ELEMENTAL CONSTRUCCION Y ARQUITECTU"/>
    <n v="57387"/>
    <n v="15.602773246329527"/>
    <s v="COP"/>
    <s v="false"/>
  </r>
  <r>
    <s v="DCO"/>
    <s v="CO"/>
    <x v="3"/>
    <n v="710"/>
    <s v="CO Sgcia Personas"/>
    <s v="JVASQUEZ"/>
    <x v="2"/>
    <s v="1200145495"/>
    <s v="20"/>
    <x v="2705"/>
    <s v="Sum e inst sensores iluminacion oficinas"/>
    <d v="2026-02-12T00:00:00"/>
    <s v="JVASQUEZ"/>
    <s v="ZSRV"/>
    <s v=""/>
    <s v="C830043920"/>
    <s v="JIC Y CIA S A S"/>
    <n v="56933"/>
    <n v="15.479336595976074"/>
    <s v="COP"/>
    <s v="false"/>
  </r>
  <r>
    <s v="4300"/>
    <s v="CO"/>
    <x v="3"/>
    <n v="701"/>
    <s v="CO Center Manager"/>
    <s v="AJIMENEZ"/>
    <x v="2"/>
    <s v="1200145095"/>
    <s v="20"/>
    <x v="3222"/>
    <s v="COMPRA INSUMOS Y SERV CAFETERIA"/>
    <d v="2026-02-05T00:00:00"/>
    <s v="EXT_VCARMONA"/>
    <s v="ZSRV"/>
    <s v="SER_GRAL"/>
    <s v="C890900608"/>
    <s v="ALMACENES  EXITO SA"/>
    <n v="56900"/>
    <n v="15.47036432843937"/>
    <s v="COP"/>
    <s v="false"/>
  </r>
  <r>
    <s v="PCA"/>
    <s v="CO"/>
    <x v="3"/>
    <n v="702"/>
    <s v="CO Ops Mall"/>
    <s v="DLOZADA"/>
    <x v="2"/>
    <s v="1200146807"/>
    <s v="20"/>
    <x v="3064"/>
    <s v="APOYO EMERG 13 FEBRERO LLUVIA PCA"/>
    <d v="2026-03-06T00:00:00"/>
    <s v="EXT_AFLOREZ"/>
    <s v="ZSRV"/>
    <s v=""/>
    <s v="C800125313"/>
    <s v="SUMMAR PROCESOS S.A.S"/>
    <n v="56207"/>
    <n v="15.281946710168571"/>
    <s v="COP"/>
    <s v="false"/>
  </r>
  <r>
    <s v="3510"/>
    <s v="PE"/>
    <x v="1"/>
    <n v="904"/>
    <s v="Corp Gcia Contabi"/>
    <s v="AROJAS"/>
    <x v="2"/>
    <s v="1200146256"/>
    <s v="10"/>
    <x v="3432"/>
    <s v="SERVICIOS TRIBUTARIOS ENERO 2026"/>
    <d v="2026-02-24T00:00:00"/>
    <s v="PMUNOZ"/>
    <s v="ZSRV"/>
    <s v=""/>
    <s v="P54744099"/>
    <s v="ESTUDIO JORGE AVENDANO ABOGADOS"/>
    <n v="14.44"/>
    <n v="14.44"/>
    <s v="USD"/>
    <s v="false"/>
  </r>
  <r>
    <s v="3520"/>
    <s v="PE"/>
    <x v="1"/>
    <n v="904"/>
    <s v="Corp Gcia Contabi"/>
    <s v="AROJAS"/>
    <x v="2"/>
    <s v="1200146255"/>
    <s v="10"/>
    <x v="3433"/>
    <s v="SERVICIOS TRIBUTARIOS ENERO 26"/>
    <d v="2026-02-24T00:00:00"/>
    <s v="PMUNOZ"/>
    <s v="ZSRV"/>
    <s v=""/>
    <s v="P54744099"/>
    <s v="ESTUDIO JORGE AVENDANO ABOGADOS"/>
    <n v="14.44"/>
    <n v="14.44"/>
    <s v="USD"/>
    <s v="false"/>
  </r>
  <r>
    <s v="3300"/>
    <s v="PE"/>
    <x v="1"/>
    <n v="904"/>
    <s v="Corp Gcia Contabi"/>
    <s v="AROJAS"/>
    <x v="2"/>
    <s v="1200146252"/>
    <s v="10"/>
    <x v="3434"/>
    <s v="SERVICIOS TRIBUTARIOS ENERO 2026"/>
    <d v="2026-02-24T00:00:00"/>
    <s v="PMUNOZ"/>
    <s v="ZSRV"/>
    <s v=""/>
    <s v="P54744099"/>
    <s v="ESTUDIO JORGE AVENDANO ABOGADOS"/>
    <n v="14.44"/>
    <n v="14.44"/>
    <s v="USD"/>
    <s v="false"/>
  </r>
  <r>
    <s v="6000"/>
    <s v="PE"/>
    <x v="2"/>
    <n v="804"/>
    <s v="PE Marketing Mall"/>
    <s v="AATOCHE"/>
    <x v="2"/>
    <s v="1200144275"/>
    <s v="10"/>
    <x v="3435"/>
    <s v="POP_Promociones/Marcas-Diseño_Letreros_P"/>
    <d v="2026-01-20T00:00:00"/>
    <s v="EXT_KNOLASCO"/>
    <s v="ZSRV"/>
    <s v="SER_MKT"/>
    <s v="P53875769"/>
    <s v="DACA PUBLICIDAD SAC"/>
    <n v="49"/>
    <n v="14.202898550724637"/>
    <s v="PEN"/>
    <s v="false"/>
  </r>
  <r>
    <s v="6000"/>
    <s v="PE"/>
    <x v="2"/>
    <n v="804"/>
    <s v="PE Marketing Mall"/>
    <s v="AATOCHE"/>
    <x v="2"/>
    <s v="1200146118"/>
    <s v="10"/>
    <x v="3436"/>
    <s v="POP_Sickers cuaderno_BTS"/>
    <d v="2026-02-23T00:00:00"/>
    <s v="EXT_BRODRIGU"/>
    <s v="ZSRV"/>
    <s v=""/>
    <s v="P53875769"/>
    <s v="DACA PUBLICIDAD SAC"/>
    <n v="49"/>
    <n v="14.202898550724637"/>
    <s v="PEN"/>
    <s v="false"/>
  </r>
  <r>
    <s v="6150"/>
    <s v="PE"/>
    <x v="2"/>
    <n v="802"/>
    <s v="PE Ops Mall"/>
    <s v="Ameza"/>
    <x v="2"/>
    <s v="1200146089"/>
    <s v="10"/>
    <x v="3437"/>
    <s v="Proyecto Radios PoC: Equipos de respaldo"/>
    <d v="2026-02-22T00:00:00"/>
    <s v="AMEZAR"/>
    <s v="ZSRV"/>
    <s v="SER_VARIO"/>
    <s v="P55219583"/>
    <s v="SERVICIOS EVENTOS SPECIALES"/>
    <n v="47.88"/>
    <n v="13.878260869565217"/>
    <s v="PEN"/>
    <s v="false"/>
  </r>
  <r>
    <s v="6700"/>
    <s v="PE"/>
    <x v="2"/>
    <n v="802"/>
    <s v="PE Ops Mall"/>
    <s v="ZDIAZ"/>
    <x v="2"/>
    <s v="1200146024"/>
    <s v="10"/>
    <x v="3438"/>
    <s v="SUMINISTRO COMPRA DE ORING"/>
    <d v="2026-02-20T00:00:00"/>
    <s v="ZDIAZ"/>
    <s v="ZSRV"/>
    <s v=""/>
    <s v="P56607803"/>
    <s v="NATIONAL FACILITIES MANAGEMENT S.A."/>
    <n v="46.67"/>
    <n v="13.527536231884058"/>
    <s v="PEN"/>
    <s v="false"/>
  </r>
  <r>
    <s v="1100"/>
    <s v="CL"/>
    <x v="0"/>
    <n v="604"/>
    <s v="CL Marketing Mall"/>
    <s v="MGALLARDO"/>
    <x v="3"/>
    <s v="1200147386"/>
    <s v="10"/>
    <x v="3439"/>
    <s v="GRAFICAS/ TARJETON MONSTER/ MAR 26"/>
    <d v="2026-03-16T00:00:00"/>
    <s v="MGALLARDOC"/>
    <s v="ZSRV"/>
    <s v=""/>
    <s v="76593514"/>
    <s v="TEMPO PRODUCCIONES BY DS SPA"/>
    <n v="12500"/>
    <n v="13.499940600261359"/>
    <s v="CLP"/>
    <s v="false"/>
  </r>
  <r>
    <s v="OAS"/>
    <s v="CO"/>
    <x v="3"/>
    <n v="703"/>
    <s v="CO Ops Out/Strip"/>
    <s v="LCHARRY"/>
    <x v="3"/>
    <s v="1200147347"/>
    <s v="20"/>
    <x v="2575"/>
    <s v="ESCALA CONEXION SENDERO PEATONAL"/>
    <d v="2026-03-15T00:00:00"/>
    <s v="LCHARRY"/>
    <s v="ZSRV"/>
    <s v=""/>
    <s v="C901024772"/>
    <s v="DM INGENIERIA INTEGRAL SAS NIT 9010"/>
    <n v="49500"/>
    <n v="13.458401305057096"/>
    <s v="COP"/>
    <s v="false"/>
  </r>
  <r>
    <s v="3520"/>
    <s v="PE"/>
    <x v="1"/>
    <n v="928"/>
    <s v="Corp Gest Riesgo"/>
    <s v="cfuentes"/>
    <x v="1"/>
    <s v="1400009119"/>
    <s v="10"/>
    <x v="3440"/>
    <s v="Endoso prórroga Póliza Ciberseguridad 22"/>
    <d v="2026-01-08T00:00:00"/>
    <s v="PMUNOZ"/>
    <s v="ZPMH"/>
    <s v=""/>
    <s v="P39062500"/>
    <s v="CHUBB PERU S.A. COMPANIA DE SEGUROS"/>
    <n v="13.12"/>
    <n v="13.12"/>
    <s v="USD"/>
    <s v="false"/>
  </r>
  <r>
    <s v="PAG"/>
    <s v="CO"/>
    <x v="3"/>
    <n v="701"/>
    <s v="CO Center Manager"/>
    <s v="AALCOCER"/>
    <x v="2"/>
    <s v="1200145120"/>
    <s v="30"/>
    <x v="2823"/>
    <s v="SUMINISTRO CAF Y PAP.. O% BQ FEB"/>
    <d v="2026-02-05T00:00:00"/>
    <s v="EXT_VGONZALE"/>
    <s v="ZSRV"/>
    <s v=""/>
    <s v="C900074348"/>
    <s v="SUMICORP LTDA"/>
    <n v="47400"/>
    <n v="12.887438825448614"/>
    <s v="COP"/>
    <s v="false"/>
  </r>
  <r>
    <s v="4300"/>
    <s v="CO"/>
    <x v="3"/>
    <n v="701"/>
    <s v="CO Center Manager"/>
    <s v="AJIMENEZ"/>
    <x v="2"/>
    <s v="1200146671"/>
    <s v="20"/>
    <x v="3380"/>
    <s v="COMPRA INSUMOS PAPELERIA"/>
    <d v="2026-03-04T00:00:00"/>
    <s v="EXT_VCARMONA"/>
    <s v="ZSRV"/>
    <s v="SER_GRAL"/>
    <s v="C816006677"/>
    <s v="SABER S.A.S"/>
    <n v="44600"/>
    <n v="12.126155519303969"/>
    <s v="COP"/>
    <s v="false"/>
  </r>
  <r>
    <s v="BOG"/>
    <s v="CO"/>
    <x v="3"/>
    <n v="701"/>
    <s v="CO Center Manager"/>
    <s v="ABARRAGAN"/>
    <x v="2"/>
    <s v="1200145278"/>
    <s v="30"/>
    <x v="3113"/>
    <s v="INSUMOS CAFETERIA PLC 0% ENE"/>
    <d v="2026-02-09T00:00:00"/>
    <s v="LBARRAGAN"/>
    <s v="ZSRV"/>
    <s v=""/>
    <s v="C900284209"/>
    <s v="PRODIASEO SAS"/>
    <n v="44000"/>
    <n v="11.963023382272974"/>
    <s v="COP"/>
    <s v="false"/>
  </r>
  <r>
    <s v="PRT"/>
    <s v="CL"/>
    <x v="0"/>
    <n v="928"/>
    <s v="Corp Gest Riesgo"/>
    <s v="cfuentes"/>
    <x v="1"/>
    <s v="1400009142"/>
    <s v="10"/>
    <x v="3441"/>
    <s v="Endoso prórroga Póliza Ciberseguridad 22"/>
    <d v="2026-01-09T00:00:00"/>
    <s v="PMUNOZ"/>
    <s v="ZPMH"/>
    <s v=""/>
    <s v="99225000"/>
    <s v="CHUBB SEGUROS CHILE S.A."/>
    <n v="11.4"/>
    <n v="11.4"/>
    <s v="USD"/>
    <s v="false"/>
  </r>
  <r>
    <s v="BOG"/>
    <s v="CO"/>
    <x v="3"/>
    <n v="710"/>
    <s v="CO Sgcia Personas"/>
    <s v="JVASQUEZ"/>
    <x v="2"/>
    <s v="1200143949"/>
    <s v="20"/>
    <x v="2655"/>
    <s v="Arreglo filtracion oficinas"/>
    <d v="2026-01-13T00:00:00"/>
    <s v="JVASQUEZ"/>
    <s v="ZSRV"/>
    <s v=""/>
    <s v="C901709864"/>
    <s v="HARGLOS INGENIERIA S.A.S"/>
    <n v="41723"/>
    <n v="11.343936922240347"/>
    <s v="COP"/>
    <s v="false"/>
  </r>
  <r>
    <s v="DCO"/>
    <s v="CO"/>
    <x v="3"/>
    <n v="711"/>
    <s v="CO A.Finanzas"/>
    <s v="abarragan"/>
    <x v="2"/>
    <s v="1200143723"/>
    <s v="20"/>
    <x v="3218"/>
    <s v="CORRETAJE"/>
    <d v="2026-01-07T00:00:00"/>
    <s v="LBARRAGAN"/>
    <s v="ZSRV"/>
    <s v=""/>
    <s v="C900610585"/>
    <s v="EASY TAXI COLOMBIA S.A.S"/>
    <n v="38946"/>
    <n v="10.588907014681892"/>
    <s v="COP"/>
    <s v="false"/>
  </r>
  <r>
    <s v="BOG"/>
    <s v="CO"/>
    <x v="3"/>
    <n v="702"/>
    <s v="CO Ops Mall"/>
    <s v="CARO CORTES"/>
    <x v="2"/>
    <s v="1200145301"/>
    <s v="20"/>
    <x v="3343"/>
    <s v="INSUMOS PRIMEROS AUXI FEBRERO EX 2026"/>
    <d v="2026-02-09T00:00:00"/>
    <s v="EXT_APAREDES"/>
    <s v="ZSRV"/>
    <s v=""/>
    <s v="C900284209"/>
    <s v="PRODIASEO SAS"/>
    <n v="33000"/>
    <n v="8.9722675367047309"/>
    <s v="COP"/>
    <s v="false"/>
  </r>
  <r>
    <s v="OUL"/>
    <s v="PE"/>
    <x v="1"/>
    <n v="804"/>
    <s v="PE Marketing Mall"/>
    <s v="YPAREDES"/>
    <x v="2"/>
    <s v="1200146903"/>
    <s v="10"/>
    <x v="3442"/>
    <s v="Eventos_BTS _Alquiler de micrófono"/>
    <d v="2026-03-09T00:00:00"/>
    <s v="EXT_ACHIHUAN"/>
    <s v="ZSRV"/>
    <s v="SER_MKT"/>
    <s v="P20416564"/>
    <s v="SUSAN LEON PRODUCCIONES Y REPRESENT"/>
    <n v="30"/>
    <n v="8.695652173913043"/>
    <s v="PEN"/>
    <s v="false"/>
  </r>
  <r>
    <s v="3510"/>
    <s v="PE"/>
    <x v="1"/>
    <n v="928"/>
    <s v="Corp Gest Riesgo"/>
    <s v="cfuentes"/>
    <x v="1"/>
    <s v="1400009117"/>
    <s v="10"/>
    <x v="3443"/>
    <s v="Endoso prórroga Póliza Ciberseguridad 22"/>
    <d v="2026-01-08T00:00:00"/>
    <s v="PMUNOZ"/>
    <s v="ZPMH"/>
    <s v=""/>
    <s v="P39062500"/>
    <s v="CHUBB PERU S.A. COMPANIA DE SEGUROS"/>
    <n v="7.64"/>
    <n v="7.64"/>
    <s v="USD"/>
    <s v="false"/>
  </r>
  <r>
    <s v="3540"/>
    <s v="PE"/>
    <x v="1"/>
    <n v="810"/>
    <s v="PE Área Personas"/>
    <s v="GRAVINES"/>
    <x v="2"/>
    <s v="1200146413"/>
    <s v="20"/>
    <x v="2338"/>
    <s v="INAFECTO CAFETERIA FEBRERO 26"/>
    <d v="2026-02-26T00:00:00"/>
    <s v="GRAVINES"/>
    <s v="ZSRV"/>
    <s v="SER_MKT"/>
    <s v="P34054975"/>
    <s v="CONQUISTADORES REAL SERVICE S.A"/>
    <n v="25"/>
    <n v="7.2463768115942022"/>
    <s v="PEN"/>
    <s v="false"/>
  </r>
  <r>
    <s v="BOG"/>
    <s v="CO"/>
    <x v="3"/>
    <n v="710"/>
    <s v="CO Sgcia Personas"/>
    <s v="JVASQUEZ"/>
    <x v="2"/>
    <s v="1200144041"/>
    <s v="20"/>
    <x v="2852"/>
    <s v="Limpieza canaletas oficinas PLC"/>
    <d v="2026-01-14T00:00:00"/>
    <s v="JVASQUEZ"/>
    <s v="ZSRV"/>
    <s v=""/>
    <s v="C901342629"/>
    <s v="ANDRADE INGENIERIA Y DISENO SAS"/>
    <n v="26400"/>
    <n v="7.1778140293637849"/>
    <s v="COP"/>
    <s v="false"/>
  </r>
  <r>
    <s v="6030"/>
    <s v="PE"/>
    <x v="2"/>
    <n v="928"/>
    <s v="Corp Gest Riesgo"/>
    <s v="cfuentes"/>
    <x v="1"/>
    <s v="1400009128"/>
    <s v="10"/>
    <x v="3444"/>
    <s v="Endoso prórroga Póliza Ciberseguridad 22"/>
    <d v="2026-01-08T00:00:00"/>
    <s v="PMUNOZ"/>
    <s v="ZPMH"/>
    <s v=""/>
    <s v="P39062500"/>
    <s v="CHUBB PERU S.A. COMPANIA DE SEGUROS"/>
    <n v="7.14"/>
    <n v="7.14"/>
    <s v="USD"/>
    <s v="false"/>
  </r>
  <r>
    <s v="3450"/>
    <s v="PE"/>
    <x v="1"/>
    <n v="928"/>
    <s v="Corp Gest Riesgo"/>
    <s v="cfuentes"/>
    <x v="1"/>
    <s v="1400009116"/>
    <s v="10"/>
    <x v="3445"/>
    <s v="Endoso prórroga Póliza Ciberseguridad 22"/>
    <d v="2026-01-08T00:00:00"/>
    <s v="PMUNOZ"/>
    <s v="ZPMH"/>
    <s v=""/>
    <s v="P39062500"/>
    <s v="CHUBB PERU S.A. COMPANIA DE SEGUROS"/>
    <n v="7.07"/>
    <n v="7.07"/>
    <s v="USD"/>
    <s v="false"/>
  </r>
  <r>
    <s v="BOG"/>
    <s v="CO"/>
    <x v="3"/>
    <n v="710"/>
    <s v="CO Sgcia Personas"/>
    <s v="JVASQUEZ"/>
    <x v="2"/>
    <s v="1200145497"/>
    <s v="20"/>
    <x v="3158"/>
    <s v="Sum e inst sensores iluminacion oficinas"/>
    <d v="2026-02-12T00:00:00"/>
    <s v="JVASQUEZ"/>
    <s v="ZSRV"/>
    <s v=""/>
    <s v="C830043920"/>
    <s v="JIC Y CIA S A S"/>
    <n v="24400"/>
    <n v="6.634040239260468"/>
    <s v="COP"/>
    <s v="false"/>
  </r>
  <r>
    <s v="DCO"/>
    <s v="CO"/>
    <x v="3"/>
    <n v="710"/>
    <s v="CO Sgcia Personas"/>
    <s v="JVASQUEZ"/>
    <x v="2"/>
    <s v="1200146622"/>
    <s v="20"/>
    <x v="3032"/>
    <s v="Sum e inst cintas antideslizantes Of PLC"/>
    <d v="2026-03-03T00:00:00"/>
    <s v="JVASQUEZ"/>
    <s v="ZSRV"/>
    <s v=""/>
    <s v="C901709864"/>
    <s v="HARGLOS INGENIERIA S.A.S"/>
    <n v="23100"/>
    <n v="6.2805872756933114"/>
    <s v="COP"/>
    <s v="false"/>
  </r>
  <r>
    <s v="4300"/>
    <s v="CO"/>
    <x v="3"/>
    <n v="701"/>
    <s v="CO Center Manager"/>
    <s v="AJIMENEZ"/>
    <x v="2"/>
    <s v="1200146620"/>
    <s v="20"/>
    <x v="3318"/>
    <s v="COMPRA INSUMOS CAFETERIA"/>
    <d v="2026-03-03T00:00:00"/>
    <s v="EXT_VCARMONA"/>
    <s v="ZSRV"/>
    <s v="SER_GRAL"/>
    <s v="C890900608"/>
    <s v="ALMACENES  EXITO SA"/>
    <n v="21914"/>
    <n v="5.958129418162045"/>
    <s v="COP"/>
    <s v="false"/>
  </r>
  <r>
    <s v="6500"/>
    <s v="PE"/>
    <x v="2"/>
    <n v="928"/>
    <s v="Corp Gest Riesgo"/>
    <s v="cfuentes"/>
    <x v="1"/>
    <s v="1400009125"/>
    <s v="10"/>
    <x v="3446"/>
    <s v="Endoso prórroga Póliza Ciberseguridad 22"/>
    <d v="2026-01-08T00:00:00"/>
    <s v="PMUNOZ"/>
    <s v="ZPMH"/>
    <s v=""/>
    <s v="P39062500"/>
    <s v="CHUBB PERU S.A. COMPANIA DE SEGUROS"/>
    <n v="5.15"/>
    <n v="5.15"/>
    <s v="USD"/>
    <s v="false"/>
  </r>
  <r>
    <s v="PHM"/>
    <s v="CO"/>
    <x v="3"/>
    <n v="701"/>
    <s v="CO Center Manager"/>
    <s v="SESCOBAR"/>
    <x v="2"/>
    <s v="1200145186"/>
    <s v="20"/>
    <x v="3232"/>
    <s v="INSUMOS PAPELERIA"/>
    <d v="2026-02-06T00:00:00"/>
    <s v="SESCOBAR"/>
    <s v="ZSRV"/>
    <s v=""/>
    <s v="C901446733"/>
    <s v="EL PUNTO CADENA S.A.S"/>
    <n v="18866"/>
    <n v="5.1294181620445896"/>
    <s v="COP"/>
    <s v="false"/>
  </r>
  <r>
    <s v="6740"/>
    <s v="PE"/>
    <x v="2"/>
    <n v="928"/>
    <s v="Corp Gest Riesgo"/>
    <s v="cfuentes"/>
    <x v="1"/>
    <s v="1400009123"/>
    <s v="10"/>
    <x v="3447"/>
    <s v="Endoso prórroga Póliza Ciberseguridad 22"/>
    <d v="2026-01-08T00:00:00"/>
    <s v="PMUNOZ"/>
    <s v="ZPMH"/>
    <s v=""/>
    <s v="P39062500"/>
    <s v="CHUBB PERU S.A. COMPANIA DE SEGUROS"/>
    <n v="5.0199999999999996"/>
    <n v="5.0199999999999996"/>
    <s v="USD"/>
    <s v="false"/>
  </r>
  <r>
    <s v="DCO"/>
    <s v="CO"/>
    <x v="3"/>
    <n v="711"/>
    <s v="CO A.Finanzas"/>
    <s v="ABARRAGAN"/>
    <x v="2"/>
    <s v="1200145441"/>
    <s v="20"/>
    <x v="2688"/>
    <s v="INSUMOS CAF. 5% ENE"/>
    <d v="2026-02-11T00:00:00"/>
    <s v="LBARRAGAN"/>
    <s v="ZSRV"/>
    <s v=""/>
    <s v="C900284209"/>
    <s v="PRODIASEO SAS"/>
    <n v="17500"/>
    <n v="4.7580206634040243"/>
    <s v="COP"/>
    <s v="false"/>
  </r>
  <r>
    <s v="DCO"/>
    <s v="CO"/>
    <x v="3"/>
    <n v="711"/>
    <s v="CO A.Finanzas"/>
    <s v="ABARRAGAN"/>
    <x v="2"/>
    <s v="1200146859"/>
    <s v="20"/>
    <x v="2662"/>
    <s v="INSUMOS CAFETERIA 5% MARZ"/>
    <d v="2026-03-09T00:00:00"/>
    <s v="LBARRAGAN"/>
    <s v="ZSRV"/>
    <s v=""/>
    <s v="C900284209"/>
    <s v="PRODIASEO SAS"/>
    <n v="17500"/>
    <n v="4.7580206634040243"/>
    <s v="COP"/>
    <s v="false"/>
  </r>
  <r>
    <s v="DCO"/>
    <s v="CO"/>
    <x v="3"/>
    <n v="710"/>
    <s v="CO Sgcia Personas"/>
    <s v="C Ibañez"/>
    <x v="2"/>
    <s v="1200145468"/>
    <s v="20"/>
    <x v="3402"/>
    <s v="Botiquin Actualizado AFECTO"/>
    <d v="2026-02-12T00:00:00"/>
    <s v="PRA_KCUBIDES"/>
    <s v="ZSRV"/>
    <s v=""/>
    <s v="C901522119"/>
    <s v="COMERCIALIZADORA MORAM S.A.S"/>
    <n v="16500"/>
    <n v="4.4861337683523654"/>
    <s v="COP"/>
    <s v="false"/>
  </r>
  <r>
    <s v="DCO"/>
    <s v="CO"/>
    <x v="3"/>
    <n v="710"/>
    <s v="CO Sgcia Personas"/>
    <s v="JVASQUEZ"/>
    <x v="2"/>
    <s v="1200145705"/>
    <s v="20"/>
    <x v="3164"/>
    <s v="Desmonte y monte mob meeting point Of"/>
    <d v="2026-02-16T00:00:00"/>
    <s v="JVASQUEZ"/>
    <s v="ZSRV"/>
    <s v=""/>
    <s v="C901389509"/>
    <s v="GRUPO SERVICIOS Y SOLUCIONES MODULA"/>
    <n v="14000"/>
    <n v="3.8064165307232192"/>
    <s v="COP"/>
    <s v="false"/>
  </r>
  <r>
    <s v="CEM"/>
    <s v="CL"/>
    <x v="0"/>
    <n v="928"/>
    <s v="Corp Gest Riesgo"/>
    <s v="cfuentes"/>
    <x v="1"/>
    <s v="1400009143"/>
    <s v="10"/>
    <x v="3448"/>
    <s v="Endoso prórroga Póliza Ciberseguridad 22"/>
    <d v="2026-01-12T00:00:00"/>
    <s v="PMUNOZ"/>
    <s v="ZPMH"/>
    <s v=""/>
    <s v="99225000"/>
    <s v="CHUBB SEGUROS CHILE S.A."/>
    <n v="3.8"/>
    <n v="3.8"/>
    <s v="USD"/>
    <s v="false"/>
  </r>
  <r>
    <s v="6550"/>
    <s v="PE"/>
    <x v="2"/>
    <n v="928"/>
    <s v="Corp Gest Riesgo"/>
    <s v="cfuentes"/>
    <x v="1"/>
    <s v="1400009122"/>
    <s v="10"/>
    <x v="3449"/>
    <s v="Endoso prórroga Póliza Ciberseguridad 22"/>
    <d v="2026-01-08T00:00:00"/>
    <s v="PMUNOZ"/>
    <s v="ZPMH"/>
    <s v=""/>
    <s v="P39062500"/>
    <s v="CHUBB PERU S.A. COMPANIA DE SEGUROS"/>
    <n v="3.31"/>
    <n v="3.31"/>
    <s v="USD"/>
    <s v="false"/>
  </r>
  <r>
    <s v="6650"/>
    <s v="PE"/>
    <x v="2"/>
    <n v="928"/>
    <s v="Corp Gest Riesgo"/>
    <s v="cfuentes"/>
    <x v="1"/>
    <s v="1400009124"/>
    <s v="10"/>
    <x v="3450"/>
    <s v="Endoso prórroga Póliza Ciberseguridad 22"/>
    <d v="2026-01-08T00:00:00"/>
    <s v="PMUNOZ"/>
    <s v="ZPMH"/>
    <s v=""/>
    <s v="P39062500"/>
    <s v="CHUBB PERU S.A. COMPANIA DE SEGUROS"/>
    <n v="3.1"/>
    <n v="3.1"/>
    <s v="USD"/>
    <s v="false"/>
  </r>
  <r>
    <s v="BOG"/>
    <s v="CO"/>
    <x v="3"/>
    <n v="710"/>
    <s v="CO Sgcia Personas"/>
    <s v="JVASQUEZ"/>
    <x v="2"/>
    <s v="1200146623"/>
    <s v="20"/>
    <x v="3332"/>
    <s v="Sum e inst cintas antideslizantes Of PLC"/>
    <d v="2026-03-03T00:00:00"/>
    <s v="JVASQUEZ"/>
    <s v="ZSRV"/>
    <s v=""/>
    <s v="C901709864"/>
    <s v="HARGLOS INGENIERIA S.A.S"/>
    <n v="9900"/>
    <n v="2.6916802610114194"/>
    <s v="COP"/>
    <s v="false"/>
  </r>
  <r>
    <s v="PHM"/>
    <s v="CO"/>
    <x v="3"/>
    <n v="701"/>
    <s v="CO Center Manager"/>
    <s v="SESCOBAR"/>
    <x v="2"/>
    <s v="1200145195"/>
    <s v="20"/>
    <x v="3421"/>
    <s v="INSUMOS CAFETERÍA ADMON"/>
    <d v="2026-02-06T00:00:00"/>
    <s v="SESCOBAR"/>
    <s v="ZSRV"/>
    <s v=""/>
    <s v="C901446733"/>
    <s v="EL PUNTO CADENA S.A.S"/>
    <n v="9773"/>
    <n v="2.6571506253398587"/>
    <s v="COP"/>
    <s v="false"/>
  </r>
  <r>
    <s v="6700"/>
    <s v="PE"/>
    <x v="2"/>
    <n v="928"/>
    <s v="Corp Gest Riesgo"/>
    <s v="cfuentes"/>
    <x v="1"/>
    <s v="1400009121"/>
    <s v="10"/>
    <x v="3451"/>
    <s v="Endoso prórroga Póliza Ciberseguridad 22"/>
    <d v="2026-01-08T00:00:00"/>
    <s v="PMUNOZ"/>
    <s v="ZPMH"/>
    <s v=""/>
    <s v="P39062500"/>
    <s v="CHUBB PERU S.A. COMPANIA DE SEGUROS"/>
    <n v="2.31"/>
    <n v="2.31"/>
    <s v="USD"/>
    <s v="false"/>
  </r>
  <r>
    <s v="6150"/>
    <s v="PE"/>
    <x v="2"/>
    <n v="928"/>
    <s v="Corp Gest Riesgo"/>
    <s v="cfuentes"/>
    <x v="1"/>
    <s v="1400009120"/>
    <s v="10"/>
    <x v="3452"/>
    <s v="Endoso prórroga Póliza Ciberseguridad 22"/>
    <d v="2026-01-08T00:00:00"/>
    <s v="PMUNOZ"/>
    <s v="ZPMH"/>
    <s v=""/>
    <s v="P39062500"/>
    <s v="CHUBB PERU S.A. COMPANIA DE SEGUROS"/>
    <n v="2.14"/>
    <n v="2.14"/>
    <s v="USD"/>
    <s v="false"/>
  </r>
  <r>
    <s v="6400"/>
    <s v="PE"/>
    <x v="2"/>
    <n v="928"/>
    <s v="Corp Gest Riesgo"/>
    <s v="cfuentes"/>
    <x v="1"/>
    <s v="1400009126"/>
    <s v="10"/>
    <x v="3453"/>
    <s v="Endoso prórroga Póliza Ciberseguridad 22"/>
    <d v="2026-01-08T00:00:00"/>
    <s v="PMUNOZ"/>
    <s v="ZPMH"/>
    <s v=""/>
    <s v="P39062500"/>
    <s v="CHUBB PERU S.A. COMPANIA DE SEGUROS"/>
    <n v="1.76"/>
    <n v="1.76"/>
    <s v="USD"/>
    <s v="false"/>
  </r>
  <r>
    <s v="BOG"/>
    <s v="CO"/>
    <x v="3"/>
    <n v="710"/>
    <s v="CO Sgcia Personas"/>
    <s v="JVASQUEZ"/>
    <x v="2"/>
    <s v="1200145708"/>
    <s v="20"/>
    <x v="3388"/>
    <s v="Desmonte y monte mob meeting point Of"/>
    <d v="2026-02-16T00:00:00"/>
    <s v="JVASQUEZ"/>
    <s v="ZSRV"/>
    <s v=""/>
    <s v="C901389509"/>
    <s v="GRUPO SERVICIOS Y SOLUCIONES MODULA"/>
    <n v="6000"/>
    <n v="1.6313213703099512"/>
    <s v="COP"/>
    <s v="false"/>
  </r>
  <r>
    <s v="3450"/>
    <s v="PE"/>
    <x v="1"/>
    <n v="928"/>
    <s v="Corp Gest Riesgo"/>
    <s v="cfuentes"/>
    <x v="1"/>
    <s v="1400009118"/>
    <s v="10"/>
    <x v="3454"/>
    <s v="Endoso prórroga Póliza Ciberseguridad 22"/>
    <d v="2026-01-08T00:00:00"/>
    <s v="PMUNOZ"/>
    <s v="ZPMH"/>
    <s v=""/>
    <s v="P39062500"/>
    <s v="CHUBB PERU S.A. COMPANIA DE SEGUROS"/>
    <n v="0.03"/>
    <n v="0.03"/>
    <s v="USD"/>
    <s v="fal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1998AC-158F-4C32-9BF0-29F88E535A0C}" name="TablaDinámica4" cacheId="4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2">
  <location ref="J8:M13" firstHeaderRow="0" firstDataRow="1" firstDataCol="1"/>
  <pivotFields count="21">
    <pivotField showAll="0"/>
    <pivotField showAll="0"/>
    <pivotField axis="axisRow" showAll="0" sortType="descending">
      <items count="5">
        <item n="DCL" sd="0" x="0"/>
        <item n="DCO" sd="0" x="3"/>
        <item n="DPE" sd="0" x="1"/>
        <item sd="0" x="2"/>
        <item t="default" sd="0"/>
      </items>
      <autoSortScope>
        <pivotArea dataOnly="0" outline="0" fieldPosition="0">
          <references count="1">
            <reference field="4294967294" count="1" selected="0">
              <x v="2"/>
            </reference>
          </references>
        </pivotArea>
      </autoSortScope>
    </pivotField>
    <pivotField showAll="0"/>
    <pivotField showAll="0"/>
    <pivotField showAll="0"/>
    <pivotField showAll="0">
      <items count="8">
        <item x="2"/>
        <item m="1" x="6"/>
        <item x="0"/>
        <item m="1" x="4"/>
        <item x="1"/>
        <item m="1" x="5"/>
        <item x="3"/>
        <item t="default"/>
      </items>
    </pivotField>
    <pivotField showAll="0"/>
    <pivotField showAll="0"/>
    <pivotField axis="axisRow" dataField="1" showAll="0">
      <items count="3469">
        <item x="1042"/>
        <item x="382"/>
        <item x="452"/>
        <item x="2955"/>
        <item x="2239"/>
        <item x="2039"/>
        <item x="2154"/>
        <item x="3127"/>
        <item x="3314"/>
        <item x="2325"/>
        <item x="3125"/>
        <item x="2252"/>
        <item x="317"/>
        <item x="3340"/>
        <item x="2288"/>
        <item x="1669"/>
        <item x="2550"/>
        <item x="1539"/>
        <item x="1627"/>
        <item x="3288"/>
        <item x="2858"/>
        <item x="2699"/>
        <item x="2840"/>
        <item x="2762"/>
        <item x="1094"/>
        <item x="1030"/>
        <item x="922"/>
        <item x="462"/>
        <item x="1711"/>
        <item x="2226"/>
        <item x="1712"/>
        <item x="1350"/>
        <item x="3304"/>
        <item x="2890"/>
        <item x="1831"/>
        <item x="2787"/>
        <item x="2156"/>
        <item x="2130"/>
        <item x="3419"/>
        <item x="3404"/>
        <item x="703"/>
        <item x="1358"/>
        <item x="1163"/>
        <item x="3285"/>
        <item x="490"/>
        <item x="360"/>
        <item x="145"/>
        <item x="1213"/>
        <item x="2877"/>
        <item x="1833"/>
        <item x="2900"/>
        <item x="1720"/>
        <item x="677"/>
        <item x="3206"/>
        <item x="1551"/>
        <item x="1955"/>
        <item x="2416"/>
        <item x="3313"/>
        <item x="3221"/>
        <item x="1818"/>
        <item x="878"/>
        <item x="1105"/>
        <item x="1436"/>
        <item x="2835"/>
        <item x="2583"/>
        <item x="2889"/>
        <item x="1819"/>
        <item x="2084"/>
        <item x="1253"/>
        <item x="1365"/>
        <item x="1366"/>
        <item x="1044"/>
        <item x="2467"/>
        <item x="3148"/>
        <item x="2818"/>
        <item x="3091"/>
        <item x="3218"/>
        <item x="474"/>
        <item x="144"/>
        <item x="239"/>
        <item x="227"/>
        <item x="771"/>
        <item x="2935"/>
        <item x="2497"/>
        <item x="2692"/>
        <item x="2791"/>
        <item x="2056"/>
        <item x="1168"/>
        <item x="501"/>
        <item x="3305"/>
        <item x="355"/>
        <item x="476"/>
        <item x="393"/>
        <item x="744"/>
        <item x="600"/>
        <item x="2469"/>
        <item x="1543"/>
        <item x="1091"/>
        <item x="1297"/>
        <item x="471"/>
        <item x="2716"/>
        <item x="2661"/>
        <item x="1526"/>
        <item x="2517"/>
        <item x="2966"/>
        <item x="638"/>
        <item x="431"/>
        <item x="262"/>
        <item x="816"/>
        <item x="800"/>
        <item x="871"/>
        <item x="424"/>
        <item x="1058"/>
        <item x="1069"/>
        <item x="734"/>
        <item x="1070"/>
        <item x="709"/>
        <item x="2795"/>
        <item x="1814"/>
        <item x="1530"/>
        <item x="3192"/>
        <item x="2134"/>
        <item x="1342"/>
        <item x="1270"/>
        <item x="2240"/>
        <item x="2633"/>
        <item x="1682"/>
        <item x="973"/>
        <item x="678"/>
        <item x="2064"/>
        <item x="2065"/>
        <item x="2579"/>
        <item x="140"/>
        <item x="335"/>
        <item x="303"/>
        <item x="1599"/>
        <item x="1920"/>
        <item x="1962"/>
        <item x="2109"/>
        <item x="2241"/>
        <item x="1314"/>
        <item x="2875"/>
        <item x="1964"/>
        <item x="2046"/>
        <item x="1580"/>
        <item x="2694"/>
        <item x="1640"/>
        <item x="1659"/>
        <item x="1660"/>
        <item x="1243"/>
        <item x="2094"/>
        <item x="674"/>
        <item x="1145"/>
        <item x="882"/>
        <item x="2657"/>
        <item x="356"/>
        <item x="2331"/>
        <item x="3358"/>
        <item x="2846"/>
        <item x="1531"/>
        <item x="2965"/>
        <item x="2933"/>
        <item x="2763"/>
        <item x="3052"/>
        <item x="1287"/>
        <item x="2592"/>
        <item x="1351"/>
        <item x="2904"/>
        <item x="1179"/>
        <item x="2905"/>
        <item x="2029"/>
        <item x="6"/>
        <item x="162"/>
        <item x="1390"/>
        <item x="1683"/>
        <item x="1192"/>
        <item x="1824"/>
        <item x="1194"/>
        <item x="2648"/>
        <item x="2192"/>
        <item x="2501"/>
        <item x="1133"/>
        <item x="255"/>
        <item x="960"/>
        <item x="542"/>
        <item x="810"/>
        <item x="2614"/>
        <item x="2615"/>
        <item x="1684"/>
        <item x="1685"/>
        <item x="1519"/>
        <item x="1823"/>
        <item x="1879"/>
        <item x="1902"/>
        <item x="2508"/>
        <item x="1352"/>
        <item x="2082"/>
        <item x="792"/>
        <item x="1809"/>
        <item x="3036"/>
        <item x="2320"/>
        <item x="2417"/>
        <item x="367"/>
        <item x="187"/>
        <item x="369"/>
        <item x="685"/>
        <item x="976"/>
        <item x="36"/>
        <item x="235"/>
        <item x="1353"/>
        <item x="1102"/>
        <item x="267"/>
        <item x="3354"/>
        <item x="1305"/>
        <item x="1719"/>
        <item x="2776"/>
        <item x="2095"/>
        <item x="2184"/>
        <item x="1647"/>
        <item x="549"/>
        <item x="552"/>
        <item x="1500"/>
        <item x="2149"/>
        <item x="3278"/>
        <item x="1843"/>
        <item x="2655"/>
        <item x="3427"/>
        <item x="3400"/>
        <item x="1097"/>
        <item x="1169"/>
        <item x="3401"/>
        <item x="2559"/>
        <item x="842"/>
        <item x="813"/>
        <item x="864"/>
        <item x="2569"/>
        <item x="2978"/>
        <item x="2681"/>
        <item x="2749"/>
        <item x="1523"/>
        <item x="1903"/>
        <item x="492"/>
        <item x="2368"/>
        <item x="2420"/>
        <item x="2275"/>
        <item x="2865"/>
        <item x="2144"/>
        <item x="94"/>
        <item x="1718"/>
        <item x="1571"/>
        <item x="1688"/>
        <item x="1438"/>
        <item x="2891"/>
        <item x="1658"/>
        <item x="2539"/>
        <item x="2709"/>
        <item x="1334"/>
        <item x="1689"/>
        <item x="2537"/>
        <item x="1802"/>
        <item x="2977"/>
        <item x="3329"/>
        <item x="789"/>
        <item x="2380"/>
        <item x="2635"/>
        <item x="935"/>
        <item x="2730"/>
        <item x="2852"/>
        <item x="2129"/>
        <item x="2384"/>
        <item x="2500"/>
        <item x="247"/>
        <item x="2438"/>
        <item x="1904"/>
        <item x="3081"/>
        <item x="1713"/>
        <item x="66"/>
        <item x="1871"/>
        <item x="1700"/>
        <item x="3181"/>
        <item x="2698"/>
        <item x="3228"/>
        <item x="761"/>
        <item x="1127"/>
        <item x="430"/>
        <item x="815"/>
        <item x="1226"/>
        <item x="446"/>
        <item x="3250"/>
        <item x="2683"/>
        <item x="1065"/>
        <item x="294"/>
        <item x="804"/>
        <item x="698"/>
        <item x="8"/>
        <item x="1562"/>
        <item x="2271"/>
        <item x="1965"/>
        <item x="2076"/>
        <item x="2471"/>
        <item x="2224"/>
        <item x="301"/>
        <item x="478"/>
        <item x="1536"/>
        <item x="836"/>
        <item x="2479"/>
        <item x="2959"/>
        <item x="2960"/>
        <item x="2072"/>
        <item x="1739"/>
        <item x="300"/>
        <item x="397"/>
        <item x="181"/>
        <item x="1220"/>
        <item x="2019"/>
        <item x="1652"/>
        <item m="1" x="3461"/>
        <item x="3412"/>
        <item x="1372"/>
        <item x="1392"/>
        <item x="1633"/>
        <item x="2547"/>
        <item x="1882"/>
        <item x="2637"/>
        <item x="1947"/>
        <item x="2689"/>
        <item x="2011"/>
        <item x="2788"/>
        <item x="320"/>
        <item x="3248"/>
        <item x="3287"/>
        <item x="2883"/>
        <item x="2040"/>
        <item x="154"/>
        <item x="2502"/>
        <item x="984"/>
        <item m="1" x="3464"/>
        <item x="1379"/>
        <item x="3103"/>
        <item x="1880"/>
        <item x="2738"/>
        <item x="1475"/>
        <item x="2388"/>
        <item x="3199"/>
        <item x="1418"/>
        <item x="2248"/>
        <item x="1865"/>
        <item x="3182"/>
        <item x="2914"/>
        <item x="1941"/>
        <item x="1605"/>
        <item x="1850"/>
        <item x="1254"/>
        <item x="1219"/>
        <item x="2058"/>
        <item x="1854"/>
        <item x="2985"/>
        <item x="1223"/>
        <item x="2503"/>
        <item x="1987"/>
        <item x="2225"/>
        <item x="2461"/>
        <item x="3301"/>
        <item x="3290"/>
        <item x="1294"/>
        <item m="1" x="3465"/>
        <item x="930"/>
        <item x="3056"/>
        <item x="1905"/>
        <item x="1385"/>
        <item x="1701"/>
        <item x="2462"/>
        <item x="1921"/>
        <item x="1502"/>
        <item x="2911"/>
        <item x="2691"/>
        <item x="444"/>
        <item x="1316"/>
        <item x="2773"/>
        <item x="1338"/>
        <item x="2036"/>
        <item x="1331"/>
        <item x="1420"/>
        <item x="3171"/>
        <item x="1617"/>
        <item x="2108"/>
        <item x="3157"/>
        <item x="3351"/>
        <item x="3086"/>
        <item x="2775"/>
        <item x="458"/>
        <item x="1340"/>
        <item x="2822"/>
        <item x="1421"/>
        <item x="1466"/>
        <item x="1919"/>
        <item m="1" x="3458"/>
        <item x="470"/>
        <item x="1634"/>
        <item x="1553"/>
        <item x="1428"/>
        <item x="2385"/>
        <item x="1668"/>
        <item x="1928"/>
        <item x="353"/>
        <item x="2926"/>
        <item x="3326"/>
        <item x="1836"/>
        <item x="3138"/>
        <item x="801"/>
        <item x="2274"/>
        <item x="2906"/>
        <item x="2801"/>
        <item x="1637"/>
        <item x="2066"/>
        <item x="29"/>
        <item x="1516"/>
        <item x="126"/>
        <item x="711"/>
        <item x="2112"/>
        <item x="1957"/>
        <item x="1032"/>
        <item x="3106"/>
        <item x="1173"/>
        <item x="1036"/>
        <item x="3188"/>
        <item x="2398"/>
        <item x="2131"/>
        <item x="3291"/>
        <item x="3292"/>
        <item x="3293"/>
        <item x="3294"/>
        <item x="2913"/>
        <item x="2257"/>
        <item x="2258"/>
        <item x="2259"/>
        <item x="1245"/>
        <item x="1246"/>
        <item x="2289"/>
        <item x="1975"/>
        <item x="3155"/>
        <item x="2077"/>
        <item x="52"/>
        <item x="2886"/>
        <item x="264"/>
        <item x="594"/>
        <item x="3058"/>
        <item x="423"/>
        <item x="1149"/>
        <item x="1034"/>
        <item x="167"/>
        <item x="3282"/>
        <item x="2015"/>
        <item x="2381"/>
        <item x="1984"/>
        <item x="2820"/>
        <item x="1624"/>
        <item x="3077"/>
        <item x="2000"/>
        <item x="2336"/>
        <item x="1286"/>
        <item x="3283"/>
        <item x="906"/>
        <item x="540"/>
        <item x="944"/>
        <item x="2007"/>
        <item x="2280"/>
        <item x="1141"/>
        <item x="2556"/>
        <item x="2164"/>
        <item x="1893"/>
        <item x="1367"/>
        <item x="438"/>
        <item x="2057"/>
        <item x="388"/>
        <item x="1476"/>
        <item x="2706"/>
        <item x="3152"/>
        <item x="1139"/>
        <item x="970"/>
        <item x="21"/>
        <item x="3004"/>
        <item x="642"/>
        <item x="287"/>
        <item x="1816"/>
        <item x="441"/>
        <item x="1332"/>
        <item x="2004"/>
        <item x="3397"/>
        <item x="2901"/>
        <item x="2529"/>
        <item x="3092"/>
        <item x="3093"/>
        <item x="1056"/>
        <item x="2347"/>
        <item x="3390"/>
        <item x="1546"/>
        <item x="1247"/>
        <item x="3425"/>
        <item x="3331"/>
        <item x="489"/>
        <item m="1" x="3463"/>
        <item x="2101"/>
        <item x="505"/>
        <item x="1359"/>
        <item x="2412"/>
        <item x="2253"/>
        <item x="2538"/>
        <item x="2330"/>
        <item x="2063"/>
        <item x="2915"/>
        <item x="2916"/>
        <item x="1888"/>
        <item x="3279"/>
        <item x="2992"/>
        <item x="994"/>
        <item x="3435"/>
        <item x="2251"/>
        <item x="2421"/>
        <item x="3010"/>
        <item x="1724"/>
        <item x="1337"/>
        <item x="1707"/>
        <item x="1513"/>
        <item x="1214"/>
        <item x="1321"/>
        <item x="3079"/>
        <item x="1440"/>
        <item x="1520"/>
        <item x="2465"/>
        <item x="1521"/>
        <item x="3392"/>
        <item x="2572"/>
        <item x="537"/>
        <item x="1795"/>
        <item x="53"/>
        <item x="1354"/>
        <item x="3355"/>
        <item x="2636"/>
        <item x="2162"/>
        <item x="1646"/>
        <item x="2215"/>
        <item x="1990"/>
        <item x="2603"/>
        <item x="1991"/>
        <item x="1510"/>
        <item m="1" x="3467"/>
        <item x="3048"/>
        <item x="246"/>
        <item x="3114"/>
        <item x="1808"/>
        <item x="2247"/>
        <item x="2389"/>
        <item x="1556"/>
        <item x="1325"/>
        <item x="2110"/>
        <item x="869"/>
        <item x="425"/>
        <item x="1255"/>
        <item x="786"/>
        <item x="1899"/>
        <item x="2576"/>
        <item x="1821"/>
        <item x="2909"/>
        <item x="2522"/>
        <item x="2841"/>
        <item x="2608"/>
        <item x="2807"/>
        <item x="1586"/>
        <item x="686"/>
        <item x="1901"/>
        <item x="2986"/>
        <item x="1138"/>
        <item m="1" x="3457"/>
        <item x="2081"/>
        <item x="3320"/>
        <item x="1839"/>
        <item x="2102"/>
        <item x="1758"/>
        <item x="1181"/>
        <item x="2934"/>
        <item x="3142"/>
        <item x="2290"/>
        <item x="2318"/>
        <item x="1677"/>
        <item x="1611"/>
        <item x="2123"/>
        <item x="415"/>
        <item x="2878"/>
        <item x="2737"/>
        <item x="2824"/>
        <item x="2932"/>
        <item x="2721"/>
        <item x="587"/>
        <item x="1209"/>
        <item x="840"/>
        <item x="618"/>
        <item x="780"/>
        <item x="1376"/>
        <item x="1517"/>
        <item x="265"/>
        <item x="611"/>
        <item x="2816"/>
        <item x="1803"/>
        <item x="3396"/>
        <item x="1804"/>
        <item x="2562"/>
        <item x="2920"/>
        <item x="2962"/>
        <item x="2141"/>
        <item x="768"/>
        <item x="937"/>
        <item x="137"/>
        <item x="1302"/>
        <item x="2439"/>
        <item x="710"/>
        <item x="1210"/>
        <item x="1783"/>
        <item x="934"/>
        <item x="1992"/>
        <item x="1993"/>
        <item x="2833"/>
        <item x="3406"/>
        <item x="1575"/>
        <item m="1" x="3460"/>
        <item x="2612"/>
        <item x="648"/>
        <item x="890"/>
        <item x="767"/>
        <item x="1077"/>
        <item x="2750"/>
        <item x="2397"/>
        <item x="2907"/>
        <item x="2492"/>
        <item x="2668"/>
        <item x="2119"/>
        <item x="2643"/>
        <item m="1" x="3459"/>
        <item x="742"/>
        <item x="2697"/>
        <item x="2894"/>
        <item x="2332"/>
        <item x="1439"/>
        <item x="1690"/>
        <item x="1607"/>
        <item x="1954"/>
        <item x="3276"/>
        <item x="2582"/>
        <item x="2979"/>
        <item x="395"/>
        <item x="2047"/>
        <item x="2625"/>
        <item x="2885"/>
        <item x="1256"/>
        <item x="2079"/>
        <item x="3145"/>
        <item x="2163"/>
        <item x="2429"/>
        <item x="2170"/>
        <item x="2687"/>
        <item x="784"/>
        <item m="1" x="3456"/>
        <item x="929"/>
        <item x="661"/>
        <item x="1540"/>
        <item x="3096"/>
        <item x="1733"/>
        <item x="1764"/>
        <item x="1153"/>
        <item x="3097"/>
        <item x="3119"/>
        <item x="2518"/>
        <item x="1033"/>
        <item x="547"/>
        <item x="2244"/>
        <item x="481"/>
        <item x="558"/>
        <item x="175"/>
        <item x="559"/>
        <item x="426"/>
        <item x="545"/>
        <item x="342"/>
        <item x="1086"/>
        <item x="80"/>
        <item x="403"/>
        <item x="122"/>
        <item x="115"/>
        <item x="278"/>
        <item x="2847"/>
        <item x="1645"/>
        <item x="1052"/>
        <item x="765"/>
        <item x="1950"/>
        <item x="1606"/>
        <item x="2009"/>
        <item x="2054"/>
        <item x="849"/>
        <item x="2291"/>
        <item x="2193"/>
        <item x="1788"/>
        <item x="385"/>
        <item x="405"/>
        <item x="447"/>
        <item x="2936"/>
        <item x="3346"/>
        <item x="1061"/>
        <item x="1591"/>
        <item x="541"/>
        <item x="1424"/>
        <item x="2322"/>
        <item x="3139"/>
        <item x="2853"/>
        <item x="2595"/>
        <item x="1283"/>
        <item x="1873"/>
        <item x="3359"/>
        <item x="806"/>
        <item x="435"/>
        <item x="886"/>
        <item x="708"/>
        <item x="511"/>
        <item x="3262"/>
        <item x="2480"/>
        <item x="2703"/>
        <item x="848"/>
        <item x="3128"/>
        <item x="188"/>
        <item x="1995"/>
        <item x="868"/>
        <item x="506"/>
        <item x="3321"/>
        <item x="3322"/>
        <item x="1730"/>
        <item x="2075"/>
        <item x="3223"/>
        <item x="1150"/>
        <item x="1592"/>
        <item x="2080"/>
        <item x="3373"/>
        <item x="705"/>
        <item x="625"/>
        <item x="2194"/>
        <item x="1393"/>
        <item x="675"/>
        <item x="2606"/>
        <item x="3126"/>
        <item x="2751"/>
        <item x="2433"/>
        <item x="1025"/>
        <item x="1364"/>
        <item x="1641"/>
        <item x="3173"/>
        <item x="1906"/>
        <item x="2418"/>
        <item x="3040"/>
        <item x="2292"/>
        <item x="2802"/>
        <item x="544"/>
        <item x="1258"/>
        <item x="2996"/>
        <item x="1949"/>
        <item x="3382"/>
        <item x="442"/>
        <item x="2980"/>
        <item m="1" x="3462"/>
        <item x="2235"/>
        <item x="592"/>
        <item x="2472"/>
        <item x="1593"/>
        <item x="2799"/>
        <item x="1051"/>
        <item x="713"/>
        <item x="2128"/>
        <item x="1583"/>
        <item x="1363"/>
        <item x="1266"/>
        <item x="1259"/>
        <item x="2195"/>
        <item x="1907"/>
        <item x="865"/>
        <item x="2690"/>
        <item x="3319"/>
        <item x="323"/>
        <item x="2059"/>
        <item x="1989"/>
        <item x="2256"/>
        <item x="3252"/>
        <item x="158"/>
        <item x="152"/>
        <item x="626"/>
        <item x="200"/>
        <item x="1644"/>
        <item x="2481"/>
        <item x="2482"/>
        <item x="3347"/>
        <item x="2366"/>
        <item x="560"/>
        <item x="464"/>
        <item x="2115"/>
        <item x="1068"/>
        <item x="2333"/>
        <item x="1631"/>
        <item x="2120"/>
        <item x="319"/>
        <item x="1866"/>
        <item x="3205"/>
        <item x="3054"/>
        <item x="690"/>
        <item x="1732"/>
        <item x="2001"/>
        <item x="2495"/>
        <item x="1087"/>
        <item x="2519"/>
        <item x="503"/>
        <item x="1963"/>
        <item x="2316"/>
        <item x="3216"/>
        <item x="1558"/>
        <item x="422"/>
        <item x="915"/>
        <item x="1840"/>
        <item x="2848"/>
        <item x="2908"/>
        <item x="411"/>
        <item x="1825"/>
        <item x="3422"/>
        <item x="1612"/>
        <item x="1095"/>
        <item x="1613"/>
        <item x="1001"/>
        <item x="2474"/>
        <item x="65"/>
        <item x="735"/>
        <item x="343"/>
        <item x="2483"/>
        <item x="2484"/>
        <item x="2485"/>
        <item x="1815"/>
        <item x="752"/>
        <item x="770"/>
        <item x="2779"/>
        <item x="1740"/>
        <item x="1708"/>
        <item x="912"/>
        <item x="2139"/>
        <item x="1848"/>
        <item x="2616"/>
        <item x="2617"/>
        <item x="2739"/>
        <item x="1883"/>
        <item x="177"/>
        <item x="1542"/>
        <item x="2086"/>
        <item x="2476"/>
        <item x="1361"/>
        <item x="1588"/>
        <item x="866"/>
        <item x="585"/>
        <item x="3118"/>
        <item x="341"/>
        <item x="3069"/>
        <item x="1416"/>
        <item x="2836"/>
        <item x="3087"/>
        <item x="3015"/>
        <item x="1474"/>
        <item x="3233"/>
        <item x="2196"/>
        <item x="1649"/>
        <item x="220"/>
        <item x="1533"/>
        <item x="966"/>
        <item x="1635"/>
        <item x="2506"/>
        <item x="2507"/>
        <item x="612"/>
        <item x="2317"/>
        <item x="2189"/>
        <item x="2477"/>
        <item x="2478"/>
        <item x="2938"/>
        <item x="614"/>
        <item x="328"/>
        <item x="1211"/>
        <item x="736"/>
        <item x="413"/>
        <item x="751"/>
        <item x="16"/>
        <item x="583"/>
        <item x="3251"/>
        <item x="530"/>
        <item x="715"/>
        <item x="1015"/>
        <item x="401"/>
        <item x="1326"/>
        <item x="127"/>
        <item x="2486"/>
        <item x="314"/>
        <item x="827"/>
        <item x="659"/>
        <item x="361"/>
        <item x="1394"/>
        <item x="3193"/>
        <item x="257"/>
        <item x="1584"/>
        <item x="640"/>
        <item x="3084"/>
        <item x="756"/>
        <item x="2722"/>
        <item x="2078"/>
        <item x="2068"/>
        <item x="1726"/>
        <item x="1849"/>
        <item x="888"/>
        <item x="2731"/>
        <item x="668"/>
        <item x="2723"/>
        <item x="3200"/>
        <item x="3348"/>
        <item x="263"/>
        <item x="215"/>
        <item x="953"/>
        <item x="1560"/>
        <item x="905"/>
        <item x="4"/>
        <item x="1829"/>
        <item x="346"/>
        <item x="1060"/>
        <item x="1131"/>
        <item x="206"/>
        <item x="202"/>
        <item x="1756"/>
        <item x="1974"/>
        <item x="3266"/>
        <item x="3277"/>
        <item x="3263"/>
        <item x="997"/>
        <item x="3323"/>
        <item x="714"/>
        <item x="98"/>
        <item x="1894"/>
        <item x="1775"/>
        <item x="3265"/>
        <item x="2014"/>
        <item x="2902"/>
        <item x="2409"/>
        <item x="2045"/>
        <item x="561"/>
        <item x="40"/>
        <item x="2390"/>
        <item x="461"/>
        <item x="2581"/>
        <item x="2946"/>
        <item x="3272"/>
        <item x="977"/>
        <item x="195"/>
        <item x="928"/>
        <item x="1710"/>
        <item x="646"/>
        <item x="2663"/>
        <item x="2165"/>
        <item x="2943"/>
        <item x="2857"/>
        <item x="203"/>
        <item x="1629"/>
        <item x="2281"/>
        <item x="1248"/>
        <item x="2843"/>
        <item x="2282"/>
        <item x="1485"/>
        <item x="1887"/>
        <item x="484"/>
        <item x="699"/>
        <item m="1" x="3466"/>
        <item x="2987"/>
        <item x="434"/>
        <item x="3030"/>
        <item x="2512"/>
        <item x="1969"/>
        <item x="138"/>
        <item x="1409"/>
        <item x="1889"/>
        <item x="2860"/>
        <item x="2868"/>
        <item x="275"/>
        <item x="1072"/>
        <item x="37"/>
        <item x="1304"/>
        <item x="1176"/>
        <item x="3247"/>
        <item x="513"/>
        <item x="783"/>
        <item x="628"/>
        <item x="160"/>
        <item x="292"/>
        <item x="1460"/>
        <item x="354"/>
        <item x="1472"/>
        <item x="867"/>
        <item x="623"/>
        <item x="57"/>
        <item x="863"/>
        <item x="2440"/>
        <item x="2020"/>
        <item x="2021"/>
        <item x="2279"/>
        <item x="1697"/>
        <item x="2169"/>
        <item x="1743"/>
        <item x="3330"/>
        <item x="2604"/>
        <item x="2958"/>
        <item x="2771"/>
        <item x="2586"/>
        <item x="2030"/>
        <item x="682"/>
        <item x="2659"/>
        <item x="2929"/>
        <item x="1303"/>
        <item x="1425"/>
        <item x="2138"/>
        <item x="2323"/>
        <item x="875"/>
        <item x="2114"/>
        <item x="285"/>
        <item x="3185"/>
        <item x="2321"/>
        <item x="2954"/>
        <item x="1371"/>
        <item x="2874"/>
        <item x="1773"/>
        <item x="985"/>
        <item x="2300"/>
        <item x="2682"/>
        <item x="1360"/>
        <item x="1135"/>
        <item x="533"/>
        <item x="3107"/>
        <item x="1430"/>
        <item x="1922"/>
        <item x="1053"/>
        <item x="290"/>
        <item x="453"/>
        <item x="3170"/>
        <item x="1874"/>
        <item x="1702"/>
        <item x="2456"/>
        <item x="2457"/>
        <item x="1703"/>
        <item x="1704"/>
        <item x="1482"/>
        <item x="2458"/>
        <item x="1705"/>
        <item x="2188"/>
        <item x="3112"/>
        <item x="1199"/>
        <item x="182"/>
        <item x="606"/>
        <item x="3333"/>
        <item x="1335"/>
        <item x="1152"/>
        <item x="2448"/>
        <item x="1411"/>
        <item x="3224"/>
        <item x="1426"/>
        <item x="1427"/>
        <item x="1429"/>
        <item x="2437"/>
        <item x="1310"/>
        <item x="575"/>
        <item x="9"/>
        <item x="2060"/>
        <item x="951"/>
        <item x="1075"/>
        <item x="3280"/>
        <item x="2037"/>
        <item x="1844"/>
        <item x="2460"/>
        <item x="2103"/>
        <item x="3115"/>
        <item x="1681"/>
        <item x="142"/>
        <item x="3051"/>
        <item x="2293"/>
        <item x="3270"/>
        <item x="2378"/>
        <item x="2952"/>
        <item x="1686"/>
        <item x="1805"/>
        <item x="2393"/>
        <item x="2375"/>
        <item x="2376"/>
        <item x="2577"/>
        <item x="2100"/>
        <item x="529"/>
        <item x="1412"/>
        <item x="3336"/>
        <item x="1040"/>
        <item x="894"/>
        <item x="324"/>
        <item x="170"/>
        <item x="1936"/>
        <item x="3211"/>
        <item x="291"/>
        <item x="1423"/>
        <item x="297"/>
        <item x="1328"/>
        <item x="1126"/>
        <item x="3356"/>
        <item x="662"/>
        <item x="720"/>
        <item x="3111"/>
        <item x="1557"/>
        <item x="2157"/>
        <item x="1108"/>
        <item x="2652"/>
        <item x="3140"/>
        <item x="3003"/>
        <item x="339"/>
        <item x="2752"/>
        <item x="1128"/>
        <item x="3281"/>
        <item x="998"/>
        <item x="855"/>
        <item x="896"/>
        <item x="3129"/>
        <item x="3066"/>
        <item x="2098"/>
        <item x="3151"/>
        <item x="375"/>
        <item x="807"/>
        <item x="1471"/>
        <item x="2475"/>
        <item x="1478"/>
        <item x="1088"/>
        <item x="2964"/>
        <item x="2968"/>
        <item x="3222"/>
        <item x="637"/>
        <item x="153"/>
        <item x="149"/>
        <item x="184"/>
        <item x="2350"/>
        <item x="1527"/>
        <item x="1827"/>
        <item x="3229"/>
        <item x="196"/>
        <item x="895"/>
        <item x="1355"/>
        <item x="619"/>
        <item x="1306"/>
        <item x="2798"/>
        <item x="3041"/>
        <item x="824"/>
        <item x="2535"/>
        <item x="2166"/>
        <item x="1979"/>
        <item x="46"/>
        <item x="2770"/>
        <item x="2553"/>
        <item x="384"/>
        <item x="3179"/>
        <item x="2931"/>
        <item x="731"/>
        <item x="2365"/>
        <item x="1107"/>
        <item x="821"/>
        <item x="622"/>
        <item x="898"/>
        <item x="2660"/>
        <item x="2717"/>
        <item x="958"/>
        <item x="701"/>
        <item x="607"/>
        <item x="615"/>
        <item x="891"/>
        <item x="2453"/>
        <item x="2880"/>
        <item x="2327"/>
        <item x="667"/>
        <item x="1945"/>
        <item x="1994"/>
        <item x="3020"/>
        <item x="1996"/>
        <item x="2991"/>
        <item x="87"/>
        <item x="1269"/>
        <item x="3027"/>
        <item x="899"/>
        <item x="900"/>
        <item x="901"/>
        <item x="1020"/>
        <item x="902"/>
        <item x="602"/>
        <item x="2197"/>
        <item x="408"/>
        <item x="1509"/>
        <item x="2823"/>
        <item x="1295"/>
        <item x="2013"/>
        <item x="260"/>
        <item x="1046"/>
        <item x="588"/>
        <item x="2707"/>
        <item x="987"/>
        <item x="3421"/>
        <item x="2624"/>
        <item x="3083"/>
        <item x="763"/>
        <item x="927"/>
        <item x="3232"/>
        <item x="1143"/>
        <item x="2022"/>
        <item x="2548"/>
        <item x="1951"/>
        <item x="3042"/>
        <item x="654"/>
        <item x="573"/>
        <item x="3146"/>
        <item x="834"/>
        <item x="2383"/>
        <item x="3383"/>
        <item x="2324"/>
        <item x="556"/>
        <item x="1268"/>
        <item x="3063"/>
        <item x="2339"/>
        <item x="2396"/>
        <item x="2605"/>
        <item x="1296"/>
        <item x="3393"/>
        <item x="1933"/>
        <item x="3043"/>
        <item x="2563"/>
        <item x="1981"/>
        <item x="3343"/>
        <item x="2410"/>
        <item x="1822"/>
        <item x="1018"/>
        <item x="2228"/>
        <item x="1653"/>
        <item x="2646"/>
        <item x="3236"/>
        <item x="2242"/>
        <item x="785"/>
        <item x="649"/>
        <item x="1620"/>
        <item x="1661"/>
        <item x="1662"/>
        <item x="3113"/>
        <item x="2118"/>
        <item x="1188"/>
        <item x="2116"/>
        <item x="136"/>
        <item x="1898"/>
        <item x="1378"/>
        <item x="2218"/>
        <item x="1387"/>
        <item x="972"/>
        <item x="1276"/>
        <item x="3177"/>
        <item x="2147"/>
        <item x="2854"/>
        <item x="3131"/>
        <item x="2855"/>
        <item x="3341"/>
        <item x="3070"/>
        <item x="2757"/>
        <item x="3132"/>
        <item x="2450"/>
        <item x="2758"/>
        <item x="2759"/>
        <item x="3071"/>
        <item x="2856"/>
        <item x="3072"/>
        <item x="3133"/>
        <item x="3073"/>
        <item x="3074"/>
        <item x="2451"/>
        <item x="518"/>
        <item x="1453"/>
        <item x="240"/>
        <item x="1333"/>
        <item x="2018"/>
        <item x="399"/>
        <item x="2641"/>
        <item x="30"/>
        <item x="3075"/>
        <item x="166"/>
        <item x="694"/>
        <item x="695"/>
        <item x="114"/>
        <item x="417"/>
        <item x="1414"/>
        <item x="254"/>
        <item x="2008"/>
        <item x="2796"/>
        <item x="1908"/>
        <item x="1503"/>
        <item x="2254"/>
        <item x="2718"/>
        <item x="3134"/>
        <item x="3135"/>
        <item x="1029"/>
        <item x="312"/>
        <item x="3226"/>
        <item x="2127"/>
        <item x="3227"/>
        <item x="3342"/>
        <item x="2441"/>
        <item x="1504"/>
        <item x="76"/>
        <item x="2206"/>
        <item x="1132"/>
        <item x="105"/>
        <item x="1122"/>
        <item x="1159"/>
        <item x="402"/>
        <item x="1026"/>
        <item x="2870"/>
        <item x="1679"/>
        <item x="309"/>
        <item x="702"/>
        <item x="737"/>
        <item x="1292"/>
        <item x="1140"/>
        <item x="1512"/>
        <item x="1092"/>
        <item x="947"/>
        <item x="777"/>
        <item x="231"/>
        <item x="1089"/>
        <item x="1784"/>
        <item x="449"/>
        <item x="3349"/>
        <item x="270"/>
        <item x="374"/>
        <item x="283"/>
        <item x="945"/>
        <item x="2470"/>
        <item x="2656"/>
        <item x="400"/>
        <item x="872"/>
        <item x="477"/>
        <item x="528"/>
        <item x="3022"/>
        <item x="2174"/>
        <item x="1581"/>
        <item x="738"/>
        <item x="1239"/>
        <item x="3246"/>
        <item x="493"/>
        <item x="2207"/>
        <item x="3391"/>
        <item x="3344"/>
        <item x="3049"/>
        <item x="2800"/>
        <item x="1716"/>
        <item x="1837"/>
        <item x="1217"/>
        <item x="1284"/>
        <item x="2921"/>
        <item x="2432"/>
        <item x="562"/>
        <item x="1010"/>
        <item x="465"/>
        <item x="74"/>
        <item x="3189"/>
        <item x="1741"/>
        <item x="3273"/>
        <item x="1563"/>
        <item x="2400"/>
        <item x="538"/>
        <item x="1413"/>
        <item x="1721"/>
        <item x="2813"/>
        <item x="1900"/>
        <item x="2760"/>
        <item x="718"/>
        <item x="3174"/>
        <item x="2419"/>
        <item x="207"/>
        <item x="3172"/>
        <item x="2688"/>
        <item x="3394"/>
        <item x="3197"/>
        <item x="1407"/>
        <item x="468"/>
        <item x="3180"/>
        <item x="455"/>
        <item x="739"/>
        <item x="2744"/>
        <item x="2487"/>
        <item x="1780"/>
        <item x="273"/>
        <item x="825"/>
        <item x="826"/>
        <item x="557"/>
        <item x="632"/>
        <item x="577"/>
        <item x="1146"/>
        <item x="313"/>
        <item x="2234"/>
        <item x="2884"/>
        <item x="3415"/>
        <item x="3214"/>
        <item x="3076"/>
        <item x="2753"/>
        <item x="2803"/>
        <item x="3289"/>
        <item x="494"/>
        <item x="1810"/>
        <item x="2052"/>
        <item x="2267"/>
        <item x="1228"/>
        <item x="1229"/>
        <item x="1230"/>
        <item x="1315"/>
        <item x="2454"/>
        <item x="3375"/>
        <item x="1395"/>
        <item x="3399"/>
        <item x="1779"/>
        <item x="2922"/>
        <item x="907"/>
        <item x="1650"/>
        <item x="3253"/>
        <item x="1958"/>
        <item x="3215"/>
        <item x="3431"/>
        <item x="2285"/>
        <item x="2286"/>
        <item x="222"/>
        <item x="820"/>
        <item x="1078"/>
        <item x="2233"/>
        <item x="2428"/>
        <item x="1794"/>
        <item x="2705"/>
        <item x="3158"/>
        <item x="1073"/>
        <item x="2523"/>
        <item x="84"/>
        <item x="156"/>
        <item x="3402"/>
        <item x="3274"/>
        <item x="3268"/>
        <item x="3275"/>
        <item x="3307"/>
        <item x="3361"/>
        <item x="3362"/>
        <item x="3363"/>
        <item x="27"/>
        <item x="45"/>
        <item x="621"/>
        <item x="1511"/>
        <item x="2765"/>
        <item x="1419"/>
        <item x="2766"/>
        <item x="1237"/>
        <item x="1312"/>
        <item x="1313"/>
        <item x="2574"/>
        <item x="3123"/>
        <item x="2767"/>
        <item x="1329"/>
        <item x="617"/>
        <item x="520"/>
        <item x="1281"/>
        <item x="1628"/>
        <item x="1763"/>
        <item x="2048"/>
        <item x="803"/>
        <item x="959"/>
        <item x="965"/>
        <item x="822"/>
        <item x="570"/>
        <item x="1167"/>
        <item x="884"/>
        <item x="1454"/>
        <item x="243"/>
        <item x="192"/>
        <item x="2669"/>
        <item x="48"/>
        <item x="598"/>
        <item x="527"/>
        <item x="3094"/>
        <item x="1434"/>
        <item x="2670"/>
        <item x="2032"/>
        <item x="2700"/>
        <item x="2459"/>
        <item x="1800"/>
        <item x="1799"/>
        <item x="2981"/>
        <item x="1752"/>
        <item x="1895"/>
        <item x="2732"/>
        <item x="1224"/>
        <item x="1206"/>
        <item x="2227"/>
        <item x="2862"/>
        <item x="1541"/>
        <item x="3408"/>
        <item x="817"/>
        <item x="2355"/>
        <item x="457"/>
        <item x="988"/>
        <item x="261"/>
        <item x="993"/>
        <item x="1590"/>
        <item x="1614"/>
        <item x="383"/>
        <item x="2546"/>
        <item x="1576"/>
        <item x="968"/>
        <item x="1339"/>
        <item x="1307"/>
        <item x="2442"/>
        <item x="2306"/>
        <item x="1017"/>
        <item x="914"/>
        <item x="381"/>
        <item x="389"/>
        <item x="1998"/>
        <item x="2172"/>
        <item x="112"/>
        <item x="1985"/>
        <item x="406"/>
        <item x="3098"/>
        <item x="1691"/>
        <item x="3381"/>
        <item x="1257"/>
        <item x="1170"/>
        <item x="1320"/>
        <item x="2513"/>
        <item x="2993"/>
        <item x="2713"/>
        <item x="2714"/>
        <item x="1461"/>
        <item x="1142"/>
        <item x="1362"/>
        <item x="2151"/>
        <item x="3303"/>
        <item x="1926"/>
        <item x="2352"/>
        <item x="2974"/>
        <item x="1577"/>
        <item x="2260"/>
        <item x="2132"/>
        <item x="1615"/>
        <item x="1770"/>
        <item x="1698"/>
        <item x="1699"/>
        <item x="33"/>
        <item x="85"/>
        <item x="1619"/>
        <item x="2002"/>
        <item x="2356"/>
        <item x="495"/>
        <item x="376"/>
        <item x="377"/>
        <item x="496"/>
        <item x="917"/>
        <item x="497"/>
        <item x="498"/>
        <item x="918"/>
        <item x="499"/>
        <item x="500"/>
        <item x="302"/>
        <item x="726"/>
        <item x="796"/>
        <item x="1776"/>
        <item x="1777"/>
        <item x="2727"/>
        <item x="1449"/>
        <item x="1147"/>
        <item x="599"/>
        <item x="2326"/>
        <item x="2560"/>
        <item x="1486"/>
        <item x="1238"/>
        <item x="359"/>
        <item x="1505"/>
        <item x="1909"/>
        <item x="3039"/>
        <item x="1714"/>
        <item x="2649"/>
        <item x="790"/>
        <item x="1373"/>
        <item x="1396"/>
        <item x="2650"/>
        <item x="1231"/>
        <item x="2704"/>
        <item x="86"/>
        <item x="1155"/>
        <item x="2307"/>
        <item x="1529"/>
        <item x="1778"/>
        <item x="368"/>
        <item x="1932"/>
        <item x="338"/>
        <item x="3144"/>
        <item x="1090"/>
        <item x="1200"/>
        <item x="2647"/>
        <item x="2155"/>
        <item x="1938"/>
        <item x="1976"/>
        <item x="1444"/>
        <item x="2246"/>
        <item x="1842"/>
        <item x="2221"/>
        <item x="2230"/>
        <item x="1265"/>
        <item x="1059"/>
        <item x="565"/>
        <item x="1174"/>
        <item x="3164"/>
        <item x="3388"/>
        <item x="2034"/>
        <item x="2401"/>
        <item x="704"/>
        <item x="938"/>
        <item x="2882"/>
        <item x="2863"/>
        <item x="2555"/>
        <item x="2567"/>
        <item x="236"/>
        <item x="2232"/>
        <item x="1762"/>
        <item x="1037"/>
        <item x="1009"/>
        <item x="1937"/>
        <item x="2216"/>
        <item x="2319"/>
        <item x="2638"/>
        <item x="3005"/>
        <item x="2466"/>
        <item x="2530"/>
        <item x="923"/>
        <item x="2619"/>
        <item x="2620"/>
        <item x="2784"/>
        <item x="244"/>
        <item x="3249"/>
        <item x="1892"/>
        <item x="432"/>
        <item x="750"/>
        <item x="282"/>
        <item x="485"/>
        <item x="486"/>
        <item x="251"/>
        <item x="567"/>
        <item x="773"/>
        <item x="1817"/>
        <item x="3225"/>
        <item x="889"/>
        <item x="1501"/>
        <item x="2596"/>
        <item x="2273"/>
        <item x="2927"/>
        <item x="2243"/>
        <item x="2534"/>
        <item x="2107"/>
        <item x="1464"/>
        <item x="272"/>
        <item x="532"/>
        <item x="1600"/>
        <item x="757"/>
        <item x="1729"/>
        <item x="305"/>
        <item x="939"/>
        <item x="1766"/>
        <item x="2645"/>
        <item x="51"/>
        <item x="835"/>
        <item x="515"/>
        <item x="364"/>
        <item x="582"/>
        <item x="221"/>
        <item x="1308"/>
        <item x="77"/>
        <item x="1446"/>
        <item x="2348"/>
        <item x="829"/>
        <item x="634"/>
        <item x="1983"/>
        <item x="636"/>
        <item x="2179"/>
        <item x="1178"/>
        <item x="1208"/>
        <item x="1601"/>
        <item x="1602"/>
        <item x="2888"/>
        <item x="2073"/>
        <item x="2488"/>
        <item x="1835"/>
        <item x="3387"/>
        <item x="730"/>
        <item x="712"/>
        <item x="2443"/>
        <item x="1201"/>
        <item x="566"/>
        <item x="2198"/>
        <item x="2199"/>
        <item x="2200"/>
        <item x="1912"/>
        <item x="2671"/>
        <item x="2264"/>
        <item x="2724"/>
        <item x="3067"/>
        <item x="2945"/>
        <item x="2680"/>
        <item x="2597"/>
        <item x="2879"/>
        <item x="3141"/>
        <item x="2104"/>
        <item x="1953"/>
        <item x="853"/>
        <item x="2768"/>
        <item x="1346"/>
        <item x="2580"/>
        <item x="635"/>
        <item x="1608"/>
        <item x="2051"/>
        <item x="1202"/>
        <item x="1525"/>
        <item x="1774"/>
        <item x="2473"/>
        <item x="248"/>
        <item x="1431"/>
        <item x="3183"/>
        <item x="3364"/>
        <item x="3365"/>
        <item x="3366"/>
        <item x="3367"/>
        <item x="472"/>
        <item x="3368"/>
        <item x="3369"/>
        <item x="2997"/>
        <item x="268"/>
        <item x="920"/>
        <item x="921"/>
        <item x="772"/>
        <item x="916"/>
        <item x="1148"/>
        <item x="3104"/>
        <item x="3325"/>
        <item x="1456"/>
        <item x="2792"/>
        <item x="2568"/>
        <item x="3256"/>
        <item x="1043"/>
        <item x="798"/>
        <item x="3261"/>
        <item x="644"/>
        <item x="956"/>
        <item x="525"/>
        <item x="1948"/>
        <item x="1317"/>
        <item x="1318"/>
        <item x="1271"/>
        <item x="1272"/>
        <item x="1397"/>
        <item x="1273"/>
        <item x="2790"/>
        <item x="3370"/>
        <item x="3196"/>
        <item x="2549"/>
        <item x="3371"/>
        <item x="1820"/>
        <item x="2449"/>
        <item x="1811"/>
        <item x="1244"/>
        <item x="1101"/>
        <item x="2341"/>
        <item x="2023"/>
        <item x="3260"/>
        <item x="1066"/>
        <item x="1798"/>
        <item x="1241"/>
        <item x="1535"/>
        <item x="3085"/>
        <item x="3024"/>
        <item x="2031"/>
        <item x="2088"/>
        <item x="1189"/>
        <item x="1826"/>
        <item x="1473"/>
        <item x="1858"/>
        <item x="2062"/>
        <item x="1462"/>
        <item x="89"/>
        <item x="2415"/>
        <item x="2571"/>
        <item x="3147"/>
        <item x="1508"/>
        <item x="1319"/>
        <item x="2187"/>
        <item x="194"/>
        <item x="288"/>
        <item x="788"/>
        <item x="358"/>
        <item x="225"/>
        <item x="68"/>
        <item x="238"/>
        <item x="663"/>
        <item x="1129"/>
        <item x="2940"/>
        <item x="2610"/>
        <item x="2967"/>
        <item x="2265"/>
        <item x="2343"/>
        <item x="3327"/>
        <item x="2444"/>
        <item x="1966"/>
        <item x="1722"/>
        <item x="1790"/>
        <item x="3055"/>
        <item x="2050"/>
        <item x="183"/>
        <item x="2445"/>
        <item x="2819"/>
        <item x="862"/>
        <item x="2896"/>
        <item x="1772"/>
        <item x="2069"/>
        <item x="1734"/>
        <item x="2071"/>
        <item x="1004"/>
        <item x="2430"/>
        <item x="2117"/>
        <item x="2201"/>
        <item x="2540"/>
        <item x="2431"/>
        <item x="3372"/>
        <item x="759"/>
        <item x="932"/>
        <item x="729"/>
        <item x="760"/>
        <item x="391"/>
        <item x="3438"/>
        <item x="1481"/>
        <item x="852"/>
        <item x="3357"/>
        <item x="1215"/>
        <item x="1121"/>
        <item x="706"/>
        <item x="1028"/>
        <item x="1274"/>
        <item x="113"/>
        <item x="2564"/>
        <item x="2565"/>
        <item x="2566"/>
        <item x="2136"/>
        <item x="204"/>
        <item x="1445"/>
        <item x="1830"/>
        <item x="1598"/>
        <item x="1452"/>
        <item x="1344"/>
        <item x="2160"/>
        <item x="409"/>
        <item x="2948"/>
        <item x="2392"/>
        <item x="2229"/>
        <item x="1524"/>
        <item x="2672"/>
        <item x="1422"/>
        <item x="1082"/>
        <item x="1368"/>
        <item x="418"/>
        <item x="3165"/>
        <item x="146"/>
        <item x="1859"/>
        <item x="940"/>
        <item x="1162"/>
        <item x="1997"/>
        <item x="1768"/>
        <item x="885"/>
        <item x="1860"/>
        <item x="1801"/>
        <item x="2557"/>
        <item x="311"/>
        <item x="1195"/>
        <item x="169"/>
        <item x="310"/>
        <item x="948"/>
        <item x="670"/>
        <item x="271"/>
        <item x="1812"/>
        <item x="1891"/>
        <item x="1369"/>
        <item x="148"/>
        <item x="1550"/>
        <item x="2745"/>
        <item x="2573"/>
        <item x="942"/>
        <item x="658"/>
        <item x="957"/>
        <item x="109"/>
        <item x="414"/>
        <item x="519"/>
        <item x="2536"/>
        <item x="1657"/>
        <item x="2552"/>
        <item x="2593"/>
        <item x="3153"/>
        <item x="837"/>
        <item x="1692"/>
        <item x="1623"/>
        <item x="2815"/>
        <item x="808"/>
        <item x="569"/>
        <item x="1753"/>
        <item x="1754"/>
        <item x="2558"/>
        <item x="2764"/>
        <item x="1897"/>
        <item x="2925"/>
        <item x="1080"/>
        <item x="3034"/>
        <item x="2464"/>
        <item x="218"/>
        <item x="828"/>
        <item x="893"/>
        <item x="1161"/>
        <item x="2463"/>
        <item x="2626"/>
        <item x="1832"/>
        <item x="2754"/>
        <item x="2627"/>
        <item x="2133"/>
        <item x="946"/>
        <item x="2334"/>
        <item x="2710"/>
        <item x="3286"/>
        <item x="2951"/>
        <item x="2010"/>
        <item x="150"/>
        <item x="2006"/>
        <item x="1343"/>
        <item x="1432"/>
        <item x="2514"/>
        <item x="523"/>
        <item x="1119"/>
        <item x="2489"/>
        <item x="180"/>
        <item x="961"/>
        <item x="131"/>
        <item x="135"/>
        <item x="1187"/>
        <item x="232"/>
        <item x="624"/>
        <item x="1767"/>
        <item x="2284"/>
        <item x="1910"/>
        <item x="879"/>
        <item x="3254"/>
        <item x="3099"/>
        <item x="883"/>
        <item x="3012"/>
        <item x="3296"/>
        <item x="3013"/>
        <item x="3060"/>
        <item x="2832"/>
        <item x="3242"/>
        <item x="2622"/>
        <item x="3061"/>
        <item x="3243"/>
        <item x="3014"/>
        <item x="3149"/>
        <item x="3297"/>
        <item x="3244"/>
        <item x="3298"/>
        <item x="2623"/>
        <item x="3186"/>
        <item x="3150"/>
        <item x="3245"/>
        <item x="3423"/>
        <item x="3424"/>
        <item x="3350"/>
        <item x="2369"/>
        <item x="151"/>
        <item x="1982"/>
        <item x="2308"/>
        <item x="3437"/>
        <item x="3299"/>
        <item x="873"/>
        <item x="2658"/>
        <item x="2532"/>
        <item x="1458"/>
        <item x="3302"/>
        <item x="926"/>
        <item x="2490"/>
        <item x="2491"/>
        <item x="3436"/>
        <item x="2202"/>
        <item x="1166"/>
        <item x="2042"/>
        <item x="256"/>
        <item x="671"/>
        <item x="463"/>
        <item x="2083"/>
        <item x="2654"/>
        <item x="2386"/>
        <item x="1205"/>
        <item x="2686"/>
        <item x="1695"/>
        <item x="2944"/>
        <item x="1851"/>
        <item x="1747"/>
        <item x="1506"/>
        <item x="1554"/>
        <item x="1483"/>
        <item x="2302"/>
        <item x="1852"/>
        <item x="1748"/>
        <item x="1507"/>
        <item x="1886"/>
        <item x="2096"/>
        <item x="1594"/>
        <item x="1327"/>
        <item x="2961"/>
        <item x="2587"/>
        <item x="555"/>
        <item x="2708"/>
        <item x="2406"/>
        <item x="553"/>
        <item x="2849"/>
        <item x="197"/>
        <item x="517"/>
        <item x="370"/>
        <item x="1079"/>
        <item x="1117"/>
        <item x="1172"/>
        <item x="189"/>
        <item x="2912"/>
        <item x="1706"/>
        <item x="2673"/>
        <item x="2427"/>
        <item x="2924"/>
        <item x="2640"/>
        <item x="3306"/>
        <item x="3338"/>
        <item x="61"/>
        <item x="913"/>
        <item x="1498"/>
        <item x="322"/>
        <item x="50"/>
        <item x="1942"/>
        <item x="584"/>
        <item x="3432"/>
        <item x="3433"/>
        <item x="2876"/>
        <item x="1450"/>
        <item x="3434"/>
        <item x="1930"/>
        <item x="331"/>
        <item x="1943"/>
        <item x="1944"/>
        <item x="2245"/>
        <item x="2839"/>
        <item x="2531"/>
        <item x="3095"/>
        <item x="2794"/>
        <item x="1927"/>
        <item x="2402"/>
        <item x="3037"/>
        <item x="1867"/>
        <item x="3295"/>
        <item x="1212"/>
        <item x="1417"/>
        <item x="2250"/>
        <item x="1868"/>
        <item x="93"/>
        <item x="1856"/>
        <item x="507"/>
        <item x="332"/>
        <item x="603"/>
        <item x="604"/>
        <item x="2090"/>
        <item x="2963"/>
        <item x="2941"/>
        <item x="1656"/>
        <item x="71"/>
        <item x="3053"/>
        <item x="228"/>
        <item x="304"/>
        <item x="1806"/>
        <item x="1746"/>
        <item x="1408"/>
        <item x="2158"/>
        <item x="14"/>
        <item x="325"/>
        <item x="2038"/>
        <item x="437"/>
        <item x="2988"/>
        <item x="2367"/>
        <item x="1988"/>
        <item x="2403"/>
        <item x="2404"/>
        <item x="2214"/>
        <item x="2405"/>
        <item x="1549"/>
        <item x="2585"/>
        <item x="629"/>
        <item x="2903"/>
        <item x="2642"/>
        <item x="536"/>
        <item x="1277"/>
        <item x="1278"/>
        <item x="1279"/>
        <item x="1280"/>
        <item x="2527"/>
        <item x="1771"/>
        <item x="1847"/>
        <item x="2674"/>
        <item x="2644"/>
        <item x="1877"/>
        <item x="1610"/>
        <item x="2543"/>
        <item x="2382"/>
        <item x="847"/>
        <item x="1049"/>
        <item x="1050"/>
        <item x="2892"/>
        <item x="2778"/>
        <item x="1625"/>
        <item x="2294"/>
        <item x="924"/>
        <item x="2399"/>
        <item x="2743"/>
        <item x="1757"/>
        <item x="2504"/>
        <item x="2422"/>
        <item x="2423"/>
        <item x="3257"/>
        <item x="1528"/>
        <item x="2499"/>
        <item x="3100"/>
        <item x="1455"/>
        <item x="747"/>
        <item x="201"/>
        <item x="289"/>
        <item x="83"/>
        <item x="2345"/>
        <item x="1074"/>
        <item x="96"/>
        <item x="1041"/>
        <item x="466"/>
        <item x="1197"/>
        <item x="903"/>
        <item x="372"/>
        <item x="610"/>
        <item x="620"/>
        <item x="171"/>
        <item x="845"/>
        <item x="1636"/>
        <item x="1555"/>
        <item x="1869"/>
        <item x="1861"/>
        <item x="337"/>
        <item x="209"/>
        <item x="1084"/>
        <item x="3184"/>
        <item x="143"/>
        <item x="647"/>
        <item x="955"/>
        <item x="811"/>
        <item x="63"/>
        <item x="1862"/>
        <item x="2684"/>
        <item x="2203"/>
        <item x="1154"/>
        <item x="1760"/>
        <item x="2602"/>
        <item x="1532"/>
        <item x="774"/>
        <item x="2143"/>
        <item x="1386"/>
        <item x="2780"/>
        <item x="2272"/>
        <item x="1136"/>
        <item x="1678"/>
        <item x="1410"/>
        <item x="459"/>
        <item x="1071"/>
        <item x="1917"/>
        <item x="293"/>
        <item x="1785"/>
        <item x="412"/>
        <item x="949"/>
        <item x="2349"/>
        <item x="743"/>
        <item x="2043"/>
        <item x="2049"/>
        <item x="1582"/>
        <item x="2520"/>
        <item x="2544"/>
        <item x="995"/>
        <item x="1112"/>
        <item x="1538"/>
        <item x="550"/>
        <item x="2411"/>
        <item x="2953"/>
        <item x="579"/>
        <item x="841"/>
        <item x="2667"/>
        <item x="2628"/>
        <item x="2928"/>
        <item x="1870"/>
        <item x="2295"/>
        <item x="3130"/>
        <item x="1666"/>
        <item x="1667"/>
        <item x="936"/>
        <item x="2296"/>
        <item x="832"/>
        <item x="3204"/>
        <item x="2679"/>
        <item x="1451"/>
        <item x="2729"/>
        <item x="2509"/>
        <item x="3345"/>
        <item x="2217"/>
        <item x="1913"/>
        <item x="1118"/>
        <item x="1198"/>
        <item x="3163"/>
        <item x="1437"/>
        <item x="919"/>
        <item x="2338"/>
        <item x="996"/>
        <item x="1203"/>
        <item x="723"/>
        <item x="1398"/>
        <item x="1399"/>
        <item x="2827"/>
        <item x="2634"/>
        <item x="344"/>
        <item x="3175"/>
        <item x="1262"/>
        <item x="2171"/>
        <item x="1345"/>
        <item x="2873"/>
        <item x="1477"/>
        <item x="3101"/>
        <item x="1400"/>
        <item x="2391"/>
        <item x="2545"/>
        <item x="419"/>
        <item x="952"/>
        <item x="2024"/>
        <item x="1896"/>
        <item x="2542"/>
        <item x="3169"/>
        <item x="2828"/>
        <item x="2554"/>
        <item x="1956"/>
        <item x="1261"/>
        <item x="1093"/>
        <item x="3413"/>
        <item x="2025"/>
        <item x="269"/>
        <item x="2664"/>
        <item x="2055"/>
        <item x="2106"/>
        <item x="1651"/>
        <item x="2609"/>
        <item x="3029"/>
        <item x="315"/>
        <item x="983"/>
        <item x="1156"/>
        <item x="2806"/>
        <item x="2999"/>
        <item x="390"/>
        <item x="2898"/>
        <item x="2121"/>
        <item x="3050"/>
        <item x="967"/>
        <item x="762"/>
        <item x="2867"/>
        <item x="3009"/>
        <item x="1134"/>
        <item x="1735"/>
        <item x="2261"/>
        <item x="657"/>
        <item x="3026"/>
        <item x="1011"/>
        <item x="1589"/>
        <item x="1545"/>
        <item x="178"/>
        <item x="1435"/>
        <item x="971"/>
        <item x="514"/>
        <item x="467"/>
        <item x="672"/>
        <item x="2255"/>
        <item x="1522"/>
        <item x="3011"/>
        <item x="121"/>
        <item x="454"/>
        <item x="673"/>
        <item x="2363"/>
        <item x="2204"/>
        <item x="230"/>
        <item x="1109"/>
        <item x="436"/>
        <item x="1196"/>
        <item x="3201"/>
        <item x="2970"/>
        <item x="2971"/>
        <item x="3202"/>
        <item x="1171"/>
        <item x="3120"/>
        <item x="2598"/>
        <item x="2850"/>
        <item x="892"/>
        <item x="1915"/>
        <item x="512"/>
        <item x="362"/>
        <item x="3429"/>
        <item x="1076"/>
        <item x="2360"/>
        <item x="2866"/>
        <item x="1973"/>
        <item x="2424"/>
        <item x="2425"/>
        <item x="2426"/>
        <item x="3025"/>
        <item x="11"/>
        <item x="2351"/>
        <item x="2148"/>
        <item x="119"/>
        <item x="2180"/>
        <item x="326"/>
        <item x="740"/>
        <item x="3271"/>
        <item x="746"/>
        <item x="2808"/>
        <item x="1459"/>
        <item x="1618"/>
        <item x="3389"/>
        <item x="3318"/>
        <item x="3374"/>
        <item x="3032"/>
        <item x="3332"/>
        <item x="1401"/>
        <item x="3219"/>
        <item x="2741"/>
        <item x="2829"/>
        <item x="2303"/>
        <item x="2851"/>
        <item x="2346"/>
        <item x="1323"/>
        <item x="168"/>
        <item x="1786"/>
        <item x="75"/>
        <item x="1782"/>
        <item x="416"/>
        <item x="974"/>
        <item x="1124"/>
        <item x="1019"/>
        <item x="327"/>
        <item x="2726"/>
        <item x="2012"/>
        <item x="2085"/>
        <item x="2524"/>
        <item x="348"/>
        <item x="1013"/>
        <item x="212"/>
        <item x="639"/>
        <item x="1986"/>
        <item x="1736"/>
        <item x="799"/>
        <item x="1857"/>
        <item x="78"/>
        <item x="1738"/>
        <item x="1391"/>
        <item x="1569"/>
        <item x="2969"/>
        <item x="2821"/>
        <item x="754"/>
        <item x="2182"/>
        <item x="991"/>
        <item x="1207"/>
        <item x="1116"/>
        <item x="2740"/>
        <item x="2061"/>
        <item x="745"/>
        <item x="880"/>
        <item x="1184"/>
        <item x="931"/>
        <item x="1185"/>
        <item x="3426"/>
        <item x="2842"/>
        <item x="3033"/>
        <item x="3038"/>
        <item x="1016"/>
        <item x="580"/>
        <item x="3353"/>
        <item x="307"/>
        <item x="2528"/>
        <item x="1737"/>
        <item x="1878"/>
        <item x="1341"/>
        <item x="1642"/>
        <item x="1793"/>
        <item x="1115"/>
        <item x="969"/>
        <item x="133"/>
        <item x="2340"/>
        <item x="3191"/>
        <item x="2304"/>
        <item x="2982"/>
        <item x="2067"/>
        <item x="2213"/>
        <item x="2035"/>
        <item x="2266"/>
        <item x="394"/>
        <item x="2725"/>
        <item x="1433"/>
        <item x="609"/>
        <item x="3124"/>
        <item x="250"/>
        <item x="574"/>
        <item x="1057"/>
        <item x="823"/>
        <item x="1929"/>
        <item x="124"/>
        <item x="3380"/>
        <item x="631"/>
        <item x="2305"/>
        <item x="2797"/>
        <item x="3190"/>
        <item x="3403"/>
        <item x="2268"/>
        <item x="2269"/>
        <item x="1493"/>
        <item x="2152"/>
        <item x="3016"/>
        <item x="3017"/>
        <item x="3018"/>
        <item x="266"/>
        <item x="1863"/>
        <item x="2817"/>
        <item x="2755"/>
        <item x="2756"/>
        <item x="2370"/>
        <item x="3031"/>
        <item x="666"/>
        <item x="2505"/>
        <item x="2142"/>
        <item x="2455"/>
        <item x="2719"/>
        <item x="2956"/>
        <item x="1465"/>
        <item x="1232"/>
        <item x="3198"/>
        <item x="1855"/>
        <item x="249"/>
        <item x="830"/>
        <item x="1085"/>
        <item x="758"/>
        <item x="2299"/>
        <item x="1725"/>
        <item x="81"/>
        <item x="2387"/>
        <item x="2591"/>
        <item x="475"/>
        <item x="1106"/>
        <item x="881"/>
        <item x="2611"/>
        <item x="1914"/>
        <item x="3328"/>
        <item x="132"/>
        <item x="1322"/>
        <item x="1638"/>
        <item x="102"/>
        <item x="214"/>
        <item x="578"/>
        <item x="3395"/>
        <item x="1787"/>
        <item x="2028"/>
        <item x="2219"/>
        <item x="2191"/>
        <item x="55"/>
        <item x="1110"/>
        <item x="741"/>
        <item x="421"/>
        <item x="989"/>
        <item x="596"/>
        <item x="380"/>
        <item x="229"/>
        <item x="910"/>
        <item x="480"/>
        <item x="193"/>
        <item x="978"/>
        <item x="2135"/>
        <item x="2942"/>
        <item x="1447"/>
        <item x="1448"/>
        <item x="1749"/>
        <item x="1845"/>
        <item x="2434"/>
        <item x="1285"/>
        <item x="1537"/>
        <item x="2249"/>
        <item x="814"/>
        <item x="975"/>
        <item x="3414"/>
        <item x="1225"/>
        <item x="1240"/>
        <item x="373"/>
        <item x="981"/>
        <item x="2947"/>
        <item x="3088"/>
        <item x="2864"/>
        <item x="3231"/>
        <item x="2733"/>
        <item x="2734"/>
        <item x="379"/>
        <item x="2278"/>
        <item x="2881"/>
        <item x="2168"/>
        <item x="589"/>
        <item x="2662"/>
        <item x="1469"/>
        <item x="1233"/>
        <item x="1470"/>
        <item x="1234"/>
        <item x="1585"/>
        <item x="2357"/>
        <item x="1946"/>
        <item x="597"/>
        <item x="1123"/>
        <item x="3021"/>
        <item x="3166"/>
        <item x="3176"/>
        <item x="1977"/>
        <item x="1939"/>
        <item x="1480"/>
        <item x="1940"/>
        <item x="962"/>
        <item x="963"/>
        <item x="1952"/>
        <item x="876"/>
        <item x="1479"/>
        <item x="2930"/>
        <item x="1405"/>
        <item x="843"/>
        <item x="3269"/>
        <item x="2630"/>
        <item x="2631"/>
        <item x="979"/>
        <item x="185"/>
        <item x="2693"/>
        <item x="1158"/>
        <item x="1797"/>
        <item x="329"/>
        <item x="794"/>
        <item x="2493"/>
        <item x="2452"/>
        <item x="3160"/>
        <item x="846"/>
        <item x="1114"/>
        <item x="1875"/>
        <item x="1137"/>
        <item x="874"/>
        <item x="651"/>
        <item x="954"/>
        <item x="3001"/>
        <item x="281"/>
        <item x="2747"/>
        <item x="1884"/>
        <item x="3235"/>
        <item x="3317"/>
        <item x="3398"/>
        <item x="2091"/>
        <item x="2190"/>
        <item x="2675"/>
        <item x="3064"/>
        <item x="1723"/>
        <item x="3137"/>
        <item x="3102"/>
        <item x="147"/>
        <item x="719"/>
        <item x="543"/>
        <item x="1970"/>
        <item x="1971"/>
        <item x="1972"/>
        <item x="748"/>
        <item x="387"/>
        <item x="3428"/>
        <item x="535"/>
        <item x="1559"/>
        <item x="1518"/>
        <item x="2099"/>
        <item x="1534"/>
        <item x="2185"/>
        <item x="2599"/>
        <item x="2026"/>
        <item x="1846"/>
        <item x="2146"/>
        <item x="3065"/>
        <item x="1751"/>
        <item x="986"/>
        <item x="3154"/>
        <item x="3417"/>
        <item x="2917"/>
        <item x="3442"/>
        <item x="1755"/>
        <item x="1959"/>
        <item x="2918"/>
        <item x="688"/>
        <item x="340"/>
        <item x="1012"/>
        <item x="877"/>
        <item x="1104"/>
        <item x="684"/>
        <item x="3267"/>
        <item x="1027"/>
        <item x="3044"/>
        <item x="1761"/>
        <item x="1467"/>
        <item x="650"/>
        <item x="516"/>
        <item x="1630"/>
        <item x="1005"/>
        <item x="1347"/>
        <item x="652"/>
        <item x="128"/>
        <item x="1309"/>
        <item x="1235"/>
        <item x="2511"/>
        <item x="488"/>
        <item x="3409"/>
        <item x="2804"/>
        <item x="3405"/>
        <item x="3195"/>
        <item x="2089"/>
        <item x="3430"/>
        <item x="3136"/>
        <item x="2618"/>
        <item x="3047"/>
        <item x="2205"/>
        <item x="1643"/>
        <item x="887"/>
        <item x="103"/>
        <item x="286"/>
        <item x="605"/>
        <item x="1113"/>
        <item x="252"/>
        <item x="733"/>
        <item x="237"/>
        <item x="861"/>
        <item x="1063"/>
        <item x="1745"/>
        <item x="660"/>
        <item x="407"/>
        <item x="3035"/>
        <item x="1616"/>
        <item x="1834"/>
        <item x="72"/>
        <item x="2358"/>
        <item x="1381"/>
        <item x="778"/>
        <item x="1263"/>
        <item x="1769"/>
        <item x="2551"/>
        <item x="2016"/>
        <item x="1807"/>
        <item x="2711"/>
        <item x="3207"/>
        <item x="165"/>
        <item x="524"/>
        <item x="3121"/>
        <item x="1384"/>
        <item x="3213"/>
        <item x="306"/>
        <item x="54"/>
        <item x="117"/>
        <item x="129"/>
        <item x="22"/>
        <item x="15"/>
        <item x="101"/>
        <item x="49"/>
        <item x="70"/>
        <item x="2186"/>
        <item x="1487"/>
        <item x="1488"/>
        <item x="1489"/>
        <item x="1490"/>
        <item x="1164"/>
        <item x="1491"/>
        <item x="870"/>
        <item x="12"/>
        <item x="2371"/>
        <item x="3108"/>
        <item x="3237"/>
        <item x="3238"/>
        <item x="3239"/>
        <item x="1190"/>
        <item x="531"/>
        <item x="357"/>
        <item x="1160"/>
        <item x="35"/>
        <item m="1" x="3455"/>
        <item x="1492"/>
        <item x="157"/>
        <item x="716"/>
        <item x="18"/>
        <item x="482"/>
        <item x="56"/>
        <item x="2830"/>
        <item x="2772"/>
        <item x="856"/>
        <item x="1014"/>
        <item x="2372"/>
        <item x="1603"/>
        <item x="191"/>
        <item x="3240"/>
        <item x="2701"/>
        <item x="2373"/>
        <item x="2831"/>
        <item x="2702"/>
        <item x="2074"/>
        <item x="3109"/>
        <item x="3110"/>
        <item x="3241"/>
        <item x="241"/>
        <item x="345"/>
        <item x="213"/>
        <item x="1267"/>
        <item x="5"/>
        <item x="1934"/>
        <item x="1298"/>
        <item x="1299"/>
        <item x="0"/>
        <item x="1151"/>
        <item x="1300"/>
        <item x="17"/>
        <item x="43"/>
        <item x="92"/>
        <item x="99"/>
        <item x="7"/>
        <item x="139"/>
        <item x="28"/>
        <item x="233"/>
        <item x="44"/>
        <item x="62"/>
        <item x="67"/>
        <item x="2125"/>
        <item x="107"/>
        <item x="1"/>
        <item x="198"/>
        <item x="82"/>
        <item x="217"/>
        <item x="321"/>
        <item x="429"/>
        <item x="665"/>
        <item x="296"/>
        <item x="19"/>
        <item x="25"/>
        <item x="226"/>
        <item x="32"/>
        <item x="73"/>
        <item x="224"/>
        <item x="176"/>
        <item x="111"/>
        <item x="1006"/>
        <item x="1007"/>
        <item x="1288"/>
        <item x="1289"/>
        <item x="1290"/>
        <item x="1291"/>
        <item x="1494"/>
        <item x="1495"/>
        <item x="1496"/>
        <item x="1497"/>
        <item x="190"/>
        <item x="13"/>
        <item x="34"/>
        <item x="347"/>
        <item x="223"/>
        <item x="295"/>
        <item x="163"/>
        <item x="258"/>
        <item x="259"/>
        <item x="164"/>
        <item x="20"/>
        <item x="508"/>
        <item x="850"/>
        <item x="2893"/>
        <item x="123"/>
        <item x="1626"/>
        <item x="2973"/>
        <item x="1622"/>
        <item x="460"/>
        <item x="3384"/>
        <item x="216"/>
        <item x="47"/>
        <item x="277"/>
        <item x="571"/>
        <item x="833"/>
        <item x="451"/>
        <item x="608"/>
        <item x="581"/>
        <item x="450"/>
        <item x="3451"/>
        <item x="3452"/>
        <item x="3440"/>
        <item x="3454"/>
        <item x="3443"/>
        <item x="3445"/>
        <item x="3444"/>
        <item x="3386"/>
        <item x="3453"/>
        <item x="3446"/>
        <item x="3450"/>
        <item x="3447"/>
        <item x="3449"/>
        <item x="3418"/>
        <item x="3080"/>
        <item x="2561"/>
        <item x="3162"/>
        <item x="3143"/>
        <item x="3441"/>
        <item x="3339"/>
        <item x="3335"/>
        <item x="3230"/>
        <item x="428"/>
        <item x="1003"/>
        <item x="1081"/>
        <item x="3448"/>
        <item x="3407"/>
        <item x="1552"/>
        <item x="2887"/>
        <item x="3002"/>
        <item x="2175"/>
        <item x="2176"/>
        <item x="39"/>
        <item x="1980"/>
        <item x="2177"/>
        <item x="3159"/>
        <item x="700"/>
        <item x="2407"/>
        <item x="1130"/>
        <item x="2510"/>
        <item x="2093"/>
        <item x="2328"/>
        <item x="2446"/>
        <item x="1120"/>
        <item x="656"/>
        <item x="2414"/>
        <item x="2283"/>
        <item x="904"/>
        <item x="2526"/>
        <item x="2238"/>
        <item x="172"/>
        <item x="3105"/>
        <item x="1709"/>
        <item x="2153"/>
        <item x="64"/>
        <item x="2208"/>
        <item x="24"/>
        <item x="2209"/>
        <item x="2408"/>
        <item x="2678"/>
        <item x="2210"/>
        <item x="802"/>
        <item x="509"/>
        <item x="279"/>
        <item x="58"/>
        <item x="3217"/>
        <item x="2344"/>
        <item x="3059"/>
        <item x="2521"/>
        <item x="3308"/>
        <item x="3309"/>
        <item x="2329"/>
        <item x="2263"/>
        <item x="3316"/>
        <item x="3310"/>
        <item x="534"/>
        <item x="2496"/>
        <item x="3311"/>
        <item x="3312"/>
        <item x="2033"/>
        <item x="2211"/>
        <item x="2178"/>
        <item x="433"/>
        <item x="349"/>
        <item x="350"/>
        <item x="318"/>
        <item x="2629"/>
        <item x="793"/>
        <item x="3220"/>
        <item x="3019"/>
        <item x="2976"/>
        <item x="2436"/>
        <item x="3068"/>
        <item x="2113"/>
        <item x="2353"/>
        <item x="2337"/>
        <item x="2859"/>
        <item x="2950"/>
        <item x="2793"/>
        <item x="563"/>
        <item x="1031"/>
        <item x="2811"/>
        <item x="2786"/>
        <item x="208"/>
        <item x="819"/>
        <item x="308"/>
        <item x="352"/>
        <item x="572"/>
        <item x="366"/>
        <item x="445"/>
        <item x="860"/>
        <item x="59"/>
        <item x="2212"/>
        <item x="687"/>
        <item x="299"/>
        <item x="551"/>
        <item x="60"/>
        <item x="908"/>
        <item x="721"/>
        <item x="392"/>
        <item x="443"/>
        <item x="90"/>
        <item x="351"/>
        <item x="365"/>
        <item x="79"/>
        <item x="3116"/>
        <item x="3057"/>
        <item x="548"/>
        <item x="2124"/>
        <item x="2377"/>
        <item x="2"/>
        <item x="2695"/>
        <item x="2525"/>
        <item x="1694"/>
        <item x="3"/>
        <item x="10"/>
        <item x="23"/>
        <item x="26"/>
        <item x="31"/>
        <item x="38"/>
        <item x="41"/>
        <item x="42"/>
        <item x="69"/>
        <item x="88"/>
        <item x="91"/>
        <item x="95"/>
        <item x="97"/>
        <item x="100"/>
        <item x="104"/>
        <item x="106"/>
        <item x="108"/>
        <item x="110"/>
        <item x="116"/>
        <item x="118"/>
        <item x="120"/>
        <item x="125"/>
        <item x="130"/>
        <item x="134"/>
        <item x="141"/>
        <item x="155"/>
        <item x="159"/>
        <item x="161"/>
        <item x="173"/>
        <item x="174"/>
        <item x="179"/>
        <item x="186"/>
        <item x="199"/>
        <item x="205"/>
        <item x="210"/>
        <item x="211"/>
        <item x="219"/>
        <item x="234"/>
        <item x="242"/>
        <item x="245"/>
        <item x="253"/>
        <item x="274"/>
        <item x="276"/>
        <item x="280"/>
        <item x="284"/>
        <item x="298"/>
        <item x="316"/>
        <item x="330"/>
        <item x="333"/>
        <item x="334"/>
        <item x="336"/>
        <item x="363"/>
        <item x="371"/>
        <item x="378"/>
        <item x="386"/>
        <item x="396"/>
        <item x="398"/>
        <item x="404"/>
        <item x="410"/>
        <item x="420"/>
        <item x="427"/>
        <item x="439"/>
        <item x="440"/>
        <item x="448"/>
        <item x="456"/>
        <item x="469"/>
        <item x="473"/>
        <item x="479"/>
        <item x="483"/>
        <item x="487"/>
        <item x="491"/>
        <item x="502"/>
        <item x="504"/>
        <item x="510"/>
        <item x="521"/>
        <item x="522"/>
        <item x="526"/>
        <item x="539"/>
        <item x="546"/>
        <item x="554"/>
        <item x="564"/>
        <item x="568"/>
        <item x="576"/>
        <item x="586"/>
        <item x="590"/>
        <item x="591"/>
        <item x="593"/>
        <item x="595"/>
        <item x="601"/>
        <item x="613"/>
        <item x="616"/>
        <item x="627"/>
        <item x="630"/>
        <item x="633"/>
        <item x="641"/>
        <item x="643"/>
        <item x="645"/>
        <item x="653"/>
        <item x="655"/>
        <item x="664"/>
        <item x="669"/>
        <item x="676"/>
        <item x="679"/>
        <item x="680"/>
        <item x="681"/>
        <item x="683"/>
        <item x="689"/>
        <item x="691"/>
        <item x="692"/>
        <item x="693"/>
        <item x="696"/>
        <item x="697"/>
        <item x="707"/>
        <item x="717"/>
        <item x="722"/>
        <item x="724"/>
        <item x="725"/>
        <item x="727"/>
        <item x="728"/>
        <item x="732"/>
        <item x="749"/>
        <item x="753"/>
        <item x="755"/>
        <item x="764"/>
        <item x="766"/>
        <item x="769"/>
        <item x="775"/>
        <item x="776"/>
        <item x="779"/>
        <item x="781"/>
        <item x="782"/>
        <item x="787"/>
        <item x="791"/>
        <item x="795"/>
        <item x="797"/>
        <item x="805"/>
        <item x="809"/>
        <item x="812"/>
        <item x="818"/>
        <item x="831"/>
        <item x="838"/>
        <item x="839"/>
        <item x="844"/>
        <item x="851"/>
        <item x="854"/>
        <item x="857"/>
        <item x="858"/>
        <item x="859"/>
        <item x="897"/>
        <item x="909"/>
        <item x="911"/>
        <item x="925"/>
        <item x="933"/>
        <item x="941"/>
        <item x="943"/>
        <item x="950"/>
        <item x="964"/>
        <item x="980"/>
        <item x="982"/>
        <item x="990"/>
        <item x="992"/>
        <item x="999"/>
        <item x="1000"/>
        <item x="1002"/>
        <item x="1008"/>
        <item x="1021"/>
        <item x="1022"/>
        <item x="1023"/>
        <item x="1024"/>
        <item x="1035"/>
        <item x="1038"/>
        <item x="1039"/>
        <item x="1045"/>
        <item x="1047"/>
        <item x="1048"/>
        <item x="1054"/>
        <item x="1055"/>
        <item x="1062"/>
        <item x="1064"/>
        <item x="1067"/>
        <item x="1083"/>
        <item x="1096"/>
        <item x="1098"/>
        <item x="1099"/>
        <item x="1100"/>
        <item x="1103"/>
        <item x="1111"/>
        <item x="1125"/>
        <item x="1144"/>
        <item x="1157"/>
        <item x="1165"/>
        <item x="1175"/>
        <item x="1177"/>
        <item x="1180"/>
        <item x="1182"/>
        <item x="1183"/>
        <item x="1186"/>
        <item x="1191"/>
        <item x="1193"/>
        <item x="1204"/>
        <item x="1216"/>
        <item x="1218"/>
        <item x="1221"/>
        <item x="1222"/>
        <item x="1227"/>
        <item x="1236"/>
        <item x="1242"/>
        <item x="1249"/>
        <item x="1250"/>
        <item x="1251"/>
        <item x="1252"/>
        <item x="1260"/>
        <item x="1264"/>
        <item x="1275"/>
        <item x="1282"/>
        <item x="1293"/>
        <item x="1301"/>
        <item x="1311"/>
        <item x="1324"/>
        <item x="1330"/>
        <item x="1336"/>
        <item x="1348"/>
        <item x="1349"/>
        <item x="1356"/>
        <item x="1357"/>
        <item x="1370"/>
        <item x="1374"/>
        <item x="1375"/>
        <item x="1377"/>
        <item x="1380"/>
        <item x="1382"/>
        <item x="1383"/>
        <item x="1388"/>
        <item x="1389"/>
        <item x="1402"/>
        <item x="1403"/>
        <item x="1404"/>
        <item x="1406"/>
        <item x="1415"/>
        <item x="1441"/>
        <item x="1442"/>
        <item x="1443"/>
        <item x="1457"/>
        <item x="1463"/>
        <item x="1468"/>
        <item x="1484"/>
        <item x="1499"/>
        <item x="1514"/>
        <item x="1515"/>
        <item x="1544"/>
        <item x="1547"/>
        <item x="1548"/>
        <item x="1561"/>
        <item x="1564"/>
        <item x="1565"/>
        <item x="1566"/>
        <item x="1567"/>
        <item x="1568"/>
        <item x="1570"/>
        <item x="1572"/>
        <item x="1573"/>
        <item x="1574"/>
        <item x="1578"/>
        <item x="1579"/>
        <item x="1587"/>
        <item x="1595"/>
        <item x="1596"/>
        <item x="1597"/>
        <item x="1604"/>
        <item x="1609"/>
        <item x="1621"/>
        <item x="1632"/>
        <item x="1639"/>
        <item x="1648"/>
        <item x="1654"/>
        <item x="1655"/>
        <item x="1663"/>
        <item x="1664"/>
        <item x="1665"/>
        <item x="1670"/>
        <item x="1671"/>
        <item x="1672"/>
        <item x="1673"/>
        <item x="1674"/>
        <item x="1675"/>
        <item x="1676"/>
        <item x="1680"/>
        <item x="1687"/>
        <item x="1693"/>
        <item x="1696"/>
        <item x="1715"/>
        <item x="1717"/>
        <item x="1727"/>
        <item x="1728"/>
        <item x="1731"/>
        <item x="1742"/>
        <item x="1744"/>
        <item x="1750"/>
        <item x="1759"/>
        <item x="1765"/>
        <item x="1781"/>
        <item x="1789"/>
        <item x="1791"/>
        <item x="1792"/>
        <item x="1796"/>
        <item x="1813"/>
        <item x="1828"/>
        <item x="1838"/>
        <item x="1841"/>
        <item x="1853"/>
        <item x="1864"/>
        <item x="1872"/>
        <item x="1876"/>
        <item x="1881"/>
        <item x="1885"/>
        <item x="1890"/>
        <item x="1911"/>
        <item x="1916"/>
        <item x="1918"/>
        <item x="1923"/>
        <item x="1924"/>
        <item x="1925"/>
        <item x="1931"/>
        <item x="1935"/>
        <item x="1960"/>
        <item x="1961"/>
        <item x="1967"/>
        <item x="1968"/>
        <item x="1978"/>
        <item x="1999"/>
        <item x="2003"/>
        <item x="2005"/>
        <item x="2017"/>
        <item x="2027"/>
        <item x="2041"/>
        <item x="2044"/>
        <item x="2053"/>
        <item x="2070"/>
        <item x="2087"/>
        <item x="2092"/>
        <item x="2097"/>
        <item x="2105"/>
        <item x="2111"/>
        <item x="2122"/>
        <item x="2126"/>
        <item x="2137"/>
        <item x="2140"/>
        <item x="2145"/>
        <item x="2150"/>
        <item x="2159"/>
        <item x="2161"/>
        <item x="2167"/>
        <item x="2173"/>
        <item x="2181"/>
        <item x="2183"/>
        <item x="2220"/>
        <item x="2222"/>
        <item x="2223"/>
        <item x="2231"/>
        <item x="2236"/>
        <item x="2237"/>
        <item x="2262"/>
        <item x="2270"/>
        <item x="2276"/>
        <item x="2277"/>
        <item x="2287"/>
        <item x="2297"/>
        <item x="2298"/>
        <item x="2301"/>
        <item x="2309"/>
        <item x="2310"/>
        <item x="2311"/>
        <item x="2312"/>
        <item x="2313"/>
        <item x="2314"/>
        <item x="2315"/>
        <item x="2335"/>
        <item x="2342"/>
        <item x="2354"/>
        <item x="2359"/>
        <item x="2361"/>
        <item x="2362"/>
        <item x="2364"/>
        <item x="2374"/>
        <item x="2379"/>
        <item x="2394"/>
        <item x="2395"/>
        <item x="2413"/>
        <item x="2435"/>
        <item x="2447"/>
        <item x="2468"/>
        <item x="2494"/>
        <item x="2498"/>
        <item x="2515"/>
        <item x="2516"/>
        <item x="2533"/>
        <item x="2541"/>
        <item x="2570"/>
        <item x="2575"/>
        <item x="2578"/>
        <item x="2584"/>
        <item x="2588"/>
        <item x="2589"/>
        <item x="2590"/>
        <item x="2594"/>
        <item x="2600"/>
        <item x="2601"/>
        <item x="2607"/>
        <item x="2613"/>
        <item x="2621"/>
        <item x="2632"/>
        <item x="2639"/>
        <item x="2651"/>
        <item x="2653"/>
        <item x="2665"/>
        <item x="2666"/>
        <item x="2676"/>
        <item x="2677"/>
        <item x="2685"/>
        <item x="2696"/>
        <item x="2712"/>
        <item x="2715"/>
        <item x="2720"/>
        <item x="2728"/>
        <item x="2735"/>
        <item x="2736"/>
        <item x="2742"/>
        <item x="2746"/>
        <item x="2748"/>
        <item x="2761"/>
        <item x="2769"/>
        <item x="2774"/>
        <item x="2777"/>
        <item x="2781"/>
        <item x="2782"/>
        <item x="2783"/>
        <item x="2785"/>
        <item x="2789"/>
        <item x="2805"/>
        <item x="2809"/>
        <item x="2810"/>
        <item x="2812"/>
        <item x="2814"/>
        <item x="2825"/>
        <item x="2826"/>
        <item x="2834"/>
        <item x="2837"/>
        <item x="2838"/>
        <item x="2844"/>
        <item x="2845"/>
        <item x="2861"/>
        <item x="2869"/>
        <item x="2871"/>
        <item x="2872"/>
        <item x="2895"/>
        <item x="2897"/>
        <item x="2899"/>
        <item x="2910"/>
        <item x="2919"/>
        <item x="2923"/>
        <item x="2937"/>
        <item x="2939"/>
        <item x="2949"/>
        <item x="2957"/>
        <item x="2972"/>
        <item x="2975"/>
        <item x="2983"/>
        <item x="2984"/>
        <item x="2989"/>
        <item x="2990"/>
        <item x="2994"/>
        <item x="2995"/>
        <item x="2998"/>
        <item x="3000"/>
        <item x="3006"/>
        <item x="3007"/>
        <item x="3008"/>
        <item x="3023"/>
        <item x="3028"/>
        <item x="3045"/>
        <item x="3046"/>
        <item x="3062"/>
        <item x="3078"/>
        <item x="3082"/>
        <item x="3089"/>
        <item x="3090"/>
        <item x="3117"/>
        <item x="3122"/>
        <item x="3156"/>
        <item x="3161"/>
        <item x="3167"/>
        <item x="3168"/>
        <item x="3178"/>
        <item x="3187"/>
        <item x="3194"/>
        <item x="3203"/>
        <item x="3208"/>
        <item x="3209"/>
        <item x="3210"/>
        <item x="3212"/>
        <item x="3234"/>
        <item x="3255"/>
        <item x="3258"/>
        <item x="3259"/>
        <item x="3264"/>
        <item x="3284"/>
        <item x="3300"/>
        <item x="3315"/>
        <item x="3324"/>
        <item x="3334"/>
        <item x="3337"/>
        <item x="3352"/>
        <item x="3360"/>
        <item x="3376"/>
        <item x="3377"/>
        <item x="3378"/>
        <item x="3379"/>
        <item x="3385"/>
        <item x="3410"/>
        <item x="3411"/>
        <item x="3416"/>
        <item x="3420"/>
        <item x="3439"/>
        <item t="default"/>
      </items>
    </pivotField>
    <pivotField showAll="0"/>
    <pivotField numFmtId="14" showAll="0"/>
    <pivotField showAll="0"/>
    <pivotField showAll="0"/>
    <pivotField showAll="0"/>
    <pivotField showAll="0"/>
    <pivotField showAll="0"/>
    <pivotField showAll="0"/>
    <pivotField dataField="1" numFmtId="43" showAll="0"/>
    <pivotField showAll="0"/>
    <pivotField showAll="0"/>
  </pivotFields>
  <rowFields count="2">
    <field x="2"/>
    <field x="9"/>
  </rowFields>
  <rowItems count="5">
    <i>
      <x/>
    </i>
    <i>
      <x v="2"/>
    </i>
    <i>
      <x v="3"/>
    </i>
    <i>
      <x v="1"/>
    </i>
    <i t="grand">
      <x/>
    </i>
  </rowItems>
  <colFields count="1">
    <field x="-2"/>
  </colFields>
  <colItems count="3">
    <i>
      <x/>
    </i>
    <i i="1">
      <x v="1"/>
    </i>
    <i i="2">
      <x v="2"/>
    </i>
  </colItems>
  <dataFields count="3">
    <dataField name="Cantd. Pedido" fld="9" subtotal="count" baseField="0" baseItem="0" numFmtId="165"/>
    <dataField name="Valor USD" fld="18" baseField="0" baseItem="0" numFmtId="166"/>
    <dataField name="% Representación" fld="18" showDataAs="percentOfTotal" baseField="0" baseItem="0" numFmtId="10"/>
  </dataFields>
  <formats count="25">
    <format dxfId="65">
      <pivotArea outline="0" collapsedLevelsAreSubtotals="1" fieldPosition="0">
        <references count="1">
          <reference field="4294967294" count="1" selected="0">
            <x v="0"/>
          </reference>
        </references>
      </pivotArea>
    </format>
    <format dxfId="64">
      <pivotArea collapsedLevelsAreSubtotals="1" fieldPosition="0">
        <references count="2">
          <reference field="4294967294" count="1" selected="0">
            <x v="0"/>
          </reference>
          <reference field="2" count="1">
            <x v="1"/>
          </reference>
        </references>
      </pivotArea>
    </format>
    <format dxfId="63">
      <pivotArea collapsedLevelsAreSubtotals="1" fieldPosition="0">
        <references count="2">
          <reference field="4294967294" count="1" selected="0">
            <x v="0"/>
          </reference>
          <reference field="2" count="1">
            <x v="0"/>
          </reference>
        </references>
      </pivotArea>
    </format>
    <format dxfId="62">
      <pivotArea collapsedLevelsAreSubtotals="1" fieldPosition="0">
        <references count="2">
          <reference field="4294967294" count="1" selected="0">
            <x v="0"/>
          </reference>
          <reference field="2" count="1">
            <x v="3"/>
          </reference>
        </references>
      </pivotArea>
    </format>
    <format dxfId="61">
      <pivotArea field="2" grandRow="1" outline="0" collapsedLevelsAreSubtotals="1" axis="axisRow" fieldPosition="0">
        <references count="1">
          <reference field="4294967294" count="1" selected="0">
            <x v="0"/>
          </reference>
        </references>
      </pivotArea>
    </format>
    <format dxfId="60">
      <pivotArea outline="0" collapsedLevelsAreSubtotals="1" fieldPosition="0"/>
    </format>
    <format dxfId="59">
      <pivotArea outline="0" fieldPosition="0">
        <references count="1">
          <reference field="4294967294" count="1">
            <x v="2"/>
          </reference>
        </references>
      </pivotArea>
    </format>
    <format dxfId="58">
      <pivotArea dataOnly="0" labelOnly="1" outline="0" fieldPosition="0">
        <references count="1">
          <reference field="4294967294" count="1">
            <x v="1"/>
          </reference>
        </references>
      </pivotArea>
    </format>
    <format dxfId="57">
      <pivotArea dataOnly="0" labelOnly="1" outline="0" fieldPosition="0">
        <references count="1">
          <reference field="4294967294" count="1">
            <x v="1"/>
          </reference>
        </references>
      </pivotArea>
    </format>
    <format dxfId="56">
      <pivotArea dataOnly="0" labelOnly="1" outline="0" fieldPosition="0">
        <references count="1">
          <reference field="4294967294" count="1">
            <x v="2"/>
          </reference>
        </references>
      </pivotArea>
    </format>
    <format dxfId="55">
      <pivotArea outline="0" collapsedLevelsAreSubtotals="1" fieldPosition="0">
        <references count="1">
          <reference field="4294967294" count="1" selected="0">
            <x v="2"/>
          </reference>
        </references>
      </pivotArea>
    </format>
    <format dxfId="54">
      <pivotArea field="2" grandRow="1" outline="0" collapsedLevelsAreSubtotals="1" axis="axisRow" fieldPosition="0">
        <references count="1">
          <reference field="4294967294" count="1" selected="0">
            <x v="2"/>
          </reference>
        </references>
      </pivotArea>
    </format>
    <format dxfId="53">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0"/>
          </reference>
        </references>
      </pivotArea>
    </format>
    <format dxfId="50">
      <pivotArea dataOnly="0" labelOnly="1" outline="0" fieldPosition="0">
        <references count="1">
          <reference field="4294967294" count="1">
            <x v="0"/>
          </reference>
        </references>
      </pivotArea>
    </format>
    <format dxfId="49">
      <pivotArea outline="0" collapsedLevelsAreSubtotals="1" fieldPosition="0">
        <references count="1">
          <reference field="4294967294" count="1" selected="0">
            <x v="0"/>
          </reference>
        </references>
      </pivotArea>
    </format>
    <format dxfId="48">
      <pivotArea collapsedLevelsAreSubtotals="1" fieldPosition="0">
        <references count="2">
          <reference field="4294967294" count="1" selected="0">
            <x v="0"/>
          </reference>
          <reference field="2" count="1">
            <x v="3"/>
          </reference>
        </references>
      </pivotArea>
    </format>
    <format dxfId="47">
      <pivotArea collapsedLevelsAreSubtotals="1" fieldPosition="0">
        <references count="2">
          <reference field="4294967294" count="1" selected="0">
            <x v="0"/>
          </reference>
          <reference field="2" count="1">
            <x v="2"/>
          </reference>
        </references>
      </pivotArea>
    </format>
    <format dxfId="46">
      <pivotArea collapsedLevelsAreSubtotals="1" fieldPosition="0">
        <references count="2">
          <reference field="4294967294" count="1" selected="0">
            <x v="0"/>
          </reference>
          <reference field="2" count="1">
            <x v="1"/>
          </reference>
        </references>
      </pivotArea>
    </format>
    <format dxfId="45">
      <pivotArea collapsedLevelsAreSubtotals="1" fieldPosition="0">
        <references count="2">
          <reference field="4294967294" count="1" selected="0">
            <x v="0"/>
          </reference>
          <reference field="2" count="1">
            <x v="0"/>
          </reference>
        </references>
      </pivotArea>
    </format>
    <format dxfId="44">
      <pivotArea collapsedLevelsAreSubtotals="1" fieldPosition="0">
        <references count="2">
          <reference field="4294967294" count="1" selected="0">
            <x v="0"/>
          </reference>
          <reference field="2" count="1">
            <x v="3"/>
          </reference>
        </references>
      </pivotArea>
    </format>
    <format dxfId="43">
      <pivotArea collapsedLevelsAreSubtotals="1" fieldPosition="0">
        <references count="2">
          <reference field="4294967294" count="1" selected="0">
            <x v="0"/>
          </reference>
          <reference field="2" count="1">
            <x v="2"/>
          </reference>
        </references>
      </pivotArea>
    </format>
    <format dxfId="42">
      <pivotArea collapsedLevelsAreSubtotals="1" fieldPosition="0">
        <references count="2">
          <reference field="4294967294" count="1" selected="0">
            <x v="0"/>
          </reference>
          <reference field="2" count="1">
            <x v="1"/>
          </reference>
        </references>
      </pivotArea>
    </format>
    <format dxfId="41">
      <pivotArea collapsedLevelsAreSubtotals="1" fieldPosition="0">
        <references count="2">
          <reference field="4294967294" count="1" selected="0">
            <x v="0"/>
          </reference>
          <reference field="2" count="1">
            <x v="0"/>
          </reference>
        </references>
      </pivotArea>
    </format>
  </formats>
  <conditionalFormats count="1">
    <conditionalFormat priority="1">
      <pivotAreas count="4">
        <pivotArea type="data" collapsedLevelsAreSubtotals="1" fieldPosition="0">
          <references count="2">
            <reference field="4294967294" count="1" selected="0">
              <x v="2"/>
            </reference>
            <reference field="2" count="1">
              <x v="0"/>
            </reference>
          </references>
        </pivotArea>
        <pivotArea type="data" collapsedLevelsAreSubtotals="1" fieldPosition="0">
          <references count="2">
            <reference field="4294967294" count="1" selected="0">
              <x v="2"/>
            </reference>
            <reference field="2" count="1">
              <x v="3"/>
            </reference>
          </references>
        </pivotArea>
        <pivotArea type="data" collapsedLevelsAreSubtotals="1" fieldPosition="0">
          <references count="2">
            <reference field="4294967294" count="1" selected="0">
              <x v="2"/>
            </reference>
            <reference field="2" count="1">
              <x v="2"/>
            </reference>
          </references>
        </pivotArea>
        <pivotArea type="data" collapsedLevelsAreSubtotals="1" fieldPosition="0">
          <references count="2">
            <reference field="4294967294" count="1" selected="0">
              <x v="2"/>
            </reference>
            <reference field="2" count="1">
              <x v="1"/>
            </reference>
          </references>
        </pivotArea>
      </pivotAreas>
    </conditionalFormat>
  </conditionalFormats>
  <chartFormats count="11">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2"/>
          </reference>
        </references>
      </pivotArea>
    </chartFormat>
    <chartFormat chart="43" format="5">
      <pivotArea type="data" outline="0" fieldPosition="0">
        <references count="2">
          <reference field="4294967294" count="1" selected="0">
            <x v="1"/>
          </reference>
          <reference field="2" count="1" selected="0">
            <x v="3"/>
          </reference>
        </references>
      </pivotArea>
    </chartFormat>
    <chartFormat chart="43" format="6">
      <pivotArea type="data" outline="0" fieldPosition="0">
        <references count="2">
          <reference field="4294967294" count="1" selected="0">
            <x v="1"/>
          </reference>
          <reference field="2" count="1" selected="0">
            <x v="0"/>
          </reference>
        </references>
      </pivotArea>
    </chartFormat>
    <chartFormat chart="43" format="7">
      <pivotArea type="data" outline="0" fieldPosition="0">
        <references count="2">
          <reference field="4294967294" count="1" selected="0">
            <x v="1"/>
          </reference>
          <reference field="2" count="1" selected="0">
            <x v="2"/>
          </reference>
        </references>
      </pivotArea>
    </chartFormat>
    <chartFormat chart="43" format="8">
      <pivotArea type="data" outline="0" fieldPosition="0">
        <references count="2">
          <reference field="4294967294" count="1" selected="0">
            <x v="1"/>
          </reference>
          <reference field="2" count="1" selected="0">
            <x v="1"/>
          </reference>
        </references>
      </pivotArea>
    </chartFormat>
    <chartFormat chart="43" format="9">
      <pivotArea type="data" outline="0" fieldPosition="0">
        <references count="2">
          <reference field="4294967294" count="1" selected="0">
            <x v="0"/>
          </reference>
          <reference field="2" count="1" selected="0">
            <x v="2"/>
          </reference>
        </references>
      </pivotArea>
    </chartFormat>
    <chartFormat chart="43" format="10">
      <pivotArea type="data" outline="0" fieldPosition="0">
        <references count="2">
          <reference field="4294967294" count="1" selected="0">
            <x v="0"/>
          </reference>
          <reference field="2" count="1" selected="0">
            <x v="1"/>
          </reference>
        </references>
      </pivotArea>
    </chartFormat>
    <chartFormat chart="43" format="11">
      <pivotArea type="data" outline="0" fieldPosition="0">
        <references count="2">
          <reference field="4294967294" count="1" selected="0">
            <x v="0"/>
          </reference>
          <reference field="2" count="1" selected="0">
            <x v="3"/>
          </reference>
        </references>
      </pivotArea>
    </chartFormat>
    <chartFormat chart="43"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9F2D2-0F0F-43E2-B07B-2092B5B5C397}" name="TablaDinámica1" cacheId="4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Grupo de compras">
  <location ref="F4:G5" firstHeaderRow="1" firstDataRow="1" firstDataCol="1" rowPageCount="1" colPageCount="1"/>
  <pivotFields count="21">
    <pivotField showAll="0"/>
    <pivotField showAll="0"/>
    <pivotField axis="axisRow" showAll="0">
      <items count="5">
        <item sd="0" x="0"/>
        <item sd="0" x="3"/>
        <item sd="0" x="1"/>
        <item sd="0" x="2"/>
        <item t="default" sd="0"/>
      </items>
    </pivotField>
    <pivotField showAll="0"/>
    <pivotField showAll="0"/>
    <pivotField showAll="0"/>
    <pivotField axis="axisPage" multipleItemSelectionAllowed="1" showAll="0">
      <items count="8">
        <item m="1" x="6"/>
        <item h="1" m="1" x="4"/>
        <item h="1" m="1" x="5"/>
        <item h="1" x="0"/>
        <item h="1" x="1"/>
        <item h="1" x="2"/>
        <item h="1" x="3"/>
        <item t="default"/>
      </items>
    </pivotField>
    <pivotField showAll="0"/>
    <pivotField showAll="0"/>
    <pivotField dataField="1" multipleItemSelectionAllowed="1" showAll="0"/>
    <pivotField showAll="0"/>
    <pivotField numFmtId="14" showAll="0"/>
    <pivotField showAll="0"/>
    <pivotField showAll="0"/>
    <pivotField showAll="0"/>
    <pivotField showAll="0"/>
    <pivotField showAll="0"/>
    <pivotField showAll="0"/>
    <pivotField numFmtId="43" showAll="0"/>
    <pivotField showAll="0"/>
    <pivotField showAll="0"/>
  </pivotFields>
  <rowFields count="1">
    <field x="2"/>
  </rowFields>
  <rowItems count="1">
    <i t="grand">
      <x/>
    </i>
  </rowItems>
  <colItems count="1">
    <i/>
  </colItems>
  <pageFields count="1">
    <pageField fld="6" hier="-1"/>
  </pageFields>
  <dataFields count="1">
    <dataField name="Cuenta de Pedido"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E5ADB-B389-4AC9-A75D-3DE79AFFA0F0}" name="TablaDinámica3" cacheId="3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OCs creadas">
  <location ref="B5:D2677" firstHeaderRow="0" firstDataRow="1" firstDataCol="1" rowPageCount="3" colPageCount="1"/>
  <pivotFields count="21">
    <pivotField showAll="0"/>
    <pivotField showAll="0"/>
    <pivotField axis="axisPage" multipleItemSelectionAllowed="1" showAll="0">
      <items count="6">
        <item x="0"/>
        <item x="3"/>
        <item x="1"/>
        <item x="2"/>
        <item x="4"/>
        <item t="default"/>
      </items>
    </pivotField>
    <pivotField axis="axisPage" multipleItemSelectionAllowed="1" showAll="0">
      <items count="102">
        <item m="1" x="95"/>
        <item m="1" x="78"/>
        <item m="1" x="84"/>
        <item m="1" x="81"/>
        <item m="1" x="86"/>
        <item m="1" x="90"/>
        <item m="1" x="71"/>
        <item m="1" x="74"/>
        <item m="1" x="82"/>
        <item m="1" x="99"/>
        <item m="1" x="100"/>
        <item m="1" x="92"/>
        <item m="1" x="83"/>
        <item m="1" x="79"/>
        <item m="1" x="73"/>
        <item m="1" x="87"/>
        <item m="1" x="76"/>
        <item m="1" x="94"/>
        <item m="1" x="75"/>
        <item m="1" x="93"/>
        <item m="1" x="88"/>
        <item m="1" x="72"/>
        <item m="1" x="91"/>
        <item m="1" x="77"/>
        <item m="1" x="96"/>
        <item m="1" x="97"/>
        <item m="1" x="85"/>
        <item m="1" x="80"/>
        <item m="1" x="98"/>
        <item m="1" x="89"/>
        <item x="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pivotField showAll="0"/>
    <pivotField showAll="0"/>
    <pivotField axis="axisRow" showAll="0" sortType="descending">
      <items count="3470">
        <item sd="0" x="382"/>
        <item sd="0" x="452"/>
        <item sd="0" x="2955"/>
        <item sd="0" x="2239"/>
        <item sd="0" x="2039"/>
        <item sd="0" x="2154"/>
        <item sd="0" x="3127"/>
        <item sd="0" x="3314"/>
        <item sd="0" x="2325"/>
        <item sd="0" x="3125"/>
        <item sd="0" x="2252"/>
        <item sd="0" x="317"/>
        <item sd="0" x="3340"/>
        <item sd="0" x="2288"/>
        <item sd="0" x="1669"/>
        <item sd="0" x="2550"/>
        <item sd="0" x="1539"/>
        <item sd="0" x="1627"/>
        <item sd="0" x="3288"/>
        <item sd="0" x="2858"/>
        <item sd="0" x="2699"/>
        <item sd="0" x="2840"/>
        <item sd="0" x="2762"/>
        <item sd="0" x="1094"/>
        <item sd="0" x="1030"/>
        <item sd="0" x="922"/>
        <item sd="0" x="462"/>
        <item sd="0" x="1711"/>
        <item sd="0" x="2226"/>
        <item sd="0" x="1712"/>
        <item sd="0" x="1350"/>
        <item sd="0" x="3304"/>
        <item sd="0" x="2890"/>
        <item sd="0" x="1831"/>
        <item sd="0" x="2787"/>
        <item sd="0" x="2156"/>
        <item sd="0" x="2130"/>
        <item sd="0" x="3419"/>
        <item sd="0" x="3404"/>
        <item sd="0" x="703"/>
        <item sd="0" x="1358"/>
        <item sd="0" x="1163"/>
        <item sd="0" x="3285"/>
        <item sd="0" x="490"/>
        <item sd="0" x="360"/>
        <item sd="0" x="145"/>
        <item sd="0" x="1213"/>
        <item sd="0" x="2877"/>
        <item sd="0" x="1833"/>
        <item sd="0" x="2900"/>
        <item sd="0" x="1720"/>
        <item sd="0" x="677"/>
        <item sd="0" x="3206"/>
        <item sd="0" x="1551"/>
        <item sd="0" x="1955"/>
        <item sd="0" x="2416"/>
        <item sd="0" x="3313"/>
        <item sd="0" x="3221"/>
        <item sd="0" x="1818"/>
        <item sd="0" x="878"/>
        <item sd="0" x="1105"/>
        <item sd="0" x="1436"/>
        <item sd="0" x="2835"/>
        <item sd="0" x="2583"/>
        <item sd="0" x="2889"/>
        <item sd="0" x="1819"/>
        <item sd="0" x="2084"/>
        <item sd="0" x="1253"/>
        <item sd="0" x="1365"/>
        <item sd="0" x="1366"/>
        <item sd="0" x="1044"/>
        <item sd="0" x="2467"/>
        <item sd="0" x="3148"/>
        <item sd="0" x="2818"/>
        <item sd="0" x="3091"/>
        <item sd="0" x="3218"/>
        <item sd="0" x="474"/>
        <item sd="0" x="144"/>
        <item sd="0" x="239"/>
        <item sd="0" x="227"/>
        <item sd="0" x="771"/>
        <item sd="0" x="2935"/>
        <item sd="0" x="2497"/>
        <item sd="0" x="2692"/>
        <item sd="0" x="2791"/>
        <item sd="0" x="2056"/>
        <item sd="0" x="1168"/>
        <item sd="0" x="501"/>
        <item sd="0" x="3305"/>
        <item sd="0" x="355"/>
        <item sd="0" x="476"/>
        <item sd="0" x="393"/>
        <item sd="0" x="744"/>
        <item sd="0" x="600"/>
        <item sd="0" x="2469"/>
        <item sd="0" x="1543"/>
        <item sd="0" x="1091"/>
        <item sd="0" x="1297"/>
        <item sd="0" x="471"/>
        <item sd="0" x="2716"/>
        <item sd="0" x="2661"/>
        <item sd="0" x="1526"/>
        <item sd="0" x="2517"/>
        <item sd="0" x="2966"/>
        <item sd="0" x="638"/>
        <item sd="0" x="431"/>
        <item sd="0" x="262"/>
        <item sd="0" x="816"/>
        <item sd="0" x="800"/>
        <item sd="0" x="871"/>
        <item sd="0" x="424"/>
        <item sd="0" x="1058"/>
        <item sd="0" x="1069"/>
        <item sd="0" x="734"/>
        <item sd="0" x="1070"/>
        <item sd="0" x="709"/>
        <item sd="0" x="2795"/>
        <item sd="0" x="1814"/>
        <item sd="0" x="1530"/>
        <item sd="0" x="3192"/>
        <item sd="0" x="2134"/>
        <item sd="0" x="1342"/>
        <item sd="0" x="1270"/>
        <item sd="0" x="2240"/>
        <item sd="0" x="2633"/>
        <item sd="0" x="1682"/>
        <item sd="0" x="973"/>
        <item sd="0" x="678"/>
        <item sd="0" x="2064"/>
        <item sd="0" x="2065"/>
        <item sd="0" x="2579"/>
        <item sd="0" x="140"/>
        <item sd="0" x="335"/>
        <item sd="0" x="303"/>
        <item sd="0" x="1599"/>
        <item sd="0" x="1920"/>
        <item sd="0" x="1962"/>
        <item sd="0" x="2109"/>
        <item sd="0" x="2241"/>
        <item sd="0" x="1314"/>
        <item sd="0" x="2875"/>
        <item sd="0" x="1964"/>
        <item sd="0" x="2046"/>
        <item sd="0" x="1580"/>
        <item sd="0" x="2694"/>
        <item sd="0" x="1640"/>
        <item sd="0" x="1659"/>
        <item sd="0" x="1660"/>
        <item sd="0" x="1243"/>
        <item sd="0" x="2094"/>
        <item sd="0" x="674"/>
        <item sd="0" x="1145"/>
        <item sd="0" x="882"/>
        <item sd="0" x="2657"/>
        <item sd="0" x="356"/>
        <item sd="0" x="2331"/>
        <item sd="0" x="3358"/>
        <item sd="0" x="2846"/>
        <item sd="0" x="1531"/>
        <item sd="0" x="2965"/>
        <item sd="0" x="2933"/>
        <item sd="0" x="2763"/>
        <item sd="0" x="3052"/>
        <item sd="0" x="1287"/>
        <item sd="0" x="2592"/>
        <item sd="0" x="1351"/>
        <item sd="0" x="2904"/>
        <item sd="0" x="1179"/>
        <item sd="0" x="2905"/>
        <item sd="0" x="2029"/>
        <item sd="0" x="6"/>
        <item sd="0" x="162"/>
        <item sd="0" x="1390"/>
        <item sd="0" x="1683"/>
        <item sd="0" x="1192"/>
        <item sd="0" x="1824"/>
        <item sd="0" x="1194"/>
        <item sd="0" x="2648"/>
        <item sd="0" x="2192"/>
        <item sd="0" x="2501"/>
        <item sd="0" x="1133"/>
        <item sd="0" x="255"/>
        <item sd="0" x="960"/>
        <item sd="0" x="542"/>
        <item sd="0" x="810"/>
        <item sd="0" x="2614"/>
        <item sd="0" x="2615"/>
        <item sd="0" x="1684"/>
        <item sd="0" x="1685"/>
        <item sd="0" x="1519"/>
        <item sd="0" x="1823"/>
        <item sd="0" x="1879"/>
        <item sd="0" x="1902"/>
        <item sd="0" x="2508"/>
        <item sd="0" x="1352"/>
        <item sd="0" x="2082"/>
        <item sd="0" x="792"/>
        <item sd="0" x="1809"/>
        <item sd="0" x="3036"/>
        <item sd="0" x="2320"/>
        <item sd="0" x="2417"/>
        <item sd="0" x="367"/>
        <item sd="0" x="187"/>
        <item sd="0" x="369"/>
        <item sd="0" x="685"/>
        <item sd="0" x="976"/>
        <item sd="0" x="36"/>
        <item sd="0" x="235"/>
        <item sd="0" x="1353"/>
        <item sd="0" x="1102"/>
        <item sd="0" x="267"/>
        <item sd="0" x="3354"/>
        <item sd="0" x="1305"/>
        <item sd="0" x="1719"/>
        <item sd="0" x="2776"/>
        <item sd="0" x="2095"/>
        <item sd="0" x="2184"/>
        <item sd="0" x="1647"/>
        <item sd="0" x="549"/>
        <item sd="0" x="552"/>
        <item sd="0" x="1500"/>
        <item sd="0" x="2149"/>
        <item sd="0" x="3278"/>
        <item sd="0" x="1843"/>
        <item sd="0" x="2655"/>
        <item sd="0" x="3427"/>
        <item sd="0" x="3400"/>
        <item sd="0" x="1097"/>
        <item sd="0" x="1169"/>
        <item sd="0" x="3401"/>
        <item sd="0" x="2559"/>
        <item sd="0" x="842"/>
        <item sd="0" x="813"/>
        <item sd="0" x="864"/>
        <item sd="0" x="2569"/>
        <item sd="0" x="2978"/>
        <item sd="0" x="2681"/>
        <item sd="0" x="2749"/>
        <item sd="0" x="1523"/>
        <item sd="0" x="1903"/>
        <item sd="0" x="492"/>
        <item sd="0" x="2368"/>
        <item sd="0" x="2420"/>
        <item sd="0" x="2275"/>
        <item sd="0" x="2865"/>
        <item sd="0" x="2144"/>
        <item sd="0" x="94"/>
        <item sd="0" x="1718"/>
        <item sd="0" x="1571"/>
        <item sd="0" x="1688"/>
        <item sd="0" x="1438"/>
        <item sd="0" x="2891"/>
        <item sd="0" x="1658"/>
        <item sd="0" x="2539"/>
        <item sd="0" x="2709"/>
        <item sd="0" x="1334"/>
        <item sd="0" x="1689"/>
        <item sd="0" x="2537"/>
        <item sd="0" x="1802"/>
        <item sd="0" x="2977"/>
        <item sd="0" x="3329"/>
        <item sd="0" x="789"/>
        <item sd="0" x="2380"/>
        <item sd="0" x="2635"/>
        <item sd="0" x="935"/>
        <item sd="0" x="2730"/>
        <item sd="0" x="2852"/>
        <item sd="0" x="2129"/>
        <item sd="0" x="2384"/>
        <item sd="0" x="2500"/>
        <item sd="0" x="247"/>
        <item sd="0" x="2438"/>
        <item sd="0" x="1904"/>
        <item sd="0" x="3081"/>
        <item sd="0" x="1713"/>
        <item sd="0" x="66"/>
        <item sd="0" x="1871"/>
        <item sd="0" x="1700"/>
        <item sd="0" x="3181"/>
        <item sd="0" x="2698"/>
        <item sd="0" x="3228"/>
        <item sd="0" x="761"/>
        <item sd="0" x="1127"/>
        <item sd="0" x="430"/>
        <item sd="0" x="815"/>
        <item sd="0" x="1226"/>
        <item sd="0" x="446"/>
        <item sd="0" x="3250"/>
        <item sd="0" x="2683"/>
        <item sd="0" x="1065"/>
        <item sd="0" x="294"/>
        <item sd="0" x="804"/>
        <item sd="0" x="698"/>
        <item sd="0" x="8"/>
        <item sd="0" x="1562"/>
        <item sd="0" x="2271"/>
        <item sd="0" x="1965"/>
        <item sd="0" x="2076"/>
        <item sd="0" x="2471"/>
        <item sd="0" x="2224"/>
        <item sd="0" x="301"/>
        <item sd="0" x="478"/>
        <item sd="0" x="1536"/>
        <item sd="0" x="836"/>
        <item sd="0" x="2479"/>
        <item sd="0" x="2959"/>
        <item sd="0" x="2960"/>
        <item sd="0" x="2072"/>
        <item sd="0" x="1739"/>
        <item sd="0" x="300"/>
        <item sd="0" x="397"/>
        <item sd="0" x="181"/>
        <item sd="0" x="1220"/>
        <item sd="0" x="2019"/>
        <item sd="0" x="1652"/>
        <item sd="0" m="1" x="3462"/>
        <item sd="0" x="3412"/>
        <item sd="0" x="1372"/>
        <item sd="0" x="1392"/>
        <item sd="0" x="1633"/>
        <item sd="0" x="2547"/>
        <item sd="0" x="1882"/>
        <item sd="0" x="2637"/>
        <item sd="0" x="1947"/>
        <item sd="0" x="2689"/>
        <item sd="0" x="2011"/>
        <item sd="0" x="2788"/>
        <item sd="0" x="320"/>
        <item sd="0" x="3248"/>
        <item sd="0" x="3287"/>
        <item sd="0" x="2883"/>
        <item sd="0" x="2040"/>
        <item sd="0" x="154"/>
        <item sd="0" x="2502"/>
        <item sd="0" x="984"/>
        <item sd="0" m="1" x="3465"/>
        <item sd="0" x="1379"/>
        <item sd="0" x="3103"/>
        <item sd="0" x="1880"/>
        <item sd="0" x="2738"/>
        <item sd="0" x="1475"/>
        <item sd="0" x="2388"/>
        <item sd="0" x="3199"/>
        <item sd="0" x="1418"/>
        <item sd="0" x="2248"/>
        <item sd="0" x="1865"/>
        <item sd="0" x="3182"/>
        <item sd="0" x="2914"/>
        <item sd="0" x="1941"/>
        <item sd="0" x="1605"/>
        <item sd="0" x="1850"/>
        <item sd="0" x="1254"/>
        <item sd="0" x="1219"/>
        <item sd="0" x="2058"/>
        <item sd="0" x="1854"/>
        <item sd="0" x="2985"/>
        <item sd="0" x="1223"/>
        <item sd="0" x="2503"/>
        <item sd="0" x="1987"/>
        <item sd="0" x="2225"/>
        <item sd="0" x="2461"/>
        <item sd="0" x="3301"/>
        <item sd="0" x="3290"/>
        <item sd="0" x="1294"/>
        <item sd="0" m="1" x="3466"/>
        <item sd="0" x="930"/>
        <item sd="0" x="3056"/>
        <item sd="0" x="1905"/>
        <item sd="0" x="1385"/>
        <item sd="0" x="1701"/>
        <item sd="0" x="2462"/>
        <item sd="0" x="1921"/>
        <item sd="0" x="1502"/>
        <item sd="0" x="2911"/>
        <item sd="0" x="2691"/>
        <item sd="0" x="444"/>
        <item sd="0" x="1316"/>
        <item sd="0" x="2773"/>
        <item sd="0" x="1338"/>
        <item sd="0" x="2036"/>
        <item sd="0" x="1331"/>
        <item sd="0" x="1420"/>
        <item sd="0" x="3171"/>
        <item sd="0" x="1617"/>
        <item sd="0" x="2108"/>
        <item sd="0" x="3157"/>
        <item sd="0" x="3351"/>
        <item sd="0" x="3086"/>
        <item sd="0" x="2775"/>
        <item sd="0" x="458"/>
        <item sd="0" x="1340"/>
        <item sd="0" x="2822"/>
        <item sd="0" x="1421"/>
        <item sd="0" x="1466"/>
        <item sd="0" x="1919"/>
        <item sd="0" m="1" x="3459"/>
        <item sd="0" x="470"/>
        <item sd="0" x="1634"/>
        <item sd="0" x="1553"/>
        <item sd="0" x="1428"/>
        <item sd="0" x="2385"/>
        <item sd="0" x="1668"/>
        <item sd="0" x="1928"/>
        <item sd="0" x="353"/>
        <item sd="0" x="2926"/>
        <item sd="0" x="3326"/>
        <item sd="0" x="1836"/>
        <item sd="0" x="3138"/>
        <item sd="0" x="801"/>
        <item sd="0" x="2274"/>
        <item sd="0" x="2906"/>
        <item sd="0" x="2801"/>
        <item sd="0" x="1637"/>
        <item sd="0" x="2066"/>
        <item sd="0" x="29"/>
        <item sd="0" x="1516"/>
        <item sd="0" x="126"/>
        <item sd="0" x="711"/>
        <item sd="0" x="2112"/>
        <item sd="0" x="1957"/>
        <item sd="0" x="1032"/>
        <item sd="0" x="3106"/>
        <item sd="0" x="1173"/>
        <item sd="0" x="1036"/>
        <item sd="0" x="3188"/>
        <item sd="0" x="2398"/>
        <item sd="0" x="2131"/>
        <item sd="0" x="3291"/>
        <item sd="0" x="3292"/>
        <item sd="0" x="3293"/>
        <item sd="0" x="3294"/>
        <item sd="0" x="2913"/>
        <item sd="0" x="2257"/>
        <item sd="0" x="2258"/>
        <item sd="0" x="2259"/>
        <item sd="0" x="1245"/>
        <item sd="0" x="1246"/>
        <item sd="0" x="2289"/>
        <item sd="0" x="1975"/>
        <item sd="0" x="3155"/>
        <item sd="0" x="2077"/>
        <item sd="0" x="52"/>
        <item sd="0" x="2886"/>
        <item sd="0" x="264"/>
        <item sd="0" x="594"/>
        <item sd="0" x="3058"/>
        <item sd="0" x="423"/>
        <item sd="0" x="1149"/>
        <item sd="0" x="1034"/>
        <item sd="0" x="167"/>
        <item sd="0" x="3282"/>
        <item sd="0" x="2015"/>
        <item sd="0" x="2381"/>
        <item sd="0" x="1984"/>
        <item sd="0" x="2820"/>
        <item sd="0" x="1624"/>
        <item sd="0" x="3077"/>
        <item sd="0" x="2000"/>
        <item sd="0" x="2336"/>
        <item sd="0" x="1286"/>
        <item sd="0" x="3283"/>
        <item sd="0" x="906"/>
        <item sd="0" x="540"/>
        <item sd="0" x="944"/>
        <item sd="0" x="2007"/>
        <item sd="0" x="2280"/>
        <item sd="0" x="1141"/>
        <item sd="0" x="2556"/>
        <item sd="0" x="2164"/>
        <item sd="0" x="1893"/>
        <item sd="0" x="1367"/>
        <item sd="0" x="438"/>
        <item sd="0" x="2057"/>
        <item sd="0" x="388"/>
        <item sd="0" x="1476"/>
        <item sd="0" x="2706"/>
        <item sd="0" x="3152"/>
        <item sd="0" x="1139"/>
        <item sd="0" x="970"/>
        <item sd="0" x="21"/>
        <item sd="0" x="3004"/>
        <item sd="0" x="642"/>
        <item sd="0" x="287"/>
        <item sd="0" x="1816"/>
        <item sd="0" x="441"/>
        <item sd="0" x="1332"/>
        <item sd="0" x="2004"/>
        <item sd="0" x="3397"/>
        <item sd="0" x="2901"/>
        <item sd="0" x="2529"/>
        <item sd="0" x="3092"/>
        <item sd="0" x="3093"/>
        <item sd="0" x="1056"/>
        <item sd="0" x="2347"/>
        <item sd="0" x="3390"/>
        <item sd="0" x="1546"/>
        <item sd="0" x="1247"/>
        <item sd="0" x="3425"/>
        <item sd="0" x="3331"/>
        <item sd="0" x="489"/>
        <item sd="0" m="1" x="3464"/>
        <item sd="0" x="2101"/>
        <item sd="0" x="505"/>
        <item sd="0" x="1359"/>
        <item sd="0" x="2412"/>
        <item sd="0" x="2253"/>
        <item sd="0" x="2538"/>
        <item sd="0" x="2330"/>
        <item sd="0" x="2063"/>
        <item sd="0" x="2915"/>
        <item sd="0" x="2916"/>
        <item sd="0" x="1888"/>
        <item sd="0" x="3279"/>
        <item sd="0" x="2992"/>
        <item sd="0" x="994"/>
        <item sd="0" x="3435"/>
        <item sd="0" x="2251"/>
        <item sd="0" x="2421"/>
        <item sd="0" x="3010"/>
        <item sd="0" x="1724"/>
        <item sd="0" x="1337"/>
        <item sd="0" x="1707"/>
        <item sd="0" x="1513"/>
        <item sd="0" x="1214"/>
        <item sd="0" x="1321"/>
        <item sd="0" x="3079"/>
        <item sd="0" x="1440"/>
        <item sd="0" x="1520"/>
        <item sd="0" x="2465"/>
        <item sd="0" x="1521"/>
        <item sd="0" x="3392"/>
        <item sd="0" x="2572"/>
        <item sd="0" x="537"/>
        <item sd="0" x="1795"/>
        <item sd="0" x="53"/>
        <item sd="0" x="1354"/>
        <item sd="0" x="3355"/>
        <item sd="0" x="2636"/>
        <item sd="0" x="2162"/>
        <item sd="0" x="1646"/>
        <item sd="0" x="2215"/>
        <item sd="0" x="1990"/>
        <item sd="0" x="2603"/>
        <item sd="0" x="1991"/>
        <item sd="0" x="1510"/>
        <item sd="0" m="1" x="3468"/>
        <item sd="0" x="3048"/>
        <item sd="0" x="246"/>
        <item sd="0" x="3114"/>
        <item sd="0" x="1808"/>
        <item sd="0" x="2247"/>
        <item sd="0" x="2389"/>
        <item sd="0" x="1556"/>
        <item sd="0" x="1325"/>
        <item sd="0" x="2110"/>
        <item sd="0" x="869"/>
        <item sd="0" x="425"/>
        <item sd="0" x="1255"/>
        <item sd="0" x="786"/>
        <item sd="0" x="1899"/>
        <item sd="0" x="2576"/>
        <item sd="0" x="1821"/>
        <item sd="0" x="2909"/>
        <item sd="0" x="2522"/>
        <item sd="0" x="2841"/>
        <item sd="0" x="2608"/>
        <item sd="0" x="2807"/>
        <item sd="0" x="1586"/>
        <item sd="0" x="686"/>
        <item sd="0" x="1901"/>
        <item sd="0" x="2986"/>
        <item sd="0" x="1138"/>
        <item sd="0" m="1" x="3458"/>
        <item sd="0" x="2081"/>
        <item sd="0" x="3320"/>
        <item sd="0" x="1839"/>
        <item sd="0" x="2102"/>
        <item sd="0" x="1758"/>
        <item sd="0" x="1181"/>
        <item sd="0" x="2934"/>
        <item sd="0" x="3142"/>
        <item sd="0" x="2290"/>
        <item sd="0" x="2318"/>
        <item sd="0" x="1677"/>
        <item sd="0" x="1611"/>
        <item sd="0" x="2123"/>
        <item sd="0" x="415"/>
        <item sd="0" x="2878"/>
        <item sd="0" x="2737"/>
        <item sd="0" x="2824"/>
        <item sd="0" x="2932"/>
        <item sd="0" x="2721"/>
        <item sd="0" x="587"/>
        <item sd="0" x="1209"/>
        <item sd="0" x="840"/>
        <item sd="0" x="618"/>
        <item sd="0" x="780"/>
        <item sd="0" x="1376"/>
        <item sd="0" x="1517"/>
        <item sd="0" x="265"/>
        <item sd="0" x="611"/>
        <item sd="0" x="2816"/>
        <item sd="0" x="1803"/>
        <item sd="0" x="3396"/>
        <item sd="0" x="1804"/>
        <item sd="0" x="2562"/>
        <item sd="0" x="2920"/>
        <item sd="0" x="2962"/>
        <item sd="0" x="2141"/>
        <item sd="0" x="768"/>
        <item sd="0" x="937"/>
        <item sd="0" x="137"/>
        <item sd="0" x="1302"/>
        <item sd="0" x="2439"/>
        <item sd="0" x="710"/>
        <item sd="0" x="1210"/>
        <item sd="0" x="1783"/>
        <item sd="0" x="934"/>
        <item sd="0" x="1992"/>
        <item sd="0" x="1993"/>
        <item sd="0" x="2833"/>
        <item sd="0" x="3406"/>
        <item sd="0" x="1575"/>
        <item sd="0" m="1" x="3461"/>
        <item sd="0" x="2612"/>
        <item sd="0" x="648"/>
        <item sd="0" x="890"/>
        <item sd="0" x="767"/>
        <item sd="0" x="1077"/>
        <item sd="0" x="2750"/>
        <item sd="0" x="2397"/>
        <item sd="0" x="2907"/>
        <item sd="0" x="2492"/>
        <item sd="0" x="2668"/>
        <item sd="0" x="2119"/>
        <item sd="0" x="2643"/>
        <item sd="0" m="1" x="3460"/>
        <item sd="0" x="742"/>
        <item sd="0" x="2697"/>
        <item sd="0" x="2894"/>
        <item sd="0" x="2332"/>
        <item sd="0" x="1439"/>
        <item sd="0" x="1690"/>
        <item sd="0" x="1607"/>
        <item sd="0" x="1954"/>
        <item sd="0" x="3276"/>
        <item sd="0" x="2582"/>
        <item sd="0" x="2979"/>
        <item sd="0" x="395"/>
        <item sd="0" x="2047"/>
        <item sd="0" x="2625"/>
        <item sd="0" x="2885"/>
        <item sd="0" x="1256"/>
        <item sd="0" x="2079"/>
        <item sd="0" x="3145"/>
        <item sd="0" x="2163"/>
        <item sd="0" x="2429"/>
        <item sd="0" x="2170"/>
        <item sd="0" x="2687"/>
        <item sd="0" x="784"/>
        <item sd="0" m="1" x="3457"/>
        <item sd="0" x="929"/>
        <item sd="0" x="661"/>
        <item sd="0" x="1540"/>
        <item sd="0" x="3096"/>
        <item sd="0" x="1733"/>
        <item sd="0" x="1764"/>
        <item sd="0" x="1153"/>
        <item sd="0" x="3097"/>
        <item sd="0" x="3119"/>
        <item sd="0" x="2518"/>
        <item sd="0" x="1033"/>
        <item sd="0" x="547"/>
        <item sd="0" x="2244"/>
        <item sd="0" x="481"/>
        <item sd="0" x="558"/>
        <item sd="0" x="175"/>
        <item sd="0" x="559"/>
        <item sd="0" x="426"/>
        <item sd="0" x="545"/>
        <item sd="0" x="342"/>
        <item sd="0" x="1086"/>
        <item sd="0" x="80"/>
        <item sd="0" x="403"/>
        <item sd="0" x="122"/>
        <item sd="0" x="115"/>
        <item sd="0" x="278"/>
        <item sd="0" x="2847"/>
        <item sd="0" x="1645"/>
        <item sd="0" x="1052"/>
        <item sd="0" x="765"/>
        <item sd="0" x="1950"/>
        <item sd="0" x="1606"/>
        <item sd="0" x="2009"/>
        <item sd="0" x="2054"/>
        <item sd="0" x="849"/>
        <item sd="0" x="2291"/>
        <item sd="0" x="2193"/>
        <item sd="0" x="1788"/>
        <item sd="0" x="385"/>
        <item sd="0" x="405"/>
        <item sd="0" x="447"/>
        <item sd="0" x="2936"/>
        <item sd="0" x="3346"/>
        <item sd="0" x="1061"/>
        <item sd="0" x="1591"/>
        <item sd="0" x="541"/>
        <item sd="0" x="1424"/>
        <item sd="0" x="2322"/>
        <item sd="0" x="3139"/>
        <item sd="0" x="2853"/>
        <item sd="0" x="2595"/>
        <item sd="0" x="1283"/>
        <item sd="0" x="1873"/>
        <item sd="0" x="3359"/>
        <item sd="0" x="806"/>
        <item sd="0" x="435"/>
        <item sd="0" x="886"/>
        <item sd="0" x="708"/>
        <item sd="0" x="511"/>
        <item sd="0" x="3262"/>
        <item sd="0" x="2480"/>
        <item sd="0" x="2703"/>
        <item sd="0" x="848"/>
        <item sd="0" x="3128"/>
        <item sd="0" x="188"/>
        <item sd="0" x="1995"/>
        <item sd="0" x="868"/>
        <item sd="0" x="506"/>
        <item sd="0" x="3321"/>
        <item sd="0" x="3322"/>
        <item sd="0" x="1730"/>
        <item sd="0" x="2075"/>
        <item sd="0" x="3223"/>
        <item sd="0" x="1150"/>
        <item sd="0" x="1592"/>
        <item sd="0" x="2080"/>
        <item sd="0" x="3373"/>
        <item sd="0" x="705"/>
        <item sd="0" x="625"/>
        <item sd="0" x="2194"/>
        <item sd="0" x="1393"/>
        <item sd="0" x="675"/>
        <item sd="0" x="2606"/>
        <item sd="0" x="3126"/>
        <item sd="0" x="2751"/>
        <item sd="0" x="2433"/>
        <item sd="0" x="1025"/>
        <item sd="0" x="1364"/>
        <item sd="0" x="1641"/>
        <item sd="0" x="3173"/>
        <item sd="0" x="1906"/>
        <item sd="0" x="2418"/>
        <item sd="0" x="3040"/>
        <item sd="0" x="2292"/>
        <item sd="0" x="2802"/>
        <item sd="0" x="544"/>
        <item sd="0" x="1258"/>
        <item sd="0" x="2996"/>
        <item sd="0" x="1949"/>
        <item sd="0" x="3382"/>
        <item sd="0" x="442"/>
        <item sd="0" x="2980"/>
        <item sd="0" m="1" x="3463"/>
        <item sd="0" x="2235"/>
        <item sd="0" x="592"/>
        <item sd="0" x="2472"/>
        <item sd="0" x="1593"/>
        <item sd="0" x="2799"/>
        <item sd="0" x="1051"/>
        <item sd="0" x="713"/>
        <item sd="0" x="2128"/>
        <item sd="0" x="1583"/>
        <item sd="0" x="1363"/>
        <item sd="0" x="1266"/>
        <item sd="0" x="1259"/>
        <item sd="0" x="2195"/>
        <item sd="0" x="1907"/>
        <item sd="0" x="865"/>
        <item sd="0" x="2690"/>
        <item sd="0" x="3319"/>
        <item sd="0" x="323"/>
        <item sd="0" x="2059"/>
        <item sd="0" x="1989"/>
        <item sd="0" x="2256"/>
        <item sd="0" x="3252"/>
        <item sd="0" x="158"/>
        <item sd="0" x="152"/>
        <item sd="0" x="626"/>
        <item sd="0" x="200"/>
        <item sd="0" x="1644"/>
        <item sd="0" x="2481"/>
        <item sd="0" x="2482"/>
        <item sd="0" x="3347"/>
        <item sd="0" x="2366"/>
        <item sd="0" x="560"/>
        <item sd="0" x="464"/>
        <item sd="0" x="2115"/>
        <item sd="0" x="1068"/>
        <item sd="0" x="2333"/>
        <item sd="0" x="1631"/>
        <item sd="0" x="2120"/>
        <item sd="0" x="319"/>
        <item sd="0" x="1866"/>
        <item sd="0" x="3205"/>
        <item sd="0" x="3054"/>
        <item sd="0" x="690"/>
        <item sd="0" x="1732"/>
        <item sd="0" x="2001"/>
        <item sd="0" x="2495"/>
        <item sd="0" x="1087"/>
        <item sd="0" x="2519"/>
        <item sd="0" x="503"/>
        <item sd="0" x="1963"/>
        <item sd="0" x="2316"/>
        <item sd="0" x="3216"/>
        <item sd="0" x="1558"/>
        <item sd="0" x="422"/>
        <item sd="0" x="915"/>
        <item sd="0" x="1840"/>
        <item sd="0" x="2848"/>
        <item sd="0" x="2908"/>
        <item sd="0" x="411"/>
        <item sd="0" x="1825"/>
        <item sd="0" x="3422"/>
        <item sd="0" x="1612"/>
        <item sd="0" x="1095"/>
        <item sd="0" x="1613"/>
        <item sd="0" x="1001"/>
        <item sd="0" x="2474"/>
        <item sd="0" x="65"/>
        <item sd="0" x="735"/>
        <item sd="0" x="343"/>
        <item sd="0" x="2483"/>
        <item sd="0" x="2484"/>
        <item sd="0" x="2485"/>
        <item sd="0" x="1815"/>
        <item sd="0" x="752"/>
        <item sd="0" x="770"/>
        <item sd="0" x="2779"/>
        <item sd="0" x="1740"/>
        <item sd="0" x="1708"/>
        <item sd="0" x="912"/>
        <item sd="0" x="2139"/>
        <item sd="0" x="1848"/>
        <item sd="0" x="2616"/>
        <item sd="0" x="2617"/>
        <item sd="0" x="2739"/>
        <item sd="0" x="1883"/>
        <item sd="0" x="177"/>
        <item sd="0" x="1542"/>
        <item sd="0" x="2086"/>
        <item sd="0" x="2476"/>
        <item sd="0" x="1361"/>
        <item sd="0" x="1588"/>
        <item sd="0" x="866"/>
        <item sd="0" x="585"/>
        <item sd="0" x="3118"/>
        <item sd="0" x="341"/>
        <item sd="0" x="3069"/>
        <item sd="0" x="1416"/>
        <item sd="0" x="2836"/>
        <item sd="0" x="3087"/>
        <item sd="0" x="3015"/>
        <item sd="0" x="1474"/>
        <item sd="0" x="3233"/>
        <item sd="0" x="2196"/>
        <item sd="0" x="1649"/>
        <item sd="0" x="220"/>
        <item sd="0" x="1533"/>
        <item sd="0" x="966"/>
        <item sd="0" x="1635"/>
        <item sd="0" x="2506"/>
        <item sd="0" x="2507"/>
        <item sd="0" x="612"/>
        <item sd="0" x="2317"/>
        <item sd="0" x="2189"/>
        <item sd="0" x="2477"/>
        <item sd="0" x="2478"/>
        <item sd="0" x="2938"/>
        <item sd="0" x="614"/>
        <item sd="0" x="328"/>
        <item sd="0" x="1211"/>
        <item sd="0" x="736"/>
        <item sd="0" x="413"/>
        <item sd="0" x="751"/>
        <item sd="0" x="16"/>
        <item sd="0" x="583"/>
        <item sd="0" x="3251"/>
        <item sd="0" x="530"/>
        <item sd="0" x="715"/>
        <item sd="0" x="1015"/>
        <item sd="0" x="401"/>
        <item sd="0" x="1326"/>
        <item sd="0" x="127"/>
        <item sd="0" x="2486"/>
        <item sd="0" x="314"/>
        <item sd="0" x="827"/>
        <item sd="0" x="659"/>
        <item sd="0" x="361"/>
        <item sd="0" x="1394"/>
        <item sd="0" x="3193"/>
        <item sd="0" x="257"/>
        <item sd="0" x="1584"/>
        <item sd="0" x="640"/>
        <item sd="0" x="3084"/>
        <item sd="0" x="756"/>
        <item sd="0" x="2722"/>
        <item sd="0" x="2078"/>
        <item sd="0" x="2068"/>
        <item sd="0" x="1726"/>
        <item sd="0" x="1849"/>
        <item sd="0" x="888"/>
        <item sd="0" x="2731"/>
        <item sd="0" x="668"/>
        <item sd="0" x="2723"/>
        <item sd="0" x="3200"/>
        <item sd="0" x="3348"/>
        <item sd="0" x="263"/>
        <item sd="0" x="215"/>
        <item sd="0" x="953"/>
        <item sd="0" x="1560"/>
        <item sd="0" x="905"/>
        <item sd="0" x="4"/>
        <item sd="0" x="1829"/>
        <item sd="0" x="346"/>
        <item sd="0" x="1060"/>
        <item sd="0" x="1131"/>
        <item sd="0" x="206"/>
        <item sd="0" x="202"/>
        <item sd="0" x="1756"/>
        <item sd="0" x="1974"/>
        <item sd="0" x="3266"/>
        <item sd="0" x="3277"/>
        <item sd="0" x="3263"/>
        <item sd="0" x="997"/>
        <item sd="0" x="3323"/>
        <item sd="0" x="714"/>
        <item sd="0" x="98"/>
        <item sd="0" x="1894"/>
        <item sd="0" x="1775"/>
        <item sd="0" x="3265"/>
        <item sd="0" x="2014"/>
        <item sd="0" x="2902"/>
        <item sd="0" x="2409"/>
        <item sd="0" x="2045"/>
        <item sd="0" x="561"/>
        <item sd="0" x="40"/>
        <item sd="0" x="2390"/>
        <item sd="0" x="461"/>
        <item sd="0" x="2581"/>
        <item sd="0" x="2946"/>
        <item sd="0" x="3272"/>
        <item sd="0" x="977"/>
        <item sd="0" x="195"/>
        <item sd="0" x="928"/>
        <item sd="0" x="1710"/>
        <item sd="0" x="646"/>
        <item sd="0" x="2663"/>
        <item sd="0" x="2165"/>
        <item sd="0" x="2943"/>
        <item sd="0" x="2857"/>
        <item sd="0" x="203"/>
        <item sd="0" x="1629"/>
        <item sd="0" x="2281"/>
        <item sd="0" x="1248"/>
        <item sd="0" x="2843"/>
        <item sd="0" x="2282"/>
        <item sd="0" x="1485"/>
        <item sd="0" x="1887"/>
        <item sd="0" x="484"/>
        <item sd="0" x="699"/>
        <item sd="0" m="1" x="3467"/>
        <item sd="0" x="2987"/>
        <item sd="0" x="434"/>
        <item sd="0" x="3030"/>
        <item sd="0" x="2512"/>
        <item sd="0" x="1969"/>
        <item sd="0" x="138"/>
        <item sd="0" x="1409"/>
        <item sd="0" x="1889"/>
        <item sd="0" x="2860"/>
        <item sd="0" x="2868"/>
        <item sd="0" x="275"/>
        <item sd="0" x="1072"/>
        <item sd="0" x="37"/>
        <item sd="0" x="1304"/>
        <item sd="0" x="1176"/>
        <item sd="0" x="3247"/>
        <item sd="0" x="513"/>
        <item sd="0" x="783"/>
        <item sd="0" x="628"/>
        <item sd="0" x="160"/>
        <item sd="0" x="292"/>
        <item sd="0" x="1460"/>
        <item sd="0" x="354"/>
        <item sd="0" x="1472"/>
        <item sd="0" x="867"/>
        <item sd="0" x="623"/>
        <item sd="0" x="57"/>
        <item sd="0" x="863"/>
        <item sd="0" x="2440"/>
        <item sd="0" x="2020"/>
        <item sd="0" x="2021"/>
        <item sd="0" x="2279"/>
        <item sd="0" x="1697"/>
        <item sd="0" x="2169"/>
        <item sd="0" x="1743"/>
        <item sd="0" x="3330"/>
        <item sd="0" x="2604"/>
        <item sd="0" x="2958"/>
        <item sd="0" x="2771"/>
        <item sd="0" x="2586"/>
        <item sd="0" x="2030"/>
        <item sd="0" x="682"/>
        <item sd="0" x="2659"/>
        <item sd="0" x="2929"/>
        <item sd="0" x="1303"/>
        <item sd="0" x="1425"/>
        <item sd="0" x="2138"/>
        <item sd="0" x="2323"/>
        <item sd="0" x="875"/>
        <item sd="0" x="2114"/>
        <item sd="0" x="285"/>
        <item h="1" sd="0" x="54"/>
        <item h="1" sd="0" x="117"/>
        <item h="1" sd="0" x="129"/>
        <item h="1" sd="0" x="22"/>
        <item h="1" sd="0" x="15"/>
        <item h="1" sd="0" x="101"/>
        <item h="1" sd="0" x="49"/>
        <item h="1" sd="0" x="70"/>
        <item h="1" sd="0" x="2186"/>
        <item h="1" sd="0" x="1487"/>
        <item h="1" sd="0" x="1488"/>
        <item h="1" sd="0" x="1489"/>
        <item h="1" sd="0" x="1490"/>
        <item h="1" sd="0" x="1164"/>
        <item h="1" sd="0" x="1491"/>
        <item h="1" sd="0" x="870"/>
        <item h="1" sd="0" x="12"/>
        <item h="1" sd="0" x="2371"/>
        <item h="1" sd="0" x="3108"/>
        <item h="1" sd="0" x="3237"/>
        <item h="1" sd="0" x="3238"/>
        <item h="1" sd="0" x="3239"/>
        <item h="1" sd="0" x="1190"/>
        <item h="1" sd="0" x="3"/>
        <item h="1" sd="0" x="531"/>
        <item h="1" sd="0" x="357"/>
        <item h="1" sd="0" x="1160"/>
        <item h="1" sd="0" x="35"/>
        <item h="1" sd="0" m="1" x="3456"/>
        <item h="1" sd="0" x="1492"/>
        <item h="1" sd="0" x="157"/>
        <item h="1" sd="0" x="716"/>
        <item h="1" sd="0" x="18"/>
        <item h="1" sd="0" x="482"/>
        <item h="1" sd="0" x="56"/>
        <item h="1" sd="0" x="2830"/>
        <item h="1" sd="0" x="2772"/>
        <item h="1" sd="0" x="856"/>
        <item h="1" sd="0" x="1014"/>
        <item h="1" sd="0" x="2372"/>
        <item h="1" sd="0" x="1603"/>
        <item h="1" sd="0" x="191"/>
        <item h="1" sd="0" x="3240"/>
        <item h="1" sd="0" x="2701"/>
        <item h="1" sd="0" x="2373"/>
        <item h="1" sd="0" x="2831"/>
        <item h="1" sd="0" x="2702"/>
        <item h="1" sd="0" x="2074"/>
        <item h="1" sd="0" x="3109"/>
        <item h="1" sd="0" x="3110"/>
        <item h="1" sd="0" x="3241"/>
        <item h="1" sd="0" x="241"/>
        <item h="1" sd="0" x="345"/>
        <item h="1" sd="0" x="213"/>
        <item h="1" sd="0" x="1267"/>
        <item h="1" sd="0" x="5"/>
        <item h="1" sd="0" x="1626"/>
        <item h="1" sd="0" x="2973"/>
        <item h="1" sd="0" x="1622"/>
        <item h="1" sd="0" x="460"/>
        <item h="1" sd="0" x="3384"/>
        <item h="1" sd="0" x="216"/>
        <item h="1" sd="0" x="47"/>
        <item h="1" sd="0" x="277"/>
        <item h="1" sd="0" x="571"/>
        <item h="1" sd="0" x="833"/>
        <item h="1" sd="0" x="451"/>
        <item h="1" sd="0" x="608"/>
        <item h="1" sd="0" x="581"/>
        <item h="1" sd="0" x="450"/>
        <item h="1" sd="0" x="3451"/>
        <item h="1" sd="0" x="3452"/>
        <item h="1" sd="0" x="3440"/>
        <item h="1" sd="0" x="3454"/>
        <item h="1" sd="0" x="3443"/>
        <item h="1" sd="0" x="3445"/>
        <item h="1" sd="0" x="3444"/>
        <item h="1" sd="0" x="3386"/>
        <item h="1" sd="0" x="3453"/>
        <item h="1" sd="0" x="3446"/>
        <item h="1" sd="0" x="3450"/>
        <item h="1" sd="0" x="3447"/>
        <item h="1" sd="0" x="3449"/>
        <item h="1" sd="0" x="3418"/>
        <item h="1" sd="0" x="3080"/>
        <item h="1" sd="0" x="2561"/>
        <item h="1" sd="0" x="3162"/>
        <item h="1" sd="0" x="3143"/>
        <item h="1" sd="0" x="3441"/>
        <item h="1" sd="0" x="3339"/>
        <item h="1" sd="0" x="3335"/>
        <item h="1" sd="0" x="3230"/>
        <item h="1" sd="0" x="428"/>
        <item h="1" sd="0" x="1003"/>
        <item h="1" sd="0" x="1081"/>
        <item h="1" sd="0" x="3448"/>
        <item h="1" sd="0" x="3407"/>
        <item h="1" sd="0" x="1552"/>
        <item h="1" sd="0" x="2887"/>
        <item h="1" sd="0" x="3002"/>
        <item h="1" sd="0" x="2175"/>
        <item h="1" sd="0" x="2176"/>
        <item h="1" sd="0" x="39"/>
        <item h="1" sd="0" x="1980"/>
        <item h="1" sd="0" x="2177"/>
        <item h="1" sd="0" x="3159"/>
        <item h="1" sd="0" x="700"/>
        <item h="1" sd="0" x="2407"/>
        <item h="1" sd="0" x="1130"/>
        <item h="1" sd="0" x="2510"/>
        <item h="1" sd="0" x="2093"/>
        <item h="1" sd="0" x="2328"/>
        <item h="1" sd="0" x="2446"/>
        <item h="1" sd="0" x="1120"/>
        <item h="1" sd="0" x="656"/>
        <item h="1" sd="0" x="2414"/>
        <item h="1" sd="0" x="2283"/>
        <item h="1" sd="0" x="904"/>
        <item h="1" sd="0" x="2526"/>
        <item h="1" sd="0" x="2238"/>
        <item h="1" sd="0" x="172"/>
        <item h="1" sd="0" x="3105"/>
        <item h="1" sd="0" x="1709"/>
        <item sd="0" x="2153"/>
        <item h="1" sd="0" x="64"/>
        <item h="1" sd="0" x="2208"/>
        <item h="1" sd="0" x="24"/>
        <item h="1" sd="0" x="2209"/>
        <item h="1" sd="0" x="2408"/>
        <item h="1" sd="0" x="2678"/>
        <item h="1" sd="0" x="2210"/>
        <item h="1" sd="0" x="802"/>
        <item h="1" sd="0" x="509"/>
        <item h="1" sd="0" x="279"/>
        <item h="1" sd="0" x="58"/>
        <item h="1" sd="0" x="3217"/>
        <item h="1" sd="0" x="2344"/>
        <item h="1" sd="0" x="3059"/>
        <item h="1" sd="0" x="2521"/>
        <item h="1" sd="0" x="3308"/>
        <item h="1" sd="0" x="3309"/>
        <item h="1" sd="0" x="2329"/>
        <item h="1" sd="0" x="2263"/>
        <item h="1" sd="0" x="3316"/>
        <item h="1" sd="0" x="3310"/>
        <item h="1" sd="0" x="534"/>
        <item h="1" sd="0" x="2496"/>
        <item h="1" sd="0" x="3311"/>
        <item h="1" sd="0" x="3312"/>
        <item h="1" sd="0" x="3455"/>
        <item sd="0" x="2460"/>
        <item sd="0" x="3115"/>
        <item sd="0" x="1681"/>
        <item sd="0" x="142"/>
        <item sd="0" x="3051"/>
        <item sd="0" x="2293"/>
        <item sd="0" x="3270"/>
        <item sd="0" x="2378"/>
        <item sd="0" x="2952"/>
        <item sd="0" x="1686"/>
        <item sd="0" x="1805"/>
        <item sd="0" x="2393"/>
        <item sd="0" x="2375"/>
        <item sd="0" x="2376"/>
        <item sd="0" x="2577"/>
        <item sd="0" x="2100"/>
        <item sd="0" x="529"/>
        <item sd="0" x="170"/>
        <item sd="0" x="1936"/>
        <item sd="0" x="3211"/>
        <item sd="0" x="291"/>
        <item sd="0" x="1423"/>
        <item sd="0" x="297"/>
        <item sd="0" x="1328"/>
        <item sd="0" x="1126"/>
        <item sd="0" x="3356"/>
        <item sd="0" x="662"/>
        <item sd="0" x="720"/>
        <item sd="0" x="3111"/>
        <item sd="0" x="1557"/>
        <item sd="0" x="2157"/>
        <item sd="0" x="1108"/>
        <item sd="0" x="2652"/>
        <item sd="0" x="3140"/>
        <item sd="0" x="3003"/>
        <item sd="0" x="46"/>
        <item h="1" sd="0" x="17"/>
        <item h="1" sd="0" x="7"/>
        <item h="1" sd="0" x="433"/>
        <item sd="0" x="324"/>
        <item sd="0" x="339"/>
        <item sd="0" x="2752"/>
        <item sd="0" x="1128"/>
        <item sd="0" x="3281"/>
        <item sd="0" x="998"/>
        <item sd="0" x="855"/>
        <item sd="0" x="896"/>
        <item sd="0" x="3129"/>
        <item sd="0" x="3066"/>
        <item sd="0" x="2098"/>
        <item sd="0" x="3151"/>
        <item sd="0" x="375"/>
        <item sd="0" x="807"/>
        <item sd="0" x="1471"/>
        <item sd="0" x="2475"/>
        <item sd="0" x="1478"/>
        <item sd="0" x="1088"/>
        <item sd="0" x="2964"/>
        <item sd="0" x="2968"/>
        <item sd="0" x="3222"/>
        <item sd="0" x="637"/>
        <item sd="0" x="153"/>
        <item sd="0" x="149"/>
        <item sd="0" x="184"/>
        <item sd="0" x="2350"/>
        <item sd="0" x="1527"/>
        <item sd="0" x="1827"/>
        <item sd="0" x="3229"/>
        <item sd="0" x="196"/>
        <item sd="0" x="895"/>
        <item sd="0" x="1355"/>
        <item sd="0" x="619"/>
        <item sd="0" x="1306"/>
        <item sd="0" x="2798"/>
        <item sd="0" x="2770"/>
        <item sd="0" x="2553"/>
        <item sd="0" x="384"/>
        <item sd="0" x="3179"/>
        <item sd="0" x="2931"/>
        <item sd="0" x="731"/>
        <item sd="0" x="2365"/>
        <item sd="0" x="1107"/>
        <item sd="0" x="821"/>
        <item sd="0" x="898"/>
        <item sd="0" x="2660"/>
        <item sd="0" x="2717"/>
        <item sd="0" x="958"/>
        <item sd="0" x="701"/>
        <item sd="0" x="607"/>
        <item sd="0" x="615"/>
        <item sd="0" x="891"/>
        <item sd="0" x="2453"/>
        <item sd="0" x="2880"/>
        <item sd="0" x="2327"/>
        <item sd="0" x="667"/>
        <item sd="0" x="1945"/>
        <item sd="0" x="1994"/>
        <item sd="0" x="3020"/>
        <item sd="0" x="1996"/>
        <item sd="0" x="2991"/>
        <item sd="0" x="87"/>
        <item sd="0" x="1269"/>
        <item sd="0" x="3027"/>
        <item sd="0" x="899"/>
        <item sd="0" x="900"/>
        <item sd="0" x="901"/>
        <item sd="0" x="1020"/>
        <item sd="0" x="902"/>
        <item sd="0" x="602"/>
        <item sd="0" x="2197"/>
        <item sd="0" x="408"/>
        <item sd="0" x="1509"/>
        <item sd="0" x="2823"/>
        <item sd="0" x="1295"/>
        <item sd="0" x="2013"/>
        <item sd="0" x="260"/>
        <item sd="0" x="1046"/>
        <item sd="0" x="588"/>
        <item sd="0" x="30"/>
        <item h="1" sd="0" x="43"/>
        <item h="1" sd="0" x="99"/>
        <item h="1" sd="0" x="2178"/>
        <item h="1" sd="0" x="349"/>
        <item h="1" sd="0" x="350"/>
        <item sd="0" x="3041"/>
        <item sd="0" x="2535"/>
        <item sd="0" x="2166"/>
        <item sd="0" x="1979"/>
        <item sd="0" x="2707"/>
        <item sd="0" x="987"/>
        <item sd="0" x="3421"/>
        <item sd="0" x="2624"/>
        <item sd="0" x="3083"/>
        <item sd="0" x="763"/>
        <item sd="0" x="927"/>
        <item sd="0" x="3232"/>
        <item sd="0" x="1143"/>
        <item sd="0" x="2022"/>
        <item sd="0" x="2548"/>
        <item sd="0" x="1951"/>
        <item sd="0" x="3042"/>
        <item sd="0" x="654"/>
        <item sd="0" x="573"/>
        <item sd="0" x="3146"/>
        <item sd="0" x="834"/>
        <item sd="0" x="2383"/>
        <item sd="0" x="3383"/>
        <item sd="0" x="2324"/>
        <item sd="0" x="556"/>
        <item sd="0" x="166"/>
        <item sd="0" x="694"/>
        <item sd="0" x="695"/>
        <item sd="0" x="2419"/>
        <item h="1" sd="0" x="92"/>
        <item h="1" sd="0" x="139"/>
        <item h="1" sd="0" x="28"/>
        <item h="1" sd="0" x="233"/>
        <item h="1" sd="0" x="44"/>
        <item h="1" sd="0" x="62"/>
        <item h="1" sd="0" x="318"/>
        <item sd="0" x="824"/>
        <item sd="0" x="2854"/>
        <item sd="0" x="3131"/>
        <item sd="0" x="2855"/>
        <item sd="0" x="3341"/>
        <item sd="0" x="3070"/>
        <item sd="0" x="2757"/>
        <item sd="0" x="3132"/>
        <item sd="0" x="2450"/>
        <item sd="0" x="2758"/>
        <item sd="0" x="2759"/>
        <item sd="0" x="3071"/>
        <item sd="0" x="2856"/>
        <item sd="0" x="3072"/>
        <item sd="0" x="3133"/>
        <item sd="0" x="3073"/>
        <item sd="0" x="3074"/>
        <item sd="0" x="2451"/>
        <item sd="0" x="518"/>
        <item sd="0" x="1453"/>
        <item sd="0" x="240"/>
        <item sd="0" x="1333"/>
        <item sd="0" x="2018"/>
        <item sd="0" x="399"/>
        <item sd="0" x="2641"/>
        <item sd="0" x="622"/>
        <item sd="0" x="1268"/>
        <item sd="0" x="3063"/>
        <item sd="0" x="2339"/>
        <item sd="0" x="2396"/>
        <item sd="0" x="2605"/>
        <item sd="0" x="1296"/>
        <item sd="0" x="3393"/>
        <item sd="0" x="1933"/>
        <item sd="0" x="3043"/>
        <item sd="0" x="2563"/>
        <item sd="0" x="1981"/>
        <item sd="0" x="3343"/>
        <item sd="0" x="2410"/>
        <item sd="0" x="1822"/>
        <item sd="0" x="1018"/>
        <item sd="0" x="2228"/>
        <item sd="0" x="1653"/>
        <item sd="0" x="2646"/>
        <item sd="0" x="3236"/>
        <item sd="0" x="2242"/>
        <item sd="0" x="785"/>
        <item sd="0" x="649"/>
        <item sd="0" x="1620"/>
        <item sd="0" x="1661"/>
        <item sd="0" x="1662"/>
        <item sd="0" x="3113"/>
        <item sd="0" x="2118"/>
        <item sd="0" x="1188"/>
        <item sd="0" x="2116"/>
        <item sd="0" x="136"/>
        <item sd="0" x="1898"/>
        <item sd="0" x="1378"/>
        <item sd="0" x="2218"/>
        <item sd="0" x="1387"/>
        <item sd="0" x="972"/>
        <item sd="0" x="1276"/>
        <item sd="0" x="3075"/>
        <item sd="0" x="114"/>
        <item sd="0" x="417"/>
        <item sd="0" x="3134"/>
        <item sd="0" x="3135"/>
        <item sd="0" x="3226"/>
        <item sd="0" x="3227"/>
        <item sd="0" x="3342"/>
        <item sd="0" x="1132"/>
        <item sd="0" x="105"/>
        <item sd="0" x="1122"/>
        <item sd="0" x="1159"/>
        <item sd="0" x="1026"/>
        <item sd="0" x="449"/>
        <item sd="0" x="3349"/>
        <item sd="0" x="270"/>
        <item sd="0" x="374"/>
        <item sd="0" x="283"/>
        <item sd="0" x="945"/>
        <item sd="0" x="2470"/>
        <item sd="0" x="2656"/>
        <item sd="0" x="400"/>
        <item sd="0" x="477"/>
        <item sd="0" x="528"/>
        <item sd="0" x="465"/>
        <item sd="0" x="207"/>
        <item sd="0" x="468"/>
        <item h="1" sd="0" x="67"/>
        <item h="1" sd="0" x="2629"/>
        <item h="1" sd="0" x="793"/>
        <item h="1" sd="0" x="3220"/>
        <item h="1" sd="0" x="3019"/>
        <item h="1" sd="0" x="2976"/>
        <item h="1" sd="0" x="2436"/>
        <item h="1" sd="0" x="3068"/>
        <item h="1" sd="0" x="2113"/>
        <item h="1" sd="0" x="2353"/>
        <item h="1" sd="0" x="2337"/>
        <item h="1" sd="0" x="2859"/>
        <item h="1" sd="0" x="2950"/>
        <item h="1" sd="0" x="2793"/>
        <item h="1" sd="0" x="563"/>
        <item sd="0" x="3177"/>
        <item sd="0" x="2147"/>
        <item sd="0" x="1414"/>
        <item sd="0" x="254"/>
        <item sd="0" x="2008"/>
        <item sd="0" x="2796"/>
        <item sd="0" x="1908"/>
        <item sd="0" x="1503"/>
        <item sd="0" x="2254"/>
        <item sd="0" x="2718"/>
        <item sd="0" x="1029"/>
        <item sd="0" x="312"/>
        <item sd="0" x="2127"/>
        <item sd="0" x="2441"/>
        <item sd="0" x="1504"/>
        <item sd="0" x="76"/>
        <item sd="0" x="2206"/>
        <item sd="0" x="402"/>
        <item sd="0" x="2870"/>
        <item sd="0" x="1679"/>
        <item sd="0" x="309"/>
        <item sd="0" x="702"/>
        <item sd="0" x="737"/>
        <item sd="0" x="1292"/>
        <item sd="0" x="1140"/>
        <item sd="0" x="1512"/>
        <item sd="0" x="1092"/>
        <item sd="0" x="947"/>
        <item sd="0" x="777"/>
        <item sd="0" x="231"/>
        <item sd="0" x="1089"/>
        <item sd="0" x="1784"/>
        <item sd="0" x="872"/>
        <item sd="0" x="3022"/>
        <item sd="0" x="2174"/>
        <item sd="0" x="1581"/>
        <item sd="0" x="738"/>
        <item sd="0" x="1239"/>
        <item sd="0" x="3246"/>
        <item sd="0" x="493"/>
        <item sd="0" x="3049"/>
        <item sd="0" x="2800"/>
        <item sd="0" x="1716"/>
        <item sd="0" x="1837"/>
        <item sd="0" x="1217"/>
        <item sd="0" x="1284"/>
        <item sd="0" x="2921"/>
        <item sd="0" x="2432"/>
        <item sd="0" x="562"/>
        <item sd="0" x="3180"/>
        <item sd="0" x="455"/>
        <item sd="0" x="739"/>
        <item sd="0" x="2744"/>
        <item sd="0" x="2487"/>
        <item sd="0" x="1780"/>
        <item sd="0" x="273"/>
        <item sd="0" x="825"/>
        <item sd="0" x="826"/>
        <item sd="0" x="557"/>
        <item sd="0" x="632"/>
        <item sd="0" x="577"/>
        <item sd="0" x="27"/>
        <item sd="0" x="2207"/>
        <item sd="0" x="3391"/>
        <item sd="0" x="1010"/>
        <item sd="0" x="3189"/>
        <item sd="0" x="1741"/>
        <item sd="0" x="3273"/>
        <item sd="0" x="1563"/>
        <item sd="0" x="2400"/>
        <item sd="0" x="538"/>
        <item sd="0" x="1413"/>
        <item sd="0" x="1721"/>
        <item sd="0" x="2813"/>
        <item sd="0" x="1900"/>
        <item sd="0" x="2760"/>
        <item sd="0" x="718"/>
        <item sd="0" x="3174"/>
        <item sd="0" x="3172"/>
        <item sd="0" x="2688"/>
        <item sd="0" x="3394"/>
        <item sd="0" x="3197"/>
        <item sd="0" x="1407"/>
        <item sd="0" x="1146"/>
        <item sd="0" x="313"/>
        <item sd="0" x="2234"/>
        <item sd="0" x="2884"/>
        <item sd="0" x="3415"/>
        <item sd="0" x="3214"/>
        <item sd="0" x="3076"/>
        <item sd="0" x="2753"/>
        <item sd="0" x="2803"/>
        <item sd="0" x="3289"/>
        <item sd="0" x="494"/>
        <item sd="0" x="1810"/>
        <item sd="0" x="2052"/>
        <item sd="0" x="2267"/>
        <item sd="0" x="1228"/>
        <item sd="0" x="1229"/>
        <item sd="0" x="1230"/>
        <item sd="0" x="907"/>
        <item sd="0" x="1511"/>
        <item sd="0" x="2765"/>
        <item sd="0" x="1419"/>
        <item sd="0" x="803"/>
        <item h="1" sd="0" x="2125"/>
        <item h="1" sd="0" x="208"/>
        <item h="1" sd="0" x="819"/>
        <item h="1" sd="0" x="308"/>
        <item h="1" sd="0" x="352"/>
        <item h="1" sd="0" x="572"/>
        <item sd="0" x="3344"/>
        <item sd="0" x="74"/>
        <item sd="0" x="1315"/>
        <item sd="0" x="2454"/>
        <item sd="0" x="3375"/>
        <item sd="0" x="1395"/>
        <item sd="0" x="3399"/>
        <item sd="0" x="1779"/>
        <item sd="0" x="2922"/>
        <item sd="0" x="1650"/>
        <item sd="0" x="3253"/>
        <item sd="0" x="1958"/>
        <item sd="0" x="3215"/>
        <item sd="0" x="3431"/>
        <item sd="0" x="2285"/>
        <item sd="0" x="2286"/>
        <item sd="0" x="222"/>
        <item sd="0" x="820"/>
        <item sd="0" x="1078"/>
        <item sd="0" x="2233"/>
        <item sd="0" x="2428"/>
        <item sd="0" x="1794"/>
        <item sd="0" x="2705"/>
        <item sd="0" x="3158"/>
        <item sd="0" x="1073"/>
        <item sd="0" x="2523"/>
        <item sd="0" x="84"/>
        <item sd="0" x="156"/>
        <item sd="0" x="3402"/>
        <item sd="0" x="3274"/>
        <item sd="0" x="3268"/>
        <item sd="0" x="3275"/>
        <item sd="0" x="3307"/>
        <item sd="0" x="3361"/>
        <item sd="0" x="3362"/>
        <item sd="0" x="3363"/>
        <item sd="0" x="45"/>
        <item sd="0" x="2766"/>
        <item sd="0" x="1237"/>
        <item sd="0" x="1312"/>
        <item sd="0" x="1313"/>
        <item sd="0" x="2574"/>
        <item sd="0" x="3123"/>
        <item sd="0" x="2767"/>
        <item sd="0" x="1329"/>
        <item sd="0" x="959"/>
        <item sd="0" x="965"/>
        <item sd="0" x="822"/>
        <item sd="0" x="570"/>
        <item sd="0" x="1167"/>
        <item sd="0" x="884"/>
        <item sd="0" x="1454"/>
        <item sd="0" x="243"/>
        <item sd="0" x="192"/>
        <item sd="0" x="2669"/>
        <item sd="0" x="48"/>
        <item sd="0" x="598"/>
        <item sd="0" x="527"/>
        <item sd="0" x="3094"/>
        <item sd="0" x="1434"/>
        <item sd="0" x="2670"/>
        <item sd="0" x="2032"/>
        <item sd="0" x="2700"/>
        <item sd="0" x="2459"/>
        <item sd="0" x="1800"/>
        <item sd="0" x="1799"/>
        <item sd="0" x="2981"/>
        <item sd="0" x="1895"/>
        <item sd="0" x="457"/>
        <item sd="0" x="988"/>
        <item sd="0" x="261"/>
        <item h="1" sd="0" x="107"/>
        <item h="1" sd="0" x="1"/>
        <item h="1" sd="0" x="366"/>
        <item h="1" sd="0" x="445"/>
        <item sd="0" x="617"/>
        <item sd="0" x="520"/>
        <item sd="0" x="1281"/>
        <item sd="0" x="1628"/>
        <item sd="0" x="1763"/>
        <item sd="0" x="1752"/>
        <item sd="0" x="1206"/>
        <item sd="0" x="2227"/>
        <item sd="0" x="2862"/>
        <item sd="0" x="1541"/>
        <item sd="0" x="3408"/>
        <item sd="0" x="817"/>
        <item sd="0" x="2355"/>
        <item sd="0" x="993"/>
        <item sd="0" x="1590"/>
        <item sd="0" x="1614"/>
        <item sd="0" x="383"/>
        <item sd="0" x="2546"/>
        <item sd="0" x="1576"/>
        <item sd="0" x="968"/>
        <item sd="0" x="1339"/>
        <item sd="0" x="1307"/>
        <item sd="0" x="2442"/>
        <item sd="0" x="2306"/>
        <item sd="0" x="1017"/>
        <item sd="0" x="914"/>
        <item sd="0" x="381"/>
        <item sd="0" x="389"/>
        <item sd="0" x="1998"/>
        <item sd="0" x="2172"/>
        <item sd="0" x="112"/>
        <item sd="0" x="1985"/>
        <item sd="0" x="406"/>
        <item sd="0" x="3098"/>
        <item sd="0" x="1691"/>
        <item sd="0" x="3381"/>
        <item sd="0" x="1257"/>
        <item sd="0" x="1170"/>
        <item sd="0" x="1320"/>
        <item sd="0" x="2513"/>
        <item sd="0" x="2993"/>
        <item sd="0" x="2713"/>
        <item sd="0" x="2714"/>
        <item sd="0" x="1142"/>
        <item sd="0" x="1362"/>
        <item sd="0" x="2151"/>
        <item sd="0" x="3303"/>
        <item sd="0" x="1926"/>
        <item sd="0" x="2352"/>
        <item sd="0" x="2974"/>
        <item sd="0" x="1577"/>
        <item sd="0" x="2260"/>
        <item sd="0" x="1615"/>
        <item sd="0" x="1770"/>
        <item sd="0" x="1698"/>
        <item sd="0" x="1699"/>
        <item sd="0" x="33"/>
        <item sd="0" x="85"/>
        <item sd="0" x="1619"/>
        <item sd="0" x="2002"/>
        <item sd="0" x="2356"/>
        <item sd="0" x="495"/>
        <item sd="0" x="376"/>
        <item sd="0" x="377"/>
        <item sd="0" x="496"/>
        <item sd="0" x="917"/>
        <item sd="0" x="497"/>
        <item sd="0" x="498"/>
        <item sd="0" x="918"/>
        <item sd="0" x="499"/>
        <item sd="0" x="500"/>
        <item sd="0" x="302"/>
        <item sd="0" x="359"/>
        <item h="1" sd="0" x="1031"/>
        <item h="1" sd="0" x="2811"/>
        <item h="1" sd="0" x="2786"/>
        <item sd="0" x="2732"/>
        <item sd="0" x="1224"/>
        <item sd="0" x="1461"/>
        <item sd="0" x="2048"/>
        <item sd="0" x="2132"/>
        <item sd="0" x="726"/>
        <item sd="0" x="796"/>
        <item sd="0" x="2727"/>
        <item sd="0" x="1449"/>
        <item sd="0" x="1147"/>
        <item sd="0" x="599"/>
        <item sd="0" x="2326"/>
        <item sd="0" x="2560"/>
        <item sd="0" x="1486"/>
        <item sd="0" x="1238"/>
        <item sd="0" x="1505"/>
        <item sd="0" x="1909"/>
        <item sd="0" x="3039"/>
        <item sd="0" x="1714"/>
        <item sd="0" x="2649"/>
        <item sd="0" x="790"/>
        <item sd="0" x="1373"/>
        <item sd="0" x="1396"/>
        <item sd="0" x="2650"/>
        <item sd="0" x="1231"/>
        <item sd="0" x="2704"/>
        <item sd="0" x="86"/>
        <item sd="0" x="1155"/>
        <item sd="0" x="2307"/>
        <item sd="0" x="1529"/>
        <item sd="0" x="368"/>
        <item sd="0" x="1090"/>
        <item sd="0" x="1200"/>
        <item sd="0" x="2647"/>
        <item sd="0" x="2155"/>
        <item sd="0" x="1938"/>
        <item sd="0" x="1976"/>
        <item sd="0" x="1444"/>
        <item sd="0" x="2246"/>
        <item sd="0" x="1842"/>
        <item sd="0" x="2221"/>
        <item sd="0" x="2230"/>
        <item sd="0" x="1265"/>
        <item sd="0" x="1059"/>
        <item sd="0" x="565"/>
        <item sd="0" x="1174"/>
        <item sd="0" x="3164"/>
        <item sd="0" x="3388"/>
        <item sd="0" x="2034"/>
        <item sd="0" x="2401"/>
        <item sd="0" x="704"/>
        <item sd="0" x="938"/>
        <item sd="0" x="2882"/>
        <item sd="0" x="2863"/>
        <item sd="0" x="2555"/>
        <item sd="0" x="2567"/>
        <item sd="0" x="2232"/>
        <item sd="0" x="1762"/>
        <item sd="0" x="2619"/>
        <item sd="0" x="2620"/>
        <item sd="0" x="2784"/>
        <item sd="0" x="835"/>
        <item sd="0" x="515"/>
        <item sd="0" x="364"/>
        <item sd="0" x="582"/>
        <item sd="0" x="221"/>
        <item sd="0" x="1308"/>
        <item sd="0" x="1208"/>
        <item h="1" sd="0" x="198"/>
        <item h="1" sd="0" x="860"/>
        <item h="1" sd="0" x="2212"/>
        <item sd="0" x="621"/>
        <item sd="0" x="236"/>
        <item sd="0" x="1009"/>
        <item sd="0" x="1937"/>
        <item sd="0" x="2216"/>
        <item sd="0" x="2319"/>
        <item sd="0" x="2638"/>
        <item sd="0" x="3005"/>
        <item sd="0" x="2466"/>
        <item sd="0" x="2530"/>
        <item sd="0" x="923"/>
        <item sd="0" x="244"/>
        <item sd="0" x="3249"/>
        <item sd="0" x="1892"/>
        <item sd="0" x="77"/>
        <item sd="0" x="1446"/>
        <item sd="0" x="2348"/>
        <item sd="0" x="829"/>
        <item sd="0" x="634"/>
        <item sd="0" x="1983"/>
        <item sd="0" x="636"/>
        <item sd="0" x="2179"/>
        <item sd="0" x="1178"/>
        <item sd="0" x="1601"/>
        <item sd="0" x="1602"/>
        <item sd="0" x="2888"/>
        <item sd="0" x="2073"/>
        <item sd="0" x="2488"/>
        <item sd="0" x="1835"/>
        <item sd="0" x="3387"/>
        <item sd="0" x="730"/>
        <item sd="0" x="712"/>
        <item sd="0" x="2443"/>
        <item sd="0" x="2198"/>
        <item sd="0" x="2199"/>
        <item sd="0" x="2200"/>
        <item sd="0" x="1912"/>
        <item sd="0" x="2671"/>
        <item sd="0" x="2264"/>
        <item sd="0" x="2724"/>
        <item sd="0" x="3067"/>
        <item sd="0" x="2945"/>
        <item sd="0" x="2680"/>
        <item sd="0" x="2597"/>
        <item sd="0" x="2879"/>
        <item sd="0" x="3141"/>
        <item sd="0" x="2104"/>
        <item sd="0" x="1953"/>
        <item sd="0" x="853"/>
        <item sd="0" x="2768"/>
        <item sd="0" x="1346"/>
        <item sd="0" x="2580"/>
        <item sd="0" x="635"/>
        <item sd="0" x="1608"/>
        <item sd="0" x="2051"/>
        <item sd="0" x="1202"/>
        <item sd="0" x="1525"/>
        <item sd="0" x="1774"/>
        <item sd="0" x="2473"/>
        <item sd="0" x="248"/>
        <item sd="0" x="1431"/>
        <item sd="0" x="3183"/>
        <item sd="0" x="3364"/>
        <item sd="0" x="3365"/>
        <item sd="0" x="3366"/>
        <item sd="0" x="3367"/>
        <item sd="0" x="472"/>
        <item sd="0" x="3368"/>
        <item sd="0" x="3369"/>
        <item sd="0" x="2997"/>
        <item sd="0" x="268"/>
        <item sd="0" x="113"/>
        <item sd="0" x="1368"/>
        <item h="1" sd="0" x="217"/>
        <item h="1" sd="0" x="321"/>
        <item h="1" sd="0" x="429"/>
        <item h="1" sd="0" x="665"/>
        <item sd="0" x="296"/>
        <item h="1" sd="0" x="226"/>
        <item sd="0" x="1776"/>
        <item sd="0" x="1777"/>
        <item sd="0" x="1778"/>
        <item sd="0" x="432"/>
        <item sd="0" x="750"/>
        <item sd="0" x="282"/>
        <item sd="0" x="485"/>
        <item sd="0" x="486"/>
        <item sd="0" x="251"/>
        <item sd="0" x="567"/>
        <item sd="0" x="773"/>
        <item sd="0" x="1817"/>
        <item sd="0" x="3225"/>
        <item sd="0" x="889"/>
        <item sd="0" x="1501"/>
        <item sd="0" x="2596"/>
        <item sd="0" x="2273"/>
        <item sd="0" x="2927"/>
        <item sd="0" x="2243"/>
        <item sd="0" x="2534"/>
        <item sd="0" x="2107"/>
        <item sd="0" x="1464"/>
        <item sd="0" x="272"/>
        <item sd="0" x="532"/>
        <item sd="0" x="1600"/>
        <item sd="0" x="757"/>
        <item sd="0" x="1729"/>
        <item sd="0" x="305"/>
        <item sd="0" x="939"/>
        <item sd="0" x="1766"/>
        <item sd="0" x="2645"/>
        <item sd="0" x="51"/>
        <item sd="0" x="920"/>
        <item sd="0" x="921"/>
        <item sd="0" x="772"/>
        <item sd="0" x="916"/>
        <item sd="0" x="1148"/>
        <item sd="0" x="3104"/>
        <item sd="0" x="3325"/>
        <item sd="0" x="1456"/>
        <item sd="0" x="2792"/>
        <item sd="0" x="2568"/>
        <item sd="0" x="3256"/>
        <item sd="0" x="1043"/>
        <item sd="0" x="798"/>
        <item sd="0" x="3261"/>
        <item sd="0" x="644"/>
        <item sd="0" x="956"/>
        <item sd="0" x="525"/>
        <item sd="0" x="1948"/>
        <item sd="0" x="1317"/>
        <item sd="0" x="1318"/>
        <item sd="0" x="1271"/>
        <item sd="0" x="1272"/>
        <item sd="0" x="1397"/>
        <item sd="0" x="1273"/>
        <item sd="0" x="2790"/>
        <item sd="0" x="3370"/>
        <item sd="0" x="3196"/>
        <item sd="0" x="2549"/>
        <item sd="0" x="3371"/>
        <item sd="0" x="1820"/>
        <item sd="0" x="2571"/>
        <item sd="0" x="3147"/>
        <item sd="0" x="1508"/>
        <item sd="0" x="1319"/>
        <item sd="0" x="2187"/>
        <item sd="0" x="194"/>
        <item sd="0" x="288"/>
        <item sd="0" x="788"/>
        <item sd="0" x="358"/>
        <item sd="0" x="225"/>
        <item sd="0" x="68"/>
        <item sd="0" x="238"/>
        <item sd="0" x="663"/>
        <item sd="0" x="1129"/>
        <item sd="0" x="2940"/>
        <item sd="0" x="2610"/>
        <item sd="0" x="2967"/>
        <item sd="0" x="2265"/>
        <item sd="0" x="2343"/>
        <item sd="0" x="3327"/>
        <item sd="0" x="2444"/>
        <item sd="0" x="1966"/>
        <item sd="0" x="1722"/>
        <item sd="0" x="1790"/>
        <item sd="0" x="3055"/>
        <item sd="0" x="2050"/>
        <item sd="0" x="183"/>
        <item sd="0" x="2445"/>
        <item sd="0" x="2819"/>
        <item sd="0" x="862"/>
        <item sd="0" x="2896"/>
        <item sd="0" x="1772"/>
        <item sd="0" x="2069"/>
        <item sd="0" x="1734"/>
        <item sd="0" x="2071"/>
        <item sd="0" x="1004"/>
        <item sd="0" x="2430"/>
        <item sd="0" x="2117"/>
        <item sd="0" x="2201"/>
        <item sd="0" x="2540"/>
        <item sd="0" x="2431"/>
        <item sd="0" x="3372"/>
        <item sd="0" x="759"/>
        <item sd="0" x="932"/>
        <item sd="0" x="729"/>
        <item sd="0" x="760"/>
        <item sd="0" x="391"/>
        <item sd="0" x="1274"/>
        <item sd="0" x="1082"/>
        <item sd="0" x="3165"/>
        <item h="1" sd="0" x="306"/>
        <item h="1" sd="0" x="82"/>
        <item h="1" sd="0" x="687"/>
        <item h="1" sd="0" x="299"/>
        <item h="1" sd="0" x="551"/>
        <item h="1" sd="0" x="60"/>
        <item sd="0" x="1932"/>
        <item sd="0" x="338"/>
        <item sd="0" x="3144"/>
        <item sd="0" x="1037"/>
        <item sd="0" x="1201"/>
        <item sd="0" x="566"/>
        <item sd="0" x="2449"/>
        <item sd="0" x="1811"/>
        <item sd="0" x="1244"/>
        <item sd="0" x="1101"/>
        <item sd="0" x="2341"/>
        <item sd="0" x="2023"/>
        <item sd="0" x="3260"/>
        <item sd="0" x="1066"/>
        <item sd="0" x="1798"/>
        <item sd="0" x="1241"/>
        <item sd="0" x="1535"/>
        <item sd="0" x="3085"/>
        <item sd="0" x="3024"/>
        <item sd="0" x="2031"/>
        <item sd="0" x="2088"/>
        <item sd="0" x="1189"/>
        <item sd="0" x="1826"/>
        <item sd="0" x="1473"/>
        <item sd="0" x="1858"/>
        <item sd="0" x="2062"/>
        <item sd="0" x="1462"/>
        <item sd="0" x="89"/>
        <item sd="0" x="2415"/>
        <item sd="0" x="852"/>
        <item sd="0" x="3357"/>
        <item sd="0" x="706"/>
        <item sd="0" x="1028"/>
        <item sd="0" x="1445"/>
        <item sd="0" x="1830"/>
        <item sd="0" x="1598"/>
        <item sd="0" x="1452"/>
        <item sd="0" x="1344"/>
        <item sd="0" x="2160"/>
        <item sd="0" x="409"/>
        <item sd="0" x="2948"/>
        <item sd="0" x="2392"/>
        <item sd="0" x="2229"/>
        <item sd="0" x="1524"/>
        <item sd="0" x="2672"/>
        <item sd="0" x="1422"/>
        <item sd="0" x="1859"/>
        <item sd="0" x="940"/>
        <item sd="0" x="1162"/>
        <item sd="0" x="1997"/>
        <item sd="0" x="1768"/>
        <item sd="0" x="885"/>
        <item sd="0" x="1860"/>
        <item sd="0" x="1801"/>
        <item sd="0" x="311"/>
        <item sd="0" x="1195"/>
        <item sd="0" x="169"/>
        <item sd="0" x="310"/>
        <item sd="0" x="948"/>
        <item sd="0" x="670"/>
        <item sd="0" x="180"/>
        <item sd="0" x="961"/>
        <item sd="0" x="131"/>
        <item h="1" sd="0" x="19"/>
        <item h="1" sd="0" x="32"/>
        <item h="1" sd="0" x="73"/>
        <item h="1" sd="0" x="59"/>
        <item h="1" sd="0" x="908"/>
        <item h="1" sd="0" x="721"/>
        <item h="1" sd="0" x="392"/>
        <item sd="0" x="3438"/>
        <item sd="0" x="1481"/>
        <item sd="0" x="2564"/>
        <item sd="0" x="2565"/>
        <item sd="0" x="2566"/>
        <item sd="0" x="418"/>
        <item sd="0" x="2557"/>
        <item sd="0" x="271"/>
        <item sd="0" x="1812"/>
        <item sd="0" x="1891"/>
        <item sd="0" x="1369"/>
        <item sd="0" x="148"/>
        <item sd="0" x="1550"/>
        <item sd="0" x="2745"/>
        <item sd="0" x="2573"/>
        <item sd="0" x="942"/>
        <item sd="0" x="658"/>
        <item sd="0" x="957"/>
        <item sd="0" x="109"/>
        <item sd="0" x="414"/>
        <item sd="0" x="519"/>
        <item sd="0" x="2536"/>
        <item sd="0" x="1657"/>
        <item sd="0" x="135"/>
        <item sd="0" x="1187"/>
        <item sd="0" x="232"/>
        <item sd="0" x="624"/>
        <item sd="0" x="1767"/>
        <item sd="0" x="2284"/>
        <item sd="0" x="151"/>
        <item sd="0" x="197"/>
        <item sd="0" x="517"/>
        <item h="1" sd="0" x="25"/>
        <item sd="0" x="1910"/>
        <item sd="0" x="879"/>
        <item sd="0" x="3254"/>
        <item sd="0" x="3099"/>
        <item sd="0" x="883"/>
        <item sd="0" x="3012"/>
        <item sd="0" x="3296"/>
        <item sd="0" x="3013"/>
        <item sd="0" x="3060"/>
        <item sd="0" x="2832"/>
        <item sd="0" x="3242"/>
        <item sd="0" x="2622"/>
        <item sd="0" x="3061"/>
        <item sd="0" x="3243"/>
        <item sd="0" x="3014"/>
        <item sd="0" x="3149"/>
        <item sd="0" x="3297"/>
        <item sd="0" x="3244"/>
        <item sd="0" x="3298"/>
        <item sd="0" x="2623"/>
        <item sd="0" x="3186"/>
        <item sd="0" x="3150"/>
        <item sd="0" x="3245"/>
        <item sd="0" x="3423"/>
        <item sd="0" x="3424"/>
        <item sd="0" x="3350"/>
        <item sd="0" x="3437"/>
        <item sd="0" x="3299"/>
        <item sd="0" x="1215"/>
        <item sd="0" x="1121"/>
        <item sd="0" x="2136"/>
        <item sd="0" x="204"/>
        <item sd="0" x="2552"/>
        <item sd="0" x="2593"/>
        <item sd="0" x="3153"/>
        <item sd="0" x="837"/>
        <item sd="0" x="1692"/>
        <item sd="0" x="1623"/>
        <item sd="0" x="2815"/>
        <item sd="0" x="808"/>
        <item sd="0" x="569"/>
        <item sd="0" x="1753"/>
        <item sd="0" x="1754"/>
        <item sd="0" x="2558"/>
        <item sd="0" x="2764"/>
        <item sd="0" x="1897"/>
        <item sd="0" x="2925"/>
        <item sd="0" x="1080"/>
        <item sd="0" x="3034"/>
        <item sd="0" x="2464"/>
        <item sd="0" x="218"/>
        <item sd="0" x="828"/>
        <item sd="0" x="893"/>
        <item sd="0" x="1161"/>
        <item sd="0" x="2463"/>
        <item sd="0" x="2626"/>
        <item sd="0" x="1832"/>
        <item sd="0" x="2754"/>
        <item sd="0" x="2627"/>
        <item sd="0" x="2133"/>
        <item sd="0" x="946"/>
        <item sd="0" x="2334"/>
        <item sd="0" x="2710"/>
        <item sd="0" x="3286"/>
        <item sd="0" x="2951"/>
        <item sd="0" x="2010"/>
        <item sd="0" x="150"/>
        <item sd="0" x="2006"/>
        <item sd="0" x="1343"/>
        <item sd="0" x="1432"/>
        <item sd="0" x="2514"/>
        <item sd="0" x="523"/>
        <item sd="0" x="1119"/>
        <item sd="0" x="2489"/>
        <item sd="0" x="2369"/>
        <item sd="0" x="1982"/>
        <item sd="0" x="2308"/>
        <item sd="0" x="873"/>
        <item sd="0" x="2658"/>
        <item sd="0" x="2532"/>
        <item sd="0" x="1458"/>
        <item sd="0" x="3302"/>
        <item sd="0" x="926"/>
        <item sd="0" x="2490"/>
        <item sd="0" x="2491"/>
        <item sd="0" x="3436"/>
        <item sd="0" x="2202"/>
        <item sd="0" x="1166"/>
        <item sd="0" x="2042"/>
        <item sd="0" x="256"/>
        <item sd="0" x="671"/>
        <item sd="0" x="463"/>
        <item sd="0" x="2083"/>
        <item sd="0" x="2654"/>
        <item sd="0" x="2386"/>
        <item sd="0" x="1205"/>
        <item sd="0" x="2686"/>
        <item sd="0" x="2708"/>
        <item sd="0" x="2406"/>
        <item sd="0" x="553"/>
        <item sd="0" x="2849"/>
        <item sd="0" x="370"/>
        <item sd="0" x="1079"/>
        <item sd="0" x="1117"/>
        <item sd="0" x="1172"/>
        <item sd="0" x="189"/>
        <item sd="0" x="2912"/>
        <item sd="0" x="61"/>
        <item sd="0" x="83"/>
        <item sd="0" x="2345"/>
        <item h="1" sd="0" x="224"/>
        <item h="1" sd="0" x="176"/>
        <item h="1" sd="0" x="443"/>
        <item h="1" sd="0" x="90"/>
        <item h="1" sd="0" x="351"/>
        <item sd="0" x="146"/>
        <item sd="0" x="1695"/>
        <item sd="0" x="2944"/>
        <item sd="0" x="1851"/>
        <item sd="0" x="1747"/>
        <item sd="0" x="1506"/>
        <item sd="0" x="1554"/>
        <item sd="0" x="1483"/>
        <item sd="0" x="2302"/>
        <item sd="0" x="1852"/>
        <item sd="0" x="1748"/>
        <item sd="0" x="1507"/>
        <item sd="0" x="1886"/>
        <item sd="0" x="2096"/>
        <item sd="0" x="1594"/>
        <item sd="0" x="1327"/>
        <item sd="0" x="2961"/>
        <item sd="0" x="2587"/>
        <item sd="0" x="555"/>
        <item sd="0" x="1706"/>
        <item sd="0" x="2673"/>
        <item sd="0" x="2427"/>
        <item sd="0" x="2924"/>
        <item sd="0" x="2640"/>
        <item sd="0" x="3306"/>
        <item sd="0" x="3338"/>
        <item sd="0" x="913"/>
        <item sd="0" x="1498"/>
        <item sd="0" x="322"/>
        <item sd="0" x="50"/>
        <item sd="0" x="1942"/>
        <item sd="0" x="584"/>
        <item sd="0" x="3432"/>
        <item sd="0" x="3433"/>
        <item sd="0" x="2876"/>
        <item sd="0" x="1450"/>
        <item sd="0" x="3434"/>
        <item sd="0" x="1930"/>
        <item sd="0" x="331"/>
        <item sd="0" x="1943"/>
        <item sd="0" x="1944"/>
        <item sd="0" x="2245"/>
        <item sd="0" x="2839"/>
        <item sd="0" x="2531"/>
        <item sd="0" x="2250"/>
        <item sd="0" x="1868"/>
        <item sd="0" x="93"/>
        <item sd="0" x="1856"/>
        <item sd="0" x="507"/>
        <item sd="0" x="332"/>
        <item sd="0" x="603"/>
        <item sd="0" x="604"/>
        <item sd="0" x="2090"/>
        <item sd="0" x="2963"/>
        <item sd="0" x="2941"/>
        <item sd="0" x="1656"/>
        <item sd="0" x="71"/>
        <item sd="0" x="3053"/>
        <item sd="0" x="228"/>
        <item sd="0" x="304"/>
        <item sd="0" x="1806"/>
        <item sd="0" x="1746"/>
        <item sd="0" x="1408"/>
        <item sd="0" x="2158"/>
        <item sd="0" x="325"/>
        <item sd="0" x="2038"/>
        <item sd="0" x="437"/>
        <item sd="0" x="2988"/>
        <item sd="0" x="2367"/>
        <item sd="0" x="1988"/>
        <item sd="0" x="2403"/>
        <item sd="0" x="2404"/>
        <item sd="0" x="2214"/>
        <item sd="0" x="2405"/>
        <item sd="0" x="1549"/>
        <item sd="0" x="2585"/>
        <item sd="0" x="629"/>
        <item sd="0" x="2903"/>
        <item sd="0" x="2642"/>
        <item sd="0" x="1074"/>
        <item sd="0" x="1041"/>
        <item sd="0" x="466"/>
        <item sd="0" x="610"/>
        <item sd="0" x="620"/>
        <item sd="0" x="171"/>
        <item h="1" sd="0" x="111"/>
        <item h="1" sd="0" x="365"/>
        <item h="1" sd="0" x="79"/>
        <item h="1" sd="0" x="3116"/>
        <item sd="0" x="3095"/>
        <item sd="0" x="2794"/>
        <item sd="0" x="1927"/>
        <item sd="0" x="2402"/>
        <item sd="0" x="3037"/>
        <item sd="0" x="1867"/>
        <item sd="0" x="3295"/>
        <item sd="0" x="1212"/>
        <item sd="0" x="1417"/>
        <item sd="0" x="1277"/>
        <item sd="0" x="1278"/>
        <item sd="0" x="1279"/>
        <item sd="0" x="1280"/>
        <item sd="0" x="2527"/>
        <item sd="0" x="1771"/>
        <item sd="0" x="1847"/>
        <item sd="0" x="2674"/>
        <item sd="0" x="2644"/>
        <item sd="0" x="1877"/>
        <item sd="0" x="1610"/>
        <item sd="0" x="2543"/>
        <item sd="0" x="2382"/>
        <item sd="0" x="847"/>
        <item sd="0" x="1049"/>
        <item sd="0" x="1050"/>
        <item sd="0" x="2892"/>
        <item sd="0" x="2778"/>
        <item sd="0" x="1625"/>
        <item sd="0" x="2294"/>
        <item sd="0" x="924"/>
        <item sd="0" x="2399"/>
        <item sd="0" x="2743"/>
        <item sd="0" x="1757"/>
        <item sd="0" x="2504"/>
        <item sd="0" x="2422"/>
        <item sd="0" x="2423"/>
        <item sd="0" x="3257"/>
        <item sd="0" x="1528"/>
        <item sd="0" x="2499"/>
        <item sd="0" x="3100"/>
        <item sd="0" x="1455"/>
        <item sd="0" x="747"/>
        <item sd="0" x="201"/>
        <item sd="0" x="289"/>
        <item sd="0" x="1197"/>
        <item sd="0" x="903"/>
        <item sd="0" x="372"/>
        <item sd="0" x="845"/>
        <item sd="0" x="1636"/>
        <item sd="0" x="1555"/>
        <item sd="0" x="1869"/>
        <item sd="0" x="1861"/>
        <item sd="0" x="337"/>
        <item sd="0" x="209"/>
        <item sd="0" x="1084"/>
        <item sd="0" x="3184"/>
        <item sd="0" x="143"/>
        <item sd="0" x="647"/>
        <item sd="0" x="955"/>
        <item sd="0" x="811"/>
        <item sd="0" x="63"/>
        <item sd="0" x="1862"/>
        <item sd="0" x="2684"/>
        <item sd="0" x="2203"/>
        <item sd="0" x="1154"/>
        <item sd="0" x="1760"/>
        <item sd="0" x="2602"/>
        <item sd="0" x="1532"/>
        <item sd="0" x="178"/>
        <item sd="0" x="1435"/>
        <item h="1" sd="0" x="1007"/>
        <item h="1" sd="0" x="3057"/>
        <item sd="0" x="14"/>
        <item sd="0" x="536"/>
        <item sd="0" x="774"/>
        <item sd="0" x="2143"/>
        <item sd="0" x="1386"/>
        <item sd="0" x="2780"/>
        <item sd="0" x="2272"/>
        <item sd="0" x="1136"/>
        <item sd="0" x="1678"/>
        <item sd="0" x="1410"/>
        <item sd="0" x="459"/>
        <item sd="0" x="1071"/>
        <item sd="0" x="1917"/>
        <item sd="0" x="293"/>
        <item sd="0" x="1785"/>
        <item sd="0" x="412"/>
        <item sd="0" x="949"/>
        <item sd="0" x="2349"/>
        <item sd="0" x="743"/>
        <item sd="0" x="2043"/>
        <item sd="0" x="2049"/>
        <item sd="0" x="1582"/>
        <item sd="0" x="2520"/>
        <item sd="0" x="2544"/>
        <item sd="0" x="995"/>
        <item sd="0" x="1112"/>
        <item sd="0" x="1538"/>
        <item sd="0" x="550"/>
        <item sd="0" x="2411"/>
        <item sd="0" x="2953"/>
        <item sd="0" x="579"/>
        <item sd="0" x="841"/>
        <item sd="0" x="2667"/>
        <item sd="0" x="2628"/>
        <item sd="0" x="2928"/>
        <item sd="0" x="1870"/>
        <item sd="0" x="2295"/>
        <item sd="0" x="3130"/>
        <item sd="0" x="1666"/>
        <item sd="0" x="1667"/>
        <item sd="0" x="936"/>
        <item sd="0" x="2296"/>
        <item sd="0" x="832"/>
        <item sd="0" x="3204"/>
        <item sd="0" x="2679"/>
        <item sd="0" x="1451"/>
        <item sd="0" x="2729"/>
        <item sd="0" x="2509"/>
        <item sd="0" x="3345"/>
        <item sd="0" x="2217"/>
        <item sd="0" x="1913"/>
        <item sd="0" x="1118"/>
        <item sd="0" x="1198"/>
        <item sd="0" x="3163"/>
        <item sd="0" x="1437"/>
        <item sd="0" x="919"/>
        <item sd="0" x="2338"/>
        <item sd="0" x="1262"/>
        <item sd="0" x="2171"/>
        <item sd="0" x="1345"/>
        <item sd="0" x="2106"/>
        <item sd="0" x="2363"/>
        <item sd="0" x="2204"/>
        <item sd="0" x="436"/>
        <item sd="0" x="168"/>
        <item sd="0" x="1786"/>
        <item h="1" sd="0" x="1006"/>
        <item h="1" sd="0" x="1288"/>
        <item h="1" sd="0" x="1289"/>
        <item h="1" sd="0" x="1494"/>
        <item h="1" sd="0" x="1495"/>
        <item h="1" sd="0" x="1496"/>
        <item h="1" sd="0" x="2124"/>
        <item sd="0" x="1203"/>
        <item sd="0" x="723"/>
        <item sd="0" x="1398"/>
        <item sd="0" x="1399"/>
        <item sd="0" x="2827"/>
        <item sd="0" x="2634"/>
        <item sd="0" x="344"/>
        <item sd="0" x="3175"/>
        <item sd="0" x="2873"/>
        <item sd="0" x="1477"/>
        <item sd="0" x="3101"/>
        <item sd="0" x="1400"/>
        <item sd="0" x="2391"/>
        <item sd="0" x="2545"/>
        <item sd="0" x="419"/>
        <item sd="0" x="952"/>
        <item sd="0" x="2024"/>
        <item sd="0" x="1896"/>
        <item sd="0" x="2542"/>
        <item sd="0" x="3169"/>
        <item sd="0" x="2828"/>
        <item sd="0" x="2554"/>
        <item sd="0" x="1956"/>
        <item sd="0" x="1261"/>
        <item sd="0" x="1093"/>
        <item sd="0" x="3413"/>
        <item sd="0" x="2025"/>
        <item sd="0" x="269"/>
        <item sd="0" x="2664"/>
        <item sd="0" x="2055"/>
        <item sd="0" x="1651"/>
        <item sd="0" x="971"/>
        <item sd="0" x="514"/>
        <item sd="0" x="467"/>
        <item sd="0" x="672"/>
        <item sd="0" x="2255"/>
        <item sd="0" x="1522"/>
        <item sd="0" x="3011"/>
        <item sd="0" x="121"/>
        <item sd="0" x="454"/>
        <item sd="0" x="673"/>
        <item sd="0" x="119"/>
        <item h="1" sd="0" x="1290"/>
        <item h="1" sd="0" x="1291"/>
        <item h="1" sd="0" x="1497"/>
        <item sd="0" x="2609"/>
        <item sd="0" x="3029"/>
        <item sd="0" x="315"/>
        <item sd="0" x="96"/>
        <item sd="0" x="996"/>
        <item sd="0" x="983"/>
        <item sd="0" x="1156"/>
        <item sd="0" x="2806"/>
        <item sd="0" x="2999"/>
        <item sd="0" x="390"/>
        <item sd="0" x="2898"/>
        <item sd="0" x="2121"/>
        <item sd="0" x="3050"/>
        <item sd="0" x="967"/>
        <item sd="0" x="762"/>
        <item sd="0" x="2867"/>
        <item sd="0" x="3009"/>
        <item sd="0" x="1134"/>
        <item sd="0" x="1735"/>
        <item sd="0" x="2261"/>
        <item sd="0" x="657"/>
        <item sd="0" x="3026"/>
        <item sd="0" x="1011"/>
        <item sd="0" x="1589"/>
        <item sd="0" x="1545"/>
        <item sd="0" x="1109"/>
        <item sd="0" x="1196"/>
        <item sd="0" x="3201"/>
        <item sd="0" x="2970"/>
        <item sd="0" x="2971"/>
        <item sd="0" x="3202"/>
        <item sd="0" x="1171"/>
        <item sd="0" x="3120"/>
        <item sd="0" x="2598"/>
        <item sd="0" x="2850"/>
        <item sd="0" x="892"/>
        <item sd="0" x="1915"/>
        <item sd="0" x="512"/>
        <item sd="0" x="362"/>
        <item sd="0" x="3429"/>
        <item sd="0" x="1076"/>
        <item sd="0" x="2360"/>
        <item sd="0" x="2866"/>
        <item sd="0" x="1973"/>
        <item sd="0" x="2424"/>
        <item sd="0" x="2425"/>
        <item sd="0" x="2426"/>
        <item sd="0" x="3025"/>
        <item sd="0" x="11"/>
        <item sd="0" x="2351"/>
        <item sd="0" x="2148"/>
        <item sd="0" x="974"/>
        <item sd="0" x="931"/>
        <item h="1" sd="0" x="548"/>
        <item h="1" sd="0" x="2377"/>
        <item sd="0" x="2180"/>
        <item sd="0" x="326"/>
        <item sd="0" x="740"/>
        <item sd="0" x="3271"/>
        <item sd="0" x="746"/>
        <item sd="0" x="2808"/>
        <item sd="0" x="1459"/>
        <item sd="0" x="1618"/>
        <item sd="0" x="3389"/>
        <item sd="0" x="3318"/>
        <item sd="0" x="3374"/>
        <item sd="0" x="3032"/>
        <item sd="0" x="3332"/>
        <item sd="0" x="1401"/>
        <item sd="0" x="3219"/>
        <item sd="0" x="2741"/>
        <item sd="0" x="2829"/>
        <item sd="0" x="2303"/>
        <item sd="0" x="2851"/>
        <item sd="0" x="2346"/>
        <item sd="0" x="1323"/>
        <item sd="0" x="1782"/>
        <item sd="0" x="416"/>
        <item sd="0" x="1124"/>
        <item sd="0" x="1019"/>
        <item sd="0" x="327"/>
        <item sd="0" x="2726"/>
        <item sd="0" x="2012"/>
        <item sd="0" x="2085"/>
        <item sd="0" x="2524"/>
        <item sd="0" x="348"/>
        <item sd="0" x="1013"/>
        <item sd="0" x="212"/>
        <item sd="0" x="639"/>
        <item sd="0" x="1986"/>
        <item sd="0" x="1736"/>
        <item sd="0" x="799"/>
        <item sd="0" x="1857"/>
        <item sd="0" x="78"/>
        <item sd="0" x="1738"/>
        <item sd="0" x="1569"/>
        <item sd="0" x="1207"/>
        <item sd="0" x="1116"/>
        <item sd="0" x="2740"/>
        <item sd="0" x="1793"/>
        <item sd="0" x="55"/>
        <item h="1" sd="0" x="190"/>
        <item h="1" sd="0" x="2"/>
        <item sd="0" x="230"/>
        <item sd="0" x="75"/>
        <item sd="0" x="1391"/>
        <item sd="0" x="2969"/>
        <item sd="0" x="2821"/>
        <item sd="0" x="754"/>
        <item sd="0" x="2182"/>
        <item sd="0" x="991"/>
        <item sd="0" x="2061"/>
        <item sd="0" x="745"/>
        <item sd="0" x="880"/>
        <item sd="0" x="1184"/>
        <item sd="0" x="1185"/>
        <item sd="0" x="3426"/>
        <item sd="0" x="2842"/>
        <item sd="0" x="3033"/>
        <item sd="0" x="3038"/>
        <item sd="0" x="1016"/>
        <item sd="0" x="580"/>
        <item sd="0" x="3353"/>
        <item sd="0" x="307"/>
        <item sd="0" x="2528"/>
        <item sd="0" x="1737"/>
        <item sd="0" x="1878"/>
        <item sd="0" x="1341"/>
        <item sd="0" x="1642"/>
        <item sd="0" x="969"/>
        <item sd="0" x="133"/>
        <item sd="0" x="2340"/>
        <item sd="0" x="3191"/>
        <item sd="0" x="2304"/>
        <item sd="0" x="2982"/>
        <item sd="0" x="2067"/>
        <item sd="0" x="2213"/>
        <item sd="0" x="2035"/>
        <item sd="0" x="2266"/>
        <item sd="0" x="394"/>
        <item sd="0" x="2725"/>
        <item sd="0" x="1433"/>
        <item sd="0" x="609"/>
        <item sd="0" x="3124"/>
        <item sd="0" x="250"/>
        <item sd="0" x="574"/>
        <item sd="0" x="1057"/>
        <item sd="0" x="823"/>
        <item sd="0" x="1929"/>
        <item sd="0" x="124"/>
        <item sd="0" x="3380"/>
        <item sd="0" x="631"/>
        <item sd="0" x="2305"/>
        <item sd="0" x="2797"/>
        <item sd="0" x="3190"/>
        <item sd="0" x="3403"/>
        <item sd="0" x="2268"/>
        <item sd="0" x="2269"/>
        <item sd="0" x="132"/>
        <item sd="0" x="1110"/>
        <item sd="0" x="741"/>
        <item sd="0" x="421"/>
        <item sd="0" x="989"/>
        <item sd="0" x="596"/>
        <item sd="0" x="380"/>
        <item sd="0" x="229"/>
        <item sd="0" x="910"/>
        <item sd="0" x="329"/>
        <item h="1" sd="0" x="13"/>
        <item h="1" sd="0" x="34"/>
        <item sd="0" x="1042"/>
        <item sd="0" x="1115"/>
        <item sd="0" x="1493"/>
        <item sd="0" x="2152"/>
        <item sd="0" x="3016"/>
        <item sd="0" x="3017"/>
        <item sd="0" x="3018"/>
        <item sd="0" x="266"/>
        <item sd="0" x="1863"/>
        <item sd="0" x="2817"/>
        <item sd="0" x="2370"/>
        <item sd="0" x="3031"/>
        <item sd="0" x="666"/>
        <item sd="0" x="2505"/>
        <item sd="0" x="2142"/>
        <item sd="0" x="2455"/>
        <item sd="0" x="2719"/>
        <item sd="0" x="2956"/>
        <item sd="0" x="1465"/>
        <item sd="0" x="1232"/>
        <item sd="0" x="3198"/>
        <item sd="0" x="1855"/>
        <item sd="0" x="830"/>
        <item sd="0" x="1085"/>
        <item sd="0" x="480"/>
        <item sd="0" x="2947"/>
        <item sd="0" x="2278"/>
        <item sd="0" x="2168"/>
        <item sd="0" x="589"/>
        <item sd="0" x="1585"/>
        <item sd="0" x="3166"/>
        <item sd="0" x="3176"/>
        <item sd="0" x="1977"/>
        <item sd="0" x="1939"/>
        <item sd="0" x="1480"/>
        <item sd="0" x="1940"/>
        <item sd="0" x="962"/>
        <item sd="0" x="963"/>
        <item sd="0" x="1952"/>
        <item sd="0" x="876"/>
        <item sd="0" x="1479"/>
        <item sd="0" x="2930"/>
        <item sd="0" x="1405"/>
        <item sd="0" x="843"/>
        <item sd="0" x="3269"/>
        <item sd="0" x="185"/>
        <item sd="0" x="1797"/>
        <item sd="0" x="794"/>
        <item sd="0" x="719"/>
        <item sd="0" x="748"/>
        <item h="1" sd="0" x="2695"/>
        <item sd="0" x="2755"/>
        <item sd="0" x="2756"/>
        <item sd="0" x="249"/>
        <item sd="0" x="2299"/>
        <item sd="0" x="1725"/>
        <item sd="0" x="81"/>
        <item sd="0" x="2387"/>
        <item sd="0" x="2591"/>
        <item sd="0" x="475"/>
        <item sd="0" x="1106"/>
        <item sd="0" x="881"/>
        <item sd="0" x="2611"/>
        <item sd="0" x="1914"/>
        <item sd="0" x="3328"/>
        <item sd="0" x="1322"/>
        <item sd="0" x="1638"/>
        <item sd="0" x="102"/>
        <item sd="0" x="214"/>
        <item sd="0" x="578"/>
        <item sd="0" x="3395"/>
        <item sd="0" x="1787"/>
        <item sd="0" x="2028"/>
        <item sd="0" x="2219"/>
        <item sd="0" x="2191"/>
        <item sd="0" x="193"/>
        <item sd="0" x="978"/>
        <item sd="0" x="981"/>
        <item sd="0" x="979"/>
        <item sd="0" x="2493"/>
        <item sd="0" x="2452"/>
        <item sd="0" x="3160"/>
        <item sd="0" x="846"/>
        <item sd="0" x="1114"/>
        <item sd="0" x="1875"/>
        <item sd="0" x="1137"/>
        <item sd="0" x="874"/>
        <item sd="0" x="651"/>
        <item sd="0" x="954"/>
        <item sd="0" x="3001"/>
        <item sd="0" x="281"/>
        <item sd="0" x="2747"/>
        <item sd="0" x="1884"/>
        <item sd="0" x="3235"/>
        <item sd="0" x="3317"/>
        <item sd="0" x="3398"/>
        <item sd="0" x="2091"/>
        <item sd="0" x="2190"/>
        <item sd="0" x="2675"/>
        <item sd="0" x="3064"/>
        <item sd="0" x="1723"/>
        <item sd="0" x="3137"/>
        <item sd="0" x="3102"/>
        <item sd="0" x="543"/>
        <item h="1" sd="0" x="347"/>
        <item h="1" sd="0" x="223"/>
        <item h="1" sd="0" x="295"/>
        <item h="1" sd="0" x="20"/>
        <item h="1" sd="0" x="508"/>
        <item sd="0" x="758"/>
        <item sd="0" x="2135"/>
        <item sd="0" x="2942"/>
        <item sd="0" x="1447"/>
        <item sd="0" x="1448"/>
        <item sd="0" x="1749"/>
        <item sd="0" x="1845"/>
        <item sd="0" x="2434"/>
        <item sd="0" x="1285"/>
        <item sd="0" x="1537"/>
        <item sd="0" x="2249"/>
        <item sd="0" x="814"/>
        <item sd="0" x="975"/>
        <item sd="0" x="3414"/>
        <item sd="0" x="1225"/>
        <item sd="0" x="1240"/>
        <item sd="0" x="373"/>
        <item sd="0" x="3088"/>
        <item sd="0" x="2864"/>
        <item sd="0" x="3231"/>
        <item sd="0" x="2733"/>
        <item sd="0" x="2734"/>
        <item sd="0" x="379"/>
        <item sd="0" x="2881"/>
        <item sd="0" x="2662"/>
        <item sd="0" x="1469"/>
        <item sd="0" x="1233"/>
        <item sd="0" x="1470"/>
        <item sd="0" x="1234"/>
        <item sd="0" x="2357"/>
        <item sd="0" x="1946"/>
        <item sd="0" x="597"/>
        <item sd="0" x="1123"/>
        <item sd="0" x="3021"/>
        <item sd="0" x="3428"/>
        <item sd="0" x="535"/>
        <item sd="0" x="1559"/>
        <item sd="0" x="1518"/>
        <item sd="0" x="2099"/>
        <item sd="0" x="1534"/>
        <item sd="0" x="2185"/>
        <item sd="0" x="2599"/>
        <item sd="0" x="2026"/>
        <item sd="0" x="1846"/>
        <item sd="0" x="2146"/>
        <item sd="0" x="3065"/>
        <item sd="0" x="1751"/>
        <item sd="0" x="986"/>
        <item sd="0" x="3154"/>
        <item sd="0" x="3417"/>
        <item sd="0" x="2917"/>
        <item sd="0" x="3442"/>
        <item sd="0" x="1755"/>
        <item sd="0" x="1959"/>
        <item sd="0" x="2918"/>
        <item sd="0" x="688"/>
        <item sd="0" x="340"/>
        <item sd="0" x="1012"/>
        <item sd="0" x="877"/>
        <item sd="0" x="1104"/>
        <item sd="0" x="684"/>
        <item sd="0" x="3267"/>
        <item sd="0" x="1027"/>
        <item sd="0" x="3044"/>
        <item sd="0" x="1761"/>
        <item sd="0" x="1467"/>
        <item sd="0" x="650"/>
        <item sd="0" x="516"/>
        <item h="1" sd="0" x="163"/>
        <item h="1" sd="0" x="258"/>
        <item h="1" sd="0" x="259"/>
        <item h="1" sd="0" x="164"/>
        <item h="1" sd="0" x="850"/>
        <item h="1" sd="0" x="2893"/>
        <item sd="0" x="2630"/>
        <item sd="0" x="2631"/>
        <item sd="0" x="2693"/>
        <item sd="0" x="1158"/>
        <item sd="0" x="1970"/>
        <item sd="0" x="1971"/>
        <item sd="0" x="1972"/>
        <item sd="0" x="1630"/>
        <item sd="0" x="1005"/>
        <item sd="0" x="1347"/>
        <item sd="0" x="652"/>
        <item sd="0" x="128"/>
        <item sd="0" x="1309"/>
        <item sd="0" x="1235"/>
        <item sd="0" x="2511"/>
        <item sd="0" x="488"/>
        <item sd="0" x="3409"/>
        <item sd="0" x="2804"/>
        <item sd="0" x="3405"/>
        <item sd="0" x="3195"/>
        <item sd="0" x="2089"/>
        <item sd="0" x="3430"/>
        <item sd="0" x="3136"/>
        <item sd="0" x="2618"/>
        <item sd="0" x="3047"/>
        <item sd="0" x="2205"/>
        <item sd="0" x="1643"/>
        <item sd="0" x="887"/>
        <item sd="0" x="103"/>
        <item sd="0" x="286"/>
        <item sd="0" x="605"/>
        <item sd="0" x="1113"/>
        <item sd="0" x="252"/>
        <item sd="0" x="733"/>
        <item sd="0" x="237"/>
        <item sd="0" x="861"/>
        <item sd="0" x="1063"/>
        <item sd="0" x="1745"/>
        <item sd="0" x="660"/>
        <item sd="0" x="407"/>
        <item sd="0" x="3035"/>
        <item sd="0" x="1616"/>
        <item sd="0" x="1834"/>
        <item sd="0" x="72"/>
        <item sd="0" x="2358"/>
        <item sd="0" x="1381"/>
        <item sd="0" x="778"/>
        <item sd="0" x="1263"/>
        <item sd="0" x="1769"/>
        <item sd="0" x="2551"/>
        <item sd="0" x="2016"/>
        <item sd="0" x="1807"/>
        <item sd="0" x="2711"/>
        <item sd="0" x="3207"/>
        <item sd="0" x="165"/>
        <item sd="0" x="524"/>
        <item sd="0" x="3121"/>
        <item sd="0" x="1384"/>
        <item sd="0" x="3213"/>
        <item h="1" sd="0" x="123"/>
        <item h="1" sd="0" x="2525"/>
        <item h="1" sd="0" x="1694"/>
        <item sd="0" x="147"/>
        <item sd="0" x="387"/>
        <item sd="0" x="3185"/>
        <item sd="0" x="2321"/>
        <item sd="0" x="2954"/>
        <item sd="0" x="1371"/>
        <item sd="0" x="2874"/>
        <item sd="0" x="1773"/>
        <item sd="0" x="985"/>
        <item sd="0" x="2300"/>
        <item sd="0" x="2682"/>
        <item sd="0" x="1360"/>
        <item sd="0" x="1135"/>
        <item sd="0" x="533"/>
        <item sd="0" x="3107"/>
        <item sd="0" x="1430"/>
        <item sd="0" x="1922"/>
        <item sd="0" x="1053"/>
        <item sd="0" x="290"/>
        <item sd="0" x="453"/>
        <item sd="0" x="3170"/>
        <item sd="0" x="1874"/>
        <item sd="0" x="1702"/>
        <item sd="0" x="2456"/>
        <item sd="0" x="2457"/>
        <item sd="0" x="1703"/>
        <item sd="0" x="1704"/>
        <item sd="0" x="1482"/>
        <item sd="0" x="2458"/>
        <item sd="0" x="1705"/>
        <item sd="0" x="2188"/>
        <item sd="0" x="3112"/>
        <item sd="0" x="1199"/>
        <item sd="0" x="182"/>
        <item sd="0" x="606"/>
        <item sd="0" x="3333"/>
        <item sd="0" x="1335"/>
        <item sd="0" x="1152"/>
        <item sd="0" x="2448"/>
        <item sd="0" x="1411"/>
        <item sd="0" x="3224"/>
        <item sd="0" x="1426"/>
        <item sd="0" x="1427"/>
        <item sd="0" x="1429"/>
        <item sd="0" x="2437"/>
        <item sd="0" x="1310"/>
        <item sd="0" x="575"/>
        <item sd="0" x="9"/>
        <item sd="0" x="2060"/>
        <item sd="0" x="951"/>
        <item sd="0" x="1075"/>
        <item sd="0" x="3280"/>
        <item sd="0" x="2037"/>
        <item sd="0" x="1844"/>
        <item sd="0" x="2103"/>
        <item sd="0" x="1412"/>
        <item sd="0" x="3336"/>
        <item sd="0" x="1040"/>
        <item sd="0" x="894"/>
        <item h="1" sd="0" x="1934"/>
        <item h="1" sd="0" x="1298"/>
        <item h="1" sd="0" x="1299"/>
        <item h="1" sd="0" x="0"/>
        <item h="1" sd="0" x="1151"/>
        <item h="1" sd="0" x="1300"/>
        <item h="1" sd="0" x="2033"/>
        <item h="1" sd="0" x="2211"/>
        <item h="1" x="10"/>
        <item h="1" x="23"/>
        <item h="1" x="26"/>
        <item h="1" x="31"/>
        <item h="1" x="38"/>
        <item h="1" x="41"/>
        <item h="1" x="42"/>
        <item h="1" x="69"/>
        <item h="1" x="88"/>
        <item h="1" x="91"/>
        <item h="1" x="95"/>
        <item h="1" x="97"/>
        <item h="1" x="100"/>
        <item h="1" x="104"/>
        <item h="1" x="106"/>
        <item h="1" x="108"/>
        <item h="1" x="110"/>
        <item h="1" x="116"/>
        <item h="1" x="118"/>
        <item h="1" x="120"/>
        <item h="1" x="125"/>
        <item h="1" x="130"/>
        <item h="1" x="134"/>
        <item h="1" x="141"/>
        <item h="1" x="155"/>
        <item h="1" x="159"/>
        <item h="1" x="161"/>
        <item h="1" x="173"/>
        <item h="1" x="174"/>
        <item h="1" x="179"/>
        <item h="1" x="186"/>
        <item h="1" x="199"/>
        <item h="1" x="205"/>
        <item h="1" x="210"/>
        <item h="1" x="211"/>
        <item h="1" x="219"/>
        <item h="1" x="234"/>
        <item h="1" x="242"/>
        <item h="1" x="245"/>
        <item h="1" x="253"/>
        <item h="1" x="274"/>
        <item h="1" x="276"/>
        <item h="1" x="280"/>
        <item h="1" x="284"/>
        <item h="1" x="298"/>
        <item h="1" x="316"/>
        <item h="1" x="330"/>
        <item h="1" x="333"/>
        <item h="1" x="334"/>
        <item h="1" x="336"/>
        <item h="1" x="363"/>
        <item h="1" x="371"/>
        <item h="1" x="378"/>
        <item h="1" x="386"/>
        <item h="1" x="396"/>
        <item h="1" x="398"/>
        <item h="1" x="404"/>
        <item h="1" x="410"/>
        <item h="1" x="420"/>
        <item h="1" x="427"/>
        <item h="1" x="439"/>
        <item h="1" x="440"/>
        <item h="1" x="448"/>
        <item h="1" x="456"/>
        <item h="1" x="469"/>
        <item h="1" x="473"/>
        <item h="1" x="479"/>
        <item h="1" x="483"/>
        <item h="1" x="487"/>
        <item h="1" x="491"/>
        <item h="1" x="502"/>
        <item h="1" x="504"/>
        <item h="1" x="510"/>
        <item h="1" x="521"/>
        <item h="1" x="522"/>
        <item h="1" x="526"/>
        <item h="1" x="539"/>
        <item h="1" x="546"/>
        <item h="1" x="554"/>
        <item h="1" x="564"/>
        <item h="1" x="568"/>
        <item h="1" x="576"/>
        <item h="1" x="586"/>
        <item h="1" x="590"/>
        <item h="1" x="591"/>
        <item h="1" x="593"/>
        <item h="1" x="595"/>
        <item h="1" x="601"/>
        <item h="1" x="613"/>
        <item h="1" x="616"/>
        <item h="1" x="627"/>
        <item h="1" x="630"/>
        <item h="1" x="633"/>
        <item h="1" x="641"/>
        <item h="1" x="643"/>
        <item h="1" x="645"/>
        <item h="1" x="653"/>
        <item h="1" x="655"/>
        <item h="1" x="664"/>
        <item h="1" x="669"/>
        <item h="1" x="676"/>
        <item h="1" x="679"/>
        <item h="1" x="680"/>
        <item h="1" x="681"/>
        <item h="1" x="683"/>
        <item h="1" x="689"/>
        <item h="1" x="691"/>
        <item h="1" x="692"/>
        <item h="1" x="693"/>
        <item h="1" x="696"/>
        <item h="1" x="697"/>
        <item h="1" x="707"/>
        <item h="1" x="717"/>
        <item h="1" x="722"/>
        <item h="1" x="724"/>
        <item h="1" x="725"/>
        <item h="1" x="727"/>
        <item h="1" x="728"/>
        <item h="1" x="732"/>
        <item h="1" x="749"/>
        <item h="1" x="753"/>
        <item h="1" x="755"/>
        <item h="1" x="764"/>
        <item h="1" x="766"/>
        <item h="1" x="769"/>
        <item h="1" x="775"/>
        <item h="1" x="776"/>
        <item h="1" x="779"/>
        <item h="1" x="781"/>
        <item h="1" x="782"/>
        <item h="1" x="787"/>
        <item h="1" x="791"/>
        <item h="1" x="795"/>
        <item h="1" x="797"/>
        <item h="1" x="805"/>
        <item h="1" x="809"/>
        <item h="1" x="812"/>
        <item h="1" x="818"/>
        <item h="1" x="831"/>
        <item h="1" x="838"/>
        <item h="1" x="839"/>
        <item h="1" x="844"/>
        <item h="1" x="851"/>
        <item h="1" x="854"/>
        <item h="1" x="857"/>
        <item h="1" x="858"/>
        <item h="1" x="859"/>
        <item h="1" x="897"/>
        <item h="1" x="909"/>
        <item h="1" x="911"/>
        <item h="1" x="925"/>
        <item h="1" x="933"/>
        <item h="1" x="941"/>
        <item h="1" x="943"/>
        <item h="1" x="950"/>
        <item h="1" x="964"/>
        <item h="1" x="980"/>
        <item h="1" x="982"/>
        <item h="1" x="990"/>
        <item h="1" x="992"/>
        <item h="1" x="999"/>
        <item h="1" x="1000"/>
        <item h="1" x="1002"/>
        <item h="1" x="1008"/>
        <item h="1" x="1021"/>
        <item h="1" x="1022"/>
        <item h="1" x="1023"/>
        <item h="1" x="1024"/>
        <item h="1" x="1035"/>
        <item h="1" x="1038"/>
        <item h="1" x="1039"/>
        <item h="1" x="1045"/>
        <item h="1" x="1047"/>
        <item h="1" x="1048"/>
        <item h="1" x="1054"/>
        <item h="1" x="1055"/>
        <item h="1" x="1062"/>
        <item h="1" x="1064"/>
        <item h="1" x="1067"/>
        <item h="1" x="1083"/>
        <item h="1" x="1096"/>
        <item h="1" x="1098"/>
        <item h="1" x="1099"/>
        <item h="1" x="1100"/>
        <item h="1" x="1103"/>
        <item h="1" x="1111"/>
        <item h="1" x="1125"/>
        <item h="1" x="1144"/>
        <item h="1" x="1157"/>
        <item h="1" x="1165"/>
        <item h="1" x="1175"/>
        <item h="1" x="1177"/>
        <item h="1" x="1180"/>
        <item h="1" x="1182"/>
        <item h="1" x="1183"/>
        <item h="1" x="1186"/>
        <item h="1" x="1191"/>
        <item h="1" x="1193"/>
        <item h="1" x="1204"/>
        <item h="1" x="1216"/>
        <item h="1" x="1218"/>
        <item h="1" x="1221"/>
        <item h="1" x="1222"/>
        <item h="1" x="1227"/>
        <item h="1" x="1236"/>
        <item h="1" x="1242"/>
        <item h="1" x="1249"/>
        <item h="1" x="1250"/>
        <item h="1" x="1251"/>
        <item h="1" x="1252"/>
        <item h="1" x="1260"/>
        <item h="1" x="1264"/>
        <item h="1" x="1275"/>
        <item h="1" x="1282"/>
        <item h="1" x="1293"/>
        <item h="1" x="1301"/>
        <item h="1" x="1311"/>
        <item h="1" x="1324"/>
        <item h="1" x="1330"/>
        <item h="1" x="1336"/>
        <item h="1" x="1348"/>
        <item h="1" x="1349"/>
        <item h="1" x="1356"/>
        <item h="1" x="1357"/>
        <item h="1" x="1370"/>
        <item h="1" x="1374"/>
        <item h="1" x="1375"/>
        <item h="1" x="1377"/>
        <item h="1" x="1380"/>
        <item h="1" x="1382"/>
        <item h="1" x="1383"/>
        <item h="1" x="1388"/>
        <item h="1" x="1389"/>
        <item h="1" x="1402"/>
        <item h="1" x="1403"/>
        <item h="1" x="1404"/>
        <item h="1" x="1406"/>
        <item h="1" x="1415"/>
        <item h="1" x="1441"/>
        <item h="1" x="1442"/>
        <item h="1" x="1443"/>
        <item h="1" x="1457"/>
        <item h="1" x="1463"/>
        <item h="1" x="1468"/>
        <item h="1" x="1484"/>
        <item h="1" x="1499"/>
        <item h="1" x="1514"/>
        <item h="1" x="1515"/>
        <item h="1" x="1544"/>
        <item h="1" x="1547"/>
        <item h="1" x="1548"/>
        <item h="1" x="1561"/>
        <item h="1" x="1564"/>
        <item h="1" x="1565"/>
        <item h="1" x="1566"/>
        <item h="1" x="1567"/>
        <item h="1" x="1568"/>
        <item h="1" x="1570"/>
        <item h="1" x="1572"/>
        <item h="1" x="1573"/>
        <item h="1" x="1574"/>
        <item h="1" x="1578"/>
        <item h="1" x="1579"/>
        <item h="1" x="1587"/>
        <item h="1" x="1595"/>
        <item h="1" x="1596"/>
        <item h="1" x="1597"/>
        <item h="1" x="1604"/>
        <item h="1" x="1609"/>
        <item h="1" x="1621"/>
        <item h="1" x="1632"/>
        <item h="1" x="1639"/>
        <item h="1" x="1648"/>
        <item h="1" x="1654"/>
        <item h="1" x="1655"/>
        <item h="1" x="1663"/>
        <item h="1" x="1664"/>
        <item h="1" x="1665"/>
        <item h="1" x="1670"/>
        <item h="1" x="1671"/>
        <item h="1" x="1672"/>
        <item h="1" x="1673"/>
        <item h="1" x="1674"/>
        <item h="1" x="1675"/>
        <item h="1" x="1676"/>
        <item h="1" x="1680"/>
        <item h="1" x="1687"/>
        <item h="1" x="1693"/>
        <item h="1" x="1696"/>
        <item h="1" x="1715"/>
        <item h="1" x="1717"/>
        <item h="1" x="1727"/>
        <item h="1" x="1728"/>
        <item h="1" x="1731"/>
        <item h="1" x="1742"/>
        <item h="1" x="1744"/>
        <item h="1" x="1750"/>
        <item h="1" x="1759"/>
        <item h="1" x="1765"/>
        <item h="1" x="1781"/>
        <item h="1" x="1789"/>
        <item h="1" x="1791"/>
        <item h="1" x="1792"/>
        <item h="1" x="1796"/>
        <item h="1" x="1813"/>
        <item h="1" x="1828"/>
        <item h="1" x="1838"/>
        <item h="1" x="1841"/>
        <item h="1" x="1853"/>
        <item h="1" x="1864"/>
        <item h="1" x="1872"/>
        <item h="1" x="1876"/>
        <item h="1" x="1881"/>
        <item h="1" x="1885"/>
        <item h="1" x="1890"/>
        <item h="1" x="1911"/>
        <item h="1" x="1916"/>
        <item h="1" x="1918"/>
        <item h="1" x="1923"/>
        <item h="1" x="1924"/>
        <item h="1" x="1925"/>
        <item h="1" x="1931"/>
        <item h="1" x="1935"/>
        <item h="1" x="1960"/>
        <item h="1" x="1961"/>
        <item h="1" x="1967"/>
        <item h="1" x="1968"/>
        <item h="1" x="1978"/>
        <item h="1" x="1999"/>
        <item h="1" x="2003"/>
        <item h="1" x="2005"/>
        <item h="1" x="2017"/>
        <item h="1" x="2027"/>
        <item h="1" x="2041"/>
        <item h="1" x="2044"/>
        <item h="1" x="2053"/>
        <item h="1" x="2070"/>
        <item h="1" x="2087"/>
        <item h="1" x="2092"/>
        <item h="1" x="2097"/>
        <item h="1" x="2105"/>
        <item h="1" x="2111"/>
        <item h="1" x="2122"/>
        <item h="1" x="2126"/>
        <item h="1" x="2137"/>
        <item h="1" x="2140"/>
        <item h="1" x="2145"/>
        <item h="1" x="2150"/>
        <item h="1" x="2159"/>
        <item h="1" x="2161"/>
        <item h="1" x="2167"/>
        <item h="1" x="2173"/>
        <item h="1" x="2181"/>
        <item h="1" x="2183"/>
        <item h="1" x="2220"/>
        <item h="1" x="2222"/>
        <item h="1" x="2223"/>
        <item h="1" x="2231"/>
        <item h="1" x="2236"/>
        <item h="1" x="2237"/>
        <item h="1" x="2262"/>
        <item h="1" x="2270"/>
        <item h="1" x="2276"/>
        <item h="1" x="2277"/>
        <item h="1" x="2287"/>
        <item h="1" x="2297"/>
        <item h="1" x="2298"/>
        <item h="1" x="2301"/>
        <item h="1" x="2309"/>
        <item h="1" x="2310"/>
        <item h="1" x="2311"/>
        <item h="1" x="2312"/>
        <item h="1" x="2313"/>
        <item h="1" x="2314"/>
        <item h="1" x="2315"/>
        <item h="1" x="2335"/>
        <item h="1" x="2342"/>
        <item h="1" x="2354"/>
        <item h="1" x="2359"/>
        <item h="1" x="2361"/>
        <item h="1" x="2362"/>
        <item h="1" x="2364"/>
        <item h="1" x="2374"/>
        <item h="1" x="2379"/>
        <item h="1" x="2394"/>
        <item h="1" x="2395"/>
        <item h="1" x="2413"/>
        <item h="1" x="2435"/>
        <item h="1" x="2447"/>
        <item h="1" x="2468"/>
        <item h="1" x="2494"/>
        <item h="1" x="2498"/>
        <item h="1" x="2515"/>
        <item h="1" x="2516"/>
        <item h="1" x="2533"/>
        <item h="1" x="2541"/>
        <item h="1" x="2570"/>
        <item h="1" x="2575"/>
        <item h="1" x="2578"/>
        <item h="1" x="2584"/>
        <item h="1" x="2588"/>
        <item h="1" x="2589"/>
        <item h="1" x="2590"/>
        <item h="1" x="2594"/>
        <item h="1" x="2600"/>
        <item h="1" x="2601"/>
        <item h="1" x="2607"/>
        <item h="1" x="2613"/>
        <item h="1" x="2621"/>
        <item h="1" x="2632"/>
        <item h="1" x="2639"/>
        <item h="1" x="2651"/>
        <item h="1" x="2653"/>
        <item h="1" x="2665"/>
        <item h="1" x="2666"/>
        <item h="1" x="2676"/>
        <item h="1" x="2677"/>
        <item h="1" x="2685"/>
        <item h="1" x="2696"/>
        <item h="1" x="2712"/>
        <item h="1" x="2715"/>
        <item h="1" x="2720"/>
        <item h="1" x="2728"/>
        <item h="1" x="2735"/>
        <item h="1" x="2736"/>
        <item h="1" x="2742"/>
        <item h="1" x="2746"/>
        <item h="1" x="2748"/>
        <item h="1" x="2761"/>
        <item h="1" x="2769"/>
        <item h="1" x="2774"/>
        <item h="1" x="2777"/>
        <item h="1" x="2781"/>
        <item h="1" x="2782"/>
        <item h="1" x="2783"/>
        <item h="1" x="2785"/>
        <item h="1" x="2789"/>
        <item h="1" x="2805"/>
        <item h="1" x="2809"/>
        <item h="1" x="2810"/>
        <item h="1" x="2812"/>
        <item h="1" x="2814"/>
        <item h="1" x="2825"/>
        <item h="1" x="2826"/>
        <item h="1" x="2834"/>
        <item h="1" x="2837"/>
        <item h="1" x="2838"/>
        <item h="1" x="2844"/>
        <item h="1" x="2845"/>
        <item h="1" x="2861"/>
        <item h="1" x="2869"/>
        <item h="1" x="2871"/>
        <item h="1" x="2872"/>
        <item h="1" x="2895"/>
        <item h="1" x="2897"/>
        <item h="1" x="2899"/>
        <item h="1" x="2910"/>
        <item h="1" x="2919"/>
        <item h="1" x="2923"/>
        <item h="1" x="2937"/>
        <item h="1" x="2939"/>
        <item h="1" x="2949"/>
        <item h="1" x="2957"/>
        <item h="1" x="2972"/>
        <item h="1" x="2975"/>
        <item h="1" x="2983"/>
        <item h="1" x="2984"/>
        <item h="1" x="2989"/>
        <item h="1" x="2990"/>
        <item h="1" x="2994"/>
        <item h="1" x="2995"/>
        <item h="1" x="2998"/>
        <item h="1" x="3000"/>
        <item h="1" x="3006"/>
        <item h="1" x="3007"/>
        <item h="1" x="3008"/>
        <item h="1" x="3023"/>
        <item h="1" x="3028"/>
        <item h="1" x="3045"/>
        <item h="1" x="3046"/>
        <item h="1" x="3062"/>
        <item h="1" x="3078"/>
        <item h="1" x="3082"/>
        <item h="1" x="3089"/>
        <item h="1" x="3090"/>
        <item h="1" x="3117"/>
        <item h="1" x="3122"/>
        <item h="1" x="3156"/>
        <item h="1" x="3161"/>
        <item h="1" x="3167"/>
        <item h="1" x="3168"/>
        <item h="1" x="3178"/>
        <item h="1" x="3187"/>
        <item h="1" x="3194"/>
        <item h="1" x="3203"/>
        <item h="1" x="3208"/>
        <item h="1" x="3209"/>
        <item h="1" x="3210"/>
        <item h="1" x="3212"/>
        <item h="1" x="3234"/>
        <item h="1" x="3255"/>
        <item h="1" x="3258"/>
        <item h="1" x="3259"/>
        <item h="1" x="3264"/>
        <item h="1" x="3284"/>
        <item h="1" x="3300"/>
        <item h="1" x="3315"/>
        <item h="1" x="3324"/>
        <item h="1" x="3334"/>
        <item h="1" x="3337"/>
        <item h="1" x="3352"/>
        <item h="1" x="3360"/>
        <item h="1" x="3376"/>
        <item h="1" x="3377"/>
        <item h="1" x="3378"/>
        <item h="1" x="3379"/>
        <item h="1" x="3385"/>
        <item h="1" x="3410"/>
        <item h="1" x="3411"/>
        <item h="1" x="3416"/>
        <item h="1" x="3420"/>
        <item h="1" x="3439"/>
        <item t="default" sd="0"/>
      </items>
      <autoSortScope>
        <pivotArea dataOnly="0" outline="0" fieldPosition="0">
          <references count="1">
            <reference field="4294967294" count="1" selected="0">
              <x v="1"/>
            </reference>
          </references>
        </pivotArea>
      </autoSortScope>
    </pivotField>
    <pivotField axis="axisRow" showAll="0">
      <items count="3998">
        <item x="1140"/>
        <item x="761"/>
        <item x="1142"/>
        <item x="1068"/>
        <item x="1486"/>
        <item x="1141"/>
        <item x="1143"/>
        <item x="225"/>
        <item x="734"/>
        <item x="3928"/>
        <item x="829"/>
        <item x="3633"/>
        <item x="3654"/>
        <item x="985"/>
        <item x="3063"/>
        <item x="1620"/>
        <item x="1470"/>
        <item x="3280"/>
        <item x="563"/>
        <item x="1962"/>
        <item x="659"/>
        <item x="1856"/>
        <item x="3103"/>
        <item x="1827"/>
        <item x="3846"/>
        <item x="1051"/>
        <item x="651"/>
        <item x="521"/>
        <item x="3631"/>
        <item x="2637"/>
        <item x="3120"/>
        <item x="655"/>
        <item x="3686"/>
        <item x="2397"/>
        <item x="505"/>
        <item x="61"/>
        <item x="591"/>
        <item x="143"/>
        <item x="399"/>
        <item x="117"/>
        <item x="127"/>
        <item x="97"/>
        <item x="339"/>
        <item x="318"/>
        <item x="259"/>
        <item x="3406"/>
        <item x="3410"/>
        <item x="3414"/>
        <item x="3403"/>
        <item x="3404"/>
        <item x="3409"/>
        <item x="3408"/>
        <item x="3405"/>
        <item x="3407"/>
        <item x="3413"/>
        <item x="3412"/>
        <item x="3411"/>
        <item x="1416"/>
        <item x="1738"/>
        <item x="3568"/>
        <item x="2354"/>
        <item x="2835"/>
        <item x="144"/>
        <item x="2349"/>
        <item x="1423"/>
        <item m="1" x="3989"/>
        <item x="577"/>
        <item x="1479"/>
        <item x="3936"/>
        <item x="3940"/>
        <item x="3944"/>
        <item x="3933"/>
        <item x="3934"/>
        <item x="3939"/>
        <item x="3938"/>
        <item x="3935"/>
        <item x="3937"/>
        <item x="3943"/>
        <item x="3942"/>
        <item x="3941"/>
        <item x="2283"/>
        <item x="3573"/>
        <item x="245"/>
        <item x="3105"/>
        <item x="871"/>
        <item x="870"/>
        <item x="1899"/>
        <item x="2841"/>
        <item x="322"/>
        <item x="3326"/>
        <item x="1263"/>
        <item x="1596"/>
        <item x="1593"/>
        <item x="1594"/>
        <item x="1258"/>
        <item x="1592"/>
        <item x="1595"/>
        <item x="948"/>
        <item x="319"/>
        <item x="1975"/>
        <item x="2125"/>
        <item x="1947"/>
        <item x="1182"/>
        <item x="434"/>
        <item x="298"/>
        <item x="316"/>
        <item x="15"/>
        <item x="793"/>
        <item x="1089"/>
        <item x="730"/>
        <item x="710"/>
        <item x="1052"/>
        <item x="2306"/>
        <item x="2969"/>
        <item x="3030"/>
        <item x="3507"/>
        <item x="2580"/>
        <item x="1909"/>
        <item x="2840"/>
        <item x="2288"/>
        <item x="2337"/>
        <item x="1950"/>
        <item x="2870"/>
        <item x="2336"/>
        <item x="1949"/>
        <item x="2398"/>
        <item x="1004"/>
        <item x="3130"/>
        <item x="569"/>
        <item x="3375"/>
        <item x="803"/>
        <item x="3765"/>
        <item x="751"/>
        <item x="515"/>
        <item x="2361"/>
        <item x="858"/>
        <item x="750"/>
        <item x="2121"/>
        <item x="1848"/>
        <item x="3231"/>
        <item x="2551"/>
        <item x="869"/>
        <item x="578"/>
        <item x="340"/>
        <item x="3595"/>
        <item x="2965"/>
        <item x="452"/>
        <item x="1996"/>
        <item x="2028"/>
        <item x="2959"/>
        <item x="3011"/>
        <item x="2889"/>
        <item x="344"/>
        <item x="1956"/>
        <item x="2197"/>
        <item x="2012"/>
        <item m="1" x="3991"/>
        <item x="3238"/>
        <item x="1122"/>
        <item x="3582"/>
        <item x="1728"/>
        <item x="2793"/>
        <item x="2758"/>
        <item x="3226"/>
        <item x="2515"/>
        <item x="2315"/>
        <item x="2273"/>
        <item x="1130"/>
        <item x="1835"/>
        <item m="1" x="3992"/>
        <item x="1153"/>
        <item x="1952"/>
        <item x="3504"/>
        <item x="3605"/>
        <item x="3629"/>
        <item x="2392"/>
        <item x="3583"/>
        <item x="149"/>
        <item x="1463"/>
        <item x="2359"/>
        <item x="1115"/>
        <item x="2231"/>
        <item x="1236"/>
        <item x="1734"/>
        <item x="2369"/>
        <item x="2516"/>
        <item x="1461"/>
        <item x="1733"/>
        <item x="1179"/>
        <item x="1180"/>
        <item x="1816"/>
        <item x="1359"/>
        <item x="2552"/>
        <item x="1732"/>
        <item x="2022"/>
        <item x="1462"/>
        <item x="3900"/>
        <item x="1133"/>
        <item x="2176"/>
        <item x="2174"/>
        <item x="2173"/>
        <item x="2175"/>
        <item x="2441"/>
        <item x="1628"/>
        <item x="1876"/>
        <item x="3293"/>
        <item x="2261"/>
        <item x="3292"/>
        <item x="2780"/>
        <item x="1190"/>
        <item x="1707"/>
        <item x="483"/>
        <item x="3905"/>
        <item x="214"/>
        <item x="48"/>
        <item x="126"/>
        <item x="2252"/>
        <item x="1485"/>
        <item x="3211"/>
        <item x="2657"/>
        <item x="1435"/>
        <item x="2906"/>
        <item x="3390"/>
        <item x="2648"/>
        <item x="2979"/>
        <item x="2535"/>
        <item x="3828"/>
        <item x="3687"/>
        <item x="360"/>
        <item x="2145"/>
        <item x="2785"/>
        <item x="2787"/>
        <item x="2784"/>
        <item x="1102"/>
        <item x="1997"/>
        <item x="3890"/>
        <item x="233"/>
        <item x="512"/>
        <item x="343"/>
        <item x="202"/>
        <item x="1786"/>
        <item x="2009"/>
        <item x="1247"/>
        <item x="2239"/>
        <item x="752"/>
        <item x="21"/>
        <item m="1" x="3988"/>
        <item x="50"/>
        <item x="244"/>
        <item x="2486"/>
        <item x="1604"/>
        <item x="1482"/>
        <item x="2485"/>
        <item x="2484"/>
        <item x="433"/>
        <item x="638"/>
        <item x="2652"/>
        <item x="142"/>
        <item x="1526"/>
        <item x="1579"/>
        <item x="252"/>
        <item x="1625"/>
        <item x="1934"/>
        <item x="2454"/>
        <item x="1849"/>
        <item x="2887"/>
        <item x="1397"/>
        <item x="3965"/>
        <item x="1753"/>
        <item x="1754"/>
        <item x="3233"/>
        <item x="3167"/>
        <item x="1414"/>
        <item x="2468"/>
        <item x="3870"/>
        <item x="1254"/>
        <item x="834"/>
        <item x="570"/>
        <item x="2653"/>
        <item x="543"/>
        <item x="3560"/>
        <item x="946"/>
        <item x="1187"/>
        <item x="1105"/>
        <item x="507"/>
        <item x="1376"/>
        <item x="1440"/>
        <item x="2340"/>
        <item x="407"/>
        <item x="1960"/>
        <item x="1244"/>
        <item x="666"/>
        <item x="341"/>
        <item x="135"/>
        <item x="1009"/>
        <item x="3101"/>
        <item x="169"/>
        <item x="1715"/>
        <item x="1867"/>
        <item x="2783"/>
        <item x="2782"/>
        <item x="2786"/>
        <item x="2781"/>
        <item x="1669"/>
        <item x="2911"/>
        <item x="3232"/>
        <item x="2699"/>
        <item x="1362"/>
        <item x="1037"/>
        <item x="1821"/>
        <item x="1727"/>
        <item x="2462"/>
        <item x="3482"/>
        <item x="3365"/>
        <item x="2395"/>
        <item x="653"/>
        <item x="2940"/>
        <item x="294"/>
        <item x="3847"/>
        <item x="3848"/>
        <item x="2346"/>
        <item x="3295"/>
        <item x="3219"/>
        <item x="2707"/>
        <item x="2268"/>
        <item x="2947"/>
        <item x="3889"/>
        <item x="3224"/>
        <item x="3909"/>
        <item x="3459"/>
        <item x="988"/>
        <item x="3607"/>
        <item x="3428"/>
        <item x="3471"/>
        <item x="3519"/>
        <item x="1157"/>
        <item x="23"/>
        <item x="1675"/>
        <item x="2004"/>
        <item x="3829"/>
        <item x="1720"/>
        <item x="3008"/>
        <item x="3627"/>
        <item x="811"/>
        <item x="727"/>
        <item x="375"/>
        <item x="292"/>
        <item x="3652"/>
        <item x="2907"/>
        <item x="291"/>
        <item x="3653"/>
        <item x="17"/>
        <item x="388"/>
        <item x="1002"/>
        <item x="264"/>
        <item x="537"/>
        <item x="484"/>
        <item x="3589"/>
        <item x="3187"/>
        <item x="616"/>
        <item x="718"/>
        <item x="3054"/>
        <item x="844"/>
        <item x="2399"/>
        <item x="2400"/>
        <item x="2401"/>
        <item x="3149"/>
        <item x="3308"/>
        <item x="1685"/>
        <item x="1508"/>
        <item x="1807"/>
        <item x="681"/>
        <item x="3388"/>
        <item x="1972"/>
        <item x="1581"/>
        <item x="3386"/>
        <item x="3267"/>
        <item x="3237"/>
        <item x="1448"/>
        <item x="1981"/>
        <item x="1864"/>
        <item x="1635"/>
        <item x="3298"/>
        <item x="2309"/>
        <item x="1272"/>
        <item x="1767"/>
        <item x="2128"/>
        <item x="1387"/>
        <item x="1633"/>
        <item x="1402"/>
        <item x="218"/>
        <item x="54"/>
        <item x="55"/>
        <item x="39"/>
        <item x="2931"/>
        <item x="2691"/>
        <item x="3857"/>
        <item x="3370"/>
        <item x="1404"/>
        <item x="262"/>
        <item x="545"/>
        <item x="3849"/>
        <item x="1368"/>
        <item x="3531"/>
        <item x="3447"/>
        <item x="3535"/>
        <item x="3451"/>
        <item x="3539"/>
        <item x="3455"/>
        <item x="3528"/>
        <item x="3444"/>
        <item x="3445"/>
        <item x="3529"/>
        <item x="3534"/>
        <item x="3450"/>
        <item x="3533"/>
        <item x="3449"/>
        <item x="3530"/>
        <item x="3446"/>
        <item x="3532"/>
        <item x="3448"/>
        <item x="3538"/>
        <item x="3454"/>
        <item x="3537"/>
        <item x="3453"/>
        <item x="3536"/>
        <item x="3452"/>
        <item x="763"/>
        <item x="2032"/>
        <item x="2904"/>
        <item x="3461"/>
        <item x="3460"/>
        <item x="1001"/>
        <item x="2191"/>
        <item x="3092"/>
        <item x="1239"/>
        <item x="1075"/>
        <item x="153"/>
        <item x="1982"/>
        <item x="2079"/>
        <item x="1726"/>
        <item x="1360"/>
        <item x="2649"/>
        <item x="3912"/>
        <item x="1935"/>
        <item x="3220"/>
        <item x="2466"/>
        <item x="3862"/>
        <item x="72"/>
        <item x="1394"/>
        <item x="2017"/>
        <item x="363"/>
        <item x="564"/>
        <item x="1060"/>
        <item x="28"/>
        <item x="2133"/>
        <item x="2370"/>
        <item x="3288"/>
        <item x="1748"/>
        <item x="1030"/>
        <item x="3439"/>
        <item x="3071"/>
        <item x="2193"/>
        <item x="3055"/>
        <item x="67"/>
        <item x="831"/>
        <item x="156"/>
        <item x="1097"/>
        <item x="2710"/>
        <item x="151"/>
        <item x="1364"/>
        <item x="3242"/>
        <item x="4"/>
        <item x="547"/>
        <item x="766"/>
        <item x="574"/>
        <item x="261"/>
        <item x="2901"/>
        <item x="1332"/>
        <item x="136"/>
        <item x="1624"/>
        <item x="1123"/>
        <item x="3223"/>
        <item x="3550"/>
        <item x="3082"/>
        <item x="3766"/>
        <item x="1132"/>
        <item x="3584"/>
        <item x="2928"/>
        <item x="1851"/>
        <item x="1162"/>
        <item x="198"/>
        <item x="3512"/>
        <item x="2869"/>
        <item x="196"/>
        <item x="1752"/>
        <item x="2878"/>
        <item x="3506"/>
        <item x="1286"/>
        <item x="1858"/>
        <item x="1940"/>
        <item x="1523"/>
        <item x="1424"/>
        <item x="2832"/>
        <item x="2270"/>
        <item x="2018"/>
        <item x="2023"/>
        <item x="1058"/>
        <item x="1456"/>
        <item x="1288"/>
        <item x="1243"/>
        <item x="2764"/>
        <item x="3644"/>
        <item x="2139"/>
        <item x="620"/>
        <item x="624"/>
        <item x="567"/>
        <item x="628"/>
        <item x="725"/>
        <item x="618"/>
        <item x="623"/>
        <item x="622"/>
        <item x="619"/>
        <item x="621"/>
        <item x="627"/>
        <item x="626"/>
        <item x="625"/>
        <item x="683"/>
        <item x="474"/>
        <item x="35"/>
        <item x="83"/>
        <item x="767"/>
        <item x="2010"/>
        <item x="3028"/>
        <item x="1674"/>
        <item x="1580"/>
        <item x="1619"/>
        <item x="2478"/>
        <item x="943"/>
        <item x="669"/>
        <item x="575"/>
        <item x="2554"/>
        <item x="2696"/>
        <item x="2307"/>
        <item x="163"/>
        <item m="1" x="3993"/>
        <item x="2335"/>
        <item x="606"/>
        <item x="1257"/>
        <item x="820"/>
        <item x="16"/>
        <item x="373"/>
        <item x="1662"/>
        <item m="1" x="3990"/>
        <item x="480"/>
        <item x="411"/>
        <item x="6"/>
        <item x="122"/>
        <item x="187"/>
        <item x="513"/>
        <item x="3053"/>
        <item x="391"/>
        <item x="804"/>
        <item x="239"/>
        <item x="814"/>
        <item x="3266"/>
        <item x="3151"/>
        <item x="3069"/>
        <item x="585"/>
        <item x="2126"/>
        <item x="2695"/>
        <item x="3070"/>
        <item x="864"/>
        <item x="1850"/>
        <item x="3222"/>
        <item x="1449"/>
        <item x="3497"/>
        <item x="1361"/>
        <item x="1139"/>
        <item x="2201"/>
        <item x="333"/>
        <item x="664"/>
        <item x="3217"/>
        <item x="979"/>
        <item x="2558"/>
        <item x="1694"/>
        <item x="1484"/>
        <item x="837"/>
        <item m="1" x="3995"/>
        <item m="1" x="3996"/>
        <item x="1468"/>
        <item x="845"/>
        <item x="3594"/>
        <item x="3270"/>
        <item x="1274"/>
        <item x="2368"/>
        <item x="1870"/>
        <item x="3464"/>
        <item x="501"/>
        <item x="785"/>
        <item x="1663"/>
        <item x="3040"/>
        <item x="1455"/>
        <item x="1419"/>
        <item x="495"/>
        <item x="2897"/>
        <item x="2755"/>
        <item x="2697"/>
        <item x="3438"/>
        <item x="2890"/>
        <item x="1762"/>
        <item x="1939"/>
        <item x="2248"/>
        <item x="2311"/>
        <item x="3590"/>
        <item x="3333"/>
        <item x="2937"/>
        <item x="2576"/>
        <item x="3916"/>
        <item x="1839"/>
        <item x="2047"/>
        <item x="687"/>
        <item x="959"/>
        <item x="679"/>
        <item x="1319"/>
        <item x="737"/>
        <item x="1127"/>
        <item x="1320"/>
        <item x="2035"/>
        <item x="1525"/>
        <item x="58"/>
        <item x="3647"/>
        <item x="5"/>
        <item x="755"/>
        <item x="313"/>
        <item x="1869"/>
        <item x="3344"/>
        <item x="3014"/>
        <item x="2357"/>
        <item x="3465"/>
        <item x="1681"/>
        <item x="3123"/>
        <item x="1845"/>
        <item x="882"/>
        <item x="1527"/>
        <item x="1676"/>
        <item x="1623"/>
        <item x="1829"/>
        <item x="1569"/>
        <item x="1573"/>
        <item x="1577"/>
        <item x="1566"/>
        <item x="1567"/>
        <item x="1572"/>
        <item x="1571"/>
        <item x="1568"/>
        <item x="1570"/>
        <item x="1576"/>
        <item x="1575"/>
        <item x="1574"/>
        <item x="492"/>
        <item x="3116"/>
        <item x="2525"/>
        <item x="1325"/>
        <item x="3382"/>
        <item x="2613"/>
        <item x="2617"/>
        <item x="2621"/>
        <item x="2610"/>
        <item x="2611"/>
        <item x="2616"/>
        <item x="2615"/>
        <item x="2612"/>
        <item x="2614"/>
        <item x="2620"/>
        <item x="2619"/>
        <item x="2618"/>
        <item x="1880"/>
        <item x="2189"/>
        <item x="3579"/>
        <item x="3563"/>
        <item x="3567"/>
        <item x="3576"/>
        <item x="3577"/>
        <item x="3562"/>
        <item x="3561"/>
        <item x="3578"/>
        <item x="3580"/>
        <item x="3566"/>
        <item x="3565"/>
        <item x="3564"/>
        <item x="2178"/>
        <item x="2433"/>
        <item x="3919"/>
        <item x="3656"/>
        <item x="2245"/>
        <item x="1765"/>
        <item x="2390"/>
        <item x="3634"/>
        <item x="3048"/>
        <item x="3307"/>
        <item x="3540"/>
        <item x="3215"/>
        <item x="2118"/>
        <item x="3922"/>
        <item x="419"/>
        <item x="394"/>
        <item x="237"/>
        <item x="592"/>
        <item x="3932"/>
        <item x="1698"/>
        <item x="3272"/>
        <item x="768"/>
        <item x="191"/>
        <item x="978"/>
        <item x="1352"/>
        <item x="1351"/>
        <item x="2254"/>
        <item x="2253"/>
        <item x="757"/>
        <item x="1683"/>
        <item x="2150"/>
        <item x="1823"/>
        <item x="1824"/>
        <item x="3845"/>
        <item x="1515"/>
        <item x="409"/>
        <item x="1386"/>
        <item x="942"/>
        <item x="2375"/>
        <item x="3917"/>
        <item x="3910"/>
        <item x="3005"/>
        <item x="154"/>
        <item x="2172"/>
        <item x="2483"/>
        <item x="1945"/>
        <item x="3516"/>
        <item x="2987"/>
        <item x="1267"/>
        <item x="1946"/>
        <item x="2319"/>
        <item x="1365"/>
        <item x="896"/>
        <item x="867"/>
        <item x="2760"/>
        <item x="1747"/>
        <item x="1447"/>
        <item x="953"/>
        <item x="2575"/>
        <item x="2467"/>
        <item x="1764"/>
        <item x="276"/>
        <item x="278"/>
        <item x="1746"/>
        <item x="3442"/>
        <item x="284"/>
        <item x="1372"/>
        <item x="1706"/>
        <item x="2839"/>
        <item x="1405"/>
        <item x="475"/>
        <item x="2265"/>
        <item x="2257"/>
        <item x="808"/>
        <item x="3903"/>
        <item x="2120"/>
        <item x="3093"/>
        <item x="3174"/>
        <item x="3235"/>
        <item x="3236"/>
        <item x="3617"/>
        <item x="2202"/>
        <item x="1985"/>
        <item x="2136"/>
        <item x="1438"/>
        <item x="3975"/>
        <item x="2917"/>
        <item x="2186"/>
        <item x="769"/>
        <item x="787"/>
        <item x="2379"/>
        <item x="2380"/>
        <item x="2381"/>
        <item x="38"/>
        <item x="44"/>
        <item x="45"/>
        <item x="1046"/>
        <item x="260"/>
        <item x="1703"/>
        <item x="1007"/>
        <item x="3921"/>
        <item x="1216"/>
        <item x="2374"/>
        <item x="2861"/>
        <item x="941"/>
        <item x="534"/>
        <item x="890"/>
        <item x="509"/>
        <item x="68"/>
        <item x="286"/>
        <item x="277"/>
        <item x="175"/>
        <item x="300"/>
        <item x="403"/>
        <item x="301"/>
        <item x="536"/>
        <item x="274"/>
        <item x="532"/>
        <item x="14"/>
        <item m="1" x="3994"/>
        <item x="2196"/>
        <item x="1071"/>
        <item x="2524"/>
        <item x="1971"/>
        <item x="1473"/>
        <item x="2269"/>
        <item x="500"/>
        <item x="2282"/>
        <item x="1846"/>
        <item x="2034"/>
        <item x="1597"/>
        <item x="2708"/>
        <item x="2556"/>
        <item x="199"/>
        <item x="2955"/>
        <item x="2523"/>
        <item x="3240"/>
        <item x="326"/>
        <item x="995"/>
        <item x="2183"/>
        <item x="1928"/>
        <item x="367"/>
        <item x="3521"/>
        <item x="2829"/>
        <item x="2013"/>
        <item x="171"/>
        <item x="2479"/>
        <item x="8"/>
        <item x="2144"/>
        <item x="2659"/>
        <item x="949"/>
        <item x="2855"/>
        <item x="1107"/>
        <item x="1838"/>
        <item x="2238"/>
        <item x="2135"/>
        <item x="1049"/>
        <item x="430"/>
        <item x="963"/>
        <item x="1763"/>
        <item x="2635"/>
        <item x="629"/>
        <item x="3505"/>
        <item x="1613"/>
        <item x="689"/>
        <item x="2512"/>
        <item x="2264"/>
        <item x="1450"/>
        <item x="2211"/>
        <item x="1622"/>
        <item x="832"/>
        <item x="2232"/>
        <item x="1679"/>
        <item x="158"/>
        <item x="1403"/>
        <item x="1314"/>
        <item x="1822"/>
        <item x="2237"/>
        <item x="467"/>
        <item x="2210"/>
        <item x="3526"/>
        <item x="3001"/>
        <item x="914"/>
        <item x="3434"/>
        <item x="1430"/>
        <item x="213"/>
        <item x="947"/>
        <item x="1955"/>
        <item x="2316"/>
        <item x="786"/>
        <item x="1460"/>
        <item x="36"/>
        <item x="667"/>
        <item x="2526"/>
        <item x="2527"/>
        <item x="1921"/>
        <item x="3552"/>
        <item x="2779"/>
        <item x="1665"/>
        <item x="2275"/>
        <item x="644"/>
        <item x="1176"/>
        <item x="254"/>
        <item x="3646"/>
        <item x="1980"/>
        <item x="2344"/>
        <item x="2939"/>
        <item x="523"/>
        <item x="1713"/>
        <item x="3349"/>
        <item x="3351"/>
        <item x="520"/>
        <item x="2471"/>
        <item x="3807"/>
        <item x="3819"/>
        <item x="3795"/>
        <item x="2494"/>
        <item x="3834"/>
        <item x="2565"/>
        <item x="3783"/>
        <item x="3771"/>
        <item x="2846"/>
        <item x="3418"/>
        <item x="3811"/>
        <item x="3823"/>
        <item x="3799"/>
        <item x="2498"/>
        <item x="3838"/>
        <item x="2569"/>
        <item x="3787"/>
        <item x="3775"/>
        <item x="2850"/>
        <item x="3422"/>
        <item x="3815"/>
        <item x="3827"/>
        <item x="3803"/>
        <item x="2502"/>
        <item x="3842"/>
        <item x="2573"/>
        <item x="3791"/>
        <item x="3779"/>
        <item x="2854"/>
        <item x="3426"/>
        <item x="3804"/>
        <item x="3816"/>
        <item x="2589"/>
        <item x="3606"/>
        <item x="3792"/>
        <item x="2491"/>
        <item x="3831"/>
        <item x="2562"/>
        <item x="3780"/>
        <item x="3768"/>
        <item x="2843"/>
        <item x="3415"/>
        <item x="3805"/>
        <item x="3817"/>
        <item x="3793"/>
        <item x="2492"/>
        <item x="3832"/>
        <item x="2563"/>
        <item x="3781"/>
        <item x="3769"/>
        <item x="2844"/>
        <item x="3416"/>
        <item x="3810"/>
        <item x="3822"/>
        <item x="3798"/>
        <item x="2497"/>
        <item x="3837"/>
        <item x="2568"/>
        <item x="3786"/>
        <item x="3774"/>
        <item x="2849"/>
        <item x="3421"/>
        <item x="3809"/>
        <item x="3821"/>
        <item x="3797"/>
        <item x="2496"/>
        <item x="3836"/>
        <item x="2567"/>
        <item x="3785"/>
        <item x="3773"/>
        <item x="2848"/>
        <item x="3420"/>
        <item x="3806"/>
        <item x="3818"/>
        <item x="3794"/>
        <item x="2493"/>
        <item x="3833"/>
        <item x="2564"/>
        <item x="3782"/>
        <item x="3770"/>
        <item x="2845"/>
        <item x="3417"/>
        <item x="3808"/>
        <item x="3820"/>
        <item x="3796"/>
        <item x="2495"/>
        <item x="3835"/>
        <item x="2566"/>
        <item x="3784"/>
        <item x="3772"/>
        <item x="2847"/>
        <item x="3419"/>
        <item x="3814"/>
        <item x="3826"/>
        <item x="3802"/>
        <item x="2501"/>
        <item x="3841"/>
        <item x="2572"/>
        <item x="3790"/>
        <item x="3778"/>
        <item x="2853"/>
        <item x="3425"/>
        <item x="3813"/>
        <item x="3825"/>
        <item x="3801"/>
        <item x="2500"/>
        <item x="3840"/>
        <item x="2571"/>
        <item x="3789"/>
        <item x="3777"/>
        <item x="2852"/>
        <item x="3424"/>
        <item x="3812"/>
        <item x="3824"/>
        <item x="3800"/>
        <item x="2499"/>
        <item x="3839"/>
        <item x="2570"/>
        <item x="3788"/>
        <item x="3776"/>
        <item x="2851"/>
        <item x="3423"/>
        <item x="3894"/>
        <item x="2640"/>
        <item x="2975"/>
        <item x="1429"/>
        <item x="2984"/>
        <item x="182"/>
        <item x="2746"/>
        <item x="2750"/>
        <item x="2754"/>
        <item x="2743"/>
        <item x="2744"/>
        <item x="2749"/>
        <item x="2748"/>
        <item x="2745"/>
        <item x="2747"/>
        <item x="2753"/>
        <item x="2752"/>
        <item x="2751"/>
        <item x="3716"/>
        <item x="3720"/>
        <item x="3724"/>
        <item x="3713"/>
        <item x="3714"/>
        <item x="3719"/>
        <item x="3718"/>
        <item x="3715"/>
        <item x="3717"/>
        <item x="3723"/>
        <item x="3722"/>
        <item x="3721"/>
        <item x="3704"/>
        <item x="3708"/>
        <item x="3712"/>
        <item x="3701"/>
        <item x="3702"/>
        <item x="3707"/>
        <item x="3706"/>
        <item x="3703"/>
        <item x="3705"/>
        <item x="3711"/>
        <item x="3710"/>
        <item x="3709"/>
        <item x="2669"/>
        <item x="2673"/>
        <item x="2677"/>
        <item x="2666"/>
        <item x="2667"/>
        <item x="2672"/>
        <item x="2671"/>
        <item x="2668"/>
        <item x="2670"/>
        <item x="2676"/>
        <item x="2675"/>
        <item x="2674"/>
        <item x="3692"/>
        <item x="3696"/>
        <item x="3700"/>
        <item x="3689"/>
        <item x="3690"/>
        <item x="3695"/>
        <item x="3694"/>
        <item x="3691"/>
        <item x="3693"/>
        <item x="3699"/>
        <item x="3698"/>
        <item x="3697"/>
        <item x="2769"/>
        <item x="2773"/>
        <item x="2777"/>
        <item x="2766"/>
        <item x="2767"/>
        <item x="2772"/>
        <item x="2771"/>
        <item x="2768"/>
        <item x="2770"/>
        <item x="2776"/>
        <item x="2775"/>
        <item x="2774"/>
        <item x="3955"/>
        <item x="3959"/>
        <item x="3963"/>
        <item x="3952"/>
        <item x="3953"/>
        <item x="3958"/>
        <item x="3957"/>
        <item x="3954"/>
        <item x="3956"/>
        <item x="3962"/>
        <item x="3961"/>
        <item x="3960"/>
        <item x="3662"/>
        <item x="3666"/>
        <item x="3670"/>
        <item x="3659"/>
        <item x="3660"/>
        <item x="3665"/>
        <item x="3664"/>
        <item x="3661"/>
        <item x="3663"/>
        <item x="3669"/>
        <item x="3668"/>
        <item x="3667"/>
        <item x="3674"/>
        <item x="3678"/>
        <item x="3682"/>
        <item x="3671"/>
        <item x="3672"/>
        <item x="3677"/>
        <item x="3676"/>
        <item x="3673"/>
        <item x="3675"/>
        <item x="3681"/>
        <item x="3680"/>
        <item x="3679"/>
        <item x="2445"/>
        <item x="2449"/>
        <item x="2453"/>
        <item x="2442"/>
        <item x="2443"/>
        <item x="2448"/>
        <item x="2447"/>
        <item x="2444"/>
        <item x="2446"/>
        <item x="2452"/>
        <item x="2451"/>
        <item x="2450"/>
        <item x="2162"/>
        <item x="2166"/>
        <item x="2170"/>
        <item x="2159"/>
        <item x="2160"/>
        <item x="2165"/>
        <item x="2164"/>
        <item x="2161"/>
        <item x="2163"/>
        <item x="2169"/>
        <item x="2168"/>
        <item x="2167"/>
        <item x="1641"/>
        <item x="1645"/>
        <item x="1649"/>
        <item x="1638"/>
        <item x="1639"/>
        <item x="1644"/>
        <item x="1643"/>
        <item x="1640"/>
        <item x="1642"/>
        <item x="1648"/>
        <item x="1647"/>
        <item x="1646"/>
        <item x="3728"/>
        <item x="3732"/>
        <item x="3736"/>
        <item x="3725"/>
        <item x="3726"/>
        <item x="3731"/>
        <item x="3730"/>
        <item x="3727"/>
        <item x="3729"/>
        <item x="3735"/>
        <item x="3734"/>
        <item x="3733"/>
        <item x="3740"/>
        <item x="3744"/>
        <item x="3748"/>
        <item x="3737"/>
        <item x="3738"/>
        <item x="3743"/>
        <item x="3742"/>
        <item x="3739"/>
        <item x="3741"/>
        <item x="3747"/>
        <item x="3746"/>
        <item x="3745"/>
        <item x="3754"/>
        <item x="3758"/>
        <item x="3762"/>
        <item x="3751"/>
        <item x="3752"/>
        <item x="3757"/>
        <item x="3756"/>
        <item x="3753"/>
        <item x="3755"/>
        <item x="3761"/>
        <item x="3760"/>
        <item x="3759"/>
        <item x="56"/>
        <item x="34"/>
        <item x="905"/>
        <item x="909"/>
        <item x="913"/>
        <item x="902"/>
        <item x="903"/>
        <item x="908"/>
        <item x="907"/>
        <item x="904"/>
        <item x="906"/>
        <item x="912"/>
        <item x="911"/>
        <item x="2588"/>
        <item x="910"/>
        <item x="3609"/>
        <item x="1221"/>
        <item x="1225"/>
        <item x="1229"/>
        <item x="1218"/>
        <item x="1219"/>
        <item x="1224"/>
        <item x="1223"/>
        <item x="1220"/>
        <item x="1222"/>
        <item x="1228"/>
        <item x="1227"/>
        <item x="1226"/>
        <item x="3201"/>
        <item x="2411"/>
        <item x="2412"/>
        <item x="860"/>
        <item x="468"/>
        <item x="1788"/>
        <item x="1787"/>
        <item x="762"/>
        <item x="944"/>
        <item x="636"/>
        <item x="432"/>
        <item x="1775"/>
        <item x="1779"/>
        <item x="1783"/>
        <item x="1969"/>
        <item x="1773"/>
        <item x="1778"/>
        <item x="1777"/>
        <item x="1774"/>
        <item x="1776"/>
        <item x="1782"/>
        <item x="1781"/>
        <item x="1780"/>
        <item x="848"/>
        <item x="852"/>
        <item x="856"/>
        <item x="851"/>
        <item x="850"/>
        <item x="849"/>
        <item x="855"/>
        <item x="854"/>
        <item x="853"/>
        <item x="817"/>
        <item x="417"/>
        <item x="3277"/>
        <item x="3081"/>
        <item x="3514"/>
        <item x="917"/>
        <item x="846"/>
        <item x="847"/>
        <item x="2981"/>
        <item x="522"/>
        <item x="2156"/>
        <item x="3178"/>
        <item x="3182"/>
        <item x="3186"/>
        <item x="3175"/>
        <item x="3176"/>
        <item x="3181"/>
        <item x="3180"/>
        <item x="3177"/>
        <item x="3179"/>
        <item x="3185"/>
        <item x="3184"/>
        <item x="3183"/>
        <item x="440"/>
        <item x="444"/>
        <item x="448"/>
        <item x="437"/>
        <item x="438"/>
        <item x="443"/>
        <item x="442"/>
        <item x="439"/>
        <item x="441"/>
        <item x="447"/>
        <item x="446"/>
        <item x="445"/>
        <item x="1284"/>
        <item x="3623"/>
        <item x="3624"/>
        <item x="3476"/>
        <item x="3621"/>
        <item x="3622"/>
        <item x="3158"/>
        <item x="1373"/>
        <item x="1088"/>
        <item x="3033"/>
        <item x="922"/>
        <item x="3102"/>
        <item x="3157"/>
        <item x="2641"/>
        <item x="2263"/>
        <item x="3477"/>
        <item x="3478"/>
        <item x="3625"/>
        <item x="1724"/>
        <item x="3032"/>
        <item x="2642"/>
        <item x="2800"/>
        <item x="2804"/>
        <item x="2808"/>
        <item x="2797"/>
        <item x="2798"/>
        <item x="2803"/>
        <item x="2802"/>
        <item x="2799"/>
        <item x="2801"/>
        <item x="2807"/>
        <item x="2806"/>
        <item x="2805"/>
        <item x="1077"/>
        <item x="2957"/>
        <item x="3268"/>
        <item x="2031"/>
        <item x="490"/>
        <item x="2658"/>
        <item x="940"/>
        <item x="2033"/>
        <item x="2266"/>
        <item x="3299"/>
        <item x="2134"/>
        <item x="3246"/>
        <item x="3247"/>
        <item x="3248"/>
        <item x="3243"/>
        <item x="3244"/>
        <item x="3245"/>
        <item x="965"/>
        <item x="3145"/>
        <item x="2815"/>
        <item x="2812"/>
        <item x="2813"/>
        <item x="2814"/>
        <item x="765"/>
        <item x="3034"/>
        <item x="1877"/>
        <item x="3159"/>
        <item x="2297"/>
        <item x="2301"/>
        <item x="2305"/>
        <item x="2294"/>
        <item x="2295"/>
        <item x="2300"/>
        <item x="2299"/>
        <item x="2296"/>
        <item x="2298"/>
        <item x="2304"/>
        <item x="2303"/>
        <item x="2302"/>
        <item x="1857"/>
        <item x="3337"/>
        <item x="138"/>
        <item x="401"/>
        <item x="3249"/>
        <item x="3250"/>
        <item x="3251"/>
        <item x="2343"/>
        <item x="3611"/>
        <item x="590"/>
        <item x="1349"/>
        <item x="1326"/>
        <item x="610"/>
        <item x="211"/>
        <item x="3925"/>
        <item x="2574"/>
        <item x="3317"/>
        <item x="3321"/>
        <item x="3325"/>
        <item x="3314"/>
        <item x="3315"/>
        <item x="3320"/>
        <item x="3319"/>
        <item x="3316"/>
        <item x="3318"/>
        <item x="3324"/>
        <item x="3323"/>
        <item x="3322"/>
        <item x="3879"/>
        <item x="3877"/>
        <item x="3881"/>
        <item x="3885"/>
        <item x="3874"/>
        <item x="3875"/>
        <item x="3880"/>
        <item x="3876"/>
        <item x="3878"/>
        <item x="3884"/>
        <item x="3883"/>
        <item x="3882"/>
        <item x="2367"/>
        <item x="181"/>
        <item x="366"/>
        <item x="3628"/>
        <item x="1744"/>
        <item x="20"/>
        <item x="2480"/>
        <item x="3129"/>
        <item x="3"/>
        <item x="11"/>
        <item x="2577"/>
        <item x="1714"/>
        <item x="359"/>
        <item x="358"/>
        <item x="573"/>
        <item x="59"/>
        <item x="1458"/>
        <item x="2819"/>
        <item x="2823"/>
        <item x="2827"/>
        <item x="2816"/>
        <item x="2817"/>
        <item x="2822"/>
        <item x="2821"/>
        <item x="2818"/>
        <item x="2820"/>
        <item x="2826"/>
        <item x="2825"/>
        <item x="2824"/>
        <item x="2517"/>
        <item x="1590"/>
        <item x="2518"/>
        <item x="1759"/>
        <item x="1808"/>
        <item x="3291"/>
        <item x="2977"/>
        <item x="3263"/>
        <item x="1512"/>
        <item x="1511"/>
        <item x="2929"/>
        <item x="1828"/>
        <item x="1432"/>
        <item x="2868"/>
        <item x="2828"/>
        <item x="2048"/>
        <item x="3192"/>
        <item x="3305"/>
        <item x="1933"/>
        <item x="1632"/>
        <item x="1353"/>
        <item x="3029"/>
        <item x="2149"/>
        <item x="2066"/>
        <item x="1269"/>
        <item x="3306"/>
        <item x="3436"/>
        <item x="742"/>
        <item x="1235"/>
        <item x="3012"/>
        <item x="2999"/>
        <item x="3106"/>
        <item x="2182"/>
        <item x="2809"/>
        <item x="2474"/>
        <item x="3498"/>
        <item x="1964"/>
        <item x="3269"/>
        <item x="3523"/>
        <item x="819"/>
        <item x="2407"/>
        <item x="2765"/>
        <item x="2550"/>
        <item x="3643"/>
        <item x="729"/>
        <item x="2881"/>
        <item x="1893"/>
        <item x="3193"/>
        <item x="816"/>
        <item x="967"/>
        <item x="1016"/>
        <item x="3856"/>
        <item x="3109"/>
        <item x="471"/>
        <item x="3927"/>
        <item x="3260"/>
        <item x="2255"/>
        <item x="1756"/>
        <item x="3614"/>
        <item x="2228"/>
        <item x="1436"/>
        <item x="3117"/>
        <item x="1891"/>
        <item x="2908"/>
        <item x="2958"/>
        <item x="2019"/>
        <item x="1862"/>
        <item x="1497"/>
        <item x="3084"/>
        <item x="1383"/>
        <item x="2310"/>
        <item x="3855"/>
        <item x="3854"/>
        <item x="3127"/>
        <item x="1136"/>
        <item x="631"/>
        <item x="1329"/>
        <item x="477"/>
        <item x="361"/>
        <item x="1547"/>
        <item x="1551"/>
        <item x="1555"/>
        <item x="1544"/>
        <item x="1545"/>
        <item x="1550"/>
        <item x="1549"/>
        <item x="1546"/>
        <item x="1548"/>
        <item x="1554"/>
        <item x="1553"/>
        <item x="1552"/>
        <item x="1103"/>
        <item x="493"/>
        <item x="580"/>
        <item x="1954"/>
        <item x="1104"/>
        <item x="1262"/>
        <item x="1451"/>
        <item x="1354"/>
        <item x="2475"/>
        <item x="1505"/>
        <item x="3194"/>
        <item x="726"/>
        <item x="1750"/>
        <item x="760"/>
        <item x="2519"/>
        <item x="2729"/>
        <item x="1847"/>
        <item x="2686"/>
        <item x="1215"/>
        <item x="2833"/>
        <item x="3473"/>
        <item x="2281"/>
        <item x="2561"/>
        <item x="1205"/>
        <item x="2693"/>
        <item x="977"/>
        <item x="2858"/>
        <item x="2997"/>
        <item x="696"/>
        <item x="2465"/>
        <item x="2687"/>
        <item x="2358"/>
        <item x="582"/>
        <item x="1212"/>
        <item x="3143"/>
        <item x="3869"/>
        <item x="1606"/>
        <item x="1503"/>
        <item x="1616"/>
        <item x="945"/>
        <item x="3162"/>
        <item x="1967"/>
        <item x="421"/>
        <item x="838"/>
        <item x="3007"/>
        <item x="3191"/>
        <item x="3209"/>
        <item x="3163"/>
        <item x="3852"/>
        <item x="2688"/>
        <item x="3083"/>
        <item x="2920"/>
        <item x="1770"/>
        <item x="3893"/>
        <item x="3254"/>
        <item x="2247"/>
        <item x="3168"/>
        <item x="2933"/>
        <item x="1666"/>
        <item x="1003"/>
        <item x="3171"/>
        <item x="3009"/>
        <item x="2762"/>
        <item x="2030"/>
        <item x="796"/>
        <item x="1709"/>
        <item x="1234"/>
        <item x="1507"/>
        <item x="3135"/>
        <item x="1315"/>
        <item x="738"/>
        <item x="894"/>
        <item x="2796"/>
        <item x="1006"/>
        <item x="3037"/>
        <item x="431"/>
        <item x="3064"/>
        <item x="1316"/>
        <item x="2267"/>
        <item x="1317"/>
        <item x="479"/>
        <item x="451"/>
        <item x="2002"/>
        <item x="2416"/>
        <item x="2413"/>
        <item x="2414"/>
        <item x="2418"/>
        <item x="2415"/>
        <item x="2417"/>
        <item x="2714"/>
        <item x="3684"/>
        <item x="101"/>
        <item x="3474"/>
        <item x="1161"/>
        <item x="3147"/>
        <item x="3896"/>
        <item x="593"/>
        <item x="3987"/>
        <item x="2742"/>
        <item x="3483"/>
        <item x="1820"/>
        <item x="140"/>
        <item x="3385"/>
        <item x="2208"/>
        <item x="3650"/>
        <item x="2647"/>
        <item x="3285"/>
        <item x="1825"/>
        <item x="1936"/>
        <item x="2662"/>
        <item x="2644"/>
        <item x="2645"/>
        <item x="2902"/>
        <item x="2287"/>
        <item x="3520"/>
        <item x="562"/>
        <item x="166"/>
        <item x="2074"/>
        <item x="3600"/>
        <item x="290"/>
        <item x="1510"/>
        <item x="297"/>
        <item x="1426"/>
        <item x="1211"/>
        <item x="3891"/>
        <item x="712"/>
        <item x="713"/>
        <item x="773"/>
        <item x="3479"/>
        <item x="1680"/>
        <item x="2362"/>
        <item x="1193"/>
        <item x="2971"/>
        <item x="3513"/>
        <item x="3343"/>
        <item x="47"/>
        <item x="7"/>
        <item x="454"/>
        <item x="455"/>
        <item x="456"/>
        <item x="457"/>
        <item x="458"/>
        <item x="459"/>
        <item x="460"/>
        <item x="461"/>
        <item x="462"/>
        <item x="463"/>
        <item x="464"/>
        <item x="465"/>
        <item x="466"/>
        <item x="323"/>
        <item x="337"/>
        <item x="3085"/>
        <item x="1213"/>
        <item x="3658"/>
        <item x="1072"/>
        <item x="921"/>
        <item x="973"/>
        <item x="3508"/>
        <item x="3432"/>
        <item x="2285"/>
        <item x="3522"/>
        <item x="381"/>
        <item x="861"/>
        <item x="1565"/>
        <item x="2778"/>
        <item x="1583"/>
        <item x="1163"/>
        <item x="3297"/>
        <item x="3301"/>
        <item x="3610"/>
        <item x="678"/>
        <item x="150"/>
        <item x="146"/>
        <item x="178"/>
        <item x="1629"/>
        <item x="1958"/>
        <item x="3615"/>
        <item x="3867"/>
        <item x="192"/>
        <item x="972"/>
        <item x="1452"/>
        <item x="660"/>
        <item x="1406"/>
        <item x="3309"/>
        <item x="3126"/>
        <item x="3100"/>
        <item x="2883"/>
        <item x="390"/>
        <item x="3558"/>
        <item x="3265"/>
        <item x="782"/>
        <item x="975"/>
        <item x="1192"/>
        <item x="876"/>
        <item x="2978"/>
        <item x="3049"/>
        <item x="1035"/>
        <item x="753"/>
        <item x="648"/>
        <item x="656"/>
        <item x="968"/>
        <item x="2735"/>
        <item x="3213"/>
        <item x="2560"/>
        <item x="717"/>
        <item x="2116"/>
        <item x="2177"/>
        <item x="3355"/>
        <item x="2179"/>
        <item x="3332"/>
        <item x="90"/>
        <item x="1375"/>
        <item x="3361"/>
        <item x="2402"/>
        <item x="414"/>
        <item x="1612"/>
        <item x="3931"/>
        <item x="3161"/>
        <item x="3150"/>
        <item x="3979"/>
        <item x="1395"/>
        <item x="2195"/>
        <item x="257"/>
        <item x="1118"/>
        <item x="632"/>
        <item x="29"/>
        <item x="42"/>
        <item x="102"/>
        <item x="1282"/>
        <item x="794"/>
        <item x="2382"/>
        <item x="2383"/>
        <item x="2384"/>
        <item x="1832"/>
        <item x="347"/>
        <item x="348"/>
        <item x="349"/>
        <item x="350"/>
        <item x="351"/>
        <item x="352"/>
        <item x="3376"/>
        <item x="2866"/>
        <item x="2371"/>
        <item x="3038"/>
        <item x="1062"/>
        <item x="3951"/>
        <item x="2946"/>
        <item x="3441"/>
        <item x="813"/>
        <item x="1000"/>
        <item x="3616"/>
        <item x="2203"/>
        <item x="2879"/>
        <item x="2122"/>
        <item x="694"/>
        <item x="3517"/>
        <item x="888"/>
        <item x="2651"/>
        <item x="3904"/>
        <item x="2557"/>
        <item x="588"/>
        <item x="162"/>
        <item x="746"/>
        <item x="747"/>
        <item x="2698"/>
        <item x="60"/>
        <item x="95"/>
        <item x="137"/>
        <item x="27"/>
        <item x="231"/>
        <item x="43"/>
        <item x="65"/>
        <item x="75"/>
        <item x="317"/>
        <item x="879"/>
        <item x="2733"/>
        <item x="552"/>
        <item x="1538"/>
        <item x="238"/>
        <item x="1431"/>
        <item x="2200"/>
        <item x="405"/>
        <item x="2963"/>
        <item x="663"/>
        <item x="1374"/>
        <item x="3429"/>
        <item x="2583"/>
        <item x="2665"/>
        <item x="2930"/>
        <item x="1396"/>
        <item x="3913"/>
        <item x="2071"/>
        <item x="3377"/>
        <item x="2891"/>
        <item x="2151"/>
        <item x="3864"/>
        <item x="3981"/>
        <item x="3044"/>
        <item x="2689"/>
        <item x="1953"/>
        <item x="1092"/>
        <item x="2456"/>
        <item x="1771"/>
        <item x="2967"/>
        <item x="3620"/>
        <item x="2469"/>
        <item x="833"/>
        <item x="690"/>
        <item x="1741"/>
        <item x="1789"/>
        <item x="1790"/>
        <item x="3481"/>
        <item x="3872"/>
        <item x="3980"/>
        <item x="2314"/>
        <item x="3363"/>
        <item x="1281"/>
        <item x="3372"/>
        <item x="3858"/>
        <item x="3327"/>
        <item x="2312"/>
        <item x="134"/>
        <item x="2027"/>
        <item x="1472"/>
        <item x="2435"/>
        <item x="1481"/>
        <item x="1048"/>
        <item x="1379"/>
        <item x="116"/>
        <item x="423"/>
        <item x="1217"/>
        <item x="107"/>
        <item x="1207"/>
        <item x="1253"/>
        <item x="1098"/>
        <item x="482"/>
        <item x="3871"/>
        <item x="267"/>
        <item x="282"/>
        <item x="1017"/>
        <item x="2763"/>
        <item x="2974"/>
        <item x="406"/>
        <item x="508"/>
        <item x="561"/>
        <item x="496"/>
        <item x="203"/>
        <item x="204"/>
        <item x="205"/>
        <item x="498"/>
        <item x="69"/>
        <item x="595"/>
        <item x="596"/>
        <item x="597"/>
        <item x="3556"/>
        <item x="2352"/>
        <item x="1501"/>
        <item x="251"/>
        <item x="2190"/>
        <item x="3124"/>
        <item x="2036"/>
        <item x="1607"/>
        <item x="2481"/>
        <item x="3050"/>
        <item x="1101"/>
        <item x="311"/>
        <item x="2334"/>
        <item x="2715"/>
        <item x="1608"/>
        <item x="79"/>
        <item x="1524"/>
        <item x="408"/>
        <item x="3204"/>
        <item x="1818"/>
        <item x="308"/>
        <item x="754"/>
        <item x="788"/>
        <item x="1392"/>
        <item x="1177"/>
        <item x="1615"/>
        <item x="1019"/>
        <item x="826"/>
        <item x="229"/>
        <item x="1917"/>
        <item x="950"/>
        <item x="3357"/>
        <item x="2378"/>
        <item x="1704"/>
        <item x="789"/>
        <item x="1345"/>
        <item x="3626"/>
        <item x="524"/>
        <item x="3383"/>
        <item x="3128"/>
        <item x="1854"/>
        <item x="1968"/>
        <item x="1323"/>
        <item x="1384"/>
        <item x="3255"/>
        <item x="2709"/>
        <item x="594"/>
        <item x="3559"/>
        <item x="487"/>
        <item x="790"/>
        <item x="3076"/>
        <item x="2788"/>
        <item x="1914"/>
        <item x="270"/>
        <item x="880"/>
        <item x="881"/>
        <item x="589"/>
        <item x="673"/>
        <item x="611"/>
        <item x="26"/>
        <item x="2410"/>
        <item x="3911"/>
        <item x="1084"/>
        <item x="3574"/>
        <item x="1878"/>
        <item x="1686"/>
        <item x="2679"/>
        <item x="571"/>
        <item x="1500"/>
        <item x="1859"/>
        <item x="3140"/>
        <item x="2029"/>
        <item x="3090"/>
        <item x="771"/>
        <item x="3553"/>
        <item x="3551"/>
        <item x="3006"/>
        <item x="3984"/>
        <item x="3914"/>
        <item x="3587"/>
        <item x="1495"/>
        <item x="1240"/>
        <item x="312"/>
        <item x="2461"/>
        <item x="3218"/>
        <item x="3948"/>
        <item x="3603"/>
        <item x="3435"/>
        <item x="3086"/>
        <item x="3131"/>
        <item x="3688"/>
        <item x="525"/>
        <item x="1941"/>
        <item x="2243"/>
        <item x="2506"/>
        <item x="1334"/>
        <item x="1335"/>
        <item x="1336"/>
        <item x="980"/>
        <item x="1614"/>
        <item x="3095"/>
        <item x="1506"/>
        <item x="857"/>
        <item x="2332"/>
        <item x="206"/>
        <item x="874"/>
        <item x="307"/>
        <item x="357"/>
        <item x="605"/>
        <item x="3866"/>
        <item x="77"/>
        <item x="1415"/>
        <item x="2736"/>
        <item x="3898"/>
        <item x="1487"/>
        <item x="3918"/>
        <item x="1913"/>
        <item x="3256"/>
        <item x="3202"/>
        <item x="1768"/>
        <item x="3635"/>
        <item x="2129"/>
        <item x="3604"/>
        <item x="3971"/>
        <item x="2520"/>
        <item x="2521"/>
        <item x="220"/>
        <item x="875"/>
        <item x="1154"/>
        <item x="2460"/>
        <item x="2706"/>
        <item x="1927"/>
        <item x="3036"/>
        <item x="1145"/>
        <item x="2856"/>
        <item x="87"/>
        <item x="152"/>
        <item x="3923"/>
        <item x="3986"/>
        <item x="46"/>
        <item x="3096"/>
        <item x="1343"/>
        <item x="1412"/>
        <item x="1413"/>
        <item x="2899"/>
        <item x="3502"/>
        <item x="3097"/>
        <item x="1427"/>
        <item x="1036"/>
        <item x="1042"/>
        <item x="877"/>
        <item x="604"/>
        <item x="1261"/>
        <item x="961"/>
        <item x="1539"/>
        <item x="241"/>
        <item x="188"/>
        <item x="2988"/>
        <item x="49"/>
        <item x="642"/>
        <item x="560"/>
        <item x="3462"/>
        <item x="1521"/>
        <item x="2989"/>
        <item x="2213"/>
        <item x="3031"/>
        <item x="2741"/>
        <item x="1534"/>
        <item x="3310"/>
        <item x="2024"/>
        <item x="489"/>
        <item x="1063"/>
        <item x="258"/>
        <item x="110"/>
        <item x="1"/>
        <item x="372"/>
        <item x="478"/>
        <item x="658"/>
        <item x="554"/>
        <item x="1381"/>
        <item x="1322"/>
        <item x="1898"/>
        <item x="1887"/>
        <item x="1311"/>
        <item x="2455"/>
        <item x="3196"/>
        <item x="1664"/>
        <item x="3929"/>
        <item x="872"/>
        <item x="2627"/>
        <item x="1067"/>
        <item x="1712"/>
        <item x="1735"/>
        <item x="389"/>
        <item x="2877"/>
        <item x="1699"/>
        <item x="1044"/>
        <item x="1437"/>
        <item x="1407"/>
        <item x="2716"/>
        <item x="2541"/>
        <item x="1091"/>
        <item x="987"/>
        <item x="387"/>
        <item x="395"/>
        <item x="2181"/>
        <item x="2377"/>
        <item x="115"/>
        <item x="2157"/>
        <item x="412"/>
        <item x="3466"/>
        <item x="1830"/>
        <item x="3902"/>
        <item x="1363"/>
        <item x="1264"/>
        <item x="1418"/>
        <item x="2836"/>
        <item x="3334"/>
        <item x="3045"/>
        <item x="3046"/>
        <item x="1237"/>
        <item x="1459"/>
        <item x="2356"/>
        <item x="3764"/>
        <item x="2064"/>
        <item x="2625"/>
        <item x="1700"/>
        <item x="2487"/>
        <item x="1736"/>
        <item x="3169"/>
        <item x="3865"/>
        <item x="1905"/>
        <item x="1836"/>
        <item x="1837"/>
        <item x="32"/>
        <item x="88"/>
        <item x="1740"/>
        <item x="2184"/>
        <item x="2628"/>
        <item x="526"/>
        <item x="382"/>
        <item x="383"/>
        <item x="527"/>
        <item x="990"/>
        <item x="528"/>
        <item x="529"/>
        <item x="991"/>
        <item x="530"/>
        <item x="531"/>
        <item x="302"/>
        <item x="365"/>
        <item x="3065"/>
        <item x="1330"/>
        <item x="1556"/>
        <item x="2240"/>
        <item x="2338"/>
        <item x="778"/>
        <item x="840"/>
        <item x="3059"/>
        <item x="1241"/>
        <item x="643"/>
        <item x="2559"/>
        <item x="2888"/>
        <item x="1591"/>
        <item x="1344"/>
        <item x="1609"/>
        <item x="2037"/>
        <item x="3374"/>
        <item x="1852"/>
        <item x="2970"/>
        <item x="1337"/>
        <item x="3035"/>
        <item x="89"/>
        <item x="1249"/>
        <item x="2542"/>
        <item x="1631"/>
        <item x="374"/>
        <item x="1164"/>
        <item x="1165"/>
        <item x="1166"/>
        <item x="1167"/>
        <item x="1168"/>
        <item x="1169"/>
        <item x="1170"/>
        <item x="1171"/>
        <item x="1172"/>
        <item x="1173"/>
        <item x="1174"/>
        <item x="1175"/>
        <item x="1294"/>
        <item x="1295"/>
        <item x="1296"/>
        <item x="1297"/>
        <item x="1298"/>
        <item x="1299"/>
        <item x="1300"/>
        <item x="1301"/>
        <item x="1302"/>
        <item x="1303"/>
        <item x="1304"/>
        <item x="1305"/>
        <item x="2968"/>
        <item x="2360"/>
        <item x="2076"/>
        <item x="2146"/>
        <item x="1531"/>
        <item x="2473"/>
        <item x="1974"/>
        <item x="2438"/>
        <item x="2458"/>
        <item x="1371"/>
        <item x="1131"/>
        <item x="599"/>
        <item x="1268"/>
        <item x="3543"/>
        <item x="2226"/>
        <item x="2680"/>
        <item x="756"/>
        <item x="1010"/>
        <item x="3216"/>
        <item x="3197"/>
        <item x="2885"/>
        <item x="2893"/>
        <item x="2459"/>
        <item x="1897"/>
        <item x="2942"/>
        <item x="2943"/>
        <item x="3114"/>
        <item x="889"/>
        <item x="549"/>
        <item x="370"/>
        <item x="615"/>
        <item x="219"/>
        <item x="1408"/>
        <item x="1313"/>
        <item x="194"/>
        <item x="926"/>
        <item x="927"/>
        <item x="928"/>
        <item x="929"/>
        <item x="930"/>
        <item x="931"/>
        <item x="932"/>
        <item x="933"/>
        <item x="934"/>
        <item x="935"/>
        <item x="936"/>
        <item x="937"/>
        <item x="2419"/>
        <item x="2420"/>
        <item x="2421"/>
        <item x="2422"/>
        <item x="2423"/>
        <item x="2424"/>
        <item x="2425"/>
        <item x="2426"/>
        <item x="2427"/>
        <item x="2428"/>
        <item x="2429"/>
        <item x="2430"/>
        <item x="662"/>
        <item x="234"/>
        <item x="1083"/>
        <item x="2075"/>
        <item x="2434"/>
        <item x="2553"/>
        <item x="2960"/>
        <item x="3345"/>
        <item x="2759"/>
        <item x="2862"/>
        <item x="996"/>
        <item x="242"/>
        <item x="3630"/>
        <item x="2021"/>
        <item x="80"/>
        <item x="1265"/>
        <item x="2622"/>
        <item x="884"/>
        <item x="675"/>
        <item x="2155"/>
        <item x="3887"/>
        <item x="3947"/>
        <item x="677"/>
        <item x="2385"/>
        <item x="1271"/>
        <item x="1722"/>
        <item x="1723"/>
        <item x="3221"/>
        <item x="2262"/>
        <item x="2789"/>
        <item x="1966"/>
        <item x="3907"/>
        <item x="781"/>
        <item x="764"/>
        <item x="2717"/>
        <item x="2718"/>
        <item x="2719"/>
        <item x="2720"/>
        <item x="2721"/>
        <item x="2722"/>
        <item x="2723"/>
        <item x="2724"/>
        <item x="2725"/>
        <item x="2726"/>
        <item x="2727"/>
        <item x="2403"/>
        <item x="2404"/>
        <item x="2405"/>
        <item x="2040"/>
        <item x="2990"/>
        <item x="2503"/>
        <item x="3056"/>
        <item x="3433"/>
        <item x="3279"/>
        <item x="2998"/>
        <item x="2922"/>
        <item x="3212"/>
        <item x="2290"/>
        <item x="2124"/>
        <item x="919"/>
        <item x="3098"/>
        <item x="1444"/>
        <item x="2905"/>
        <item x="676"/>
        <item x="1729"/>
        <item x="2242"/>
        <item x="1307"/>
        <item x="1627"/>
        <item x="1518"/>
        <item x="246"/>
        <item x="3569"/>
        <item x="502"/>
        <item x="3338"/>
        <item x="265"/>
        <item x="1464"/>
        <item x="215"/>
        <item x="320"/>
        <item x="450"/>
        <item x="715"/>
        <item x="296"/>
        <item x="224"/>
        <item x="1910"/>
        <item x="1911"/>
        <item x="1912"/>
        <item x="453"/>
        <item x="802"/>
        <item x="281"/>
        <item x="516"/>
        <item x="517"/>
        <item x="249"/>
        <item x="601"/>
        <item x="822"/>
        <item x="1948"/>
        <item x="2152"/>
        <item x="2153"/>
        <item x="3613"/>
        <item x="966"/>
        <item x="1605"/>
        <item x="2921"/>
        <item x="2511"/>
        <item x="3261"/>
        <item x="2470"/>
        <item x="2865"/>
        <item x="2293"/>
        <item x="1559"/>
        <item x="269"/>
        <item x="565"/>
        <item x="1721"/>
        <item x="809"/>
        <item x="1532"/>
        <item x="304"/>
        <item x="1011"/>
        <item x="1901"/>
        <item x="2966"/>
        <item x="52"/>
        <item x="993"/>
        <item x="994"/>
        <item x="821"/>
        <item x="989"/>
        <item x="1242"/>
        <item x="3472"/>
        <item x="3851"/>
        <item x="1541"/>
        <item x="3121"/>
        <item x="2894"/>
        <item x="3637"/>
        <item x="1114"/>
        <item x="842"/>
        <item x="3642"/>
        <item x="685"/>
        <item x="1033"/>
        <item x="559"/>
        <item x="2119"/>
        <item x="1377"/>
        <item x="3119"/>
        <item x="3586"/>
        <item x="2880"/>
        <item x="1951"/>
        <item x="2896"/>
        <item x="3518"/>
        <item x="1611"/>
        <item x="1417"/>
        <item x="2393"/>
        <item x="190"/>
        <item x="287"/>
        <item x="836"/>
        <item x="364"/>
        <item x="223"/>
        <item x="70"/>
        <item x="236"/>
        <item x="714"/>
        <item x="1214"/>
        <item x="3274"/>
        <item x="2935"/>
        <item x="3300"/>
        <item x="2504"/>
        <item x="2587"/>
        <item x="3853"/>
        <item x="2728"/>
        <item x="1860"/>
        <item x="1923"/>
        <item x="3389"/>
        <item x="177"/>
        <item x="3146"/>
        <item x="939"/>
        <item x="3228"/>
        <item x="1907"/>
        <item x="2258"/>
        <item x="1871"/>
        <item x="2260"/>
        <item x="1079"/>
        <item x="2313"/>
        <item x="2406"/>
        <item x="2871"/>
        <item x="397"/>
        <item x="1158"/>
        <item x="3544"/>
        <item x="305"/>
        <item x="85"/>
        <item x="739"/>
        <item x="299"/>
        <item x="584"/>
        <item x="63"/>
        <item x="2070"/>
        <item x="336"/>
        <item x="3515"/>
        <item x="1108"/>
        <item x="1306"/>
        <item x="600"/>
        <item x="2732"/>
        <item x="1942"/>
        <item x="1350"/>
        <item x="1186"/>
        <item x="2585"/>
        <item x="2204"/>
        <item x="3641"/>
        <item x="1137"/>
        <item x="1931"/>
        <item x="1347"/>
        <item x="1637"/>
        <item x="3443"/>
        <item x="3359"/>
        <item x="2212"/>
        <item x="2277"/>
        <item x="1283"/>
        <item x="1957"/>
        <item x="1578"/>
        <item x="1989"/>
        <item x="2251"/>
        <item x="1557"/>
        <item x="92"/>
        <item x="2694"/>
        <item x="918"/>
        <item x="3892"/>
        <item x="758"/>
        <item x="1100"/>
        <item x="1961"/>
        <item x="1719"/>
        <item x="1537"/>
        <item x="1442"/>
        <item x="2365"/>
        <item x="415"/>
        <item x="3282"/>
        <item x="2661"/>
        <item x="2457"/>
        <item x="1626"/>
        <item x="2991"/>
        <item x="1509"/>
        <item x="1990"/>
        <item x="1012"/>
        <item x="1256"/>
        <item x="2180"/>
        <item x="1903"/>
        <item x="962"/>
        <item x="1991"/>
        <item x="1932"/>
        <item x="310"/>
        <item x="1289"/>
        <item x="165"/>
        <item x="652"/>
        <item x="1078"/>
        <item x="865"/>
        <item x="309"/>
        <item x="1020"/>
        <item x="721"/>
        <item x="174"/>
        <item x="1038"/>
        <item x="130"/>
        <item x="18"/>
        <item x="31"/>
        <item x="76"/>
        <item x="62"/>
        <item x="697"/>
        <item x="698"/>
        <item x="699"/>
        <item x="700"/>
        <item x="701"/>
        <item x="702"/>
        <item x="703"/>
        <item x="704"/>
        <item x="705"/>
        <item x="706"/>
        <item x="707"/>
        <item x="981"/>
        <item x="774"/>
        <item x="398"/>
        <item x="3977"/>
        <item x="1586"/>
        <item x="2892"/>
        <item x="424"/>
        <item x="268"/>
        <item x="1943"/>
        <item x="2020"/>
        <item x="1465"/>
        <item x="145"/>
        <item x="1673"/>
        <item x="3077"/>
        <item x="2898"/>
        <item x="1014"/>
        <item x="709"/>
        <item x="1034"/>
        <item x="112"/>
        <item x="420"/>
        <item x="553"/>
        <item x="2867"/>
        <item x="1785"/>
        <item x="133"/>
        <item x="1280"/>
        <item x="230"/>
        <item x="665"/>
        <item x="1902"/>
        <item x="2386"/>
        <item x="148"/>
        <item x="193"/>
        <item x="551"/>
        <item x="24"/>
        <item x="2038"/>
        <item x="956"/>
        <item x="3636"/>
        <item x="3467"/>
        <item x="960"/>
        <item x="2945"/>
        <item x="1321"/>
        <item x="1206"/>
        <item x="2342"/>
        <item x="200"/>
        <item x="2882"/>
        <item x="2918"/>
        <item x="3524"/>
        <item x="891"/>
        <item x="1831"/>
        <item x="1743"/>
        <item x="3142"/>
        <item x="862"/>
        <item x="603"/>
        <item x="1888"/>
        <item x="1889"/>
        <item x="2886"/>
        <item x="3094"/>
        <item x="2026"/>
        <item x="3259"/>
        <item x="1156"/>
        <item x="2757"/>
        <item x="216"/>
        <item x="883"/>
        <item x="970"/>
        <item x="1255"/>
        <item x="2756"/>
        <item x="2948"/>
        <item x="1963"/>
        <item x="3087"/>
        <item x="2949"/>
        <item x="2339"/>
        <item x="1018"/>
        <item x="2578"/>
        <item x="3041"/>
        <item x="3685"/>
        <item x="3284"/>
        <item x="2192"/>
        <item x="147"/>
        <item x="2188"/>
        <item x="1441"/>
        <item x="1519"/>
        <item x="2837"/>
        <item x="557"/>
        <item x="1204"/>
        <item x="2790"/>
        <item x="2638"/>
        <item x="2154"/>
        <item x="2543"/>
        <item x="951"/>
        <item x="2976"/>
        <item x="2864"/>
        <item x="3763"/>
        <item x="999"/>
        <item x="2791"/>
        <item x="2792"/>
        <item x="3976"/>
        <item x="1260"/>
        <item x="2234"/>
        <item x="253"/>
        <item x="722"/>
        <item x="494"/>
        <item x="2271"/>
        <item x="2973"/>
        <item x="2654"/>
        <item x="1310"/>
        <item x="3004"/>
        <item x="3039"/>
        <item x="2685"/>
        <item x="3188"/>
        <item x="376"/>
        <item x="377"/>
        <item x="1155"/>
        <item x="1202"/>
        <item x="1266"/>
        <item x="183"/>
        <item x="3241"/>
        <item x="64"/>
        <item x="86"/>
        <item x="2590"/>
        <item x="2591"/>
        <item x="2592"/>
        <item x="2593"/>
        <item x="2594"/>
        <item x="2595"/>
        <item x="2596"/>
        <item x="2597"/>
        <item x="2598"/>
        <item x="2599"/>
        <item x="222"/>
        <item x="170"/>
        <item x="476"/>
        <item x="93"/>
        <item x="353"/>
        <item x="354"/>
        <item x="355"/>
        <item x="356"/>
        <item x="1833"/>
        <item x="3278"/>
        <item x="1983"/>
        <item x="1883"/>
        <item x="1610"/>
        <item x="1677"/>
        <item x="1588"/>
        <item x="2537"/>
        <item x="2016"/>
        <item x="1716"/>
        <item x="1425"/>
        <item x="3294"/>
        <item x="2912"/>
        <item x="587"/>
        <item x="1844"/>
        <item x="2992"/>
        <item x="2705"/>
        <item x="3258"/>
        <item x="2962"/>
        <item x="3767"/>
        <item x="3861"/>
        <item x="986"/>
        <item x="321"/>
        <item x="51"/>
        <item x="2080"/>
        <item x="2081"/>
        <item x="2082"/>
        <item x="2083"/>
        <item x="2084"/>
        <item x="2085"/>
        <item x="2086"/>
        <item x="2087"/>
        <item x="2088"/>
        <item x="2089"/>
        <item x="2090"/>
        <item x="2091"/>
        <item x="617"/>
        <item x="3974"/>
        <item x="3210"/>
        <item x="1535"/>
        <item x="2068"/>
        <item x="329"/>
        <item x="2092"/>
        <item x="2093"/>
        <item x="2094"/>
        <item x="2095"/>
        <item x="2096"/>
        <item x="2097"/>
        <item x="2098"/>
        <item x="2099"/>
        <item x="2100"/>
        <item x="2101"/>
        <item x="2102"/>
        <item x="2103"/>
        <item x="2104"/>
        <item x="2105"/>
        <item x="2106"/>
        <item x="2107"/>
        <item x="2108"/>
        <item x="2109"/>
        <item x="2110"/>
        <item x="2111"/>
        <item x="2112"/>
        <item x="2113"/>
        <item x="2114"/>
        <item x="2115"/>
        <item x="2472"/>
        <item x="3166"/>
        <item x="2863"/>
        <item x="2477"/>
        <item x="1999"/>
        <item x="96"/>
        <item x="1987"/>
        <item x="538"/>
        <item x="330"/>
        <item x="2279"/>
        <item x="3296"/>
        <item x="3275"/>
        <item x="1784"/>
        <item x="73"/>
        <item x="3387"/>
        <item x="226"/>
        <item x="303"/>
        <item x="1937"/>
        <item x="1882"/>
        <item x="1496"/>
        <item x="2363"/>
        <item x="2230"/>
        <item x="470"/>
        <item x="3328"/>
        <item x="2636"/>
        <item x="2171"/>
        <item x="2682"/>
        <item x="2683"/>
        <item x="2432"/>
        <item x="2684"/>
        <item x="1672"/>
        <item x="2910"/>
        <item x="670"/>
        <item x="3234"/>
        <item x="2964"/>
        <item x="1146"/>
        <item x="1147"/>
        <item x="1112"/>
        <item x="497"/>
        <item x="650"/>
        <item x="661"/>
        <item x="167"/>
        <item x="114"/>
        <item x="371"/>
        <item x="82"/>
        <item x="3484"/>
        <item x="3485"/>
        <item x="3486"/>
        <item x="3487"/>
        <item x="3488"/>
        <item x="3489"/>
        <item x="3490"/>
        <item x="3491"/>
        <item x="3492"/>
        <item x="3493"/>
        <item x="3494"/>
        <item x="3495"/>
        <item x="3463"/>
        <item x="3122"/>
        <item x="2065"/>
        <item x="2681"/>
        <item x="3371"/>
        <item x="1998"/>
        <item x="3749"/>
        <item x="1318"/>
        <item x="1504"/>
        <item x="1380"/>
        <item x="2859"/>
        <item x="1906"/>
        <item x="1979"/>
        <item x="2993"/>
        <item x="1292"/>
        <item x="2007"/>
        <item x="1731"/>
        <item x="2874"/>
        <item x="2650"/>
        <item x="901"/>
        <item x="1120"/>
        <item x="1121"/>
        <item x="3225"/>
        <item x="3108"/>
        <item x="1745"/>
        <item x="2528"/>
        <item x="997"/>
        <item x="2678"/>
        <item x="3075"/>
        <item x="1892"/>
        <item x="2830"/>
        <item x="2700"/>
        <item x="2701"/>
        <item x="3638"/>
        <item x="1630"/>
        <item x="2811"/>
        <item x="3468"/>
        <item x="1540"/>
        <item x="799"/>
        <item x="197"/>
        <item x="288"/>
        <item x="1291"/>
        <item x="976"/>
        <item x="3632"/>
        <item x="379"/>
        <item x="899"/>
        <item x="1755"/>
        <item x="1678"/>
        <item x="2000"/>
        <item x="1992"/>
        <item x="335"/>
        <item x="207"/>
        <item x="1160"/>
        <item x="3570"/>
        <item x="141"/>
        <item x="688"/>
        <item x="1032"/>
        <item x="866"/>
        <item x="66"/>
        <item x="1993"/>
        <item x="3002"/>
        <item x="2408"/>
        <item x="1248"/>
        <item x="1895"/>
        <item x="2927"/>
        <item x="1634"/>
        <item x="172"/>
        <item x="1522"/>
        <item x="1081"/>
        <item x="3391"/>
        <item x="3392"/>
        <item x="3393"/>
        <item x="3394"/>
        <item x="3395"/>
        <item x="3396"/>
        <item x="3397"/>
        <item x="3398"/>
        <item x="3399"/>
        <item x="3400"/>
        <item x="3401"/>
        <item x="3402"/>
        <item x="13"/>
        <item x="823"/>
        <item x="2348"/>
        <item x="1480"/>
        <item x="3110"/>
        <item x="2510"/>
        <item x="1232"/>
        <item x="1817"/>
        <item x="1498"/>
        <item x="491"/>
        <item x="1144"/>
        <item x="2045"/>
        <item x="293"/>
        <item x="671"/>
        <item x="1129"/>
        <item x="362"/>
        <item x="1918"/>
        <item x="418"/>
        <item x="1021"/>
        <item x="1022"/>
        <item x="1023"/>
        <item x="1024"/>
        <item x="1025"/>
        <item x="1026"/>
        <item x="2488"/>
        <item x="2489"/>
        <item x="2623"/>
        <item x="795"/>
        <item x="2235"/>
        <item x="2241"/>
        <item x="1705"/>
        <item x="2842"/>
        <item x="2875"/>
        <item x="1069"/>
        <item x="1197"/>
        <item x="1661"/>
        <item x="583"/>
        <item x="2690"/>
        <item x="3286"/>
        <item x="613"/>
        <item x="895"/>
        <item x="2986"/>
        <item x="2950"/>
        <item x="3262"/>
        <item x="2001"/>
        <item x="2529"/>
        <item x="3509"/>
        <item x="1805"/>
        <item x="1806"/>
        <item x="1008"/>
        <item x="2530"/>
        <item x="887"/>
        <item x="3593"/>
        <item x="1029"/>
        <item x="1536"/>
        <item x="3061"/>
        <item x="810"/>
        <item x="3868"/>
        <item x="2041"/>
        <item x="1203"/>
        <item x="992"/>
        <item x="2581"/>
        <item x="3983"/>
        <item x="2376"/>
        <item x="1443"/>
        <item x="2292"/>
        <item x="2409"/>
        <item x="469"/>
        <item x="164"/>
        <item x="1919"/>
        <item x="1388"/>
        <item x="1389"/>
        <item x="1599"/>
        <item x="1600"/>
        <item x="1601"/>
        <item x="2320"/>
        <item x="2321"/>
        <item x="2322"/>
        <item x="2323"/>
        <item x="2324"/>
        <item x="2325"/>
        <item x="2326"/>
        <item x="2327"/>
        <item x="2328"/>
        <item x="2329"/>
        <item x="2330"/>
        <item x="2331"/>
        <item x="1308"/>
        <item x="776"/>
        <item x="1488"/>
        <item x="1489"/>
        <item x="3154"/>
        <item x="2956"/>
        <item x="342"/>
        <item x="3554"/>
        <item x="3207"/>
        <item x="1582"/>
        <item x="3469"/>
        <item x="1490"/>
        <item x="2660"/>
        <item x="2876"/>
        <item x="427"/>
        <item x="3331"/>
        <item x="2205"/>
        <item x="2025"/>
        <item x="2873"/>
        <item x="3548"/>
        <item x="3155"/>
        <item x="2884"/>
        <item x="2127"/>
        <item x="1367"/>
        <item x="1178"/>
        <item x="3945"/>
        <item x="2206"/>
        <item x="266"/>
        <item x="2982"/>
        <item x="2246"/>
        <item x="1769"/>
        <item x="1047"/>
        <item x="548"/>
        <item x="723"/>
        <item x="2482"/>
        <item x="3350"/>
        <item x="121"/>
        <item x="486"/>
        <item x="724"/>
        <item x="119"/>
        <item x="1390"/>
        <item x="1391"/>
        <item x="1602"/>
        <item x="2934"/>
        <item x="3364"/>
        <item x="314"/>
        <item x="99"/>
        <item x="1070"/>
        <item x="1057"/>
        <item x="1250"/>
        <item x="3134"/>
        <item x="3340"/>
        <item x="396"/>
        <item x="3230"/>
        <item x="2317"/>
        <item x="3384"/>
        <item x="1043"/>
        <item x="812"/>
        <item x="3200"/>
        <item x="3348"/>
        <item x="1230"/>
        <item x="1872"/>
        <item x="2490"/>
        <item x="708"/>
        <item x="1085"/>
        <item x="1711"/>
        <item x="1668"/>
        <item x="1194"/>
        <item x="1290"/>
        <item x="3591"/>
        <item x="3303"/>
        <item x="3499"/>
        <item x="2923"/>
        <item x="3189"/>
        <item x="969"/>
        <item x="2043"/>
        <item x="546"/>
        <item x="368"/>
        <item x="3968"/>
        <item x="1149"/>
        <item x="1150"/>
        <item x="1151"/>
        <item x="1152"/>
        <item x="2632"/>
        <item x="3199"/>
        <item x="2143"/>
        <item x="2702"/>
        <item x="2703"/>
        <item x="2704"/>
        <item x="3360"/>
        <item x="2624"/>
        <item x="2353"/>
        <item x="1050"/>
        <item x="581"/>
        <item x="2646"/>
        <item x="324"/>
        <item x="791"/>
        <item x="3651"/>
        <item x="3655"/>
        <item x="798"/>
        <item x="3136"/>
        <item x="1543"/>
        <item x="1739"/>
        <item x="3908"/>
        <item x="3844"/>
        <item x="3897"/>
        <item x="3367"/>
        <item x="1491"/>
        <item x="3608"/>
        <item x="3073"/>
        <item x="3156"/>
        <item x="2538"/>
        <item x="3190"/>
        <item x="2655"/>
        <item x="2600"/>
        <item x="2601"/>
        <item x="2602"/>
        <item x="2603"/>
        <item x="2604"/>
        <item x="2605"/>
        <item x="2606"/>
        <item x="2607"/>
        <item x="2608"/>
        <item x="2609"/>
        <item x="1421"/>
        <item x="1916"/>
        <item x="422"/>
        <item x="1209"/>
        <item x="1093"/>
        <item x="325"/>
        <item x="3058"/>
        <item x="2194"/>
        <item x="2274"/>
        <item x="2857"/>
        <item x="3572"/>
        <item x="3964"/>
        <item x="346"/>
        <item x="1087"/>
        <item x="210"/>
        <item x="680"/>
        <item x="2158"/>
        <item x="1873"/>
        <item x="843"/>
        <item x="1988"/>
        <item x="81"/>
        <item x="1875"/>
        <item x="1692"/>
        <item x="1312"/>
        <item x="1201"/>
        <item x="3072"/>
        <item x="1926"/>
        <item x="57"/>
        <item x="186"/>
        <item x="2"/>
        <item x="228"/>
        <item x="78"/>
        <item x="1483"/>
        <item x="3302"/>
        <item x="3148"/>
        <item x="806"/>
        <item x="2388"/>
        <item x="1066"/>
        <item x="2250"/>
        <item x="797"/>
        <item x="957"/>
        <item x="1277"/>
        <item x="1278"/>
        <item x="3966"/>
        <item x="3170"/>
        <item x="3368"/>
        <item x="3373"/>
        <item x="1090"/>
        <item x="614"/>
        <item x="3888"/>
        <item x="306"/>
        <item x="2860"/>
        <item x="1874"/>
        <item x="2008"/>
        <item x="1439"/>
        <item x="1760"/>
        <item x="1045"/>
        <item x="132"/>
        <item x="2584"/>
        <item x="3581"/>
        <item x="2539"/>
        <item x="3311"/>
        <item x="2256"/>
        <item x="2431"/>
        <item x="2227"/>
        <item x="2505"/>
        <item x="400"/>
        <item x="3057"/>
        <item x="1520"/>
        <item x="649"/>
        <item x="3503"/>
        <item x="248"/>
        <item x="607"/>
        <item x="1128"/>
        <item x="878"/>
        <item x="2067"/>
        <item x="124"/>
        <item x="3901"/>
        <item x="2540"/>
        <item x="3125"/>
        <item x="3575"/>
        <item x="3924"/>
        <item x="2507"/>
        <item x="2508"/>
        <item x="131"/>
        <item x="1195"/>
        <item x="792"/>
        <item x="429"/>
        <item x="1064"/>
        <item x="640"/>
        <item x="386"/>
        <item x="227"/>
        <item x="983"/>
        <item x="449"/>
        <item x="327"/>
        <item x="425"/>
        <item x="426"/>
        <item x="12"/>
        <item x="33"/>
        <item x="1113"/>
        <item x="1200"/>
        <item x="1598"/>
        <item x="3352"/>
        <item x="3353"/>
        <item x="3354"/>
        <item x="263"/>
        <item x="1994"/>
        <item x="3144"/>
        <item x="2639"/>
        <item x="3366"/>
        <item x="716"/>
        <item x="2831"/>
        <item x="2347"/>
        <item x="2737"/>
        <item x="3051"/>
        <item x="3289"/>
        <item x="1560"/>
        <item x="1338"/>
        <item x="3588"/>
        <item x="1986"/>
        <item x="885"/>
        <item x="511"/>
        <item x="3281"/>
        <item x="2514"/>
        <item x="2373"/>
        <item x="633"/>
        <item x="1708"/>
        <item x="3545"/>
        <item x="3555"/>
        <item x="2147"/>
        <item x="2077"/>
        <item x="1585"/>
        <item x="2078"/>
        <item x="1039"/>
        <item x="1040"/>
        <item x="2123"/>
        <item x="954"/>
        <item x="1584"/>
        <item x="3264"/>
        <item x="1493"/>
        <item x="897"/>
        <item x="3649"/>
        <item x="179"/>
        <item x="3010"/>
        <item x="3863"/>
        <item x="1930"/>
        <item x="772"/>
        <item x="800"/>
        <item x="3015"/>
        <item x="3016"/>
        <item x="3017"/>
        <item x="3018"/>
        <item x="3019"/>
        <item x="3020"/>
        <item x="3021"/>
        <item x="3022"/>
        <item x="3023"/>
        <item x="3024"/>
        <item x="3025"/>
        <item x="3026"/>
        <item x="3088"/>
        <item x="3089"/>
        <item x="247"/>
        <item x="2533"/>
        <item x="1863"/>
        <item x="84"/>
        <item x="2656"/>
        <item x="2916"/>
        <item x="506"/>
        <item x="1191"/>
        <item x="958"/>
        <item x="2936"/>
        <item x="2042"/>
        <item x="1420"/>
        <item x="1757"/>
        <item x="104"/>
        <item x="212"/>
        <item x="612"/>
        <item x="3915"/>
        <item x="1920"/>
        <item x="2209"/>
        <item x="2436"/>
        <item x="2396"/>
        <item x="189"/>
        <item x="1053"/>
        <item x="1056"/>
        <item x="1054"/>
        <item x="2794"/>
        <item x="2734"/>
        <item x="3972"/>
        <item x="3541"/>
        <item x="900"/>
        <item x="1199"/>
        <item x="2006"/>
        <item x="1233"/>
        <item x="952"/>
        <item x="692"/>
        <item x="1031"/>
        <item x="3342"/>
        <item x="280"/>
        <item x="3079"/>
        <item x="2014"/>
        <item x="3619"/>
        <item x="3843"/>
        <item x="2280"/>
        <item x="1331"/>
        <item x="2994"/>
        <item x="3430"/>
        <item x="3973"/>
        <item x="1861"/>
        <item x="3511"/>
        <item x="3470"/>
        <item x="576"/>
        <item x="345"/>
        <item x="221"/>
        <item x="295"/>
        <item x="19"/>
        <item x="539"/>
        <item x="540"/>
        <item x="541"/>
        <item x="542"/>
        <item x="2341"/>
        <item x="3276"/>
        <item x="1533"/>
        <item x="1884"/>
        <item x="1977"/>
        <item x="2711"/>
        <item x="1385"/>
        <item x="1650"/>
        <item x="1651"/>
        <item x="1652"/>
        <item x="1653"/>
        <item x="1654"/>
        <item x="1655"/>
        <item x="1656"/>
        <item x="1657"/>
        <item x="1658"/>
        <item x="1659"/>
        <item x="1660"/>
        <item x="2476"/>
        <item x="3920"/>
        <item x="868"/>
        <item x="3946"/>
        <item x="1346"/>
        <item x="380"/>
        <item x="3456"/>
        <item x="3198"/>
        <item x="3066"/>
        <item x="385"/>
        <item x="719"/>
        <item x="3214"/>
        <item x="3873"/>
        <item x="3970"/>
        <item x="2980"/>
        <item x="3985"/>
        <item x="1563"/>
        <item x="1339"/>
        <item x="1564"/>
        <item x="1340"/>
        <item x="2629"/>
        <item x="2117"/>
        <item x="641"/>
        <item x="1208"/>
        <item x="3356"/>
        <item x="3967"/>
        <item x="568"/>
        <item x="1682"/>
        <item x="1621"/>
        <item x="2286"/>
        <item x="1636"/>
        <item x="2391"/>
        <item x="2924"/>
        <item x="2207"/>
        <item x="1978"/>
        <item x="2351"/>
        <item x="3431"/>
        <item x="1886"/>
        <item x="1061"/>
        <item x="3525"/>
        <item x="3949"/>
        <item x="3252"/>
        <item x="3982"/>
        <item x="1890"/>
        <item x="2130"/>
        <item x="740"/>
        <item x="338"/>
        <item x="1086"/>
        <item x="955"/>
        <item x="1189"/>
        <item x="736"/>
        <item x="3648"/>
        <item x="1099"/>
        <item x="3378"/>
        <item x="1896"/>
        <item x="1561"/>
        <item x="691"/>
        <item x="550"/>
        <item x="159"/>
        <item x="255"/>
        <item x="256"/>
        <item x="160"/>
        <item x="1116"/>
        <item x="915"/>
        <item x="916"/>
        <item x="2952"/>
        <item x="2953"/>
        <item x="3013"/>
        <item x="1252"/>
        <item x="2140"/>
        <item x="2141"/>
        <item x="2142"/>
        <item x="1749"/>
        <item x="1080"/>
        <item x="1445"/>
        <item x="693"/>
        <item x="128"/>
        <item x="1409"/>
        <item x="1341"/>
        <item x="2834"/>
        <item x="519"/>
        <item x="3930"/>
        <item x="3132"/>
        <item x="3926"/>
        <item x="3585"/>
        <item x="2278"/>
        <item x="3969"/>
        <item x="3510"/>
        <item x="2941"/>
        <item x="3381"/>
        <item x="733"/>
        <item x="1761"/>
        <item x="964"/>
        <item x="105"/>
        <item x="285"/>
        <item x="646"/>
        <item x="1198"/>
        <item x="232"/>
        <item x="784"/>
        <item x="235"/>
        <item x="938"/>
        <item x="711"/>
        <item x="413"/>
        <item x="3369"/>
        <item x="1737"/>
        <item x="1965"/>
        <item x="74"/>
        <item x="2630"/>
        <item x="1475"/>
        <item x="827"/>
        <item x="1369"/>
        <item x="1904"/>
        <item x="2198"/>
        <item x="1938"/>
        <item x="3042"/>
        <item x="3596"/>
        <item x="161"/>
        <item x="558"/>
        <item x="3500"/>
        <item x="1478"/>
        <item x="3602"/>
        <item x="123"/>
        <item x="393"/>
        <item x="3571"/>
        <item x="2555"/>
        <item x="3287"/>
        <item x="1467"/>
        <item x="3208"/>
        <item x="1908"/>
        <item x="1059"/>
        <item x="2534"/>
        <item x="3000"/>
        <item x="1457"/>
        <item x="1231"/>
        <item x="566"/>
        <item x="3475"/>
        <item x="1517"/>
        <item x="2049"/>
        <item x="1124"/>
        <item x="289"/>
        <item x="485"/>
        <item x="3549"/>
        <item x="2005"/>
        <item x="1840"/>
        <item x="2738"/>
        <item x="2739"/>
        <item x="1841"/>
        <item x="1842"/>
        <item x="1587"/>
        <item x="2740"/>
        <item x="1843"/>
        <item x="2394"/>
        <item x="3480"/>
        <item x="1293"/>
        <item x="176"/>
        <item x="647"/>
        <item x="1433"/>
        <item x="1246"/>
        <item x="2731"/>
        <item x="1499"/>
        <item x="3612"/>
        <item x="1513"/>
        <item x="1514"/>
        <item x="1516"/>
        <item x="2713"/>
        <item x="1410"/>
        <item x="608"/>
        <item x="9"/>
        <item x="2249"/>
        <item x="1028"/>
        <item x="1148"/>
        <item x="3657"/>
        <item x="2229"/>
        <item x="1976"/>
        <item x="2289"/>
        <item x="3859"/>
        <item x="1111"/>
        <item x="971"/>
        <item x="2072"/>
        <item x="1398"/>
        <item x="1399"/>
        <item x="0"/>
        <item x="1245"/>
        <item x="1400"/>
        <item x="2214"/>
        <item x="2215"/>
        <item x="2216"/>
        <item x="2217"/>
        <item x="2218"/>
        <item x="2219"/>
        <item x="2220"/>
        <item x="2221"/>
        <item x="2222"/>
        <item x="2223"/>
        <item x="2224"/>
        <item x="2225"/>
        <item x="10"/>
        <item x="22"/>
        <item x="25"/>
        <item x="30"/>
        <item x="37"/>
        <item x="40"/>
        <item x="41"/>
        <item x="53"/>
        <item x="71"/>
        <item x="91"/>
        <item x="94"/>
        <item x="98"/>
        <item x="100"/>
        <item x="103"/>
        <item x="106"/>
        <item x="108"/>
        <item x="109"/>
        <item x="111"/>
        <item x="113"/>
        <item x="118"/>
        <item x="120"/>
        <item x="125"/>
        <item x="129"/>
        <item x="139"/>
        <item x="155"/>
        <item x="157"/>
        <item x="168"/>
        <item x="173"/>
        <item x="180"/>
        <item x="184"/>
        <item x="185"/>
        <item x="195"/>
        <item x="201"/>
        <item x="208"/>
        <item x="209"/>
        <item x="217"/>
        <item x="240"/>
        <item x="243"/>
        <item x="250"/>
        <item x="271"/>
        <item x="272"/>
        <item x="273"/>
        <item x="275"/>
        <item x="279"/>
        <item x="283"/>
        <item x="315"/>
        <item x="328"/>
        <item x="331"/>
        <item x="332"/>
        <item x="334"/>
        <item x="369"/>
        <item x="378"/>
        <item x="384"/>
        <item x="392"/>
        <item x="402"/>
        <item x="404"/>
        <item x="410"/>
        <item x="416"/>
        <item x="428"/>
        <item x="435"/>
        <item x="436"/>
        <item x="472"/>
        <item x="473"/>
        <item x="481"/>
        <item x="488"/>
        <item x="499"/>
        <item x="503"/>
        <item x="504"/>
        <item x="510"/>
        <item x="514"/>
        <item x="518"/>
        <item x="533"/>
        <item x="535"/>
        <item x="544"/>
        <item x="555"/>
        <item x="556"/>
        <item x="572"/>
        <item x="579"/>
        <item x="586"/>
        <item x="598"/>
        <item x="602"/>
        <item x="609"/>
        <item x="630"/>
        <item x="634"/>
        <item x="635"/>
        <item x="637"/>
        <item x="639"/>
        <item x="645"/>
        <item x="654"/>
        <item x="657"/>
        <item x="668"/>
        <item x="672"/>
        <item x="674"/>
        <item x="682"/>
        <item x="684"/>
        <item x="686"/>
        <item x="695"/>
        <item x="720"/>
        <item x="728"/>
        <item x="731"/>
        <item x="732"/>
        <item x="735"/>
        <item x="741"/>
        <item x="743"/>
        <item x="744"/>
        <item x="745"/>
        <item x="748"/>
        <item x="749"/>
        <item x="759"/>
        <item x="770"/>
        <item x="775"/>
        <item x="777"/>
        <item x="779"/>
        <item x="780"/>
        <item x="783"/>
        <item x="801"/>
        <item x="805"/>
        <item x="807"/>
        <item x="815"/>
        <item x="818"/>
        <item x="824"/>
        <item x="825"/>
        <item x="828"/>
        <item x="830"/>
        <item x="835"/>
        <item x="839"/>
        <item x="841"/>
        <item x="859"/>
        <item x="863"/>
        <item x="873"/>
        <item x="886"/>
        <item x="892"/>
        <item x="893"/>
        <item x="898"/>
        <item x="920"/>
        <item x="923"/>
        <item x="924"/>
        <item x="925"/>
        <item x="974"/>
        <item x="982"/>
        <item x="984"/>
        <item x="998"/>
        <item x="1005"/>
        <item x="1013"/>
        <item x="1015"/>
        <item x="1027"/>
        <item x="1041"/>
        <item x="1055"/>
        <item x="1065"/>
        <item x="1073"/>
        <item x="1074"/>
        <item x="1076"/>
        <item x="1082"/>
        <item x="1094"/>
        <item x="1095"/>
        <item x="1096"/>
        <item x="1106"/>
        <item x="1109"/>
        <item x="1110"/>
        <item x="1117"/>
        <item x="1119"/>
        <item x="1125"/>
        <item x="1126"/>
        <item x="1134"/>
        <item x="1135"/>
        <item x="1138"/>
        <item x="1159"/>
        <item x="1181"/>
        <item x="1183"/>
        <item x="1184"/>
        <item x="1185"/>
        <item x="1188"/>
        <item x="1196"/>
        <item x="1210"/>
        <item x="1238"/>
        <item x="1251"/>
        <item x="1259"/>
        <item x="1270"/>
        <item x="1273"/>
        <item x="1275"/>
        <item x="1276"/>
        <item x="1279"/>
        <item x="1285"/>
        <item x="1287"/>
        <item x="1309"/>
        <item x="1324"/>
        <item x="1327"/>
        <item x="1328"/>
        <item x="1333"/>
        <item x="1342"/>
        <item x="1348"/>
        <item x="1355"/>
        <item x="1356"/>
        <item x="1357"/>
        <item x="1358"/>
        <item x="1366"/>
        <item x="1370"/>
        <item x="1378"/>
        <item x="1382"/>
        <item x="1393"/>
        <item x="1401"/>
        <item x="1411"/>
        <item x="1422"/>
        <item x="1428"/>
        <item x="1434"/>
        <item x="1446"/>
        <item x="1453"/>
        <item x="1454"/>
        <item x="1466"/>
        <item x="1469"/>
        <item x="1471"/>
        <item x="1474"/>
        <item x="1476"/>
        <item x="1477"/>
        <item x="1492"/>
        <item x="1494"/>
        <item x="1502"/>
        <item x="1528"/>
        <item x="1529"/>
        <item x="1530"/>
        <item x="1542"/>
        <item x="1558"/>
        <item x="1562"/>
        <item x="1589"/>
        <item x="1603"/>
        <item x="1617"/>
        <item x="1618"/>
        <item x="1667"/>
        <item x="1670"/>
        <item x="1671"/>
        <item x="1684"/>
        <item x="1687"/>
        <item x="1688"/>
        <item x="1689"/>
        <item x="1690"/>
        <item x="1691"/>
        <item x="1693"/>
        <item x="1695"/>
        <item x="1696"/>
        <item x="1697"/>
        <item x="1701"/>
        <item x="1702"/>
        <item x="1710"/>
        <item x="1717"/>
        <item x="1718"/>
        <item x="1725"/>
        <item x="1730"/>
        <item x="1742"/>
        <item x="1751"/>
        <item x="1758"/>
        <item x="1766"/>
        <item x="1772"/>
        <item x="1791"/>
        <item x="1792"/>
        <item x="1793"/>
        <item x="1794"/>
        <item x="1795"/>
        <item x="1796"/>
        <item x="1797"/>
        <item x="1798"/>
        <item x="1799"/>
        <item x="1800"/>
        <item x="1801"/>
        <item x="1802"/>
        <item x="1803"/>
        <item x="1804"/>
        <item x="1809"/>
        <item x="1810"/>
        <item x="1811"/>
        <item x="1812"/>
        <item x="1813"/>
        <item x="1814"/>
        <item x="1815"/>
        <item x="1819"/>
        <item x="1826"/>
        <item x="1834"/>
        <item x="1853"/>
        <item x="1855"/>
        <item x="1865"/>
        <item x="1866"/>
        <item x="1868"/>
        <item x="1879"/>
        <item x="1881"/>
        <item x="1885"/>
        <item x="1894"/>
        <item x="1900"/>
        <item x="1915"/>
        <item x="1922"/>
        <item x="1924"/>
        <item x="1925"/>
        <item x="1929"/>
        <item x="1944"/>
        <item x="1959"/>
        <item x="1970"/>
        <item x="1973"/>
        <item x="1984"/>
        <item x="1995"/>
        <item x="2003"/>
        <item x="2011"/>
        <item x="2015"/>
        <item x="2039"/>
        <item x="2044"/>
        <item x="2046"/>
        <item x="2050"/>
        <item x="2051"/>
        <item x="2052"/>
        <item x="2053"/>
        <item x="2054"/>
        <item x="2055"/>
        <item x="2056"/>
        <item x="2057"/>
        <item x="2058"/>
        <item x="2059"/>
        <item x="2060"/>
        <item x="2061"/>
        <item x="2062"/>
        <item x="2063"/>
        <item x="2069"/>
        <item x="2073"/>
        <item x="2131"/>
        <item x="2132"/>
        <item x="2137"/>
        <item x="2138"/>
        <item x="2148"/>
        <item x="2185"/>
        <item x="2187"/>
        <item x="2199"/>
        <item x="2233"/>
        <item x="2236"/>
        <item x="2244"/>
        <item x="2259"/>
        <item x="2272"/>
        <item x="2276"/>
        <item x="2284"/>
        <item x="2291"/>
        <item x="2308"/>
        <item x="2318"/>
        <item x="2333"/>
        <item x="2345"/>
        <item x="2350"/>
        <item x="2355"/>
        <item x="2364"/>
        <item x="2366"/>
        <item x="2372"/>
        <item x="2387"/>
        <item x="2389"/>
        <item x="2437"/>
        <item x="2439"/>
        <item x="2440"/>
        <item x="2463"/>
        <item x="2464"/>
        <item x="2509"/>
        <item x="2513"/>
        <item x="2522"/>
        <item x="2531"/>
        <item x="2532"/>
        <item x="2536"/>
        <item x="2544"/>
        <item x="2545"/>
        <item x="2546"/>
        <item x="2547"/>
        <item x="2548"/>
        <item x="2549"/>
        <item x="2579"/>
        <item x="2582"/>
        <item x="2586"/>
        <item x="2626"/>
        <item x="2631"/>
        <item x="2633"/>
        <item x="2634"/>
        <item x="2643"/>
        <item x="2663"/>
        <item x="2664"/>
        <item x="2692"/>
        <item x="2712"/>
        <item x="2730"/>
        <item x="2761"/>
        <item x="2795"/>
        <item x="2810"/>
        <item x="2838"/>
        <item x="2872"/>
        <item x="2895"/>
        <item x="2900"/>
        <item x="2903"/>
        <item x="2909"/>
        <item x="2913"/>
        <item x="2914"/>
        <item x="2915"/>
        <item x="2919"/>
        <item x="2925"/>
        <item x="2926"/>
        <item x="2932"/>
        <item x="2938"/>
        <item x="2944"/>
        <item x="2951"/>
        <item x="2954"/>
        <item x="2961"/>
        <item x="2972"/>
        <item x="2983"/>
        <item x="2985"/>
        <item x="2995"/>
        <item x="2996"/>
        <item x="3003"/>
        <item x="3027"/>
        <item x="3043"/>
        <item x="3047"/>
        <item x="3052"/>
        <item x="3060"/>
        <item x="3062"/>
        <item x="3067"/>
        <item x="3068"/>
        <item x="3074"/>
        <item x="3078"/>
        <item x="3080"/>
        <item x="3091"/>
        <item x="3099"/>
        <item x="3104"/>
        <item x="3107"/>
        <item x="3111"/>
        <item x="3112"/>
        <item x="3113"/>
        <item x="3115"/>
        <item x="3118"/>
        <item x="3133"/>
        <item x="3137"/>
        <item x="3138"/>
        <item x="3139"/>
        <item x="3141"/>
        <item x="3152"/>
        <item x="3153"/>
        <item x="3160"/>
        <item x="3164"/>
        <item x="3165"/>
        <item x="3172"/>
        <item x="3173"/>
        <item x="3195"/>
        <item x="3203"/>
        <item x="3205"/>
        <item x="3206"/>
        <item x="3227"/>
        <item x="3229"/>
        <item x="3239"/>
        <item x="3253"/>
        <item x="3257"/>
        <item x="3271"/>
        <item x="3273"/>
        <item x="3283"/>
        <item x="3290"/>
        <item x="3304"/>
        <item x="3312"/>
        <item x="3313"/>
        <item x="3329"/>
        <item x="3330"/>
        <item x="3335"/>
        <item x="3336"/>
        <item x="3339"/>
        <item x="3341"/>
        <item x="3346"/>
        <item x="3347"/>
        <item x="3358"/>
        <item x="3362"/>
        <item x="3379"/>
        <item x="3380"/>
        <item x="3427"/>
        <item x="3437"/>
        <item x="3440"/>
        <item x="3457"/>
        <item x="3458"/>
        <item x="3496"/>
        <item x="3501"/>
        <item x="3527"/>
        <item x="3542"/>
        <item x="3546"/>
        <item x="3547"/>
        <item x="3557"/>
        <item x="3592"/>
        <item x="3597"/>
        <item x="3598"/>
        <item x="3599"/>
        <item x="3601"/>
        <item x="3618"/>
        <item x="3639"/>
        <item x="3640"/>
        <item x="3645"/>
        <item x="3683"/>
        <item x="3750"/>
        <item x="3830"/>
        <item x="3850"/>
        <item x="3860"/>
        <item x="3886"/>
        <item x="3895"/>
        <item x="3899"/>
        <item x="3906"/>
        <item x="3950"/>
        <item x="3978"/>
        <item t="default"/>
      </items>
    </pivotField>
    <pivotField axis="axisPage" showAll="0">
      <items count="70">
        <item x="55"/>
        <item x="56"/>
        <item x="33"/>
        <item x="49"/>
        <item x="14"/>
        <item x="48"/>
        <item x="59"/>
        <item x="66"/>
        <item x="6"/>
        <item x="27"/>
        <item x="8"/>
        <item x="23"/>
        <item x="46"/>
        <item x="11"/>
        <item x="3"/>
        <item x="32"/>
        <item x="19"/>
        <item x="47"/>
        <item x="64"/>
        <item x="58"/>
        <item x="16"/>
        <item x="15"/>
        <item x="44"/>
        <item x="4"/>
        <item x="42"/>
        <item x="5"/>
        <item x="0"/>
        <item x="7"/>
        <item x="68"/>
        <item x="24"/>
        <item x="22"/>
        <item x="62"/>
        <item x="53"/>
        <item x="36"/>
        <item x="21"/>
        <item x="52"/>
        <item x="1"/>
        <item x="26"/>
        <item x="65"/>
        <item x="40"/>
        <item x="39"/>
        <item x="31"/>
        <item x="17"/>
        <item x="20"/>
        <item x="67"/>
        <item x="63"/>
        <item x="34"/>
        <item x="30"/>
        <item x="35"/>
        <item x="13"/>
        <item x="43"/>
        <item x="54"/>
        <item x="10"/>
        <item x="2"/>
        <item x="12"/>
        <item x="51"/>
        <item x="18"/>
        <item x="61"/>
        <item x="50"/>
        <item x="38"/>
        <item x="9"/>
        <item x="25"/>
        <item x="28"/>
        <item x="29"/>
        <item x="37"/>
        <item x="41"/>
        <item x="45"/>
        <item x="57"/>
        <item x="60"/>
        <item t="default"/>
      </items>
    </pivotField>
    <pivotField showAll="0"/>
    <pivotField showAll="0"/>
    <pivotField showAll="0"/>
    <pivotField showAll="0"/>
    <pivotField showAll="0"/>
    <pivotField showAll="0"/>
    <pivotField dataField="1" showAll="0"/>
    <pivotField showAll="0"/>
    <pivotField multipleItemSelectionAllowed="1" showAll="0"/>
  </pivotFields>
  <rowFields count="2">
    <field x="9"/>
    <field x="10"/>
  </rowFields>
  <rowItems count="2672">
    <i>
      <x v="923"/>
    </i>
    <i>
      <x v="170"/>
    </i>
    <i>
      <x v="293"/>
    </i>
    <i>
      <x v="2927"/>
    </i>
    <i>
      <x v="2513"/>
    </i>
    <i>
      <x v="2347"/>
    </i>
    <i>
      <x v="886"/>
    </i>
    <i>
      <x v="479"/>
    </i>
    <i>
      <x v="1499"/>
    </i>
    <i>
      <x v="414"/>
    </i>
    <i>
      <x v="1292"/>
    </i>
    <i>
      <x v="1680"/>
    </i>
    <i>
      <x v="206"/>
    </i>
    <i>
      <x v="985"/>
    </i>
    <i>
      <x v="947"/>
    </i>
    <i>
      <x v="1585"/>
    </i>
    <i>
      <x v="1209"/>
    </i>
    <i>
      <x v="1604"/>
    </i>
    <i>
      <x v="2215"/>
    </i>
    <i>
      <x v="1881"/>
    </i>
    <i>
      <x v="441"/>
    </i>
    <i>
      <x v="534"/>
    </i>
    <i>
      <x v="2565"/>
    </i>
    <i>
      <x v="999"/>
    </i>
    <i>
      <x v="2178"/>
    </i>
    <i>
      <x v="2335"/>
    </i>
    <i>
      <x v="830"/>
    </i>
    <i>
      <x v="1421"/>
    </i>
    <i>
      <x v="275"/>
    </i>
    <i>
      <x v="1922"/>
    </i>
    <i>
      <x v="2242"/>
    </i>
    <i>
      <x v="2861"/>
    </i>
    <i>
      <x v="1550"/>
    </i>
    <i>
      <x v="2569"/>
    </i>
    <i>
      <x v="1453"/>
    </i>
    <i>
      <x v="1785"/>
    </i>
    <i>
      <x v="2558"/>
    </i>
    <i>
      <x v="682"/>
    </i>
    <i>
      <x v="2691"/>
    </i>
    <i>
      <x v="2179"/>
    </i>
    <i>
      <x v="1575"/>
    </i>
    <i>
      <x v="1681"/>
    </i>
    <i>
      <x v="1726"/>
    </i>
    <i>
      <x v="1274"/>
    </i>
    <i>
      <x v="2232"/>
    </i>
    <i>
      <x v="1995"/>
    </i>
    <i>
      <x v="246"/>
    </i>
    <i>
      <x v="2468"/>
    </i>
    <i>
      <x v="723"/>
    </i>
    <i>
      <x v="938"/>
    </i>
    <i>
      <x v="2632"/>
    </i>
    <i>
      <x v="2702"/>
    </i>
    <i>
      <x v="2846"/>
    </i>
    <i>
      <x v="2024"/>
    </i>
    <i>
      <x v="1405"/>
    </i>
    <i>
      <x v="2056"/>
    </i>
    <i>
      <x v="1842"/>
    </i>
    <i>
      <x v="1654"/>
    </i>
    <i>
      <x v="1397"/>
    </i>
    <i>
      <x v="685"/>
    </i>
    <i>
      <x v="2461"/>
    </i>
    <i>
      <x v="2458"/>
    </i>
    <i>
      <x v="684"/>
    </i>
    <i>
      <x v="2614"/>
    </i>
    <i>
      <x v="416"/>
    </i>
    <i>
      <x v="2360"/>
    </i>
    <i>
      <x v="894"/>
    </i>
    <i>
      <x v="2829"/>
    </i>
    <i>
      <x v="2030"/>
    </i>
    <i>
      <x v="2623"/>
    </i>
    <i>
      <x v="2595"/>
    </i>
    <i>
      <x v="2061"/>
    </i>
    <i>
      <x v="1389"/>
    </i>
    <i>
      <x v="611"/>
    </i>
    <i>
      <x v="978"/>
    </i>
    <i>
      <x v="131"/>
    </i>
    <i>
      <x v="1177"/>
    </i>
    <i>
      <x v="2331"/>
    </i>
    <i>
      <x v="77"/>
    </i>
    <i>
      <x v="45"/>
    </i>
    <i>
      <x v="2880"/>
    </i>
    <i>
      <x v="2186"/>
    </i>
    <i>
      <x v="2049"/>
    </i>
    <i>
      <x v="1236"/>
    </i>
    <i>
      <x v="2137"/>
    </i>
    <i>
      <x v="2067"/>
    </i>
    <i>
      <x v="787"/>
    </i>
    <i>
      <x v="1235"/>
    </i>
    <i>
      <x v="332"/>
    </i>
    <i>
      <x v="1576"/>
    </i>
    <i>
      <x v="993"/>
    </i>
    <i>
      <x v="786"/>
    </i>
    <i>
      <x v="1731"/>
    </i>
    <i>
      <x v="992"/>
    </i>
    <i>
      <x v="171"/>
    </i>
    <i>
      <x v="2872"/>
    </i>
    <i>
      <x v="1323"/>
    </i>
    <i>
      <x v="449"/>
    </i>
    <i>
      <x v="2411"/>
    </i>
    <i>
      <x v="180"/>
    </i>
    <i>
      <x v="1191"/>
    </i>
    <i>
      <x v="2270"/>
    </i>
    <i>
      <x v="676"/>
    </i>
    <i>
      <x v="849"/>
    </i>
    <i>
      <x v="2343"/>
    </i>
    <i>
      <x v="2028"/>
    </i>
    <i>
      <x v="311"/>
    </i>
    <i>
      <x v="2913"/>
    </i>
    <i>
      <x v="1938"/>
    </i>
    <i>
      <x v="1237"/>
    </i>
    <i>
      <x v="2680"/>
    </i>
    <i>
      <x v="202"/>
    </i>
    <i>
      <x v="725"/>
    </i>
    <i>
      <x v="2176"/>
    </i>
    <i>
      <x v="1732"/>
    </i>
    <i>
      <x v="1602"/>
    </i>
    <i>
      <x v="962"/>
    </i>
    <i>
      <x v="2710"/>
    </i>
    <i>
      <x v="2172"/>
    </i>
    <i>
      <x v="1917"/>
    </i>
    <i>
      <x v="1242"/>
    </i>
    <i>
      <x v="954"/>
    </i>
    <i>
      <x v="2068"/>
    </i>
    <i>
      <x v="789"/>
    </i>
    <i>
      <x v="2317"/>
    </i>
    <i>
      <x v="929"/>
    </i>
    <i>
      <x v="2102"/>
    </i>
    <i>
      <x v="928"/>
    </i>
    <i>
      <x v="2328"/>
    </i>
    <i>
      <x v="2552"/>
    </i>
    <i>
      <x v="2363"/>
    </i>
    <i>
      <x v="2703"/>
    </i>
    <i>
      <x v="919"/>
    </i>
    <i>
      <x v="2121"/>
    </i>
    <i>
      <x v="868"/>
    </i>
    <i>
      <x v="1765"/>
    </i>
    <i>
      <x v="1565"/>
    </i>
    <i>
      <x v="1921"/>
    </i>
    <i>
      <x v="79"/>
    </i>
    <i>
      <x v="2244"/>
    </i>
    <i>
      <x v="2630"/>
    </i>
    <i>
      <x v="2568"/>
    </i>
    <i>
      <x v="2063"/>
    </i>
    <i>
      <x v="1467"/>
    </i>
    <i>
      <x v="994"/>
    </i>
    <i>
      <x v="207"/>
    </i>
    <i>
      <x v="1772"/>
    </i>
    <i>
      <x v="996"/>
    </i>
    <i>
      <x v="2852"/>
    </i>
    <i>
      <x v="1923"/>
    </i>
    <i>
      <x v="78"/>
    </i>
    <i>
      <x v="1354"/>
    </i>
    <i>
      <x v="1601"/>
    </i>
    <i>
      <x v="1782"/>
    </i>
    <i>
      <x v="302"/>
    </i>
    <i>
      <x v="547"/>
    </i>
    <i>
      <x v="270"/>
    </i>
    <i>
      <x v="1830"/>
    </i>
    <i>
      <x v="2688"/>
    </i>
    <i>
      <x v="2609"/>
    </i>
    <i>
      <x v="1858"/>
    </i>
    <i>
      <x v="2850"/>
    </i>
    <i>
      <x v="1441"/>
    </i>
    <i>
      <x v="181"/>
    </i>
    <i>
      <x v="2766"/>
    </i>
    <i>
      <x v="2160"/>
    </i>
    <i>
      <x v="902"/>
    </i>
    <i>
      <x v="2753"/>
    </i>
    <i>
      <x v="1289"/>
    </i>
    <i>
      <x v="1619"/>
    </i>
    <i>
      <x v="106"/>
    </i>
    <i>
      <x v="918"/>
    </i>
    <i>
      <x v="443"/>
    </i>
    <i>
      <x v="599"/>
    </i>
    <i>
      <x v="2642"/>
    </i>
    <i>
      <x v="210"/>
    </i>
    <i>
      <x v="1841"/>
    </i>
    <i>
      <x v="2447"/>
    </i>
    <i>
      <x v="1411"/>
    </i>
    <i>
      <x v="2045"/>
    </i>
    <i>
      <x v="1872"/>
    </i>
    <i>
      <x v="1493"/>
    </i>
    <i>
      <x v="983"/>
    </i>
    <i>
      <x v="686"/>
    </i>
    <i>
      <x v="2725"/>
    </i>
    <i>
      <x v="1855"/>
    </i>
    <i>
      <x v="1413"/>
    </i>
    <i>
      <x v="1023"/>
    </i>
    <i>
      <x v="2847"/>
    </i>
    <i>
      <x v="1918"/>
    </i>
    <i>
      <x v="482"/>
    </i>
    <i>
      <x v="2318"/>
    </i>
    <i>
      <x v="2898"/>
    </i>
    <i>
      <x v="1194"/>
    </i>
    <i>
      <x v="290"/>
    </i>
    <i>
      <x v="1848"/>
    </i>
    <i>
      <x v="1196"/>
    </i>
    <i>
      <x v="309"/>
    </i>
    <i>
      <x v="300"/>
    </i>
    <i>
      <x v="1695"/>
    </i>
    <i>
      <x v="133"/>
    </i>
    <i>
      <x v="2245"/>
    </i>
    <i>
      <x v="1877"/>
    </i>
    <i>
      <x v="2588"/>
    </i>
    <i>
      <x v="1458"/>
    </i>
    <i>
      <x v="2025"/>
    </i>
    <i>
      <x v="2022"/>
    </i>
    <i>
      <x v="1449"/>
    </i>
    <i>
      <x v="1522"/>
    </i>
    <i>
      <x v="896"/>
    </i>
    <i>
      <x v="2467"/>
    </i>
    <i>
      <x v="11"/>
    </i>
    <i>
      <x v="802"/>
    </i>
    <i>
      <x v="327"/>
    </i>
    <i>
      <x v="2214"/>
    </i>
    <i>
      <x v="781"/>
    </i>
    <i>
      <x v="1213"/>
    </i>
    <i>
      <x v="2250"/>
    </i>
    <i>
      <x v="2521"/>
    </i>
    <i>
      <x v="2545"/>
    </i>
    <i>
      <x v="881"/>
    </i>
    <i>
      <x v="2426"/>
    </i>
    <i>
      <x v="2224"/>
    </i>
    <i>
      <x v="2235"/>
    </i>
    <i>
      <x v="2216"/>
    </i>
    <i>
      <x v="2226"/>
    </i>
    <i>
      <x v="2225"/>
    </i>
    <i>
      <x v="989"/>
    </i>
    <i>
      <x v="132"/>
    </i>
    <i>
      <x v="925"/>
    </i>
    <i>
      <x v="2327"/>
    </i>
    <i>
      <x v="1969"/>
    </i>
    <i>
      <x v="2800"/>
    </i>
    <i>
      <x v="1214"/>
    </i>
    <i>
      <x v="403"/>
    </i>
    <i>
      <x v="858"/>
    </i>
    <i>
      <x v="995"/>
    </i>
    <i>
      <x v="680"/>
    </i>
    <i>
      <x v="832"/>
    </i>
    <i>
      <x v="358"/>
    </i>
    <i>
      <x v="2550"/>
    </i>
    <i>
      <x v="89"/>
    </i>
    <i>
      <x v="154"/>
    </i>
    <i>
      <x v="1920"/>
    </i>
    <i>
      <x v="1696"/>
    </i>
    <i>
      <x v="44"/>
    </i>
    <i>
      <x v="899"/>
    </i>
    <i>
      <x v="2503"/>
    </i>
    <i>
      <x v="1763"/>
    </i>
    <i>
      <x v="201"/>
    </i>
    <i>
      <x v="1730"/>
    </i>
    <i>
      <x v="203"/>
    </i>
    <i>
      <x v="2321"/>
    </i>
    <i>
      <x v="2760"/>
    </i>
    <i>
      <x v="1200"/>
    </i>
    <i>
      <x v="1412"/>
    </i>
    <i>
      <x v="1225"/>
    </i>
    <i>
      <x v="384"/>
    </i>
    <i>
      <x v="1686"/>
    </i>
    <i>
      <x v="1687"/>
    </i>
    <i>
      <x v="2629"/>
    </i>
    <i>
      <x v="1650"/>
    </i>
    <i>
      <x/>
    </i>
    <i>
      <x v="1640"/>
    </i>
    <i>
      <x v="1250"/>
    </i>
    <i>
      <x v="699"/>
    </i>
    <i>
      <x v="2881"/>
    </i>
    <i>
      <x v="1958"/>
    </i>
    <i>
      <x v="473"/>
    </i>
    <i>
      <x v="1651"/>
    </i>
    <i>
      <x v="2474"/>
    </i>
    <i>
      <x v="91"/>
    </i>
    <i>
      <x v="2604"/>
    </i>
    <i>
      <x v="1147"/>
    </i>
    <i>
      <x v="648"/>
    </i>
    <i>
      <x v="310"/>
    </i>
    <i>
      <x v="1357"/>
    </i>
    <i>
      <x v="700"/>
    </i>
    <i>
      <x v="1417"/>
    </i>
    <i>
      <x v="892"/>
    </i>
    <i>
      <x v="1455"/>
    </i>
    <i>
      <x v="683"/>
    </i>
    <i>
      <x v="1656"/>
    </i>
    <i>
      <x v="2857"/>
    </i>
    <i>
      <x v="1284"/>
    </i>
    <i>
      <x v="2434"/>
    </i>
    <i>
      <x v="2007"/>
    </i>
    <i>
      <x v="822"/>
    </i>
    <i>
      <x v="2362"/>
    </i>
    <i>
      <x v="2505"/>
    </i>
    <i>
      <x v="884"/>
    </i>
    <i>
      <x v="2057"/>
    </i>
    <i>
      <x v="586"/>
    </i>
    <i>
      <x v="359"/>
    </i>
    <i>
      <x v="2542"/>
    </i>
    <i>
      <x v="1398"/>
    </i>
    <i>
      <x v="2043"/>
    </i>
    <i>
      <x v="991"/>
    </i>
    <i>
      <x v="701"/>
    </i>
    <i>
      <x v="2626"/>
    </i>
    <i>
      <x v="817"/>
    </i>
    <i>
      <x v="446"/>
    </i>
    <i>
      <x v="556"/>
    </i>
    <i>
      <x v="678"/>
    </i>
    <i>
      <x v="110"/>
    </i>
    <i>
      <x v="283"/>
    </i>
    <i>
      <x v="105"/>
    </i>
    <i>
      <x v="1853"/>
    </i>
    <i>
      <x v="974"/>
    </i>
    <i>
      <x v="716"/>
    </i>
    <i>
      <x v="2410"/>
    </i>
    <i>
      <x v="2252"/>
    </i>
    <i>
      <x v="471"/>
    </i>
    <i>
      <x v="484"/>
    </i>
    <i>
      <x v="761"/>
    </i>
    <i>
      <x v="375"/>
    </i>
    <i>
      <x v="286"/>
    </i>
    <i>
      <x v="1409"/>
    </i>
    <i>
      <x v="1"/>
    </i>
    <i>
      <x v="2899"/>
    </i>
    <i>
      <x v="2459"/>
    </i>
    <i>
      <x v="1488"/>
    </i>
    <i>
      <x v="1617"/>
    </i>
    <i>
      <x v="389"/>
    </i>
    <i>
      <x v="2357"/>
    </i>
    <i>
      <x v="949"/>
    </i>
    <i>
      <x v="26"/>
    </i>
    <i>
      <x v="493"/>
    </i>
    <i>
      <x v="2162"/>
    </i>
    <i>
      <x v="796"/>
    </i>
    <i>
      <x v="1420"/>
    </i>
    <i>
      <x v="2453"/>
    </i>
    <i>
      <x v="2267"/>
    </i>
    <i>
      <x v="1422"/>
    </i>
    <i>
      <x v="396"/>
    </i>
    <i>
      <x v="98"/>
    </i>
    <i>
      <x v="1837"/>
    </i>
    <i>
      <x v="76"/>
    </i>
    <i>
      <x v="2694"/>
    </i>
    <i>
      <x v="90"/>
    </i>
    <i>
      <x v="1418"/>
    </i>
    <i>
      <x v="425"/>
    </i>
    <i>
      <x v="301"/>
    </i>
    <i>
      <x v="2659"/>
    </i>
    <i>
      <x v="674"/>
    </i>
    <i>
      <x v="1856"/>
    </i>
    <i>
      <x v="1857"/>
    </i>
    <i>
      <x v="970"/>
    </i>
    <i>
      <x v="2833"/>
    </i>
    <i>
      <x v="499"/>
    </i>
    <i>
      <x v="43"/>
    </i>
    <i>
      <x v="240"/>
    </i>
    <i>
      <x v="1691"/>
    </i>
    <i>
      <x v="1690"/>
    </i>
    <i>
      <x v="1693"/>
    </i>
    <i>
      <x v="1694"/>
    </i>
    <i>
      <x v="1685"/>
    </i>
    <i>
      <x v="1688"/>
    </i>
    <i>
      <x v="1531"/>
    </i>
    <i>
      <x v="1477"/>
    </i>
    <i>
      <x v="87"/>
    </i>
    <i>
      <x v="889"/>
    </i>
    <i>
      <x v="107"/>
    </i>
    <i>
      <x v="812"/>
    </i>
    <i>
      <x v="2539"/>
    </i>
    <i>
      <x v="2234"/>
    </i>
    <i>
      <x v="728"/>
    </i>
    <i>
      <x v="502"/>
    </i>
    <i>
      <x v="2502"/>
    </i>
    <i>
      <x v="719"/>
    </i>
    <i>
      <x v="360"/>
    </i>
    <i>
      <x v="2452"/>
    </i>
    <i>
      <x v="1762"/>
    </i>
    <i>
      <x v="2811"/>
    </i>
    <i>
      <x v="2069"/>
    </i>
    <i>
      <x v="1352"/>
    </i>
    <i>
      <x v="2058"/>
    </i>
    <i>
      <x v="1625"/>
    </i>
    <i>
      <x v="2142"/>
    </i>
    <i>
      <x v="2873"/>
    </i>
    <i>
      <x v="1898"/>
    </i>
    <i>
      <x v="1606"/>
    </i>
    <i>
      <x v="1419"/>
    </i>
    <i>
      <x v="1190"/>
    </i>
    <i>
      <x v="829"/>
    </i>
    <i>
      <x v="1873"/>
    </i>
    <i>
      <x v="2893"/>
    </i>
    <i>
      <x v="2779"/>
    </i>
    <i>
      <x v="2348"/>
    </i>
    <i>
      <x v="179"/>
    </i>
    <i>
      <x v="532"/>
    </i>
    <i>
      <x v="1508"/>
    </i>
    <i>
      <x v="462"/>
    </i>
    <i>
      <x v="706"/>
    </i>
    <i>
      <x v="183"/>
    </i>
    <i>
      <x v="2738"/>
    </i>
    <i>
      <x v="756"/>
    </i>
    <i>
      <x v="2180"/>
    </i>
    <i>
      <x v="679"/>
    </i>
    <i>
      <x v="1803"/>
    </i>
    <i>
      <x v="672"/>
    </i>
    <i>
      <x v="218"/>
    </i>
    <i>
      <x v="2374"/>
    </i>
    <i>
      <x v="219"/>
    </i>
    <i>
      <x v="2170"/>
    </i>
    <i>
      <x v="2204"/>
    </i>
    <i>
      <x v="1322"/>
    </i>
    <i>
      <x v="1496"/>
    </i>
    <i>
      <x v="675"/>
    </i>
    <i>
      <x v="1486"/>
    </i>
    <i>
      <x v="946"/>
    </i>
    <i>
      <x v="795"/>
    </i>
    <i>
      <x v="677"/>
    </i>
    <i>
      <x v="1744"/>
    </i>
    <i>
      <x v="856"/>
    </i>
    <i>
      <x v="1973"/>
    </i>
    <i>
      <x v="1859"/>
    </i>
    <i>
      <x v="2111"/>
    </i>
    <i>
      <x v="1597"/>
    </i>
    <i>
      <x v="1316"/>
    </i>
    <i>
      <x v="2610"/>
    </i>
    <i>
      <x v="2926"/>
    </i>
    <i>
      <x v="1498"/>
    </i>
    <i>
      <x v="2704"/>
    </i>
    <i>
      <x v="2377"/>
    </i>
    <i>
      <x v="2586"/>
    </i>
    <i>
      <x v="1764"/>
    </i>
    <i>
      <x v="887"/>
    </i>
    <i>
      <x v="2217"/>
    </i>
    <i>
      <x v="2663"/>
    </i>
    <i>
      <x v="1291"/>
    </i>
    <i>
      <x v="592"/>
    </i>
    <i>
      <x v="765"/>
    </i>
    <i>
      <x v="444"/>
    </i>
    <i>
      <x v="2628"/>
    </i>
    <i>
      <x v="2775"/>
    </i>
    <i>
      <x v="1710"/>
    </i>
    <i>
      <x v="1605"/>
    </i>
    <i>
      <x v="93"/>
    </i>
    <i>
      <x v="880"/>
    </i>
    <i>
      <x v="1282"/>
    </i>
    <i>
      <x v="2236"/>
    </i>
    <i>
      <x v="2237"/>
    </i>
    <i>
      <x v="2848"/>
    </i>
    <i>
      <x v="2914"/>
    </i>
    <i>
      <x v="1262"/>
    </i>
    <i>
      <x v="2607"/>
    </i>
    <i>
      <x v="2268"/>
    </i>
    <i>
      <x v="600"/>
    </i>
    <i>
      <x v="874"/>
    </i>
    <i>
      <x v="1263"/>
    </i>
    <i>
      <x v="1624"/>
    </i>
    <i>
      <x v="595"/>
    </i>
    <i>
      <x v="1245"/>
    </i>
    <i>
      <x v="2269"/>
    </i>
    <i>
      <x v="1771"/>
    </i>
    <i>
      <x v="1359"/>
    </i>
    <i>
      <x v="998"/>
    </i>
    <i>
      <x v="2064"/>
    </i>
    <i>
      <x v="739"/>
    </i>
    <i>
      <x v="788"/>
    </i>
    <i>
      <x v="2262"/>
    </i>
    <i>
      <x v="2616"/>
    </i>
    <i>
      <x v="1497"/>
    </i>
    <i>
      <x v="1789"/>
    </i>
    <i>
      <x v="1823"/>
    </i>
    <i>
      <x v="1791"/>
    </i>
    <i>
      <x v="1234"/>
    </i>
    <i>
      <x v="104"/>
    </i>
    <i>
      <x v="2553"/>
    </i>
    <i>
      <x v="904"/>
    </i>
    <i>
      <x v="481"/>
    </i>
    <i>
      <x v="1896"/>
    </i>
    <i>
      <x v="957"/>
    </i>
    <i>
      <x v="2332"/>
    </i>
    <i>
      <x v="625"/>
    </i>
    <i>
      <x v="1381"/>
    </i>
    <i>
      <x v="2810"/>
    </i>
    <i>
      <x v="2722"/>
    </i>
    <i>
      <x v="2828"/>
    </i>
    <i>
      <x v="1315"/>
    </i>
    <i>
      <x v="2485"/>
    </i>
    <i>
      <x v="2054"/>
    </i>
    <i>
      <x v="2856"/>
    </i>
    <i>
      <x v="898"/>
    </i>
    <i>
      <x v="662"/>
    </i>
    <i>
      <x v="1924"/>
    </i>
    <i>
      <x v="2647"/>
    </i>
    <i>
      <x v="1268"/>
    </i>
    <i>
      <x v="914"/>
    </i>
    <i>
      <x v="2161"/>
    </i>
    <i>
      <x v="2027"/>
    </i>
    <i>
      <x v="2454"/>
    </i>
    <i>
      <x v="2460"/>
    </i>
    <i>
      <x v="150"/>
    </i>
    <i>
      <x v="742"/>
    </i>
    <i>
      <x v="51"/>
    </i>
    <i>
      <x v="127"/>
    </i>
    <i>
      <x v="1014"/>
    </i>
    <i>
      <x v="2804"/>
    </i>
    <i>
      <x v="204"/>
    </i>
    <i>
      <x v="568"/>
    </i>
    <i>
      <x v="2799"/>
    </i>
    <i>
      <x v="806"/>
    </i>
    <i>
      <x v="1325"/>
    </i>
    <i>
      <x v="1324"/>
    </i>
    <i>
      <x v="971"/>
    </i>
    <i>
      <x v="292"/>
    </i>
    <i>
      <x v="1261"/>
    </i>
    <i>
      <x v="1459"/>
    </i>
    <i>
      <x v="39"/>
    </i>
    <i>
      <x v="1750"/>
    </i>
    <i>
      <x v="738"/>
    </i>
    <i>
      <x v="1999"/>
    </i>
    <i>
      <x v="718"/>
    </i>
    <i>
      <x v="115"/>
    </i>
    <i>
      <x v="614"/>
    </i>
    <i>
      <x v="417"/>
    </i>
    <i>
      <x v="1802"/>
    </i>
    <i>
      <x v="770"/>
    </i>
    <i>
      <x v="937"/>
    </i>
    <i>
      <x v="890"/>
    </i>
    <i>
      <x v="114"/>
    </i>
    <i>
      <x v="112"/>
    </i>
    <i>
      <x v="1514"/>
    </i>
    <i>
      <x v="2265"/>
    </i>
    <i>
      <x v="2683"/>
    </i>
    <i>
      <x v="1201"/>
    </i>
    <i>
      <x v="1956"/>
    </i>
    <i>
      <x v="2421"/>
    </i>
    <i>
      <x v="1705"/>
    </i>
    <i>
      <x v="1801"/>
    </i>
    <i>
      <x v="1253"/>
    </i>
    <i>
      <x v="2851"/>
    </i>
    <i>
      <x v="113"/>
    </i>
    <i>
      <x v="2625"/>
    </i>
    <i>
      <x v="2522"/>
    </i>
    <i>
      <x v="1474"/>
    </i>
    <i>
      <x v="1489"/>
    </i>
    <i>
      <x v="1460"/>
    </i>
    <i>
      <x v="831"/>
    </i>
    <i>
      <x v="883"/>
    </i>
    <i>
      <x v="637"/>
    </i>
    <i>
      <x v="2365"/>
    </i>
    <i>
      <x v="92"/>
    </i>
    <i>
      <x v="2577"/>
    </i>
    <i>
      <x v="2524"/>
    </i>
    <i>
      <x v="2684"/>
    </i>
    <i>
      <x v="2316"/>
    </i>
    <i>
      <x v="1854"/>
    </i>
    <i>
      <x v="687"/>
    </i>
    <i>
      <x v="885"/>
    </i>
    <i>
      <x v="837"/>
    </i>
    <i>
      <x v="1954"/>
    </i>
    <i>
      <x v="1957"/>
    </i>
    <i>
      <x v="2573"/>
    </i>
    <i>
      <x v="906"/>
    </i>
    <i>
      <x v="1875"/>
    </i>
    <i>
      <x v="2744"/>
    </i>
    <i>
      <x v="281"/>
    </i>
    <i>
      <x v="2479"/>
    </i>
    <i>
      <x v="596"/>
    </i>
    <i>
      <x v="1307"/>
    </i>
    <i>
      <x v="690"/>
    </i>
    <i>
      <x v="627"/>
    </i>
    <i>
      <x v="609"/>
    </i>
    <i>
      <x v="838"/>
    </i>
    <i>
      <x v="80"/>
    </i>
    <i>
      <x v="1884"/>
    </i>
    <i>
      <x v="1860"/>
    </i>
    <i>
      <x v="2349"/>
    </i>
    <i>
      <x v="1466"/>
    </i>
    <i>
      <x v="2864"/>
    </i>
    <i>
      <x v="990"/>
    </i>
    <i>
      <x v="659"/>
    </i>
    <i>
      <x v="1380"/>
    </i>
    <i>
      <x v="558"/>
    </i>
    <i>
      <x v="1919"/>
    </i>
    <i>
      <x v="1720"/>
    </i>
    <i>
      <x v="261"/>
    </i>
    <i>
      <x v="196"/>
    </i>
    <i>
      <x v="2682"/>
    </i>
    <i>
      <x v="1706"/>
    </i>
    <i>
      <x v="1894"/>
    </i>
    <i>
      <x v="2556"/>
    </i>
    <i>
      <x v="108"/>
    </i>
    <i>
      <x v="408"/>
    </i>
    <i>
      <x v="1542"/>
    </i>
    <i>
      <x v="291"/>
    </i>
    <i>
      <x v="715"/>
    </i>
    <i>
      <x v="1226"/>
    </i>
    <i>
      <x v="2110"/>
    </i>
    <i>
      <x v="184"/>
    </i>
    <i>
      <x v="1788"/>
    </i>
    <i>
      <x v="2334"/>
    </i>
    <i>
      <x v="855"/>
    </i>
    <i>
      <x v="232"/>
    </i>
    <i>
      <x v="2755"/>
    </i>
    <i>
      <x v="284"/>
    </i>
    <i>
      <x v="1635"/>
    </i>
    <i>
      <x v="1566"/>
    </i>
    <i>
      <x v="1256"/>
    </i>
    <i>
      <x v="1596"/>
    </i>
    <i>
      <x v="2612"/>
    </i>
    <i>
      <x v="1334"/>
    </i>
    <i>
      <x v="1494"/>
    </i>
    <i>
      <x v="1495"/>
    </i>
    <i>
      <x v="897"/>
    </i>
    <i>
      <x v="2122"/>
    </i>
    <i>
      <x v="2657"/>
    </i>
    <i>
      <x v="2389"/>
    </i>
    <i>
      <x v="1318"/>
    </i>
    <i>
      <x v="1761"/>
    </i>
    <i>
      <x v="303"/>
    </i>
    <i>
      <x v="2106"/>
    </i>
    <i>
      <x v="594"/>
    </i>
    <i>
      <x v="2378"/>
    </i>
    <i>
      <x v="231"/>
    </i>
    <i>
      <x v="2678"/>
    </i>
    <i>
      <x v="2322"/>
    </i>
    <i>
      <x v="2717"/>
    </i>
    <i>
      <x v="2297"/>
    </i>
    <i>
      <x v="695"/>
    </i>
    <i>
      <x v="1538"/>
    </i>
    <i>
      <x v="1997"/>
    </i>
    <i>
      <x v="1819"/>
    </i>
    <i>
      <x v="1219"/>
    </i>
    <i>
      <x v="355"/>
    </i>
    <i>
      <x v="2853"/>
    </i>
    <i>
      <x v="1941"/>
    </i>
    <i>
      <x v="1000"/>
    </i>
    <i>
      <x v="233"/>
    </i>
    <i>
      <x v="778"/>
    </i>
    <i>
      <x v="997"/>
    </i>
    <i>
      <x v="727"/>
    </i>
    <i>
      <x v="555"/>
    </i>
    <i>
      <x v="109"/>
    </i>
    <i>
      <x v="2148"/>
    </i>
    <i>
      <x v="1470"/>
    </i>
    <i>
      <x v="2721"/>
    </i>
    <i>
      <x v="1021"/>
    </i>
    <i>
      <x v="2674"/>
    </i>
    <i>
      <x v="2802"/>
    </i>
    <i>
      <x v="2320"/>
    </i>
    <i>
      <x v="59"/>
    </i>
    <i>
      <x v="2072"/>
    </i>
    <i>
      <x v="2578"/>
    </i>
    <i>
      <x v="2696"/>
    </i>
    <i>
      <x v="152"/>
    </i>
    <i>
      <x v="2075"/>
    </i>
    <i>
      <x v="1599"/>
    </i>
    <i>
      <x v="2019"/>
    </i>
    <i>
      <x v="717"/>
    </i>
    <i>
      <x v="2845"/>
    </i>
    <i>
      <x v="912"/>
    </i>
    <i>
      <x v="842"/>
    </i>
    <i>
      <x v="1863"/>
    </i>
    <i>
      <x v="626"/>
    </i>
    <i>
      <x v="1264"/>
    </i>
    <i>
      <x v="2500"/>
    </i>
    <i>
      <x v="2123"/>
    </i>
    <i>
      <x v="2938"/>
    </i>
    <i>
      <x v="1243"/>
    </i>
    <i>
      <x v="1220"/>
    </i>
    <i>
      <x v="1278"/>
    </i>
    <i>
      <x v="1279"/>
    </i>
    <i>
      <x v="1281"/>
    </i>
    <i>
      <x v="1277"/>
    </i>
    <i>
      <x v="1257"/>
    </i>
    <i>
      <x v="922"/>
    </i>
    <i>
      <x v="461"/>
    </i>
    <i>
      <x v="1955"/>
    </i>
    <i>
      <x v="2631"/>
    </i>
    <i>
      <x v="2212"/>
    </i>
    <i>
      <x v="1649"/>
    </i>
    <i>
      <x v="818"/>
    </i>
    <i>
      <x v="1885"/>
    </i>
    <i>
      <x v="1689"/>
    </i>
    <i>
      <x v="1692"/>
    </i>
    <i>
      <x v="2402"/>
    </i>
    <i>
      <x v="1882"/>
    </i>
    <i>
      <x v="1883"/>
    </i>
    <i>
      <x v="25"/>
    </i>
    <i>
      <x v="2304"/>
    </i>
    <i>
      <x v="1781"/>
    </i>
    <i>
      <x v="2153"/>
    </i>
    <i>
      <x v="1308"/>
    </i>
    <i>
      <x v="955"/>
    </i>
    <i>
      <x v="661"/>
    </i>
    <i>
      <x v="365"/>
    </i>
    <i>
      <x v="2517"/>
    </i>
    <i>
      <x v="617"/>
    </i>
    <i>
      <x v="2387"/>
    </i>
    <i>
      <x v="264"/>
    </i>
    <i>
      <x v="610"/>
    </i>
    <i>
      <x v="1861"/>
    </i>
    <i>
      <x v="1751"/>
    </i>
    <i>
      <x v="1878"/>
    </i>
    <i>
      <x v="2015"/>
    </i>
    <i>
      <x v="2053"/>
    </i>
    <i>
      <x v="445"/>
    </i>
    <i>
      <x v="463"/>
    </i>
    <i>
      <x v="1414"/>
    </i>
    <i>
      <x v="2131"/>
    </i>
    <i>
      <x v="2026"/>
    </i>
    <i>
      <x v="1465"/>
    </i>
    <i>
      <x v="2929"/>
    </i>
    <i>
      <x v="2435"/>
    </i>
    <i>
      <x v="920"/>
    </i>
    <i>
      <x v="2723"/>
    </i>
    <i>
      <x v="2333"/>
    </i>
    <i>
      <x v="1897"/>
    </i>
    <i>
      <x v="2055"/>
    </i>
    <i>
      <x v="1260"/>
    </i>
    <i>
      <x v="1594"/>
    </i>
    <i>
      <x v="182"/>
    </i>
    <i>
      <x v="2029"/>
    </i>
    <i>
      <x v="2672"/>
    </i>
    <i>
      <x v="2671"/>
    </i>
    <i>
      <x v="1595"/>
    </i>
    <i>
      <x v="870"/>
    </i>
    <i>
      <x v="2478"/>
    </i>
    <i>
      <x v="2594"/>
    </i>
    <i>
      <x v="1643"/>
    </i>
    <i>
      <x v="2451"/>
    </i>
    <i>
      <x v="478"/>
    </i>
    <i>
      <x v="1394"/>
    </i>
    <i>
      <x v="126"/>
    </i>
    <i>
      <x v="2516"/>
    </i>
    <i>
      <x v="2756"/>
    </i>
    <i>
      <x v="205"/>
    </i>
    <i>
      <x v="953"/>
    </i>
    <i>
      <x v="2711"/>
    </i>
    <i>
      <x v="2713"/>
    </i>
    <i>
      <x v="2712"/>
    </i>
    <i>
      <x v="2470"/>
    </i>
    <i>
      <x v="1387"/>
    </i>
    <i>
      <x v="2888"/>
    </i>
    <i>
      <x v="334"/>
    </i>
    <i>
      <x v="2791"/>
    </i>
    <i>
      <x v="1303"/>
    </i>
    <i>
      <x v="1618"/>
    </i>
    <i>
      <x v="387"/>
    </i>
    <i>
      <x v="2627"/>
    </i>
    <i>
      <x v="2575"/>
    </i>
    <i>
      <x v="1637"/>
    </i>
    <i>
      <x v="514"/>
    </i>
    <i>
      <x v="2371"/>
    </i>
    <i>
      <x v="2469"/>
    </i>
    <i>
      <x v="935"/>
    </i>
    <i>
      <x v="1218"/>
    </i>
    <i>
      <x v="828"/>
    </i>
    <i>
      <x v="2826"/>
    </i>
    <i>
      <x v="1947"/>
    </i>
    <i>
      <x v="1773"/>
    </i>
    <i>
      <x v="1502"/>
    </i>
    <i>
      <x v="2487"/>
    </i>
    <i>
      <x v="2801"/>
    </i>
    <i>
      <x v="2551"/>
    </i>
    <i>
      <x v="2585"/>
    </i>
    <i>
      <x v="891"/>
    </i>
    <i>
      <x v="1648"/>
    </i>
    <i>
      <x v="1374"/>
    </i>
    <i>
      <x v="2544"/>
    </i>
    <i>
      <x v="1280"/>
    </i>
    <i>
      <x v="747"/>
    </i>
    <i>
      <x v="1408"/>
    </i>
    <i>
      <x v="2806"/>
    </i>
    <i>
      <x v="2000"/>
    </i>
    <i>
      <x v="1448"/>
    </i>
    <i>
      <x v="24"/>
    </i>
    <i>
      <x v="420"/>
    </i>
    <i>
      <x v="671"/>
    </i>
    <i>
      <x v="448"/>
    </i>
    <i>
      <x v="423"/>
    </i>
    <i>
      <x v="1971"/>
    </i>
    <i>
      <x v="2937"/>
    </i>
    <i>
      <x v="2266"/>
    </i>
    <i>
      <x v="2635"/>
    </i>
    <i>
      <x v="1893"/>
    </i>
    <i>
      <x v="70"/>
    </i>
    <i>
      <x v="1290"/>
    </i>
    <i>
      <x v="2299"/>
    </i>
    <i>
      <x v="2298"/>
    </i>
    <i>
      <x v="704"/>
    </i>
    <i>
      <x v="769"/>
    </i>
    <i>
      <x v="689"/>
    </i>
    <i>
      <x v="2897"/>
    </i>
    <i>
      <x v="492"/>
    </i>
    <i>
      <x v="2611"/>
    </i>
    <i>
      <x v="1743"/>
    </i>
    <i>
      <x v="111"/>
    </i>
    <i>
      <x v="926"/>
    </i>
    <i>
      <x v="269"/>
    </i>
    <i>
      <x v="2854"/>
    </i>
    <i>
      <x v="289"/>
    </i>
    <i>
      <x v="1981"/>
    </i>
    <i>
      <x v="798"/>
    </i>
    <i>
      <x v="2358"/>
    </i>
    <i>
      <x v="385"/>
    </i>
    <i>
      <x v="984"/>
    </i>
    <i>
      <x v="1573"/>
    </i>
    <i>
      <x v="2930"/>
    </i>
    <i>
      <x v="628"/>
    </i>
    <i>
      <x v="1567"/>
    </i>
    <i>
      <x v="2173"/>
    </i>
    <i>
      <x v="2118"/>
    </i>
    <i>
      <x v="1960"/>
    </i>
    <i>
      <x v="987"/>
    </i>
    <i>
      <x v="2329"/>
    </i>
    <i>
      <x v="2658"/>
    </i>
    <i>
      <x v="1468"/>
    </i>
    <i>
      <x v="1230"/>
    </i>
    <i>
      <x v="810"/>
    </i>
    <i>
      <x v="681"/>
    </i>
    <i>
      <x v="96"/>
    </i>
    <i>
      <x v="1464"/>
    </i>
    <i>
      <x v="2444"/>
    </i>
    <i>
      <x v="826"/>
    </i>
    <i>
      <x v="23"/>
    </i>
    <i>
      <x v="227"/>
    </i>
    <i>
      <x v="1977"/>
    </i>
    <i>
      <x v="209"/>
    </i>
    <i>
      <x v="2803"/>
    </i>
    <i>
      <x v="60"/>
    </i>
    <i>
      <x v="2695"/>
    </i>
    <i>
      <x v="1255"/>
    </i>
    <i>
      <x v="2624"/>
    </i>
    <i>
      <x v="2490"/>
    </i>
    <i>
      <x v="1205"/>
    </i>
    <i>
      <x v="2372"/>
    </i>
    <i>
      <x v="2849"/>
    </i>
    <i>
      <x v="2718"/>
    </i>
    <i>
      <x v="2636"/>
    </i>
    <i>
      <x v="2562"/>
    </i>
    <i>
      <x v="2174"/>
    </i>
    <i>
      <x v="2398"/>
    </i>
    <i>
      <x v="2143"/>
    </i>
    <i>
      <x v="2100"/>
    </i>
    <i>
      <x v="2776"/>
    </i>
    <i>
      <x v="1406"/>
    </i>
    <i>
      <x v="2543"/>
    </i>
    <i>
      <x v="1198"/>
    </i>
    <i>
      <x v="346"/>
    </i>
    <i>
      <x v="282"/>
    </i>
    <i>
      <x v="1925"/>
    </i>
    <i>
      <x v="1216"/>
    </i>
    <i>
      <x v="927"/>
    </i>
    <i>
      <x v="1404"/>
    </i>
    <i>
      <x v="2482"/>
    </i>
    <i>
      <x v="2892"/>
    </i>
    <i>
      <x v="2720"/>
    </i>
    <i>
      <x v="2354"/>
    </i>
    <i>
      <x v="571"/>
    </i>
    <i>
      <x v="477"/>
    </i>
    <i>
      <x v="1462"/>
    </i>
    <i>
      <x v="466"/>
    </i>
    <i>
      <x v="1667"/>
    </i>
    <i>
      <x v="1310"/>
    </i>
    <i>
      <x v="151"/>
    </i>
    <i>
      <x v="1886"/>
    </i>
    <i>
      <x v="1709"/>
    </i>
    <i>
      <x v="1521"/>
    </i>
    <i>
      <x v="447"/>
    </i>
    <i>
      <x v="734"/>
    </i>
    <i>
      <x v="2917"/>
    </i>
    <i>
      <x v="667"/>
    </i>
    <i>
      <x v="2339"/>
    </i>
    <i>
      <x v="1727"/>
    </i>
    <i>
      <x v="2471"/>
    </i>
    <i>
      <x v="2821"/>
    </i>
    <i>
      <x v="1407"/>
    </i>
    <i>
      <x v="2124"/>
    </i>
    <i>
      <x v="2016"/>
    </i>
    <i>
      <x v="41"/>
    </i>
    <i>
      <x v="2158"/>
    </i>
    <i>
      <x v="1598"/>
    </i>
    <i>
      <x v="86"/>
    </i>
    <i>
      <x v="228"/>
    </i>
    <i>
      <x v="1661"/>
    </i>
    <i>
      <x v="2496"/>
    </i>
    <i>
      <x v="2175"/>
    </i>
    <i>
      <x v="422"/>
    </i>
    <i>
      <x v="1745"/>
    </i>
    <i>
      <x v="1793"/>
    </i>
    <i>
      <x v="167"/>
    </i>
    <i>
      <x v="578"/>
    </i>
    <i>
      <x v="2579"/>
    </i>
    <i>
      <x v="2580"/>
    </i>
    <i>
      <x v="2062"/>
    </i>
    <i>
      <x v="1989"/>
    </i>
    <i>
      <x v="174"/>
    </i>
    <i>
      <x v="503"/>
    </i>
    <i>
      <x v="2023"/>
    </i>
    <i>
      <x v="176"/>
    </i>
    <i>
      <x v="2491"/>
    </i>
    <i>
      <x v="2319"/>
    </i>
    <i>
      <x v="2399"/>
    </i>
    <i>
      <x v="2912"/>
    </i>
    <i>
      <x v="2420"/>
    </i>
    <i>
      <x v="1826"/>
    </i>
    <i>
      <x v="1972"/>
    </i>
    <i>
      <x v="2166"/>
    </i>
    <i>
      <x v="1630"/>
    </i>
    <i>
      <x v="1676"/>
    </i>
    <i>
      <x v="2561"/>
    </i>
    <i>
      <x v="1767"/>
    </i>
    <i>
      <x v="2282"/>
    </i>
    <i>
      <x v="2099"/>
    </i>
    <i>
      <x v="882"/>
    </i>
    <i>
      <x v="615"/>
    </i>
    <i>
      <x v="593"/>
    </i>
    <i>
      <x v="523"/>
    </i>
    <i>
      <x v="46"/>
    </i>
    <i>
      <x v="1482"/>
    </i>
    <i>
      <x v="352"/>
    </i>
    <i>
      <x v="312"/>
    </i>
    <i>
      <x v="356"/>
    </i>
    <i>
      <x v="1701"/>
    </i>
    <i>
      <x v="2758"/>
    </i>
    <i>
      <x v="285"/>
    </i>
    <i>
      <x v="2831"/>
    </i>
    <i>
      <x v="2770"/>
    </i>
    <i>
      <x v="2772"/>
    </i>
    <i>
      <x v="2654"/>
    </i>
    <i>
      <x v="1535"/>
    </i>
    <i>
      <x v="1536"/>
    </i>
    <i>
      <x v="1724"/>
    </i>
    <i>
      <x v="1537"/>
    </i>
    <i>
      <x v="1587"/>
    </i>
    <i>
      <x v="1714"/>
    </i>
    <i>
      <x v="1475"/>
    </i>
    <i>
      <x v="2759"/>
    </i>
    <i>
      <x v="1983"/>
    </i>
    <i>
      <x v="148"/>
    </i>
    <i>
      <x v="1976"/>
    </i>
    <i>
      <x v="496"/>
    </i>
    <i>
      <x v="435"/>
    </i>
    <i>
      <x v="436"/>
    </i>
    <i>
      <x v="965"/>
    </i>
    <i>
      <x v="67"/>
    </i>
    <i>
      <x v="1660"/>
    </i>
    <i>
      <x v="557"/>
    </i>
    <i>
      <x v="652"/>
    </i>
    <i>
      <x v="351"/>
    </i>
    <i>
      <x v="986"/>
    </i>
    <i>
      <x v="757"/>
    </i>
    <i>
      <x v="775"/>
    </i>
    <i>
      <x v="2443"/>
    </i>
    <i>
      <x v="2404"/>
    </i>
    <i>
      <x v="2865"/>
    </i>
    <i>
      <x v="1742"/>
    </i>
    <i>
      <x v="774"/>
    </i>
    <i>
      <x v="1360"/>
    </i>
    <i>
      <x v="1275"/>
    </i>
    <i>
      <x v="122"/>
    </i>
    <i>
      <x v="1959"/>
    </i>
    <i>
      <x v="1902"/>
    </i>
    <i>
      <x v="1903"/>
    </i>
    <i>
      <x v="1905"/>
    </i>
    <i>
      <x v="1395"/>
    </i>
    <i>
      <x v="2285"/>
    </i>
    <i>
      <x v="2286"/>
    </i>
    <i>
      <x v="2284"/>
    </i>
    <i>
      <x v="2287"/>
    </i>
    <i>
      <x v="2681"/>
    </i>
    <i>
      <x v="1626"/>
    </i>
    <i>
      <x v="136"/>
    </i>
    <i>
      <x v="712"/>
    </i>
    <i>
      <x v="1483"/>
    </i>
    <i>
      <x v="2752"/>
    </i>
    <i>
      <x v="459"/>
    </i>
    <i>
      <x v="163"/>
    </i>
    <i>
      <x v="1461"/>
    </i>
    <i>
      <x v="363"/>
    </i>
    <i>
      <x v="1287"/>
    </i>
    <i>
      <x v="1365"/>
    </i>
    <i>
      <x v="97"/>
    </i>
    <i>
      <x v="612"/>
    </i>
    <i>
      <x v="1017"/>
    </i>
    <i>
      <x v="212"/>
    </i>
    <i>
      <x v="1645"/>
    </i>
    <i>
      <x v="1246"/>
    </i>
    <i>
      <x v="1766"/>
    </i>
    <i>
      <x v="2830"/>
    </i>
    <i>
      <x v="2925"/>
    </i>
    <i>
      <x v="1589"/>
    </i>
    <i>
      <x v="1588"/>
    </i>
    <i>
      <x v="139"/>
    </i>
    <i>
      <x v="1551"/>
    </i>
    <i>
      <x v="1901"/>
    </i>
    <i>
      <x v="1915"/>
    </i>
    <i>
      <x v="1900"/>
    </i>
    <i>
      <x v="376"/>
    </i>
    <i>
      <x v="1662"/>
    </i>
    <i>
      <x v="2700"/>
    </i>
    <i>
      <x v="524"/>
    </i>
    <i>
      <x v="2540"/>
    </i>
    <i>
      <x v="553"/>
    </i>
    <i>
      <x v="893"/>
    </i>
    <i>
      <x v="2201"/>
    </i>
    <i>
      <x v="1197"/>
    </i>
    <i>
      <x v="1593"/>
    </i>
    <i>
      <x v="380"/>
    </i>
    <i>
      <x v="485"/>
    </i>
    <i>
      <x v="1355"/>
    </i>
    <i>
      <x v="255"/>
    </i>
    <i>
      <x v="2916"/>
    </i>
    <i>
      <x v="520"/>
    </i>
    <i>
      <x v="378"/>
    </i>
    <i>
      <x v="1644"/>
    </i>
    <i>
      <x v="2592"/>
    </i>
    <i>
      <x v="390"/>
    </i>
    <i>
      <x v="121"/>
    </i>
    <i>
      <x v="2139"/>
    </i>
    <i>
      <x v="2005"/>
    </i>
    <i>
      <x v="2406"/>
    </i>
    <i>
      <x v="1821"/>
    </i>
    <i>
      <x v="2827"/>
    </i>
    <i>
      <x v="1244"/>
    </i>
    <i>
      <x v="535"/>
    </i>
    <i>
      <x v="165"/>
    </i>
    <i>
      <x v="208"/>
    </i>
    <i>
      <x v="30"/>
    </i>
    <i>
      <x v="194"/>
    </i>
    <i>
      <x v="40"/>
    </i>
    <i>
      <x v="2891"/>
    </i>
    <i>
      <x v="853"/>
    </i>
    <i>
      <x v="1668"/>
    </i>
    <i>
      <x v="773"/>
    </i>
    <i>
      <x v="748"/>
    </i>
    <i>
      <x v="470"/>
    </i>
    <i>
      <x v="68"/>
    </i>
    <i>
      <x v="69"/>
    </i>
    <i>
      <x v="1843"/>
    </i>
    <i>
      <x v="2048"/>
    </i>
    <i>
      <x v="2885"/>
    </i>
    <i>
      <x v="1721"/>
    </i>
    <i>
      <x v="317"/>
    </i>
    <i>
      <x v="597"/>
    </i>
    <i>
      <x v="1391"/>
    </i>
    <i>
      <x v="336"/>
    </i>
    <i>
      <x v="2863"/>
    </i>
    <i>
      <x v="2875"/>
    </i>
    <i>
      <x v="368"/>
    </i>
    <i>
      <x v="2351"/>
    </i>
    <i>
      <x v="1393"/>
    </i>
    <i>
      <x v="172"/>
    </i>
    <i>
      <x v="2570"/>
    </i>
    <i>
      <x v="2423"/>
    </i>
    <i>
      <x v="2422"/>
    </i>
    <i>
      <x v="2431"/>
    </i>
    <i>
      <x v="2533"/>
    </i>
    <i>
      <x v="1904"/>
    </i>
    <i>
      <x v="1554"/>
    </i>
    <i>
      <x v="1722"/>
    </i>
    <i>
      <x v="900"/>
    </i>
    <i>
      <x v="741"/>
    </i>
    <i>
      <x v="318"/>
    </i>
    <i>
      <x v="2677"/>
    </i>
    <i>
      <x v="1520"/>
    </i>
    <i>
      <x v="2248"/>
    </i>
    <i>
      <x v="2356"/>
    </i>
    <i>
      <x v="979"/>
    </i>
    <i>
      <x v="2935"/>
    </i>
    <i>
      <x v="2919"/>
    </i>
    <i>
      <x v="1509"/>
    </i>
    <i>
      <x v="1440"/>
    </i>
    <i>
      <x v="2283"/>
    </i>
    <i>
      <x v="860"/>
    </i>
    <i>
      <x v="1541"/>
    </i>
    <i>
      <x v="343"/>
    </i>
    <i>
      <x v="450"/>
    </i>
    <i>
      <x v="460"/>
    </i>
    <i>
      <x v="381"/>
    </i>
    <i>
      <x v="2013"/>
    </i>
    <i>
      <x v="392"/>
    </i>
    <i>
      <x v="1195"/>
    </i>
    <i>
      <x v="1018"/>
    </i>
    <i>
      <x v="707"/>
    </i>
    <i>
      <x v="2921"/>
    </i>
    <i>
      <x v="2922"/>
    </i>
    <i>
      <x v="399"/>
    </i>
    <i>
      <x v="2923"/>
    </i>
    <i>
      <x v="2895"/>
    </i>
    <i>
      <x v="1831"/>
    </i>
    <i>
      <x v="2140"/>
    </i>
    <i>
      <x v="2606"/>
    </i>
    <i>
      <x v="2344"/>
    </i>
    <i>
      <x v="1608"/>
    </i>
    <i>
      <x v="61"/>
    </i>
    <i>
      <x v="2401"/>
    </i>
    <i>
      <x v="250"/>
    </i>
    <i>
      <x v="641"/>
    </i>
    <i>
      <x v="1285"/>
    </i>
    <i>
      <x v="526"/>
    </i>
    <i>
      <x v="1737"/>
    </i>
    <i>
      <x v="2001"/>
    </i>
    <i>
      <x v="2748"/>
    </i>
    <i>
      <x v="2747"/>
    </i>
    <i>
      <x v="1786"/>
    </i>
    <i>
      <x v="1708"/>
    </i>
    <i>
      <x v="2221"/>
    </i>
    <i>
      <x v="2392"/>
    </i>
    <i>
      <x v="2004"/>
    </i>
    <i>
      <x v="1600"/>
    </i>
    <i>
      <x v="1353"/>
    </i>
    <i>
      <x v="2315"/>
    </i>
    <i>
      <x v="428"/>
    </i>
    <i>
      <x v="427"/>
    </i>
    <i>
      <x v="362"/>
    </i>
    <i>
      <x v="429"/>
    </i>
    <i>
      <x v="430"/>
    </i>
    <i>
      <x v="1889"/>
    </i>
    <i>
      <x v="2526"/>
    </i>
    <i>
      <x v="2151"/>
    </i>
    <i>
      <x v="1994"/>
    </i>
    <i>
      <x v="1702"/>
    </i>
    <i>
      <x v="1871"/>
    </i>
    <i>
      <x v="2653"/>
    </i>
    <i>
      <x v="2809"/>
    </i>
    <i>
      <x v="393"/>
    </i>
    <i>
      <x v="2769"/>
    </i>
    <i>
      <x v="2771"/>
    </i>
    <i>
      <x v="1227"/>
    </i>
    <i>
      <x v="1991"/>
    </i>
    <i>
      <x v="864"/>
    </i>
    <i>
      <x v="361"/>
    </i>
    <i>
      <x v="340"/>
    </i>
    <i>
      <x v="2429"/>
    </i>
    <i>
      <x v="474"/>
    </i>
    <i>
      <x v="1229"/>
    </i>
    <i>
      <x v="2675"/>
    </i>
    <i>
      <x v="2669"/>
    </i>
    <i>
      <x v="2039"/>
    </i>
    <i>
      <x v="2907"/>
    </i>
    <i>
      <x v="2193"/>
    </i>
    <i>
      <x v="968"/>
    </i>
    <i>
      <x v="1713"/>
    </i>
    <i>
      <x v="2637"/>
    </i>
    <i>
      <x v="2213"/>
    </i>
    <i>
      <x v="220"/>
    </i>
    <i>
      <x v="1864"/>
    </i>
    <i>
      <x v="2197"/>
    </i>
    <i>
      <x v="2191"/>
    </i>
    <i>
      <x v="1715"/>
    </i>
    <i>
      <x v="1452"/>
    </i>
    <i>
      <x v="1445"/>
    </i>
    <i>
      <x v="372"/>
    </i>
    <i>
      <x v="1914"/>
    </i>
    <i>
      <x v="544"/>
    </i>
    <i>
      <x v="1539"/>
    </i>
    <i>
      <x v="1463"/>
    </i>
    <i>
      <x v="522"/>
    </i>
    <i>
      <x v="415"/>
    </i>
    <i>
      <x v="598"/>
    </i>
    <i>
      <x v="2781"/>
    </i>
    <i>
      <x v="14"/>
    </i>
    <i>
      <x v="189"/>
    </i>
    <i>
      <x v="2456"/>
    </i>
    <i>
      <x v="529"/>
    </i>
    <i>
      <x v="527"/>
    </i>
    <i>
      <x v="238"/>
    </i>
    <i>
      <x v="2011"/>
    </i>
    <i>
      <x v="1827"/>
    </i>
    <i>
      <x v="101"/>
    </i>
    <i>
      <x v="323"/>
    </i>
    <i>
      <x v="2312"/>
    </i>
    <i>
      <x v="1239"/>
    </i>
    <i>
      <x v="1729"/>
    </i>
    <i>
      <x v="118"/>
    </i>
    <i>
      <x v="158"/>
    </i>
    <i>
      <x v="2342"/>
    </i>
    <i>
      <x v="869"/>
    </i>
    <i>
      <x v="2783"/>
    </i>
    <i>
      <x v="1984"/>
    </i>
    <i>
      <x v="2373"/>
    </i>
    <i>
      <x v="663"/>
    </i>
    <i>
      <x v="16"/>
    </i>
    <i>
      <x v="1633"/>
    </i>
    <i>
      <x v="850"/>
    </i>
    <i>
      <x v="95"/>
    </i>
    <i>
      <x v="2489"/>
    </i>
    <i>
      <x v="495"/>
    </i>
    <i>
      <x v="2260"/>
    </i>
    <i>
      <x v="2050"/>
    </i>
    <i>
      <x v="53"/>
    </i>
    <i>
      <x v="2192"/>
    </i>
    <i>
      <x v="2324"/>
    </i>
    <i>
      <x v="398"/>
    </i>
    <i>
      <x v="552"/>
    </i>
    <i>
      <x v="1203"/>
    </i>
    <i>
      <x v="816"/>
    </i>
    <i>
      <x v="2780"/>
    </i>
    <i>
      <x v="921"/>
    </i>
    <i>
      <x v="294"/>
    </i>
    <i>
      <x v="1506"/>
    </i>
    <i>
      <x v="2560"/>
    </i>
    <i>
      <x v="248"/>
    </i>
    <i>
      <x v="622"/>
    </i>
    <i>
      <x v="1642"/>
    </i>
    <i>
      <x v="1674"/>
    </i>
    <i>
      <x v="1473"/>
    </i>
    <i>
      <x v="143"/>
    </i>
    <i>
      <x v="2368"/>
    </i>
    <i>
      <x v="772"/>
    </i>
    <i>
      <x v="903"/>
    </i>
    <i>
      <x v="2664"/>
    </i>
    <i>
      <x v="567"/>
    </i>
    <i>
      <x v="854"/>
    </i>
    <i>
      <x v="2488"/>
    </i>
    <i>
      <x v="1638"/>
    </i>
    <i>
      <x v="2200"/>
    </i>
    <i>
      <x v="767"/>
    </i>
    <i>
      <x v="735"/>
    </i>
    <i>
      <x v="705"/>
    </i>
    <i>
      <x v="2003"/>
    </i>
    <i>
      <x v="134"/>
    </i>
    <i>
      <x v="1874"/>
    </i>
    <i>
      <x v="1795"/>
    </i>
    <i>
      <x v="1794"/>
    </i>
    <i>
      <x v="692"/>
    </i>
    <i>
      <x v="349"/>
    </i>
    <i>
      <x v="1824"/>
    </i>
    <i>
      <x v="643"/>
    </i>
    <i>
      <x v="2060"/>
    </i>
    <i>
      <x v="2294"/>
    </i>
    <i>
      <x v="827"/>
    </i>
    <i>
      <x v="825"/>
    </i>
    <i>
      <x v="584"/>
    </i>
    <i>
      <x v="1639"/>
    </i>
    <i>
      <x v="2859"/>
    </i>
    <i>
      <x v="2527"/>
    </i>
    <i>
      <x v="383"/>
    </i>
    <i>
      <x v="1682"/>
    </i>
    <i>
      <x v="1382"/>
    </i>
    <i>
      <x v="2108"/>
    </i>
    <i>
      <x v="455"/>
    </i>
    <i>
      <x v="2302"/>
    </i>
    <i>
      <x v="17"/>
    </i>
    <i>
      <x v="1627"/>
    </i>
    <i>
      <x v="963"/>
    </i>
    <i>
      <x v="2825"/>
    </i>
    <i>
      <x v="800"/>
    </i>
    <i>
      <x v="2323"/>
    </i>
    <i>
      <x v="871"/>
    </i>
    <i>
      <x v="319"/>
    </i>
    <i>
      <x v="397"/>
    </i>
    <i>
      <x v="412"/>
    </i>
    <i>
      <x v="2701"/>
    </i>
    <i>
      <x v="2844"/>
    </i>
    <i>
      <x v="2593"/>
    </i>
    <i>
      <x v="749"/>
    </i>
    <i>
      <x v="145"/>
    </i>
    <i>
      <x v="790"/>
    </i>
    <i>
      <x v="688"/>
    </i>
    <i>
      <x v="539"/>
    </i>
    <i>
      <x v="217"/>
    </i>
    <i>
      <x v="2450"/>
    </i>
    <i>
      <x v="1558"/>
    </i>
    <i>
      <x v="867"/>
    </i>
    <i>
      <x v="1376"/>
    </i>
    <i>
      <x v="314"/>
    </i>
    <i>
      <x v="2241"/>
    </i>
    <i>
      <x v="252"/>
    </i>
    <i>
      <x v="1022"/>
    </i>
    <i>
      <x v="1384"/>
    </i>
    <i>
      <x v="1383"/>
    </i>
    <i>
      <x v="147"/>
    </i>
    <i>
      <x v="146"/>
    </i>
    <i>
      <x v="2385"/>
    </i>
    <i>
      <x v="2386"/>
    </i>
    <i>
      <x v="401"/>
    </i>
    <i>
      <x v="583"/>
    </i>
    <i>
      <x v="2355"/>
    </i>
    <i>
      <x v="1457"/>
    </i>
    <i>
      <x v="1176"/>
    </i>
    <i>
      <x v="1183"/>
    </i>
    <i>
      <x v="187"/>
    </i>
    <i>
      <x v="125"/>
    </i>
    <i>
      <x v="173"/>
    </i>
    <i>
      <x v="188"/>
    </i>
    <i>
      <x v="642"/>
    </i>
    <i>
      <x v="256"/>
    </i>
    <i>
      <x v="249"/>
    </i>
    <i>
      <x v="1658"/>
    </i>
    <i>
      <x v="2107"/>
    </i>
    <i>
      <x v="2187"/>
    </i>
    <i>
      <x v="1005"/>
    </i>
    <i>
      <x v="1679"/>
    </i>
    <i>
      <x v="1678"/>
    </i>
    <i>
      <x v="277"/>
    </i>
    <i>
      <x v="369"/>
    </i>
    <i>
      <x v="2905"/>
    </i>
    <i>
      <x v="2902"/>
    </i>
    <i>
      <x v="2906"/>
    </i>
    <i>
      <x v="2909"/>
    </i>
    <i>
      <x v="2205"/>
    </i>
    <i>
      <x v="521"/>
    </i>
    <i>
      <x v="841"/>
    </i>
    <i>
      <x v="956"/>
    </i>
    <i>
      <x v="29"/>
    </i>
    <i>
      <x v="27"/>
    </i>
    <i>
      <x v="274"/>
    </i>
    <i>
      <x v="1718"/>
    </i>
    <i>
      <x v="1480"/>
    </i>
    <i>
      <x v="247"/>
    </i>
    <i>
      <x v="213"/>
    </i>
    <i>
      <x v="50"/>
    </i>
    <i>
      <x v="1510"/>
    </i>
    <i>
      <x v="1934"/>
    </i>
    <i>
      <x v="2735"/>
    </i>
    <i>
      <x v="519"/>
    </i>
    <i>
      <x v="2690"/>
    </i>
    <i>
      <x v="910"/>
    </i>
    <i>
      <x v="1876"/>
    </i>
    <i>
      <x v="731"/>
    </i>
    <i>
      <x v="807"/>
    </i>
    <i>
      <x v="665"/>
    </i>
    <i>
      <x v="1945"/>
    </i>
    <i>
      <x v="2555"/>
    </i>
    <i>
      <x v="2483"/>
    </i>
    <i>
      <x v="2590"/>
    </i>
    <i>
      <x v="2559"/>
    </i>
    <i>
      <x v="1504"/>
    </i>
    <i>
      <x v="840"/>
    </i>
    <i>
      <x v="308"/>
    </i>
    <i>
      <x v="1007"/>
    </i>
    <i>
      <x v="2855"/>
    </i>
    <i>
      <x v="2247"/>
    </i>
    <i>
      <x v="2196"/>
    </i>
    <i>
      <x v="2190"/>
    </i>
    <i>
      <x v="2749"/>
    </i>
    <i>
      <x v="2790"/>
    </i>
    <i>
      <x v="2796"/>
    </i>
    <i>
      <x v="2113"/>
    </i>
    <i>
      <x v="2112"/>
    </i>
    <i>
      <x v="1629"/>
    </i>
    <i>
      <x v="930"/>
    </i>
    <i>
      <x v="2307"/>
    </i>
    <i>
      <x v="577"/>
    </i>
    <i>
      <x v="2340"/>
    </i>
    <i>
      <x v="2808"/>
    </i>
    <i>
      <x v="1757"/>
    </i>
    <i>
      <x v="243"/>
    </i>
    <i>
      <x v="1628"/>
    </i>
    <i>
      <x v="666"/>
    </i>
    <i>
      <x v="1879"/>
    </i>
    <i>
      <x v="2065"/>
    </i>
    <i>
      <x v="2018"/>
    </i>
    <i>
      <x v="2866"/>
    </i>
    <i>
      <x v="1677"/>
    </i>
    <i>
      <x v="2289"/>
    </i>
    <i>
      <x v="1943"/>
    </i>
    <i>
      <x v="2887"/>
    </i>
    <i>
      <x v="1828"/>
    </i>
    <i>
      <x v="1852"/>
    </i>
    <i>
      <x v="1850"/>
    </i>
    <i>
      <x v="1851"/>
    </i>
    <i>
      <x v="940"/>
    </i>
    <i>
      <x v="1556"/>
    </i>
    <i>
      <x v="1492"/>
    </i>
    <i>
      <x v="2541"/>
    </i>
    <i>
      <x v="386"/>
    </i>
    <i>
      <x v="2706"/>
    </i>
    <i>
      <x v="2412"/>
    </i>
    <i>
      <x v="2361"/>
    </i>
    <i>
      <x v="1469"/>
    </i>
    <i>
      <x v="616"/>
    </i>
    <i>
      <x v="698"/>
    </i>
    <i>
      <x v="1935"/>
    </i>
    <i>
      <x v="223"/>
    </i>
    <i>
      <x v="2564"/>
    </i>
    <i>
      <x v="1570"/>
    </i>
    <i>
      <x v="533"/>
    </i>
    <i>
      <x v="1982"/>
    </i>
    <i>
      <x v="1614"/>
    </i>
    <i>
      <x v="1613"/>
    </i>
    <i>
      <x v="2021"/>
    </i>
    <i>
      <x v="2869"/>
    </i>
    <i>
      <x v="2246"/>
    </i>
    <i>
      <x v="1184"/>
    </i>
    <i>
      <x v="602"/>
    </i>
    <i>
      <x v="604"/>
    </i>
    <i>
      <x v="258"/>
    </i>
    <i>
      <x v="549"/>
    </i>
    <i>
      <x v="197"/>
    </i>
    <i>
      <x v="1532"/>
    </i>
    <i>
      <x v="1975"/>
    </i>
    <i>
      <x v="2046"/>
    </i>
    <i>
      <x v="117"/>
    </i>
    <i>
      <x v="836"/>
    </i>
    <i>
      <x v="483"/>
    </i>
    <i>
      <x v="1911"/>
    </i>
    <i>
      <x v="65"/>
    </i>
    <i>
      <x v="58"/>
    </i>
    <i>
      <x v="561"/>
    </i>
    <i>
      <x v="1373"/>
    </i>
    <i>
      <x v="190"/>
    </i>
    <i>
      <x v="175"/>
    </i>
    <i>
      <x v="1990"/>
    </i>
    <i>
      <x v="823"/>
    </i>
    <i>
      <x v="1240"/>
    </i>
    <i>
      <x v="2002"/>
    </i>
    <i>
      <x v="924"/>
    </i>
    <i>
      <x v="33"/>
    </i>
    <i>
      <x v="2127"/>
    </i>
    <i>
      <x v="48"/>
    </i>
    <i>
      <x v="2860"/>
    </i>
    <i>
      <x v="1799"/>
    </i>
    <i>
      <x v="1790"/>
    </i>
    <i>
      <x v="1481"/>
    </i>
    <i>
      <x v="406"/>
    </i>
    <i>
      <x v="819"/>
    </i>
    <i>
      <x v="575"/>
    </i>
    <i>
      <x v="1739"/>
    </i>
    <i>
      <x v="2750"/>
    </i>
    <i>
      <x v="2787"/>
    </i>
    <i>
      <x v="2933"/>
    </i>
    <i>
      <x v="2290"/>
    </i>
    <i>
      <x v="844"/>
    </i>
    <i>
      <x v="911"/>
    </i>
    <i>
      <x v="2195"/>
    </i>
    <i>
      <x v="2189"/>
    </i>
    <i>
      <x v="350"/>
    </i>
    <i>
      <x v="354"/>
    </i>
    <i>
      <x v="2656"/>
    </i>
    <i>
      <x v="2233"/>
    </i>
    <i>
      <x v="2557"/>
    </i>
    <i>
      <x v="2014"/>
    </i>
    <i>
      <x v="2020"/>
    </i>
    <i>
      <x v="1992"/>
    </i>
    <i>
      <x v="2326"/>
    </i>
    <i>
      <x v="2336"/>
    </i>
    <i>
      <x v="2643"/>
    </i>
    <i>
      <x v="2382"/>
    </i>
    <i>
      <x v="2231"/>
    </i>
    <i>
      <x v="2280"/>
    </i>
    <i>
      <x v="2325"/>
    </i>
    <i>
      <x v="803"/>
    </i>
    <i>
      <x v="345"/>
    </i>
    <i>
      <x v="276"/>
    </i>
    <i>
      <x v="713"/>
    </i>
    <i>
      <x v="1372"/>
    </i>
    <i>
      <x v="2901"/>
    </i>
    <i>
      <x v="2719"/>
    </i>
    <i>
      <x v="2293"/>
    </i>
    <i>
      <x v="2591"/>
    </i>
    <i>
      <x v="191"/>
    </i>
    <i>
      <x v="338"/>
    </i>
    <i>
      <x v="321"/>
    </i>
    <i>
      <x v="1189"/>
    </i>
    <i>
      <x v="2727"/>
    </i>
    <i>
      <x v="848"/>
    </i>
    <i>
      <x v="2198"/>
    </i>
    <i>
      <x v="969"/>
    </i>
    <i>
      <x v="511"/>
    </i>
    <i>
      <x v="980"/>
    </i>
    <i>
      <x v="2047"/>
    </i>
    <i>
      <x v="1784"/>
    </i>
    <i>
      <x v="469"/>
    </i>
    <i>
      <x v="939"/>
    </i>
    <i>
      <x v="1616"/>
    </i>
    <i>
      <x v="2437"/>
    </i>
    <i>
      <x v="2116"/>
    </i>
    <i>
      <x v="1390"/>
    </i>
    <i>
      <x v="559"/>
    </i>
    <i>
      <x v="1512"/>
    </i>
    <i>
      <x v="569"/>
    </i>
    <i>
      <x v="192"/>
    </i>
    <i>
      <x v="2071"/>
    </i>
    <i>
      <x v="1716"/>
    </i>
    <i>
      <x v="1444"/>
    </i>
    <i>
      <x v="751"/>
    </i>
    <i>
      <x v="777"/>
    </i>
    <i>
      <x v="272"/>
    </i>
    <i>
      <x v="367"/>
    </i>
    <i>
      <x v="239"/>
    </i>
    <i>
      <x v="1807"/>
    </i>
    <i>
      <x v="2698"/>
    </i>
    <i>
      <x v="2397"/>
    </i>
    <i>
      <x v="2501"/>
    </i>
    <i>
      <x v="2359"/>
    </i>
    <i>
      <x v="394"/>
    </i>
    <i>
      <x v="371"/>
    </i>
    <i>
      <x v="135"/>
    </i>
    <i>
      <x v="2896"/>
    </i>
    <i>
      <x v="1671"/>
    </i>
    <i>
      <x v="2277"/>
    </i>
    <i>
      <x v="402"/>
    </i>
    <i>
      <x v="2613"/>
    </i>
    <i>
      <x v="2223"/>
    </i>
    <i>
      <x v="1968"/>
    </i>
    <i>
      <x v="1367"/>
    </i>
    <i>
      <x v="1774"/>
    </i>
    <i>
      <x v="1192"/>
    </i>
    <i>
      <x v="2670"/>
    </i>
    <i>
      <x v="2668"/>
    </i>
    <i>
      <x v="1735"/>
    </i>
    <i>
      <x v="348"/>
    </i>
    <i>
      <x v="2774"/>
    </i>
    <i>
      <x v="1269"/>
    </i>
    <i>
      <x v="1899"/>
    </i>
    <i>
      <x v="759"/>
    </i>
    <i>
      <x v="691"/>
    </i>
    <i>
      <x v="1313"/>
    </i>
    <i>
      <x v="2673"/>
    </i>
    <i>
      <x v="1818"/>
    </i>
    <i>
      <x v="644"/>
    </i>
    <i>
      <x v="2442"/>
    </i>
    <i>
      <x v="54"/>
    </i>
    <i>
      <x v="2797"/>
    </i>
    <i>
      <x v="1560"/>
    </i>
    <i>
      <x v="419"/>
    </i>
    <i>
      <x v="813"/>
    </i>
    <i>
      <x v="347"/>
    </i>
    <i>
      <x v="509"/>
    </i>
    <i>
      <x v="510"/>
    </i>
    <i>
      <x v="1933"/>
    </i>
    <i>
      <x v="296"/>
    </i>
    <i>
      <x v="141"/>
    </i>
    <i>
      <x v="2407"/>
    </i>
    <i>
      <x v="977"/>
    </i>
    <i>
      <x v="2822"/>
    </i>
    <i>
      <x v="2823"/>
    </i>
    <i>
      <x v="2824"/>
    </i>
    <i>
      <x v="2508"/>
    </i>
    <i>
      <x v="931"/>
    </i>
    <i>
      <x v="2667"/>
    </i>
    <i>
      <x v="1736"/>
    </i>
    <i>
      <x v="438"/>
    </i>
    <i>
      <x v="1301"/>
    </i>
    <i>
      <x v="1370"/>
    </i>
    <i>
      <x v="2146"/>
    </i>
    <i>
      <x v="2554"/>
    </i>
    <i>
      <x v="1655"/>
    </i>
    <i>
      <x v="453"/>
    </i>
    <i>
      <x v="2255"/>
    </i>
    <i>
      <x v="783"/>
    </i>
    <i>
      <x v="618"/>
    </i>
    <i>
      <x v="541"/>
    </i>
    <i>
      <x v="619"/>
    </i>
    <i>
      <x v="543"/>
    </i>
    <i>
      <x v="1270"/>
    </i>
    <i>
      <x v="726"/>
    </i>
    <i>
      <x v="1272"/>
    </i>
    <i>
      <x v="2017"/>
    </i>
    <i>
      <x v="1652"/>
    </i>
    <i>
      <x v="457"/>
    </i>
    <i>
      <x v="808"/>
    </i>
    <i>
      <x v="1683"/>
    </i>
    <i>
      <x v="486"/>
    </i>
    <i>
      <x v="2138"/>
    </i>
    <i>
      <x v="1442"/>
    </i>
    <i>
      <x v="464"/>
    </i>
    <i>
      <x v="2136"/>
    </i>
    <i>
      <x v="693"/>
    </i>
    <i>
      <x v="325"/>
    </i>
    <i>
      <x v="2547"/>
    </i>
    <i>
      <x v="153"/>
    </i>
    <i>
      <x v="1288"/>
    </i>
    <i>
      <x v="942"/>
    </i>
    <i>
      <x v="451"/>
    </i>
    <i>
      <x v="2868"/>
    </i>
    <i>
      <x v="1356"/>
    </i>
    <i>
      <x v="2786"/>
    </i>
    <i>
      <x v="2446"/>
    </i>
    <i>
      <x v="2436"/>
    </i>
    <i>
      <x v="1979"/>
    </i>
    <i>
      <x v="1311"/>
    </i>
    <i>
      <x v="1002"/>
    </i>
    <i>
      <x v="1003"/>
    </i>
    <i>
      <x v="313"/>
    </i>
    <i>
      <x v="2707"/>
    </i>
    <i>
      <x v="169"/>
    </i>
    <i>
      <x v="1013"/>
    </i>
    <i>
      <x v="1987"/>
    </i>
    <i>
      <x v="1610"/>
    </i>
    <i>
      <x v="1748"/>
    </i>
    <i>
      <x v="2602"/>
    </i>
    <i>
      <x v="379"/>
    </i>
    <i>
      <x v="2932"/>
    </i>
    <i>
      <x v="2251"/>
    </i>
    <i>
      <x v="4"/>
    </i>
    <i>
      <x v="331"/>
    </i>
    <i>
      <x v="2159"/>
    </i>
    <i>
      <x v="2366"/>
    </i>
    <i>
      <x v="945"/>
    </i>
    <i>
      <x v="142"/>
    </i>
    <i>
      <x v="649"/>
    </i>
    <i>
      <x v="2367"/>
    </i>
    <i>
      <x v="1703"/>
    </i>
    <i>
      <x v="1937"/>
    </i>
    <i>
      <x v="1825"/>
    </i>
    <i>
      <x v="1533"/>
    </i>
    <i>
      <x v="2449"/>
    </i>
    <i>
      <x v="694"/>
    </i>
    <i>
      <x v="472"/>
    </i>
    <i>
      <x v="85"/>
    </i>
    <i>
      <x v="353"/>
    </i>
    <i>
      <x v="782"/>
    </i>
    <i>
      <x v="2928"/>
    </i>
    <i>
      <x v="2576"/>
    </i>
    <i>
      <x v="1993"/>
    </i>
    <i>
      <x v="508"/>
    </i>
    <i>
      <x v="128"/>
    </i>
    <i>
      <x v="129"/>
    </i>
    <i>
      <x v="413"/>
    </i>
    <i>
      <x v="2600"/>
    </i>
    <i>
      <x v="909"/>
    </i>
    <i>
      <x v="1944"/>
    </i>
    <i>
      <x v="1946"/>
    </i>
    <i>
      <x v="1797"/>
    </i>
    <i>
      <x v="307"/>
    </i>
    <i>
      <x v="732"/>
    </i>
    <i>
      <x v="297"/>
    </i>
    <i>
      <x v="440"/>
    </i>
    <i>
      <x v="908"/>
    </i>
    <i>
      <x v="736"/>
    </i>
    <i>
      <x v="653"/>
    </i>
    <i>
      <x v="1020"/>
    </i>
    <i>
      <x v="708"/>
    </i>
    <i>
      <x v="573"/>
    </i>
    <i>
      <x v="2163"/>
    </i>
    <i>
      <x v="195"/>
    </i>
    <i>
      <x v="66"/>
    </i>
    <i>
      <x v="2548"/>
    </i>
    <i>
      <x v="851"/>
    </i>
    <i>
      <x v="1988"/>
    </i>
    <i>
      <x v="2838"/>
    </i>
    <i>
      <x v="267"/>
    </i>
    <i>
      <x v="2731"/>
    </i>
    <i>
      <x v="2238"/>
    </i>
    <i>
      <x v="215"/>
    </i>
    <i>
      <x v="149"/>
    </i>
    <i>
      <x v="2199"/>
    </i>
    <i>
      <x v="1223"/>
    </i>
    <i>
      <x v="2782"/>
    </i>
    <i>
      <x v="576"/>
    </i>
    <i>
      <x v="501"/>
    </i>
    <i>
      <x v="2934"/>
    </i>
    <i>
      <x v="1817"/>
    </i>
    <i>
      <x v="1870"/>
    </i>
    <i>
      <x v="554"/>
    </i>
    <i>
      <x v="137"/>
    </i>
    <i>
      <x v="418"/>
    </i>
    <i>
      <x v="797"/>
    </i>
    <i>
      <x v="1388"/>
    </i>
    <i>
      <x v="1949"/>
    </i>
    <i>
      <x v="1386"/>
    </i>
    <i>
      <x v="634"/>
    </i>
    <i>
      <x v="801"/>
    </i>
    <i>
      <x v="2476"/>
    </i>
    <i>
      <x v="585"/>
    </i>
    <i>
      <x v="1450"/>
    </i>
    <i>
      <x v="771"/>
    </i>
    <i>
      <x v="426"/>
    </i>
    <i>
      <x v="36"/>
    </i>
    <i>
      <x v="1704"/>
    </i>
    <i>
      <x v="2130"/>
    </i>
    <i>
      <x v="120"/>
    </i>
    <i>
      <x v="2745"/>
    </i>
    <i>
      <x v="2101"/>
    </i>
    <i>
      <x v="1019"/>
    </i>
    <i>
      <x v="843"/>
    </i>
    <i>
      <x v="608"/>
    </i>
    <i>
      <x v="2649"/>
    </i>
    <i>
      <x v="2350"/>
    </i>
    <i>
      <x v="245"/>
    </i>
    <i>
      <x v="2788"/>
    </i>
    <i>
      <x v="2754"/>
    </i>
    <i>
      <x v="1439"/>
    </i>
    <i>
      <x v="2515"/>
    </i>
    <i>
      <x v="221"/>
    </i>
    <i>
      <x v="1669"/>
    </i>
    <i>
      <x v="2638"/>
    </i>
    <i>
      <x v="5"/>
    </i>
    <i>
      <x v="1734"/>
    </i>
    <i>
      <x v="1204"/>
    </i>
    <i>
      <x v="35"/>
    </i>
    <i>
      <x v="2249"/>
    </i>
    <i>
      <x v="2006"/>
    </i>
    <i>
      <x v="655"/>
    </i>
    <i>
      <x v="538"/>
    </i>
    <i>
      <x v="468"/>
    </i>
    <i>
      <x v="959"/>
    </i>
    <i>
      <x v="1300"/>
    </i>
    <i>
      <x v="2662"/>
    </i>
    <i>
      <x v="1006"/>
    </i>
    <i>
      <x v="2549"/>
    </i>
    <i>
      <x v="657"/>
    </i>
    <i>
      <x v="2405"/>
    </i>
    <i>
      <x v="1653"/>
    </i>
    <i>
      <x v="1472"/>
    </i>
    <i>
      <x v="1792"/>
    </i>
    <i>
      <x v="2520"/>
    </i>
    <i>
      <x v="2574"/>
    </i>
    <i>
      <x v="216"/>
    </i>
    <i>
      <x v="2784"/>
    </i>
    <i>
      <x v="1948"/>
    </i>
    <i>
      <x v="1952"/>
    </i>
    <i>
      <x v="1916"/>
    </i>
    <i>
      <x v="2910"/>
    </i>
    <i>
      <x v="876"/>
    </i>
    <i>
      <x v="2732"/>
    </i>
    <i>
      <x v="2709"/>
    </i>
    <i>
      <x v="2843"/>
    </i>
    <i>
      <x v="2409"/>
    </i>
    <i>
      <x v="2157"/>
    </i>
    <i>
      <x v="2338"/>
    </i>
    <i>
      <x v="1950"/>
    </i>
    <i>
      <x v="1805"/>
    </i>
    <i>
      <x v="1806"/>
    </i>
    <i>
      <x v="1804"/>
    </i>
    <i>
      <x v="1283"/>
    </i>
    <i>
      <x v="866"/>
    </i>
    <i>
      <x v="697"/>
    </i>
    <i>
      <x v="776"/>
    </i>
    <i>
      <x v="740"/>
    </i>
    <i>
      <x v="178"/>
    </i>
    <i>
      <x v="1454"/>
    </i>
    <i>
      <x v="1500"/>
    </i>
    <i>
      <x v="2601"/>
    </i>
    <i>
      <x v="2258"/>
    </i>
    <i>
      <x v="540"/>
    </i>
    <i>
      <x v="1775"/>
    </i>
    <i>
      <x v="2396"/>
    </i>
    <i>
      <x v="2708"/>
    </i>
    <i>
      <x v="1392"/>
    </i>
    <i>
      <x v="1740"/>
    </i>
    <i>
      <x v="299"/>
    </i>
    <i>
      <x v="1286"/>
    </i>
    <i>
      <x v="28"/>
    </i>
    <i>
      <x v="1631"/>
    </i>
    <i>
      <x v="1375"/>
    </i>
    <i>
      <x v="2010"/>
    </i>
    <i>
      <x v="1741"/>
    </i>
    <i>
      <x v="1756"/>
    </i>
    <i>
      <x v="1568"/>
    </i>
    <i>
      <x v="1523"/>
    </i>
    <i>
      <x v="764"/>
    </i>
    <i>
      <x v="3"/>
    </i>
    <i>
      <x v="1868"/>
    </i>
    <i>
      <x v="1379"/>
    </i>
    <i>
      <x v="138"/>
    </i>
    <i>
      <x v="123"/>
    </i>
    <i>
      <x v="2227"/>
    </i>
    <i>
      <x v="673"/>
    </i>
    <i>
      <x v="1738"/>
    </i>
    <i>
      <x v="550"/>
    </i>
    <i>
      <x v="344"/>
    </i>
    <i>
      <x v="2230"/>
    </i>
    <i>
      <x v="316"/>
    </i>
    <i>
      <x v="516"/>
    </i>
    <i>
      <x v="10"/>
    </i>
    <i>
      <x v="505"/>
    </i>
    <i>
      <x v="1446"/>
    </i>
    <i>
      <x v="2455"/>
    </i>
    <i>
      <x v="784"/>
    </i>
    <i>
      <x v="2484"/>
    </i>
    <i>
      <x v="1675"/>
    </i>
    <i>
      <x v="433"/>
    </i>
    <i>
      <x v="434"/>
    </i>
    <i>
      <x v="432"/>
    </i>
    <i>
      <x v="1809"/>
    </i>
    <i>
      <x v="2603"/>
    </i>
    <i>
      <x v="1929"/>
    </i>
    <i>
      <x v="1534"/>
    </i>
    <i>
      <x v="2622"/>
    </i>
    <i>
      <x v="2621"/>
    </i>
    <i>
      <x v="2353"/>
    </i>
    <i>
      <x v="295"/>
    </i>
    <i>
      <x v="1866"/>
    </i>
    <i>
      <x v="409"/>
    </i>
    <i>
      <x v="2661"/>
    </i>
    <i>
      <x v="1004"/>
    </i>
    <i>
      <x v="465"/>
    </i>
    <i>
      <x v="967"/>
    </i>
    <i>
      <x v="964"/>
    </i>
    <i>
      <x v="2066"/>
    </i>
    <i>
      <x v="1563"/>
    </i>
    <i>
      <x v="1564"/>
    </i>
    <i>
      <x v="2388"/>
    </i>
    <i>
      <x v="2383"/>
    </i>
    <i>
      <x v="2303"/>
    </i>
    <i>
      <x v="1179"/>
    </i>
    <i>
      <x v="754"/>
    </i>
    <i>
      <x v="581"/>
    </i>
    <i>
      <x v="696"/>
    </i>
    <i>
      <x v="437"/>
    </i>
    <i>
      <x v="13"/>
    </i>
    <i>
      <x v="2689"/>
    </i>
    <i>
      <x v="2889"/>
    </i>
    <i>
      <x v="2194"/>
    </i>
    <i>
      <x v="2598"/>
    </i>
    <i>
      <x v="2537"/>
    </i>
    <i>
      <x v="2617"/>
    </i>
    <i>
      <x v="1647"/>
    </i>
    <i>
      <x v="1728"/>
    </i>
    <i>
      <x v="2147"/>
    </i>
    <i>
      <x v="814"/>
    </i>
    <i>
      <x v="875"/>
    </i>
    <i>
      <x v="1776"/>
    </i>
    <i>
      <x v="582"/>
    </i>
    <i>
      <x v="199"/>
    </i>
    <i>
      <x v="2883"/>
    </i>
    <i>
      <x v="1321"/>
    </i>
    <i>
      <x v="8"/>
    </i>
    <i>
      <x v="1711"/>
    </i>
    <i>
      <x v="2403"/>
    </i>
    <i>
      <x v="1267"/>
    </i>
    <i>
      <x v="507"/>
    </i>
    <i>
      <x v="155"/>
    </i>
    <i>
      <x v="2132"/>
    </i>
    <i>
      <x v="799"/>
    </i>
    <i>
      <x v="640"/>
    </i>
    <i>
      <x v="458"/>
    </i>
    <i>
      <x v="1362"/>
    </i>
    <i>
      <x v="2596"/>
    </i>
    <i>
      <x v="1978"/>
    </i>
    <i>
      <x v="1930"/>
    </i>
    <i>
      <x v="2364"/>
    </i>
    <i>
      <x v="1787"/>
    </i>
    <i>
      <x v="1238"/>
    </i>
    <i>
      <x v="2514"/>
    </i>
    <i>
      <x v="1672"/>
    </i>
    <i>
      <x v="1247"/>
    </i>
    <i>
      <x v="1636"/>
    </i>
    <i>
      <x v="2862"/>
    </i>
    <i>
      <x v="2773"/>
    </i>
    <i>
      <x v="1684"/>
    </i>
    <i>
      <x v="2506"/>
    </i>
    <i>
      <x v="2408"/>
    </i>
    <i>
      <x v="1254"/>
    </i>
    <i>
      <x v="794"/>
    </i>
    <i>
      <x v="2254"/>
    </i>
    <i>
      <x v="2645"/>
    </i>
    <i>
      <x v="2145"/>
    </i>
    <i>
      <x v="241"/>
    </i>
    <i>
      <x v="1187"/>
    </i>
    <i>
      <x v="1186"/>
    </i>
    <i>
      <x v="1181"/>
    </i>
    <i>
      <x v="2296"/>
    </i>
    <i>
      <x v="452"/>
    </i>
    <i>
      <x v="262"/>
    </i>
    <i>
      <x v="1319"/>
    </i>
    <i>
      <x v="2165"/>
    </i>
    <i>
      <x v="268"/>
    </i>
    <i>
      <x v="400"/>
    </i>
    <i>
      <x v="2692"/>
    </i>
    <i>
      <x v="551"/>
    </i>
    <i>
      <x v="341"/>
    </i>
    <i>
      <x v="948"/>
    </i>
    <i>
      <x v="2432"/>
    </i>
    <i>
      <x v="2009"/>
    </i>
    <i>
      <x v="1185"/>
    </i>
    <i>
      <x v="1363"/>
    </i>
    <i>
      <x v="630"/>
    </i>
    <i>
      <x v="824"/>
    </i>
    <i>
      <x v="2305"/>
    </i>
    <i>
      <x v="1507"/>
    </i>
    <i>
      <x v="1749"/>
    </i>
    <i>
      <x v="2257"/>
    </i>
    <i>
      <x v="2259"/>
    </i>
    <i>
      <x v="2256"/>
    </i>
    <i>
      <x v="2278"/>
    </i>
    <i>
      <x v="2715"/>
    </i>
    <i>
      <x v="2169"/>
    </i>
    <i>
      <x v="944"/>
    </i>
    <i>
      <x v="2375"/>
    </i>
    <i>
      <x v="504"/>
    </i>
    <i>
      <x v="1996"/>
    </i>
    <i>
      <x v="55"/>
    </i>
    <i>
      <x v="200"/>
    </i>
    <i>
      <x v="752"/>
    </i>
    <i>
      <x v="1326"/>
    </i>
    <i>
      <x v="2509"/>
    </i>
    <i>
      <x v="2511"/>
    </i>
    <i>
      <x v="2510"/>
    </i>
    <i>
      <x v="2310"/>
    </i>
    <i>
      <x v="2309"/>
    </i>
    <i>
      <x v="517"/>
    </i>
    <i>
      <x v="242"/>
    </i>
    <i>
      <x v="2207"/>
    </i>
    <i>
      <x v="1569"/>
    </i>
    <i>
      <x v="656"/>
    </i>
    <i>
      <x v="1485"/>
    </i>
    <i>
      <x v="2751"/>
    </i>
    <i>
      <x v="746"/>
    </i>
    <i>
      <x v="2924"/>
    </i>
    <i>
      <x v="1939"/>
    </i>
    <i>
      <x v="1932"/>
    </i>
    <i>
      <x v="1646"/>
    </i>
    <i>
      <x v="1451"/>
    </i>
    <i>
      <x v="1001"/>
    </i>
    <i>
      <x v="613"/>
    </i>
    <i>
      <x v="271"/>
    </i>
    <i>
      <x v="2918"/>
    </i>
    <i>
      <x v="1974"/>
    </i>
    <i>
      <x v="1342"/>
    </i>
    <i>
      <x v="1351"/>
    </i>
    <i>
      <x v="374"/>
    </i>
    <i>
      <x v="1552"/>
    </i>
    <i>
      <x v="1265"/>
    </i>
    <i>
      <x v="2650"/>
    </i>
    <i>
      <x v="2908"/>
    </i>
    <i>
      <x v="2904"/>
    </i>
    <i>
      <x v="2903"/>
    </i>
    <i>
      <x v="1612"/>
    </i>
    <i>
      <x v="1174"/>
    </i>
    <i>
      <x v="370"/>
    </i>
    <i>
      <x v="2125"/>
    </i>
    <i>
      <x v="2120"/>
    </i>
    <i>
      <x v="528"/>
    </i>
    <i>
      <x v="1779"/>
    </i>
    <i>
      <x v="71"/>
    </i>
    <i>
      <x v="94"/>
    </i>
    <i>
      <x v="1415"/>
    </i>
    <i>
      <x v="298"/>
    </i>
    <i>
      <x v="766"/>
    </i>
    <i>
      <x v="1829"/>
    </i>
    <i>
      <x v="1228"/>
    </i>
    <i>
      <x v="852"/>
    </i>
    <i>
      <x v="878"/>
    </i>
    <i>
      <x v="877"/>
    </i>
    <i>
      <x v="2714"/>
    </i>
    <i>
      <x v="2155"/>
    </i>
    <i>
      <x v="2154"/>
    </i>
    <i>
      <x v="2144"/>
    </i>
    <i>
      <x v="1798"/>
    </i>
    <i>
      <x v="1491"/>
    </i>
    <i>
      <x v="834"/>
    </i>
    <i>
      <x v="895"/>
    </i>
    <i>
      <x v="833"/>
    </i>
    <i>
      <x v="835"/>
    </i>
    <i>
      <x v="721"/>
    </i>
    <i>
      <x v="791"/>
    </i>
    <i>
      <x v="632"/>
    </i>
    <i>
      <x v="792"/>
    </i>
    <i>
      <x v="304"/>
    </i>
    <i>
      <x v="809"/>
    </i>
    <i>
      <x v="82"/>
    </i>
    <i>
      <x v="2313"/>
    </i>
    <i>
      <x v="333"/>
    </i>
    <i>
      <x v="357"/>
    </i>
    <i>
      <x v="2308"/>
    </i>
    <i>
      <x v="2648"/>
    </i>
    <i>
      <x v="872"/>
    </i>
    <i>
      <x v="873"/>
    </i>
    <i>
      <x v="193"/>
    </i>
    <i>
      <x v="2394"/>
    </i>
    <i>
      <x v="2832"/>
    </i>
    <i>
      <x v="1663"/>
    </i>
    <i>
      <x v="976"/>
    </i>
    <i>
      <x v="2141"/>
    </i>
    <i>
      <x v="102"/>
    </i>
    <i>
      <x v="670"/>
    </i>
    <i>
      <x v="2369"/>
    </i>
    <i>
      <x v="811"/>
    </i>
    <i>
      <x v="1574"/>
    </i>
    <i>
      <x v="563"/>
    </i>
    <i>
      <x v="2288"/>
    </i>
    <i>
      <x v="2589"/>
    </i>
    <i>
      <x v="2229"/>
    </i>
    <i>
      <x v="1780"/>
    </i>
    <i>
      <x v="489"/>
    </i>
    <i>
      <x v="2150"/>
    </i>
    <i>
      <x v="1869"/>
    </i>
    <i>
      <x v="1299"/>
    </i>
    <i>
      <x v="2059"/>
    </i>
    <i>
      <x v="257"/>
    </i>
    <i>
      <x v="506"/>
    </i>
    <i>
      <x v="253"/>
    </i>
    <i>
      <x v="1951"/>
    </i>
    <i>
      <x v="2438"/>
    </i>
    <i>
      <x v="2433"/>
    </i>
    <i>
      <x v="2370"/>
    </i>
    <i>
      <x v="2295"/>
    </i>
    <i>
      <x v="1641"/>
    </i>
    <i>
      <x v="320"/>
    </i>
    <i>
      <x v="1312"/>
    </i>
    <i>
      <x v="1909"/>
    </i>
    <i>
      <x v="15"/>
    </i>
    <i>
      <x v="2867"/>
    </i>
    <i>
      <x v="2103"/>
    </i>
    <i>
      <x v="1249"/>
    </i>
    <i>
      <x v="2441"/>
    </i>
    <i>
      <x v="1754"/>
    </i>
    <i>
      <x v="177"/>
    </i>
    <i>
      <x v="2044"/>
    </i>
    <i>
      <x v="467"/>
    </i>
    <i>
      <x v="2114"/>
    </i>
    <i>
      <x v="1712"/>
    </i>
    <i>
      <x v="230"/>
    </i>
    <i>
      <x v="1369"/>
    </i>
    <i>
      <x v="605"/>
    </i>
    <i>
      <x v="2040"/>
    </i>
    <i>
      <x v="2041"/>
    </i>
    <i>
      <x v="2042"/>
    </i>
    <i>
      <x v="1755"/>
    </i>
    <i>
      <x v="1891"/>
    </i>
    <i>
      <x v="234"/>
    </i>
    <i>
      <x v="1912"/>
    </i>
    <i>
      <x v="531"/>
    </i>
    <i>
      <x v="2052"/>
    </i>
    <i>
      <x v="1590"/>
    </i>
    <i>
      <x v="560"/>
    </i>
    <i>
      <x v="1188"/>
    </i>
    <i>
      <x v="1822"/>
    </i>
    <i>
      <x v="130"/>
    </i>
    <i>
      <x v="950"/>
    </i>
    <i>
      <x v="646"/>
    </i>
    <i>
      <x v="63"/>
    </i>
    <i>
      <x v="2261"/>
    </i>
    <i>
      <x v="2203"/>
    </i>
    <i>
      <x v="1012"/>
    </i>
    <i>
      <x v="2693"/>
    </i>
    <i>
      <x v="2104"/>
    </i>
    <i>
      <x v="164"/>
    </i>
    <i>
      <x v="2785"/>
    </i>
    <i>
      <x v="2498"/>
    </i>
    <i>
      <x v="1865"/>
    </i>
    <i>
      <x v="1814"/>
    </i>
    <i>
      <x v="711"/>
    </i>
    <i>
      <x v="2341"/>
    </i>
    <i>
      <x v="542"/>
    </i>
    <i>
      <x v="1009"/>
    </i>
    <i>
      <x v="1364"/>
    </i>
    <i>
      <x v="975"/>
    </i>
    <i>
      <x v="743"/>
    </i>
    <i>
      <x v="565"/>
    </i>
    <i>
      <x v="2465"/>
    </i>
    <i>
      <x v="1927"/>
    </i>
    <i>
      <x v="2697"/>
    </i>
    <i>
      <x v="624"/>
    </i>
    <i>
      <x v="846"/>
    </i>
    <i>
      <x v="845"/>
    </i>
    <i>
      <x v="186"/>
    </i>
    <i>
      <x v="185"/>
    </i>
    <i>
      <x v="2841"/>
    </i>
    <i>
      <x v="1758"/>
    </i>
    <i>
      <x v="1759"/>
    </i>
    <i>
      <x v="2082"/>
    </i>
    <i>
      <x v="2090"/>
    </i>
    <i>
      <x v="1305"/>
    </i>
    <i>
      <x v="224"/>
    </i>
    <i>
      <x v="2126"/>
    </i>
    <i>
      <x v="2380"/>
    </i>
    <i>
      <x v="2129"/>
    </i>
    <i>
      <x v="650"/>
    </i>
    <i>
      <x v="2818"/>
    </i>
    <i>
      <x v="2819"/>
    </i>
    <i>
      <x v="124"/>
    </i>
    <i>
      <x v="2425"/>
    </i>
    <i>
      <x v="263"/>
    </i>
    <i>
      <x v="647"/>
    </i>
    <i>
      <x v="537"/>
    </i>
    <i>
      <x v="322"/>
    </i>
    <i>
      <x v="1777"/>
    </i>
    <i>
      <x v="2209"/>
    </i>
    <i>
      <x v="1358"/>
    </i>
    <i>
      <x v="2264"/>
    </i>
    <i>
      <x v="635"/>
    </i>
    <i>
      <x v="2292"/>
    </i>
    <i>
      <x v="1880"/>
    </i>
    <i>
      <x v="1377"/>
    </i>
    <i>
      <x v="1733"/>
    </i>
    <i>
      <x v="2767"/>
    </i>
    <i>
      <x v="2768"/>
    </i>
    <i>
      <x v="1723"/>
    </i>
    <i>
      <x v="1719"/>
    </i>
    <i>
      <x v="1206"/>
    </i>
    <i>
      <x v="2164"/>
    </i>
    <i>
      <x v="1571"/>
    </i>
    <i>
      <x v="1416"/>
    </i>
    <i>
      <x v="2149"/>
    </i>
    <i>
      <x v="1258"/>
    </i>
    <i>
      <x v="1015"/>
    </i>
    <i>
      <x v="100"/>
    </i>
    <i>
      <x v="958"/>
    </i>
    <i>
      <x v="2448"/>
    </i>
    <i>
      <x v="1517"/>
    </i>
    <i>
      <x v="2379"/>
    </i>
    <i>
      <x v="2733"/>
    </i>
    <i>
      <x v="2291"/>
    </i>
    <i>
      <x v="2206"/>
    </i>
    <i>
      <x v="2012"/>
    </i>
    <i>
      <x v="1808"/>
    </i>
    <i>
      <x v="1609"/>
    </i>
    <i>
      <x v="1603"/>
    </i>
    <i>
      <x v="633"/>
    </i>
    <i>
      <x v="2391"/>
    </i>
    <i>
      <x v="1813"/>
    </i>
    <i>
      <x v="2890"/>
    </i>
    <i>
      <x v="236"/>
    </i>
    <i>
      <x v="2337"/>
    </i>
    <i>
      <x v="288"/>
    </i>
    <i>
      <x v="2167"/>
    </i>
    <i>
      <x v="658"/>
    </i>
    <i>
      <x v="324"/>
    </i>
    <i>
      <x v="779"/>
    </i>
    <i>
      <x v="83"/>
    </i>
    <i>
      <x v="2820"/>
    </i>
    <i>
      <x v="144"/>
    </i>
    <i>
      <x v="638"/>
    </i>
    <i>
      <x v="279"/>
    </i>
    <i>
      <x v="20"/>
    </i>
    <i>
      <x v="1611"/>
    </i>
    <i>
      <x v="1725"/>
    </i>
    <i>
      <x v="722"/>
    </i>
    <i>
      <x v="475"/>
    </i>
    <i>
      <x v="1302"/>
    </i>
    <i>
      <x v="2168"/>
    </i>
    <i>
      <x v="2870"/>
    </i>
    <i>
      <x v="2133"/>
    </i>
    <i>
      <x v="254"/>
    </i>
    <i>
      <x v="2618"/>
    </i>
    <i>
      <x v="1665"/>
    </i>
    <i>
      <x v="1666"/>
    </i>
    <i>
      <x v="2651"/>
    </i>
    <i>
      <x v="1447"/>
    </i>
    <i>
      <x v="1259"/>
    </i>
    <i>
      <x v="99"/>
    </i>
    <i>
      <x v="591"/>
    </i>
    <i>
      <x v="907"/>
    </i>
    <i>
      <x v="915"/>
    </i>
    <i>
      <x v="1810"/>
    </i>
    <i>
      <x v="2605"/>
    </i>
    <i>
      <x v="2546"/>
    </i>
    <i>
      <x v="1707"/>
    </i>
    <i>
      <x v="2393"/>
    </i>
    <i>
      <x v="265"/>
    </i>
    <i>
      <x v="913"/>
    </i>
    <i>
      <x v="2764"/>
    </i>
    <i>
      <x v="2765"/>
    </i>
    <i>
      <x v="1700"/>
    </i>
    <i>
      <x v="588"/>
    </i>
    <i>
      <x v="339"/>
    </i>
    <i>
      <x v="847"/>
    </i>
    <i>
      <x v="2563"/>
    </i>
    <i>
      <x v="2535"/>
    </i>
    <i>
      <x v="2306"/>
    </i>
    <i>
      <x v="1490"/>
    </i>
    <i>
      <x v="2051"/>
    </i>
    <i>
      <x v="2726"/>
    </i>
    <i>
      <x v="2686"/>
    </i>
    <i>
      <x v="2687"/>
    </i>
    <i>
      <x v="2128"/>
    </i>
    <i>
      <x v="1528"/>
    </i>
    <i>
      <x v="1215"/>
    </i>
    <i>
      <x v="629"/>
    </i>
    <i>
      <x v="745"/>
    </i>
    <i>
      <x v="237"/>
    </i>
    <i>
      <x v="1343"/>
    </i>
    <i>
      <x v="1340"/>
    </i>
    <i>
      <x v="1344"/>
    </i>
    <i>
      <x v="1513"/>
    </i>
    <i>
      <x v="22"/>
    </i>
    <i>
      <x v="2115"/>
    </i>
    <i>
      <x v="161"/>
    </i>
    <i>
      <x v="1592"/>
    </i>
    <i>
      <x v="1586"/>
    </i>
    <i>
      <x v="1540"/>
    </i>
    <i>
      <x v="1820"/>
    </i>
    <i>
      <x v="1248"/>
    </i>
    <i>
      <x v="1011"/>
    </i>
    <i>
      <x v="377"/>
    </i>
    <i>
      <x v="388"/>
    </i>
    <i>
      <x v="214"/>
    </i>
    <i>
      <x v="2301"/>
    </i>
    <i>
      <x v="2352"/>
    </i>
    <i>
      <x v="839"/>
    </i>
    <i>
      <x v="1760"/>
    </i>
    <i>
      <x v="34"/>
    </i>
    <i>
      <x v="326"/>
    </i>
    <i>
      <x v="1906"/>
    </i>
    <i>
      <x v="84"/>
    </i>
    <i>
      <x v="1890"/>
    </i>
    <i>
      <x v="2276"/>
    </i>
    <i>
      <x v="116"/>
    </i>
    <i>
      <x v="1443"/>
    </i>
    <i>
      <x v="768"/>
    </i>
    <i>
      <x v="1479"/>
    </i>
    <i>
      <x v="2835"/>
    </i>
    <i>
      <x v="1529"/>
    </i>
    <i>
      <x v="755"/>
    </i>
    <i>
      <x v="411"/>
    </i>
    <i>
      <x v="2472"/>
    </i>
    <i>
      <x v="2525"/>
    </i>
    <i>
      <x v="566"/>
    </i>
    <i>
      <x v="1511"/>
    </i>
    <i>
      <x v="2109"/>
    </i>
    <i>
      <x v="601"/>
    </i>
    <i>
      <x v="2644"/>
    </i>
    <i>
      <x v="73"/>
    </i>
    <i>
      <x v="1940"/>
    </i>
    <i>
      <x v="454"/>
    </i>
    <i>
      <x v="2572"/>
    </i>
    <i>
      <x v="391"/>
    </i>
    <i>
      <x v="589"/>
    </i>
    <i>
      <x v="266"/>
    </i>
    <i>
      <x v="1840"/>
    </i>
    <i>
      <x v="2536"/>
    </i>
    <i>
      <x v="2440"/>
    </i>
    <i>
      <x v="2424"/>
    </i>
    <i>
      <x v="2080"/>
    </i>
    <i>
      <x v="620"/>
    </i>
    <i>
      <x v="62"/>
    </i>
    <i>
      <x v="861"/>
    </i>
    <i>
      <x v="2228"/>
    </i>
    <i>
      <x v="21"/>
    </i>
    <i>
      <x v="564"/>
    </i>
    <i>
      <x v="2582"/>
    </i>
    <i>
      <x v="966"/>
    </i>
    <i>
      <x v="2538"/>
    </i>
    <i>
      <x v="2499"/>
    </i>
    <i>
      <x v="2171"/>
    </i>
    <i>
      <x v="820"/>
    </i>
    <i>
      <x v="157"/>
    </i>
    <i>
      <x v="710"/>
    </i>
    <i>
      <x v="1346"/>
    </i>
    <i>
      <x v="1337"/>
    </i>
    <i>
      <x v="1335"/>
    </i>
    <i>
      <x v="961"/>
    </i>
    <i>
      <x v="19"/>
    </i>
    <i>
      <x v="981"/>
    </i>
    <i>
      <x v="1632"/>
    </i>
    <i>
      <x v="1753"/>
    </i>
    <i>
      <x v="2762"/>
    </i>
    <i>
      <x v="244"/>
    </i>
    <i>
      <x v="2507"/>
    </i>
    <i>
      <x v="2480"/>
    </i>
    <i>
      <x v="982"/>
    </i>
    <i>
      <x v="1456"/>
    </i>
    <i>
      <x v="2428"/>
    </i>
    <i>
      <x v="2886"/>
    </i>
    <i>
      <x v="140"/>
    </i>
    <i>
      <x v="2220"/>
    </i>
    <i>
      <x v="587"/>
    </i>
    <i>
      <x v="47"/>
    </i>
    <i>
      <x v="1815"/>
    </i>
    <i>
      <x v="1266"/>
    </i>
    <i>
      <x v="1752"/>
    </i>
    <i>
      <x v="330"/>
    </i>
    <i>
      <x v="1524"/>
    </i>
    <i>
      <x v="651"/>
    </i>
    <i>
      <x v="442"/>
    </i>
    <i>
      <x v="1796"/>
    </i>
    <i>
      <x v="1385"/>
    </i>
    <i>
      <x v="64"/>
    </i>
    <i>
      <x v="32"/>
    </i>
    <i>
      <x v="251"/>
    </i>
    <i>
      <x v="2300"/>
    </i>
    <i>
      <x v="639"/>
    </i>
    <i>
      <x v="1942"/>
    </i>
    <i>
      <x v="2475"/>
    </i>
    <i>
      <x v="49"/>
    </i>
    <i>
      <x v="2263"/>
    </i>
    <i>
      <x v="943"/>
    </i>
    <i>
      <x v="488"/>
    </i>
    <i>
      <x v="168"/>
    </i>
    <i>
      <x v="166"/>
    </i>
    <i>
      <x v="631"/>
    </i>
    <i>
      <x v="410"/>
    </i>
    <i>
      <x v="821"/>
    </i>
    <i>
      <x v="562"/>
    </i>
    <i>
      <x v="373"/>
    </i>
    <i>
      <x v="2177"/>
    </i>
    <i>
      <x v="431"/>
    </i>
    <i>
      <x v="2794"/>
    </i>
    <i>
      <x v="2798"/>
    </i>
    <i>
      <x v="606"/>
    </i>
    <i>
      <x v="1484"/>
    </i>
    <i>
      <x v="1557"/>
    </i>
    <i>
      <x v="2208"/>
    </i>
    <i>
      <x v="2117"/>
    </i>
    <i>
      <x v="404"/>
    </i>
    <i>
      <x v="1867"/>
    </i>
    <i>
      <x v="2381"/>
    </i>
    <i>
      <x v="1016"/>
    </i>
    <i>
      <x v="2676"/>
    </i>
    <i>
      <x v="1252"/>
    </i>
    <i>
      <x v="590"/>
    </i>
    <i>
      <x v="579"/>
    </i>
    <i>
      <x v="160"/>
    </i>
    <i>
      <x v="81"/>
    </i>
    <i>
      <x v="702"/>
    </i>
    <i>
      <x v="879"/>
    </i>
    <i>
      <x v="2746"/>
    </i>
    <i>
      <x v="2240"/>
    </i>
    <i>
      <x v="1926"/>
    </i>
    <i>
      <x v="74"/>
    </i>
    <i>
      <x v="960"/>
    </i>
    <i>
      <x v="2188"/>
    </i>
    <i>
      <x v="1812"/>
    </i>
    <i>
      <x v="951"/>
    </i>
    <i>
      <x v="2660"/>
    </i>
    <i>
      <x v="2008"/>
    </i>
    <i>
      <x v="2135"/>
    </i>
    <i>
      <x v="1182"/>
    </i>
    <i>
      <x v="2376"/>
    </i>
    <i>
      <x v="2884"/>
    </i>
    <i>
      <x v="2"/>
    </i>
    <i>
      <x v="2652"/>
    </i>
    <i>
      <x v="1010"/>
    </i>
    <i>
      <x v="2202"/>
    </i>
    <i>
      <x v="607"/>
    </i>
    <i>
      <x v="306"/>
    </i>
    <i>
      <x v="305"/>
    </i>
    <i>
      <x v="2239"/>
    </i>
    <i>
      <x v="1231"/>
    </i>
    <i>
      <x v="159"/>
    </i>
    <i>
      <x v="1928"/>
    </i>
    <i>
      <x v="103"/>
    </i>
    <i>
      <x v="1232"/>
    </i>
    <i>
      <x v="2571"/>
    </i>
    <i>
      <x v="2494"/>
    </i>
    <i>
      <x v="2493"/>
    </i>
    <i>
      <x v="1673"/>
    </i>
    <i>
      <x v="259"/>
    </i>
    <i>
      <x v="2599"/>
    </i>
    <i>
      <x v="1615"/>
    </i>
    <i>
      <x v="762"/>
    </i>
    <i>
      <x v="235"/>
    </i>
    <i>
      <x v="2253"/>
    </i>
    <i>
      <x v="973"/>
    </i>
    <i>
      <x v="570"/>
    </i>
    <i>
      <x v="1273"/>
    </i>
    <i>
      <x v="513"/>
    </i>
    <i>
      <x v="1664"/>
    </i>
    <i>
      <x v="758"/>
    </i>
    <i>
      <x v="2473"/>
    </i>
    <i>
      <x v="2724"/>
    </i>
    <i>
      <x v="1208"/>
    </i>
    <i>
      <x v="1778"/>
    </i>
    <i>
      <x v="480"/>
    </i>
    <i>
      <x v="2481"/>
    </i>
    <i>
      <x v="518"/>
    </i>
    <i>
      <x v="2531"/>
    </i>
    <i>
      <x v="2457"/>
    </i>
    <i>
      <x v="2734"/>
    </i>
    <i>
      <x v="2078"/>
    </i>
    <i>
      <x v="2076"/>
    </i>
    <i>
      <x v="2085"/>
    </i>
    <i>
      <x v="863"/>
    </i>
    <i>
      <x v="2640"/>
    </i>
    <i>
      <x v="2641"/>
    </i>
    <i>
      <x v="2639"/>
    </i>
    <i>
      <x v="2777"/>
    </i>
    <i>
      <x v="1271"/>
    </i>
    <i>
      <x v="1471"/>
    </i>
    <i>
      <x v="1986"/>
    </i>
    <i>
      <x v="2512"/>
    </i>
    <i>
      <x v="2486"/>
    </i>
    <i>
      <x v="1276"/>
    </i>
    <i>
      <x v="2466"/>
    </i>
    <i>
      <x v="2646"/>
    </i>
    <i>
      <x v="2523"/>
    </i>
    <i>
      <x v="2583"/>
    </i>
    <i>
      <x v="2119"/>
    </i>
    <i>
      <x v="2858"/>
    </i>
    <i>
      <x v="2279"/>
    </i>
    <i>
      <x v="198"/>
    </i>
    <i>
      <x v="2584"/>
    </i>
    <i>
      <x v="1717"/>
    </i>
    <i>
      <x v="2807"/>
    </i>
    <i>
      <x v="1368"/>
    </i>
    <i>
      <x v="1298"/>
    </i>
    <i>
      <x v="1314"/>
    </i>
    <i>
      <x v="753"/>
    </i>
    <i>
      <x v="2842"/>
    </i>
    <i>
      <x v="546"/>
    </i>
    <i>
      <x v="1478"/>
    </i>
    <i>
      <x v="2477"/>
    </i>
    <i>
      <x v="1178"/>
    </i>
    <i>
      <x v="1241"/>
    </i>
    <i>
      <x v="1202"/>
    </i>
    <i>
      <x v="162"/>
    </i>
    <i>
      <x v="2243"/>
    </i>
    <i>
      <x v="1936"/>
    </i>
    <i>
      <x v="805"/>
    </i>
    <i>
      <x v="366"/>
    </i>
    <i>
      <x v="2079"/>
    </i>
    <i>
      <x v="2083"/>
    </i>
    <i>
      <x v="1361"/>
    </i>
    <i>
      <x v="2789"/>
    </i>
    <i>
      <x v="1222"/>
    </i>
    <i>
      <x v="1811"/>
    </i>
    <i>
      <x v="859"/>
    </i>
    <i>
      <x v="1349"/>
    </i>
    <i>
      <x v="1396"/>
    </i>
    <i>
      <x v="1347"/>
    </i>
    <i>
      <x v="1345"/>
    </i>
    <i>
      <x v="1350"/>
    </i>
    <i>
      <x v="1339"/>
    </i>
    <i>
      <x v="1527"/>
    </i>
    <i>
      <x v="456"/>
    </i>
    <i>
      <x v="525"/>
    </i>
    <i>
      <x v="273"/>
    </i>
    <i>
      <x v="1306"/>
    </i>
    <i>
      <x v="905"/>
    </i>
    <i>
      <x v="1985"/>
    </i>
    <i>
      <x v="2761"/>
    </i>
    <i>
      <x v="862"/>
    </i>
    <i>
      <x v="2275"/>
    </i>
    <i>
      <x v="1607"/>
    </i>
    <i>
      <x v="490"/>
    </i>
    <i>
      <x v="491"/>
    </i>
    <i>
      <x v="2737"/>
    </i>
    <i>
      <x v="2430"/>
    </i>
    <i>
      <x v="2314"/>
    </i>
    <i>
      <x v="2074"/>
    </i>
    <i>
      <x v="1657"/>
    </i>
    <i>
      <x v="668"/>
    </i>
    <i>
      <x v="664"/>
    </i>
    <i>
      <x v="337"/>
    </i>
    <i>
      <x v="1887"/>
    </i>
    <i>
      <x v="2894"/>
    </i>
    <i>
      <x v="421"/>
    </i>
    <i>
      <x v="2911"/>
    </i>
    <i>
      <x v="548"/>
    </i>
    <i>
      <x v="1175"/>
    </i>
    <i>
      <x v="857"/>
    </i>
    <i>
      <x v="2874"/>
    </i>
    <i>
      <x v="2497"/>
    </i>
    <i>
      <x v="669"/>
    </i>
    <i>
      <x v="1591"/>
    </i>
    <i>
      <x v="2608"/>
    </i>
    <i>
      <x v="9"/>
    </i>
    <i>
      <x v="744"/>
    </i>
    <i>
      <x v="6"/>
    </i>
    <i>
      <x v="2384"/>
    </i>
    <i>
      <x v="1221"/>
    </i>
    <i>
      <x v="724"/>
    </i>
    <i>
      <x v="1399"/>
    </i>
    <i>
      <x v="1348"/>
    </i>
    <i>
      <x v="1400"/>
    </i>
    <i>
      <x v="1336"/>
    </i>
    <i>
      <x v="1341"/>
    </i>
    <i>
      <x v="2840"/>
    </i>
    <i>
      <x v="2736"/>
    </i>
    <i>
      <x v="407"/>
    </i>
    <i>
      <x v="709"/>
    </i>
    <i>
      <x v="1207"/>
    </i>
    <i>
      <x v="1572"/>
    </i>
    <i>
      <x v="1816"/>
    </i>
    <i>
      <x v="580"/>
    </i>
    <i>
      <x v="1970"/>
    </i>
    <i>
      <x v="654"/>
    </i>
    <i>
      <x v="1317"/>
    </i>
    <i>
      <x v="1913"/>
    </i>
    <i>
      <x v="72"/>
    </i>
    <i>
      <x v="2086"/>
    </i>
    <i>
      <x v="2092"/>
    </i>
    <i>
      <x v="1224"/>
    </i>
    <i>
      <x v="2792"/>
    </i>
    <i>
      <x v="2105"/>
    </i>
    <i>
      <x v="476"/>
    </i>
    <i>
      <x v="439"/>
    </i>
    <i>
      <x v="1746"/>
    </i>
    <i>
      <x v="2716"/>
    </i>
    <i>
      <x v="2400"/>
    </i>
    <i>
      <x v="2665"/>
    </i>
    <i>
      <x v="1961"/>
    </i>
    <i>
      <x v="2439"/>
    </i>
    <i>
      <x v="2900"/>
    </i>
    <i>
      <x v="1233"/>
    </i>
    <i>
      <x v="382"/>
    </i>
    <i>
      <x v="1516"/>
    </i>
    <i>
      <x v="2666"/>
    </i>
    <i>
      <x v="2427"/>
    </i>
    <i>
      <x v="1515"/>
    </i>
    <i>
      <x v="750"/>
    </i>
    <i>
      <x v="1438"/>
    </i>
    <i>
      <x v="1251"/>
    </i>
    <i>
      <x v="75"/>
    </i>
    <i>
      <x v="1487"/>
    </i>
    <i>
      <x v="278"/>
    </i>
    <i>
      <x v="1832"/>
    </i>
    <i>
      <x v="2330"/>
    </i>
    <i>
      <x v="2882"/>
    </i>
    <i>
      <x v="2091"/>
    </i>
    <i>
      <x v="2619"/>
    </i>
    <i>
      <x v="1503"/>
    </i>
    <i>
      <x v="424"/>
    </i>
    <i>
      <x v="2597"/>
    </i>
    <i>
      <x v="2529"/>
    </i>
    <i>
      <x v="119"/>
    </i>
    <i>
      <x v="901"/>
    </i>
    <i>
      <x v="2837"/>
    </i>
    <i>
      <x v="1908"/>
    </i>
    <i>
      <x v="1519"/>
    </i>
    <i>
      <x v="2655"/>
    </i>
    <i>
      <x v="2495"/>
    </i>
    <i>
      <x v="2492"/>
    </i>
    <i>
      <x v="916"/>
    </i>
    <i>
      <x v="342"/>
    </i>
    <i>
      <x v="2390"/>
    </i>
    <i>
      <x v="804"/>
    </i>
    <i>
      <x v="52"/>
    </i>
    <i>
      <x v="2871"/>
    </i>
    <i>
      <x v="1193"/>
    </i>
    <i>
      <x v="2876"/>
    </i>
    <i>
      <x v="1561"/>
    </i>
    <i>
      <x v="1526"/>
    </i>
    <i>
      <x v="815"/>
    </i>
    <i>
      <x v="1309"/>
    </i>
    <i>
      <x v="2534"/>
    </i>
    <i>
      <x v="57"/>
    </i>
    <i>
      <x v="2920"/>
    </i>
    <i>
      <x v="1862"/>
    </i>
    <i>
      <x v="733"/>
    </i>
    <i>
      <x v="1402"/>
    </i>
    <i>
      <x v="1401"/>
    </i>
    <i>
      <x v="280"/>
    </i>
    <i>
      <x v="2763"/>
    </i>
    <i>
      <x v="56"/>
    </i>
    <i>
      <x v="865"/>
    </i>
    <i>
      <x v="2728"/>
    </i>
    <i>
      <x v="1378"/>
    </i>
    <i>
      <x v="2093"/>
    </i>
    <i>
      <x v="2088"/>
    </i>
    <i>
      <x v="2081"/>
    </i>
    <i>
      <x v="2084"/>
    </i>
    <i>
      <x v="1476"/>
    </i>
    <i>
      <x v="988"/>
    </i>
    <i>
      <x v="328"/>
    </i>
    <i>
      <x v="1783"/>
    </i>
    <i>
      <x v="287"/>
    </i>
    <i>
      <x v="888"/>
    </i>
    <i>
      <x v="2073"/>
    </i>
    <i>
      <x v="1559"/>
    </i>
    <i>
      <x v="785"/>
    </i>
    <i>
      <x v="1892"/>
    </i>
    <i>
      <x v="2311"/>
    </i>
    <i>
      <x v="1980"/>
    </i>
    <i>
      <x v="1895"/>
    </i>
    <i>
      <x v="720"/>
    </i>
    <i>
      <x v="934"/>
    </i>
    <i>
      <x v="941"/>
    </i>
    <i>
      <x v="932"/>
    </i>
    <i>
      <x v="2805"/>
    </i>
    <i>
      <x v="1579"/>
    </i>
    <i>
      <x v="2679"/>
    </i>
    <i>
      <x v="1180"/>
    </i>
    <i>
      <x v="952"/>
    </i>
    <i>
      <x v="1580"/>
    </i>
    <i>
      <x v="1578"/>
    </i>
    <i>
      <x v="1505"/>
    </i>
    <i>
      <x v="933"/>
    </i>
    <i>
      <x v="645"/>
    </i>
    <i>
      <x v="222"/>
    </i>
    <i>
      <x v="512"/>
    </i>
    <i>
      <x v="2931"/>
    </i>
    <i>
      <x v="1217"/>
    </i>
    <i>
      <x v="42"/>
    </i>
    <i>
      <x v="2134"/>
    </i>
    <i>
      <x v="329"/>
    </i>
    <i>
      <x v="18"/>
    </i>
    <i>
      <x v="1530"/>
    </i>
    <i>
      <x v="2281"/>
    </i>
    <i>
      <x v="2087"/>
    </i>
    <i>
      <x v="2089"/>
    </i>
    <i>
      <x v="2098"/>
    </i>
    <i>
      <x v="2077"/>
    </i>
    <i>
      <x v="2152"/>
    </i>
    <i>
      <x v="1670"/>
    </i>
    <i>
      <x v="2210"/>
    </i>
    <i>
      <x v="88"/>
    </i>
    <i>
      <x v="31"/>
    </i>
    <i>
      <x v="1581"/>
    </i>
    <i>
      <x v="1371"/>
    </i>
    <i>
      <x v="7"/>
    </i>
    <i>
      <x v="2729"/>
    </i>
    <i>
      <x v="2532"/>
    </i>
    <i>
      <x v="780"/>
    </i>
    <i>
      <x v="574"/>
    </i>
    <i>
      <x v="936"/>
    </i>
    <i>
      <x v="729"/>
    </i>
    <i>
      <x v="730"/>
    </i>
    <i>
      <x v="1888"/>
    </i>
    <i>
      <x v="2699"/>
    </i>
    <i>
      <x v="1931"/>
    </i>
    <i>
      <x v="405"/>
    </i>
    <i>
      <x v="1008"/>
    </i>
    <i>
      <x v="260"/>
    </i>
    <i>
      <x v="498"/>
    </i>
    <i>
      <x v="2915"/>
    </i>
    <i>
      <x v="2936"/>
    </i>
    <i>
      <x v="2211"/>
    </i>
    <i>
      <x v="2615"/>
    </i>
    <i>
      <x v="12"/>
    </i>
    <i>
      <x v="1338"/>
    </i>
    <i>
      <x v="1403"/>
    </i>
    <i>
      <x v="1549"/>
    </i>
    <i>
      <x v="1304"/>
    </i>
    <i>
      <x v="2395"/>
    </i>
    <i>
      <x v="703"/>
    </i>
    <i>
      <x v="793"/>
    </i>
    <i>
      <x v="917"/>
    </i>
    <i>
      <x v="1410"/>
    </i>
    <i>
      <x v="2096"/>
    </i>
    <i>
      <x v="2587"/>
    </i>
    <i>
      <x v="536"/>
    </i>
    <i>
      <x v="211"/>
    </i>
    <i>
      <x v="1199"/>
    </i>
    <i>
      <x v="1998"/>
    </i>
    <i>
      <x v="156"/>
    </i>
    <i>
      <x v="714"/>
    </i>
    <i>
      <x v="1835"/>
    </i>
    <i>
      <x v="1834"/>
    </i>
    <i>
      <x v="1907"/>
    </i>
    <i>
      <x v="1839"/>
    </i>
    <i>
      <x v="1833"/>
    </i>
    <i>
      <x v="1838"/>
    </i>
    <i>
      <x v="1910"/>
    </i>
    <i>
      <x v="1836"/>
    </i>
    <i>
      <x v="1953"/>
    </i>
    <i>
      <x v="1582"/>
    </i>
    <i>
      <x v="1583"/>
    </i>
    <i>
      <x v="1584"/>
    </i>
    <i>
      <x v="2530"/>
    </i>
    <i>
      <x v="737"/>
    </i>
    <i>
      <x v="1553"/>
    </i>
    <i>
      <x v="1747"/>
    </i>
    <i>
      <x v="1659"/>
    </i>
    <i>
      <x v="760"/>
    </i>
    <i>
      <x v="1320"/>
    </i>
    <i>
      <x v="1800"/>
    </i>
    <i>
      <x v="2528"/>
    </i>
    <i>
      <x v="1577"/>
    </i>
    <i>
      <x v="494"/>
    </i>
    <i>
      <x v="1501"/>
    </i>
    <i>
      <x v="1366"/>
    </i>
    <i>
      <x v="530"/>
    </i>
    <i>
      <x v="2705"/>
    </i>
    <i>
      <x v="1518"/>
    </i>
    <i>
      <x v="603"/>
    </i>
    <i>
      <x v="487"/>
    </i>
    <i>
      <x v="2730"/>
    </i>
    <i>
      <x v="1555"/>
    </i>
    <i>
      <x v="226"/>
    </i>
    <i>
      <x v="229"/>
    </i>
    <i>
      <x v="2620"/>
    </i>
    <i>
      <x v="38"/>
    </i>
    <i>
      <x v="2836"/>
    </i>
    <i>
      <x v="621"/>
    </i>
    <i>
      <x v="1634"/>
    </i>
    <i>
      <x v="2834"/>
    </i>
    <i>
      <x v="2445"/>
    </i>
    <i>
      <x v="2757"/>
    </i>
    <i>
      <x v="1525"/>
    </i>
    <i>
      <x v="2793"/>
    </i>
    <i>
      <x v="37"/>
    </i>
    <i>
      <x v="2094"/>
    </i>
    <i>
      <x v="2095"/>
    </i>
    <i>
      <x v="497"/>
    </i>
    <i>
      <x v="2581"/>
    </i>
    <i>
      <x v="225"/>
    </i>
    <i>
      <x v="2778"/>
    </i>
    <i>
      <x v="2504"/>
    </i>
    <i>
      <x v="2839"/>
    </i>
    <i>
      <x v="1562"/>
    </i>
    <i>
      <x v="2222"/>
    </i>
    <i>
      <x v="2218"/>
    </i>
    <i>
      <x v="2219"/>
    </i>
    <i>
      <x v="2156"/>
    </i>
    <i>
      <x v="515"/>
    </i>
    <i>
      <x v="2097"/>
    </i>
    <i>
      <x v="2038"/>
    </i>
    <i>
      <x v="2795"/>
    </i>
    <i t="grand">
      <x/>
    </i>
  </rowItems>
  <colFields count="1">
    <field x="-2"/>
  </colFields>
  <colItems count="2">
    <i>
      <x/>
    </i>
    <i i="1">
      <x v="1"/>
    </i>
  </colItems>
  <pageFields count="3">
    <pageField fld="2" hier="-1"/>
    <pageField fld="3" hier="-1"/>
    <pageField fld="11" hier="-1"/>
  </pageFields>
  <dataFields count="2">
    <dataField name="Valor USD" fld="18" baseField="0" baseItem="0" numFmtId="166"/>
    <dataField name="% Representación" fld="18" showDataAs="percentOfTotal" baseField="0" baseItem="0" numFmtId="10"/>
  </dataFields>
  <formats count="5">
    <format dxfId="70">
      <pivotArea dataOnly="0" outline="0" fieldPosition="0">
        <references count="1">
          <reference field="11" count="0"/>
        </references>
      </pivotArea>
    </format>
    <format dxfId="69">
      <pivotArea outline="0" fieldPosition="0">
        <references count="1">
          <reference field="4294967294" count="1">
            <x v="1"/>
          </reference>
        </references>
      </pivotArea>
    </format>
    <format dxfId="68">
      <pivotArea dataOnly="0" outline="0" fieldPosition="0">
        <references count="1">
          <reference field="4294967294" count="1">
            <x v="0"/>
          </reference>
        </references>
      </pivotArea>
    </format>
    <format dxfId="67">
      <pivotArea dataOnly="0" outline="0" fieldPosition="0">
        <references count="1">
          <reference field="4294967294" count="1">
            <x v="1"/>
          </reference>
        </references>
      </pivotArea>
    </format>
    <format dxfId="66">
      <pivotArea outline="0" collapsedLevelsAreSubtotals="1" fieldPosition="0">
        <references count="1">
          <reference field="4294967294" count="1" selected="0">
            <x v="0"/>
          </reference>
        </references>
      </pivotArea>
    </format>
  </formats>
  <conditionalFormats count="1">
    <conditionalFormat priority="2">
      <pivotAreas count="99">
        <pivotArea type="data" collapsedLevelsAreSubtotals="1" fieldPosition="0">
          <references count="2">
            <reference field="4294967294" count="1" selected="0">
              <x v="1"/>
            </reference>
            <reference field="9" count="1">
              <x v="2942"/>
            </reference>
          </references>
        </pivotArea>
        <pivotArea type="data" collapsedLevelsAreSubtotals="1" fieldPosition="0">
          <references count="2">
            <reference field="4294967294" count="1" selected="0">
              <x v="1"/>
            </reference>
            <reference field="9" count="1">
              <x v="1621"/>
            </reference>
          </references>
        </pivotArea>
        <pivotArea type="data" collapsedLevelsAreSubtotals="1" fieldPosition="0">
          <references count="2">
            <reference field="4294967294" count="1" selected="0">
              <x v="1"/>
            </reference>
            <reference field="9" count="1">
              <x v="1967"/>
            </reference>
          </references>
        </pivotArea>
        <pivotArea type="data" collapsedLevelsAreSubtotals="1" fieldPosition="0">
          <references count="2">
            <reference field="4294967294" count="1" selected="0">
              <x v="1"/>
            </reference>
            <reference field="9" count="1">
              <x v="2567"/>
            </reference>
          </references>
        </pivotArea>
        <pivotArea type="data" collapsedLevelsAreSubtotals="1" fieldPosition="0">
          <references count="2">
            <reference field="4294967294" count="1" selected="0">
              <x v="1"/>
            </reference>
            <reference field="9" count="1">
              <x v="1047"/>
            </reference>
          </references>
        </pivotArea>
        <pivotArea type="data" collapsedLevelsAreSubtotals="1" fieldPosition="0">
          <references count="2">
            <reference field="4294967294" count="1" selected="0">
              <x v="1"/>
            </reference>
            <reference field="9" count="1">
              <x v="923"/>
            </reference>
          </references>
        </pivotArea>
        <pivotArea type="data" collapsedLevelsAreSubtotals="1" fieldPosition="0">
          <references count="2">
            <reference field="4294967294" count="1" selected="0">
              <x v="1"/>
            </reference>
            <reference field="9" count="1">
              <x v="1079"/>
            </reference>
          </references>
        </pivotArea>
        <pivotArea type="data" collapsedLevelsAreSubtotals="1" fieldPosition="0">
          <references count="2">
            <reference field="4294967294" count="1" selected="0">
              <x v="1"/>
            </reference>
            <reference field="9" count="1">
              <x v="170"/>
            </reference>
          </references>
        </pivotArea>
        <pivotArea type="data" collapsedLevelsAreSubtotals="1" fieldPosition="0">
          <references count="2">
            <reference field="4294967294" count="1" selected="0">
              <x v="1"/>
            </reference>
            <reference field="9" count="1">
              <x v="1211"/>
            </reference>
          </references>
        </pivotArea>
        <pivotArea type="data" collapsedLevelsAreSubtotals="1" fieldPosition="0">
          <references count="2">
            <reference field="4294967294" count="1" selected="0">
              <x v="1"/>
            </reference>
            <reference field="9" count="1">
              <x v="1126"/>
            </reference>
          </references>
        </pivotArea>
        <pivotArea type="data" collapsedLevelsAreSubtotals="1" fieldPosition="0">
          <references count="2">
            <reference field="4294967294" count="1" selected="0">
              <x v="1"/>
            </reference>
            <reference field="9" count="1">
              <x v="293"/>
            </reference>
          </references>
        </pivotArea>
        <pivotArea type="data" collapsedLevelsAreSubtotals="1" fieldPosition="0">
          <references count="2">
            <reference field="4294967294" count="1" selected="0">
              <x v="1"/>
            </reference>
            <reference field="9" count="1">
              <x v="2927"/>
            </reference>
          </references>
        </pivotArea>
        <pivotArea type="data" collapsedLevelsAreSubtotals="1" fieldPosition="0">
          <references count="2">
            <reference field="4294967294" count="1" selected="0">
              <x v="1"/>
            </reference>
            <reference field="9" count="1">
              <x v="2513"/>
            </reference>
          </references>
        </pivotArea>
        <pivotArea type="data" collapsedLevelsAreSubtotals="1" fieldPosition="0">
          <references count="2">
            <reference field="4294967294" count="1" selected="0">
              <x v="1"/>
            </reference>
            <reference field="9" count="1">
              <x v="1040"/>
            </reference>
          </references>
        </pivotArea>
        <pivotArea type="data" collapsedLevelsAreSubtotals="1" fieldPosition="0">
          <references count="2">
            <reference field="4294967294" count="1" selected="0">
              <x v="1"/>
            </reference>
            <reference field="9" count="1">
              <x v="2633"/>
            </reference>
          </references>
        </pivotArea>
        <pivotArea type="data" collapsedLevelsAreSubtotals="1" fieldPosition="0">
          <references count="2">
            <reference field="4294967294" count="1" selected="0">
              <x v="1"/>
            </reference>
            <reference field="9" count="1">
              <x v="1028"/>
            </reference>
          </references>
        </pivotArea>
        <pivotArea type="data" collapsedLevelsAreSubtotals="1" fieldPosition="0">
          <references count="2">
            <reference field="4294967294" count="1" selected="0">
              <x v="1"/>
            </reference>
            <reference field="9" count="1">
              <x v="2347"/>
            </reference>
          </references>
        </pivotArea>
        <pivotArea type="data" collapsedLevelsAreSubtotals="1" fieldPosition="0">
          <references count="2">
            <reference field="4294967294" count="1" selected="0">
              <x v="1"/>
            </reference>
            <reference field="9" count="1">
              <x v="886"/>
            </reference>
          </references>
        </pivotArea>
        <pivotArea type="data" collapsedLevelsAreSubtotals="1" fieldPosition="0">
          <references count="2">
            <reference field="4294967294" count="1" selected="0">
              <x v="1"/>
            </reference>
            <reference field="9" count="1">
              <x v="1150"/>
            </reference>
          </references>
        </pivotArea>
        <pivotArea type="data" collapsedLevelsAreSubtotals="1" fieldPosition="0">
          <references count="2">
            <reference field="4294967294" count="1" selected="0">
              <x v="1"/>
            </reference>
            <reference field="9" count="1">
              <x v="1056"/>
            </reference>
          </references>
        </pivotArea>
        <pivotArea type="data" collapsedLevelsAreSubtotals="1" fieldPosition="0">
          <references count="2">
            <reference field="4294967294" count="1" selected="0">
              <x v="1"/>
            </reference>
            <reference field="9" count="1">
              <x v="1210"/>
            </reference>
          </references>
        </pivotArea>
        <pivotArea type="data" collapsedLevelsAreSubtotals="1" fieldPosition="0">
          <references count="2">
            <reference field="4294967294" count="1" selected="0">
              <x v="1"/>
            </reference>
            <reference field="9" count="1">
              <x v="2031"/>
            </reference>
          </references>
        </pivotArea>
        <pivotArea type="data" collapsedLevelsAreSubtotals="1" fieldPosition="0">
          <references count="2">
            <reference field="4294967294" count="1" selected="0">
              <x v="1"/>
            </reference>
            <reference field="9" count="1">
              <x v="1293"/>
            </reference>
          </references>
        </pivotArea>
        <pivotArea type="data" collapsedLevelsAreSubtotals="1" fieldPosition="0">
          <references count="2">
            <reference field="4294967294" count="1" selected="0">
              <x v="1"/>
            </reference>
            <reference field="9" count="1">
              <x v="479"/>
            </reference>
          </references>
        </pivotArea>
        <pivotArea type="data" collapsedLevelsAreSubtotals="1" fieldPosition="0">
          <references count="2">
            <reference field="4294967294" count="1" selected="0">
              <x v="1"/>
            </reference>
            <reference field="9" count="1">
              <x v="2742"/>
            </reference>
          </references>
        </pivotArea>
        <pivotArea type="data" collapsedLevelsAreSubtotals="1" fieldPosition="0">
          <references count="2">
            <reference field="4294967294" count="1" selected="0">
              <x v="1"/>
            </reference>
            <reference field="9" count="1">
              <x v="1027"/>
            </reference>
          </references>
        </pivotArea>
        <pivotArea type="data" collapsedLevelsAreSubtotals="1" fieldPosition="0">
          <references count="2">
            <reference field="4294967294" count="1" selected="0">
              <x v="1"/>
            </reference>
            <reference field="9" count="1">
              <x v="1329"/>
            </reference>
          </references>
        </pivotArea>
        <pivotArea type="data" collapsedLevelsAreSubtotals="1" fieldPosition="0">
          <references count="2">
            <reference field="4294967294" count="1" selected="0">
              <x v="1"/>
            </reference>
            <reference field="9" count="1">
              <x v="414"/>
            </reference>
          </references>
        </pivotArea>
        <pivotArea type="data" collapsedLevelsAreSubtotals="1" fieldPosition="0">
          <references count="2">
            <reference field="4294967294" count="1" selected="0">
              <x v="1"/>
            </reference>
            <reference field="9" count="1">
              <x v="2070"/>
            </reference>
          </references>
        </pivotArea>
        <pivotArea type="data" collapsedLevelsAreSubtotals="1" fieldPosition="0">
          <references count="2">
            <reference field="4294967294" count="1" selected="0">
              <x v="1"/>
            </reference>
            <reference field="9" count="1">
              <x v="1499"/>
            </reference>
          </references>
        </pivotArea>
        <pivotArea type="data" collapsedLevelsAreSubtotals="1" fieldPosition="0">
          <references count="2">
            <reference field="4294967294" count="1" selected="0">
              <x v="1"/>
            </reference>
            <reference field="9" count="1">
              <x v="1332"/>
            </reference>
          </references>
        </pivotArea>
        <pivotArea type="data" collapsedLevelsAreSubtotals="1" fieldPosition="0">
          <references count="2">
            <reference field="4294967294" count="1" selected="0">
              <x v="1"/>
            </reference>
            <reference field="9" count="1">
              <x v="1292"/>
            </reference>
          </references>
        </pivotArea>
        <pivotArea type="data" collapsedLevelsAreSubtotals="1" fieldPosition="0">
          <references count="2">
            <reference field="4294967294" count="1" selected="0">
              <x v="1"/>
            </reference>
            <reference field="9" count="1">
              <x v="2032"/>
            </reference>
          </references>
        </pivotArea>
        <pivotArea type="data" collapsedLevelsAreSubtotals="1" fieldPosition="0">
          <references count="2">
            <reference field="4294967294" count="1" selected="0">
              <x v="1"/>
            </reference>
            <reference field="9" count="1">
              <x v="1680"/>
            </reference>
          </references>
        </pivotArea>
        <pivotArea type="data" collapsedLevelsAreSubtotals="1" fieldPosition="0">
          <references count="2">
            <reference field="4294967294" count="1" selected="0">
              <x v="1"/>
            </reference>
            <reference field="9" count="1">
              <x v="2634"/>
            </reference>
          </references>
        </pivotArea>
        <pivotArea type="data" collapsedLevelsAreSubtotals="1" fieldPosition="0">
          <references count="2">
            <reference field="4294967294" count="1" selected="0">
              <x v="1"/>
            </reference>
            <reference field="9" count="1">
              <x v="1051"/>
            </reference>
          </references>
        </pivotArea>
        <pivotArea type="data" collapsedLevelsAreSubtotals="1" fieldPosition="0">
          <references count="2">
            <reference field="4294967294" count="1" selected="0">
              <x v="1"/>
            </reference>
            <reference field="9" count="1">
              <x v="206"/>
            </reference>
          </references>
        </pivotArea>
        <pivotArea type="data" collapsedLevelsAreSubtotals="1" fieldPosition="0">
          <references count="2">
            <reference field="4294967294" count="1" selected="0">
              <x v="1"/>
            </reference>
            <reference field="9" count="1">
              <x v="985"/>
            </reference>
          </references>
        </pivotArea>
        <pivotArea type="data" collapsedLevelsAreSubtotals="1" fieldPosition="0">
          <references count="2">
            <reference field="4294967294" count="1" selected="0">
              <x v="1"/>
            </reference>
            <reference field="9" count="1">
              <x v="947"/>
            </reference>
          </references>
        </pivotArea>
        <pivotArea type="data" collapsedLevelsAreSubtotals="1" fieldPosition="0">
          <references count="2">
            <reference field="4294967294" count="1" selected="0">
              <x v="1"/>
            </reference>
            <reference field="9" count="1">
              <x v="1331"/>
            </reference>
          </references>
        </pivotArea>
        <pivotArea type="data" collapsedLevelsAreSubtotals="1" fieldPosition="0">
          <references count="2">
            <reference field="4294967294" count="1" selected="0">
              <x v="1"/>
            </reference>
            <reference field="9" count="1">
              <x v="1585"/>
            </reference>
          </references>
        </pivotArea>
        <pivotArea type="data" collapsedLevelsAreSubtotals="1" fieldPosition="0">
          <references count="2">
            <reference field="4294967294" count="1" selected="0">
              <x v="1"/>
            </reference>
            <reference field="9" count="1">
              <x v="1209"/>
            </reference>
          </references>
        </pivotArea>
        <pivotArea type="data" collapsedLevelsAreSubtotals="1" fieldPosition="0">
          <references count="2">
            <reference field="4294967294" count="1" selected="0">
              <x v="1"/>
            </reference>
            <reference field="9" count="1">
              <x v="2215"/>
            </reference>
          </references>
        </pivotArea>
        <pivotArea type="data" collapsedLevelsAreSubtotals="1" fieldPosition="0">
          <references count="2">
            <reference field="4294967294" count="1" selected="0">
              <x v="1"/>
            </reference>
            <reference field="9" count="1">
              <x v="1604"/>
            </reference>
          </references>
        </pivotArea>
        <pivotArea type="data" collapsedLevelsAreSubtotals="1" fieldPosition="0">
          <references count="2">
            <reference field="4294967294" count="1" selected="0">
              <x v="1"/>
            </reference>
            <reference field="9" count="1">
              <x v="1030"/>
            </reference>
          </references>
        </pivotArea>
        <pivotArea type="data" collapsedLevelsAreSubtotals="1" fieldPosition="0">
          <references count="2">
            <reference field="4294967294" count="1" selected="0">
              <x v="1"/>
            </reference>
            <reference field="9" count="1">
              <x v="1086"/>
            </reference>
          </references>
        </pivotArea>
        <pivotArea type="data" collapsedLevelsAreSubtotals="1" fieldPosition="0">
          <references count="2">
            <reference field="4294967294" count="1" selected="0">
              <x v="1"/>
            </reference>
            <reference field="9" count="1">
              <x v="1881"/>
            </reference>
          </references>
        </pivotArea>
        <pivotArea type="data" collapsedLevelsAreSubtotals="1" fieldPosition="0">
          <references count="2">
            <reference field="4294967294" count="1" selected="0">
              <x v="1"/>
            </reference>
            <reference field="9" count="1">
              <x v="534"/>
            </reference>
          </references>
        </pivotArea>
        <pivotArea type="data" collapsedLevelsAreSubtotals="1" fieldPosition="0">
          <references count="2">
            <reference field="4294967294" count="1" selected="0">
              <x v="1"/>
            </reference>
            <reference field="9" count="1">
              <x v="1024"/>
            </reference>
          </references>
        </pivotArea>
        <pivotArea type="data" collapsedLevelsAreSubtotals="1" fieldPosition="0">
          <references count="2">
            <reference field="4294967294" count="1" selected="0">
              <x v="1"/>
            </reference>
            <reference field="9" count="1">
              <x v="1058"/>
            </reference>
          </references>
        </pivotArea>
        <pivotArea type="data" collapsedLevelsAreSubtotals="1" fieldPosition="0">
          <references count="2">
            <reference field="4294967294" count="1" selected="0">
              <x v="1"/>
            </reference>
            <reference field="9" count="1">
              <x v="441"/>
            </reference>
          </references>
        </pivotArea>
        <pivotArea type="data" collapsedLevelsAreSubtotals="1" fieldPosition="0">
          <references count="2">
            <reference field="4294967294" count="1" selected="0">
              <x v="1"/>
            </reference>
            <reference field="9" count="1">
              <x v="2565"/>
            </reference>
          </references>
        </pivotArea>
        <pivotArea type="data" collapsedLevelsAreSubtotals="1" fieldPosition="0">
          <references count="2">
            <reference field="4294967294" count="1" selected="0">
              <x v="1"/>
            </reference>
            <reference field="9" count="1">
              <x v="999"/>
            </reference>
          </references>
        </pivotArea>
        <pivotArea type="data" collapsedLevelsAreSubtotals="1" fieldPosition="0">
          <references count="2">
            <reference field="4294967294" count="1" selected="0">
              <x v="1"/>
            </reference>
            <reference field="9" count="1">
              <x v="1158"/>
            </reference>
          </references>
        </pivotArea>
        <pivotArea type="data" collapsedLevelsAreSubtotals="1" fieldPosition="0">
          <references count="2">
            <reference field="4294967294" count="1" selected="0">
              <x v="1"/>
            </reference>
            <reference field="9" count="1">
              <x v="2034"/>
            </reference>
          </references>
        </pivotArea>
        <pivotArea type="data" collapsedLevelsAreSubtotals="1" fieldPosition="0">
          <references count="2">
            <reference field="4294967294" count="1" selected="0">
              <x v="1"/>
            </reference>
            <reference field="9" count="1">
              <x v="830"/>
            </reference>
          </references>
        </pivotArea>
        <pivotArea type="data" collapsedLevelsAreSubtotals="1" fieldPosition="0">
          <references count="2">
            <reference field="4294967294" count="1" selected="0">
              <x v="1"/>
            </reference>
            <reference field="9" count="1">
              <x v="2178"/>
            </reference>
          </references>
        </pivotArea>
        <pivotArea type="data" collapsedLevelsAreSubtotals="1" fieldPosition="0">
          <references count="2">
            <reference field="4294967294" count="1" selected="0">
              <x v="1"/>
            </reference>
            <reference field="9" count="1">
              <x v="275"/>
            </reference>
          </references>
        </pivotArea>
        <pivotArea type="data" collapsedLevelsAreSubtotals="1" fieldPosition="0">
          <references count="2">
            <reference field="4294967294" count="1" selected="0">
              <x v="1"/>
            </reference>
            <reference field="9" count="1">
              <x v="1148"/>
            </reference>
          </references>
        </pivotArea>
        <pivotArea type="data" collapsedLevelsAreSubtotals="1" fieldPosition="0">
          <references count="2">
            <reference field="4294967294" count="1" selected="0">
              <x v="1"/>
            </reference>
            <reference field="9" count="1">
              <x v="2335"/>
            </reference>
          </references>
        </pivotArea>
        <pivotArea type="data" collapsedLevelsAreSubtotals="1" fieldPosition="0">
          <references count="2">
            <reference field="4294967294" count="1" selected="0">
              <x v="1"/>
            </reference>
            <reference field="9" count="1">
              <x v="1922"/>
            </reference>
          </references>
        </pivotArea>
        <pivotArea type="data" collapsedLevelsAreSubtotals="1" fieldPosition="0">
          <references count="2">
            <reference field="4294967294" count="1" selected="0">
              <x v="1"/>
            </reference>
            <reference field="9" count="1">
              <x v="1423"/>
            </reference>
          </references>
        </pivotArea>
        <pivotArea type="data" collapsedLevelsAreSubtotals="1" fieldPosition="0">
          <references count="2">
            <reference field="4294967294" count="1" selected="0">
              <x v="1"/>
            </reference>
            <reference field="9" count="1">
              <x v="2861"/>
            </reference>
          </references>
        </pivotArea>
        <pivotArea type="data" collapsedLevelsAreSubtotals="1" fieldPosition="0">
          <references count="2">
            <reference field="4294967294" count="1" selected="0">
              <x v="1"/>
            </reference>
            <reference field="9" count="1">
              <x v="1031"/>
            </reference>
          </references>
        </pivotArea>
        <pivotArea type="data" collapsedLevelsAreSubtotals="1" fieldPosition="0">
          <references count="2">
            <reference field="4294967294" count="1" selected="0">
              <x v="1"/>
            </reference>
            <reference field="9" count="1">
              <x v="2033"/>
            </reference>
          </references>
        </pivotArea>
        <pivotArea type="data" collapsedLevelsAreSubtotals="1" fieldPosition="0">
          <references count="2">
            <reference field="4294967294" count="1" selected="0">
              <x v="1"/>
            </reference>
            <reference field="9" count="1">
              <x v="1550"/>
            </reference>
          </references>
        </pivotArea>
        <pivotArea type="data" collapsedLevelsAreSubtotals="1" fieldPosition="0">
          <references count="2">
            <reference field="4294967294" count="1" selected="0">
              <x v="1"/>
            </reference>
            <reference field="9" count="1">
              <x v="2242"/>
            </reference>
          </references>
        </pivotArea>
        <pivotArea type="data" collapsedLevelsAreSubtotals="1" fieldPosition="0">
          <references count="2">
            <reference field="4294967294" count="1" selected="0">
              <x v="1"/>
            </reference>
            <reference field="9" count="1">
              <x v="682"/>
            </reference>
          </references>
        </pivotArea>
        <pivotArea type="data" collapsedLevelsAreSubtotals="1" fieldPosition="0">
          <references count="2">
            <reference field="4294967294" count="1" selected="0">
              <x v="1"/>
            </reference>
            <reference field="9" count="1">
              <x v="2569"/>
            </reference>
          </references>
        </pivotArea>
        <pivotArea type="data" collapsedLevelsAreSubtotals="1" fieldPosition="0">
          <references count="2">
            <reference field="4294967294" count="1" selected="0">
              <x v="1"/>
            </reference>
            <reference field="9" count="1">
              <x v="1453"/>
            </reference>
          </references>
        </pivotArea>
        <pivotArea type="data" collapsedLevelsAreSubtotals="1" fieldPosition="0">
          <references count="2">
            <reference field="4294967294" count="1" selected="0">
              <x v="1"/>
            </reference>
            <reference field="9" count="1">
              <x v="1785"/>
            </reference>
          </references>
        </pivotArea>
        <pivotArea type="data" collapsedLevelsAreSubtotals="1" fieldPosition="0">
          <references count="2">
            <reference field="4294967294" count="1" selected="0">
              <x v="1"/>
            </reference>
            <reference field="9" count="1">
              <x v="2558"/>
            </reference>
          </references>
        </pivotArea>
        <pivotArea type="data" collapsedLevelsAreSubtotals="1" fieldPosition="0">
          <references count="2">
            <reference field="4294967294" count="1" selected="0">
              <x v="1"/>
            </reference>
            <reference field="9" count="1">
              <x v="2273"/>
            </reference>
          </references>
        </pivotArea>
        <pivotArea type="data" collapsedLevelsAreSubtotals="1" fieldPosition="0">
          <references count="2">
            <reference field="4294967294" count="1" selected="0">
              <x v="1"/>
            </reference>
            <reference field="9" count="1">
              <x v="2691"/>
            </reference>
          </references>
        </pivotArea>
        <pivotArea type="data" collapsedLevelsAreSubtotals="1" fieldPosition="0">
          <references count="2">
            <reference field="4294967294" count="1" selected="0">
              <x v="1"/>
            </reference>
            <reference field="9" count="1">
              <x v="1963"/>
            </reference>
          </references>
        </pivotArea>
        <pivotArea type="data" collapsedLevelsAreSubtotals="1" fieldPosition="0">
          <references count="2">
            <reference field="4294967294" count="1" selected="0">
              <x v="1"/>
            </reference>
            <reference field="9" count="1">
              <x v="2179"/>
            </reference>
          </references>
        </pivotArea>
        <pivotArea type="data" collapsedLevelsAreSubtotals="1" fieldPosition="0">
          <references count="2">
            <reference field="4294967294" count="1" selected="0">
              <x v="1"/>
            </reference>
            <reference field="9" count="1">
              <x v="1575"/>
            </reference>
          </references>
        </pivotArea>
        <pivotArea type="data" collapsedLevelsAreSubtotals="1" fieldPosition="0">
          <references count="2">
            <reference field="4294967294" count="1" selected="0">
              <x v="1"/>
            </reference>
            <reference field="9" count="1">
              <x v="2184"/>
            </reference>
          </references>
        </pivotArea>
        <pivotArea type="data" collapsedLevelsAreSubtotals="1" fieldPosition="0">
          <references count="2">
            <reference field="4294967294" count="1" selected="0">
              <x v="1"/>
            </reference>
            <reference field="9" count="1">
              <x v="1681"/>
            </reference>
          </references>
        </pivotArea>
        <pivotArea type="data" collapsedLevelsAreSubtotals="1" fieldPosition="0">
          <references count="2">
            <reference field="4294967294" count="1" selected="0">
              <x v="1"/>
            </reference>
            <reference field="9" count="1">
              <x v="1726"/>
            </reference>
          </references>
        </pivotArea>
        <pivotArea type="data" collapsedLevelsAreSubtotals="1" fieldPosition="0">
          <references count="2">
            <reference field="4294967294" count="1" selected="0">
              <x v="1"/>
            </reference>
            <reference field="9" count="1">
              <x v="1274"/>
            </reference>
          </references>
        </pivotArea>
        <pivotArea type="data" collapsedLevelsAreSubtotals="1" fieldPosition="0">
          <references count="2">
            <reference field="4294967294" count="1" selected="0">
              <x v="1"/>
            </reference>
            <reference field="9" count="1">
              <x v="1995"/>
            </reference>
          </references>
        </pivotArea>
        <pivotArea type="data" collapsedLevelsAreSubtotals="1" fieldPosition="0">
          <references count="2">
            <reference field="4294967294" count="1" selected="0">
              <x v="1"/>
            </reference>
            <reference field="9" count="1">
              <x v="246"/>
            </reference>
          </references>
        </pivotArea>
        <pivotArea type="data" collapsedLevelsAreSubtotals="1" fieldPosition="0">
          <references count="2">
            <reference field="4294967294" count="1" selected="0">
              <x v="1"/>
            </reference>
            <reference field="9" count="1">
              <x v="1327"/>
            </reference>
          </references>
        </pivotArea>
        <pivotArea type="data" collapsedLevelsAreSubtotals="1" fieldPosition="0">
          <references count="2">
            <reference field="4294967294" count="1" selected="0">
              <x v="1"/>
            </reference>
            <reference field="9" count="1">
              <x v="2232"/>
            </reference>
          </references>
        </pivotArea>
        <pivotArea type="data" collapsedLevelsAreSubtotals="1" fieldPosition="0">
          <references count="2">
            <reference field="4294967294" count="1" selected="0">
              <x v="1"/>
            </reference>
            <reference field="9" count="1">
              <x v="2468"/>
            </reference>
          </references>
        </pivotArea>
        <pivotArea type="data" collapsedLevelsAreSubtotals="1" fieldPosition="0">
          <references count="2">
            <reference field="4294967294" count="1" selected="0">
              <x v="1"/>
            </reference>
            <reference field="9" count="1">
              <x v="938"/>
            </reference>
          </references>
        </pivotArea>
        <pivotArea type="data" collapsedLevelsAreSubtotals="1" fieldPosition="0">
          <references count="2">
            <reference field="4294967294" count="1" selected="0">
              <x v="1"/>
            </reference>
            <reference field="9" count="1">
              <x v="1294"/>
            </reference>
          </references>
        </pivotArea>
        <pivotArea type="data" collapsedLevelsAreSubtotals="1" fieldPosition="0">
          <references count="2">
            <reference field="4294967294" count="1" selected="0">
              <x v="1"/>
            </reference>
            <reference field="9" count="1">
              <x v="2846"/>
            </reference>
          </references>
        </pivotArea>
        <pivotArea type="data" collapsedLevelsAreSubtotals="1" fieldPosition="0">
          <references count="2">
            <reference field="4294967294" count="1" selected="0">
              <x v="1"/>
            </reference>
            <reference field="9" count="1">
              <x v="1405"/>
            </reference>
          </references>
        </pivotArea>
        <pivotArea type="data" collapsedLevelsAreSubtotals="1" fieldPosition="0">
          <references count="2">
            <reference field="4294967294" count="1" selected="0">
              <x v="1"/>
            </reference>
            <reference field="9" count="1">
              <x v="1029"/>
            </reference>
          </references>
        </pivotArea>
        <pivotArea type="data" collapsedLevelsAreSubtotals="1" fieldPosition="0">
          <references count="2">
            <reference field="4294967294" count="1" selected="0">
              <x v="1"/>
            </reference>
            <reference field="9" count="1">
              <x v="2702"/>
            </reference>
          </references>
        </pivotArea>
        <pivotArea type="data" collapsedLevelsAreSubtotals="1" fieldPosition="0">
          <references count="2">
            <reference field="4294967294" count="1" selected="0">
              <x v="1"/>
            </reference>
            <reference field="9" count="1">
              <x v="1620"/>
            </reference>
          </references>
        </pivotArea>
        <pivotArea type="data" collapsedLevelsAreSubtotals="1" fieldPosition="0">
          <references count="2">
            <reference field="4294967294" count="1" selected="0">
              <x v="1"/>
            </reference>
            <reference field="9" count="1">
              <x v="1397"/>
            </reference>
          </references>
        </pivotArea>
        <pivotArea type="data" collapsedLevelsAreSubtotals="1" fieldPosition="0">
          <references count="2">
            <reference field="4294967294" count="1" selected="0">
              <x v="1"/>
            </reference>
            <reference field="9" count="1">
              <x v="685"/>
            </reference>
          </references>
        </pivotArea>
        <pivotArea type="data" collapsedLevelsAreSubtotals="1" fieldPosition="0">
          <references count="2">
            <reference field="4294967294" count="1" selected="0">
              <x v="1"/>
            </reference>
            <reference field="9" count="1">
              <x v="1842"/>
            </reference>
          </references>
        </pivotArea>
        <pivotArea type="data" collapsedLevelsAreSubtotals="1" fieldPosition="0">
          <references count="2">
            <reference field="4294967294" count="1" selected="0">
              <x v="1"/>
            </reference>
            <reference field="9" count="1">
              <x v="1654"/>
            </reference>
          </references>
        </pivotArea>
        <pivotArea type="data" collapsedLevelsAreSubtotals="1" fieldPosition="0">
          <references count="2">
            <reference field="4294967294" count="1" selected="0">
              <x v="1"/>
            </reference>
            <reference field="9" count="1">
              <x v="2056"/>
            </reference>
          </references>
        </pivotArea>
        <pivotArea type="data" collapsedLevelsAreSubtotals="1" fieldPosition="0">
          <references count="2">
            <reference field="4294967294" count="1" selected="0">
              <x v="1"/>
            </reference>
            <reference field="9" count="1">
              <x v="117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 xr10:uid="{251BE7CA-2439-45A7-9715-855972411305}" sourceName="Tipo">
  <pivotTables>
    <pivotTable tabId="3" name="TablaDinámica4"/>
  </pivotTables>
  <data>
    <tabular pivotCacheId="268209888">
      <items count="7">
        <i x="2" s="1"/>
        <i x="0" s="1"/>
        <i x="1" s="1"/>
        <i x="3" s="1"/>
        <i x="6" s="1" nd="1"/>
        <i x="4"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Organización_compras" xr10:uid="{32A06053-0938-42D3-B9C8-06DFFC1F8D4F}" sourceName="Organización compras">
  <pivotTables>
    <pivotTable tabId="3" name="TablaDinámica4"/>
  </pivotTables>
  <data>
    <tabular pivotCacheId="268209888">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xr10:uid="{13E665AF-026D-47BC-94F7-DEC6A9BB57E7}" cache="SegmentaciónDeDatos_Tipo" caption="Tipo" columnCount="2" rowHeight="220133"/>
  <slicer name="Organización compras" xr10:uid="{907B0C67-CDC6-41A4-AB53-DE870FC81E00}" cache="SegmentaciónDeDatos_Organización_compras" caption="Organización compras" columnCount="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DEEF7E-A6B0-43A0-80E4-C04EC7CC535E}" name="Tabla1" displayName="Tabla1" ref="A1:U4807" totalsRowShown="0" headerRowDxfId="40" headerRowBorderDxfId="38" tableBorderDxfId="39">
  <autoFilter ref="A1:U4807" xr:uid="{00000000-0001-0000-0000-000000000000}"/>
  <sortState xmlns:xlrd2="http://schemas.microsoft.com/office/spreadsheetml/2017/richdata2" ref="A2:U4807">
    <sortCondition descending="1" ref="S1:S4807"/>
  </sortState>
  <tableColumns count="21">
    <tableColumn id="1" xr3:uid="{B8D0269D-D946-4FCC-A0E0-ECE0A677E04C}" name="Centro"/>
    <tableColumn id="20" xr3:uid="{AE01CE0F-0F4B-49F4-ADC2-5DDA9682BF5D}" name="País" dataDxfId="30">
      <calculatedColumnFormula>LEFT(Tabla1[[#This Row],[Organización compras]],2)</calculatedColumnFormula>
    </tableColumn>
    <tableColumn id="18" xr3:uid="{48E42856-64C5-4DBA-BB55-DBF96995769A}" name="Organización compras"/>
    <tableColumn id="2" xr3:uid="{AF37E3C2-3E10-4762-9BF5-A20A014927EE}" name="Grupo de compras"/>
    <tableColumn id="22" xr3:uid="{C0D47227-6472-42A0-A8ED-B525A5F0FF11}" name="G.compras" dataDxfId="31">
      <calculatedColumnFormula>VLOOKUP(Tabla1[[#This Row],[Grupo de compras]],'Grupo compras'!$A$1:$B$115,2,FALSE)</calculatedColumnFormula>
    </tableColumn>
    <tableColumn id="3" xr3:uid="{DAE22D48-2935-427E-A183-4F464CA1CB49}" name="Solicitante"/>
    <tableColumn id="19" xr3:uid="{D30744DB-92D3-4CE2-9A9C-2510CC8D1287}" name="Tipo" dataDxfId="35"/>
    <tableColumn id="4" xr3:uid="{BA463A01-AF51-4DCF-BCDA-7E8044907130}" name="Solicitud de pedido"/>
    <tableColumn id="5" xr3:uid="{80CC0F2E-D1AC-4451-98C1-00EC64392590}" name="Posición de pedido"/>
    <tableColumn id="6" xr3:uid="{B6C7894B-6015-4C40-9794-86A29A6142A8}" name="Pedido"/>
    <tableColumn id="7" xr3:uid="{A5BEB609-368C-4F59-AAD3-F0AB62004F76}" name="Texto breve"/>
    <tableColumn id="8" xr3:uid="{5724480F-3B6A-40DA-A5BF-358F48CC04D5}" name="Fecha de solicitud" dataDxfId="34"/>
    <tableColumn id="9" xr3:uid="{4E7B8DED-F3C7-4388-BFE6-48B3B389E386}" name="Creado por" dataDxfId="37"/>
    <tableColumn id="10" xr3:uid="{A9C28F16-56E4-4F24-86B9-46B4DD9DEC29}" name="Clase documento"/>
    <tableColumn id="11" xr3:uid="{A780C0A0-7757-45CB-A6E4-EA8163345D96}" name="Grupo de artículos"/>
    <tableColumn id="12" xr3:uid="{EFAB706D-ACFA-4A24-AEA2-AC97757A7FC2}" name="Proveedor fijo"/>
    <tableColumn id="13" xr3:uid="{360F3072-150F-47A5-95A4-897D9F94CF57}" name="Nombre de proveedor"/>
    <tableColumn id="14" xr3:uid="{B3115549-8AE3-442F-BA06-8051A16D3BD7}" name="Valor total" dataDxfId="33"/>
    <tableColumn id="15" xr3:uid="{5E13BCF7-8856-4011-B9A8-9B63319891AC}" name="Valor total USD" dataDxfId="32" dataCellStyle="Millares"/>
    <tableColumn id="16" xr3:uid="{E4817146-AB67-4DA2-9757-DAA3E8699F5D}" name="Moneda" dataDxfId="36" dataCellStyle="Millares"/>
    <tableColumn id="17" xr3:uid="{D11ABDBB-7DCB-4DDC-9485-7989F0C25C8C}" name="Indicador de borrado"/>
  </tableColumns>
  <tableStyleInfo name="TableStyleLight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4807"/>
  <sheetViews>
    <sheetView tabSelected="1" zoomScale="85" zoomScaleNormal="85" workbookViewId="0">
      <selection activeCell="H10" sqref="H10"/>
    </sheetView>
  </sheetViews>
  <sheetFormatPr baseColWidth="10" defaultColWidth="8.7265625" defaultRowHeight="12.5" x14ac:dyDescent="0.25"/>
  <cols>
    <col min="1" max="2" width="8.6328125" customWidth="1"/>
    <col min="3" max="3" width="14" bestFit="1" customWidth="1"/>
    <col min="4" max="4" width="10" customWidth="1"/>
    <col min="5" max="5" width="16.26953125" customWidth="1"/>
    <col min="6" max="6" width="14.54296875" customWidth="1"/>
    <col min="7" max="7" width="14" customWidth="1"/>
    <col min="8" max="8" width="21" bestFit="1" customWidth="1"/>
    <col min="9" max="9" width="19.54296875" customWidth="1"/>
    <col min="10" max="10" width="12" bestFit="1" customWidth="1"/>
    <col min="11" max="11" width="42" bestFit="1" customWidth="1"/>
    <col min="12" max="12" width="20" bestFit="1" customWidth="1"/>
    <col min="13" max="13" width="14" customWidth="1"/>
    <col min="14" max="14" width="17.90625" customWidth="1"/>
    <col min="15" max="15" width="20" bestFit="1" customWidth="1"/>
    <col min="16" max="16" width="16" bestFit="1" customWidth="1"/>
    <col min="17" max="17" width="42.08984375" bestFit="1" customWidth="1"/>
    <col min="18" max="18" width="13" customWidth="1"/>
    <col min="19" max="19" width="18" style="41" customWidth="1"/>
    <col min="20" max="20" width="9.81640625" customWidth="1"/>
    <col min="21" max="21" width="21.1796875" customWidth="1"/>
  </cols>
  <sheetData>
    <row r="1" spans="1:21" s="6" customFormat="1" ht="42" customHeight="1" x14ac:dyDescent="0.25">
      <c r="A1" s="5" t="s">
        <v>170</v>
      </c>
      <c r="B1" s="5" t="s">
        <v>675</v>
      </c>
      <c r="C1" s="5" t="s">
        <v>337</v>
      </c>
      <c r="D1" s="5" t="s">
        <v>171</v>
      </c>
      <c r="E1" s="5" t="s">
        <v>11656</v>
      </c>
      <c r="F1" s="5" t="s">
        <v>172</v>
      </c>
      <c r="G1" s="5" t="s">
        <v>344</v>
      </c>
      <c r="H1" s="5" t="s">
        <v>173</v>
      </c>
      <c r="I1" s="5" t="s">
        <v>174</v>
      </c>
      <c r="J1" s="5" t="s">
        <v>175</v>
      </c>
      <c r="K1" s="5" t="s">
        <v>176</v>
      </c>
      <c r="L1" s="10" t="s">
        <v>177</v>
      </c>
      <c r="M1" s="5" t="s">
        <v>178</v>
      </c>
      <c r="N1" s="5" t="s">
        <v>179</v>
      </c>
      <c r="O1" s="5" t="s">
        <v>180</v>
      </c>
      <c r="P1" s="5" t="s">
        <v>181</v>
      </c>
      <c r="Q1" s="5" t="s">
        <v>182</v>
      </c>
      <c r="R1" s="5" t="s">
        <v>183</v>
      </c>
      <c r="S1" s="40" t="s">
        <v>349</v>
      </c>
      <c r="T1" s="5" t="s">
        <v>184</v>
      </c>
      <c r="U1" s="5" t="s">
        <v>185</v>
      </c>
    </row>
    <row r="2" spans="1:21" x14ac:dyDescent="0.25">
      <c r="A2" t="s">
        <v>351</v>
      </c>
      <c r="B2" t="str">
        <f>LEFT(Tabla1[[#This Row],[Organización compras]],2)</f>
        <v>CL</v>
      </c>
      <c r="C2" t="s">
        <v>339</v>
      </c>
      <c r="D2">
        <v>634</v>
      </c>
      <c r="E2" t="str">
        <f>VLOOKUP(Tabla1[[#This Row],[Grupo de compras]],'Grupo compras'!$A$1:$B$115,2,FALSE)</f>
        <v>CL Proyectos 5</v>
      </c>
      <c r="F2" t="s">
        <v>352</v>
      </c>
      <c r="G2" t="str">
        <f>LEFT(Tabla1[[#This Row],[Solicitud de pedido]],2)</f>
        <v>13</v>
      </c>
      <c r="H2" t="s">
        <v>384</v>
      </c>
      <c r="I2" t="s">
        <v>88</v>
      </c>
      <c r="J2" t="s">
        <v>385</v>
      </c>
      <c r="K2" t="s">
        <v>386</v>
      </c>
      <c r="L2" s="1">
        <v>46056</v>
      </c>
      <c r="M2" t="s">
        <v>26</v>
      </c>
      <c r="N2" t="s">
        <v>45</v>
      </c>
      <c r="O2" t="s">
        <v>0</v>
      </c>
      <c r="P2" t="s">
        <v>387</v>
      </c>
      <c r="Q2" t="s">
        <v>388</v>
      </c>
      <c r="R2" s="2">
        <v>325400</v>
      </c>
      <c r="S2" s="37">
        <f>Tabla1[[#This Row],[Valor total]]/'T.C.'!$B$4</f>
        <v>13558333.333333334</v>
      </c>
      <c r="T2" t="s">
        <v>11</v>
      </c>
      <c r="U2" t="s">
        <v>3</v>
      </c>
    </row>
    <row r="3" spans="1:21" x14ac:dyDescent="0.25">
      <c r="A3" t="s">
        <v>24</v>
      </c>
      <c r="B3" t="str">
        <f>LEFT(Tabla1[[#This Row],[Organización compras]],2)</f>
        <v>CL</v>
      </c>
      <c r="C3" t="s">
        <v>339</v>
      </c>
      <c r="D3">
        <v>634</v>
      </c>
      <c r="E3" t="str">
        <f>VLOOKUP(Tabla1[[#This Row],[Grupo de compras]],'Grupo compras'!$A$1:$B$115,2,FALSE)</f>
        <v>CL Proyectos 5</v>
      </c>
      <c r="F3" t="s">
        <v>352</v>
      </c>
      <c r="G3" t="str">
        <f>LEFT(Tabla1[[#This Row],[Solicitud de pedido]],2)</f>
        <v>13</v>
      </c>
      <c r="H3" t="s">
        <v>389</v>
      </c>
      <c r="I3" t="s">
        <v>88</v>
      </c>
      <c r="J3" t="s">
        <v>390</v>
      </c>
      <c r="K3" t="s">
        <v>391</v>
      </c>
      <c r="L3" s="1">
        <v>46065</v>
      </c>
      <c r="M3" t="s">
        <v>26</v>
      </c>
      <c r="N3" t="s">
        <v>45</v>
      </c>
      <c r="O3" t="s">
        <v>0</v>
      </c>
      <c r="P3" t="s">
        <v>392</v>
      </c>
      <c r="Q3" t="s">
        <v>393</v>
      </c>
      <c r="R3" s="2">
        <v>10231</v>
      </c>
      <c r="S3" s="37">
        <f>Tabla1[[#This Row],[Valor total]]/'T.C.'!$B$4</f>
        <v>426291.66666666669</v>
      </c>
      <c r="T3" t="s">
        <v>11</v>
      </c>
      <c r="U3" t="s">
        <v>3</v>
      </c>
    </row>
    <row r="4" spans="1:21" x14ac:dyDescent="0.25">
      <c r="A4" t="s">
        <v>7</v>
      </c>
      <c r="B4" t="str">
        <f>LEFT(Tabla1[[#This Row],[Organización compras]],2)</f>
        <v>CL</v>
      </c>
      <c r="C4" t="s">
        <v>339</v>
      </c>
      <c r="D4">
        <v>911</v>
      </c>
      <c r="E4" t="str">
        <f>VLOOKUP(Tabla1[[#This Row],[Grupo de compras]],'Grupo compras'!$A$1:$B$115,2,FALSE)</f>
        <v>Corp A. Finanzas</v>
      </c>
      <c r="F4" t="s">
        <v>311</v>
      </c>
      <c r="G4" t="str">
        <f>LEFT(Tabla1[[#This Row],[Solicitud de pedido]],2)</f>
        <v>14</v>
      </c>
      <c r="H4" t="s">
        <v>312</v>
      </c>
      <c r="I4" t="s">
        <v>88</v>
      </c>
      <c r="J4" t="s">
        <v>313</v>
      </c>
      <c r="K4" t="s">
        <v>314</v>
      </c>
      <c r="L4" s="1">
        <v>46084</v>
      </c>
      <c r="M4" t="s">
        <v>74</v>
      </c>
      <c r="N4" t="s">
        <v>46</v>
      </c>
      <c r="O4" t="s">
        <v>0</v>
      </c>
      <c r="P4" t="s">
        <v>315</v>
      </c>
      <c r="Q4" t="s">
        <v>316</v>
      </c>
      <c r="R4" s="2">
        <v>363745833</v>
      </c>
      <c r="S4" s="37">
        <f>Tabla1[[#This Row],[Valor total]]/'T.C.'!$B$3</f>
        <v>392843.77112740703</v>
      </c>
      <c r="T4" t="s">
        <v>6</v>
      </c>
      <c r="U4" t="s">
        <v>3</v>
      </c>
    </row>
    <row r="5" spans="1:21" x14ac:dyDescent="0.25">
      <c r="A5" t="s">
        <v>12</v>
      </c>
      <c r="B5" t="str">
        <f>LEFT(Tabla1[[#This Row],[Organización compras]],2)</f>
        <v>PE</v>
      </c>
      <c r="C5" t="s">
        <v>340</v>
      </c>
      <c r="D5">
        <v>802</v>
      </c>
      <c r="E5" t="str">
        <f>VLOOKUP(Tabla1[[#This Row],[Grupo de compras]],'Grupo compras'!$A$1:$B$115,2,FALSE)</f>
        <v>PE Ops Mall</v>
      </c>
      <c r="F5" t="s">
        <v>13</v>
      </c>
      <c r="G5" t="str">
        <f>LEFT(Tabla1[[#This Row],[Solicitud de pedido]],2)</f>
        <v>13</v>
      </c>
      <c r="H5" t="s">
        <v>156</v>
      </c>
      <c r="I5" t="s">
        <v>88</v>
      </c>
      <c r="J5" t="s">
        <v>157</v>
      </c>
      <c r="K5" t="s">
        <v>158</v>
      </c>
      <c r="L5" s="1">
        <v>46042</v>
      </c>
      <c r="M5" t="s">
        <v>14</v>
      </c>
      <c r="N5" t="s">
        <v>45</v>
      </c>
      <c r="O5" t="s">
        <v>0</v>
      </c>
      <c r="P5" t="s">
        <v>119</v>
      </c>
      <c r="Q5" t="s">
        <v>120</v>
      </c>
      <c r="R5" s="2">
        <v>1112964</v>
      </c>
      <c r="S5" s="37">
        <f>Tabla1[[#This Row],[Valor total]]/'T.C.'!$B$2</f>
        <v>322598.26086956519</v>
      </c>
      <c r="T5" t="s">
        <v>2</v>
      </c>
      <c r="U5" t="s">
        <v>3</v>
      </c>
    </row>
    <row r="6" spans="1:21" x14ac:dyDescent="0.25">
      <c r="A6" t="s">
        <v>7</v>
      </c>
      <c r="B6" t="str">
        <f>LEFT(Tabla1[[#This Row],[Organización compras]],2)</f>
        <v>CL</v>
      </c>
      <c r="C6" t="s">
        <v>339</v>
      </c>
      <c r="D6">
        <v>635</v>
      </c>
      <c r="E6" t="str">
        <f>VLOOKUP(Tabla1[[#This Row],[Grupo de compras]],'Grupo compras'!$A$1:$B$115,2,FALSE)</f>
        <v>CL Proyectos 6</v>
      </c>
      <c r="F6" t="s">
        <v>353</v>
      </c>
      <c r="G6" t="str">
        <f>LEFT(Tabla1[[#This Row],[Solicitud de pedido]],2)</f>
        <v>12</v>
      </c>
      <c r="H6" t="s">
        <v>394</v>
      </c>
      <c r="I6" t="s">
        <v>88</v>
      </c>
      <c r="J6" t="s">
        <v>395</v>
      </c>
      <c r="K6" t="s">
        <v>396</v>
      </c>
      <c r="L6" s="1">
        <v>46051</v>
      </c>
      <c r="M6" t="s">
        <v>26</v>
      </c>
      <c r="N6" t="s">
        <v>1</v>
      </c>
      <c r="O6" t="s">
        <v>0</v>
      </c>
      <c r="P6" t="s">
        <v>72</v>
      </c>
      <c r="Q6" t="s">
        <v>73</v>
      </c>
      <c r="R6" s="2">
        <v>6513.2</v>
      </c>
      <c r="S6" s="37">
        <f>Tabla1[[#This Row],[Valor total]]/'T.C.'!$B$4</f>
        <v>271383.33333333331</v>
      </c>
      <c r="T6" t="s">
        <v>11</v>
      </c>
      <c r="U6" t="s">
        <v>3</v>
      </c>
    </row>
    <row r="7" spans="1:21" x14ac:dyDescent="0.25">
      <c r="A7" t="s">
        <v>16</v>
      </c>
      <c r="B7" t="str">
        <f>LEFT(Tabla1[[#This Row],[Organización compras]],2)</f>
        <v>PE</v>
      </c>
      <c r="C7" t="s">
        <v>681</v>
      </c>
      <c r="D7">
        <v>816</v>
      </c>
      <c r="E7" t="str">
        <f>VLOOKUP(Tabla1[[#This Row],[Grupo de compras]],'Grupo compras'!$A$1:$B$115,2,FALSE)</f>
        <v>PE Sgcia Infra</v>
      </c>
      <c r="F7" t="s">
        <v>354</v>
      </c>
      <c r="G7" t="str">
        <f>LEFT(Tabla1[[#This Row],[Solicitud de pedido]],2)</f>
        <v>13</v>
      </c>
      <c r="H7" t="s">
        <v>397</v>
      </c>
      <c r="I7" t="s">
        <v>88</v>
      </c>
      <c r="J7" t="s">
        <v>398</v>
      </c>
      <c r="K7" t="s">
        <v>399</v>
      </c>
      <c r="L7" s="1">
        <v>46055</v>
      </c>
      <c r="M7" t="s">
        <v>400</v>
      </c>
      <c r="N7" t="s">
        <v>45</v>
      </c>
      <c r="O7" t="s">
        <v>0</v>
      </c>
      <c r="P7" t="s">
        <v>401</v>
      </c>
      <c r="Q7" t="s">
        <v>402</v>
      </c>
      <c r="R7" s="2">
        <v>556010.93999999994</v>
      </c>
      <c r="S7" s="37">
        <f>Tabla1[[#This Row],[Valor total]]/'T.C.'!$B$2</f>
        <v>161162.59130434779</v>
      </c>
      <c r="T7" t="s">
        <v>2</v>
      </c>
      <c r="U7" t="s">
        <v>3</v>
      </c>
    </row>
    <row r="8" spans="1:21" x14ac:dyDescent="0.25">
      <c r="A8" t="s">
        <v>16</v>
      </c>
      <c r="B8" t="str">
        <f>LEFT(Tabla1[[#This Row],[Organización compras]],2)</f>
        <v>PE</v>
      </c>
      <c r="C8" t="s">
        <v>681</v>
      </c>
      <c r="D8">
        <v>811</v>
      </c>
      <c r="E8" t="str">
        <f>VLOOKUP(Tabla1[[#This Row],[Grupo de compras]],'Grupo compras'!$A$1:$B$115,2,FALSE)</f>
        <v>PE Área Admin</v>
      </c>
      <c r="F8" t="s">
        <v>355</v>
      </c>
      <c r="G8" t="str">
        <f>LEFT(Tabla1[[#This Row],[Solicitud de pedido]],2)</f>
        <v>12</v>
      </c>
      <c r="H8" t="s">
        <v>403</v>
      </c>
      <c r="I8" t="s">
        <v>88</v>
      </c>
      <c r="J8" t="s">
        <v>404</v>
      </c>
      <c r="K8" t="s">
        <v>405</v>
      </c>
      <c r="L8" s="1">
        <v>46034</v>
      </c>
      <c r="M8" t="s">
        <v>406</v>
      </c>
      <c r="N8" t="s">
        <v>1</v>
      </c>
      <c r="O8" t="s">
        <v>5</v>
      </c>
      <c r="P8" t="s">
        <v>407</v>
      </c>
      <c r="Q8" t="s">
        <v>408</v>
      </c>
      <c r="R8" s="2">
        <v>531274</v>
      </c>
      <c r="S8" s="37">
        <f>Tabla1[[#This Row],[Valor total]]/'T.C.'!$B$2</f>
        <v>153992.46376811594</v>
      </c>
      <c r="T8" t="s">
        <v>2</v>
      </c>
      <c r="U8" t="s">
        <v>3</v>
      </c>
    </row>
    <row r="9" spans="1:21" x14ac:dyDescent="0.25">
      <c r="A9" t="s">
        <v>16</v>
      </c>
      <c r="B9" t="str">
        <f>LEFT(Tabla1[[#This Row],[Organización compras]],2)</f>
        <v>PE</v>
      </c>
      <c r="C9" t="s">
        <v>681</v>
      </c>
      <c r="D9">
        <v>816</v>
      </c>
      <c r="E9" t="str">
        <f>VLOOKUP(Tabla1[[#This Row],[Grupo de compras]],'Grupo compras'!$A$1:$B$115,2,FALSE)</f>
        <v>PE Sgcia Infra</v>
      </c>
      <c r="F9" t="s">
        <v>354</v>
      </c>
      <c r="G9" t="str">
        <f>LEFT(Tabla1[[#This Row],[Solicitud de pedido]],2)</f>
        <v>13</v>
      </c>
      <c r="H9" t="s">
        <v>409</v>
      </c>
      <c r="I9" t="s">
        <v>88</v>
      </c>
      <c r="J9" t="s">
        <v>410</v>
      </c>
      <c r="K9" t="s">
        <v>411</v>
      </c>
      <c r="L9" s="1">
        <v>46057</v>
      </c>
      <c r="M9" t="s">
        <v>400</v>
      </c>
      <c r="N9" t="s">
        <v>45</v>
      </c>
      <c r="O9" t="s">
        <v>0</v>
      </c>
      <c r="P9" t="s">
        <v>412</v>
      </c>
      <c r="Q9" t="s">
        <v>413</v>
      </c>
      <c r="R9" s="2">
        <v>511117.48</v>
      </c>
      <c r="S9" s="37">
        <f>Tabla1[[#This Row],[Valor total]]/'T.C.'!$B$2</f>
        <v>148149.99420289852</v>
      </c>
      <c r="T9" t="s">
        <v>2</v>
      </c>
      <c r="U9" t="s">
        <v>3</v>
      </c>
    </row>
    <row r="10" spans="1:21" x14ac:dyDescent="0.25">
      <c r="A10" t="s">
        <v>7</v>
      </c>
      <c r="B10" t="str">
        <f>LEFT(Tabla1[[#This Row],[Organización compras]],2)</f>
        <v>CL</v>
      </c>
      <c r="C10" t="s">
        <v>339</v>
      </c>
      <c r="D10">
        <v>914</v>
      </c>
      <c r="E10" t="str">
        <f>VLOOKUP(Tabla1[[#This Row],[Grupo de compras]],'Grupo compras'!$A$1:$B$115,2,FALSE)</f>
        <v>Corp Explo. TI</v>
      </c>
      <c r="F10" t="s">
        <v>8</v>
      </c>
      <c r="G10" t="str">
        <f>LEFT(Tabla1[[#This Row],[Solicitud de pedido]],2)</f>
        <v>12</v>
      </c>
      <c r="H10" t="s">
        <v>414</v>
      </c>
      <c r="I10" t="s">
        <v>88</v>
      </c>
      <c r="J10" t="s">
        <v>415</v>
      </c>
      <c r="K10" t="s">
        <v>416</v>
      </c>
      <c r="L10" s="1">
        <v>46036</v>
      </c>
      <c r="M10" t="s">
        <v>8</v>
      </c>
      <c r="N10" t="s">
        <v>1</v>
      </c>
      <c r="O10" t="s">
        <v>5</v>
      </c>
      <c r="P10" t="s">
        <v>417</v>
      </c>
      <c r="Q10" t="s">
        <v>418</v>
      </c>
      <c r="R10" s="2">
        <v>142350</v>
      </c>
      <c r="S10" s="37">
        <f>Tabla1[[#This Row],[Valor total]]</f>
        <v>142350</v>
      </c>
      <c r="T10" t="s">
        <v>662</v>
      </c>
      <c r="U10" t="s">
        <v>3</v>
      </c>
    </row>
    <row r="11" spans="1:21" x14ac:dyDescent="0.25">
      <c r="A11" t="s">
        <v>47</v>
      </c>
      <c r="B11" t="str">
        <f>LEFT(Tabla1[[#This Row],[Organización compras]],2)</f>
        <v>CL</v>
      </c>
      <c r="C11" t="s">
        <v>339</v>
      </c>
      <c r="D11">
        <v>602</v>
      </c>
      <c r="E11" t="str">
        <f>VLOOKUP(Tabla1[[#This Row],[Grupo de compras]],'Grupo compras'!$A$1:$B$115,2,FALSE)</f>
        <v>CL Ops Mall</v>
      </c>
      <c r="F11" t="s">
        <v>39</v>
      </c>
      <c r="G11" t="str">
        <f>LEFT(Tabla1[[#This Row],[Solicitud de pedido]],2)</f>
        <v>12</v>
      </c>
      <c r="H11" t="s">
        <v>341</v>
      </c>
      <c r="I11" t="s">
        <v>88</v>
      </c>
      <c r="J11" t="s">
        <v>342</v>
      </c>
      <c r="K11" t="s">
        <v>343</v>
      </c>
      <c r="L11" s="1">
        <v>46056</v>
      </c>
      <c r="M11" t="s">
        <v>40</v>
      </c>
      <c r="N11" t="s">
        <v>1</v>
      </c>
      <c r="O11" t="s">
        <v>0</v>
      </c>
      <c r="P11" t="s">
        <v>48</v>
      </c>
      <c r="Q11" t="s">
        <v>49</v>
      </c>
      <c r="R11" s="2">
        <v>124249365</v>
      </c>
      <c r="S11" s="37">
        <f>Tabla1[[#This Row],[Valor total]]/'T.C.'!$B$3</f>
        <v>134188.72376961543</v>
      </c>
      <c r="T11" t="s">
        <v>6</v>
      </c>
      <c r="U11" t="s">
        <v>3</v>
      </c>
    </row>
    <row r="12" spans="1:21" x14ac:dyDescent="0.25">
      <c r="A12" t="s">
        <v>696</v>
      </c>
      <c r="B12" t="str">
        <f>LEFT(Tabla1[[#This Row],[Organización compras]],2)</f>
        <v>PE</v>
      </c>
      <c r="C12" t="s">
        <v>681</v>
      </c>
      <c r="D12">
        <v>816</v>
      </c>
      <c r="E12" t="str">
        <f>VLOOKUP(Tabla1[[#This Row],[Grupo de compras]],'Grupo compras'!$A$1:$B$115,2,FALSE)</f>
        <v>PE Sgcia Infra</v>
      </c>
      <c r="F12" t="s">
        <v>354</v>
      </c>
      <c r="H12" t="s">
        <v>697</v>
      </c>
      <c r="I12" t="s">
        <v>88</v>
      </c>
      <c r="J12" t="s">
        <v>698</v>
      </c>
      <c r="K12" t="s">
        <v>699</v>
      </c>
      <c r="L12" s="1">
        <v>46092</v>
      </c>
      <c r="M12" t="s">
        <v>400</v>
      </c>
      <c r="N12" t="s">
        <v>45</v>
      </c>
      <c r="O12" t="s">
        <v>0</v>
      </c>
      <c r="P12" t="s">
        <v>700</v>
      </c>
      <c r="Q12" t="s">
        <v>701</v>
      </c>
      <c r="R12" s="2">
        <v>451000</v>
      </c>
      <c r="S12" s="37">
        <f>Tabla1[[#This Row],[Valor total]]/'T.C.'!$B$2</f>
        <v>130724.63768115941</v>
      </c>
      <c r="T12" t="s">
        <v>2</v>
      </c>
      <c r="U12" t="s">
        <v>3</v>
      </c>
    </row>
    <row r="13" spans="1:21" x14ac:dyDescent="0.25">
      <c r="A13" t="s">
        <v>16</v>
      </c>
      <c r="B13" t="str">
        <f>LEFT(Tabla1[[#This Row],[Organización compras]],2)</f>
        <v>PE</v>
      </c>
      <c r="C13" t="s">
        <v>681</v>
      </c>
      <c r="D13">
        <v>811</v>
      </c>
      <c r="E13" t="str">
        <f>VLOOKUP(Tabla1[[#This Row],[Grupo de compras]],'Grupo compras'!$A$1:$B$115,2,FALSE)</f>
        <v>PE Área Admin</v>
      </c>
      <c r="F13" t="s">
        <v>355</v>
      </c>
      <c r="G13" t="str">
        <f>LEFT(Tabla1[[#This Row],[Solicitud de pedido]],2)</f>
        <v>12</v>
      </c>
      <c r="H13" t="s">
        <v>419</v>
      </c>
      <c r="I13" t="s">
        <v>88</v>
      </c>
      <c r="J13" t="s">
        <v>420</v>
      </c>
      <c r="K13" t="s">
        <v>405</v>
      </c>
      <c r="L13" s="1">
        <v>46083</v>
      </c>
      <c r="M13" t="s">
        <v>406</v>
      </c>
      <c r="N13" t="s">
        <v>1</v>
      </c>
      <c r="O13" t="s">
        <v>5</v>
      </c>
      <c r="P13" t="s">
        <v>407</v>
      </c>
      <c r="Q13" t="s">
        <v>408</v>
      </c>
      <c r="R13" s="2">
        <v>405165</v>
      </c>
      <c r="S13" s="37">
        <f>Tabla1[[#This Row],[Valor total]]/'T.C.'!$B$2</f>
        <v>117439.13043478261</v>
      </c>
      <c r="T13" t="s">
        <v>2</v>
      </c>
      <c r="U13" t="s">
        <v>3</v>
      </c>
    </row>
    <row r="14" spans="1:21" x14ac:dyDescent="0.25">
      <c r="A14" t="s">
        <v>12</v>
      </c>
      <c r="B14" t="str">
        <f>LEFT(Tabla1[[#This Row],[Organización compras]],2)</f>
        <v>PE</v>
      </c>
      <c r="C14" t="s">
        <v>340</v>
      </c>
      <c r="D14">
        <v>801</v>
      </c>
      <c r="E14" t="str">
        <f>VLOOKUP(Tabla1[[#This Row],[Grupo de compras]],'Grupo compras'!$A$1:$B$115,2,FALSE)</f>
        <v>PE Center Manager</v>
      </c>
      <c r="F14" t="s">
        <v>356</v>
      </c>
      <c r="G14" t="str">
        <f>LEFT(Tabla1[[#This Row],[Solicitud de pedido]],2)</f>
        <v>13</v>
      </c>
      <c r="H14" t="s">
        <v>421</v>
      </c>
      <c r="I14" t="s">
        <v>88</v>
      </c>
      <c r="J14" t="s">
        <v>422</v>
      </c>
      <c r="K14" t="s">
        <v>423</v>
      </c>
      <c r="L14" s="1">
        <v>46041</v>
      </c>
      <c r="M14" t="s">
        <v>14</v>
      </c>
      <c r="N14" t="s">
        <v>45</v>
      </c>
      <c r="O14" t="s">
        <v>0</v>
      </c>
      <c r="P14" t="s">
        <v>424</v>
      </c>
      <c r="Q14" t="s">
        <v>425</v>
      </c>
      <c r="R14" s="2">
        <v>398418</v>
      </c>
      <c r="S14" s="37">
        <f>Tabla1[[#This Row],[Valor total]]/'T.C.'!$B$2</f>
        <v>115483.47826086955</v>
      </c>
      <c r="T14" t="s">
        <v>2</v>
      </c>
      <c r="U14" t="s">
        <v>3</v>
      </c>
    </row>
    <row r="15" spans="1:21" x14ac:dyDescent="0.25">
      <c r="A15" t="s">
        <v>16</v>
      </c>
      <c r="B15" t="str">
        <f>LEFT(Tabla1[[#This Row],[Organización compras]],2)</f>
        <v>PE</v>
      </c>
      <c r="C15" t="s">
        <v>681</v>
      </c>
      <c r="D15">
        <v>816</v>
      </c>
      <c r="E15" t="str">
        <f>VLOOKUP(Tabla1[[#This Row],[Grupo de compras]],'Grupo compras'!$A$1:$B$115,2,FALSE)</f>
        <v>PE Sgcia Infra</v>
      </c>
      <c r="F15" t="s">
        <v>357</v>
      </c>
      <c r="G15" t="str">
        <f>LEFT(Tabla1[[#This Row],[Solicitud de pedido]],2)</f>
        <v>13</v>
      </c>
      <c r="H15" t="s">
        <v>426</v>
      </c>
      <c r="I15" t="s">
        <v>88</v>
      </c>
      <c r="J15" t="s">
        <v>427</v>
      </c>
      <c r="K15" t="s">
        <v>428</v>
      </c>
      <c r="L15" s="1">
        <v>46085</v>
      </c>
      <c r="M15" t="s">
        <v>400</v>
      </c>
      <c r="N15" t="s">
        <v>45</v>
      </c>
      <c r="O15" t="s">
        <v>5</v>
      </c>
      <c r="P15" t="s">
        <v>429</v>
      </c>
      <c r="Q15" t="s">
        <v>430</v>
      </c>
      <c r="R15" s="2">
        <v>393069.43</v>
      </c>
      <c r="S15" s="37">
        <f>Tabla1[[#This Row],[Valor total]]/'T.C.'!$B$2</f>
        <v>113933.16811594203</v>
      </c>
      <c r="T15" t="s">
        <v>2</v>
      </c>
      <c r="U15" t="s">
        <v>3</v>
      </c>
    </row>
    <row r="16" spans="1:21" x14ac:dyDescent="0.25">
      <c r="A16" t="s">
        <v>7</v>
      </c>
      <c r="B16" t="str">
        <f>LEFT(Tabla1[[#This Row],[Organización compras]],2)</f>
        <v>CL</v>
      </c>
      <c r="C16" t="s">
        <v>339</v>
      </c>
      <c r="D16">
        <v>930</v>
      </c>
      <c r="E16" t="str">
        <f>VLOOKUP(Tabla1[[#This Row],[Grupo de compras]],'Grupo compras'!$A$1:$B$115,2,FALSE)</f>
        <v>Corp Desarro. TI</v>
      </c>
      <c r="F16" t="s">
        <v>359</v>
      </c>
      <c r="G16" t="str">
        <f>LEFT(Tabla1[[#This Row],[Solicitud de pedido]],2)</f>
        <v>12</v>
      </c>
      <c r="H16" t="s">
        <v>437</v>
      </c>
      <c r="I16" t="s">
        <v>88</v>
      </c>
      <c r="J16" t="s">
        <v>438</v>
      </c>
      <c r="K16" t="s">
        <v>439</v>
      </c>
      <c r="L16" s="1">
        <v>46079</v>
      </c>
      <c r="M16" t="s">
        <v>359</v>
      </c>
      <c r="N16" t="s">
        <v>1</v>
      </c>
      <c r="O16" t="s">
        <v>5</v>
      </c>
      <c r="P16" t="s">
        <v>440</v>
      </c>
      <c r="Q16" t="s">
        <v>441</v>
      </c>
      <c r="R16" s="2">
        <v>110996.82</v>
      </c>
      <c r="S16" s="37">
        <f>Tabla1[[#This Row],[Valor total]]</f>
        <v>110996.82</v>
      </c>
      <c r="T16" t="s">
        <v>662</v>
      </c>
      <c r="U16" t="s">
        <v>3</v>
      </c>
    </row>
    <row r="17" spans="1:21" x14ac:dyDescent="0.25">
      <c r="A17" t="s">
        <v>19</v>
      </c>
      <c r="B17" t="str">
        <f>LEFT(Tabla1[[#This Row],[Organización compras]],2)</f>
        <v>CL</v>
      </c>
      <c r="C17" t="s">
        <v>339</v>
      </c>
      <c r="D17">
        <v>602</v>
      </c>
      <c r="E17" t="str">
        <f>VLOOKUP(Tabla1[[#This Row],[Grupo de compras]],'Grupo compras'!$A$1:$B$115,2,FALSE)</f>
        <v>CL Ops Mall</v>
      </c>
      <c r="F17" t="s">
        <v>358</v>
      </c>
      <c r="G17" t="str">
        <f>LEFT(Tabla1[[#This Row],[Solicitud de pedido]],2)</f>
        <v>13</v>
      </c>
      <c r="H17" t="s">
        <v>431</v>
      </c>
      <c r="I17" t="s">
        <v>88</v>
      </c>
      <c r="J17" t="s">
        <v>432</v>
      </c>
      <c r="K17" t="s">
        <v>433</v>
      </c>
      <c r="L17" s="1">
        <v>46029</v>
      </c>
      <c r="M17" t="s">
        <v>434</v>
      </c>
      <c r="N17" t="s">
        <v>45</v>
      </c>
      <c r="O17" t="s">
        <v>0</v>
      </c>
      <c r="P17" t="s">
        <v>435</v>
      </c>
      <c r="Q17" t="s">
        <v>436</v>
      </c>
      <c r="R17" s="2">
        <v>2557.5</v>
      </c>
      <c r="S17" s="37">
        <f>Tabla1[[#This Row],[Valor total]]/'T.C.'!$B$4</f>
        <v>106562.5</v>
      </c>
      <c r="T17" t="s">
        <v>11</v>
      </c>
      <c r="U17" t="s">
        <v>3</v>
      </c>
    </row>
    <row r="18" spans="1:21" x14ac:dyDescent="0.25">
      <c r="A18" t="s">
        <v>7</v>
      </c>
      <c r="B18" t="str">
        <f>LEFT(Tabla1[[#This Row],[Organización compras]],2)</f>
        <v>CL</v>
      </c>
      <c r="C18" t="s">
        <v>339</v>
      </c>
      <c r="D18">
        <v>613</v>
      </c>
      <c r="E18" t="str">
        <f>VLOOKUP(Tabla1[[#This Row],[Grupo de compras]],'Grupo compras'!$A$1:$B$115,2,FALSE)</f>
        <v>CL Gcia Ops</v>
      </c>
      <c r="F18" t="s">
        <v>358</v>
      </c>
      <c r="G18" t="str">
        <f>LEFT(Tabla1[[#This Row],[Solicitud de pedido]],2)</f>
        <v>12</v>
      </c>
      <c r="H18" t="s">
        <v>442</v>
      </c>
      <c r="I18" t="s">
        <v>88</v>
      </c>
      <c r="J18" t="s">
        <v>443</v>
      </c>
      <c r="K18" t="s">
        <v>444</v>
      </c>
      <c r="L18" s="1">
        <v>46049</v>
      </c>
      <c r="M18" t="s">
        <v>434</v>
      </c>
      <c r="N18" t="s">
        <v>1</v>
      </c>
      <c r="O18" t="s">
        <v>5</v>
      </c>
      <c r="P18" t="s">
        <v>445</v>
      </c>
      <c r="Q18" t="s">
        <v>446</v>
      </c>
      <c r="R18" s="2">
        <v>2500</v>
      </c>
      <c r="S18" s="37">
        <f>Tabla1[[#This Row],[Valor total]]/'T.C.'!$B$4</f>
        <v>104166.66666666667</v>
      </c>
      <c r="T18" t="s">
        <v>11</v>
      </c>
      <c r="U18" t="s">
        <v>3</v>
      </c>
    </row>
    <row r="19" spans="1:21" x14ac:dyDescent="0.25">
      <c r="A19" t="s">
        <v>12</v>
      </c>
      <c r="B19" t="str">
        <f>LEFT(Tabla1[[#This Row],[Organización compras]],2)</f>
        <v>PE</v>
      </c>
      <c r="C19" t="s">
        <v>340</v>
      </c>
      <c r="D19">
        <v>802</v>
      </c>
      <c r="E19" t="str">
        <f>VLOOKUP(Tabla1[[#This Row],[Grupo de compras]],'Grupo compras'!$A$1:$B$115,2,FALSE)</f>
        <v>PE Ops Mall</v>
      </c>
      <c r="F19" t="s">
        <v>360</v>
      </c>
      <c r="G19" t="str">
        <f>LEFT(Tabla1[[#This Row],[Solicitud de pedido]],2)</f>
        <v>13</v>
      </c>
      <c r="H19" t="s">
        <v>452</v>
      </c>
      <c r="I19" t="s">
        <v>88</v>
      </c>
      <c r="J19" t="s">
        <v>453</v>
      </c>
      <c r="K19" t="s">
        <v>454</v>
      </c>
      <c r="L19" s="1">
        <v>46057</v>
      </c>
      <c r="M19" t="s">
        <v>14</v>
      </c>
      <c r="N19" t="s">
        <v>45</v>
      </c>
      <c r="O19" t="s">
        <v>0</v>
      </c>
      <c r="P19" t="s">
        <v>455</v>
      </c>
      <c r="Q19" t="s">
        <v>456</v>
      </c>
      <c r="R19" s="2">
        <v>333727.08</v>
      </c>
      <c r="S19" s="37">
        <f>Tabla1[[#This Row],[Valor total]]/'T.C.'!$B$2</f>
        <v>96732.486956521738</v>
      </c>
      <c r="T19" t="s">
        <v>2</v>
      </c>
      <c r="U19" t="s">
        <v>3</v>
      </c>
    </row>
    <row r="20" spans="1:21" x14ac:dyDescent="0.25">
      <c r="A20" t="s">
        <v>47</v>
      </c>
      <c r="B20" t="str">
        <f>LEFT(Tabla1[[#This Row],[Organización compras]],2)</f>
        <v>CL</v>
      </c>
      <c r="C20" t="s">
        <v>339</v>
      </c>
      <c r="D20">
        <v>634</v>
      </c>
      <c r="E20" t="str">
        <f>VLOOKUP(Tabla1[[#This Row],[Grupo de compras]],'Grupo compras'!$A$1:$B$115,2,FALSE)</f>
        <v>CL Proyectos 5</v>
      </c>
      <c r="F20" t="s">
        <v>87</v>
      </c>
      <c r="G20" t="str">
        <f>LEFT(Tabla1[[#This Row],[Solicitud de pedido]],2)</f>
        <v>13</v>
      </c>
      <c r="H20" t="s">
        <v>447</v>
      </c>
      <c r="I20" t="s">
        <v>88</v>
      </c>
      <c r="J20" t="s">
        <v>448</v>
      </c>
      <c r="K20" t="s">
        <v>449</v>
      </c>
      <c r="L20" s="1">
        <v>46048</v>
      </c>
      <c r="M20" t="s">
        <v>26</v>
      </c>
      <c r="N20" t="s">
        <v>45</v>
      </c>
      <c r="O20" t="s">
        <v>0</v>
      </c>
      <c r="P20" t="s">
        <v>450</v>
      </c>
      <c r="Q20" t="s">
        <v>451</v>
      </c>
      <c r="R20" s="2">
        <v>2293.58</v>
      </c>
      <c r="S20" s="37">
        <f>Tabla1[[#This Row],[Valor total]]/'T.C.'!$B$4</f>
        <v>95565.833333333328</v>
      </c>
      <c r="T20" t="s">
        <v>11</v>
      </c>
      <c r="U20" t="s">
        <v>3</v>
      </c>
    </row>
    <row r="21" spans="1:21" x14ac:dyDescent="0.25">
      <c r="A21" t="s">
        <v>31</v>
      </c>
      <c r="B21" t="str">
        <f>LEFT(Tabla1[[#This Row],[Organización compras]],2)</f>
        <v>CO</v>
      </c>
      <c r="C21" t="s">
        <v>338</v>
      </c>
      <c r="D21">
        <v>702</v>
      </c>
      <c r="E21" t="str">
        <f>VLOOKUP(Tabla1[[#This Row],[Grupo de compras]],'Grupo compras'!$A$1:$B$115,2,FALSE)</f>
        <v>CO Ops Mall</v>
      </c>
      <c r="F21" t="s">
        <v>210</v>
      </c>
      <c r="G21" t="str">
        <f>LEFT(Tabla1[[#This Row],[Solicitud de pedido]],2)</f>
        <v>13</v>
      </c>
      <c r="H21" t="s">
        <v>268</v>
      </c>
      <c r="I21" t="s">
        <v>88</v>
      </c>
      <c r="J21" t="s">
        <v>269</v>
      </c>
      <c r="K21" t="s">
        <v>270</v>
      </c>
      <c r="L21" s="1">
        <v>46072</v>
      </c>
      <c r="M21" t="s">
        <v>32</v>
      </c>
      <c r="N21" t="s">
        <v>45</v>
      </c>
      <c r="O21" t="s">
        <v>0</v>
      </c>
      <c r="P21" t="s">
        <v>271</v>
      </c>
      <c r="Q21" t="s">
        <v>272</v>
      </c>
      <c r="R21" s="2">
        <v>341457665</v>
      </c>
      <c r="S21" s="37">
        <f>Tabla1[[#This Row],[Valor total]]/'T.C.'!$B$5</f>
        <v>92837.864328439362</v>
      </c>
      <c r="T21" t="s">
        <v>18</v>
      </c>
      <c r="U21" t="s">
        <v>3</v>
      </c>
    </row>
    <row r="22" spans="1:21" x14ac:dyDescent="0.25">
      <c r="A22" t="s">
        <v>31</v>
      </c>
      <c r="B22" t="str">
        <f>LEFT(Tabla1[[#This Row],[Organización compras]],2)</f>
        <v>CO</v>
      </c>
      <c r="C22" t="s">
        <v>338</v>
      </c>
      <c r="D22">
        <v>719</v>
      </c>
      <c r="E22" t="str">
        <f>VLOOKUP(Tabla1[[#This Row],[Grupo de compras]],'Grupo compras'!$A$1:$B$115,2,FALSE)</f>
        <v>CO Gcia Ing</v>
      </c>
      <c r="F22" t="s">
        <v>77</v>
      </c>
      <c r="G22" t="str">
        <f>LEFT(Tabla1[[#This Row],[Solicitud de pedido]],2)</f>
        <v>13</v>
      </c>
      <c r="H22" t="s">
        <v>331</v>
      </c>
      <c r="I22" t="s">
        <v>88</v>
      </c>
      <c r="J22" t="s">
        <v>332</v>
      </c>
      <c r="K22" t="s">
        <v>333</v>
      </c>
      <c r="L22" s="1">
        <v>46087</v>
      </c>
      <c r="M22" t="s">
        <v>77</v>
      </c>
      <c r="N22" t="s">
        <v>45</v>
      </c>
      <c r="O22" t="s">
        <v>0</v>
      </c>
      <c r="P22" t="s">
        <v>334</v>
      </c>
      <c r="Q22" t="s">
        <v>335</v>
      </c>
      <c r="R22" s="2">
        <v>308097828</v>
      </c>
      <c r="S22" s="37">
        <f>Tabla1[[#This Row],[Valor total]]/'T.C.'!$B$5</f>
        <v>83767.761827079928</v>
      </c>
      <c r="T22" t="s">
        <v>18</v>
      </c>
      <c r="U22" t="s">
        <v>3</v>
      </c>
    </row>
    <row r="23" spans="1:21" x14ac:dyDescent="0.25">
      <c r="A23" t="s">
        <v>7</v>
      </c>
      <c r="B23" t="str">
        <f>LEFT(Tabla1[[#This Row],[Organización compras]],2)</f>
        <v>CL</v>
      </c>
      <c r="C23" t="s">
        <v>339</v>
      </c>
      <c r="D23">
        <v>930</v>
      </c>
      <c r="E23" t="str">
        <f>VLOOKUP(Tabla1[[#This Row],[Grupo de compras]],'Grupo compras'!$A$1:$B$115,2,FALSE)</f>
        <v>Corp Desarro. TI</v>
      </c>
      <c r="F23" t="s">
        <v>361</v>
      </c>
      <c r="G23" t="str">
        <f>LEFT(Tabla1[[#This Row],[Solicitud de pedido]],2)</f>
        <v>12</v>
      </c>
      <c r="H23" t="s">
        <v>457</v>
      </c>
      <c r="I23" t="s">
        <v>88</v>
      </c>
      <c r="J23" t="s">
        <v>458</v>
      </c>
      <c r="K23" t="s">
        <v>459</v>
      </c>
      <c r="L23" s="1">
        <v>46044</v>
      </c>
      <c r="M23" t="s">
        <v>361</v>
      </c>
      <c r="N23" t="s">
        <v>1</v>
      </c>
      <c r="O23" t="s">
        <v>0</v>
      </c>
      <c r="P23" t="s">
        <v>460</v>
      </c>
      <c r="Q23" t="s">
        <v>461</v>
      </c>
      <c r="R23" s="2">
        <v>1994</v>
      </c>
      <c r="S23" s="37">
        <f>Tabla1[[#This Row],[Valor total]]/'T.C.'!$B$4</f>
        <v>83083.333333333328</v>
      </c>
      <c r="T23" t="s">
        <v>11</v>
      </c>
      <c r="U23" t="s">
        <v>3</v>
      </c>
    </row>
    <row r="24" spans="1:21" x14ac:dyDescent="0.25">
      <c r="A24" t="s">
        <v>7</v>
      </c>
      <c r="B24" t="str">
        <f>LEFT(Tabla1[[#This Row],[Organización compras]],2)</f>
        <v>CL</v>
      </c>
      <c r="C24" t="s">
        <v>339</v>
      </c>
      <c r="D24">
        <v>604</v>
      </c>
      <c r="E24" t="str">
        <f>VLOOKUP(Tabla1[[#This Row],[Grupo de compras]],'Grupo compras'!$A$1:$B$115,2,FALSE)</f>
        <v>CL Marketing Mall</v>
      </c>
      <c r="F24" t="s">
        <v>59</v>
      </c>
      <c r="G24" t="str">
        <f>LEFT(Tabla1[[#This Row],[Solicitud de pedido]],2)</f>
        <v>13</v>
      </c>
      <c r="H24" t="s">
        <v>144</v>
      </c>
      <c r="I24" t="s">
        <v>88</v>
      </c>
      <c r="J24" t="s">
        <v>145</v>
      </c>
      <c r="K24" t="s">
        <v>141</v>
      </c>
      <c r="L24" s="1">
        <v>46029</v>
      </c>
      <c r="M24" t="s">
        <v>59</v>
      </c>
      <c r="N24" t="s">
        <v>45</v>
      </c>
      <c r="O24" t="s">
        <v>0</v>
      </c>
      <c r="P24" t="s">
        <v>142</v>
      </c>
      <c r="Q24" t="s">
        <v>143</v>
      </c>
      <c r="R24" s="2">
        <v>76035000</v>
      </c>
      <c r="S24" s="37">
        <f>Tabla1[[#This Row],[Valor total]]/'T.C.'!$B$3</f>
        <v>82117.438683269793</v>
      </c>
      <c r="T24" t="s">
        <v>6</v>
      </c>
      <c r="U24" t="s">
        <v>3</v>
      </c>
    </row>
    <row r="25" spans="1:21" x14ac:dyDescent="0.25">
      <c r="A25" t="s">
        <v>12</v>
      </c>
      <c r="B25" t="str">
        <f>LEFT(Tabla1[[#This Row],[Organización compras]],2)</f>
        <v>PE</v>
      </c>
      <c r="C25" t="s">
        <v>340</v>
      </c>
      <c r="D25">
        <v>802</v>
      </c>
      <c r="E25" t="str">
        <f>VLOOKUP(Tabla1[[#This Row],[Grupo de compras]],'Grupo compras'!$A$1:$B$115,2,FALSE)</f>
        <v>PE Ops Mall</v>
      </c>
      <c r="F25" t="s">
        <v>13</v>
      </c>
      <c r="H25" t="s">
        <v>691</v>
      </c>
      <c r="I25" t="s">
        <v>88</v>
      </c>
      <c r="J25" t="s">
        <v>692</v>
      </c>
      <c r="K25" t="s">
        <v>693</v>
      </c>
      <c r="L25" s="1">
        <v>46092</v>
      </c>
      <c r="M25" t="s">
        <v>14</v>
      </c>
      <c r="N25" t="s">
        <v>45</v>
      </c>
      <c r="O25" t="s">
        <v>0</v>
      </c>
      <c r="P25" t="s">
        <v>694</v>
      </c>
      <c r="Q25" t="s">
        <v>695</v>
      </c>
      <c r="R25" s="2">
        <v>80000</v>
      </c>
      <c r="S25" s="37">
        <f>Tabla1[[#This Row],[Valor total]]</f>
        <v>80000</v>
      </c>
      <c r="T25" t="s">
        <v>662</v>
      </c>
      <c r="U25" t="s">
        <v>3</v>
      </c>
    </row>
    <row r="26" spans="1:21" x14ac:dyDescent="0.25">
      <c r="A26" t="s">
        <v>7</v>
      </c>
      <c r="B26" t="str">
        <f>LEFT(Tabla1[[#This Row],[Organización compras]],2)</f>
        <v>CL</v>
      </c>
      <c r="C26" t="s">
        <v>339</v>
      </c>
      <c r="D26">
        <v>928</v>
      </c>
      <c r="E26" t="str">
        <f>VLOOKUP(Tabla1[[#This Row],[Grupo de compras]],'Grupo compras'!$A$1:$B$115,2,FALSE)</f>
        <v>Corp Gest Riesgo</v>
      </c>
      <c r="F26" t="s">
        <v>85</v>
      </c>
      <c r="G26" t="str">
        <f>LEFT(Tabla1[[#This Row],[Solicitud de pedido]],2)</f>
        <v>14</v>
      </c>
      <c r="H26" t="s">
        <v>462</v>
      </c>
      <c r="I26" t="s">
        <v>89</v>
      </c>
      <c r="J26" t="s">
        <v>463</v>
      </c>
      <c r="K26" t="s">
        <v>464</v>
      </c>
      <c r="L26" s="1">
        <v>46044</v>
      </c>
      <c r="M26" t="s">
        <v>74</v>
      </c>
      <c r="N26" t="s">
        <v>46</v>
      </c>
      <c r="O26" t="s">
        <v>0</v>
      </c>
      <c r="P26" t="s">
        <v>465</v>
      </c>
      <c r="Q26" t="s">
        <v>466</v>
      </c>
      <c r="R26" s="2">
        <v>1861.63</v>
      </c>
      <c r="S26" s="37">
        <f>Tabla1[[#This Row],[Valor total]]/'T.C.'!$B$4</f>
        <v>77567.916666666672</v>
      </c>
      <c r="T26" t="s">
        <v>11</v>
      </c>
      <c r="U26" t="s">
        <v>3</v>
      </c>
    </row>
    <row r="27" spans="1:21" x14ac:dyDescent="0.25">
      <c r="A27" t="s">
        <v>75</v>
      </c>
      <c r="B27" t="str">
        <f>LEFT(Tabla1[[#This Row],[Organización compras]],2)</f>
        <v>CO</v>
      </c>
      <c r="C27" t="s">
        <v>338</v>
      </c>
      <c r="D27">
        <v>702</v>
      </c>
      <c r="E27" t="str">
        <f>VLOOKUP(Tabla1[[#This Row],[Grupo de compras]],'Grupo compras'!$A$1:$B$115,2,FALSE)</f>
        <v>CO Ops Mall</v>
      </c>
      <c r="F27" t="s">
        <v>92</v>
      </c>
      <c r="G27" t="str">
        <f>LEFT(Tabla1[[#This Row],[Solicitud de pedido]],2)</f>
        <v>13</v>
      </c>
      <c r="H27" t="s">
        <v>280</v>
      </c>
      <c r="I27" t="s">
        <v>88</v>
      </c>
      <c r="J27" t="s">
        <v>281</v>
      </c>
      <c r="K27" t="s">
        <v>282</v>
      </c>
      <c r="L27" s="1">
        <v>46073</v>
      </c>
      <c r="M27" t="s">
        <v>93</v>
      </c>
      <c r="N27" t="s">
        <v>45</v>
      </c>
      <c r="O27" t="s">
        <v>0</v>
      </c>
      <c r="P27" t="s">
        <v>33</v>
      </c>
      <c r="Q27" t="s">
        <v>34</v>
      </c>
      <c r="R27" s="2">
        <v>258044630</v>
      </c>
      <c r="S27" s="37">
        <f>Tabla1[[#This Row],[Valor total]]/'T.C.'!$B$5</f>
        <v>70158.953235454057</v>
      </c>
      <c r="T27" t="s">
        <v>18</v>
      </c>
      <c r="U27" t="s">
        <v>3</v>
      </c>
    </row>
    <row r="28" spans="1:21" x14ac:dyDescent="0.25">
      <c r="A28" t="s">
        <v>7</v>
      </c>
      <c r="B28" t="str">
        <f>LEFT(Tabla1[[#This Row],[Organización compras]],2)</f>
        <v>CL</v>
      </c>
      <c r="C28" t="s">
        <v>339</v>
      </c>
      <c r="D28">
        <v>907</v>
      </c>
      <c r="E28" t="str">
        <f>VLOOKUP(Tabla1[[#This Row],[Grupo de compras]],'Grupo compras'!$A$1:$B$115,2,FALSE)</f>
        <v>Corp Desarrollo</v>
      </c>
      <c r="F28" t="s">
        <v>685</v>
      </c>
      <c r="H28" t="s">
        <v>686</v>
      </c>
      <c r="I28" t="s">
        <v>88</v>
      </c>
      <c r="J28" t="s">
        <v>687</v>
      </c>
      <c r="K28" t="s">
        <v>688</v>
      </c>
      <c r="L28" s="1">
        <v>46092</v>
      </c>
      <c r="M28" t="s">
        <v>10</v>
      </c>
      <c r="N28" t="s">
        <v>45</v>
      </c>
      <c r="O28" t="s">
        <v>0</v>
      </c>
      <c r="P28" t="s">
        <v>689</v>
      </c>
      <c r="Q28" t="s">
        <v>690</v>
      </c>
      <c r="R28" s="2">
        <v>70000</v>
      </c>
      <c r="S28" s="37">
        <f>Tabla1[[#This Row],[Valor total]]</f>
        <v>70000</v>
      </c>
      <c r="T28" t="s">
        <v>662</v>
      </c>
      <c r="U28" t="s">
        <v>3</v>
      </c>
    </row>
    <row r="29" spans="1:21" x14ac:dyDescent="0.25">
      <c r="A29" t="s">
        <v>83</v>
      </c>
      <c r="B29" t="str">
        <f>LEFT(Tabla1[[#This Row],[Organización compras]],2)</f>
        <v>CL</v>
      </c>
      <c r="C29" t="s">
        <v>339</v>
      </c>
      <c r="D29">
        <v>602</v>
      </c>
      <c r="E29" t="str">
        <f>VLOOKUP(Tabla1[[#This Row],[Grupo de compras]],'Grupo compras'!$A$1:$B$115,2,FALSE)</f>
        <v>CL Ops Mall</v>
      </c>
      <c r="F29" t="s">
        <v>224</v>
      </c>
      <c r="G29" t="str">
        <f>LEFT(Tabla1[[#This Row],[Solicitud de pedido]],2)</f>
        <v>12</v>
      </c>
      <c r="H29" t="s">
        <v>477</v>
      </c>
      <c r="I29" t="s">
        <v>88</v>
      </c>
      <c r="J29" t="s">
        <v>478</v>
      </c>
      <c r="K29" t="s">
        <v>479</v>
      </c>
      <c r="L29" s="1">
        <v>46063</v>
      </c>
      <c r="M29" t="s">
        <v>214</v>
      </c>
      <c r="N29" t="s">
        <v>1</v>
      </c>
      <c r="O29" t="s">
        <v>0</v>
      </c>
      <c r="P29" t="s">
        <v>480</v>
      </c>
      <c r="Q29" t="s">
        <v>481</v>
      </c>
      <c r="R29" s="2">
        <v>69264.639999999999</v>
      </c>
      <c r="S29" s="37">
        <f>Tabla1[[#This Row],[Valor total]]</f>
        <v>69264.639999999999</v>
      </c>
      <c r="T29" t="s">
        <v>662</v>
      </c>
      <c r="U29" t="s">
        <v>3</v>
      </c>
    </row>
    <row r="30" spans="1:21" x14ac:dyDescent="0.25">
      <c r="A30" t="s">
        <v>7</v>
      </c>
      <c r="B30" t="str">
        <f>LEFT(Tabla1[[#This Row],[Organización compras]],2)</f>
        <v>CL</v>
      </c>
      <c r="C30" t="s">
        <v>339</v>
      </c>
      <c r="D30">
        <v>622</v>
      </c>
      <c r="E30" t="str">
        <f>VLOOKUP(Tabla1[[#This Row],[Grupo de compras]],'Grupo compras'!$A$1:$B$115,2,FALSE)</f>
        <v>CL Arq Mall</v>
      </c>
      <c r="F30" t="s">
        <v>362</v>
      </c>
      <c r="G30" t="str">
        <f>LEFT(Tabla1[[#This Row],[Solicitud de pedido]],2)</f>
        <v>13</v>
      </c>
      <c r="H30" t="s">
        <v>467</v>
      </c>
      <c r="I30" t="s">
        <v>88</v>
      </c>
      <c r="J30" t="s">
        <v>468</v>
      </c>
      <c r="K30" t="s">
        <v>469</v>
      </c>
      <c r="L30" s="1">
        <v>46059</v>
      </c>
      <c r="M30" t="s">
        <v>15</v>
      </c>
      <c r="N30" t="s">
        <v>45</v>
      </c>
      <c r="O30" t="s">
        <v>0</v>
      </c>
      <c r="P30" t="s">
        <v>470</v>
      </c>
      <c r="Q30" t="s">
        <v>471</v>
      </c>
      <c r="R30" s="2">
        <v>1640</v>
      </c>
      <c r="S30" s="37">
        <f>Tabla1[[#This Row],[Valor total]]/'T.C.'!$B$4</f>
        <v>68333.333333333328</v>
      </c>
      <c r="T30" t="s">
        <v>11</v>
      </c>
      <c r="U30" t="s">
        <v>3</v>
      </c>
    </row>
    <row r="31" spans="1:21" x14ac:dyDescent="0.25">
      <c r="A31" t="s">
        <v>7</v>
      </c>
      <c r="B31" t="str">
        <f>LEFT(Tabla1[[#This Row],[Organización compras]],2)</f>
        <v>CL</v>
      </c>
      <c r="C31" t="s">
        <v>339</v>
      </c>
      <c r="D31">
        <v>914</v>
      </c>
      <c r="E31" t="str">
        <f>VLOOKUP(Tabla1[[#This Row],[Grupo de compras]],'Grupo compras'!$A$1:$B$115,2,FALSE)</f>
        <v>Corp Explo. TI</v>
      </c>
      <c r="F31" t="s">
        <v>363</v>
      </c>
      <c r="G31" t="str">
        <f>LEFT(Tabla1[[#This Row],[Solicitud de pedido]],2)</f>
        <v>12</v>
      </c>
      <c r="H31" t="s">
        <v>472</v>
      </c>
      <c r="I31" t="s">
        <v>88</v>
      </c>
      <c r="J31" t="s">
        <v>473</v>
      </c>
      <c r="K31" t="s">
        <v>474</v>
      </c>
      <c r="L31" s="1">
        <v>46037</v>
      </c>
      <c r="M31" t="s">
        <v>363</v>
      </c>
      <c r="N31" t="s">
        <v>1</v>
      </c>
      <c r="O31" t="s">
        <v>5</v>
      </c>
      <c r="P31" t="s">
        <v>475</v>
      </c>
      <c r="Q31" t="s">
        <v>476</v>
      </c>
      <c r="R31" s="2">
        <v>1608</v>
      </c>
      <c r="S31" s="37">
        <f>Tabla1[[#This Row],[Valor total]]/'T.C.'!$B$4</f>
        <v>67000</v>
      </c>
      <c r="T31" t="s">
        <v>11</v>
      </c>
      <c r="U31" t="s">
        <v>3</v>
      </c>
    </row>
    <row r="32" spans="1:21" x14ac:dyDescent="0.25">
      <c r="A32" t="s">
        <v>364</v>
      </c>
      <c r="B32" t="str">
        <f>LEFT(Tabla1[[#This Row],[Organización compras]],2)</f>
        <v>PE</v>
      </c>
      <c r="C32" t="s">
        <v>340</v>
      </c>
      <c r="D32">
        <v>808</v>
      </c>
      <c r="E32" t="str">
        <f>VLOOKUP(Tabla1[[#This Row],[Grupo de compras]],'Grupo compras'!$A$1:$B$115,2,FALSE)</f>
        <v>PE Área Legal</v>
      </c>
      <c r="F32" t="s">
        <v>365</v>
      </c>
      <c r="G32" t="str">
        <f>LEFT(Tabla1[[#This Row],[Solicitud de pedido]],2)</f>
        <v>12</v>
      </c>
      <c r="H32" t="s">
        <v>482</v>
      </c>
      <c r="I32" t="s">
        <v>88</v>
      </c>
      <c r="J32" t="s">
        <v>483</v>
      </c>
      <c r="K32" t="s">
        <v>484</v>
      </c>
      <c r="L32" s="1">
        <v>46058</v>
      </c>
      <c r="M32" t="s">
        <v>485</v>
      </c>
      <c r="N32" t="s">
        <v>1</v>
      </c>
      <c r="O32" t="s">
        <v>0</v>
      </c>
      <c r="P32" t="s">
        <v>486</v>
      </c>
      <c r="Q32" t="s">
        <v>487</v>
      </c>
      <c r="R32" s="2">
        <v>65217.39</v>
      </c>
      <c r="S32" s="37">
        <f>Tabla1[[#This Row],[Valor total]]</f>
        <v>65217.39</v>
      </c>
      <c r="T32" t="s">
        <v>662</v>
      </c>
      <c r="U32" t="s">
        <v>3</v>
      </c>
    </row>
    <row r="33" spans="1:21" x14ac:dyDescent="0.25">
      <c r="A33" t="s">
        <v>7</v>
      </c>
      <c r="B33" t="str">
        <f>LEFT(Tabla1[[#This Row],[Organización compras]],2)</f>
        <v>CL</v>
      </c>
      <c r="C33" t="s">
        <v>339</v>
      </c>
      <c r="D33">
        <v>928</v>
      </c>
      <c r="E33" t="str">
        <f>VLOOKUP(Tabla1[[#This Row],[Grupo de compras]],'Grupo compras'!$A$1:$B$115,2,FALSE)</f>
        <v>Corp Gest Riesgo</v>
      </c>
      <c r="F33" t="s">
        <v>85</v>
      </c>
      <c r="H33" t="s">
        <v>13010</v>
      </c>
      <c r="I33" t="s">
        <v>88</v>
      </c>
      <c r="J33" t="s">
        <v>13011</v>
      </c>
      <c r="K33" t="s">
        <v>13012</v>
      </c>
      <c r="L33" s="1">
        <v>46094</v>
      </c>
      <c r="M33" t="s">
        <v>74</v>
      </c>
      <c r="N33" t="s">
        <v>46</v>
      </c>
      <c r="O33" t="s">
        <v>0</v>
      </c>
      <c r="P33" t="s">
        <v>520</v>
      </c>
      <c r="Q33" t="s">
        <v>521</v>
      </c>
      <c r="R33" s="2">
        <v>1478.08</v>
      </c>
      <c r="S33" s="37">
        <f>Tabla1[[#This Row],[Valor total]]/'T.C.'!$B$4</f>
        <v>61586.666666666664</v>
      </c>
      <c r="T33" t="s">
        <v>11</v>
      </c>
      <c r="U33" t="s">
        <v>3</v>
      </c>
    </row>
    <row r="34" spans="1:21" x14ac:dyDescent="0.25">
      <c r="A34" t="s">
        <v>19</v>
      </c>
      <c r="B34" t="str">
        <f>LEFT(Tabla1[[#This Row],[Organización compras]],2)</f>
        <v>CL</v>
      </c>
      <c r="C34" t="s">
        <v>339</v>
      </c>
      <c r="D34">
        <v>602</v>
      </c>
      <c r="E34" t="str">
        <f>VLOOKUP(Tabla1[[#This Row],[Grupo de compras]],'Grupo compras'!$A$1:$B$115,2,FALSE)</f>
        <v>CL Ops Mall</v>
      </c>
      <c r="F34" t="s">
        <v>273</v>
      </c>
      <c r="G34" t="str">
        <f>LEFT(Tabla1[[#This Row],[Solicitud de pedido]],2)</f>
        <v>13</v>
      </c>
      <c r="H34" t="s">
        <v>274</v>
      </c>
      <c r="I34" t="s">
        <v>88</v>
      </c>
      <c r="J34" t="s">
        <v>275</v>
      </c>
      <c r="K34" t="s">
        <v>276</v>
      </c>
      <c r="L34" s="1">
        <v>46072</v>
      </c>
      <c r="M34" t="s">
        <v>277</v>
      </c>
      <c r="N34" t="s">
        <v>45</v>
      </c>
      <c r="O34" t="s">
        <v>0</v>
      </c>
      <c r="P34" t="s">
        <v>278</v>
      </c>
      <c r="Q34" t="s">
        <v>279</v>
      </c>
      <c r="R34" s="2">
        <v>55887312</v>
      </c>
      <c r="S34" s="37">
        <f>Tabla1[[#This Row],[Valor total]]/'T.C.'!$B$3</f>
        <v>60358.03138466191</v>
      </c>
      <c r="T34" t="s">
        <v>6</v>
      </c>
      <c r="U34" t="s">
        <v>3</v>
      </c>
    </row>
    <row r="35" spans="1:21" x14ac:dyDescent="0.25">
      <c r="A35" t="s">
        <v>19</v>
      </c>
      <c r="B35" t="str">
        <f>LEFT(Tabla1[[#This Row],[Organización compras]],2)</f>
        <v>CL</v>
      </c>
      <c r="C35" t="s">
        <v>339</v>
      </c>
      <c r="D35">
        <v>602</v>
      </c>
      <c r="E35" t="str">
        <f>VLOOKUP(Tabla1[[#This Row],[Grupo de compras]],'Grupo compras'!$A$1:$B$115,2,FALSE)</f>
        <v>CL Ops Mall</v>
      </c>
      <c r="F35" t="s">
        <v>20</v>
      </c>
      <c r="G35" t="str">
        <f>LEFT(Tabla1[[#This Row],[Solicitud de pedido]],2)</f>
        <v>12</v>
      </c>
      <c r="H35" t="s">
        <v>237</v>
      </c>
      <c r="I35" t="s">
        <v>88</v>
      </c>
      <c r="J35" t="s">
        <v>238</v>
      </c>
      <c r="K35" t="s">
        <v>239</v>
      </c>
      <c r="L35" s="1">
        <v>46066</v>
      </c>
      <c r="M35" t="s">
        <v>21</v>
      </c>
      <c r="N35" t="s">
        <v>1</v>
      </c>
      <c r="O35" t="s">
        <v>0</v>
      </c>
      <c r="P35" t="s">
        <v>94</v>
      </c>
      <c r="Q35" t="s">
        <v>95</v>
      </c>
      <c r="R35" s="2">
        <v>52421617</v>
      </c>
      <c r="S35" s="37">
        <f>Tabla1[[#This Row],[Valor total]]/'T.C.'!$B$3</f>
        <v>56615.097253572087</v>
      </c>
      <c r="T35" t="s">
        <v>6</v>
      </c>
      <c r="U35" t="s">
        <v>3</v>
      </c>
    </row>
    <row r="36" spans="1:21" x14ac:dyDescent="0.25">
      <c r="A36" t="s">
        <v>7</v>
      </c>
      <c r="B36" t="str">
        <f>LEFT(Tabla1[[#This Row],[Organización compras]],2)</f>
        <v>CL</v>
      </c>
      <c r="C36" t="s">
        <v>339</v>
      </c>
      <c r="D36">
        <v>602</v>
      </c>
      <c r="E36" t="str">
        <f>VLOOKUP(Tabla1[[#This Row],[Grupo de compras]],'Grupo compras'!$A$1:$B$115,2,FALSE)</f>
        <v>CL Ops Mall</v>
      </c>
      <c r="F36" t="s">
        <v>295</v>
      </c>
      <c r="G36" t="str">
        <f>LEFT(Tabla1[[#This Row],[Solicitud de pedido]],2)</f>
        <v>13</v>
      </c>
      <c r="H36" t="s">
        <v>322</v>
      </c>
      <c r="I36" t="s">
        <v>88</v>
      </c>
      <c r="J36" t="s">
        <v>323</v>
      </c>
      <c r="K36" t="s">
        <v>324</v>
      </c>
      <c r="L36" s="1">
        <v>46085</v>
      </c>
      <c r="M36" t="s">
        <v>296</v>
      </c>
      <c r="N36" t="s">
        <v>45</v>
      </c>
      <c r="O36" t="s">
        <v>0</v>
      </c>
      <c r="P36" t="s">
        <v>297</v>
      </c>
      <c r="Q36" t="s">
        <v>298</v>
      </c>
      <c r="R36" s="2">
        <v>51000000</v>
      </c>
      <c r="S36" s="37">
        <f>Tabla1[[#This Row],[Valor total]]/'T.C.'!$B$3</f>
        <v>55079.757649066349</v>
      </c>
      <c r="T36" t="s">
        <v>6</v>
      </c>
      <c r="U36" t="s">
        <v>3</v>
      </c>
    </row>
    <row r="37" spans="1:21" x14ac:dyDescent="0.25">
      <c r="A37" t="s">
        <v>12</v>
      </c>
      <c r="B37" t="str">
        <f>LEFT(Tabla1[[#This Row],[Organización compras]],2)</f>
        <v>PE</v>
      </c>
      <c r="C37" t="s">
        <v>340</v>
      </c>
      <c r="D37">
        <v>802</v>
      </c>
      <c r="E37" t="str">
        <f>VLOOKUP(Tabla1[[#This Row],[Grupo de compras]],'Grupo compras'!$A$1:$B$115,2,FALSE)</f>
        <v>PE Ops Mall</v>
      </c>
      <c r="F37" t="s">
        <v>13</v>
      </c>
      <c r="G37" t="str">
        <f>LEFT(Tabla1[[#This Row],[Solicitud de pedido]],2)</f>
        <v>13</v>
      </c>
      <c r="H37" t="s">
        <v>488</v>
      </c>
      <c r="I37" t="s">
        <v>88</v>
      </c>
      <c r="J37" t="s">
        <v>489</v>
      </c>
      <c r="K37" t="s">
        <v>490</v>
      </c>
      <c r="L37" s="1">
        <v>46044</v>
      </c>
      <c r="M37" t="s">
        <v>14</v>
      </c>
      <c r="N37" t="s">
        <v>45</v>
      </c>
      <c r="O37" t="s">
        <v>0</v>
      </c>
      <c r="P37" t="s">
        <v>491</v>
      </c>
      <c r="Q37" t="s">
        <v>492</v>
      </c>
      <c r="R37" s="2">
        <v>186733.68</v>
      </c>
      <c r="S37" s="37">
        <f>Tabla1[[#This Row],[Valor total]]/'T.C.'!$B$2</f>
        <v>54125.704347826082</v>
      </c>
      <c r="T37" t="s">
        <v>2</v>
      </c>
      <c r="U37" t="s">
        <v>3</v>
      </c>
    </row>
    <row r="38" spans="1:21" x14ac:dyDescent="0.25">
      <c r="A38" t="s">
        <v>4</v>
      </c>
      <c r="B38" t="str">
        <f>LEFT(Tabla1[[#This Row],[Organización compras]],2)</f>
        <v>CL</v>
      </c>
      <c r="C38" t="s">
        <v>339</v>
      </c>
      <c r="D38">
        <v>634</v>
      </c>
      <c r="E38" t="str">
        <f>VLOOKUP(Tabla1[[#This Row],[Grupo de compras]],'Grupo compras'!$A$1:$B$115,2,FALSE)</f>
        <v>CL Proyectos 5</v>
      </c>
      <c r="F38" t="s">
        <v>352</v>
      </c>
      <c r="G38" t="str">
        <f>LEFT(Tabla1[[#This Row],[Solicitud de pedido]],2)</f>
        <v>12</v>
      </c>
      <c r="H38" t="s">
        <v>493</v>
      </c>
      <c r="I38" t="s">
        <v>88</v>
      </c>
      <c r="J38" t="s">
        <v>494</v>
      </c>
      <c r="K38" t="s">
        <v>495</v>
      </c>
      <c r="L38" s="1">
        <v>46035</v>
      </c>
      <c r="M38" t="s">
        <v>26</v>
      </c>
      <c r="N38" t="s">
        <v>1</v>
      </c>
      <c r="O38" t="s">
        <v>0</v>
      </c>
      <c r="P38" t="s">
        <v>470</v>
      </c>
      <c r="Q38" t="s">
        <v>471</v>
      </c>
      <c r="R38" s="2">
        <v>1246</v>
      </c>
      <c r="S38" s="37">
        <f>Tabla1[[#This Row],[Valor total]]/'T.C.'!$B$4</f>
        <v>51916.666666666664</v>
      </c>
      <c r="T38" t="s">
        <v>11</v>
      </c>
      <c r="U38" t="s">
        <v>3</v>
      </c>
    </row>
    <row r="39" spans="1:21" x14ac:dyDescent="0.25">
      <c r="A39" t="s">
        <v>16</v>
      </c>
      <c r="B39" t="str">
        <f>LEFT(Tabla1[[#This Row],[Organización compras]],2)</f>
        <v>PE</v>
      </c>
      <c r="C39" t="s">
        <v>681</v>
      </c>
      <c r="D39">
        <v>802</v>
      </c>
      <c r="E39" t="str">
        <f>VLOOKUP(Tabla1[[#This Row],[Grupo de compras]],'Grupo compras'!$A$1:$B$115,2,FALSE)</f>
        <v>PE Ops Mall</v>
      </c>
      <c r="F39" t="s">
        <v>37</v>
      </c>
      <c r="G39" t="str">
        <f>LEFT(Tabla1[[#This Row],[Solicitud de pedido]],2)</f>
        <v>12</v>
      </c>
      <c r="H39" t="s">
        <v>138</v>
      </c>
      <c r="I39" t="s">
        <v>88</v>
      </c>
      <c r="J39" t="s">
        <v>139</v>
      </c>
      <c r="K39" t="s">
        <v>140</v>
      </c>
      <c r="L39" s="1">
        <v>46051</v>
      </c>
      <c r="M39" t="s">
        <v>43</v>
      </c>
      <c r="N39" t="s">
        <v>1</v>
      </c>
      <c r="O39" t="s">
        <v>44</v>
      </c>
      <c r="P39" t="s">
        <v>68</v>
      </c>
      <c r="Q39" t="s">
        <v>69</v>
      </c>
      <c r="R39" s="2">
        <v>178800</v>
      </c>
      <c r="S39" s="37">
        <f>Tabla1[[#This Row],[Valor total]]/'T.C.'!$B$2</f>
        <v>51826.086956521736</v>
      </c>
      <c r="T39" t="s">
        <v>2</v>
      </c>
      <c r="U39" t="s">
        <v>3</v>
      </c>
    </row>
    <row r="40" spans="1:21" x14ac:dyDescent="0.25">
      <c r="A40" t="s">
        <v>7</v>
      </c>
      <c r="B40" t="str">
        <f>LEFT(Tabla1[[#This Row],[Organización compras]],2)</f>
        <v>CL</v>
      </c>
      <c r="C40" t="s">
        <v>339</v>
      </c>
      <c r="D40">
        <v>915</v>
      </c>
      <c r="E40" t="str">
        <f>VLOOKUP(Tabla1[[#This Row],[Grupo de compras]],'Grupo compras'!$A$1:$B$115,2,FALSE)</f>
        <v>Corp Des Digital</v>
      </c>
      <c r="F40" t="s">
        <v>1176</v>
      </c>
      <c r="H40" t="s">
        <v>13007</v>
      </c>
      <c r="I40" t="s">
        <v>88</v>
      </c>
      <c r="J40" t="s">
        <v>13008</v>
      </c>
      <c r="K40" t="s">
        <v>13009</v>
      </c>
      <c r="L40" s="1">
        <v>46099</v>
      </c>
      <c r="M40" t="s">
        <v>1180</v>
      </c>
      <c r="N40" t="s">
        <v>45</v>
      </c>
      <c r="O40" t="s">
        <v>0</v>
      </c>
      <c r="P40" t="s">
        <v>551</v>
      </c>
      <c r="Q40" t="s">
        <v>552</v>
      </c>
      <c r="R40" s="2">
        <v>1230</v>
      </c>
      <c r="S40" s="37">
        <f>Tabla1[[#This Row],[Valor total]]/'T.C.'!$B$4</f>
        <v>51250</v>
      </c>
      <c r="T40" t="s">
        <v>11</v>
      </c>
      <c r="U40" t="s">
        <v>3</v>
      </c>
    </row>
    <row r="41" spans="1:21" x14ac:dyDescent="0.25">
      <c r="A41" t="s">
        <v>7</v>
      </c>
      <c r="B41" t="str">
        <f>LEFT(Tabla1[[#This Row],[Organización compras]],2)</f>
        <v>CL</v>
      </c>
      <c r="C41" t="s">
        <v>339</v>
      </c>
      <c r="D41">
        <v>910</v>
      </c>
      <c r="E41" t="str">
        <f>VLOOKUP(Tabla1[[#This Row],[Grupo de compras]],'Grupo compras'!$A$1:$B$115,2,FALSE)</f>
        <v>Corp A. Personas</v>
      </c>
      <c r="F41" t="s">
        <v>76</v>
      </c>
      <c r="G41" t="str">
        <f>LEFT(Tabla1[[#This Row],[Solicitud de pedido]],2)</f>
        <v>14</v>
      </c>
      <c r="H41" t="s">
        <v>159</v>
      </c>
      <c r="I41" t="s">
        <v>88</v>
      </c>
      <c r="J41" t="s">
        <v>160</v>
      </c>
      <c r="K41" t="s">
        <v>161</v>
      </c>
      <c r="L41" s="1">
        <v>46035</v>
      </c>
      <c r="M41" t="s">
        <v>10</v>
      </c>
      <c r="N41" t="s">
        <v>46</v>
      </c>
      <c r="O41" t="s">
        <v>0</v>
      </c>
      <c r="P41" t="s">
        <v>162</v>
      </c>
      <c r="Q41" t="s">
        <v>163</v>
      </c>
      <c r="R41" s="2">
        <v>46991069</v>
      </c>
      <c r="S41" s="37">
        <f>Tabla1[[#This Row],[Valor total]]/'T.C.'!$B$3</f>
        <v>50750.131219422634</v>
      </c>
      <c r="T41" t="s">
        <v>6</v>
      </c>
      <c r="U41" t="s">
        <v>3</v>
      </c>
    </row>
    <row r="42" spans="1:21" x14ac:dyDescent="0.25">
      <c r="A42" t="s">
        <v>7</v>
      </c>
      <c r="B42" t="str">
        <f>LEFT(Tabla1[[#This Row],[Organización compras]],2)</f>
        <v>CL</v>
      </c>
      <c r="C42" t="s">
        <v>339</v>
      </c>
      <c r="D42">
        <v>613</v>
      </c>
      <c r="E42" t="str">
        <f>VLOOKUP(Tabla1[[#This Row],[Grupo de compras]],'Grupo compras'!$A$1:$B$115,2,FALSE)</f>
        <v>CL Gcia Ops</v>
      </c>
      <c r="F42" t="s">
        <v>358</v>
      </c>
      <c r="G42" t="str">
        <f>LEFT(Tabla1[[#This Row],[Solicitud de pedido]],2)</f>
        <v>12</v>
      </c>
      <c r="H42" t="s">
        <v>496</v>
      </c>
      <c r="I42" t="s">
        <v>88</v>
      </c>
      <c r="J42" t="s">
        <v>497</v>
      </c>
      <c r="K42" t="s">
        <v>498</v>
      </c>
      <c r="L42" s="1">
        <v>46051</v>
      </c>
      <c r="M42" t="s">
        <v>434</v>
      </c>
      <c r="N42" t="s">
        <v>1</v>
      </c>
      <c r="O42" t="s">
        <v>0</v>
      </c>
      <c r="P42" t="s">
        <v>35</v>
      </c>
      <c r="Q42" t="s">
        <v>36</v>
      </c>
      <c r="R42" s="2">
        <v>1200</v>
      </c>
      <c r="S42" s="37">
        <f>Tabla1[[#This Row],[Valor total]]/'T.C.'!$B$4</f>
        <v>50000</v>
      </c>
      <c r="T42" t="s">
        <v>11</v>
      </c>
      <c r="U42" t="s">
        <v>3</v>
      </c>
    </row>
    <row r="43" spans="1:21" x14ac:dyDescent="0.25">
      <c r="A43" t="s">
        <v>7</v>
      </c>
      <c r="B43" t="str">
        <f>LEFT(Tabla1[[#This Row],[Organización compras]],2)</f>
        <v>CL</v>
      </c>
      <c r="C43" t="s">
        <v>339</v>
      </c>
      <c r="D43">
        <v>602</v>
      </c>
      <c r="E43" t="str">
        <f>VLOOKUP(Tabla1[[#This Row],[Grupo de compras]],'Grupo compras'!$A$1:$B$115,2,FALSE)</f>
        <v>CL Ops Mall</v>
      </c>
      <c r="F43" t="s">
        <v>358</v>
      </c>
      <c r="H43" t="s">
        <v>682</v>
      </c>
      <c r="I43" t="s">
        <v>88</v>
      </c>
      <c r="J43" t="s">
        <v>683</v>
      </c>
      <c r="K43" t="s">
        <v>684</v>
      </c>
      <c r="L43" s="1">
        <v>46092</v>
      </c>
      <c r="M43" t="s">
        <v>434</v>
      </c>
      <c r="N43" t="s">
        <v>1</v>
      </c>
      <c r="O43" t="s">
        <v>0</v>
      </c>
      <c r="P43" t="s">
        <v>643</v>
      </c>
      <c r="Q43" t="s">
        <v>644</v>
      </c>
      <c r="R43" s="2">
        <v>1200</v>
      </c>
      <c r="S43" s="37">
        <f>Tabla1[[#This Row],[Valor total]]/'T.C.'!$B$4</f>
        <v>50000</v>
      </c>
      <c r="T43" t="s">
        <v>11</v>
      </c>
      <c r="U43" t="s">
        <v>3</v>
      </c>
    </row>
    <row r="44" spans="1:21" x14ac:dyDescent="0.25">
      <c r="A44" t="s">
        <v>7</v>
      </c>
      <c r="B44" t="str">
        <f>LEFT(Tabla1[[#This Row],[Organización compras]],2)</f>
        <v>CL</v>
      </c>
      <c r="C44" t="s">
        <v>339</v>
      </c>
      <c r="D44">
        <v>935</v>
      </c>
      <c r="E44" t="str">
        <f>VLOOKUP(Tabla1[[#This Row],[Grupo de compras]],'Grupo compras'!$A$1:$B$115,2,FALSE)</f>
        <v>Corp Gte C Comerc</v>
      </c>
      <c r="F44" t="s">
        <v>1610</v>
      </c>
      <c r="H44" t="s">
        <v>12583</v>
      </c>
      <c r="I44" t="s">
        <v>89</v>
      </c>
      <c r="J44" t="s">
        <v>12584</v>
      </c>
      <c r="K44" t="s">
        <v>12588</v>
      </c>
      <c r="L44" s="1">
        <v>46098</v>
      </c>
      <c r="M44" t="s">
        <v>1614</v>
      </c>
      <c r="N44" t="s">
        <v>1</v>
      </c>
      <c r="O44" t="s">
        <v>0</v>
      </c>
      <c r="P44" t="s">
        <v>12586</v>
      </c>
      <c r="Q44" t="s">
        <v>12587</v>
      </c>
      <c r="R44" s="2">
        <v>1158</v>
      </c>
      <c r="S44" s="37">
        <f>Tabla1[[#This Row],[Valor total]]/'T.C.'!$B$4</f>
        <v>48250</v>
      </c>
      <c r="T44" t="s">
        <v>11</v>
      </c>
      <c r="U44" t="s">
        <v>3</v>
      </c>
    </row>
    <row r="45" spans="1:21" x14ac:dyDescent="0.25">
      <c r="A45" t="s">
        <v>7</v>
      </c>
      <c r="B45" t="str">
        <f>LEFT(Tabla1[[#This Row],[Organización compras]],2)</f>
        <v>CL</v>
      </c>
      <c r="C45" t="s">
        <v>339</v>
      </c>
      <c r="D45">
        <v>937</v>
      </c>
      <c r="E45" t="str">
        <f>VLOOKUP(Tabla1[[#This Row],[Grupo de compras]],'Grupo compras'!$A$1:$B$115,2,FALSE)</f>
        <v>Corp Business Int</v>
      </c>
      <c r="F45" t="s">
        <v>366</v>
      </c>
      <c r="G45" t="str">
        <f>LEFT(Tabla1[[#This Row],[Solicitud de pedido]],2)</f>
        <v>13</v>
      </c>
      <c r="H45" t="s">
        <v>499</v>
      </c>
      <c r="I45" t="s">
        <v>88</v>
      </c>
      <c r="J45" t="s">
        <v>500</v>
      </c>
      <c r="K45" t="s">
        <v>501</v>
      </c>
      <c r="L45" s="1">
        <v>46058</v>
      </c>
      <c r="M45" t="s">
        <v>366</v>
      </c>
      <c r="N45" t="s">
        <v>45</v>
      </c>
      <c r="O45" t="s">
        <v>0</v>
      </c>
      <c r="P45" t="s">
        <v>502</v>
      </c>
      <c r="Q45" t="s">
        <v>503</v>
      </c>
      <c r="R45" s="2">
        <v>1133</v>
      </c>
      <c r="S45" s="37">
        <f>Tabla1[[#This Row],[Valor total]]/'T.C.'!$B$4</f>
        <v>47208.333333333336</v>
      </c>
      <c r="T45" t="s">
        <v>11</v>
      </c>
      <c r="U45" t="s">
        <v>3</v>
      </c>
    </row>
    <row r="46" spans="1:21" x14ac:dyDescent="0.25">
      <c r="A46" t="s">
        <v>7</v>
      </c>
      <c r="B46" t="str">
        <f>LEFT(Tabla1[[#This Row],[Organización compras]],2)</f>
        <v>CL</v>
      </c>
      <c r="C46" t="s">
        <v>339</v>
      </c>
      <c r="D46">
        <v>937</v>
      </c>
      <c r="E46" t="str">
        <f>VLOOKUP(Tabla1[[#This Row],[Grupo de compras]],'Grupo compras'!$A$1:$B$115,2,FALSE)</f>
        <v>Corp Business Int</v>
      </c>
      <c r="F46" t="s">
        <v>366</v>
      </c>
      <c r="G46" t="str">
        <f>LEFT(Tabla1[[#This Row],[Solicitud de pedido]],2)</f>
        <v>13</v>
      </c>
      <c r="H46" t="s">
        <v>504</v>
      </c>
      <c r="I46" t="s">
        <v>88</v>
      </c>
      <c r="J46" t="s">
        <v>505</v>
      </c>
      <c r="K46" t="s">
        <v>506</v>
      </c>
      <c r="L46" s="1">
        <v>46059</v>
      </c>
      <c r="M46" t="s">
        <v>366</v>
      </c>
      <c r="N46" t="s">
        <v>45</v>
      </c>
      <c r="O46" t="s">
        <v>0</v>
      </c>
      <c r="P46" t="s">
        <v>507</v>
      </c>
      <c r="Q46" t="s">
        <v>508</v>
      </c>
      <c r="R46" s="2">
        <v>1125</v>
      </c>
      <c r="S46" s="37">
        <f>Tabla1[[#This Row],[Valor total]]/'T.C.'!$B$4</f>
        <v>46875</v>
      </c>
      <c r="T46" t="s">
        <v>11</v>
      </c>
      <c r="U46" t="s">
        <v>3</v>
      </c>
    </row>
    <row r="47" spans="1:21" x14ac:dyDescent="0.25">
      <c r="A47" t="s">
        <v>7</v>
      </c>
      <c r="B47" t="str">
        <f>LEFT(Tabla1[[#This Row],[Organización compras]],2)</f>
        <v>CL</v>
      </c>
      <c r="C47" t="s">
        <v>339</v>
      </c>
      <c r="D47">
        <v>910</v>
      </c>
      <c r="E47" t="str">
        <f>VLOOKUP(Tabla1[[#This Row],[Grupo de compras]],'Grupo compras'!$A$1:$B$115,2,FALSE)</f>
        <v>Corp A. Personas</v>
      </c>
      <c r="F47" t="s">
        <v>76</v>
      </c>
      <c r="G47" t="str">
        <f>LEFT(Tabla1[[#This Row],[Solicitud de pedido]],2)</f>
        <v>14</v>
      </c>
      <c r="H47" t="s">
        <v>159</v>
      </c>
      <c r="I47" t="s">
        <v>89</v>
      </c>
      <c r="J47" t="s">
        <v>160</v>
      </c>
      <c r="K47" t="s">
        <v>164</v>
      </c>
      <c r="L47" s="1">
        <v>46035</v>
      </c>
      <c r="M47" t="s">
        <v>10</v>
      </c>
      <c r="N47" t="s">
        <v>46</v>
      </c>
      <c r="O47" t="s">
        <v>0</v>
      </c>
      <c r="P47" t="s">
        <v>162</v>
      </c>
      <c r="Q47" t="s">
        <v>163</v>
      </c>
      <c r="R47" s="2">
        <v>43400752</v>
      </c>
      <c r="S47" s="37">
        <f>Tabla1[[#This Row],[Valor total]]/'T.C.'!$B$3</f>
        <v>46872.605920533955</v>
      </c>
      <c r="T47" t="s">
        <v>6</v>
      </c>
      <c r="U47" t="s">
        <v>3</v>
      </c>
    </row>
    <row r="48" spans="1:21" x14ac:dyDescent="0.25">
      <c r="A48" t="s">
        <v>7</v>
      </c>
      <c r="B48" t="str">
        <f>LEFT(Tabla1[[#This Row],[Organización compras]],2)</f>
        <v>CL</v>
      </c>
      <c r="C48" t="s">
        <v>339</v>
      </c>
      <c r="D48">
        <v>910</v>
      </c>
      <c r="E48" t="str">
        <f>VLOOKUP(Tabla1[[#This Row],[Grupo de compras]],'Grupo compras'!$A$1:$B$115,2,FALSE)</f>
        <v>Corp A. Personas</v>
      </c>
      <c r="F48" t="s">
        <v>76</v>
      </c>
      <c r="G48" t="str">
        <f>LEFT(Tabla1[[#This Row],[Solicitud de pedido]],2)</f>
        <v>14</v>
      </c>
      <c r="H48" t="s">
        <v>159</v>
      </c>
      <c r="I48" t="s">
        <v>99</v>
      </c>
      <c r="J48" t="s">
        <v>160</v>
      </c>
      <c r="K48" t="s">
        <v>165</v>
      </c>
      <c r="L48" s="1">
        <v>46035</v>
      </c>
      <c r="M48" t="s">
        <v>10</v>
      </c>
      <c r="N48" t="s">
        <v>46</v>
      </c>
      <c r="O48" t="s">
        <v>0</v>
      </c>
      <c r="P48" t="s">
        <v>162</v>
      </c>
      <c r="Q48" t="s">
        <v>163</v>
      </c>
      <c r="R48" s="2">
        <v>43400752</v>
      </c>
      <c r="S48" s="37">
        <f>Tabla1[[#This Row],[Valor total]]/'T.C.'!$B$3</f>
        <v>46872.605920533955</v>
      </c>
      <c r="T48" t="s">
        <v>6</v>
      </c>
      <c r="U48" t="s">
        <v>3</v>
      </c>
    </row>
    <row r="49" spans="1:21" x14ac:dyDescent="0.25">
      <c r="A49" t="s">
        <v>75</v>
      </c>
      <c r="B49" t="str">
        <f>LEFT(Tabla1[[#This Row],[Organización compras]],2)</f>
        <v>CO</v>
      </c>
      <c r="C49" t="s">
        <v>338</v>
      </c>
      <c r="D49">
        <v>702</v>
      </c>
      <c r="E49" t="str">
        <f>VLOOKUP(Tabla1[[#This Row],[Grupo de compras]],'Grupo compras'!$A$1:$B$115,2,FALSE)</f>
        <v>CO Ops Mall</v>
      </c>
      <c r="F49" t="s">
        <v>92</v>
      </c>
      <c r="G49" t="str">
        <f>LEFT(Tabla1[[#This Row],[Solicitud de pedido]],2)</f>
        <v>12</v>
      </c>
      <c r="H49" t="s">
        <v>229</v>
      </c>
      <c r="I49" t="s">
        <v>88</v>
      </c>
      <c r="J49" t="s">
        <v>230</v>
      </c>
      <c r="K49" t="s">
        <v>231</v>
      </c>
      <c r="L49" s="1">
        <v>46065</v>
      </c>
      <c r="M49" t="s">
        <v>93</v>
      </c>
      <c r="N49" t="s">
        <v>1</v>
      </c>
      <c r="O49" t="s">
        <v>0</v>
      </c>
      <c r="P49" t="s">
        <v>116</v>
      </c>
      <c r="Q49" t="s">
        <v>117</v>
      </c>
      <c r="R49" s="2">
        <v>170000000</v>
      </c>
      <c r="S49" s="37">
        <f>Tabla1[[#This Row],[Valor total]]/'T.C.'!$B$5</f>
        <v>46220.772158781947</v>
      </c>
      <c r="T49" t="s">
        <v>18</v>
      </c>
      <c r="U49" t="s">
        <v>3</v>
      </c>
    </row>
    <row r="50" spans="1:21" x14ac:dyDescent="0.25">
      <c r="A50" t="s">
        <v>7</v>
      </c>
      <c r="B50" t="str">
        <f>LEFT(Tabla1[[#This Row],[Organización compras]],2)</f>
        <v>CL</v>
      </c>
      <c r="C50" t="s">
        <v>339</v>
      </c>
      <c r="D50">
        <v>635</v>
      </c>
      <c r="E50" t="str">
        <f>VLOOKUP(Tabla1[[#This Row],[Grupo de compras]],'Grupo compras'!$A$1:$B$115,2,FALSE)</f>
        <v>CL Proyectos 6</v>
      </c>
      <c r="F50" t="s">
        <v>25</v>
      </c>
      <c r="G50" t="str">
        <f>LEFT(Tabla1[[#This Row],[Solicitud de pedido]],2)</f>
        <v>12</v>
      </c>
      <c r="H50" t="s">
        <v>509</v>
      </c>
      <c r="I50" t="s">
        <v>88</v>
      </c>
      <c r="J50" t="s">
        <v>510</v>
      </c>
      <c r="K50" t="s">
        <v>511</v>
      </c>
      <c r="L50" s="1">
        <v>46057</v>
      </c>
      <c r="M50" t="s">
        <v>26</v>
      </c>
      <c r="N50" t="s">
        <v>1</v>
      </c>
      <c r="O50" t="s">
        <v>0</v>
      </c>
      <c r="P50" t="s">
        <v>27</v>
      </c>
      <c r="Q50" t="s">
        <v>28</v>
      </c>
      <c r="R50" s="2">
        <v>1025.26</v>
      </c>
      <c r="S50" s="37">
        <f>Tabla1[[#This Row],[Valor total]]/'T.C.'!$B$4</f>
        <v>42719.166666666664</v>
      </c>
      <c r="T50" t="s">
        <v>11</v>
      </c>
      <c r="U50" t="s">
        <v>3</v>
      </c>
    </row>
    <row r="51" spans="1:21" x14ac:dyDescent="0.25">
      <c r="A51" t="s">
        <v>7</v>
      </c>
      <c r="B51" t="str">
        <f>LEFT(Tabla1[[#This Row],[Organización compras]],2)</f>
        <v>CL</v>
      </c>
      <c r="C51" t="s">
        <v>339</v>
      </c>
      <c r="D51">
        <v>928</v>
      </c>
      <c r="E51" t="str">
        <f>VLOOKUP(Tabla1[[#This Row],[Grupo de compras]],'Grupo compras'!$A$1:$B$115,2,FALSE)</f>
        <v>Corp Gest Riesgo</v>
      </c>
      <c r="F51" t="s">
        <v>85</v>
      </c>
      <c r="G51" t="str">
        <f>LEFT(Tabla1[[#This Row],[Solicitud de pedido]],2)</f>
        <v>14</v>
      </c>
      <c r="H51" t="s">
        <v>517</v>
      </c>
      <c r="I51" t="s">
        <v>88</v>
      </c>
      <c r="J51" t="s">
        <v>518</v>
      </c>
      <c r="K51" t="s">
        <v>519</v>
      </c>
      <c r="L51" s="1">
        <v>46029</v>
      </c>
      <c r="M51" t="s">
        <v>74</v>
      </c>
      <c r="N51" t="s">
        <v>46</v>
      </c>
      <c r="O51" t="s">
        <v>0</v>
      </c>
      <c r="P51" t="s">
        <v>520</v>
      </c>
      <c r="Q51" t="s">
        <v>521</v>
      </c>
      <c r="R51" s="2">
        <v>42616.21</v>
      </c>
      <c r="S51" s="37">
        <f>Tabla1[[#This Row],[Valor total]]</f>
        <v>42616.21</v>
      </c>
      <c r="T51" t="s">
        <v>662</v>
      </c>
      <c r="U51" t="s">
        <v>3</v>
      </c>
    </row>
    <row r="52" spans="1:21" x14ac:dyDescent="0.25">
      <c r="A52" t="s">
        <v>83</v>
      </c>
      <c r="B52" t="str">
        <f>LEFT(Tabla1[[#This Row],[Organización compras]],2)</f>
        <v>CL</v>
      </c>
      <c r="C52" t="s">
        <v>339</v>
      </c>
      <c r="D52">
        <v>602</v>
      </c>
      <c r="E52" t="str">
        <f>VLOOKUP(Tabla1[[#This Row],[Grupo de compras]],'Grupo compras'!$A$1:$B$115,2,FALSE)</f>
        <v>CL Ops Mall</v>
      </c>
      <c r="F52" t="s">
        <v>214</v>
      </c>
      <c r="G52" t="str">
        <f>LEFT(Tabla1[[#This Row],[Solicitud de pedido]],2)</f>
        <v>12</v>
      </c>
      <c r="H52" t="s">
        <v>234</v>
      </c>
      <c r="I52" t="s">
        <v>88</v>
      </c>
      <c r="J52" t="s">
        <v>235</v>
      </c>
      <c r="K52" t="s">
        <v>236</v>
      </c>
      <c r="L52" s="1">
        <v>46065</v>
      </c>
      <c r="M52" t="s">
        <v>214</v>
      </c>
      <c r="N52" t="s">
        <v>1</v>
      </c>
      <c r="O52" t="s">
        <v>0</v>
      </c>
      <c r="P52" t="s">
        <v>111</v>
      </c>
      <c r="Q52" t="s">
        <v>112</v>
      </c>
      <c r="R52" s="2">
        <v>39447935</v>
      </c>
      <c r="S52" s="37">
        <f>Tabla1[[#This Row],[Valor total]]/'T.C.'!$B$3</f>
        <v>42603.582344237686</v>
      </c>
      <c r="T52" t="s">
        <v>6</v>
      </c>
      <c r="U52" t="s">
        <v>3</v>
      </c>
    </row>
    <row r="53" spans="1:21" x14ac:dyDescent="0.25">
      <c r="A53" t="s">
        <v>4</v>
      </c>
      <c r="B53" t="str">
        <f>LEFT(Tabla1[[#This Row],[Organización compras]],2)</f>
        <v>CL</v>
      </c>
      <c r="C53" t="s">
        <v>339</v>
      </c>
      <c r="D53">
        <v>604</v>
      </c>
      <c r="E53" t="str">
        <f>VLOOKUP(Tabla1[[#This Row],[Grupo de compras]],'Grupo compras'!$A$1:$B$115,2,FALSE)</f>
        <v>CL Marketing Mall</v>
      </c>
      <c r="F53" t="s">
        <v>60</v>
      </c>
      <c r="G53" t="str">
        <f>LEFT(Tabla1[[#This Row],[Solicitud de pedido]],2)</f>
        <v>13</v>
      </c>
      <c r="H53" t="s">
        <v>149</v>
      </c>
      <c r="I53" t="s">
        <v>88</v>
      </c>
      <c r="J53" t="s">
        <v>150</v>
      </c>
      <c r="K53" t="s">
        <v>148</v>
      </c>
      <c r="L53" s="1">
        <v>46029</v>
      </c>
      <c r="M53" t="s">
        <v>60</v>
      </c>
      <c r="N53" t="s">
        <v>45</v>
      </c>
      <c r="O53" t="s">
        <v>0</v>
      </c>
      <c r="P53" t="s">
        <v>142</v>
      </c>
      <c r="Q53" t="s">
        <v>143</v>
      </c>
      <c r="R53" s="2">
        <v>39215000</v>
      </c>
      <c r="S53" s="37">
        <f>Tabla1[[#This Row],[Valor total]]/'T.C.'!$B$3</f>
        <v>42352.01365113994</v>
      </c>
      <c r="T53" t="s">
        <v>6</v>
      </c>
      <c r="U53" t="s">
        <v>3</v>
      </c>
    </row>
    <row r="54" spans="1:21" x14ac:dyDescent="0.25">
      <c r="A54" t="s">
        <v>47</v>
      </c>
      <c r="B54" t="str">
        <f>LEFT(Tabla1[[#This Row],[Organización compras]],2)</f>
        <v>CL</v>
      </c>
      <c r="C54" t="s">
        <v>339</v>
      </c>
      <c r="D54">
        <v>634</v>
      </c>
      <c r="E54" t="str">
        <f>VLOOKUP(Tabla1[[#This Row],[Grupo de compras]],'Grupo compras'!$A$1:$B$115,2,FALSE)</f>
        <v>CL Proyectos 5</v>
      </c>
      <c r="F54" t="s">
        <v>87</v>
      </c>
      <c r="G54" t="str">
        <f>LEFT(Tabla1[[#This Row],[Solicitud de pedido]],2)</f>
        <v>12</v>
      </c>
      <c r="H54" t="s">
        <v>512</v>
      </c>
      <c r="I54" t="s">
        <v>88</v>
      </c>
      <c r="J54" t="s">
        <v>513</v>
      </c>
      <c r="K54" t="s">
        <v>514</v>
      </c>
      <c r="L54" s="1">
        <v>46077</v>
      </c>
      <c r="M54" t="s">
        <v>26</v>
      </c>
      <c r="N54" t="s">
        <v>1</v>
      </c>
      <c r="O54" t="s">
        <v>0</v>
      </c>
      <c r="P54" t="s">
        <v>515</v>
      </c>
      <c r="Q54" t="s">
        <v>516</v>
      </c>
      <c r="R54" s="2">
        <v>995.7</v>
      </c>
      <c r="S54" s="37">
        <f>Tabla1[[#This Row],[Valor total]]/'T.C.'!$B$4</f>
        <v>41487.5</v>
      </c>
      <c r="T54" t="s">
        <v>11</v>
      </c>
      <c r="U54" t="s">
        <v>3</v>
      </c>
    </row>
    <row r="55" spans="1:21" x14ac:dyDescent="0.25">
      <c r="A55" t="s">
        <v>7</v>
      </c>
      <c r="B55" t="str">
        <f>LEFT(Tabla1[[#This Row],[Organización compras]],2)</f>
        <v>CL</v>
      </c>
      <c r="C55" t="s">
        <v>339</v>
      </c>
      <c r="D55">
        <v>930</v>
      </c>
      <c r="E55" t="str">
        <f>VLOOKUP(Tabla1[[#This Row],[Grupo de compras]],'Grupo compras'!$A$1:$B$115,2,FALSE)</f>
        <v>Corp Desarro. TI</v>
      </c>
      <c r="F55" t="s">
        <v>367</v>
      </c>
      <c r="G55" t="str">
        <f>LEFT(Tabla1[[#This Row],[Solicitud de pedido]],2)</f>
        <v>12</v>
      </c>
      <c r="H55" t="s">
        <v>522</v>
      </c>
      <c r="I55" t="s">
        <v>88</v>
      </c>
      <c r="J55" t="s">
        <v>523</v>
      </c>
      <c r="K55" t="s">
        <v>524</v>
      </c>
      <c r="L55" s="1">
        <v>46071</v>
      </c>
      <c r="M55" t="s">
        <v>367</v>
      </c>
      <c r="N55" t="s">
        <v>1</v>
      </c>
      <c r="O55" t="s">
        <v>0</v>
      </c>
      <c r="P55" t="s">
        <v>525</v>
      </c>
      <c r="Q55" t="s">
        <v>526</v>
      </c>
      <c r="R55" s="2">
        <v>41293.760000000002</v>
      </c>
      <c r="S55" s="37">
        <f>Tabla1[[#This Row],[Valor total]]</f>
        <v>41293.760000000002</v>
      </c>
      <c r="T55" t="s">
        <v>662</v>
      </c>
      <c r="U55" t="s">
        <v>3</v>
      </c>
    </row>
    <row r="56" spans="1:21" x14ac:dyDescent="0.25">
      <c r="A56" t="s">
        <v>7</v>
      </c>
      <c r="B56" t="str">
        <f>LEFT(Tabla1[[#This Row],[Organización compras]],2)</f>
        <v>CL</v>
      </c>
      <c r="C56" t="s">
        <v>339</v>
      </c>
      <c r="D56">
        <v>935</v>
      </c>
      <c r="E56" t="str">
        <f>VLOOKUP(Tabla1[[#This Row],[Grupo de compras]],'Grupo compras'!$A$1:$B$115,2,FALSE)</f>
        <v>Corp Gte C Comerc</v>
      </c>
      <c r="F56" t="s">
        <v>1610</v>
      </c>
      <c r="H56" t="s">
        <v>12583</v>
      </c>
      <c r="I56" t="s">
        <v>88</v>
      </c>
      <c r="J56" t="s">
        <v>12584</v>
      </c>
      <c r="K56" t="s">
        <v>12585</v>
      </c>
      <c r="L56" s="1">
        <v>46098</v>
      </c>
      <c r="M56" t="s">
        <v>1614</v>
      </c>
      <c r="N56" t="s">
        <v>1</v>
      </c>
      <c r="O56" t="s">
        <v>0</v>
      </c>
      <c r="P56" t="s">
        <v>12586</v>
      </c>
      <c r="Q56" t="s">
        <v>12587</v>
      </c>
      <c r="R56" s="2">
        <v>964</v>
      </c>
      <c r="S56" s="37">
        <f>Tabla1[[#This Row],[Valor total]]/'T.C.'!$B$4</f>
        <v>40166.666666666664</v>
      </c>
      <c r="T56" t="s">
        <v>11</v>
      </c>
      <c r="U56" t="s">
        <v>3</v>
      </c>
    </row>
    <row r="57" spans="1:21" x14ac:dyDescent="0.25">
      <c r="A57" t="s">
        <v>63</v>
      </c>
      <c r="B57" t="str">
        <f>LEFT(Tabla1[[#This Row],[Organización compras]],2)</f>
        <v>CO</v>
      </c>
      <c r="C57" t="s">
        <v>338</v>
      </c>
      <c r="D57">
        <v>711</v>
      </c>
      <c r="E57" t="str">
        <f>VLOOKUP(Tabla1[[#This Row],[Grupo de compras]],'Grupo compras'!$A$1:$B$115,2,FALSE)</f>
        <v>CO A.Finanzas</v>
      </c>
      <c r="F57" t="s">
        <v>121</v>
      </c>
      <c r="G57" t="str">
        <f>LEFT(Tabla1[[#This Row],[Solicitud de pedido]],2)</f>
        <v>12</v>
      </c>
      <c r="H57" t="s">
        <v>122</v>
      </c>
      <c r="I57" t="s">
        <v>88</v>
      </c>
      <c r="J57" t="s">
        <v>123</v>
      </c>
      <c r="K57" t="s">
        <v>124</v>
      </c>
      <c r="L57" s="1">
        <v>46042</v>
      </c>
      <c r="M57" t="s">
        <v>125</v>
      </c>
      <c r="N57" t="s">
        <v>1</v>
      </c>
      <c r="O57" t="s">
        <v>0</v>
      </c>
      <c r="P57" t="s">
        <v>126</v>
      </c>
      <c r="Q57" t="s">
        <v>127</v>
      </c>
      <c r="R57" s="2">
        <v>145381524</v>
      </c>
      <c r="S57" s="37">
        <f>Tabla1[[#This Row],[Valor total]]/'T.C.'!$B$5</f>
        <v>39527.331158238172</v>
      </c>
      <c r="T57" t="s">
        <v>18</v>
      </c>
      <c r="U57" t="s">
        <v>3</v>
      </c>
    </row>
    <row r="58" spans="1:21" x14ac:dyDescent="0.25">
      <c r="A58" t="s">
        <v>7</v>
      </c>
      <c r="B58" t="str">
        <f>LEFT(Tabla1[[#This Row],[Organización compras]],2)</f>
        <v>CL</v>
      </c>
      <c r="C58" t="s">
        <v>339</v>
      </c>
      <c r="D58">
        <v>626</v>
      </c>
      <c r="E58" t="str">
        <f>VLOOKUP(Tabla1[[#This Row],[Grupo de compras]],'Grupo compras'!$A$1:$B$115,2,FALSE)</f>
        <v>CL Proyectos 3</v>
      </c>
      <c r="F58" t="s">
        <v>70</v>
      </c>
      <c r="G58" t="str">
        <f>LEFT(Tabla1[[#This Row],[Solicitud de pedido]],2)</f>
        <v>12</v>
      </c>
      <c r="H58" t="s">
        <v>527</v>
      </c>
      <c r="I58" t="s">
        <v>88</v>
      </c>
      <c r="J58" t="s">
        <v>528</v>
      </c>
      <c r="K58" t="s">
        <v>529</v>
      </c>
      <c r="L58" s="1">
        <v>46043</v>
      </c>
      <c r="M58" t="s">
        <v>26</v>
      </c>
      <c r="N58" t="s">
        <v>1</v>
      </c>
      <c r="O58" t="s">
        <v>0</v>
      </c>
      <c r="P58" t="s">
        <v>530</v>
      </c>
      <c r="Q58" t="s">
        <v>531</v>
      </c>
      <c r="R58" s="2">
        <v>948</v>
      </c>
      <c r="S58" s="37">
        <f>Tabla1[[#This Row],[Valor total]]/'T.C.'!$B$4</f>
        <v>39500</v>
      </c>
      <c r="T58" t="s">
        <v>11</v>
      </c>
      <c r="U58" t="s">
        <v>3</v>
      </c>
    </row>
    <row r="59" spans="1:21" x14ac:dyDescent="0.25">
      <c r="A59" t="s">
        <v>12</v>
      </c>
      <c r="B59" t="str">
        <f>LEFT(Tabla1[[#This Row],[Organización compras]],2)</f>
        <v>PE</v>
      </c>
      <c r="C59" t="s">
        <v>340</v>
      </c>
      <c r="D59">
        <v>802</v>
      </c>
      <c r="E59" t="str">
        <f>VLOOKUP(Tabla1[[#This Row],[Grupo de compras]],'Grupo compras'!$A$1:$B$115,2,FALSE)</f>
        <v>PE Ops Mall</v>
      </c>
      <c r="F59" t="s">
        <v>360</v>
      </c>
      <c r="G59" t="str">
        <f>LEFT(Tabla1[[#This Row],[Solicitud de pedido]],2)</f>
        <v>13</v>
      </c>
      <c r="H59" t="s">
        <v>532</v>
      </c>
      <c r="I59" t="s">
        <v>88</v>
      </c>
      <c r="J59" t="s">
        <v>533</v>
      </c>
      <c r="K59" t="s">
        <v>534</v>
      </c>
      <c r="L59" s="1">
        <v>46027</v>
      </c>
      <c r="M59" t="s">
        <v>14</v>
      </c>
      <c r="N59" t="s">
        <v>45</v>
      </c>
      <c r="O59" t="s">
        <v>0</v>
      </c>
      <c r="P59" t="s">
        <v>535</v>
      </c>
      <c r="Q59" t="s">
        <v>536</v>
      </c>
      <c r="R59" s="2">
        <v>134400</v>
      </c>
      <c r="S59" s="37">
        <f>Tabla1[[#This Row],[Valor total]]/'T.C.'!$B$2</f>
        <v>38956.521739130432</v>
      </c>
      <c r="T59" t="s">
        <v>2</v>
      </c>
      <c r="U59" t="s">
        <v>3</v>
      </c>
    </row>
    <row r="60" spans="1:21" x14ac:dyDescent="0.25">
      <c r="A60" t="s">
        <v>86</v>
      </c>
      <c r="B60" t="str">
        <f>LEFT(Tabla1[[#This Row],[Organización compras]],2)</f>
        <v>CL</v>
      </c>
      <c r="C60" t="s">
        <v>339</v>
      </c>
      <c r="D60">
        <v>602</v>
      </c>
      <c r="E60" t="str">
        <f>VLOOKUP(Tabla1[[#This Row],[Grupo de compras]],'Grupo compras'!$A$1:$B$115,2,FALSE)</f>
        <v>CL Ops Mall</v>
      </c>
      <c r="F60" t="s">
        <v>220</v>
      </c>
      <c r="G60" t="str">
        <f>LEFT(Tabla1[[#This Row],[Solicitud de pedido]],2)</f>
        <v>12</v>
      </c>
      <c r="H60" t="s">
        <v>308</v>
      </c>
      <c r="I60" t="s">
        <v>88</v>
      </c>
      <c r="J60" t="s">
        <v>309</v>
      </c>
      <c r="K60" t="s">
        <v>310</v>
      </c>
      <c r="L60" s="1">
        <v>46084</v>
      </c>
      <c r="M60" t="s">
        <v>220</v>
      </c>
      <c r="N60" t="s">
        <v>1</v>
      </c>
      <c r="O60" t="s">
        <v>0</v>
      </c>
      <c r="P60" t="s">
        <v>252</v>
      </c>
      <c r="Q60" t="s">
        <v>253</v>
      </c>
      <c r="R60" s="2">
        <v>34913129</v>
      </c>
      <c r="S60" s="37">
        <f>Tabla1[[#This Row],[Valor total]]/'T.C.'!$B$3</f>
        <v>37706.013413540983</v>
      </c>
      <c r="T60" t="s">
        <v>6</v>
      </c>
      <c r="U60" t="s">
        <v>3</v>
      </c>
    </row>
    <row r="61" spans="1:21" x14ac:dyDescent="0.25">
      <c r="A61" t="s">
        <v>7</v>
      </c>
      <c r="B61" t="str">
        <f>LEFT(Tabla1[[#This Row],[Organización compras]],2)</f>
        <v>CL</v>
      </c>
      <c r="C61" t="s">
        <v>339</v>
      </c>
      <c r="D61">
        <v>912</v>
      </c>
      <c r="E61" t="str">
        <f>VLOOKUP(Tabla1[[#This Row],[Grupo de compras]],'Grupo compras'!$A$1:$B$115,2,FALSE)</f>
        <v>Corp Gcia Finanza</v>
      </c>
      <c r="F61" t="s">
        <v>368</v>
      </c>
      <c r="G61" t="str">
        <f>LEFT(Tabla1[[#This Row],[Solicitud de pedido]],2)</f>
        <v>13</v>
      </c>
      <c r="H61" t="s">
        <v>537</v>
      </c>
      <c r="I61" t="s">
        <v>88</v>
      </c>
      <c r="J61" t="s">
        <v>538</v>
      </c>
      <c r="K61" t="s">
        <v>539</v>
      </c>
      <c r="L61" s="1">
        <v>46048</v>
      </c>
      <c r="M61" t="s">
        <v>10</v>
      </c>
      <c r="N61" t="s">
        <v>45</v>
      </c>
      <c r="O61" t="s">
        <v>0</v>
      </c>
      <c r="P61" t="s">
        <v>540</v>
      </c>
      <c r="Q61" t="s">
        <v>541</v>
      </c>
      <c r="R61" s="2">
        <v>900</v>
      </c>
      <c r="S61" s="37">
        <f>Tabla1[[#This Row],[Valor total]]/'T.C.'!$B$4</f>
        <v>37500</v>
      </c>
      <c r="T61" t="s">
        <v>11</v>
      </c>
      <c r="U61" t="s">
        <v>3</v>
      </c>
    </row>
    <row r="62" spans="1:21" x14ac:dyDescent="0.25">
      <c r="A62" t="s">
        <v>369</v>
      </c>
      <c r="B62" t="str">
        <f>LEFT(Tabla1[[#This Row],[Organización compras]],2)</f>
        <v>PE</v>
      </c>
      <c r="C62" t="s">
        <v>681</v>
      </c>
      <c r="D62">
        <v>802</v>
      </c>
      <c r="E62" t="str">
        <f>VLOOKUP(Tabla1[[#This Row],[Grupo de compras]],'Grupo compras'!$A$1:$B$115,2,FALSE)</f>
        <v>PE Ops Mall</v>
      </c>
      <c r="F62" t="s">
        <v>370</v>
      </c>
      <c r="G62" t="str">
        <f>LEFT(Tabla1[[#This Row],[Solicitud de pedido]],2)</f>
        <v>12</v>
      </c>
      <c r="H62" t="s">
        <v>542</v>
      </c>
      <c r="I62" t="s">
        <v>88</v>
      </c>
      <c r="J62" t="s">
        <v>543</v>
      </c>
      <c r="K62" t="s">
        <v>544</v>
      </c>
      <c r="L62" s="1">
        <v>46056</v>
      </c>
      <c r="M62" t="s">
        <v>370</v>
      </c>
      <c r="N62" t="s">
        <v>1</v>
      </c>
      <c r="O62" t="s">
        <v>0</v>
      </c>
      <c r="P62" t="s">
        <v>545</v>
      </c>
      <c r="Q62" t="s">
        <v>546</v>
      </c>
      <c r="R62" s="2">
        <v>128761.5</v>
      </c>
      <c r="S62" s="37">
        <f>Tabla1[[#This Row],[Valor total]]/'T.C.'!$B$2</f>
        <v>37322.17391304348</v>
      </c>
      <c r="T62" t="s">
        <v>2</v>
      </c>
      <c r="U62" t="s">
        <v>3</v>
      </c>
    </row>
    <row r="63" spans="1:21" x14ac:dyDescent="0.25">
      <c r="A63" t="s">
        <v>7</v>
      </c>
      <c r="B63" t="str">
        <f>LEFT(Tabla1[[#This Row],[Organización compras]],2)</f>
        <v>CL</v>
      </c>
      <c r="C63" t="s">
        <v>339</v>
      </c>
      <c r="D63">
        <v>937</v>
      </c>
      <c r="E63" t="str">
        <f>VLOOKUP(Tabla1[[#This Row],[Grupo de compras]],'Grupo compras'!$A$1:$B$115,2,FALSE)</f>
        <v>Corp Business Int</v>
      </c>
      <c r="F63" t="s">
        <v>366</v>
      </c>
      <c r="G63" t="str">
        <f>LEFT(Tabla1[[#This Row],[Solicitud de pedido]],2)</f>
        <v>13</v>
      </c>
      <c r="H63" t="s">
        <v>499</v>
      </c>
      <c r="I63" t="s">
        <v>89</v>
      </c>
      <c r="J63" t="s">
        <v>500</v>
      </c>
      <c r="K63" t="s">
        <v>547</v>
      </c>
      <c r="L63" s="1">
        <v>46059</v>
      </c>
      <c r="M63" t="s">
        <v>366</v>
      </c>
      <c r="N63" t="s">
        <v>45</v>
      </c>
      <c r="O63" t="s">
        <v>0</v>
      </c>
      <c r="P63" t="s">
        <v>502</v>
      </c>
      <c r="Q63" t="s">
        <v>503</v>
      </c>
      <c r="R63" s="2">
        <v>864</v>
      </c>
      <c r="S63" s="37">
        <f>Tabla1[[#This Row],[Valor total]]/'T.C.'!$B$4</f>
        <v>36000</v>
      </c>
      <c r="T63" t="s">
        <v>11</v>
      </c>
      <c r="U63" t="s">
        <v>3</v>
      </c>
    </row>
    <row r="64" spans="1:21" x14ac:dyDescent="0.25">
      <c r="A64" t="s">
        <v>12</v>
      </c>
      <c r="B64" t="str">
        <f>LEFT(Tabla1[[#This Row],[Organización compras]],2)</f>
        <v>PE</v>
      </c>
      <c r="C64" t="s">
        <v>340</v>
      </c>
      <c r="D64">
        <v>904</v>
      </c>
      <c r="E64" t="str">
        <f>VLOOKUP(Tabla1[[#This Row],[Grupo de compras]],'Grupo compras'!$A$1:$B$115,2,FALSE)</f>
        <v>Corp Gcia Contabi</v>
      </c>
      <c r="F64" t="s">
        <v>372</v>
      </c>
      <c r="G64" t="str">
        <f>LEFT(Tabla1[[#This Row],[Solicitud de pedido]],2)</f>
        <v>14</v>
      </c>
      <c r="H64" t="s">
        <v>557</v>
      </c>
      <c r="I64" t="s">
        <v>88</v>
      </c>
      <c r="J64" t="s">
        <v>558</v>
      </c>
      <c r="K64" t="s">
        <v>559</v>
      </c>
      <c r="L64" s="1">
        <v>46051</v>
      </c>
      <c r="M64" t="s">
        <v>10</v>
      </c>
      <c r="N64" t="s">
        <v>46</v>
      </c>
      <c r="O64" t="s">
        <v>0</v>
      </c>
      <c r="P64" t="s">
        <v>560</v>
      </c>
      <c r="Q64" t="s">
        <v>561</v>
      </c>
      <c r="R64" s="2">
        <v>36000</v>
      </c>
      <c r="S64" s="37">
        <f>Tabla1[[#This Row],[Valor total]]</f>
        <v>36000</v>
      </c>
      <c r="T64" t="s">
        <v>662</v>
      </c>
      <c r="U64" t="s">
        <v>3</v>
      </c>
    </row>
    <row r="65" spans="1:21" x14ac:dyDescent="0.25">
      <c r="A65" t="s">
        <v>373</v>
      </c>
      <c r="B65" t="str">
        <f>LEFT(Tabla1[[#This Row],[Organización compras]],2)</f>
        <v>PE</v>
      </c>
      <c r="C65" t="s">
        <v>340</v>
      </c>
      <c r="D65">
        <v>813</v>
      </c>
      <c r="E65" t="str">
        <f>VLOOKUP(Tabla1[[#This Row],[Grupo de compras]],'Grupo compras'!$A$1:$B$115,2,FALSE)</f>
        <v>PE Gcia Ops</v>
      </c>
      <c r="F65" t="s">
        <v>374</v>
      </c>
      <c r="G65" t="str">
        <f>LEFT(Tabla1[[#This Row],[Solicitud de pedido]],2)</f>
        <v>14</v>
      </c>
      <c r="H65" t="s">
        <v>562</v>
      </c>
      <c r="I65" t="s">
        <v>88</v>
      </c>
      <c r="J65" t="s">
        <v>563</v>
      </c>
      <c r="K65" t="s">
        <v>564</v>
      </c>
      <c r="L65" s="1">
        <v>46072</v>
      </c>
      <c r="M65" t="s">
        <v>565</v>
      </c>
      <c r="N65" t="s">
        <v>46</v>
      </c>
      <c r="O65" t="s">
        <v>5</v>
      </c>
      <c r="P65" t="s">
        <v>566</v>
      </c>
      <c r="Q65" t="s">
        <v>567</v>
      </c>
      <c r="R65" s="2">
        <v>36000</v>
      </c>
      <c r="S65" s="37">
        <f>Tabla1[[#This Row],[Valor total]]</f>
        <v>36000</v>
      </c>
      <c r="T65" t="s">
        <v>662</v>
      </c>
      <c r="U65" t="s">
        <v>3</v>
      </c>
    </row>
    <row r="66" spans="1:21" x14ac:dyDescent="0.25">
      <c r="A66" t="s">
        <v>16</v>
      </c>
      <c r="B66" t="str">
        <f>LEFT(Tabla1[[#This Row],[Organización compras]],2)</f>
        <v>PE</v>
      </c>
      <c r="C66" t="s">
        <v>681</v>
      </c>
      <c r="D66">
        <v>801</v>
      </c>
      <c r="E66" t="str">
        <f>VLOOKUP(Tabla1[[#This Row],[Grupo de compras]],'Grupo compras'!$A$1:$B$115,2,FALSE)</f>
        <v>PE Center Manager</v>
      </c>
      <c r="F66" t="s">
        <v>371</v>
      </c>
      <c r="G66" t="str">
        <f>LEFT(Tabla1[[#This Row],[Solicitud de pedido]],2)</f>
        <v>14</v>
      </c>
      <c r="H66" t="s">
        <v>553</v>
      </c>
      <c r="I66" t="s">
        <v>88</v>
      </c>
      <c r="J66" t="s">
        <v>554</v>
      </c>
      <c r="K66" t="s">
        <v>555</v>
      </c>
      <c r="L66" s="1">
        <v>46071</v>
      </c>
      <c r="M66" t="s">
        <v>556</v>
      </c>
      <c r="N66" t="s">
        <v>46</v>
      </c>
      <c r="O66" t="s">
        <v>5</v>
      </c>
      <c r="P66" t="s">
        <v>119</v>
      </c>
      <c r="Q66" t="s">
        <v>120</v>
      </c>
      <c r="R66" s="2">
        <v>123434</v>
      </c>
      <c r="S66" s="37">
        <f>Tabla1[[#This Row],[Valor total]]/'T.C.'!$B$2</f>
        <v>35777.971014492752</v>
      </c>
      <c r="T66" t="s">
        <v>2</v>
      </c>
      <c r="U66" t="s">
        <v>3</v>
      </c>
    </row>
    <row r="67" spans="1:21" x14ac:dyDescent="0.25">
      <c r="A67" t="s">
        <v>16</v>
      </c>
      <c r="B67" t="str">
        <f>LEFT(Tabla1[[#This Row],[Organización compras]],2)</f>
        <v>PE</v>
      </c>
      <c r="C67" t="s">
        <v>681</v>
      </c>
      <c r="D67">
        <v>801</v>
      </c>
      <c r="E67" t="str">
        <f>VLOOKUP(Tabla1[[#This Row],[Grupo de compras]],'Grupo compras'!$A$1:$B$115,2,FALSE)</f>
        <v>PE Center Manager</v>
      </c>
      <c r="F67" t="s">
        <v>371</v>
      </c>
      <c r="G67" t="str">
        <f>LEFT(Tabla1[[#This Row],[Solicitud de pedido]],2)</f>
        <v>14</v>
      </c>
      <c r="H67" t="s">
        <v>553</v>
      </c>
      <c r="I67" t="s">
        <v>89</v>
      </c>
      <c r="J67" t="s">
        <v>554</v>
      </c>
      <c r="K67" t="s">
        <v>555</v>
      </c>
      <c r="L67" s="1">
        <v>46071</v>
      </c>
      <c r="M67" t="s">
        <v>556</v>
      </c>
      <c r="N67" t="s">
        <v>46</v>
      </c>
      <c r="O67" t="s">
        <v>5</v>
      </c>
      <c r="P67" t="s">
        <v>119</v>
      </c>
      <c r="Q67" t="s">
        <v>120</v>
      </c>
      <c r="R67" s="2">
        <v>123434</v>
      </c>
      <c r="S67" s="37">
        <f>Tabla1[[#This Row],[Valor total]]/'T.C.'!$B$2</f>
        <v>35777.971014492752</v>
      </c>
      <c r="T67" t="s">
        <v>2</v>
      </c>
      <c r="U67" t="s">
        <v>3</v>
      </c>
    </row>
    <row r="68" spans="1:21" x14ac:dyDescent="0.25">
      <c r="A68" t="s">
        <v>16</v>
      </c>
      <c r="B68" t="str">
        <f>LEFT(Tabla1[[#This Row],[Organización compras]],2)</f>
        <v>PE</v>
      </c>
      <c r="C68" t="s">
        <v>681</v>
      </c>
      <c r="D68">
        <v>801</v>
      </c>
      <c r="E68" t="str">
        <f>VLOOKUP(Tabla1[[#This Row],[Grupo de compras]],'Grupo compras'!$A$1:$B$115,2,FALSE)</f>
        <v>PE Center Manager</v>
      </c>
      <c r="F68" t="s">
        <v>371</v>
      </c>
      <c r="G68" t="str">
        <f>LEFT(Tabla1[[#This Row],[Solicitud de pedido]],2)</f>
        <v>14</v>
      </c>
      <c r="H68" t="s">
        <v>553</v>
      </c>
      <c r="I68" t="s">
        <v>99</v>
      </c>
      <c r="J68" t="s">
        <v>554</v>
      </c>
      <c r="K68" t="s">
        <v>555</v>
      </c>
      <c r="L68" s="1">
        <v>46071</v>
      </c>
      <c r="M68" t="s">
        <v>556</v>
      </c>
      <c r="N68" t="s">
        <v>46</v>
      </c>
      <c r="O68" t="s">
        <v>5</v>
      </c>
      <c r="P68" t="s">
        <v>119</v>
      </c>
      <c r="Q68" t="s">
        <v>120</v>
      </c>
      <c r="R68" s="2">
        <v>123434</v>
      </c>
      <c r="S68" s="37">
        <f>Tabla1[[#This Row],[Valor total]]/'T.C.'!$B$2</f>
        <v>35777.971014492752</v>
      </c>
      <c r="T68" t="s">
        <v>2</v>
      </c>
      <c r="U68" t="s">
        <v>3</v>
      </c>
    </row>
    <row r="69" spans="1:21" x14ac:dyDescent="0.25">
      <c r="A69" t="s">
        <v>16</v>
      </c>
      <c r="B69" t="str">
        <f>LEFT(Tabla1[[#This Row],[Organización compras]],2)</f>
        <v>PE</v>
      </c>
      <c r="C69" t="s">
        <v>681</v>
      </c>
      <c r="D69">
        <v>801</v>
      </c>
      <c r="E69" t="str">
        <f>VLOOKUP(Tabla1[[#This Row],[Grupo de compras]],'Grupo compras'!$A$1:$B$115,2,FALSE)</f>
        <v>PE Center Manager</v>
      </c>
      <c r="F69" t="s">
        <v>371</v>
      </c>
      <c r="G69" t="str">
        <f>LEFT(Tabla1[[#This Row],[Solicitud de pedido]],2)</f>
        <v>14</v>
      </c>
      <c r="H69" t="s">
        <v>553</v>
      </c>
      <c r="I69" t="s">
        <v>100</v>
      </c>
      <c r="J69" t="s">
        <v>554</v>
      </c>
      <c r="K69" t="s">
        <v>555</v>
      </c>
      <c r="L69" s="1">
        <v>46071</v>
      </c>
      <c r="M69" t="s">
        <v>556</v>
      </c>
      <c r="N69" t="s">
        <v>46</v>
      </c>
      <c r="O69" t="s">
        <v>5</v>
      </c>
      <c r="P69" t="s">
        <v>119</v>
      </c>
      <c r="Q69" t="s">
        <v>120</v>
      </c>
      <c r="R69" s="2">
        <v>123434</v>
      </c>
      <c r="S69" s="37">
        <f>Tabla1[[#This Row],[Valor total]]/'T.C.'!$B$2</f>
        <v>35777.971014492752</v>
      </c>
      <c r="T69" t="s">
        <v>2</v>
      </c>
      <c r="U69" t="s">
        <v>3</v>
      </c>
    </row>
    <row r="70" spans="1:21" x14ac:dyDescent="0.25">
      <c r="A70" t="s">
        <v>16</v>
      </c>
      <c r="B70" t="str">
        <f>LEFT(Tabla1[[#This Row],[Organización compras]],2)</f>
        <v>PE</v>
      </c>
      <c r="C70" t="s">
        <v>681</v>
      </c>
      <c r="D70">
        <v>801</v>
      </c>
      <c r="E70" t="str">
        <f>VLOOKUP(Tabla1[[#This Row],[Grupo de compras]],'Grupo compras'!$A$1:$B$115,2,FALSE)</f>
        <v>PE Center Manager</v>
      </c>
      <c r="F70" t="s">
        <v>371</v>
      </c>
      <c r="G70" t="str">
        <f>LEFT(Tabla1[[#This Row],[Solicitud de pedido]],2)</f>
        <v>14</v>
      </c>
      <c r="H70" t="s">
        <v>553</v>
      </c>
      <c r="I70" t="s">
        <v>101</v>
      </c>
      <c r="J70" t="s">
        <v>554</v>
      </c>
      <c r="K70" t="s">
        <v>555</v>
      </c>
      <c r="L70" s="1">
        <v>46071</v>
      </c>
      <c r="M70" t="s">
        <v>556</v>
      </c>
      <c r="N70" t="s">
        <v>46</v>
      </c>
      <c r="O70" t="s">
        <v>5</v>
      </c>
      <c r="P70" t="s">
        <v>119</v>
      </c>
      <c r="Q70" t="s">
        <v>120</v>
      </c>
      <c r="R70" s="2">
        <v>123434</v>
      </c>
      <c r="S70" s="37">
        <f>Tabla1[[#This Row],[Valor total]]/'T.C.'!$B$2</f>
        <v>35777.971014492752</v>
      </c>
      <c r="T70" t="s">
        <v>2</v>
      </c>
      <c r="U70" t="s">
        <v>3</v>
      </c>
    </row>
    <row r="71" spans="1:21" x14ac:dyDescent="0.25">
      <c r="A71" t="s">
        <v>16</v>
      </c>
      <c r="B71" t="str">
        <f>LEFT(Tabla1[[#This Row],[Organización compras]],2)</f>
        <v>PE</v>
      </c>
      <c r="C71" t="s">
        <v>681</v>
      </c>
      <c r="D71">
        <v>801</v>
      </c>
      <c r="E71" t="str">
        <f>VLOOKUP(Tabla1[[#This Row],[Grupo de compras]],'Grupo compras'!$A$1:$B$115,2,FALSE)</f>
        <v>PE Center Manager</v>
      </c>
      <c r="F71" t="s">
        <v>371</v>
      </c>
      <c r="G71" t="str">
        <f>LEFT(Tabla1[[#This Row],[Solicitud de pedido]],2)</f>
        <v>14</v>
      </c>
      <c r="H71" t="s">
        <v>553</v>
      </c>
      <c r="I71" t="s">
        <v>102</v>
      </c>
      <c r="J71" t="s">
        <v>554</v>
      </c>
      <c r="K71" t="s">
        <v>555</v>
      </c>
      <c r="L71" s="1">
        <v>46071</v>
      </c>
      <c r="M71" t="s">
        <v>556</v>
      </c>
      <c r="N71" t="s">
        <v>46</v>
      </c>
      <c r="O71" t="s">
        <v>5</v>
      </c>
      <c r="P71" t="s">
        <v>119</v>
      </c>
      <c r="Q71" t="s">
        <v>120</v>
      </c>
      <c r="R71" s="2">
        <v>123434</v>
      </c>
      <c r="S71" s="37">
        <f>Tabla1[[#This Row],[Valor total]]/'T.C.'!$B$2</f>
        <v>35777.971014492752</v>
      </c>
      <c r="T71" t="s">
        <v>2</v>
      </c>
      <c r="U71" t="s">
        <v>3</v>
      </c>
    </row>
    <row r="72" spans="1:21" x14ac:dyDescent="0.25">
      <c r="A72" t="s">
        <v>16</v>
      </c>
      <c r="B72" t="str">
        <f>LEFT(Tabla1[[#This Row],[Organización compras]],2)</f>
        <v>PE</v>
      </c>
      <c r="C72" t="s">
        <v>681</v>
      </c>
      <c r="D72">
        <v>801</v>
      </c>
      <c r="E72" t="str">
        <f>VLOOKUP(Tabla1[[#This Row],[Grupo de compras]],'Grupo compras'!$A$1:$B$115,2,FALSE)</f>
        <v>PE Center Manager</v>
      </c>
      <c r="F72" t="s">
        <v>371</v>
      </c>
      <c r="G72" t="str">
        <f>LEFT(Tabla1[[#This Row],[Solicitud de pedido]],2)</f>
        <v>14</v>
      </c>
      <c r="H72" t="s">
        <v>553</v>
      </c>
      <c r="I72" t="s">
        <v>103</v>
      </c>
      <c r="J72" t="s">
        <v>554</v>
      </c>
      <c r="K72" t="s">
        <v>555</v>
      </c>
      <c r="L72" s="1">
        <v>46071</v>
      </c>
      <c r="M72" t="s">
        <v>556</v>
      </c>
      <c r="N72" t="s">
        <v>46</v>
      </c>
      <c r="O72" t="s">
        <v>5</v>
      </c>
      <c r="P72" t="s">
        <v>119</v>
      </c>
      <c r="Q72" t="s">
        <v>120</v>
      </c>
      <c r="R72" s="2">
        <v>123434</v>
      </c>
      <c r="S72" s="37">
        <f>Tabla1[[#This Row],[Valor total]]/'T.C.'!$B$2</f>
        <v>35777.971014492752</v>
      </c>
      <c r="T72" t="s">
        <v>2</v>
      </c>
      <c r="U72" t="s">
        <v>3</v>
      </c>
    </row>
    <row r="73" spans="1:21" x14ac:dyDescent="0.25">
      <c r="A73" t="s">
        <v>16</v>
      </c>
      <c r="B73" t="str">
        <f>LEFT(Tabla1[[#This Row],[Organización compras]],2)</f>
        <v>PE</v>
      </c>
      <c r="C73" t="s">
        <v>681</v>
      </c>
      <c r="D73">
        <v>801</v>
      </c>
      <c r="E73" t="str">
        <f>VLOOKUP(Tabla1[[#This Row],[Grupo de compras]],'Grupo compras'!$A$1:$B$115,2,FALSE)</f>
        <v>PE Center Manager</v>
      </c>
      <c r="F73" t="s">
        <v>371</v>
      </c>
      <c r="G73" t="str">
        <f>LEFT(Tabla1[[#This Row],[Solicitud de pedido]],2)</f>
        <v>14</v>
      </c>
      <c r="H73" t="s">
        <v>553</v>
      </c>
      <c r="I73" t="s">
        <v>104</v>
      </c>
      <c r="J73" t="s">
        <v>554</v>
      </c>
      <c r="K73" t="s">
        <v>555</v>
      </c>
      <c r="L73" s="1">
        <v>46071</v>
      </c>
      <c r="M73" t="s">
        <v>556</v>
      </c>
      <c r="N73" t="s">
        <v>46</v>
      </c>
      <c r="O73" t="s">
        <v>5</v>
      </c>
      <c r="P73" t="s">
        <v>119</v>
      </c>
      <c r="Q73" t="s">
        <v>120</v>
      </c>
      <c r="R73" s="2">
        <v>123434</v>
      </c>
      <c r="S73" s="37">
        <f>Tabla1[[#This Row],[Valor total]]/'T.C.'!$B$2</f>
        <v>35777.971014492752</v>
      </c>
      <c r="T73" t="s">
        <v>2</v>
      </c>
      <c r="U73" t="s">
        <v>3</v>
      </c>
    </row>
    <row r="74" spans="1:21" x14ac:dyDescent="0.25">
      <c r="A74" t="s">
        <v>16</v>
      </c>
      <c r="B74" t="str">
        <f>LEFT(Tabla1[[#This Row],[Organización compras]],2)</f>
        <v>PE</v>
      </c>
      <c r="C74" t="s">
        <v>681</v>
      </c>
      <c r="D74">
        <v>801</v>
      </c>
      <c r="E74" t="str">
        <f>VLOOKUP(Tabla1[[#This Row],[Grupo de compras]],'Grupo compras'!$A$1:$B$115,2,FALSE)</f>
        <v>PE Center Manager</v>
      </c>
      <c r="F74" t="s">
        <v>371</v>
      </c>
      <c r="G74" t="str">
        <f>LEFT(Tabla1[[#This Row],[Solicitud de pedido]],2)</f>
        <v>14</v>
      </c>
      <c r="H74" t="s">
        <v>553</v>
      </c>
      <c r="I74" t="s">
        <v>105</v>
      </c>
      <c r="J74" t="s">
        <v>554</v>
      </c>
      <c r="K74" t="s">
        <v>555</v>
      </c>
      <c r="L74" s="1">
        <v>46071</v>
      </c>
      <c r="M74" t="s">
        <v>556</v>
      </c>
      <c r="N74" t="s">
        <v>46</v>
      </c>
      <c r="O74" t="s">
        <v>5</v>
      </c>
      <c r="P74" t="s">
        <v>119</v>
      </c>
      <c r="Q74" t="s">
        <v>120</v>
      </c>
      <c r="R74" s="2">
        <v>123434</v>
      </c>
      <c r="S74" s="37">
        <f>Tabla1[[#This Row],[Valor total]]/'T.C.'!$B$2</f>
        <v>35777.971014492752</v>
      </c>
      <c r="T74" t="s">
        <v>2</v>
      </c>
      <c r="U74" t="s">
        <v>3</v>
      </c>
    </row>
    <row r="75" spans="1:21" x14ac:dyDescent="0.25">
      <c r="A75" t="s">
        <v>16</v>
      </c>
      <c r="B75" t="str">
        <f>LEFT(Tabla1[[#This Row],[Organización compras]],2)</f>
        <v>PE</v>
      </c>
      <c r="C75" t="s">
        <v>681</v>
      </c>
      <c r="D75">
        <v>801</v>
      </c>
      <c r="E75" t="str">
        <f>VLOOKUP(Tabla1[[#This Row],[Grupo de compras]],'Grupo compras'!$A$1:$B$115,2,FALSE)</f>
        <v>PE Center Manager</v>
      </c>
      <c r="F75" t="s">
        <v>371</v>
      </c>
      <c r="G75" t="str">
        <f>LEFT(Tabla1[[#This Row],[Solicitud de pedido]],2)</f>
        <v>14</v>
      </c>
      <c r="H75" t="s">
        <v>553</v>
      </c>
      <c r="I75" t="s">
        <v>106</v>
      </c>
      <c r="J75" t="s">
        <v>554</v>
      </c>
      <c r="K75" t="s">
        <v>555</v>
      </c>
      <c r="L75" s="1">
        <v>46071</v>
      </c>
      <c r="M75" t="s">
        <v>556</v>
      </c>
      <c r="N75" t="s">
        <v>46</v>
      </c>
      <c r="O75" t="s">
        <v>5</v>
      </c>
      <c r="P75" t="s">
        <v>119</v>
      </c>
      <c r="Q75" t="s">
        <v>120</v>
      </c>
      <c r="R75" s="2">
        <v>123434</v>
      </c>
      <c r="S75" s="37">
        <f>Tabla1[[#This Row],[Valor total]]/'T.C.'!$B$2</f>
        <v>35777.971014492752</v>
      </c>
      <c r="T75" t="s">
        <v>2</v>
      </c>
      <c r="U75" t="s">
        <v>3</v>
      </c>
    </row>
    <row r="76" spans="1:21" x14ac:dyDescent="0.25">
      <c r="A76" t="s">
        <v>16</v>
      </c>
      <c r="B76" t="str">
        <f>LEFT(Tabla1[[#This Row],[Organización compras]],2)</f>
        <v>PE</v>
      </c>
      <c r="C76" t="s">
        <v>681</v>
      </c>
      <c r="D76">
        <v>801</v>
      </c>
      <c r="E76" t="str">
        <f>VLOOKUP(Tabla1[[#This Row],[Grupo de compras]],'Grupo compras'!$A$1:$B$115,2,FALSE)</f>
        <v>PE Center Manager</v>
      </c>
      <c r="F76" t="s">
        <v>371</v>
      </c>
      <c r="G76" t="str">
        <f>LEFT(Tabla1[[#This Row],[Solicitud de pedido]],2)</f>
        <v>14</v>
      </c>
      <c r="H76" t="s">
        <v>553</v>
      </c>
      <c r="I76" t="s">
        <v>107</v>
      </c>
      <c r="J76" t="s">
        <v>554</v>
      </c>
      <c r="K76" t="s">
        <v>555</v>
      </c>
      <c r="L76" s="1">
        <v>46071</v>
      </c>
      <c r="M76" t="s">
        <v>556</v>
      </c>
      <c r="N76" t="s">
        <v>46</v>
      </c>
      <c r="O76" t="s">
        <v>5</v>
      </c>
      <c r="P76" t="s">
        <v>119</v>
      </c>
      <c r="Q76" t="s">
        <v>120</v>
      </c>
      <c r="R76" s="2">
        <v>123434</v>
      </c>
      <c r="S76" s="37">
        <f>Tabla1[[#This Row],[Valor total]]/'T.C.'!$B$2</f>
        <v>35777.971014492752</v>
      </c>
      <c r="T76" t="s">
        <v>2</v>
      </c>
      <c r="U76" t="s">
        <v>3</v>
      </c>
    </row>
    <row r="77" spans="1:21" x14ac:dyDescent="0.25">
      <c r="A77" t="s">
        <v>53</v>
      </c>
      <c r="B77" t="str">
        <f>LEFT(Tabla1[[#This Row],[Organización compras]],2)</f>
        <v>CO</v>
      </c>
      <c r="C77" t="s">
        <v>338</v>
      </c>
      <c r="D77">
        <v>702</v>
      </c>
      <c r="E77" t="str">
        <f>VLOOKUP(Tabla1[[#This Row],[Grupo de compras]],'Grupo compras'!$A$1:$B$115,2,FALSE)</f>
        <v>CO Ops Mall</v>
      </c>
      <c r="F77" t="s">
        <v>54</v>
      </c>
      <c r="G77" t="str">
        <f>LEFT(Tabla1[[#This Row],[Solicitud de pedido]],2)</f>
        <v>12</v>
      </c>
      <c r="H77" t="s">
        <v>283</v>
      </c>
      <c r="I77" t="s">
        <v>88</v>
      </c>
      <c r="J77" t="s">
        <v>284</v>
      </c>
      <c r="K77" t="s">
        <v>285</v>
      </c>
      <c r="L77" s="1">
        <v>46076</v>
      </c>
      <c r="M77" t="s">
        <v>55</v>
      </c>
      <c r="N77" t="s">
        <v>1</v>
      </c>
      <c r="O77" t="s">
        <v>0</v>
      </c>
      <c r="P77" t="s">
        <v>243</v>
      </c>
      <c r="Q77" t="s">
        <v>244</v>
      </c>
      <c r="R77" s="2">
        <v>130306313</v>
      </c>
      <c r="S77" s="37">
        <f>Tabla1[[#This Row],[Valor total]]/'T.C.'!$B$5</f>
        <v>35428.578847199562</v>
      </c>
      <c r="T77" t="s">
        <v>18</v>
      </c>
      <c r="U77" t="s">
        <v>3</v>
      </c>
    </row>
    <row r="78" spans="1:21" x14ac:dyDescent="0.25">
      <c r="A78" t="s">
        <v>7</v>
      </c>
      <c r="B78" t="str">
        <f>LEFT(Tabla1[[#This Row],[Organización compras]],2)</f>
        <v>CL</v>
      </c>
      <c r="C78" t="s">
        <v>339</v>
      </c>
      <c r="D78">
        <v>937</v>
      </c>
      <c r="E78" t="str">
        <f>VLOOKUP(Tabla1[[#This Row],[Grupo de compras]],'Grupo compras'!$A$1:$B$115,2,FALSE)</f>
        <v>Corp Business Int</v>
      </c>
      <c r="F78" t="s">
        <v>366</v>
      </c>
      <c r="G78" t="str">
        <f>LEFT(Tabla1[[#This Row],[Solicitud de pedido]],2)</f>
        <v>13</v>
      </c>
      <c r="H78" t="s">
        <v>548</v>
      </c>
      <c r="I78" t="s">
        <v>88</v>
      </c>
      <c r="J78" t="s">
        <v>549</v>
      </c>
      <c r="K78" t="s">
        <v>550</v>
      </c>
      <c r="L78" s="1">
        <v>46059</v>
      </c>
      <c r="M78" t="s">
        <v>366</v>
      </c>
      <c r="N78" t="s">
        <v>45</v>
      </c>
      <c r="O78" t="s">
        <v>0</v>
      </c>
      <c r="P78" t="s">
        <v>551</v>
      </c>
      <c r="Q78" t="s">
        <v>552</v>
      </c>
      <c r="R78" s="2">
        <v>840</v>
      </c>
      <c r="S78" s="37">
        <f>Tabla1[[#This Row],[Valor total]]/'T.C.'!$B$4</f>
        <v>35000</v>
      </c>
      <c r="T78" t="s">
        <v>11</v>
      </c>
      <c r="U78" t="s">
        <v>3</v>
      </c>
    </row>
    <row r="79" spans="1:21" x14ac:dyDescent="0.25">
      <c r="A79" t="s">
        <v>7</v>
      </c>
      <c r="B79" t="str">
        <f>LEFT(Tabla1[[#This Row],[Organización compras]],2)</f>
        <v>CL</v>
      </c>
      <c r="C79" t="s">
        <v>339</v>
      </c>
      <c r="D79">
        <v>602</v>
      </c>
      <c r="E79" t="str">
        <f>VLOOKUP(Tabla1[[#This Row],[Grupo de compras]],'Grupo compras'!$A$1:$B$115,2,FALSE)</f>
        <v>CL Ops Mall</v>
      </c>
      <c r="F79" t="s">
        <v>225</v>
      </c>
      <c r="G79" t="str">
        <f>LEFT(Tabla1[[#This Row],[Solicitud de pedido]],2)</f>
        <v>12</v>
      </c>
      <c r="H79" t="s">
        <v>576</v>
      </c>
      <c r="I79" t="s">
        <v>88</v>
      </c>
      <c r="J79" t="s">
        <v>577</v>
      </c>
      <c r="K79" t="s">
        <v>578</v>
      </c>
      <c r="L79" s="1">
        <v>46078</v>
      </c>
      <c r="M79" t="s">
        <v>118</v>
      </c>
      <c r="N79" t="s">
        <v>1</v>
      </c>
      <c r="O79" t="s">
        <v>0</v>
      </c>
      <c r="P79" t="s">
        <v>29</v>
      </c>
      <c r="Q79" t="s">
        <v>30</v>
      </c>
      <c r="R79" s="2">
        <v>29548</v>
      </c>
      <c r="S79" s="37">
        <f>Tabla1[[#This Row],[Valor total]]/'T.C.'!$B$6</f>
        <v>33963.218390804599</v>
      </c>
      <c r="T79" t="s">
        <v>663</v>
      </c>
      <c r="U79" t="s">
        <v>3</v>
      </c>
    </row>
    <row r="80" spans="1:21" x14ac:dyDescent="0.25">
      <c r="A80" t="s">
        <v>7</v>
      </c>
      <c r="B80" t="str">
        <f>LEFT(Tabla1[[#This Row],[Organización compras]],2)</f>
        <v>CL</v>
      </c>
      <c r="C80" t="s">
        <v>339</v>
      </c>
      <c r="D80">
        <v>910</v>
      </c>
      <c r="E80" t="str">
        <f>VLOOKUP(Tabla1[[#This Row],[Grupo de compras]],'Grupo compras'!$A$1:$B$115,2,FALSE)</f>
        <v>Corp A. Personas</v>
      </c>
      <c r="F80" t="s">
        <v>76</v>
      </c>
      <c r="G80" t="str">
        <f>LEFT(Tabla1[[#This Row],[Solicitud de pedido]],2)</f>
        <v>14</v>
      </c>
      <c r="H80" t="s">
        <v>166</v>
      </c>
      <c r="I80" t="s">
        <v>88</v>
      </c>
      <c r="J80" t="s">
        <v>167</v>
      </c>
      <c r="K80" t="s">
        <v>161</v>
      </c>
      <c r="L80" s="1">
        <v>46043</v>
      </c>
      <c r="M80" t="s">
        <v>10</v>
      </c>
      <c r="N80" t="s">
        <v>46</v>
      </c>
      <c r="O80" t="s">
        <v>0</v>
      </c>
      <c r="P80" t="s">
        <v>168</v>
      </c>
      <c r="Q80" t="s">
        <v>169</v>
      </c>
      <c r="R80" s="2">
        <v>31386431</v>
      </c>
      <c r="S80" s="37">
        <f>Tabla1[[#This Row],[Valor total]]/'T.C.'!$B$3</f>
        <v>33897.196332336141</v>
      </c>
      <c r="T80" t="s">
        <v>6</v>
      </c>
      <c r="U80" t="s">
        <v>3</v>
      </c>
    </row>
    <row r="81" spans="1:21" x14ac:dyDescent="0.25">
      <c r="A81" t="s">
        <v>7</v>
      </c>
      <c r="B81" t="str">
        <f>LEFT(Tabla1[[#This Row],[Organización compras]],2)</f>
        <v>CL</v>
      </c>
      <c r="C81" t="s">
        <v>339</v>
      </c>
      <c r="D81">
        <v>626</v>
      </c>
      <c r="E81" t="str">
        <f>VLOOKUP(Tabla1[[#This Row],[Grupo de compras]],'Grupo compras'!$A$1:$B$115,2,FALSE)</f>
        <v>CL Proyectos 3</v>
      </c>
      <c r="F81" t="s">
        <v>58</v>
      </c>
      <c r="G81" t="str">
        <f>LEFT(Tabla1[[#This Row],[Solicitud de pedido]],2)</f>
        <v>12</v>
      </c>
      <c r="H81" t="s">
        <v>568</v>
      </c>
      <c r="I81" t="s">
        <v>88</v>
      </c>
      <c r="J81" t="s">
        <v>569</v>
      </c>
      <c r="K81" t="s">
        <v>570</v>
      </c>
      <c r="L81" s="1">
        <v>46049</v>
      </c>
      <c r="M81" t="s">
        <v>26</v>
      </c>
      <c r="N81" t="s">
        <v>1</v>
      </c>
      <c r="O81" t="s">
        <v>0</v>
      </c>
      <c r="P81" t="s">
        <v>571</v>
      </c>
      <c r="Q81" t="s">
        <v>572</v>
      </c>
      <c r="R81" s="2">
        <v>810.26</v>
      </c>
      <c r="S81" s="37">
        <f>Tabla1[[#This Row],[Valor total]]/'T.C.'!$B$4</f>
        <v>33760.833333333336</v>
      </c>
      <c r="T81" t="s">
        <v>11</v>
      </c>
      <c r="U81" t="s">
        <v>3</v>
      </c>
    </row>
    <row r="82" spans="1:21" x14ac:dyDescent="0.25">
      <c r="A82" t="s">
        <v>38</v>
      </c>
      <c r="B82" t="str">
        <f>LEFT(Tabla1[[#This Row],[Organización compras]],2)</f>
        <v>CL</v>
      </c>
      <c r="C82" t="s">
        <v>339</v>
      </c>
      <c r="D82">
        <v>634</v>
      </c>
      <c r="E82" t="str">
        <f>VLOOKUP(Tabla1[[#This Row],[Grupo de compras]],'Grupo compras'!$A$1:$B$115,2,FALSE)</f>
        <v>CL Proyectos 5</v>
      </c>
      <c r="F82" t="s">
        <v>352</v>
      </c>
      <c r="G82" t="str">
        <f>LEFT(Tabla1[[#This Row],[Solicitud de pedido]],2)</f>
        <v>12</v>
      </c>
      <c r="H82" t="s">
        <v>573</v>
      </c>
      <c r="I82" t="s">
        <v>88</v>
      </c>
      <c r="J82" t="s">
        <v>574</v>
      </c>
      <c r="K82" t="s">
        <v>575</v>
      </c>
      <c r="L82" s="1">
        <v>46036</v>
      </c>
      <c r="M82" t="s">
        <v>26</v>
      </c>
      <c r="N82" t="s">
        <v>1</v>
      </c>
      <c r="O82" t="s">
        <v>0</v>
      </c>
      <c r="P82" t="s">
        <v>114</v>
      </c>
      <c r="Q82" t="s">
        <v>115</v>
      </c>
      <c r="R82" s="2">
        <v>791</v>
      </c>
      <c r="S82" s="37">
        <f>Tabla1[[#This Row],[Valor total]]/'T.C.'!$B$4</f>
        <v>32958.333333333336</v>
      </c>
      <c r="T82" t="s">
        <v>11</v>
      </c>
      <c r="U82" t="s">
        <v>3</v>
      </c>
    </row>
    <row r="83" spans="1:21" x14ac:dyDescent="0.25">
      <c r="A83" t="s">
        <v>31</v>
      </c>
      <c r="B83" t="str">
        <f>LEFT(Tabla1[[#This Row],[Organización compras]],2)</f>
        <v>CO</v>
      </c>
      <c r="C83" t="s">
        <v>338</v>
      </c>
      <c r="D83">
        <v>702</v>
      </c>
      <c r="E83" t="str">
        <f>VLOOKUP(Tabla1[[#This Row],[Grupo de compras]],'Grupo compras'!$A$1:$B$115,2,FALSE)</f>
        <v>CO Ops Mall</v>
      </c>
      <c r="F83" t="s">
        <v>210</v>
      </c>
      <c r="G83" t="str">
        <f>LEFT(Tabla1[[#This Row],[Solicitud de pedido]],2)</f>
        <v>13</v>
      </c>
      <c r="H83" t="s">
        <v>221</v>
      </c>
      <c r="I83" t="s">
        <v>88</v>
      </c>
      <c r="J83" t="s">
        <v>222</v>
      </c>
      <c r="K83" t="s">
        <v>223</v>
      </c>
      <c r="L83" s="1">
        <v>46062</v>
      </c>
      <c r="M83" t="s">
        <v>32</v>
      </c>
      <c r="N83" t="s">
        <v>45</v>
      </c>
      <c r="O83" t="s">
        <v>0</v>
      </c>
      <c r="P83" t="s">
        <v>33</v>
      </c>
      <c r="Q83" t="s">
        <v>34</v>
      </c>
      <c r="R83" s="2">
        <v>118804587</v>
      </c>
      <c r="S83" s="37">
        <f>Tabla1[[#This Row],[Valor total]]/'T.C.'!$B$5</f>
        <v>32301.410277324634</v>
      </c>
      <c r="T83" t="s">
        <v>18</v>
      </c>
      <c r="U83" t="s">
        <v>3</v>
      </c>
    </row>
    <row r="84" spans="1:21" x14ac:dyDescent="0.25">
      <c r="A84" t="s">
        <v>19</v>
      </c>
      <c r="B84" t="str">
        <f>LEFT(Tabla1[[#This Row],[Organización compras]],2)</f>
        <v>CL</v>
      </c>
      <c r="C84" t="s">
        <v>339</v>
      </c>
      <c r="D84">
        <v>602</v>
      </c>
      <c r="E84" t="str">
        <f>VLOOKUP(Tabla1[[#This Row],[Grupo de compras]],'Grupo compras'!$A$1:$B$115,2,FALSE)</f>
        <v>CL Ops Mall</v>
      </c>
      <c r="F84" t="s">
        <v>20</v>
      </c>
      <c r="G84" t="str">
        <f>LEFT(Tabla1[[#This Row],[Solicitud de pedido]],2)</f>
        <v>12</v>
      </c>
      <c r="H84" t="s">
        <v>249</v>
      </c>
      <c r="I84" t="s">
        <v>88</v>
      </c>
      <c r="J84" t="s">
        <v>250</v>
      </c>
      <c r="K84" t="s">
        <v>251</v>
      </c>
      <c r="L84" s="1">
        <v>46071</v>
      </c>
      <c r="M84" t="s">
        <v>21</v>
      </c>
      <c r="N84" t="s">
        <v>1</v>
      </c>
      <c r="O84" t="s">
        <v>0</v>
      </c>
      <c r="P84" t="s">
        <v>22</v>
      </c>
      <c r="Q84" t="s">
        <v>23</v>
      </c>
      <c r="R84" s="2">
        <v>29781750</v>
      </c>
      <c r="S84" s="37">
        <f>Tabla1[[#This Row],[Valor total]]/'T.C.'!$B$3</f>
        <v>32164.148477746701</v>
      </c>
      <c r="T84" t="s">
        <v>6</v>
      </c>
      <c r="U84" t="s">
        <v>3</v>
      </c>
    </row>
    <row r="85" spans="1:21" x14ac:dyDescent="0.25">
      <c r="A85" t="s">
        <v>7</v>
      </c>
      <c r="B85" t="str">
        <f>LEFT(Tabla1[[#This Row],[Organización compras]],2)</f>
        <v>CL</v>
      </c>
      <c r="C85" t="s">
        <v>339</v>
      </c>
      <c r="D85">
        <v>602</v>
      </c>
      <c r="E85" t="str">
        <f>VLOOKUP(Tabla1[[#This Row],[Grupo de compras]],'Grupo compras'!$A$1:$B$115,2,FALSE)</f>
        <v>CL Ops Mall</v>
      </c>
      <c r="F85" t="s">
        <v>84</v>
      </c>
      <c r="H85" t="s">
        <v>11815</v>
      </c>
      <c r="I85" t="s">
        <v>88</v>
      </c>
      <c r="J85" t="s">
        <v>11816</v>
      </c>
      <c r="K85" t="s">
        <v>11817</v>
      </c>
      <c r="L85" s="1">
        <v>46097</v>
      </c>
      <c r="M85" t="s">
        <v>79</v>
      </c>
      <c r="N85" t="s">
        <v>1</v>
      </c>
      <c r="O85" t="s">
        <v>0</v>
      </c>
      <c r="P85" t="s">
        <v>11818</v>
      </c>
      <c r="Q85" t="s">
        <v>11819</v>
      </c>
      <c r="R85" s="2">
        <v>28758336</v>
      </c>
      <c r="S85" s="37">
        <f>Tabla1[[#This Row],[Valor total]]/'T.C.'!$B$3</f>
        <v>31058.866220988628</v>
      </c>
      <c r="T85" t="s">
        <v>6</v>
      </c>
      <c r="U85" t="s">
        <v>3</v>
      </c>
    </row>
    <row r="86" spans="1:21" x14ac:dyDescent="0.25">
      <c r="A86" t="s">
        <v>75</v>
      </c>
      <c r="B86" t="str">
        <f>LEFT(Tabla1[[#This Row],[Organización compras]],2)</f>
        <v>CO</v>
      </c>
      <c r="C86" t="s">
        <v>338</v>
      </c>
      <c r="D86">
        <v>702</v>
      </c>
      <c r="E86" t="str">
        <f>VLOOKUP(Tabla1[[#This Row],[Grupo de compras]],'Grupo compras'!$A$1:$B$115,2,FALSE)</f>
        <v>CO Ops Mall</v>
      </c>
      <c r="F86" t="s">
        <v>92</v>
      </c>
      <c r="G86" t="str">
        <f>LEFT(Tabla1[[#This Row],[Solicitud de pedido]],2)</f>
        <v>13</v>
      </c>
      <c r="H86" t="s">
        <v>151</v>
      </c>
      <c r="I86" t="s">
        <v>88</v>
      </c>
      <c r="J86" t="s">
        <v>152</v>
      </c>
      <c r="K86" t="s">
        <v>153</v>
      </c>
      <c r="L86" s="1">
        <v>46035</v>
      </c>
      <c r="M86" t="s">
        <v>93</v>
      </c>
      <c r="N86" t="s">
        <v>45</v>
      </c>
      <c r="O86" t="s">
        <v>0</v>
      </c>
      <c r="P86" t="s">
        <v>154</v>
      </c>
      <c r="Q86" t="s">
        <v>155</v>
      </c>
      <c r="R86" s="2">
        <v>114000000</v>
      </c>
      <c r="S86" s="37">
        <f>Tabla1[[#This Row],[Valor total]]/'T.C.'!$B$5</f>
        <v>30995.106035889072</v>
      </c>
      <c r="T86" t="s">
        <v>18</v>
      </c>
      <c r="U86" t="s">
        <v>3</v>
      </c>
    </row>
    <row r="87" spans="1:21" x14ac:dyDescent="0.25">
      <c r="A87" t="s">
        <v>31</v>
      </c>
      <c r="B87" t="str">
        <f>LEFT(Tabla1[[#This Row],[Organización compras]],2)</f>
        <v>CO</v>
      </c>
      <c r="C87" t="s">
        <v>338</v>
      </c>
      <c r="D87">
        <v>702</v>
      </c>
      <c r="E87" t="str">
        <f>VLOOKUP(Tabla1[[#This Row],[Grupo de compras]],'Grupo compras'!$A$1:$B$115,2,FALSE)</f>
        <v>CO Ops Mall</v>
      </c>
      <c r="F87" t="s">
        <v>210</v>
      </c>
      <c r="G87" t="str">
        <f>LEFT(Tabla1[[#This Row],[Solicitud de pedido]],2)</f>
        <v>12</v>
      </c>
      <c r="H87" t="s">
        <v>292</v>
      </c>
      <c r="I87" t="s">
        <v>88</v>
      </c>
      <c r="J87" t="s">
        <v>293</v>
      </c>
      <c r="K87" t="s">
        <v>294</v>
      </c>
      <c r="L87" s="1">
        <v>46077</v>
      </c>
      <c r="M87" t="s">
        <v>32</v>
      </c>
      <c r="N87" t="s">
        <v>1</v>
      </c>
      <c r="O87" t="s">
        <v>0</v>
      </c>
      <c r="P87" t="s">
        <v>218</v>
      </c>
      <c r="Q87" t="s">
        <v>219</v>
      </c>
      <c r="R87" s="2">
        <v>110042143</v>
      </c>
      <c r="S87" s="37">
        <f>Tabla1[[#This Row],[Valor total]]/'T.C.'!$B$5</f>
        <v>29919.016585100599</v>
      </c>
      <c r="T87" t="s">
        <v>18</v>
      </c>
      <c r="U87" t="s">
        <v>3</v>
      </c>
    </row>
    <row r="88" spans="1:21" x14ac:dyDescent="0.25">
      <c r="A88" t="s">
        <v>7</v>
      </c>
      <c r="B88" t="str">
        <f>LEFT(Tabla1[[#This Row],[Organización compras]],2)</f>
        <v>CL</v>
      </c>
      <c r="C88" t="s">
        <v>339</v>
      </c>
      <c r="D88">
        <v>602</v>
      </c>
      <c r="E88" t="str">
        <f>VLOOKUP(Tabla1[[#This Row],[Grupo de compras]],'Grupo compras'!$A$1:$B$115,2,FALSE)</f>
        <v>CL Ops Mall</v>
      </c>
      <c r="F88" t="s">
        <v>84</v>
      </c>
      <c r="G88" t="str">
        <f>LEFT(Tabla1[[#This Row],[Solicitud de pedido]],2)</f>
        <v>12</v>
      </c>
      <c r="H88" t="s">
        <v>579</v>
      </c>
      <c r="I88" t="s">
        <v>88</v>
      </c>
      <c r="J88" t="s">
        <v>580</v>
      </c>
      <c r="K88" t="s">
        <v>581</v>
      </c>
      <c r="L88" s="1">
        <v>46091</v>
      </c>
      <c r="M88" t="s">
        <v>79</v>
      </c>
      <c r="N88" t="s">
        <v>1</v>
      </c>
      <c r="O88" t="s">
        <v>0</v>
      </c>
      <c r="P88" t="s">
        <v>582</v>
      </c>
      <c r="Q88" t="s">
        <v>583</v>
      </c>
      <c r="R88" s="2">
        <v>711.91</v>
      </c>
      <c r="S88" s="37">
        <f>Tabla1[[#This Row],[Valor total]]/'T.C.'!$B$4</f>
        <v>29662.916666666664</v>
      </c>
      <c r="T88" t="s">
        <v>11</v>
      </c>
      <c r="U88" t="s">
        <v>3</v>
      </c>
    </row>
    <row r="89" spans="1:21" x14ac:dyDescent="0.25">
      <c r="A89" t="s">
        <v>7</v>
      </c>
      <c r="B89" t="str">
        <f>LEFT(Tabla1[[#This Row],[Organización compras]],2)</f>
        <v>CL</v>
      </c>
      <c r="C89" t="s">
        <v>339</v>
      </c>
      <c r="D89">
        <v>937</v>
      </c>
      <c r="E89" t="str">
        <f>VLOOKUP(Tabla1[[#This Row],[Grupo de compras]],'Grupo compras'!$A$1:$B$115,2,FALSE)</f>
        <v>Corp Business Int</v>
      </c>
      <c r="F89" t="s">
        <v>366</v>
      </c>
      <c r="G89" t="str">
        <f>LEFT(Tabla1[[#This Row],[Solicitud de pedido]],2)</f>
        <v>13</v>
      </c>
      <c r="H89" t="s">
        <v>548</v>
      </c>
      <c r="I89" t="s">
        <v>89</v>
      </c>
      <c r="J89" t="s">
        <v>549</v>
      </c>
      <c r="K89" t="s">
        <v>584</v>
      </c>
      <c r="L89" s="1">
        <v>46059</v>
      </c>
      <c r="M89" t="s">
        <v>366</v>
      </c>
      <c r="N89" t="s">
        <v>45</v>
      </c>
      <c r="O89" t="s">
        <v>0</v>
      </c>
      <c r="P89" t="s">
        <v>551</v>
      </c>
      <c r="Q89" t="s">
        <v>552</v>
      </c>
      <c r="R89" s="2">
        <v>707</v>
      </c>
      <c r="S89" s="37">
        <f>Tabla1[[#This Row],[Valor total]]/'T.C.'!$B$4</f>
        <v>29458.333333333332</v>
      </c>
      <c r="T89" t="s">
        <v>11</v>
      </c>
      <c r="U89" t="s">
        <v>3</v>
      </c>
    </row>
    <row r="90" spans="1:21" x14ac:dyDescent="0.25">
      <c r="A90" t="s">
        <v>7</v>
      </c>
      <c r="B90" t="str">
        <f>LEFT(Tabla1[[#This Row],[Organización compras]],2)</f>
        <v>CL</v>
      </c>
      <c r="C90" t="s">
        <v>339</v>
      </c>
      <c r="D90">
        <v>601</v>
      </c>
      <c r="E90" t="str">
        <f>VLOOKUP(Tabla1[[#This Row],[Grupo de compras]],'Grupo compras'!$A$1:$B$115,2,FALSE)</f>
        <v>CL Center Manager</v>
      </c>
      <c r="F90" t="s">
        <v>375</v>
      </c>
      <c r="G90" t="str">
        <f>LEFT(Tabla1[[#This Row],[Solicitud de pedido]],2)</f>
        <v>13</v>
      </c>
      <c r="H90" t="s">
        <v>585</v>
      </c>
      <c r="I90" t="s">
        <v>88</v>
      </c>
      <c r="J90" t="s">
        <v>586</v>
      </c>
      <c r="K90" t="s">
        <v>587</v>
      </c>
      <c r="L90" s="1">
        <v>46072</v>
      </c>
      <c r="M90" t="s">
        <v>74</v>
      </c>
      <c r="N90" t="s">
        <v>45</v>
      </c>
      <c r="O90" t="s">
        <v>0</v>
      </c>
      <c r="P90" t="s">
        <v>588</v>
      </c>
      <c r="Q90" t="s">
        <v>589</v>
      </c>
      <c r="R90" s="2">
        <v>702.26</v>
      </c>
      <c r="S90" s="37">
        <f>Tabla1[[#This Row],[Valor total]]/'T.C.'!$B$4</f>
        <v>29260.833333333332</v>
      </c>
      <c r="T90" t="s">
        <v>11</v>
      </c>
      <c r="U90" t="s">
        <v>3</v>
      </c>
    </row>
    <row r="91" spans="1:21" x14ac:dyDescent="0.25">
      <c r="A91" t="s">
        <v>7</v>
      </c>
      <c r="B91" t="str">
        <f>LEFT(Tabla1[[#This Row],[Organización compras]],2)</f>
        <v>CL</v>
      </c>
      <c r="C91" t="s">
        <v>339</v>
      </c>
      <c r="D91">
        <v>930</v>
      </c>
      <c r="E91" t="str">
        <f>VLOOKUP(Tabla1[[#This Row],[Grupo de compras]],'Grupo compras'!$A$1:$B$115,2,FALSE)</f>
        <v>Corp Desarro. TI</v>
      </c>
      <c r="F91" t="s">
        <v>361</v>
      </c>
      <c r="G91" t="str">
        <f>LEFT(Tabla1[[#This Row],[Solicitud de pedido]],2)</f>
        <v>12</v>
      </c>
      <c r="H91" t="s">
        <v>590</v>
      </c>
      <c r="I91" t="s">
        <v>88</v>
      </c>
      <c r="J91" t="s">
        <v>591</v>
      </c>
      <c r="K91" t="s">
        <v>592</v>
      </c>
      <c r="L91" s="1">
        <v>46065</v>
      </c>
      <c r="M91" t="s">
        <v>361</v>
      </c>
      <c r="N91" t="s">
        <v>1</v>
      </c>
      <c r="O91" t="s">
        <v>0</v>
      </c>
      <c r="P91" t="s">
        <v>593</v>
      </c>
      <c r="Q91" t="s">
        <v>594</v>
      </c>
      <c r="R91" s="2">
        <v>692</v>
      </c>
      <c r="S91" s="37">
        <f>Tabla1[[#This Row],[Valor total]]/'T.C.'!$B$4</f>
        <v>28833.333333333332</v>
      </c>
      <c r="T91" t="s">
        <v>11</v>
      </c>
      <c r="U91" t="s">
        <v>3</v>
      </c>
    </row>
    <row r="92" spans="1:21" x14ac:dyDescent="0.25">
      <c r="A92" t="s">
        <v>90</v>
      </c>
      <c r="B92" t="str">
        <f>LEFT(Tabla1[[#This Row],[Organización compras]],2)</f>
        <v>CL</v>
      </c>
      <c r="C92" t="s">
        <v>339</v>
      </c>
      <c r="D92">
        <v>602</v>
      </c>
      <c r="E92" t="str">
        <f>VLOOKUP(Tabla1[[#This Row],[Grupo de compras]],'Grupo compras'!$A$1:$B$115,2,FALSE)</f>
        <v>CL Ops Mall</v>
      </c>
      <c r="F92" t="s">
        <v>91</v>
      </c>
      <c r="G92" t="str">
        <f>LEFT(Tabla1[[#This Row],[Solicitud de pedido]],2)</f>
        <v>12</v>
      </c>
      <c r="H92" t="s">
        <v>317</v>
      </c>
      <c r="I92" t="s">
        <v>88</v>
      </c>
      <c r="J92" t="s">
        <v>318</v>
      </c>
      <c r="K92" t="s">
        <v>319</v>
      </c>
      <c r="L92" s="1">
        <v>46085</v>
      </c>
      <c r="M92" t="s">
        <v>91</v>
      </c>
      <c r="N92" t="s">
        <v>1</v>
      </c>
      <c r="O92" t="s">
        <v>0</v>
      </c>
      <c r="P92" t="s">
        <v>320</v>
      </c>
      <c r="Q92" t="s">
        <v>321</v>
      </c>
      <c r="R92" s="2">
        <v>26682200</v>
      </c>
      <c r="S92" s="37">
        <f>Tabla1[[#This Row],[Valor total]]/'T.C.'!$B$3</f>
        <v>28816.649206743492</v>
      </c>
      <c r="T92" t="s">
        <v>6</v>
      </c>
      <c r="U92" t="s">
        <v>3</v>
      </c>
    </row>
    <row r="93" spans="1:21" x14ac:dyDescent="0.25">
      <c r="A93" t="s">
        <v>12</v>
      </c>
      <c r="B93" t="str">
        <f>LEFT(Tabla1[[#This Row],[Organización compras]],2)</f>
        <v>PE</v>
      </c>
      <c r="C93" t="s">
        <v>340</v>
      </c>
      <c r="D93">
        <v>816</v>
      </c>
      <c r="E93" t="str">
        <f>VLOOKUP(Tabla1[[#This Row],[Grupo de compras]],'Grupo compras'!$A$1:$B$115,2,FALSE)</f>
        <v>PE Sgcia Infra</v>
      </c>
      <c r="F93" t="s">
        <v>376</v>
      </c>
      <c r="G93" t="str">
        <f>LEFT(Tabla1[[#This Row],[Solicitud de pedido]],2)</f>
        <v>12</v>
      </c>
      <c r="H93" t="s">
        <v>600</v>
      </c>
      <c r="I93" t="s">
        <v>88</v>
      </c>
      <c r="J93" t="s">
        <v>601</v>
      </c>
      <c r="K93" t="s">
        <v>602</v>
      </c>
      <c r="L93" s="1">
        <v>46063</v>
      </c>
      <c r="M93" t="s">
        <v>400</v>
      </c>
      <c r="N93" t="s">
        <v>1</v>
      </c>
      <c r="O93" t="s">
        <v>5</v>
      </c>
      <c r="P93" t="s">
        <v>603</v>
      </c>
      <c r="Q93" t="s">
        <v>604</v>
      </c>
      <c r="R93" s="2">
        <v>99414.06</v>
      </c>
      <c r="S93" s="37">
        <f>Tabla1[[#This Row],[Valor total]]/'T.C.'!$B$2</f>
        <v>28815.669565217388</v>
      </c>
      <c r="T93" t="s">
        <v>2</v>
      </c>
      <c r="U93" t="s">
        <v>3</v>
      </c>
    </row>
    <row r="94" spans="1:21" x14ac:dyDescent="0.25">
      <c r="A94" t="s">
        <v>377</v>
      </c>
      <c r="B94" t="str">
        <f>LEFT(Tabla1[[#This Row],[Organización compras]],2)</f>
        <v>PE</v>
      </c>
      <c r="C94" t="s">
        <v>340</v>
      </c>
      <c r="D94">
        <v>816</v>
      </c>
      <c r="E94" t="str">
        <f>VLOOKUP(Tabla1[[#This Row],[Grupo de compras]],'Grupo compras'!$A$1:$B$115,2,FALSE)</f>
        <v>PE Sgcia Infra</v>
      </c>
      <c r="F94" t="s">
        <v>378</v>
      </c>
      <c r="G94" t="str">
        <f>LEFT(Tabla1[[#This Row],[Solicitud de pedido]],2)</f>
        <v>12</v>
      </c>
      <c r="H94" t="s">
        <v>605</v>
      </c>
      <c r="I94" t="s">
        <v>88</v>
      </c>
      <c r="J94" t="s">
        <v>606</v>
      </c>
      <c r="K94" t="s">
        <v>607</v>
      </c>
      <c r="L94" s="1">
        <v>46070</v>
      </c>
      <c r="M94" t="s">
        <v>400</v>
      </c>
      <c r="N94" t="s">
        <v>1</v>
      </c>
      <c r="O94" t="s">
        <v>5</v>
      </c>
      <c r="P94" t="s">
        <v>608</v>
      </c>
      <c r="Q94" t="s">
        <v>609</v>
      </c>
      <c r="R94" s="2">
        <v>99071.4</v>
      </c>
      <c r="S94" s="37">
        <f>Tabla1[[#This Row],[Valor total]]/'T.C.'!$B$2</f>
        <v>28716.347826086952</v>
      </c>
      <c r="T94" t="s">
        <v>2</v>
      </c>
      <c r="U94" t="s">
        <v>3</v>
      </c>
    </row>
    <row r="95" spans="1:21" x14ac:dyDescent="0.25">
      <c r="A95" t="s">
        <v>83</v>
      </c>
      <c r="B95" t="str">
        <f>LEFT(Tabla1[[#This Row],[Organización compras]],2)</f>
        <v>CL</v>
      </c>
      <c r="C95" t="s">
        <v>339</v>
      </c>
      <c r="D95">
        <v>602</v>
      </c>
      <c r="E95" t="str">
        <f>VLOOKUP(Tabla1[[#This Row],[Grupo de compras]],'Grupo compras'!$A$1:$B$115,2,FALSE)</f>
        <v>CL Ops Mall</v>
      </c>
      <c r="F95" t="s">
        <v>214</v>
      </c>
      <c r="G95" t="str">
        <f>LEFT(Tabla1[[#This Row],[Solicitud de pedido]],2)</f>
        <v>12</v>
      </c>
      <c r="H95" t="s">
        <v>305</v>
      </c>
      <c r="I95" t="s">
        <v>88</v>
      </c>
      <c r="J95" t="s">
        <v>306</v>
      </c>
      <c r="K95" t="s">
        <v>307</v>
      </c>
      <c r="L95" s="1">
        <v>46084</v>
      </c>
      <c r="M95" t="s">
        <v>214</v>
      </c>
      <c r="N95" t="s">
        <v>1</v>
      </c>
      <c r="O95" t="s">
        <v>0</v>
      </c>
      <c r="P95" t="s">
        <v>111</v>
      </c>
      <c r="Q95" t="s">
        <v>112</v>
      </c>
      <c r="R95" s="2">
        <v>26251537</v>
      </c>
      <c r="S95" s="37">
        <f>Tabla1[[#This Row],[Valor total]]/'T.C.'!$B$3</f>
        <v>28351.535213245064</v>
      </c>
      <c r="T95" t="s">
        <v>6</v>
      </c>
      <c r="U95" t="s">
        <v>3</v>
      </c>
    </row>
    <row r="96" spans="1:21" x14ac:dyDescent="0.25">
      <c r="A96" t="s">
        <v>7</v>
      </c>
      <c r="B96" t="str">
        <f>LEFT(Tabla1[[#This Row],[Organización compras]],2)</f>
        <v>CL</v>
      </c>
      <c r="C96" t="s">
        <v>339</v>
      </c>
      <c r="D96">
        <v>602</v>
      </c>
      <c r="E96" t="str">
        <f>VLOOKUP(Tabla1[[#This Row],[Grupo de compras]],'Grupo compras'!$A$1:$B$115,2,FALSE)</f>
        <v>CL Ops Mall</v>
      </c>
      <c r="F96" t="s">
        <v>295</v>
      </c>
      <c r="G96" t="str">
        <f>LEFT(Tabla1[[#This Row],[Solicitud de pedido]],2)</f>
        <v>14</v>
      </c>
      <c r="H96" t="s">
        <v>299</v>
      </c>
      <c r="I96" t="s">
        <v>88</v>
      </c>
      <c r="J96" t="s">
        <v>300</v>
      </c>
      <c r="K96" t="s">
        <v>301</v>
      </c>
      <c r="L96" s="1">
        <v>46077</v>
      </c>
      <c r="M96" t="s">
        <v>296</v>
      </c>
      <c r="N96" t="s">
        <v>46</v>
      </c>
      <c r="O96" t="s">
        <v>0</v>
      </c>
      <c r="P96" t="s">
        <v>297</v>
      </c>
      <c r="Q96" t="s">
        <v>298</v>
      </c>
      <c r="R96" s="2">
        <v>26163916</v>
      </c>
      <c r="S96" s="37">
        <f>Tabla1[[#This Row],[Valor total]]/'T.C.'!$B$3</f>
        <v>28256.904949618223</v>
      </c>
      <c r="T96" t="s">
        <v>6</v>
      </c>
      <c r="U96" t="s">
        <v>3</v>
      </c>
    </row>
    <row r="97" spans="1:21" x14ac:dyDescent="0.25">
      <c r="A97" t="s">
        <v>7</v>
      </c>
      <c r="B97" t="str">
        <f>LEFT(Tabla1[[#This Row],[Organización compras]],2)</f>
        <v>CL</v>
      </c>
      <c r="C97" t="s">
        <v>339</v>
      </c>
      <c r="D97">
        <v>635</v>
      </c>
      <c r="E97" t="str">
        <f>VLOOKUP(Tabla1[[#This Row],[Grupo de compras]],'Grupo compras'!$A$1:$B$115,2,FALSE)</f>
        <v>CL Proyectos 6</v>
      </c>
      <c r="F97" t="s">
        <v>25</v>
      </c>
      <c r="G97" t="str">
        <f>LEFT(Tabla1[[#This Row],[Solicitud de pedido]],2)</f>
        <v>12</v>
      </c>
      <c r="H97" t="s">
        <v>595</v>
      </c>
      <c r="I97" t="s">
        <v>88</v>
      </c>
      <c r="J97" t="s">
        <v>596</v>
      </c>
      <c r="K97" t="s">
        <v>597</v>
      </c>
      <c r="L97" s="1">
        <v>46049</v>
      </c>
      <c r="M97" t="s">
        <v>26</v>
      </c>
      <c r="N97" t="s">
        <v>1</v>
      </c>
      <c r="O97" t="s">
        <v>0</v>
      </c>
      <c r="P97" t="s">
        <v>598</v>
      </c>
      <c r="Q97" t="s">
        <v>599</v>
      </c>
      <c r="R97" s="2">
        <v>676.53</v>
      </c>
      <c r="S97" s="37">
        <f>Tabla1[[#This Row],[Valor total]]/'T.C.'!$B$4</f>
        <v>28188.75</v>
      </c>
      <c r="T97" t="s">
        <v>11</v>
      </c>
      <c r="U97" t="s">
        <v>3</v>
      </c>
    </row>
    <row r="98" spans="1:21" x14ac:dyDescent="0.25">
      <c r="A98" t="s">
        <v>7</v>
      </c>
      <c r="B98" t="str">
        <f>LEFT(Tabla1[[#This Row],[Organización compras]],2)</f>
        <v>CL</v>
      </c>
      <c r="C98" t="s">
        <v>339</v>
      </c>
      <c r="D98">
        <v>602</v>
      </c>
      <c r="E98" t="str">
        <f>VLOOKUP(Tabla1[[#This Row],[Grupo de compras]],'Grupo compras'!$A$1:$B$115,2,FALSE)</f>
        <v>CL Ops Mall</v>
      </c>
      <c r="F98" t="s">
        <v>137</v>
      </c>
      <c r="G98" t="str">
        <f>LEFT(Tabla1[[#This Row],[Solicitud de pedido]],2)</f>
        <v>12</v>
      </c>
      <c r="H98" t="s">
        <v>325</v>
      </c>
      <c r="I98" t="s">
        <v>88</v>
      </c>
      <c r="J98" t="s">
        <v>326</v>
      </c>
      <c r="K98" t="s">
        <v>327</v>
      </c>
      <c r="L98" s="1">
        <v>46087</v>
      </c>
      <c r="M98" t="s">
        <v>79</v>
      </c>
      <c r="N98" t="s">
        <v>1</v>
      </c>
      <c r="O98" t="s">
        <v>0</v>
      </c>
      <c r="P98" t="s">
        <v>97</v>
      </c>
      <c r="Q98" t="s">
        <v>98</v>
      </c>
      <c r="R98" s="2">
        <v>25711424</v>
      </c>
      <c r="S98" s="37">
        <f>Tabla1[[#This Row],[Valor total]]/'T.C.'!$B$3</f>
        <v>27768.215739850748</v>
      </c>
      <c r="T98" t="s">
        <v>6</v>
      </c>
      <c r="U98" t="s">
        <v>3</v>
      </c>
    </row>
    <row r="99" spans="1:21" x14ac:dyDescent="0.25">
      <c r="A99" t="s">
        <v>71</v>
      </c>
      <c r="B99" t="str">
        <f>LEFT(Tabla1[[#This Row],[Organización compras]],2)</f>
        <v>CO</v>
      </c>
      <c r="C99" t="s">
        <v>338</v>
      </c>
      <c r="D99">
        <v>915</v>
      </c>
      <c r="E99" t="str">
        <f>VLOOKUP(Tabla1[[#This Row],[Grupo de compras]],'Grupo compras'!$A$1:$B$115,2,FALSE)</f>
        <v>Corp Des Digital</v>
      </c>
      <c r="F99" t="s">
        <v>254</v>
      </c>
      <c r="G99" t="str">
        <f>LEFT(Tabla1[[#This Row],[Solicitud de pedido]],2)</f>
        <v>13</v>
      </c>
      <c r="H99" t="s">
        <v>255</v>
      </c>
      <c r="I99" t="s">
        <v>88</v>
      </c>
      <c r="J99" t="s">
        <v>256</v>
      </c>
      <c r="K99" t="s">
        <v>257</v>
      </c>
      <c r="L99" s="1">
        <v>46071</v>
      </c>
      <c r="M99" t="s">
        <v>258</v>
      </c>
      <c r="N99" t="s">
        <v>45</v>
      </c>
      <c r="O99" t="s">
        <v>0</v>
      </c>
      <c r="P99" t="s">
        <v>259</v>
      </c>
      <c r="Q99" t="s">
        <v>260</v>
      </c>
      <c r="R99" s="2">
        <v>101598657</v>
      </c>
      <c r="S99" s="37">
        <f>Tabla1[[#This Row],[Valor total]]/'T.C.'!$B$5</f>
        <v>27623.343393148451</v>
      </c>
      <c r="T99" t="s">
        <v>18</v>
      </c>
      <c r="U99" t="s">
        <v>3</v>
      </c>
    </row>
    <row r="100" spans="1:21" x14ac:dyDescent="0.25">
      <c r="A100" t="s">
        <v>50</v>
      </c>
      <c r="B100" t="str">
        <f>LEFT(Tabla1[[#This Row],[Organización compras]],2)</f>
        <v>CL</v>
      </c>
      <c r="C100" t="s">
        <v>339</v>
      </c>
      <c r="D100">
        <v>602</v>
      </c>
      <c r="E100" t="str">
        <f>VLOOKUP(Tabla1[[#This Row],[Grupo de compras]],'Grupo compras'!$A$1:$B$115,2,FALSE)</f>
        <v>CL Ops Mall</v>
      </c>
      <c r="F100" t="s">
        <v>51</v>
      </c>
      <c r="G100" t="str">
        <f>LEFT(Tabla1[[#This Row],[Solicitud de pedido]],2)</f>
        <v>12</v>
      </c>
      <c r="H100" t="s">
        <v>286</v>
      </c>
      <c r="I100" t="s">
        <v>88</v>
      </c>
      <c r="J100" t="s">
        <v>287</v>
      </c>
      <c r="K100" t="s">
        <v>288</v>
      </c>
      <c r="L100" s="1">
        <v>46076</v>
      </c>
      <c r="M100" t="s">
        <v>52</v>
      </c>
      <c r="N100" t="s">
        <v>1</v>
      </c>
      <c r="O100" t="s">
        <v>0</v>
      </c>
      <c r="P100" t="s">
        <v>41</v>
      </c>
      <c r="Q100" t="s">
        <v>42</v>
      </c>
      <c r="R100" s="2">
        <v>24894446</v>
      </c>
      <c r="S100" s="37">
        <f>Tabla1[[#This Row],[Valor total]]/'T.C.'!$B$3</f>
        <v>26885.883382113119</v>
      </c>
      <c r="T100" t="s">
        <v>6</v>
      </c>
      <c r="U100" t="s">
        <v>3</v>
      </c>
    </row>
    <row r="101" spans="1:21" x14ac:dyDescent="0.25">
      <c r="A101" t="s">
        <v>96</v>
      </c>
      <c r="B101" t="str">
        <f>LEFT(Tabla1[[#This Row],[Organización compras]],2)</f>
        <v>CL</v>
      </c>
      <c r="C101" t="s">
        <v>339</v>
      </c>
      <c r="D101">
        <v>602</v>
      </c>
      <c r="E101" t="str">
        <f>VLOOKUP(Tabla1[[#This Row],[Grupo de compras]],'Grupo compras'!$A$1:$B$115,2,FALSE)</f>
        <v>CL Ops Mall</v>
      </c>
      <c r="F101" t="s">
        <v>108</v>
      </c>
      <c r="G101" t="str">
        <f>LEFT(Tabla1[[#This Row],[Solicitud de pedido]],2)</f>
        <v>12</v>
      </c>
      <c r="H101" t="s">
        <v>226</v>
      </c>
      <c r="I101" t="s">
        <v>88</v>
      </c>
      <c r="J101" t="s">
        <v>227</v>
      </c>
      <c r="K101" t="s">
        <v>228</v>
      </c>
      <c r="L101" s="1">
        <v>46065</v>
      </c>
      <c r="M101" t="s">
        <v>82</v>
      </c>
      <c r="N101" t="s">
        <v>1</v>
      </c>
      <c r="O101" t="s">
        <v>0</v>
      </c>
      <c r="P101" t="s">
        <v>109</v>
      </c>
      <c r="Q101" t="s">
        <v>110</v>
      </c>
      <c r="R101" s="2">
        <v>24327656</v>
      </c>
      <c r="S101" s="37">
        <f>Tabla1[[#This Row],[Valor total]]/'T.C.'!$B$3</f>
        <v>26273.752875487349</v>
      </c>
      <c r="T101" t="s">
        <v>6</v>
      </c>
      <c r="U101" t="s">
        <v>3</v>
      </c>
    </row>
    <row r="102" spans="1:21" x14ac:dyDescent="0.25">
      <c r="A102" t="s">
        <v>19</v>
      </c>
      <c r="B102" t="str">
        <f>LEFT(Tabla1[[#This Row],[Organización compras]],2)</f>
        <v>CL</v>
      </c>
      <c r="C102" t="s">
        <v>339</v>
      </c>
      <c r="D102">
        <v>602</v>
      </c>
      <c r="E102" t="str">
        <f>VLOOKUP(Tabla1[[#This Row],[Grupo de compras]],'Grupo compras'!$A$1:$B$115,2,FALSE)</f>
        <v>CL Ops Mall</v>
      </c>
      <c r="F102" t="s">
        <v>20</v>
      </c>
      <c r="G102" t="str">
        <f>LEFT(Tabla1[[#This Row],[Solicitud de pedido]],2)</f>
        <v>12</v>
      </c>
      <c r="H102" t="s">
        <v>240</v>
      </c>
      <c r="I102" t="s">
        <v>88</v>
      </c>
      <c r="J102" t="s">
        <v>241</v>
      </c>
      <c r="K102" t="s">
        <v>242</v>
      </c>
      <c r="L102" s="1">
        <v>46066</v>
      </c>
      <c r="M102" t="s">
        <v>21</v>
      </c>
      <c r="N102" t="s">
        <v>1</v>
      </c>
      <c r="O102" t="s">
        <v>0</v>
      </c>
      <c r="P102" t="s">
        <v>22</v>
      </c>
      <c r="Q102" t="s">
        <v>23</v>
      </c>
      <c r="R102" s="2">
        <v>24200000</v>
      </c>
      <c r="S102" s="37">
        <f>Tabla1[[#This Row],[Valor total]]/'T.C.'!$B$3</f>
        <v>26135.885002105992</v>
      </c>
      <c r="T102" t="s">
        <v>6</v>
      </c>
      <c r="U102" t="s">
        <v>3</v>
      </c>
    </row>
    <row r="103" spans="1:21" x14ac:dyDescent="0.25">
      <c r="A103" t="s">
        <v>7</v>
      </c>
      <c r="B103" t="str">
        <f>LEFT(Tabla1[[#This Row],[Organización compras]],2)</f>
        <v>CL</v>
      </c>
      <c r="C103" t="s">
        <v>339</v>
      </c>
      <c r="D103">
        <v>602</v>
      </c>
      <c r="E103" t="str">
        <f>VLOOKUP(Tabla1[[#This Row],[Grupo de compras]],'Grupo compras'!$A$1:$B$115,2,FALSE)</f>
        <v>CL Ops Mall</v>
      </c>
      <c r="F103" t="s">
        <v>245</v>
      </c>
      <c r="G103" t="str">
        <f>LEFT(Tabla1[[#This Row],[Solicitud de pedido]],2)</f>
        <v>12</v>
      </c>
      <c r="H103" t="s">
        <v>246</v>
      </c>
      <c r="I103" t="s">
        <v>88</v>
      </c>
      <c r="J103" t="s">
        <v>247</v>
      </c>
      <c r="K103" t="s">
        <v>248</v>
      </c>
      <c r="L103" s="1">
        <v>46069</v>
      </c>
      <c r="M103" t="s">
        <v>79</v>
      </c>
      <c r="N103" t="s">
        <v>1</v>
      </c>
      <c r="O103" t="s">
        <v>0</v>
      </c>
      <c r="P103" t="s">
        <v>80</v>
      </c>
      <c r="Q103" t="s">
        <v>81</v>
      </c>
      <c r="R103" s="2">
        <v>24133083</v>
      </c>
      <c r="S103" s="37">
        <f>Tabla1[[#This Row],[Valor total]]/'T.C.'!$B$3</f>
        <v>26063.614960094175</v>
      </c>
      <c r="T103" t="s">
        <v>6</v>
      </c>
      <c r="U103" t="s">
        <v>3</v>
      </c>
    </row>
    <row r="104" spans="1:21" x14ac:dyDescent="0.25">
      <c r="A104" t="s">
        <v>7</v>
      </c>
      <c r="B104" t="str">
        <f>LEFT(Tabla1[[#This Row],[Organización compras]],2)</f>
        <v>CL</v>
      </c>
      <c r="C104" t="s">
        <v>339</v>
      </c>
      <c r="D104">
        <v>602</v>
      </c>
      <c r="E104" t="str">
        <f>VLOOKUP(Tabla1[[#This Row],[Grupo de compras]],'Grupo compras'!$A$1:$B$115,2,FALSE)</f>
        <v>CL Ops Mall</v>
      </c>
      <c r="F104" t="s">
        <v>56</v>
      </c>
      <c r="G104" t="str">
        <f>LEFT(Tabla1[[#This Row],[Solicitud de pedido]],2)</f>
        <v>12</v>
      </c>
      <c r="H104" t="s">
        <v>211</v>
      </c>
      <c r="I104" t="s">
        <v>88</v>
      </c>
      <c r="J104" t="s">
        <v>212</v>
      </c>
      <c r="K104" t="s">
        <v>213</v>
      </c>
      <c r="L104" s="1">
        <v>46058</v>
      </c>
      <c r="M104" t="s">
        <v>57</v>
      </c>
      <c r="N104" t="s">
        <v>1</v>
      </c>
      <c r="O104" t="s">
        <v>0</v>
      </c>
      <c r="P104" t="s">
        <v>80</v>
      </c>
      <c r="Q104" t="s">
        <v>81</v>
      </c>
      <c r="R104" s="2">
        <v>24133063</v>
      </c>
      <c r="S104" s="37">
        <f>Tabla1[[#This Row],[Valor total]]/'T.C.'!$B$3</f>
        <v>26063.593360189217</v>
      </c>
      <c r="T104" t="s">
        <v>6</v>
      </c>
      <c r="U104" t="s">
        <v>3</v>
      </c>
    </row>
    <row r="105" spans="1:21" x14ac:dyDescent="0.25">
      <c r="A105" t="s">
        <v>717</v>
      </c>
      <c r="B105" t="str">
        <f>LEFT(Tabla1[[#This Row],[Organización compras]],2)</f>
        <v>PE</v>
      </c>
      <c r="C105" t="s">
        <v>340</v>
      </c>
      <c r="D105">
        <v>801</v>
      </c>
      <c r="E105" t="str">
        <f>VLOOKUP(Tabla1[[#This Row],[Grupo de compras]],'Grupo compras'!$A$1:$B$115,2,FALSE)</f>
        <v>PE Center Manager</v>
      </c>
      <c r="F105" t="s">
        <v>1233</v>
      </c>
      <c r="H105" t="s">
        <v>11918</v>
      </c>
      <c r="I105" t="s">
        <v>88</v>
      </c>
      <c r="J105" t="s">
        <v>11919</v>
      </c>
      <c r="K105" t="s">
        <v>11920</v>
      </c>
      <c r="L105" s="1">
        <v>46093</v>
      </c>
      <c r="M105" t="s">
        <v>43</v>
      </c>
      <c r="N105" t="s">
        <v>1</v>
      </c>
      <c r="O105" t="s">
        <v>0</v>
      </c>
      <c r="P105" t="s">
        <v>11890</v>
      </c>
      <c r="Q105" t="s">
        <v>11891</v>
      </c>
      <c r="R105" s="2">
        <v>89823.89</v>
      </c>
      <c r="S105" s="37">
        <f>Tabla1[[#This Row],[Valor total]]/'T.C.'!$B$2</f>
        <v>26035.910144927533</v>
      </c>
      <c r="T105" t="s">
        <v>2</v>
      </c>
      <c r="U105" t="s">
        <v>3</v>
      </c>
    </row>
    <row r="106" spans="1:21" x14ac:dyDescent="0.25">
      <c r="A106" t="s">
        <v>17</v>
      </c>
      <c r="B106" t="str">
        <f>LEFT(Tabla1[[#This Row],[Organización compras]],2)</f>
        <v>CO</v>
      </c>
      <c r="C106" t="s">
        <v>338</v>
      </c>
      <c r="D106">
        <v>932</v>
      </c>
      <c r="E106" t="str">
        <f>VLOOKUP(Tabla1[[#This Row],[Grupo de compras]],'Grupo compras'!$A$1:$B$115,2,FALSE)</f>
        <v>Corp Impuestos</v>
      </c>
      <c r="F106" t="s">
        <v>261</v>
      </c>
      <c r="G106" t="str">
        <f>LEFT(Tabla1[[#This Row],[Solicitud de pedido]],2)</f>
        <v>12</v>
      </c>
      <c r="H106" t="s">
        <v>262</v>
      </c>
      <c r="I106" t="s">
        <v>88</v>
      </c>
      <c r="J106" t="s">
        <v>263</v>
      </c>
      <c r="K106" t="s">
        <v>264</v>
      </c>
      <c r="L106" s="1">
        <v>46072</v>
      </c>
      <c r="M106" t="s">
        <v>265</v>
      </c>
      <c r="N106" t="s">
        <v>1</v>
      </c>
      <c r="O106" t="s">
        <v>0</v>
      </c>
      <c r="P106" t="s">
        <v>266</v>
      </c>
      <c r="Q106" t="s">
        <v>267</v>
      </c>
      <c r="R106" s="2">
        <v>95000000</v>
      </c>
      <c r="S106" s="37">
        <f>Tabla1[[#This Row],[Valor total]]/'T.C.'!$B$5</f>
        <v>25829.255029907559</v>
      </c>
      <c r="T106" t="s">
        <v>18</v>
      </c>
      <c r="U106" t="s">
        <v>3</v>
      </c>
    </row>
    <row r="107" spans="1:21" x14ac:dyDescent="0.25">
      <c r="A107" t="s">
        <v>7</v>
      </c>
      <c r="B107" t="str">
        <f>LEFT(Tabla1[[#This Row],[Organización compras]],2)</f>
        <v>CL</v>
      </c>
      <c r="C107" t="s">
        <v>339</v>
      </c>
      <c r="D107">
        <v>923</v>
      </c>
      <c r="E107" t="str">
        <f>VLOOKUP(Tabla1[[#This Row],[Grupo de compras]],'Grupo compras'!$A$1:$B$115,2,FALSE)</f>
        <v>Corp Analytics TI</v>
      </c>
      <c r="F107" t="s">
        <v>379</v>
      </c>
      <c r="G107" t="str">
        <f>LEFT(Tabla1[[#This Row],[Solicitud de pedido]],2)</f>
        <v>14</v>
      </c>
      <c r="H107" t="s">
        <v>610</v>
      </c>
      <c r="I107" t="s">
        <v>88</v>
      </c>
      <c r="J107" t="s">
        <v>611</v>
      </c>
      <c r="K107" t="s">
        <v>612</v>
      </c>
      <c r="L107" s="1">
        <v>46076</v>
      </c>
      <c r="M107" t="s">
        <v>379</v>
      </c>
      <c r="N107" t="s">
        <v>46</v>
      </c>
      <c r="O107" t="s">
        <v>0</v>
      </c>
      <c r="P107" t="s">
        <v>613</v>
      </c>
      <c r="Q107" t="s">
        <v>614</v>
      </c>
      <c r="R107" s="2">
        <v>608</v>
      </c>
      <c r="S107" s="37">
        <f>Tabla1[[#This Row],[Valor total]]/'T.C.'!$B$4</f>
        <v>25333.333333333332</v>
      </c>
      <c r="T107" t="s">
        <v>11</v>
      </c>
      <c r="U107" t="s">
        <v>3</v>
      </c>
    </row>
    <row r="108" spans="1:21" x14ac:dyDescent="0.25">
      <c r="A108" t="s">
        <v>7</v>
      </c>
      <c r="B108" t="str">
        <f>LEFT(Tabla1[[#This Row],[Organización compras]],2)</f>
        <v>CL</v>
      </c>
      <c r="C108" t="s">
        <v>339</v>
      </c>
      <c r="D108">
        <v>909</v>
      </c>
      <c r="E108" t="str">
        <f>VLOOKUP(Tabla1[[#This Row],[Grupo de compras]],'Grupo compras'!$A$1:$B$115,2,FALSE)</f>
        <v>Corp Gcia Legal</v>
      </c>
      <c r="F108" t="s">
        <v>2310</v>
      </c>
      <c r="H108" t="s">
        <v>12675</v>
      </c>
      <c r="I108" t="s">
        <v>88</v>
      </c>
      <c r="J108" t="s">
        <v>12676</v>
      </c>
      <c r="K108" t="s">
        <v>12677</v>
      </c>
      <c r="L108" s="1">
        <v>46099</v>
      </c>
      <c r="M108" t="s">
        <v>10</v>
      </c>
      <c r="N108" t="s">
        <v>1</v>
      </c>
      <c r="O108" t="s">
        <v>0</v>
      </c>
      <c r="P108" t="s">
        <v>12661</v>
      </c>
      <c r="Q108" t="s">
        <v>12662</v>
      </c>
      <c r="R108" s="2">
        <v>604</v>
      </c>
      <c r="S108" s="37">
        <f>Tabla1[[#This Row],[Valor total]]/'T.C.'!$B$4</f>
        <v>25166.666666666668</v>
      </c>
      <c r="T108" t="s">
        <v>11</v>
      </c>
      <c r="U108" t="s">
        <v>3</v>
      </c>
    </row>
    <row r="109" spans="1:21" x14ac:dyDescent="0.25">
      <c r="A109" t="s">
        <v>7</v>
      </c>
      <c r="B109" t="str">
        <f>LEFT(Tabla1[[#This Row],[Organización compras]],2)</f>
        <v>CL</v>
      </c>
      <c r="C109" t="s">
        <v>339</v>
      </c>
      <c r="D109">
        <v>937</v>
      </c>
      <c r="E109" t="str">
        <f>VLOOKUP(Tabla1[[#This Row],[Grupo de compras]],'Grupo compras'!$A$1:$B$115,2,FALSE)</f>
        <v>Corp Business Int</v>
      </c>
      <c r="F109" t="s">
        <v>366</v>
      </c>
      <c r="G109" t="str">
        <f>LEFT(Tabla1[[#This Row],[Solicitud de pedido]],2)</f>
        <v>13</v>
      </c>
      <c r="H109" t="s">
        <v>620</v>
      </c>
      <c r="I109" t="s">
        <v>88</v>
      </c>
      <c r="J109" t="s">
        <v>621</v>
      </c>
      <c r="K109" t="s">
        <v>622</v>
      </c>
      <c r="L109" s="1">
        <v>46059</v>
      </c>
      <c r="M109" t="s">
        <v>366</v>
      </c>
      <c r="N109" t="s">
        <v>45</v>
      </c>
      <c r="O109" t="s">
        <v>0</v>
      </c>
      <c r="P109" t="s">
        <v>623</v>
      </c>
      <c r="Q109" t="s">
        <v>624</v>
      </c>
      <c r="R109" s="2">
        <v>24900</v>
      </c>
      <c r="S109" s="37">
        <f>Tabla1[[#This Row],[Valor total]]</f>
        <v>24900</v>
      </c>
      <c r="T109" t="s">
        <v>662</v>
      </c>
      <c r="U109" t="s">
        <v>3</v>
      </c>
    </row>
    <row r="110" spans="1:21" x14ac:dyDescent="0.25">
      <c r="A110" t="s">
        <v>53</v>
      </c>
      <c r="B110" t="str">
        <f>LEFT(Tabla1[[#This Row],[Organización compras]],2)</f>
        <v>CO</v>
      </c>
      <c r="C110" t="s">
        <v>338</v>
      </c>
      <c r="D110">
        <v>702</v>
      </c>
      <c r="E110" t="str">
        <f>VLOOKUP(Tabla1[[#This Row],[Grupo de compras]],'Grupo compras'!$A$1:$B$115,2,FALSE)</f>
        <v>CO Ops Mall</v>
      </c>
      <c r="F110" t="s">
        <v>54</v>
      </c>
      <c r="G110" t="str">
        <f>LEFT(Tabla1[[#This Row],[Solicitud de pedido]],2)</f>
        <v>12</v>
      </c>
      <c r="H110" t="s">
        <v>289</v>
      </c>
      <c r="I110" t="s">
        <v>88</v>
      </c>
      <c r="J110" t="s">
        <v>290</v>
      </c>
      <c r="K110" t="s">
        <v>291</v>
      </c>
      <c r="L110" s="1">
        <v>46077</v>
      </c>
      <c r="M110" t="s">
        <v>55</v>
      </c>
      <c r="N110" t="s">
        <v>1</v>
      </c>
      <c r="O110" t="s">
        <v>0</v>
      </c>
      <c r="P110" t="s">
        <v>130</v>
      </c>
      <c r="Q110" t="s">
        <v>131</v>
      </c>
      <c r="R110" s="2">
        <v>91451500</v>
      </c>
      <c r="S110" s="37">
        <f>Tabla1[[#This Row],[Valor total]]/'T.C.'!$B$5</f>
        <v>24864.46438281675</v>
      </c>
      <c r="T110" t="s">
        <v>18</v>
      </c>
      <c r="U110" t="s">
        <v>3</v>
      </c>
    </row>
    <row r="111" spans="1:21" x14ac:dyDescent="0.25">
      <c r="A111" t="s">
        <v>380</v>
      </c>
      <c r="B111" t="str">
        <f>LEFT(Tabla1[[#This Row],[Organización compras]],2)</f>
        <v>PE</v>
      </c>
      <c r="C111" t="s">
        <v>340</v>
      </c>
      <c r="D111">
        <v>816</v>
      </c>
      <c r="E111" t="str">
        <f>VLOOKUP(Tabla1[[#This Row],[Grupo de compras]],'Grupo compras'!$A$1:$B$115,2,FALSE)</f>
        <v>PE Sgcia Infra</v>
      </c>
      <c r="F111" t="s">
        <v>378</v>
      </c>
      <c r="G111" t="str">
        <f>LEFT(Tabla1[[#This Row],[Solicitud de pedido]],2)</f>
        <v>12</v>
      </c>
      <c r="H111" t="s">
        <v>615</v>
      </c>
      <c r="I111" t="s">
        <v>88</v>
      </c>
      <c r="J111" t="s">
        <v>616</v>
      </c>
      <c r="K111" t="s">
        <v>617</v>
      </c>
      <c r="L111" s="1">
        <v>46035</v>
      </c>
      <c r="M111" t="s">
        <v>400</v>
      </c>
      <c r="N111" t="s">
        <v>1</v>
      </c>
      <c r="O111" t="s">
        <v>0</v>
      </c>
      <c r="P111" t="s">
        <v>618</v>
      </c>
      <c r="Q111" t="s">
        <v>619</v>
      </c>
      <c r="R111" s="2">
        <v>85458.23</v>
      </c>
      <c r="S111" s="37">
        <f>Tabla1[[#This Row],[Valor total]]/'T.C.'!$B$2</f>
        <v>24770.501449275362</v>
      </c>
      <c r="T111" t="s">
        <v>2</v>
      </c>
      <c r="U111" t="s">
        <v>3</v>
      </c>
    </row>
    <row r="112" spans="1:21" x14ac:dyDescent="0.25">
      <c r="A112" t="s">
        <v>7</v>
      </c>
      <c r="B112" t="str">
        <f>LEFT(Tabla1[[#This Row],[Organización compras]],2)</f>
        <v>CL</v>
      </c>
      <c r="C112" t="s">
        <v>339</v>
      </c>
      <c r="D112">
        <v>602</v>
      </c>
      <c r="E112" t="str">
        <f>VLOOKUP(Tabla1[[#This Row],[Grupo de compras]],'Grupo compras'!$A$1:$B$115,2,FALSE)</f>
        <v>CL Ops Mall</v>
      </c>
      <c r="F112" t="s">
        <v>84</v>
      </c>
      <c r="H112" t="s">
        <v>11940</v>
      </c>
      <c r="I112" t="s">
        <v>88</v>
      </c>
      <c r="J112" t="s">
        <v>11941</v>
      </c>
      <c r="K112" t="s">
        <v>11942</v>
      </c>
      <c r="L112" s="1">
        <v>46094</v>
      </c>
      <c r="M112" t="s">
        <v>79</v>
      </c>
      <c r="N112" t="s">
        <v>1</v>
      </c>
      <c r="O112" t="s">
        <v>0</v>
      </c>
      <c r="P112" t="s">
        <v>41</v>
      </c>
      <c r="Q112" t="s">
        <v>42</v>
      </c>
      <c r="R112" s="2">
        <v>22740641</v>
      </c>
      <c r="S112" s="37">
        <f>Tabla1[[#This Row],[Valor total]]/'T.C.'!$B$3</f>
        <v>24559.784216949447</v>
      </c>
      <c r="T112" t="s">
        <v>6</v>
      </c>
      <c r="U112" t="s">
        <v>3</v>
      </c>
    </row>
    <row r="113" spans="1:21" x14ac:dyDescent="0.25">
      <c r="A113" t="s">
        <v>7</v>
      </c>
      <c r="B113" t="str">
        <f>LEFT(Tabla1[[#This Row],[Organización compras]],2)</f>
        <v>CL</v>
      </c>
      <c r="C113" t="s">
        <v>339</v>
      </c>
      <c r="D113">
        <v>928</v>
      </c>
      <c r="E113" t="str">
        <f>VLOOKUP(Tabla1[[#This Row],[Grupo de compras]],'Grupo compras'!$A$1:$B$115,2,FALSE)</f>
        <v>Corp Gest Riesgo</v>
      </c>
      <c r="F113" t="s">
        <v>85</v>
      </c>
      <c r="G113" t="str">
        <f>LEFT(Tabla1[[#This Row],[Solicitud de pedido]],2)</f>
        <v>14</v>
      </c>
      <c r="H113" t="s">
        <v>462</v>
      </c>
      <c r="I113" t="s">
        <v>88</v>
      </c>
      <c r="J113" t="s">
        <v>463</v>
      </c>
      <c r="K113" t="s">
        <v>464</v>
      </c>
      <c r="L113" s="1">
        <v>46044</v>
      </c>
      <c r="M113" t="s">
        <v>74</v>
      </c>
      <c r="N113" t="s">
        <v>46</v>
      </c>
      <c r="O113" t="s">
        <v>0</v>
      </c>
      <c r="P113" t="s">
        <v>465</v>
      </c>
      <c r="Q113" t="s">
        <v>466</v>
      </c>
      <c r="R113" s="2">
        <v>558.49</v>
      </c>
      <c r="S113" s="37">
        <f>Tabla1[[#This Row],[Valor total]]/'T.C.'!$B$4</f>
        <v>23270.416666666668</v>
      </c>
      <c r="T113" t="s">
        <v>11</v>
      </c>
      <c r="U113" t="s">
        <v>3</v>
      </c>
    </row>
    <row r="114" spans="1:21" x14ac:dyDescent="0.25">
      <c r="A114" t="s">
        <v>61</v>
      </c>
      <c r="B114" t="str">
        <f>LEFT(Tabla1[[#This Row],[Organización compras]],2)</f>
        <v>CO</v>
      </c>
      <c r="C114" t="s">
        <v>338</v>
      </c>
      <c r="D114">
        <v>703</v>
      </c>
      <c r="E114" t="str">
        <f>VLOOKUP(Tabla1[[#This Row],[Grupo de compras]],'Grupo compras'!$A$1:$B$115,2,FALSE)</f>
        <v>CO Ops Out/Strip</v>
      </c>
      <c r="F114" t="s">
        <v>62</v>
      </c>
      <c r="G114" t="str">
        <f>LEFT(Tabla1[[#This Row],[Solicitud de pedido]],2)</f>
        <v>12</v>
      </c>
      <c r="H114" t="s">
        <v>302</v>
      </c>
      <c r="I114" t="s">
        <v>88</v>
      </c>
      <c r="J114" t="s">
        <v>303</v>
      </c>
      <c r="K114" t="s">
        <v>304</v>
      </c>
      <c r="L114" s="1">
        <v>46083</v>
      </c>
      <c r="M114" t="s">
        <v>62</v>
      </c>
      <c r="N114" t="s">
        <v>1</v>
      </c>
      <c r="O114" t="s">
        <v>0</v>
      </c>
      <c r="P114" t="s">
        <v>232</v>
      </c>
      <c r="Q114" t="s">
        <v>233</v>
      </c>
      <c r="R114" s="2">
        <v>85572558</v>
      </c>
      <c r="S114" s="37">
        <f>Tabla1[[#This Row],[Valor total]]/'T.C.'!$B$5</f>
        <v>23266.057096247961</v>
      </c>
      <c r="T114" t="s">
        <v>18</v>
      </c>
      <c r="U114" t="s">
        <v>3</v>
      </c>
    </row>
    <row r="115" spans="1:21" x14ac:dyDescent="0.25">
      <c r="A115" t="s">
        <v>63</v>
      </c>
      <c r="B115" t="str">
        <f>LEFT(Tabla1[[#This Row],[Organización compras]],2)</f>
        <v>CO</v>
      </c>
      <c r="C115" t="s">
        <v>338</v>
      </c>
      <c r="D115">
        <v>702</v>
      </c>
      <c r="E115" t="str">
        <f>VLOOKUP(Tabla1[[#This Row],[Grupo de compras]],'Grupo compras'!$A$1:$B$115,2,FALSE)</f>
        <v>CO Ops Mall</v>
      </c>
      <c r="F115" t="s">
        <v>1281</v>
      </c>
      <c r="H115" t="s">
        <v>12624</v>
      </c>
      <c r="I115" t="s">
        <v>88</v>
      </c>
      <c r="J115" t="s">
        <v>12625</v>
      </c>
      <c r="K115" t="s">
        <v>12626</v>
      </c>
      <c r="L115" s="1">
        <v>46098</v>
      </c>
      <c r="M115" t="s">
        <v>1067</v>
      </c>
      <c r="N115" t="s">
        <v>1</v>
      </c>
      <c r="O115" t="s">
        <v>0</v>
      </c>
      <c r="P115" t="s">
        <v>1783</v>
      </c>
      <c r="Q115" t="s">
        <v>1784</v>
      </c>
      <c r="R115" s="2">
        <v>85002763</v>
      </c>
      <c r="S115" s="37">
        <f>Tabla1[[#This Row],[Valor total]]/'T.C.'!$B$5</f>
        <v>23111.137302882002</v>
      </c>
      <c r="T115" t="s">
        <v>18</v>
      </c>
      <c r="U115" t="s">
        <v>3</v>
      </c>
    </row>
    <row r="116" spans="1:21" x14ac:dyDescent="0.25">
      <c r="A116" t="s">
        <v>64</v>
      </c>
      <c r="B116" t="str">
        <f>LEFT(Tabla1[[#This Row],[Organización compras]],2)</f>
        <v>CO</v>
      </c>
      <c r="C116" t="s">
        <v>338</v>
      </c>
      <c r="D116">
        <v>704</v>
      </c>
      <c r="E116" t="str">
        <f>VLOOKUP(Tabla1[[#This Row],[Grupo de compras]],'Grupo compras'!$A$1:$B$115,2,FALSE)</f>
        <v>CO Mktg Mall</v>
      </c>
      <c r="F116" t="s">
        <v>65</v>
      </c>
      <c r="G116" t="str">
        <f>LEFT(Tabla1[[#This Row],[Solicitud de pedido]],2)</f>
        <v>12</v>
      </c>
      <c r="H116" t="s">
        <v>132</v>
      </c>
      <c r="I116" t="s">
        <v>88</v>
      </c>
      <c r="J116" t="s">
        <v>133</v>
      </c>
      <c r="K116" t="s">
        <v>134</v>
      </c>
      <c r="L116" s="1">
        <v>46052</v>
      </c>
      <c r="M116" t="s">
        <v>66</v>
      </c>
      <c r="N116" t="s">
        <v>1</v>
      </c>
      <c r="O116" t="s">
        <v>67</v>
      </c>
      <c r="P116" t="s">
        <v>135</v>
      </c>
      <c r="Q116" t="s">
        <v>136</v>
      </c>
      <c r="R116" s="2">
        <v>83600000</v>
      </c>
      <c r="S116" s="37">
        <f>Tabla1[[#This Row],[Valor total]]/'T.C.'!$B$5</f>
        <v>22729.744426318652</v>
      </c>
      <c r="T116" t="s">
        <v>18</v>
      </c>
      <c r="U116" t="s">
        <v>3</v>
      </c>
    </row>
    <row r="117" spans="1:21" x14ac:dyDescent="0.25">
      <c r="A117" t="s">
        <v>31</v>
      </c>
      <c r="B117" t="str">
        <f>LEFT(Tabla1[[#This Row],[Organización compras]],2)</f>
        <v>CO</v>
      </c>
      <c r="C117" t="s">
        <v>338</v>
      </c>
      <c r="D117">
        <v>702</v>
      </c>
      <c r="E117" t="str">
        <f>VLOOKUP(Tabla1[[#This Row],[Grupo de compras]],'Grupo compras'!$A$1:$B$115,2,FALSE)</f>
        <v>CO Ops Mall</v>
      </c>
      <c r="F117" t="s">
        <v>210</v>
      </c>
      <c r="G117" t="str">
        <f>LEFT(Tabla1[[#This Row],[Solicitud de pedido]],2)</f>
        <v>13</v>
      </c>
      <c r="H117" t="s">
        <v>215</v>
      </c>
      <c r="I117" t="s">
        <v>88</v>
      </c>
      <c r="J117" t="s">
        <v>216</v>
      </c>
      <c r="K117" t="s">
        <v>217</v>
      </c>
      <c r="L117" s="1">
        <v>46058</v>
      </c>
      <c r="M117" t="s">
        <v>32</v>
      </c>
      <c r="N117" t="s">
        <v>45</v>
      </c>
      <c r="O117" t="s">
        <v>0</v>
      </c>
      <c r="P117" t="s">
        <v>128</v>
      </c>
      <c r="Q117" t="s">
        <v>129</v>
      </c>
      <c r="R117" s="2">
        <v>82782920</v>
      </c>
      <c r="S117" s="37">
        <f>Tabla1[[#This Row],[Valor total]]/'T.C.'!$B$5</f>
        <v>22507.59108210984</v>
      </c>
      <c r="T117" t="s">
        <v>18</v>
      </c>
      <c r="U117" t="s">
        <v>3</v>
      </c>
    </row>
    <row r="118" spans="1:21" x14ac:dyDescent="0.25">
      <c r="A118" t="s">
        <v>7</v>
      </c>
      <c r="B118" t="str">
        <f>LEFT(Tabla1[[#This Row],[Organización compras]],2)</f>
        <v>CL</v>
      </c>
      <c r="C118" t="s">
        <v>339</v>
      </c>
      <c r="D118">
        <v>602</v>
      </c>
      <c r="E118" t="str">
        <f>VLOOKUP(Tabla1[[#This Row],[Grupo de compras]],'Grupo compras'!$A$1:$B$115,2,FALSE)</f>
        <v>CL Ops Mall</v>
      </c>
      <c r="F118" t="s">
        <v>84</v>
      </c>
      <c r="H118" t="s">
        <v>11812</v>
      </c>
      <c r="I118" t="s">
        <v>88</v>
      </c>
      <c r="J118" t="s">
        <v>11813</v>
      </c>
      <c r="K118" t="s">
        <v>11814</v>
      </c>
      <c r="L118" s="1">
        <v>46097</v>
      </c>
      <c r="M118" t="s">
        <v>79</v>
      </c>
      <c r="N118" t="s">
        <v>1</v>
      </c>
      <c r="O118" t="s">
        <v>0</v>
      </c>
      <c r="P118" t="s">
        <v>72</v>
      </c>
      <c r="Q118" t="s">
        <v>73</v>
      </c>
      <c r="R118" s="2">
        <v>540.17999999999995</v>
      </c>
      <c r="S118" s="37">
        <f>Tabla1[[#This Row],[Valor total]]/'T.C.'!$B$4</f>
        <v>22507.499999999996</v>
      </c>
      <c r="T118" t="s">
        <v>11</v>
      </c>
      <c r="U118" t="s">
        <v>3</v>
      </c>
    </row>
    <row r="119" spans="1:21" x14ac:dyDescent="0.25">
      <c r="A119" t="s">
        <v>50</v>
      </c>
      <c r="B119" t="str">
        <f>LEFT(Tabla1[[#This Row],[Organización compras]],2)</f>
        <v>CL</v>
      </c>
      <c r="C119" t="s">
        <v>339</v>
      </c>
      <c r="D119">
        <v>604</v>
      </c>
      <c r="E119" t="str">
        <f>VLOOKUP(Tabla1[[#This Row],[Grupo de compras]],'Grupo compras'!$A$1:$B$115,2,FALSE)</f>
        <v>CL Marketing Mall</v>
      </c>
      <c r="F119" t="s">
        <v>60</v>
      </c>
      <c r="G119" t="str">
        <f>LEFT(Tabla1[[#This Row],[Solicitud de pedido]],2)</f>
        <v>13</v>
      </c>
      <c r="H119" t="s">
        <v>146</v>
      </c>
      <c r="I119" t="s">
        <v>88</v>
      </c>
      <c r="J119" t="s">
        <v>147</v>
      </c>
      <c r="K119" t="s">
        <v>148</v>
      </c>
      <c r="L119" s="1">
        <v>46029</v>
      </c>
      <c r="M119" t="s">
        <v>60</v>
      </c>
      <c r="N119" t="s">
        <v>45</v>
      </c>
      <c r="O119" t="s">
        <v>0</v>
      </c>
      <c r="P119" t="s">
        <v>142</v>
      </c>
      <c r="Q119" t="s">
        <v>143</v>
      </c>
      <c r="R119" s="2">
        <v>19830000</v>
      </c>
      <c r="S119" s="37">
        <f>Tabla1[[#This Row],[Valor total]]/'T.C.'!$B$3</f>
        <v>21416.30576825462</v>
      </c>
      <c r="T119" t="s">
        <v>6</v>
      </c>
      <c r="U119" t="s">
        <v>3</v>
      </c>
    </row>
    <row r="120" spans="1:21" x14ac:dyDescent="0.25">
      <c r="A120" t="s">
        <v>7</v>
      </c>
      <c r="B120" t="str">
        <f>LEFT(Tabla1[[#This Row],[Organización compras]],2)</f>
        <v>CL</v>
      </c>
      <c r="C120" t="s">
        <v>339</v>
      </c>
      <c r="D120">
        <v>602</v>
      </c>
      <c r="E120" t="str">
        <f>VLOOKUP(Tabla1[[#This Row],[Grupo de compras]],'Grupo compras'!$A$1:$B$115,2,FALSE)</f>
        <v>CL Ops Mall</v>
      </c>
      <c r="F120" t="s">
        <v>137</v>
      </c>
      <c r="G120" t="str">
        <f>LEFT(Tabla1[[#This Row],[Solicitud de pedido]],2)</f>
        <v>12</v>
      </c>
      <c r="H120" t="s">
        <v>328</v>
      </c>
      <c r="I120" t="s">
        <v>88</v>
      </c>
      <c r="J120" t="s">
        <v>329</v>
      </c>
      <c r="K120" t="s">
        <v>330</v>
      </c>
      <c r="L120" s="1">
        <v>46087</v>
      </c>
      <c r="M120" t="s">
        <v>113</v>
      </c>
      <c r="N120" t="s">
        <v>1</v>
      </c>
      <c r="O120" t="s">
        <v>0</v>
      </c>
      <c r="P120" t="s">
        <v>97</v>
      </c>
      <c r="Q120" t="s">
        <v>98</v>
      </c>
      <c r="R120" s="2">
        <v>19710571</v>
      </c>
      <c r="S120" s="37">
        <f>Tabla1[[#This Row],[Valor total]]/'T.C.'!$B$3</f>
        <v>21287.323015778733</v>
      </c>
      <c r="T120" t="s">
        <v>6</v>
      </c>
      <c r="U120" t="s">
        <v>3</v>
      </c>
    </row>
    <row r="121" spans="1:21" x14ac:dyDescent="0.25">
      <c r="A121" t="s">
        <v>50</v>
      </c>
      <c r="B121" t="str">
        <f>LEFT(Tabla1[[#This Row],[Organización compras]],2)</f>
        <v>CL</v>
      </c>
      <c r="C121" t="s">
        <v>339</v>
      </c>
      <c r="D121">
        <v>601</v>
      </c>
      <c r="E121" t="str">
        <f>VLOOKUP(Tabla1[[#This Row],[Grupo de compras]],'Grupo compras'!$A$1:$B$115,2,FALSE)</f>
        <v>CL Center Manager</v>
      </c>
      <c r="F121" t="s">
        <v>381</v>
      </c>
      <c r="G121" t="str">
        <f>LEFT(Tabla1[[#This Row],[Solicitud de pedido]],2)</f>
        <v>12</v>
      </c>
      <c r="H121" t="s">
        <v>625</v>
      </c>
      <c r="I121" t="s">
        <v>88</v>
      </c>
      <c r="J121" t="s">
        <v>626</v>
      </c>
      <c r="K121" t="s">
        <v>627</v>
      </c>
      <c r="L121" s="1">
        <v>46091</v>
      </c>
      <c r="M121" t="s">
        <v>9</v>
      </c>
      <c r="N121" t="s">
        <v>1</v>
      </c>
      <c r="O121" t="s">
        <v>0</v>
      </c>
      <c r="P121" t="s">
        <v>628</v>
      </c>
      <c r="Q121" t="s">
        <v>629</v>
      </c>
      <c r="R121" s="2">
        <v>508.75</v>
      </c>
      <c r="S121" s="37">
        <f>Tabla1[[#This Row],[Valor total]]/'T.C.'!$B$4</f>
        <v>21197.916666666668</v>
      </c>
      <c r="T121" t="s">
        <v>11</v>
      </c>
      <c r="U121" t="s">
        <v>3</v>
      </c>
    </row>
    <row r="122" spans="1:21" x14ac:dyDescent="0.25">
      <c r="A122" t="s">
        <v>4</v>
      </c>
      <c r="B122" t="str">
        <f>LEFT(Tabla1[[#This Row],[Organización compras]],2)</f>
        <v>CL</v>
      </c>
      <c r="C122" t="s">
        <v>339</v>
      </c>
      <c r="D122">
        <v>634</v>
      </c>
      <c r="E122" t="str">
        <f>VLOOKUP(Tabla1[[#This Row],[Grupo de compras]],'Grupo compras'!$A$1:$B$115,2,FALSE)</f>
        <v>CL Proyectos 5</v>
      </c>
      <c r="F122" t="s">
        <v>87</v>
      </c>
      <c r="H122" t="s">
        <v>676</v>
      </c>
      <c r="I122" t="s">
        <v>88</v>
      </c>
      <c r="J122" t="s">
        <v>677</v>
      </c>
      <c r="K122" t="s">
        <v>678</v>
      </c>
      <c r="L122" s="1">
        <v>46092</v>
      </c>
      <c r="M122" t="s">
        <v>26</v>
      </c>
      <c r="N122" t="s">
        <v>1</v>
      </c>
      <c r="O122" t="s">
        <v>0</v>
      </c>
      <c r="P122" t="s">
        <v>679</v>
      </c>
      <c r="Q122" t="s">
        <v>680</v>
      </c>
      <c r="R122" s="2">
        <v>505</v>
      </c>
      <c r="S122" s="37">
        <f>Tabla1[[#This Row],[Valor total]]/'T.C.'!$B$4</f>
        <v>21041.666666666668</v>
      </c>
      <c r="T122" t="s">
        <v>11</v>
      </c>
      <c r="U122" t="s">
        <v>3</v>
      </c>
    </row>
    <row r="123" spans="1:21" x14ac:dyDescent="0.25">
      <c r="A123" t="s">
        <v>7</v>
      </c>
      <c r="B123" t="str">
        <f>LEFT(Tabla1[[#This Row],[Organización compras]],2)</f>
        <v>CL</v>
      </c>
      <c r="C123" t="s">
        <v>339</v>
      </c>
      <c r="D123">
        <v>602</v>
      </c>
      <c r="E123" t="str">
        <f>VLOOKUP(Tabla1[[#This Row],[Grupo de compras]],'Grupo compras'!$A$1:$B$115,2,FALSE)</f>
        <v>CL Ops Mall</v>
      </c>
      <c r="F123" t="s">
        <v>78</v>
      </c>
      <c r="G123" t="str">
        <f>LEFT(Tabla1[[#This Row],[Solicitud de pedido]],2)</f>
        <v>12</v>
      </c>
      <c r="H123" t="s">
        <v>630</v>
      </c>
      <c r="I123" t="s">
        <v>88</v>
      </c>
      <c r="J123" t="s">
        <v>631</v>
      </c>
      <c r="K123" t="s">
        <v>632</v>
      </c>
      <c r="L123" s="1">
        <v>46062</v>
      </c>
      <c r="M123" t="s">
        <v>79</v>
      </c>
      <c r="N123" t="s">
        <v>1</v>
      </c>
      <c r="O123" t="s">
        <v>0</v>
      </c>
      <c r="P123" t="s">
        <v>633</v>
      </c>
      <c r="Q123" t="s">
        <v>634</v>
      </c>
      <c r="R123" s="2">
        <v>500</v>
      </c>
      <c r="S123" s="37">
        <f>Tabla1[[#This Row],[Valor total]]/'T.C.'!$B$4</f>
        <v>20833.333333333332</v>
      </c>
      <c r="T123" t="s">
        <v>11</v>
      </c>
      <c r="U123" t="s">
        <v>3</v>
      </c>
    </row>
    <row r="124" spans="1:21" x14ac:dyDescent="0.25">
      <c r="A124" t="s">
        <v>7</v>
      </c>
      <c r="B124" t="str">
        <f>LEFT(Tabla1[[#This Row],[Organización compras]],2)</f>
        <v>CL</v>
      </c>
      <c r="C124" t="s">
        <v>339</v>
      </c>
      <c r="D124">
        <v>930</v>
      </c>
      <c r="E124" t="str">
        <f>VLOOKUP(Tabla1[[#This Row],[Grupo de compras]],'Grupo compras'!$A$1:$B$115,2,FALSE)</f>
        <v>Corp Desarro. TI</v>
      </c>
      <c r="F124" t="s">
        <v>1610</v>
      </c>
      <c r="H124" t="s">
        <v>12573</v>
      </c>
      <c r="I124" t="s">
        <v>99</v>
      </c>
      <c r="J124" t="s">
        <v>12574</v>
      </c>
      <c r="K124" t="s">
        <v>12577</v>
      </c>
      <c r="L124" s="1">
        <v>46097</v>
      </c>
      <c r="M124" t="s">
        <v>1614</v>
      </c>
      <c r="N124" t="s">
        <v>1</v>
      </c>
      <c r="O124" t="s">
        <v>0</v>
      </c>
      <c r="P124" t="s">
        <v>540</v>
      </c>
      <c r="Q124" t="s">
        <v>541</v>
      </c>
      <c r="R124" s="2">
        <v>500</v>
      </c>
      <c r="S124" s="37">
        <f>Tabla1[[#This Row],[Valor total]]/'T.C.'!$B$4</f>
        <v>20833.333333333332</v>
      </c>
      <c r="T124" t="s">
        <v>11</v>
      </c>
      <c r="U124" t="s">
        <v>3</v>
      </c>
    </row>
    <row r="125" spans="1:21" x14ac:dyDescent="0.25">
      <c r="A125" t="s">
        <v>7</v>
      </c>
      <c r="B125" t="str">
        <f>LEFT(Tabla1[[#This Row],[Organización compras]],2)</f>
        <v>CL</v>
      </c>
      <c r="C125" t="s">
        <v>339</v>
      </c>
      <c r="D125">
        <v>930</v>
      </c>
      <c r="E125" t="str">
        <f>VLOOKUP(Tabla1[[#This Row],[Grupo de compras]],'Grupo compras'!$A$1:$B$115,2,FALSE)</f>
        <v>Corp Desarro. TI</v>
      </c>
      <c r="F125" t="s">
        <v>1610</v>
      </c>
      <c r="H125" t="s">
        <v>12573</v>
      </c>
      <c r="I125" t="s">
        <v>100</v>
      </c>
      <c r="J125" t="s">
        <v>12574</v>
      </c>
      <c r="K125" t="s">
        <v>12578</v>
      </c>
      <c r="L125" s="1">
        <v>46097</v>
      </c>
      <c r="M125" t="s">
        <v>1614</v>
      </c>
      <c r="N125" t="s">
        <v>1</v>
      </c>
      <c r="O125" t="s">
        <v>0</v>
      </c>
      <c r="P125" t="s">
        <v>540</v>
      </c>
      <c r="Q125" t="s">
        <v>541</v>
      </c>
      <c r="R125" s="2">
        <v>500</v>
      </c>
      <c r="S125" s="37">
        <f>Tabla1[[#This Row],[Valor total]]/'T.C.'!$B$4</f>
        <v>20833.333333333332</v>
      </c>
      <c r="T125" t="s">
        <v>11</v>
      </c>
      <c r="U125" t="s">
        <v>3</v>
      </c>
    </row>
    <row r="126" spans="1:21" x14ac:dyDescent="0.25">
      <c r="A126" t="s">
        <v>7</v>
      </c>
      <c r="B126" t="str">
        <f>LEFT(Tabla1[[#This Row],[Organización compras]],2)</f>
        <v>CL</v>
      </c>
      <c r="C126" t="s">
        <v>339</v>
      </c>
      <c r="D126">
        <v>937</v>
      </c>
      <c r="E126" t="str">
        <f>VLOOKUP(Tabla1[[#This Row],[Grupo de compras]],'Grupo compras'!$A$1:$B$115,2,FALSE)</f>
        <v>Corp Business Int</v>
      </c>
      <c r="F126" t="s">
        <v>382</v>
      </c>
      <c r="G126" t="str">
        <f>LEFT(Tabla1[[#This Row],[Solicitud de pedido]],2)</f>
        <v>13</v>
      </c>
      <c r="H126" t="s">
        <v>635</v>
      </c>
      <c r="I126" t="s">
        <v>88</v>
      </c>
      <c r="J126" t="s">
        <v>636</v>
      </c>
      <c r="K126" t="s">
        <v>637</v>
      </c>
      <c r="L126" s="1">
        <v>46065</v>
      </c>
      <c r="M126" t="s">
        <v>382</v>
      </c>
      <c r="N126" t="s">
        <v>45</v>
      </c>
      <c r="O126" t="s">
        <v>0</v>
      </c>
      <c r="P126" t="s">
        <v>638</v>
      </c>
      <c r="Q126" t="s">
        <v>639</v>
      </c>
      <c r="R126" s="2">
        <v>490</v>
      </c>
      <c r="S126" s="37">
        <f>Tabla1[[#This Row],[Valor total]]/'T.C.'!$B$4</f>
        <v>20416.666666666668</v>
      </c>
      <c r="T126" t="s">
        <v>11</v>
      </c>
      <c r="U126" t="s">
        <v>3</v>
      </c>
    </row>
    <row r="127" spans="1:21" x14ac:dyDescent="0.25">
      <c r="A127" t="s">
        <v>16</v>
      </c>
      <c r="B127" t="str">
        <f>LEFT(Tabla1[[#This Row],[Organización compras]],2)</f>
        <v>PE</v>
      </c>
      <c r="C127" t="s">
        <v>681</v>
      </c>
      <c r="D127">
        <v>801</v>
      </c>
      <c r="E127" t="str">
        <f>VLOOKUP(Tabla1[[#This Row],[Grupo de compras]],'Grupo compras'!$A$1:$B$115,2,FALSE)</f>
        <v>PE Center Manager</v>
      </c>
      <c r="F127" t="s">
        <v>3636</v>
      </c>
      <c r="H127" t="s">
        <v>12455</v>
      </c>
      <c r="I127" t="s">
        <v>88</v>
      </c>
      <c r="J127" t="s">
        <v>12456</v>
      </c>
      <c r="K127" t="s">
        <v>12457</v>
      </c>
      <c r="L127" s="1">
        <v>46099</v>
      </c>
      <c r="M127" t="s">
        <v>3155</v>
      </c>
      <c r="N127" t="s">
        <v>1</v>
      </c>
      <c r="O127" t="s">
        <v>5</v>
      </c>
      <c r="P127" t="s">
        <v>7546</v>
      </c>
      <c r="Q127" t="s">
        <v>7547</v>
      </c>
      <c r="R127" s="2">
        <v>70263.16</v>
      </c>
      <c r="S127" s="37">
        <f>Tabla1[[#This Row],[Valor total]]/'T.C.'!$B$2</f>
        <v>20366.133333333335</v>
      </c>
      <c r="T127" t="s">
        <v>2</v>
      </c>
      <c r="U127" t="s">
        <v>3</v>
      </c>
    </row>
    <row r="128" spans="1:21" x14ac:dyDescent="0.25">
      <c r="A128" t="s">
        <v>380</v>
      </c>
      <c r="B128" t="str">
        <f>LEFT(Tabla1[[#This Row],[Organización compras]],2)</f>
        <v>PE</v>
      </c>
      <c r="C128" t="s">
        <v>340</v>
      </c>
      <c r="D128">
        <v>808</v>
      </c>
      <c r="E128" t="str">
        <f>VLOOKUP(Tabla1[[#This Row],[Grupo de compras]],'Grupo compras'!$A$1:$B$115,2,FALSE)</f>
        <v>PE Área Legal</v>
      </c>
      <c r="F128" t="s">
        <v>365</v>
      </c>
      <c r="G128" t="str">
        <f>LEFT(Tabla1[[#This Row],[Solicitud de pedido]],2)</f>
        <v>12</v>
      </c>
      <c r="H128" t="s">
        <v>657</v>
      </c>
      <c r="I128" t="s">
        <v>88</v>
      </c>
      <c r="J128" t="s">
        <v>658</v>
      </c>
      <c r="K128" t="s">
        <v>659</v>
      </c>
      <c r="L128" s="1">
        <v>46073</v>
      </c>
      <c r="M128" t="s">
        <v>485</v>
      </c>
      <c r="N128" t="s">
        <v>1</v>
      </c>
      <c r="O128" t="s">
        <v>0</v>
      </c>
      <c r="P128" t="s">
        <v>660</v>
      </c>
      <c r="Q128" t="s">
        <v>661</v>
      </c>
      <c r="R128" s="2">
        <v>20000</v>
      </c>
      <c r="S128" s="37">
        <f>Tabla1[[#This Row],[Valor total]]</f>
        <v>20000</v>
      </c>
      <c r="T128" t="s">
        <v>662</v>
      </c>
      <c r="U128" t="s">
        <v>3</v>
      </c>
    </row>
    <row r="129" spans="1:21" x14ac:dyDescent="0.25">
      <c r="A129" t="s">
        <v>7</v>
      </c>
      <c r="B129" t="str">
        <f>LEFT(Tabla1[[#This Row],[Organización compras]],2)</f>
        <v>CL</v>
      </c>
      <c r="C129" t="s">
        <v>339</v>
      </c>
      <c r="D129">
        <v>915</v>
      </c>
      <c r="E129" t="str">
        <f>VLOOKUP(Tabla1[[#This Row],[Grupo de compras]],'Grupo compras'!$A$1:$B$115,2,FALSE)</f>
        <v>Corp Des Digital</v>
      </c>
      <c r="F129" t="s">
        <v>1176</v>
      </c>
      <c r="H129" t="s">
        <v>13002</v>
      </c>
      <c r="I129" t="s">
        <v>88</v>
      </c>
      <c r="J129" t="s">
        <v>13003</v>
      </c>
      <c r="K129" t="s">
        <v>13004</v>
      </c>
      <c r="L129" s="1">
        <v>46099</v>
      </c>
      <c r="M129" t="s">
        <v>1180</v>
      </c>
      <c r="N129" t="s">
        <v>45</v>
      </c>
      <c r="O129" t="s">
        <v>0</v>
      </c>
      <c r="P129" t="s">
        <v>13005</v>
      </c>
      <c r="Q129" t="s">
        <v>13006</v>
      </c>
      <c r="R129" s="2">
        <v>480</v>
      </c>
      <c r="S129" s="37">
        <f>Tabla1[[#This Row],[Valor total]]/'T.C.'!$B$4</f>
        <v>20000</v>
      </c>
      <c r="T129" t="s">
        <v>11</v>
      </c>
      <c r="U129" t="s">
        <v>3</v>
      </c>
    </row>
    <row r="130" spans="1:21" x14ac:dyDescent="0.25">
      <c r="A130" t="s">
        <v>53</v>
      </c>
      <c r="B130" t="str">
        <f>LEFT(Tabla1[[#This Row],[Organización compras]],2)</f>
        <v>CO</v>
      </c>
      <c r="C130" t="s">
        <v>338</v>
      </c>
      <c r="D130">
        <v>710</v>
      </c>
      <c r="E130" t="str">
        <f>VLOOKUP(Tabla1[[#This Row],[Grupo de compras]],'Grupo compras'!$A$1:$B$115,2,FALSE)</f>
        <v>CO Sgcia Personas</v>
      </c>
      <c r="F130" t="s">
        <v>702</v>
      </c>
      <c r="G130" t="str">
        <f>LEFT(Tabla1[[#This Row],[Solicitud de pedido]],2)</f>
        <v>13</v>
      </c>
      <c r="H130" t="s">
        <v>703</v>
      </c>
      <c r="I130" t="s">
        <v>88</v>
      </c>
      <c r="J130" t="s">
        <v>704</v>
      </c>
      <c r="K130" t="s">
        <v>705</v>
      </c>
      <c r="L130" s="1">
        <v>46077</v>
      </c>
      <c r="M130" t="s">
        <v>706</v>
      </c>
      <c r="N130" t="s">
        <v>45</v>
      </c>
      <c r="O130" t="s">
        <v>0</v>
      </c>
      <c r="P130" t="s">
        <v>707</v>
      </c>
      <c r="Q130" t="s">
        <v>708</v>
      </c>
      <c r="R130" s="2">
        <v>73518280</v>
      </c>
      <c r="S130" s="37">
        <f>Tabla1[[#This Row],[Valor total]]/'T.C.'!$B$5</f>
        <v>19988.656878738446</v>
      </c>
      <c r="T130" t="s">
        <v>18</v>
      </c>
      <c r="U130" t="s">
        <v>3</v>
      </c>
    </row>
    <row r="131" spans="1:21" x14ac:dyDescent="0.25">
      <c r="A131" t="s">
        <v>12</v>
      </c>
      <c r="B131" t="str">
        <f>LEFT(Tabla1[[#This Row],[Organización compras]],2)</f>
        <v>PE</v>
      </c>
      <c r="C131" t="s">
        <v>340</v>
      </c>
      <c r="D131">
        <v>802</v>
      </c>
      <c r="E131" t="str">
        <f>VLOOKUP(Tabla1[[#This Row],[Grupo de compras]],'Grupo compras'!$A$1:$B$115,2,FALSE)</f>
        <v>PE Ops Mall</v>
      </c>
      <c r="F131" t="s">
        <v>13</v>
      </c>
      <c r="G131" t="str">
        <f>LEFT(Tabla1[[#This Row],[Solicitud de pedido]],2)</f>
        <v>12</v>
      </c>
      <c r="H131" t="s">
        <v>650</v>
      </c>
      <c r="I131" t="s">
        <v>88</v>
      </c>
      <c r="J131" t="s">
        <v>651</v>
      </c>
      <c r="K131" t="s">
        <v>652</v>
      </c>
      <c r="L131" s="1">
        <v>46066</v>
      </c>
      <c r="M131" t="s">
        <v>14</v>
      </c>
      <c r="N131" t="s">
        <v>1</v>
      </c>
      <c r="O131" t="s">
        <v>0</v>
      </c>
      <c r="P131" t="s">
        <v>653</v>
      </c>
      <c r="Q131" t="s">
        <v>654</v>
      </c>
      <c r="R131" s="2">
        <v>68862.36</v>
      </c>
      <c r="S131" s="37">
        <f>Tabla1[[#This Row],[Valor total]]/'T.C.'!$B$2</f>
        <v>19960.104347826087</v>
      </c>
      <c r="T131" t="s">
        <v>2</v>
      </c>
      <c r="U131" t="s">
        <v>3</v>
      </c>
    </row>
    <row r="132" spans="1:21" x14ac:dyDescent="0.25">
      <c r="A132" t="s">
        <v>12</v>
      </c>
      <c r="B132" t="str">
        <f>LEFT(Tabla1[[#This Row],[Organización compras]],2)</f>
        <v>PE</v>
      </c>
      <c r="C132" t="s">
        <v>340</v>
      </c>
      <c r="D132">
        <v>802</v>
      </c>
      <c r="E132" t="str">
        <f>VLOOKUP(Tabla1[[#This Row],[Grupo de compras]],'Grupo compras'!$A$1:$B$115,2,FALSE)</f>
        <v>PE Ops Mall</v>
      </c>
      <c r="F132" t="s">
        <v>13</v>
      </c>
      <c r="G132" t="str">
        <f>LEFT(Tabla1[[#This Row],[Solicitud de pedido]],2)</f>
        <v>12</v>
      </c>
      <c r="H132" t="s">
        <v>655</v>
      </c>
      <c r="I132" t="s">
        <v>88</v>
      </c>
      <c r="J132" t="s">
        <v>656</v>
      </c>
      <c r="K132" t="s">
        <v>652</v>
      </c>
      <c r="L132" s="1">
        <v>46070</v>
      </c>
      <c r="M132" t="s">
        <v>14</v>
      </c>
      <c r="N132" t="s">
        <v>1</v>
      </c>
      <c r="O132" t="s">
        <v>0</v>
      </c>
      <c r="P132" t="s">
        <v>653</v>
      </c>
      <c r="Q132" t="s">
        <v>654</v>
      </c>
      <c r="R132" s="2">
        <v>68862.36</v>
      </c>
      <c r="S132" s="37">
        <f>Tabla1[[#This Row],[Valor total]]/'T.C.'!$B$2</f>
        <v>19960.104347826087</v>
      </c>
      <c r="T132" t="s">
        <v>2</v>
      </c>
      <c r="U132" t="s">
        <v>3</v>
      </c>
    </row>
    <row r="133" spans="1:21" x14ac:dyDescent="0.25">
      <c r="A133" t="s">
        <v>7</v>
      </c>
      <c r="B133" t="str">
        <f>LEFT(Tabla1[[#This Row],[Organización compras]],2)</f>
        <v>CL</v>
      </c>
      <c r="C133" t="s">
        <v>339</v>
      </c>
      <c r="D133">
        <v>602</v>
      </c>
      <c r="E133" t="str">
        <f>VLOOKUP(Tabla1[[#This Row],[Grupo de compras]],'Grupo compras'!$A$1:$B$115,2,FALSE)</f>
        <v>CL Ops Mall</v>
      </c>
      <c r="F133" t="s">
        <v>383</v>
      </c>
      <c r="G133" t="str">
        <f>LEFT(Tabla1[[#This Row],[Solicitud de pedido]],2)</f>
        <v>12</v>
      </c>
      <c r="H133" t="s">
        <v>640</v>
      </c>
      <c r="I133" t="s">
        <v>88</v>
      </c>
      <c r="J133" t="s">
        <v>641</v>
      </c>
      <c r="K133" t="s">
        <v>642</v>
      </c>
      <c r="L133" s="1">
        <v>46062</v>
      </c>
      <c r="M133" t="s">
        <v>434</v>
      </c>
      <c r="N133" t="s">
        <v>1</v>
      </c>
      <c r="O133" t="s">
        <v>0</v>
      </c>
      <c r="P133" t="s">
        <v>643</v>
      </c>
      <c r="Q133" t="s">
        <v>644</v>
      </c>
      <c r="R133" s="2">
        <v>476</v>
      </c>
      <c r="S133" s="37">
        <f>Tabla1[[#This Row],[Valor total]]/'T.C.'!$B$4</f>
        <v>19833.333333333332</v>
      </c>
      <c r="T133" t="s">
        <v>11</v>
      </c>
      <c r="U133" t="s">
        <v>3</v>
      </c>
    </row>
    <row r="134" spans="1:21" x14ac:dyDescent="0.25">
      <c r="A134" t="s">
        <v>4</v>
      </c>
      <c r="B134" t="str">
        <f>LEFT(Tabla1[[#This Row],[Organización compras]],2)</f>
        <v>CL</v>
      </c>
      <c r="C134" t="s">
        <v>339</v>
      </c>
      <c r="D134">
        <v>634</v>
      </c>
      <c r="E134" t="str">
        <f>VLOOKUP(Tabla1[[#This Row],[Grupo de compras]],'Grupo compras'!$A$1:$B$115,2,FALSE)</f>
        <v>CL Proyectos 5</v>
      </c>
      <c r="F134" t="s">
        <v>352</v>
      </c>
      <c r="G134" t="str">
        <f>LEFT(Tabla1[[#This Row],[Solicitud de pedido]],2)</f>
        <v>12</v>
      </c>
      <c r="H134" t="s">
        <v>645</v>
      </c>
      <c r="I134" t="s">
        <v>88</v>
      </c>
      <c r="J134" t="s">
        <v>646</v>
      </c>
      <c r="K134" t="s">
        <v>647</v>
      </c>
      <c r="L134" s="1">
        <v>46049</v>
      </c>
      <c r="M134" t="s">
        <v>26</v>
      </c>
      <c r="N134" t="s">
        <v>1</v>
      </c>
      <c r="O134" t="s">
        <v>0</v>
      </c>
      <c r="P134" t="s">
        <v>648</v>
      </c>
      <c r="Q134" t="s">
        <v>649</v>
      </c>
      <c r="R134" s="2">
        <v>473.46</v>
      </c>
      <c r="S134" s="37">
        <f>Tabla1[[#This Row],[Valor total]]/'T.C.'!$B$4</f>
        <v>19727.5</v>
      </c>
      <c r="T134" t="s">
        <v>11</v>
      </c>
      <c r="U134" t="s">
        <v>3</v>
      </c>
    </row>
    <row r="135" spans="1:21" x14ac:dyDescent="0.25">
      <c r="A135" t="s">
        <v>7</v>
      </c>
      <c r="B135" t="str">
        <f>LEFT(Tabla1[[#This Row],[Organización compras]],2)</f>
        <v>CL</v>
      </c>
      <c r="C135" t="s">
        <v>339</v>
      </c>
      <c r="D135">
        <v>930</v>
      </c>
      <c r="E135" t="str">
        <f>VLOOKUP(Tabla1[[#This Row],[Grupo de compras]],'Grupo compras'!$A$1:$B$115,2,FALSE)</f>
        <v>Corp Desarro. TI</v>
      </c>
      <c r="F135" t="s">
        <v>1610</v>
      </c>
      <c r="H135" t="s">
        <v>12581</v>
      </c>
      <c r="I135" t="s">
        <v>99</v>
      </c>
      <c r="J135" t="s">
        <v>12582</v>
      </c>
      <c r="K135" t="s">
        <v>12577</v>
      </c>
      <c r="L135" s="1">
        <v>46097</v>
      </c>
      <c r="M135" t="s">
        <v>1614</v>
      </c>
      <c r="N135" t="s">
        <v>1</v>
      </c>
      <c r="O135" t="s">
        <v>0</v>
      </c>
      <c r="P135" t="s">
        <v>540</v>
      </c>
      <c r="Q135" t="s">
        <v>541</v>
      </c>
      <c r="R135" s="2">
        <v>466</v>
      </c>
      <c r="S135" s="37">
        <f>Tabla1[[#This Row],[Valor total]]/'T.C.'!$B$4</f>
        <v>19416.666666666668</v>
      </c>
      <c r="T135" t="s">
        <v>11</v>
      </c>
      <c r="U135" t="s">
        <v>3</v>
      </c>
    </row>
    <row r="136" spans="1:21" x14ac:dyDescent="0.25">
      <c r="A136" t="s">
        <v>7</v>
      </c>
      <c r="B136" t="str">
        <f>LEFT(Tabla1[[#This Row],[Organización compras]],2)</f>
        <v>CL</v>
      </c>
      <c r="C136" t="s">
        <v>339</v>
      </c>
      <c r="D136">
        <v>930</v>
      </c>
      <c r="E136" t="str">
        <f>VLOOKUP(Tabla1[[#This Row],[Grupo de compras]],'Grupo compras'!$A$1:$B$115,2,FALSE)</f>
        <v>Corp Desarro. TI</v>
      </c>
      <c r="F136" t="s">
        <v>1610</v>
      </c>
      <c r="H136" t="s">
        <v>12581</v>
      </c>
      <c r="I136" t="s">
        <v>100</v>
      </c>
      <c r="J136" t="s">
        <v>12582</v>
      </c>
      <c r="K136" t="s">
        <v>12578</v>
      </c>
      <c r="L136" s="1">
        <v>46097</v>
      </c>
      <c r="M136" t="s">
        <v>1614</v>
      </c>
      <c r="N136" t="s">
        <v>1</v>
      </c>
      <c r="O136" t="s">
        <v>0</v>
      </c>
      <c r="P136" t="s">
        <v>540</v>
      </c>
      <c r="Q136" t="s">
        <v>541</v>
      </c>
      <c r="R136" s="2">
        <v>466</v>
      </c>
      <c r="S136" s="37">
        <f>Tabla1[[#This Row],[Valor total]]/'T.C.'!$B$4</f>
        <v>19416.666666666668</v>
      </c>
      <c r="T136" t="s">
        <v>11</v>
      </c>
      <c r="U136" t="s">
        <v>3</v>
      </c>
    </row>
    <row r="137" spans="1:21" x14ac:dyDescent="0.25">
      <c r="A137" t="s">
        <v>83</v>
      </c>
      <c r="B137" t="str">
        <f>LEFT(Tabla1[[#This Row],[Organización compras]],2)</f>
        <v>CL</v>
      </c>
      <c r="C137" t="s">
        <v>339</v>
      </c>
      <c r="D137">
        <v>604</v>
      </c>
      <c r="E137" t="str">
        <f>VLOOKUP(Tabla1[[#This Row],[Grupo de compras]],'Grupo compras'!$A$1:$B$115,2,FALSE)</f>
        <v>CL Marketing Mall</v>
      </c>
      <c r="F137" t="s">
        <v>709</v>
      </c>
      <c r="G137" t="str">
        <f>LEFT(Tabla1[[#This Row],[Solicitud de pedido]],2)</f>
        <v>13</v>
      </c>
      <c r="H137" t="s">
        <v>710</v>
      </c>
      <c r="I137" t="s">
        <v>88</v>
      </c>
      <c r="J137" t="s">
        <v>711</v>
      </c>
      <c r="K137" t="s">
        <v>141</v>
      </c>
      <c r="L137" s="1">
        <v>46029</v>
      </c>
      <c r="M137" t="s">
        <v>709</v>
      </c>
      <c r="N137" t="s">
        <v>45</v>
      </c>
      <c r="O137" t="s">
        <v>0</v>
      </c>
      <c r="P137" t="s">
        <v>142</v>
      </c>
      <c r="Q137" t="s">
        <v>143</v>
      </c>
      <c r="R137" s="2">
        <v>17867070</v>
      </c>
      <c r="S137" s="37">
        <f>Tabla1[[#This Row],[Valor total]]/'T.C.'!$B$3</f>
        <v>19296.350696056939</v>
      </c>
      <c r="T137" t="s">
        <v>6</v>
      </c>
      <c r="U137" t="s">
        <v>3</v>
      </c>
    </row>
    <row r="138" spans="1:21" x14ac:dyDescent="0.25">
      <c r="A138" t="s">
        <v>7</v>
      </c>
      <c r="B138" t="str">
        <f>LEFT(Tabla1[[#This Row],[Organización compras]],2)</f>
        <v>CL</v>
      </c>
      <c r="C138" t="s">
        <v>339</v>
      </c>
      <c r="D138">
        <v>915</v>
      </c>
      <c r="E138" t="str">
        <f>VLOOKUP(Tabla1[[#This Row],[Grupo de compras]],'Grupo compras'!$A$1:$B$115,2,FALSE)</f>
        <v>Corp Des Digital</v>
      </c>
      <c r="F138" t="s">
        <v>1176</v>
      </c>
      <c r="H138" t="s">
        <v>12999</v>
      </c>
      <c r="I138" t="s">
        <v>88</v>
      </c>
      <c r="J138" t="s">
        <v>13000</v>
      </c>
      <c r="K138" t="s">
        <v>13001</v>
      </c>
      <c r="L138" s="1">
        <v>46099</v>
      </c>
      <c r="M138" t="s">
        <v>1180</v>
      </c>
      <c r="N138" t="s">
        <v>45</v>
      </c>
      <c r="O138" t="s">
        <v>0</v>
      </c>
      <c r="P138" t="s">
        <v>502</v>
      </c>
      <c r="Q138" t="s">
        <v>503</v>
      </c>
      <c r="R138" s="2">
        <v>459</v>
      </c>
      <c r="S138" s="37">
        <f>Tabla1[[#This Row],[Valor total]]/'T.C.'!$B$4</f>
        <v>19125</v>
      </c>
      <c r="T138" t="s">
        <v>11</v>
      </c>
      <c r="U138" t="s">
        <v>3</v>
      </c>
    </row>
    <row r="139" spans="1:21" x14ac:dyDescent="0.25">
      <c r="A139" t="s">
        <v>7</v>
      </c>
      <c r="B139" t="str">
        <f>LEFT(Tabla1[[#This Row],[Organización compras]],2)</f>
        <v>CL</v>
      </c>
      <c r="C139" t="s">
        <v>339</v>
      </c>
      <c r="D139">
        <v>602</v>
      </c>
      <c r="E139" t="str">
        <f>VLOOKUP(Tabla1[[#This Row],[Grupo de compras]],'Grupo compras'!$A$1:$B$115,2,FALSE)</f>
        <v>CL Ops Mall</v>
      </c>
      <c r="F139" t="s">
        <v>137</v>
      </c>
      <c r="G139" t="str">
        <f>LEFT(Tabla1[[#This Row],[Solicitud de pedido]],2)</f>
        <v>12</v>
      </c>
      <c r="H139" t="s">
        <v>712</v>
      </c>
      <c r="I139" t="s">
        <v>88</v>
      </c>
      <c r="J139" t="s">
        <v>713</v>
      </c>
      <c r="K139" t="s">
        <v>714</v>
      </c>
      <c r="L139" s="1">
        <v>46080</v>
      </c>
      <c r="M139" t="s">
        <v>79</v>
      </c>
      <c r="N139" t="s">
        <v>1</v>
      </c>
      <c r="O139" t="s">
        <v>0</v>
      </c>
      <c r="P139" t="s">
        <v>715</v>
      </c>
      <c r="Q139" t="s">
        <v>716</v>
      </c>
      <c r="R139" s="2">
        <v>17666096</v>
      </c>
      <c r="S139" s="37">
        <f>Tabla1[[#This Row],[Valor total]]/'T.C.'!$B$3</f>
        <v>19079.299731081184</v>
      </c>
      <c r="T139" t="s">
        <v>6</v>
      </c>
      <c r="U139" t="s">
        <v>3</v>
      </c>
    </row>
    <row r="140" spans="1:21" x14ac:dyDescent="0.25">
      <c r="A140" t="s">
        <v>717</v>
      </c>
      <c r="B140" t="str">
        <f>LEFT(Tabla1[[#This Row],[Organización compras]],2)</f>
        <v>PE</v>
      </c>
      <c r="C140" t="s">
        <v>340</v>
      </c>
      <c r="D140">
        <v>804</v>
      </c>
      <c r="E140" t="str">
        <f>VLOOKUP(Tabla1[[#This Row],[Grupo de compras]],'Grupo compras'!$A$1:$B$115,2,FALSE)</f>
        <v>PE Marketing Mall</v>
      </c>
      <c r="F140" t="s">
        <v>718</v>
      </c>
      <c r="H140" t="s">
        <v>719</v>
      </c>
      <c r="I140" t="s">
        <v>88</v>
      </c>
      <c r="J140" t="s">
        <v>720</v>
      </c>
      <c r="K140" t="s">
        <v>721</v>
      </c>
      <c r="L140" s="1">
        <v>46092</v>
      </c>
      <c r="M140" t="s">
        <v>400</v>
      </c>
      <c r="N140" t="s">
        <v>1</v>
      </c>
      <c r="O140" t="s">
        <v>67</v>
      </c>
      <c r="P140" t="s">
        <v>722</v>
      </c>
      <c r="Q140" t="s">
        <v>723</v>
      </c>
      <c r="R140" s="2">
        <v>64950.96</v>
      </c>
      <c r="S140" s="37">
        <f>Tabla1[[#This Row],[Valor total]]/'T.C.'!$B$2</f>
        <v>18826.365217391303</v>
      </c>
      <c r="T140" t="s">
        <v>2</v>
      </c>
      <c r="U140" t="s">
        <v>3</v>
      </c>
    </row>
    <row r="141" spans="1:21" x14ac:dyDescent="0.25">
      <c r="A141" t="s">
        <v>24</v>
      </c>
      <c r="B141" t="str">
        <f>LEFT(Tabla1[[#This Row],[Organización compras]],2)</f>
        <v>CL</v>
      </c>
      <c r="C141" t="s">
        <v>339</v>
      </c>
      <c r="D141">
        <v>602</v>
      </c>
      <c r="E141" t="str">
        <f>VLOOKUP(Tabla1[[#This Row],[Grupo de compras]],'Grupo compras'!$A$1:$B$115,2,FALSE)</f>
        <v>CL Ops Mall</v>
      </c>
      <c r="F141" t="s">
        <v>724</v>
      </c>
      <c r="G141" t="str">
        <f>LEFT(Tabla1[[#This Row],[Solicitud de pedido]],2)</f>
        <v>12</v>
      </c>
      <c r="H141" t="s">
        <v>725</v>
      </c>
      <c r="I141" t="s">
        <v>88</v>
      </c>
      <c r="J141" t="s">
        <v>726</v>
      </c>
      <c r="K141" t="s">
        <v>727</v>
      </c>
      <c r="L141" s="1">
        <v>46080</v>
      </c>
      <c r="M141" t="s">
        <v>728</v>
      </c>
      <c r="N141" t="s">
        <v>1</v>
      </c>
      <c r="O141" t="s">
        <v>0</v>
      </c>
      <c r="P141" t="s">
        <v>633</v>
      </c>
      <c r="Q141" t="s">
        <v>634</v>
      </c>
      <c r="R141" s="2">
        <v>450.5</v>
      </c>
      <c r="S141" s="37">
        <f>Tabla1[[#This Row],[Valor total]]/'T.C.'!$B$4</f>
        <v>18770.833333333332</v>
      </c>
      <c r="T141" t="s">
        <v>11</v>
      </c>
      <c r="U141" t="s">
        <v>3</v>
      </c>
    </row>
    <row r="142" spans="1:21" x14ac:dyDescent="0.25">
      <c r="A142" t="s">
        <v>7</v>
      </c>
      <c r="B142" t="str">
        <f>LEFT(Tabla1[[#This Row],[Organización compras]],2)</f>
        <v>CL</v>
      </c>
      <c r="C142" t="s">
        <v>339</v>
      </c>
      <c r="D142">
        <v>626</v>
      </c>
      <c r="E142" t="str">
        <f>VLOOKUP(Tabla1[[#This Row],[Grupo de compras]],'Grupo compras'!$A$1:$B$115,2,FALSE)</f>
        <v>CL Proyectos 3</v>
      </c>
      <c r="F142" t="s">
        <v>58</v>
      </c>
      <c r="G142" t="str">
        <f>LEFT(Tabla1[[#This Row],[Solicitud de pedido]],2)</f>
        <v>12</v>
      </c>
      <c r="H142" t="s">
        <v>729</v>
      </c>
      <c r="I142" t="s">
        <v>88</v>
      </c>
      <c r="J142" t="s">
        <v>730</v>
      </c>
      <c r="K142" t="s">
        <v>731</v>
      </c>
      <c r="L142" s="1">
        <v>46050</v>
      </c>
      <c r="M142" t="s">
        <v>26</v>
      </c>
      <c r="N142" t="s">
        <v>1</v>
      </c>
      <c r="O142" t="s">
        <v>0</v>
      </c>
      <c r="P142" t="s">
        <v>732</v>
      </c>
      <c r="Q142" t="s">
        <v>733</v>
      </c>
      <c r="R142" s="2">
        <v>450</v>
      </c>
      <c r="S142" s="37">
        <f>Tabla1[[#This Row],[Valor total]]/'T.C.'!$B$4</f>
        <v>18750</v>
      </c>
      <c r="T142" t="s">
        <v>11</v>
      </c>
      <c r="U142" t="s">
        <v>3</v>
      </c>
    </row>
    <row r="143" spans="1:21" x14ac:dyDescent="0.25">
      <c r="A143" t="s">
        <v>373</v>
      </c>
      <c r="B143" t="str">
        <f>LEFT(Tabla1[[#This Row],[Organización compras]],2)</f>
        <v>PE</v>
      </c>
      <c r="C143" t="s">
        <v>340</v>
      </c>
      <c r="D143">
        <v>915</v>
      </c>
      <c r="E143" t="str">
        <f>VLOOKUP(Tabla1[[#This Row],[Grupo de compras]],'Grupo compras'!$A$1:$B$115,2,FALSE)</f>
        <v>Corp Des Digital</v>
      </c>
      <c r="F143" t="s">
        <v>254</v>
      </c>
      <c r="G143" t="str">
        <f>LEFT(Tabla1[[#This Row],[Solicitud de pedido]],2)</f>
        <v>13</v>
      </c>
      <c r="H143" t="s">
        <v>734</v>
      </c>
      <c r="I143" t="s">
        <v>88</v>
      </c>
      <c r="J143" t="s">
        <v>735</v>
      </c>
      <c r="K143" t="s">
        <v>736</v>
      </c>
      <c r="L143" s="1">
        <v>46091</v>
      </c>
      <c r="M143" t="s">
        <v>258</v>
      </c>
      <c r="N143" t="s">
        <v>45</v>
      </c>
      <c r="O143" t="s">
        <v>0</v>
      </c>
      <c r="P143" t="s">
        <v>737</v>
      </c>
      <c r="Q143" t="s">
        <v>738</v>
      </c>
      <c r="R143" s="2">
        <v>18750</v>
      </c>
      <c r="S143" s="37">
        <f>Tabla1[[#This Row],[Valor total]]</f>
        <v>18750</v>
      </c>
      <c r="T143" t="s">
        <v>662</v>
      </c>
      <c r="U143" t="s">
        <v>3</v>
      </c>
    </row>
    <row r="144" spans="1:21" x14ac:dyDescent="0.25">
      <c r="A144" t="s">
        <v>50</v>
      </c>
      <c r="B144" t="str">
        <f>LEFT(Tabla1[[#This Row],[Organización compras]],2)</f>
        <v>CL</v>
      </c>
      <c r="C144" t="s">
        <v>339</v>
      </c>
      <c r="D144">
        <v>602</v>
      </c>
      <c r="E144" t="str">
        <f>VLOOKUP(Tabla1[[#This Row],[Grupo de compras]],'Grupo compras'!$A$1:$B$115,2,FALSE)</f>
        <v>CL Ops Mall</v>
      </c>
      <c r="F144" t="s">
        <v>739</v>
      </c>
      <c r="G144" t="str">
        <f>LEFT(Tabla1[[#This Row],[Solicitud de pedido]],2)</f>
        <v>12</v>
      </c>
      <c r="H144" t="s">
        <v>740</v>
      </c>
      <c r="I144" t="s">
        <v>88</v>
      </c>
      <c r="J144" t="s">
        <v>741</v>
      </c>
      <c r="K144" t="s">
        <v>742</v>
      </c>
      <c r="L144" s="1">
        <v>46085</v>
      </c>
      <c r="M144" t="s">
        <v>52</v>
      </c>
      <c r="N144" t="s">
        <v>1</v>
      </c>
      <c r="O144" t="s">
        <v>0</v>
      </c>
      <c r="P144" t="s">
        <v>743</v>
      </c>
      <c r="Q144" t="s">
        <v>744</v>
      </c>
      <c r="R144" s="2">
        <v>17359250</v>
      </c>
      <c r="S144" s="37">
        <f>Tabla1[[#This Row],[Valor total]]/'T.C.'!$B$3</f>
        <v>18747.907509206962</v>
      </c>
      <c r="T144" t="s">
        <v>6</v>
      </c>
      <c r="U144" t="s">
        <v>3</v>
      </c>
    </row>
    <row r="145" spans="1:21" x14ac:dyDescent="0.25">
      <c r="A145" t="s">
        <v>12</v>
      </c>
      <c r="B145" t="str">
        <f>LEFT(Tabla1[[#This Row],[Organización compras]],2)</f>
        <v>PE</v>
      </c>
      <c r="C145" t="s">
        <v>340</v>
      </c>
      <c r="D145">
        <v>802</v>
      </c>
      <c r="E145" t="str">
        <f>VLOOKUP(Tabla1[[#This Row],[Grupo de compras]],'Grupo compras'!$A$1:$B$115,2,FALSE)</f>
        <v>PE Ops Mall</v>
      </c>
      <c r="F145" t="s">
        <v>9282</v>
      </c>
      <c r="H145" t="s">
        <v>12864</v>
      </c>
      <c r="I145" t="s">
        <v>88</v>
      </c>
      <c r="J145" t="s">
        <v>12865</v>
      </c>
      <c r="K145" t="s">
        <v>12866</v>
      </c>
      <c r="L145" s="1">
        <v>46100</v>
      </c>
      <c r="M145" t="s">
        <v>14</v>
      </c>
      <c r="N145" t="s">
        <v>1</v>
      </c>
      <c r="O145" t="s">
        <v>0</v>
      </c>
      <c r="P145" t="s">
        <v>1011</v>
      </c>
      <c r="Q145" t="s">
        <v>1012</v>
      </c>
      <c r="R145" s="2">
        <v>64400</v>
      </c>
      <c r="S145" s="37">
        <f>Tabla1[[#This Row],[Valor total]]/'T.C.'!$B$2</f>
        <v>18666.666666666664</v>
      </c>
      <c r="T145" t="s">
        <v>2</v>
      </c>
      <c r="U145" t="s">
        <v>3</v>
      </c>
    </row>
    <row r="146" spans="1:21" x14ac:dyDescent="0.25">
      <c r="A146" t="s">
        <v>75</v>
      </c>
      <c r="B146" t="str">
        <f>LEFT(Tabla1[[#This Row],[Organización compras]],2)</f>
        <v>CO</v>
      </c>
      <c r="C146" t="s">
        <v>338</v>
      </c>
      <c r="D146">
        <v>704</v>
      </c>
      <c r="E146" t="str">
        <f>VLOOKUP(Tabla1[[#This Row],[Grupo de compras]],'Grupo compras'!$A$1:$B$115,2,FALSE)</f>
        <v>CO Mktg Mall</v>
      </c>
      <c r="F146" t="s">
        <v>745</v>
      </c>
      <c r="G146" t="str">
        <f>LEFT(Tabla1[[#This Row],[Solicitud de pedido]],2)</f>
        <v>12</v>
      </c>
      <c r="H146" t="s">
        <v>746</v>
      </c>
      <c r="I146" t="s">
        <v>88</v>
      </c>
      <c r="J146" t="s">
        <v>747</v>
      </c>
      <c r="K146" t="s">
        <v>748</v>
      </c>
      <c r="L146" s="1">
        <v>46038</v>
      </c>
      <c r="M146" t="s">
        <v>745</v>
      </c>
      <c r="N146" t="s">
        <v>1</v>
      </c>
      <c r="O146" t="s">
        <v>0</v>
      </c>
      <c r="P146" t="s">
        <v>749</v>
      </c>
      <c r="Q146" t="s">
        <v>750</v>
      </c>
      <c r="R146" s="2">
        <v>68440000</v>
      </c>
      <c r="S146" s="37">
        <f>Tabla1[[#This Row],[Valor total]]/'T.C.'!$B$5</f>
        <v>18607.939097335508</v>
      </c>
      <c r="T146" t="s">
        <v>18</v>
      </c>
      <c r="U146" t="s">
        <v>3</v>
      </c>
    </row>
    <row r="147" spans="1:21" x14ac:dyDescent="0.25">
      <c r="A147" t="s">
        <v>751</v>
      </c>
      <c r="B147" t="str">
        <f>LEFT(Tabla1[[#This Row],[Organización compras]],2)</f>
        <v>PE</v>
      </c>
      <c r="C147" t="s">
        <v>340</v>
      </c>
      <c r="D147">
        <v>805</v>
      </c>
      <c r="E147" t="str">
        <f>VLOOKUP(Tabla1[[#This Row],[Grupo de compras]],'Grupo compras'!$A$1:$B$115,2,FALSE)</f>
        <v>PE Gcia InfrayDes</v>
      </c>
      <c r="F147" t="s">
        <v>752</v>
      </c>
      <c r="G147" t="str">
        <f>LEFT(Tabla1[[#This Row],[Solicitud de pedido]],2)</f>
        <v>12</v>
      </c>
      <c r="H147" t="s">
        <v>753</v>
      </c>
      <c r="I147" t="s">
        <v>88</v>
      </c>
      <c r="J147" t="s">
        <v>754</v>
      </c>
      <c r="K147" t="s">
        <v>755</v>
      </c>
      <c r="L147" s="1">
        <v>46051</v>
      </c>
      <c r="M147" t="s">
        <v>400</v>
      </c>
      <c r="N147" t="s">
        <v>1</v>
      </c>
      <c r="O147" t="s">
        <v>0</v>
      </c>
      <c r="P147" t="s">
        <v>756</v>
      </c>
      <c r="Q147" t="s">
        <v>757</v>
      </c>
      <c r="R147" s="2">
        <v>63815.12</v>
      </c>
      <c r="S147" s="37">
        <f>Tabla1[[#This Row],[Valor total]]/'T.C.'!$B$2</f>
        <v>18497.136231884058</v>
      </c>
      <c r="T147" t="s">
        <v>2</v>
      </c>
      <c r="U147" t="s">
        <v>3</v>
      </c>
    </row>
    <row r="148" spans="1:21" x14ac:dyDescent="0.25">
      <c r="A148" t="s">
        <v>696</v>
      </c>
      <c r="B148" t="str">
        <f>LEFT(Tabla1[[#This Row],[Organización compras]],2)</f>
        <v>PE</v>
      </c>
      <c r="C148" t="s">
        <v>681</v>
      </c>
      <c r="D148">
        <v>816</v>
      </c>
      <c r="E148" t="str">
        <f>VLOOKUP(Tabla1[[#This Row],[Grupo de compras]],'Grupo compras'!$A$1:$B$115,2,FALSE)</f>
        <v>PE Sgcia Infra</v>
      </c>
      <c r="F148" t="s">
        <v>354</v>
      </c>
      <c r="G148" t="str">
        <f>LEFT(Tabla1[[#This Row],[Solicitud de pedido]],2)</f>
        <v>12</v>
      </c>
      <c r="H148" t="s">
        <v>758</v>
      </c>
      <c r="I148" t="s">
        <v>88</v>
      </c>
      <c r="J148" t="s">
        <v>759</v>
      </c>
      <c r="K148" t="s">
        <v>760</v>
      </c>
      <c r="L148" s="1">
        <v>46091</v>
      </c>
      <c r="M148" t="s">
        <v>400</v>
      </c>
      <c r="N148" t="s">
        <v>1</v>
      </c>
      <c r="O148" t="s">
        <v>5</v>
      </c>
      <c r="P148" t="s">
        <v>761</v>
      </c>
      <c r="Q148" t="s">
        <v>762</v>
      </c>
      <c r="R148" s="2">
        <v>63709.440000000002</v>
      </c>
      <c r="S148" s="37">
        <f>Tabla1[[#This Row],[Valor total]]/'T.C.'!$B$2</f>
        <v>18466.504347826085</v>
      </c>
      <c r="T148" t="s">
        <v>2</v>
      </c>
      <c r="U148" t="s">
        <v>3</v>
      </c>
    </row>
    <row r="149" spans="1:21" x14ac:dyDescent="0.25">
      <c r="A149" t="s">
        <v>763</v>
      </c>
      <c r="B149" t="str">
        <f>LEFT(Tabla1[[#This Row],[Organización compras]],2)</f>
        <v>CL</v>
      </c>
      <c r="C149" t="s">
        <v>339</v>
      </c>
      <c r="D149">
        <v>604</v>
      </c>
      <c r="E149" t="str">
        <f>VLOOKUP(Tabla1[[#This Row],[Grupo de compras]],'Grupo compras'!$A$1:$B$115,2,FALSE)</f>
        <v>CL Marketing Mall</v>
      </c>
      <c r="F149" t="s">
        <v>709</v>
      </c>
      <c r="G149" t="str">
        <f>LEFT(Tabla1[[#This Row],[Solicitud de pedido]],2)</f>
        <v>13</v>
      </c>
      <c r="H149" t="s">
        <v>764</v>
      </c>
      <c r="I149" t="s">
        <v>88</v>
      </c>
      <c r="J149" t="s">
        <v>765</v>
      </c>
      <c r="K149" t="s">
        <v>141</v>
      </c>
      <c r="L149" s="1">
        <v>46029</v>
      </c>
      <c r="M149" t="s">
        <v>709</v>
      </c>
      <c r="N149" t="s">
        <v>45</v>
      </c>
      <c r="O149" t="s">
        <v>0</v>
      </c>
      <c r="P149" t="s">
        <v>142</v>
      </c>
      <c r="Q149" t="s">
        <v>143</v>
      </c>
      <c r="R149" s="2">
        <v>17092930</v>
      </c>
      <c r="S149" s="37">
        <f>Tabla1[[#This Row],[Valor total]]/'T.C.'!$B$3</f>
        <v>18460.283174754033</v>
      </c>
      <c r="T149" t="s">
        <v>6</v>
      </c>
      <c r="U149" t="s">
        <v>3</v>
      </c>
    </row>
    <row r="150" spans="1:21" x14ac:dyDescent="0.25">
      <c r="A150" t="s">
        <v>380</v>
      </c>
      <c r="B150" t="str">
        <f>LEFT(Tabla1[[#This Row],[Organización compras]],2)</f>
        <v>PE</v>
      </c>
      <c r="C150" t="s">
        <v>340</v>
      </c>
      <c r="D150">
        <v>808</v>
      </c>
      <c r="E150" t="str">
        <f>VLOOKUP(Tabla1[[#This Row],[Grupo de compras]],'Grupo compras'!$A$1:$B$115,2,FALSE)</f>
        <v>PE Área Legal</v>
      </c>
      <c r="F150" t="s">
        <v>365</v>
      </c>
      <c r="H150" t="s">
        <v>766</v>
      </c>
      <c r="I150" t="s">
        <v>88</v>
      </c>
      <c r="J150" t="s">
        <v>767</v>
      </c>
      <c r="K150" t="s">
        <v>768</v>
      </c>
      <c r="L150" s="1">
        <v>46092</v>
      </c>
      <c r="M150" t="s">
        <v>485</v>
      </c>
      <c r="N150" t="s">
        <v>1</v>
      </c>
      <c r="O150" t="s">
        <v>0</v>
      </c>
      <c r="P150" t="s">
        <v>769</v>
      </c>
      <c r="Q150" t="s">
        <v>770</v>
      </c>
      <c r="R150" s="2">
        <v>18362.5</v>
      </c>
      <c r="S150" s="37">
        <f>Tabla1[[#This Row],[Valor total]]</f>
        <v>18362.5</v>
      </c>
      <c r="T150" t="s">
        <v>662</v>
      </c>
      <c r="U150" t="s">
        <v>3</v>
      </c>
    </row>
    <row r="151" spans="1:21" x14ac:dyDescent="0.25">
      <c r="A151" t="s">
        <v>7</v>
      </c>
      <c r="B151" t="str">
        <f>LEFT(Tabla1[[#This Row],[Organización compras]],2)</f>
        <v>CL</v>
      </c>
      <c r="C151" t="s">
        <v>339</v>
      </c>
      <c r="D151">
        <v>626</v>
      </c>
      <c r="E151" t="str">
        <f>VLOOKUP(Tabla1[[#This Row],[Grupo de compras]],'Grupo compras'!$A$1:$B$115,2,FALSE)</f>
        <v>CL Proyectos 3</v>
      </c>
      <c r="F151" t="s">
        <v>58</v>
      </c>
      <c r="G151" t="str">
        <f>LEFT(Tabla1[[#This Row],[Solicitud de pedido]],2)</f>
        <v>12</v>
      </c>
      <c r="H151" t="s">
        <v>771</v>
      </c>
      <c r="I151" t="s">
        <v>88</v>
      </c>
      <c r="J151" t="s">
        <v>772</v>
      </c>
      <c r="K151" t="s">
        <v>773</v>
      </c>
      <c r="L151" s="1">
        <v>46072</v>
      </c>
      <c r="M151" t="s">
        <v>26</v>
      </c>
      <c r="N151" t="s">
        <v>1</v>
      </c>
      <c r="O151" t="s">
        <v>0</v>
      </c>
      <c r="P151" t="s">
        <v>774</v>
      </c>
      <c r="Q151" t="s">
        <v>775</v>
      </c>
      <c r="R151" s="2">
        <v>15590</v>
      </c>
      <c r="S151" s="37">
        <f>Tabla1[[#This Row],[Valor total]]/'T.C.'!$B$6</f>
        <v>17919.540229885057</v>
      </c>
      <c r="T151" t="s">
        <v>663</v>
      </c>
      <c r="U151" t="s">
        <v>3</v>
      </c>
    </row>
    <row r="152" spans="1:21" x14ac:dyDescent="0.25">
      <c r="A152" t="s">
        <v>7</v>
      </c>
      <c r="B152" t="str">
        <f>LEFT(Tabla1[[#This Row],[Organización compras]],2)</f>
        <v>CL</v>
      </c>
      <c r="C152" t="s">
        <v>339</v>
      </c>
      <c r="D152">
        <v>922</v>
      </c>
      <c r="E152" t="str">
        <f>VLOOKUP(Tabla1[[#This Row],[Grupo de compras]],'Grupo compras'!$A$1:$B$115,2,FALSE)</f>
        <v>Corp A. Clientes</v>
      </c>
      <c r="F152" t="s">
        <v>776</v>
      </c>
      <c r="G152" t="str">
        <f>LEFT(Tabla1[[#This Row],[Solicitud de pedido]],2)</f>
        <v>12</v>
      </c>
      <c r="H152" t="s">
        <v>777</v>
      </c>
      <c r="I152" t="s">
        <v>88</v>
      </c>
      <c r="J152" t="s">
        <v>778</v>
      </c>
      <c r="K152" t="s">
        <v>779</v>
      </c>
      <c r="L152" s="1">
        <v>46085</v>
      </c>
      <c r="M152" t="s">
        <v>776</v>
      </c>
      <c r="N152" t="s">
        <v>1</v>
      </c>
      <c r="O152" t="s">
        <v>0</v>
      </c>
      <c r="P152" t="s">
        <v>780</v>
      </c>
      <c r="Q152" t="s">
        <v>781</v>
      </c>
      <c r="R152" s="2">
        <v>424.4</v>
      </c>
      <c r="S152" s="37">
        <f>Tabla1[[#This Row],[Valor total]]/'T.C.'!$B$4</f>
        <v>17683.333333333332</v>
      </c>
      <c r="T152" t="s">
        <v>11</v>
      </c>
      <c r="U152" t="s">
        <v>3</v>
      </c>
    </row>
    <row r="153" spans="1:21" x14ac:dyDescent="0.25">
      <c r="A153" t="s">
        <v>38</v>
      </c>
      <c r="B153" t="str">
        <f>LEFT(Tabla1[[#This Row],[Organización compras]],2)</f>
        <v>CL</v>
      </c>
      <c r="C153" t="s">
        <v>339</v>
      </c>
      <c r="D153">
        <v>634</v>
      </c>
      <c r="E153" t="str">
        <f>VLOOKUP(Tabla1[[#This Row],[Grupo de compras]],'Grupo compras'!$A$1:$B$115,2,FALSE)</f>
        <v>CL Proyectos 5</v>
      </c>
      <c r="F153" t="s">
        <v>87</v>
      </c>
      <c r="G153" t="str">
        <f>LEFT(Tabla1[[#This Row],[Solicitud de pedido]],2)</f>
        <v>12</v>
      </c>
      <c r="H153" t="s">
        <v>782</v>
      </c>
      <c r="I153" t="s">
        <v>88</v>
      </c>
      <c r="J153" t="s">
        <v>783</v>
      </c>
      <c r="K153" t="s">
        <v>784</v>
      </c>
      <c r="L153" s="1">
        <v>46085</v>
      </c>
      <c r="M153" t="s">
        <v>26</v>
      </c>
      <c r="N153" t="s">
        <v>1</v>
      </c>
      <c r="O153" t="s">
        <v>0</v>
      </c>
      <c r="P153" t="s">
        <v>785</v>
      </c>
      <c r="Q153" t="s">
        <v>786</v>
      </c>
      <c r="R153" s="2">
        <v>418</v>
      </c>
      <c r="S153" s="37">
        <f>Tabla1[[#This Row],[Valor total]]/'T.C.'!$B$4</f>
        <v>17416.666666666668</v>
      </c>
      <c r="T153" t="s">
        <v>11</v>
      </c>
      <c r="U153" t="s">
        <v>3</v>
      </c>
    </row>
    <row r="154" spans="1:21" x14ac:dyDescent="0.25">
      <c r="A154" t="s">
        <v>16</v>
      </c>
      <c r="B154" t="str">
        <f>LEFT(Tabla1[[#This Row],[Organización compras]],2)</f>
        <v>PE</v>
      </c>
      <c r="C154" t="s">
        <v>681</v>
      </c>
      <c r="D154">
        <v>811</v>
      </c>
      <c r="E154" t="str">
        <f>VLOOKUP(Tabla1[[#This Row],[Grupo de compras]],'Grupo compras'!$A$1:$B$115,2,FALSE)</f>
        <v>PE Área Admin</v>
      </c>
      <c r="F154" t="s">
        <v>355</v>
      </c>
      <c r="H154" t="s">
        <v>11895</v>
      </c>
      <c r="I154" t="s">
        <v>88</v>
      </c>
      <c r="J154" t="s">
        <v>11896</v>
      </c>
      <c r="K154" t="s">
        <v>405</v>
      </c>
      <c r="L154" s="1">
        <v>46093</v>
      </c>
      <c r="M154" t="s">
        <v>406</v>
      </c>
      <c r="N154" t="s">
        <v>1</v>
      </c>
      <c r="O154" t="s">
        <v>5</v>
      </c>
      <c r="P154" t="s">
        <v>407</v>
      </c>
      <c r="Q154" t="s">
        <v>408</v>
      </c>
      <c r="R154" s="2">
        <v>60068</v>
      </c>
      <c r="S154" s="37">
        <f>Tabla1[[#This Row],[Valor total]]/'T.C.'!$B$2</f>
        <v>17411.014492753624</v>
      </c>
      <c r="T154" t="s">
        <v>2</v>
      </c>
      <c r="U154" t="s">
        <v>3</v>
      </c>
    </row>
    <row r="155" spans="1:21" x14ac:dyDescent="0.25">
      <c r="A155" t="s">
        <v>4</v>
      </c>
      <c r="B155" t="str">
        <f>LEFT(Tabla1[[#This Row],[Organización compras]],2)</f>
        <v>CL</v>
      </c>
      <c r="C155" t="s">
        <v>339</v>
      </c>
      <c r="D155">
        <v>601</v>
      </c>
      <c r="E155" t="str">
        <f>VLOOKUP(Tabla1[[#This Row],[Grupo de compras]],'Grupo compras'!$A$1:$B$115,2,FALSE)</f>
        <v>CL Center Manager</v>
      </c>
      <c r="F155" t="s">
        <v>381</v>
      </c>
      <c r="G155" t="str">
        <f>LEFT(Tabla1[[#This Row],[Solicitud de pedido]],2)</f>
        <v>12</v>
      </c>
      <c r="H155" t="s">
        <v>787</v>
      </c>
      <c r="I155" t="s">
        <v>88</v>
      </c>
      <c r="J155" t="s">
        <v>788</v>
      </c>
      <c r="K155" t="s">
        <v>789</v>
      </c>
      <c r="L155" s="1">
        <v>46073</v>
      </c>
      <c r="M155" t="s">
        <v>9</v>
      </c>
      <c r="N155" t="s">
        <v>1</v>
      </c>
      <c r="O155" t="s">
        <v>0</v>
      </c>
      <c r="P155" t="s">
        <v>628</v>
      </c>
      <c r="Q155" t="s">
        <v>629</v>
      </c>
      <c r="R155" s="2">
        <v>416.25</v>
      </c>
      <c r="S155" s="37">
        <f>Tabla1[[#This Row],[Valor total]]/'T.C.'!$B$4</f>
        <v>17343.75</v>
      </c>
      <c r="T155" t="s">
        <v>11</v>
      </c>
      <c r="U155" t="s">
        <v>3</v>
      </c>
    </row>
    <row r="156" spans="1:21" x14ac:dyDescent="0.25">
      <c r="A156" t="s">
        <v>4</v>
      </c>
      <c r="B156" t="str">
        <f>LEFT(Tabla1[[#This Row],[Organización compras]],2)</f>
        <v>CL</v>
      </c>
      <c r="C156" t="s">
        <v>339</v>
      </c>
      <c r="D156">
        <v>602</v>
      </c>
      <c r="E156" t="str">
        <f>VLOOKUP(Tabla1[[#This Row],[Grupo de compras]],'Grupo compras'!$A$1:$B$115,2,FALSE)</f>
        <v>CL Ops Mall</v>
      </c>
      <c r="F156" t="s">
        <v>790</v>
      </c>
      <c r="G156" t="str">
        <f>LEFT(Tabla1[[#This Row],[Solicitud de pedido]],2)</f>
        <v>12</v>
      </c>
      <c r="H156" t="s">
        <v>791</v>
      </c>
      <c r="I156" t="s">
        <v>88</v>
      </c>
      <c r="J156" t="s">
        <v>792</v>
      </c>
      <c r="K156" t="s">
        <v>793</v>
      </c>
      <c r="L156" s="1">
        <v>46062</v>
      </c>
      <c r="M156" t="s">
        <v>794</v>
      </c>
      <c r="N156" t="s">
        <v>1</v>
      </c>
      <c r="O156" t="s">
        <v>0</v>
      </c>
      <c r="P156" t="s">
        <v>41</v>
      </c>
      <c r="Q156" t="s">
        <v>42</v>
      </c>
      <c r="R156" s="2">
        <v>15889724</v>
      </c>
      <c r="S156" s="37">
        <f>Tabla1[[#This Row],[Valor total]]/'T.C.'!$B$3</f>
        <v>17160.826412363785</v>
      </c>
      <c r="T156" t="s">
        <v>6</v>
      </c>
      <c r="U156" t="s">
        <v>3</v>
      </c>
    </row>
    <row r="157" spans="1:21" x14ac:dyDescent="0.25">
      <c r="A157" t="s">
        <v>53</v>
      </c>
      <c r="B157" t="str">
        <f>LEFT(Tabla1[[#This Row],[Organización compras]],2)</f>
        <v>CO</v>
      </c>
      <c r="C157" t="s">
        <v>338</v>
      </c>
      <c r="D157">
        <v>704</v>
      </c>
      <c r="E157" t="str">
        <f>VLOOKUP(Tabla1[[#This Row],[Grupo de compras]],'Grupo compras'!$A$1:$B$115,2,FALSE)</f>
        <v>CO Mktg Mall</v>
      </c>
      <c r="F157" t="s">
        <v>795</v>
      </c>
      <c r="G157" t="str">
        <f>LEFT(Tabla1[[#This Row],[Solicitud de pedido]],2)</f>
        <v>12</v>
      </c>
      <c r="H157" t="s">
        <v>796</v>
      </c>
      <c r="I157" t="s">
        <v>88</v>
      </c>
      <c r="J157" t="s">
        <v>797</v>
      </c>
      <c r="K157" t="s">
        <v>798</v>
      </c>
      <c r="L157" s="1">
        <v>46045</v>
      </c>
      <c r="M157" t="s">
        <v>799</v>
      </c>
      <c r="N157" t="s">
        <v>1</v>
      </c>
      <c r="O157" t="s">
        <v>0</v>
      </c>
      <c r="P157" t="s">
        <v>800</v>
      </c>
      <c r="Q157" t="s">
        <v>801</v>
      </c>
      <c r="R157" s="2">
        <v>63032580</v>
      </c>
      <c r="S157" s="37">
        <f>Tabla1[[#This Row],[Valor total]]/'T.C.'!$B$5</f>
        <v>17137.73246329527</v>
      </c>
      <c r="T157" t="s">
        <v>18</v>
      </c>
      <c r="U157" t="s">
        <v>3</v>
      </c>
    </row>
    <row r="158" spans="1:21" x14ac:dyDescent="0.25">
      <c r="A158" t="s">
        <v>47</v>
      </c>
      <c r="B158" t="str">
        <f>LEFT(Tabla1[[#This Row],[Organización compras]],2)</f>
        <v>CL</v>
      </c>
      <c r="C158" t="s">
        <v>339</v>
      </c>
      <c r="D158">
        <v>602</v>
      </c>
      <c r="E158" t="str">
        <f>VLOOKUP(Tabla1[[#This Row],[Grupo de compras]],'Grupo compras'!$A$1:$B$115,2,FALSE)</f>
        <v>CL Ops Mall</v>
      </c>
      <c r="F158" t="s">
        <v>802</v>
      </c>
      <c r="G158" t="str">
        <f>LEFT(Tabla1[[#This Row],[Solicitud de pedido]],2)</f>
        <v>12</v>
      </c>
      <c r="H158" t="s">
        <v>803</v>
      </c>
      <c r="I158" t="s">
        <v>88</v>
      </c>
      <c r="J158" t="s">
        <v>804</v>
      </c>
      <c r="K158" t="s">
        <v>805</v>
      </c>
      <c r="L158" s="1">
        <v>46055</v>
      </c>
      <c r="M158" t="s">
        <v>806</v>
      </c>
      <c r="N158" t="s">
        <v>1</v>
      </c>
      <c r="O158" t="s">
        <v>0</v>
      </c>
      <c r="P158" t="s">
        <v>807</v>
      </c>
      <c r="Q158" t="s">
        <v>808</v>
      </c>
      <c r="R158" s="2">
        <v>15449550</v>
      </c>
      <c r="S158" s="37">
        <f>Tabla1[[#This Row],[Valor total]]/'T.C.'!$B$3</f>
        <v>16685.440584061431</v>
      </c>
      <c r="T158" t="s">
        <v>6</v>
      </c>
      <c r="U158" t="s">
        <v>3</v>
      </c>
    </row>
    <row r="159" spans="1:21" x14ac:dyDescent="0.25">
      <c r="A159" t="s">
        <v>7</v>
      </c>
      <c r="B159" t="str">
        <f>LEFT(Tabla1[[#This Row],[Organización compras]],2)</f>
        <v>CL</v>
      </c>
      <c r="C159" t="s">
        <v>339</v>
      </c>
      <c r="D159">
        <v>937</v>
      </c>
      <c r="E159" t="str">
        <f>VLOOKUP(Tabla1[[#This Row],[Grupo de compras]],'Grupo compras'!$A$1:$B$115,2,FALSE)</f>
        <v>Corp Business Int</v>
      </c>
      <c r="F159" t="s">
        <v>366</v>
      </c>
      <c r="G159" t="str">
        <f>LEFT(Tabla1[[#This Row],[Solicitud de pedido]],2)</f>
        <v>13</v>
      </c>
      <c r="H159" t="s">
        <v>809</v>
      </c>
      <c r="I159" t="s">
        <v>88</v>
      </c>
      <c r="J159" t="s">
        <v>810</v>
      </c>
      <c r="K159" t="s">
        <v>811</v>
      </c>
      <c r="L159" s="1">
        <v>46059</v>
      </c>
      <c r="M159" t="s">
        <v>366</v>
      </c>
      <c r="N159" t="s">
        <v>45</v>
      </c>
      <c r="O159" t="s">
        <v>0</v>
      </c>
      <c r="P159" t="s">
        <v>812</v>
      </c>
      <c r="Q159" t="s">
        <v>813</v>
      </c>
      <c r="R159" s="2">
        <v>400</v>
      </c>
      <c r="S159" s="37">
        <f>Tabla1[[#This Row],[Valor total]]/'T.C.'!$B$4</f>
        <v>16666.666666666668</v>
      </c>
      <c r="T159" t="s">
        <v>11</v>
      </c>
      <c r="U159" t="s">
        <v>3</v>
      </c>
    </row>
    <row r="160" spans="1:21" x14ac:dyDescent="0.25">
      <c r="A160" t="s">
        <v>814</v>
      </c>
      <c r="B160" t="str">
        <f>LEFT(Tabla1[[#This Row],[Organización compras]],2)</f>
        <v>PE</v>
      </c>
      <c r="C160" t="s">
        <v>340</v>
      </c>
      <c r="D160">
        <v>802</v>
      </c>
      <c r="E160" t="str">
        <f>VLOOKUP(Tabla1[[#This Row],[Grupo de compras]],'Grupo compras'!$A$1:$B$115,2,FALSE)</f>
        <v>PE Ops Mall</v>
      </c>
      <c r="F160" t="s">
        <v>815</v>
      </c>
      <c r="G160" t="str">
        <f>LEFT(Tabla1[[#This Row],[Solicitud de pedido]],2)</f>
        <v>12</v>
      </c>
      <c r="H160" t="s">
        <v>816</v>
      </c>
      <c r="I160" t="s">
        <v>88</v>
      </c>
      <c r="J160" t="s">
        <v>817</v>
      </c>
      <c r="K160" t="s">
        <v>818</v>
      </c>
      <c r="L160" s="1">
        <v>46030</v>
      </c>
      <c r="M160" t="s">
        <v>819</v>
      </c>
      <c r="N160" t="s">
        <v>1</v>
      </c>
      <c r="O160" t="s">
        <v>0</v>
      </c>
      <c r="P160" t="s">
        <v>820</v>
      </c>
      <c r="Q160" t="s">
        <v>821</v>
      </c>
      <c r="R160" s="2">
        <v>57451.5</v>
      </c>
      <c r="S160" s="37">
        <f>Tabla1[[#This Row],[Valor total]]/'T.C.'!$B$2</f>
        <v>16652.608695652172</v>
      </c>
      <c r="T160" t="s">
        <v>2</v>
      </c>
      <c r="U160" t="s">
        <v>3</v>
      </c>
    </row>
    <row r="161" spans="1:21" x14ac:dyDescent="0.25">
      <c r="A161" t="s">
        <v>12</v>
      </c>
      <c r="B161" t="str">
        <f>LEFT(Tabla1[[#This Row],[Organización compras]],2)</f>
        <v>PE</v>
      </c>
      <c r="C161" t="s">
        <v>340</v>
      </c>
      <c r="D161">
        <v>802</v>
      </c>
      <c r="E161" t="str">
        <f>VLOOKUP(Tabla1[[#This Row],[Grupo de compras]],'Grupo compras'!$A$1:$B$115,2,FALSE)</f>
        <v>PE Ops Mall</v>
      </c>
      <c r="F161" t="s">
        <v>3023</v>
      </c>
      <c r="H161" t="s">
        <v>11912</v>
      </c>
      <c r="I161" t="s">
        <v>88</v>
      </c>
      <c r="J161" t="s">
        <v>11913</v>
      </c>
      <c r="K161" t="s">
        <v>11914</v>
      </c>
      <c r="L161" s="1">
        <v>46093</v>
      </c>
      <c r="M161" t="s">
        <v>14</v>
      </c>
      <c r="N161" t="s">
        <v>1</v>
      </c>
      <c r="O161" t="s">
        <v>0</v>
      </c>
      <c r="P161" t="s">
        <v>1011</v>
      </c>
      <c r="Q161" t="s">
        <v>1012</v>
      </c>
      <c r="R161" s="2">
        <v>56800</v>
      </c>
      <c r="S161" s="37">
        <f>Tabla1[[#This Row],[Valor total]]/'T.C.'!$B$2</f>
        <v>16463.768115942028</v>
      </c>
      <c r="T161" t="s">
        <v>2</v>
      </c>
      <c r="U161" t="s">
        <v>3</v>
      </c>
    </row>
    <row r="162" spans="1:21" x14ac:dyDescent="0.25">
      <c r="A162" t="s">
        <v>369</v>
      </c>
      <c r="B162" t="str">
        <f>LEFT(Tabla1[[#This Row],[Organización compras]],2)</f>
        <v>PE</v>
      </c>
      <c r="C162" t="s">
        <v>681</v>
      </c>
      <c r="D162">
        <v>802</v>
      </c>
      <c r="E162" t="str">
        <f>VLOOKUP(Tabla1[[#This Row],[Grupo de compras]],'Grupo compras'!$A$1:$B$115,2,FALSE)</f>
        <v>PE Ops Mall</v>
      </c>
      <c r="F162" t="s">
        <v>370</v>
      </c>
      <c r="G162" t="str">
        <f>LEFT(Tabla1[[#This Row],[Solicitud de pedido]],2)</f>
        <v>12</v>
      </c>
      <c r="H162" t="s">
        <v>822</v>
      </c>
      <c r="I162" t="s">
        <v>88</v>
      </c>
      <c r="J162" t="s">
        <v>823</v>
      </c>
      <c r="K162" t="s">
        <v>824</v>
      </c>
      <c r="L162" s="1">
        <v>46057</v>
      </c>
      <c r="M162" t="s">
        <v>370</v>
      </c>
      <c r="N162" t="s">
        <v>1</v>
      </c>
      <c r="O162" t="s">
        <v>0</v>
      </c>
      <c r="P162" t="s">
        <v>825</v>
      </c>
      <c r="Q162" t="s">
        <v>826</v>
      </c>
      <c r="R162" s="2">
        <v>56387.519999999997</v>
      </c>
      <c r="S162" s="37">
        <f>Tabla1[[#This Row],[Valor total]]/'T.C.'!$B$2</f>
        <v>16344.208695652173</v>
      </c>
      <c r="T162" t="s">
        <v>2</v>
      </c>
      <c r="U162" t="s">
        <v>3</v>
      </c>
    </row>
    <row r="163" spans="1:21" x14ac:dyDescent="0.25">
      <c r="A163" t="s">
        <v>16</v>
      </c>
      <c r="B163" t="str">
        <f>LEFT(Tabla1[[#This Row],[Organización compras]],2)</f>
        <v>PE</v>
      </c>
      <c r="C163" t="s">
        <v>681</v>
      </c>
      <c r="D163">
        <v>816</v>
      </c>
      <c r="E163" t="str">
        <f>VLOOKUP(Tabla1[[#This Row],[Grupo de compras]],'Grupo compras'!$A$1:$B$115,2,FALSE)</f>
        <v>PE Sgcia Infra</v>
      </c>
      <c r="F163" t="s">
        <v>357</v>
      </c>
      <c r="G163" t="str">
        <f>LEFT(Tabla1[[#This Row],[Solicitud de pedido]],2)</f>
        <v>12</v>
      </c>
      <c r="H163" t="s">
        <v>827</v>
      </c>
      <c r="I163" t="s">
        <v>88</v>
      </c>
      <c r="J163" t="s">
        <v>828</v>
      </c>
      <c r="K163" t="s">
        <v>829</v>
      </c>
      <c r="L163" s="1">
        <v>46078</v>
      </c>
      <c r="M163" t="s">
        <v>400</v>
      </c>
      <c r="N163" t="s">
        <v>1</v>
      </c>
      <c r="O163" t="s">
        <v>5</v>
      </c>
      <c r="P163" t="s">
        <v>830</v>
      </c>
      <c r="Q163" t="s">
        <v>831</v>
      </c>
      <c r="R163" s="2">
        <v>56105</v>
      </c>
      <c r="S163" s="37">
        <f>Tabla1[[#This Row],[Valor total]]/'T.C.'!$B$2</f>
        <v>16262.31884057971</v>
      </c>
      <c r="T163" t="s">
        <v>2</v>
      </c>
      <c r="U163" t="s">
        <v>3</v>
      </c>
    </row>
    <row r="164" spans="1:21" x14ac:dyDescent="0.25">
      <c r="A164" t="s">
        <v>16</v>
      </c>
      <c r="B164" t="str">
        <f>LEFT(Tabla1[[#This Row],[Organización compras]],2)</f>
        <v>PE</v>
      </c>
      <c r="C164" t="s">
        <v>681</v>
      </c>
      <c r="D164">
        <v>816</v>
      </c>
      <c r="E164" t="str">
        <f>VLOOKUP(Tabla1[[#This Row],[Grupo de compras]],'Grupo compras'!$A$1:$B$115,2,FALSE)</f>
        <v>PE Sgcia Infra</v>
      </c>
      <c r="F164" t="s">
        <v>832</v>
      </c>
      <c r="G164" t="str">
        <f>LEFT(Tabla1[[#This Row],[Solicitud de pedido]],2)</f>
        <v>12</v>
      </c>
      <c r="H164" t="s">
        <v>833</v>
      </c>
      <c r="I164" t="s">
        <v>88</v>
      </c>
      <c r="J164" t="s">
        <v>834</v>
      </c>
      <c r="K164" t="s">
        <v>835</v>
      </c>
      <c r="L164" s="1">
        <v>46029</v>
      </c>
      <c r="M164" t="s">
        <v>400</v>
      </c>
      <c r="N164" t="s">
        <v>1</v>
      </c>
      <c r="O164" t="s">
        <v>5</v>
      </c>
      <c r="P164" t="s">
        <v>836</v>
      </c>
      <c r="Q164" t="s">
        <v>837</v>
      </c>
      <c r="R164" s="2">
        <v>56000</v>
      </c>
      <c r="S164" s="37">
        <f>Tabla1[[#This Row],[Valor total]]/'T.C.'!$B$2</f>
        <v>16231.884057971014</v>
      </c>
      <c r="T164" t="s">
        <v>2</v>
      </c>
      <c r="U164" t="s">
        <v>3</v>
      </c>
    </row>
    <row r="165" spans="1:21" x14ac:dyDescent="0.25">
      <c r="A165" t="s">
        <v>377</v>
      </c>
      <c r="B165" t="str">
        <f>LEFT(Tabla1[[#This Row],[Organización compras]],2)</f>
        <v>PE</v>
      </c>
      <c r="C165" t="s">
        <v>340</v>
      </c>
      <c r="D165">
        <v>816</v>
      </c>
      <c r="E165" t="str">
        <f>VLOOKUP(Tabla1[[#This Row],[Grupo de compras]],'Grupo compras'!$A$1:$B$115,2,FALSE)</f>
        <v>PE Sgcia Infra</v>
      </c>
      <c r="F165" t="s">
        <v>378</v>
      </c>
      <c r="G165" t="str">
        <f>LEFT(Tabla1[[#This Row],[Solicitud de pedido]],2)</f>
        <v>12</v>
      </c>
      <c r="H165" t="s">
        <v>838</v>
      </c>
      <c r="I165" t="s">
        <v>88</v>
      </c>
      <c r="J165" t="s">
        <v>839</v>
      </c>
      <c r="K165" t="s">
        <v>840</v>
      </c>
      <c r="L165" s="1">
        <v>46028</v>
      </c>
      <c r="M165" t="s">
        <v>400</v>
      </c>
      <c r="N165" t="s">
        <v>1</v>
      </c>
      <c r="O165" t="s">
        <v>5</v>
      </c>
      <c r="P165" t="s">
        <v>841</v>
      </c>
      <c r="Q165" t="s">
        <v>842</v>
      </c>
      <c r="R165" s="2">
        <v>55985.49</v>
      </c>
      <c r="S165" s="37">
        <f>Tabla1[[#This Row],[Valor total]]/'T.C.'!$B$2</f>
        <v>16227.678260869563</v>
      </c>
      <c r="T165" t="s">
        <v>2</v>
      </c>
      <c r="U165" t="s">
        <v>3</v>
      </c>
    </row>
    <row r="166" spans="1:21" x14ac:dyDescent="0.25">
      <c r="A166" t="s">
        <v>373</v>
      </c>
      <c r="B166" t="str">
        <f>LEFT(Tabla1[[#This Row],[Organización compras]],2)</f>
        <v>PE</v>
      </c>
      <c r="C166" t="s">
        <v>340</v>
      </c>
      <c r="D166">
        <v>904</v>
      </c>
      <c r="E166" t="str">
        <f>VLOOKUP(Tabla1[[#This Row],[Grupo de compras]],'Grupo compras'!$A$1:$B$115,2,FALSE)</f>
        <v>Corp Gcia Contabi</v>
      </c>
      <c r="F166" t="s">
        <v>843</v>
      </c>
      <c r="G166" t="str">
        <f>LEFT(Tabla1[[#This Row],[Solicitud de pedido]],2)</f>
        <v>12</v>
      </c>
      <c r="H166" t="s">
        <v>844</v>
      </c>
      <c r="I166" t="s">
        <v>88</v>
      </c>
      <c r="J166" t="s">
        <v>845</v>
      </c>
      <c r="K166" t="s">
        <v>846</v>
      </c>
      <c r="L166" s="1">
        <v>46077</v>
      </c>
      <c r="M166" t="s">
        <v>74</v>
      </c>
      <c r="N166" t="s">
        <v>1</v>
      </c>
      <c r="O166" t="s">
        <v>0</v>
      </c>
      <c r="P166" t="s">
        <v>847</v>
      </c>
      <c r="Q166" t="s">
        <v>848</v>
      </c>
      <c r="R166" s="2">
        <v>16000</v>
      </c>
      <c r="S166" s="37">
        <f>Tabla1[[#This Row],[Valor total]]</f>
        <v>16000</v>
      </c>
      <c r="T166" t="s">
        <v>662</v>
      </c>
      <c r="U166" t="s">
        <v>3</v>
      </c>
    </row>
    <row r="167" spans="1:21" x14ac:dyDescent="0.25">
      <c r="A167" t="s">
        <v>364</v>
      </c>
      <c r="B167" t="str">
        <f>LEFT(Tabla1[[#This Row],[Organización compras]],2)</f>
        <v>PE</v>
      </c>
      <c r="C167" t="s">
        <v>340</v>
      </c>
      <c r="D167">
        <v>904</v>
      </c>
      <c r="E167" t="str">
        <f>VLOOKUP(Tabla1[[#This Row],[Grupo de compras]],'Grupo compras'!$A$1:$B$115,2,FALSE)</f>
        <v>Corp Gcia Contabi</v>
      </c>
      <c r="F167" t="s">
        <v>843</v>
      </c>
      <c r="H167" t="s">
        <v>849</v>
      </c>
      <c r="I167" t="s">
        <v>88</v>
      </c>
      <c r="J167" t="s">
        <v>850</v>
      </c>
      <c r="K167" t="s">
        <v>846</v>
      </c>
      <c r="L167" s="1">
        <v>46092</v>
      </c>
      <c r="M167" t="s">
        <v>74</v>
      </c>
      <c r="N167" t="s">
        <v>1</v>
      </c>
      <c r="O167" t="s">
        <v>0</v>
      </c>
      <c r="P167" t="s">
        <v>847</v>
      </c>
      <c r="Q167" t="s">
        <v>848</v>
      </c>
      <c r="R167" s="2">
        <v>16000</v>
      </c>
      <c r="S167" s="37">
        <f>Tabla1[[#This Row],[Valor total]]</f>
        <v>16000</v>
      </c>
      <c r="T167" t="s">
        <v>662</v>
      </c>
      <c r="U167" t="s">
        <v>3</v>
      </c>
    </row>
    <row r="168" spans="1:21" x14ac:dyDescent="0.25">
      <c r="A168" t="s">
        <v>380</v>
      </c>
      <c r="B168" t="str">
        <f>LEFT(Tabla1[[#This Row],[Organización compras]],2)</f>
        <v>PE</v>
      </c>
      <c r="C168" t="s">
        <v>340</v>
      </c>
      <c r="D168">
        <v>802</v>
      </c>
      <c r="E168" t="str">
        <f>VLOOKUP(Tabla1[[#This Row],[Grupo de compras]],'Grupo compras'!$A$1:$B$115,2,FALSE)</f>
        <v>PE Ops Mall</v>
      </c>
      <c r="F168" t="s">
        <v>37</v>
      </c>
      <c r="G168" t="str">
        <f>LEFT(Tabla1[[#This Row],[Solicitud de pedido]],2)</f>
        <v>12</v>
      </c>
      <c r="H168" t="s">
        <v>851</v>
      </c>
      <c r="I168" t="s">
        <v>88</v>
      </c>
      <c r="J168" t="s">
        <v>852</v>
      </c>
      <c r="K168" t="s">
        <v>853</v>
      </c>
      <c r="L168" s="1">
        <v>46073</v>
      </c>
      <c r="M168" t="s">
        <v>400</v>
      </c>
      <c r="N168" t="s">
        <v>1</v>
      </c>
      <c r="O168" t="s">
        <v>5</v>
      </c>
      <c r="P168" t="s">
        <v>854</v>
      </c>
      <c r="Q168" t="s">
        <v>855</v>
      </c>
      <c r="R168" s="2">
        <v>55044.639999999999</v>
      </c>
      <c r="S168" s="37">
        <f>Tabla1[[#This Row],[Valor total]]/'T.C.'!$B$2</f>
        <v>15954.968115942029</v>
      </c>
      <c r="T168" t="s">
        <v>2</v>
      </c>
      <c r="U168" t="s">
        <v>3</v>
      </c>
    </row>
    <row r="169" spans="1:21" x14ac:dyDescent="0.25">
      <c r="A169" t="s">
        <v>856</v>
      </c>
      <c r="B169" t="str">
        <f>LEFT(Tabla1[[#This Row],[Organización compras]],2)</f>
        <v>CL</v>
      </c>
      <c r="C169" t="s">
        <v>339</v>
      </c>
      <c r="D169">
        <v>602</v>
      </c>
      <c r="E169" t="str">
        <f>VLOOKUP(Tabla1[[#This Row],[Grupo de compras]],'Grupo compras'!$A$1:$B$115,2,FALSE)</f>
        <v>CL Ops Mall</v>
      </c>
      <c r="F169" t="s">
        <v>857</v>
      </c>
      <c r="G169" t="str">
        <f>LEFT(Tabla1[[#This Row],[Solicitud de pedido]],2)</f>
        <v>12</v>
      </c>
      <c r="H169" t="s">
        <v>858</v>
      </c>
      <c r="I169" t="s">
        <v>88</v>
      </c>
      <c r="J169" t="s">
        <v>859</v>
      </c>
      <c r="K169" t="s">
        <v>860</v>
      </c>
      <c r="L169" s="1">
        <v>46058</v>
      </c>
      <c r="M169" t="s">
        <v>857</v>
      </c>
      <c r="N169" t="s">
        <v>1</v>
      </c>
      <c r="O169" t="s">
        <v>0</v>
      </c>
      <c r="P169" t="s">
        <v>861</v>
      </c>
      <c r="Q169" t="s">
        <v>862</v>
      </c>
      <c r="R169" s="2">
        <v>14758590</v>
      </c>
      <c r="S169" s="37">
        <f>Tabla1[[#This Row],[Valor total]]/'T.C.'!$B$3</f>
        <v>15939.207067488904</v>
      </c>
      <c r="T169" t="s">
        <v>6</v>
      </c>
      <c r="U169" t="s">
        <v>3</v>
      </c>
    </row>
    <row r="170" spans="1:21" x14ac:dyDescent="0.25">
      <c r="A170" t="s">
        <v>7</v>
      </c>
      <c r="B170" t="str">
        <f>LEFT(Tabla1[[#This Row],[Organización compras]],2)</f>
        <v>CL</v>
      </c>
      <c r="C170" t="s">
        <v>339</v>
      </c>
      <c r="D170">
        <v>901</v>
      </c>
      <c r="E170" t="str">
        <f>VLOOKUP(Tabla1[[#This Row],[Grupo de compras]],'Grupo compras'!$A$1:$B$115,2,FALSE)</f>
        <v>Corp Gcia Contral</v>
      </c>
      <c r="F170" t="s">
        <v>863</v>
      </c>
      <c r="G170" t="str">
        <f>LEFT(Tabla1[[#This Row],[Solicitud de pedido]],2)</f>
        <v>12</v>
      </c>
      <c r="H170" t="s">
        <v>864</v>
      </c>
      <c r="I170" t="s">
        <v>88</v>
      </c>
      <c r="J170" t="s">
        <v>865</v>
      </c>
      <c r="K170" t="s">
        <v>866</v>
      </c>
      <c r="L170" s="1">
        <v>46076</v>
      </c>
      <c r="M170" t="s">
        <v>74</v>
      </c>
      <c r="N170" t="s">
        <v>1</v>
      </c>
      <c r="O170" t="s">
        <v>5</v>
      </c>
      <c r="P170" t="s">
        <v>867</v>
      </c>
      <c r="Q170" t="s">
        <v>868</v>
      </c>
      <c r="R170" s="2">
        <v>377.3</v>
      </c>
      <c r="S170" s="37">
        <f>Tabla1[[#This Row],[Valor total]]/'T.C.'!$B$4</f>
        <v>15720.833333333334</v>
      </c>
      <c r="T170" t="s">
        <v>11</v>
      </c>
      <c r="U170" t="s">
        <v>3</v>
      </c>
    </row>
    <row r="171" spans="1:21" x14ac:dyDescent="0.25">
      <c r="A171" t="s">
        <v>7</v>
      </c>
      <c r="B171" t="str">
        <f>LEFT(Tabla1[[#This Row],[Organización compras]],2)</f>
        <v>CL</v>
      </c>
      <c r="C171" t="s">
        <v>339</v>
      </c>
      <c r="D171">
        <v>602</v>
      </c>
      <c r="E171" t="str">
        <f>VLOOKUP(Tabla1[[#This Row],[Grupo de compras]],'Grupo compras'!$A$1:$B$115,2,FALSE)</f>
        <v>CL Ops Mall</v>
      </c>
      <c r="F171" t="s">
        <v>869</v>
      </c>
      <c r="G171" t="str">
        <f>LEFT(Tabla1[[#This Row],[Solicitud de pedido]],2)</f>
        <v>12</v>
      </c>
      <c r="H171" t="s">
        <v>870</v>
      </c>
      <c r="I171" t="s">
        <v>88</v>
      </c>
      <c r="J171" t="s">
        <v>871</v>
      </c>
      <c r="K171" t="s">
        <v>872</v>
      </c>
      <c r="L171" s="1">
        <v>46073</v>
      </c>
      <c r="M171" t="s">
        <v>79</v>
      </c>
      <c r="N171" t="s">
        <v>1</v>
      </c>
      <c r="O171" t="s">
        <v>0</v>
      </c>
      <c r="P171" t="s">
        <v>873</v>
      </c>
      <c r="Q171" t="s">
        <v>874</v>
      </c>
      <c r="R171" s="2">
        <v>377.1</v>
      </c>
      <c r="S171" s="37">
        <f>Tabla1[[#This Row],[Valor total]]/'T.C.'!$B$4</f>
        <v>15712.5</v>
      </c>
      <c r="T171" t="s">
        <v>11</v>
      </c>
      <c r="U171" t="s">
        <v>3</v>
      </c>
    </row>
    <row r="172" spans="1:21" x14ac:dyDescent="0.25">
      <c r="A172" t="s">
        <v>75</v>
      </c>
      <c r="B172" t="str">
        <f>LEFT(Tabla1[[#This Row],[Organización compras]],2)</f>
        <v>CO</v>
      </c>
      <c r="C172" t="s">
        <v>338</v>
      </c>
      <c r="D172">
        <v>702</v>
      </c>
      <c r="E172" t="str">
        <f>VLOOKUP(Tabla1[[#This Row],[Grupo de compras]],'Grupo compras'!$A$1:$B$115,2,FALSE)</f>
        <v>CO Ops Mall</v>
      </c>
      <c r="F172" t="s">
        <v>92</v>
      </c>
      <c r="G172" t="str">
        <f>LEFT(Tabla1[[#This Row],[Solicitud de pedido]],2)</f>
        <v>12</v>
      </c>
      <c r="H172" t="s">
        <v>875</v>
      </c>
      <c r="I172" t="s">
        <v>88</v>
      </c>
      <c r="J172" t="s">
        <v>876</v>
      </c>
      <c r="K172" t="s">
        <v>877</v>
      </c>
      <c r="L172" s="1">
        <v>46045</v>
      </c>
      <c r="M172" t="s">
        <v>93</v>
      </c>
      <c r="N172" t="s">
        <v>1</v>
      </c>
      <c r="O172" t="s">
        <v>0</v>
      </c>
      <c r="P172" t="s">
        <v>33</v>
      </c>
      <c r="Q172" t="s">
        <v>34</v>
      </c>
      <c r="R172" s="2">
        <v>57197414</v>
      </c>
      <c r="S172" s="37">
        <f>Tabla1[[#This Row],[Valor total]]/'T.C.'!$B$5</f>
        <v>15551.227297444264</v>
      </c>
      <c r="T172" t="s">
        <v>18</v>
      </c>
      <c r="U172" t="s">
        <v>3</v>
      </c>
    </row>
    <row r="173" spans="1:21" x14ac:dyDescent="0.25">
      <c r="A173" t="s">
        <v>7</v>
      </c>
      <c r="B173" t="str">
        <f>LEFT(Tabla1[[#This Row],[Organización compras]],2)</f>
        <v>CL</v>
      </c>
      <c r="C173" t="s">
        <v>339</v>
      </c>
      <c r="D173">
        <v>604</v>
      </c>
      <c r="E173" t="str">
        <f>VLOOKUP(Tabla1[[#This Row],[Grupo de compras]],'Grupo compras'!$A$1:$B$115,2,FALSE)</f>
        <v>CL Marketing Mall</v>
      </c>
      <c r="F173" t="s">
        <v>60</v>
      </c>
      <c r="G173" t="str">
        <f>LEFT(Tabla1[[#This Row],[Solicitud de pedido]],2)</f>
        <v>12</v>
      </c>
      <c r="H173" t="s">
        <v>878</v>
      </c>
      <c r="I173" t="s">
        <v>88</v>
      </c>
      <c r="J173" t="s">
        <v>879</v>
      </c>
      <c r="K173" t="s">
        <v>880</v>
      </c>
      <c r="L173" s="1">
        <v>46058</v>
      </c>
      <c r="M173" t="s">
        <v>60</v>
      </c>
      <c r="N173" t="s">
        <v>1</v>
      </c>
      <c r="O173" t="s">
        <v>0</v>
      </c>
      <c r="P173" t="s">
        <v>881</v>
      </c>
      <c r="Q173" t="s">
        <v>882</v>
      </c>
      <c r="R173" s="2">
        <v>14364000</v>
      </c>
      <c r="S173" s="37">
        <f>Tabla1[[#This Row],[Valor total]]/'T.C.'!$B$3</f>
        <v>15513.051742572334</v>
      </c>
      <c r="T173" t="s">
        <v>6</v>
      </c>
      <c r="U173" t="s">
        <v>3</v>
      </c>
    </row>
    <row r="174" spans="1:21" x14ac:dyDescent="0.25">
      <c r="A174" t="s">
        <v>883</v>
      </c>
      <c r="B174" t="str">
        <f>LEFT(Tabla1[[#This Row],[Organización compras]],2)</f>
        <v>PE</v>
      </c>
      <c r="C174" t="s">
        <v>681</v>
      </c>
      <c r="D174">
        <v>802</v>
      </c>
      <c r="E174" t="str">
        <f>VLOOKUP(Tabla1[[#This Row],[Grupo de compras]],'Grupo compras'!$A$1:$B$115,2,FALSE)</f>
        <v>PE Ops Mall</v>
      </c>
      <c r="F174" t="s">
        <v>884</v>
      </c>
      <c r="G174" t="str">
        <f>LEFT(Tabla1[[#This Row],[Solicitud de pedido]],2)</f>
        <v>12</v>
      </c>
      <c r="H174" t="s">
        <v>885</v>
      </c>
      <c r="I174" t="s">
        <v>88</v>
      </c>
      <c r="J174" t="s">
        <v>886</v>
      </c>
      <c r="K174" t="s">
        <v>887</v>
      </c>
      <c r="L174" s="1">
        <v>46037</v>
      </c>
      <c r="M174" t="s">
        <v>400</v>
      </c>
      <c r="N174" t="s">
        <v>1</v>
      </c>
      <c r="O174" t="s">
        <v>0</v>
      </c>
      <c r="P174" t="s">
        <v>854</v>
      </c>
      <c r="Q174" t="s">
        <v>855</v>
      </c>
      <c r="R174" s="2">
        <v>53480</v>
      </c>
      <c r="S174" s="37">
        <f>Tabla1[[#This Row],[Valor total]]/'T.C.'!$B$2</f>
        <v>15501.449275362318</v>
      </c>
      <c r="T174" t="s">
        <v>2</v>
      </c>
      <c r="U174" t="s">
        <v>3</v>
      </c>
    </row>
    <row r="175" spans="1:21" x14ac:dyDescent="0.25">
      <c r="A175" t="s">
        <v>883</v>
      </c>
      <c r="B175" t="str">
        <f>LEFT(Tabla1[[#This Row],[Organización compras]],2)</f>
        <v>PE</v>
      </c>
      <c r="C175" t="s">
        <v>681</v>
      </c>
      <c r="D175">
        <v>802</v>
      </c>
      <c r="E175" t="str">
        <f>VLOOKUP(Tabla1[[#This Row],[Grupo de compras]],'Grupo compras'!$A$1:$B$115,2,FALSE)</f>
        <v>PE Ops Mall</v>
      </c>
      <c r="F175" t="s">
        <v>884</v>
      </c>
      <c r="H175" t="s">
        <v>11718</v>
      </c>
      <c r="I175" t="s">
        <v>88</v>
      </c>
      <c r="J175" t="s">
        <v>11719</v>
      </c>
      <c r="K175" t="s">
        <v>887</v>
      </c>
      <c r="L175" s="1">
        <v>46093</v>
      </c>
      <c r="M175" t="s">
        <v>400</v>
      </c>
      <c r="N175" t="s">
        <v>1</v>
      </c>
      <c r="O175" t="s">
        <v>0</v>
      </c>
      <c r="P175" t="s">
        <v>825</v>
      </c>
      <c r="Q175" t="s">
        <v>826</v>
      </c>
      <c r="R175" s="2">
        <v>53480</v>
      </c>
      <c r="S175" s="37">
        <f>Tabla1[[#This Row],[Valor total]]/'T.C.'!$B$2</f>
        <v>15501.449275362318</v>
      </c>
      <c r="T175" t="s">
        <v>2</v>
      </c>
      <c r="U175" t="s">
        <v>3</v>
      </c>
    </row>
    <row r="176" spans="1:21" x14ac:dyDescent="0.25">
      <c r="A176" t="s">
        <v>19</v>
      </c>
      <c r="B176" t="str">
        <f>LEFT(Tabla1[[#This Row],[Organización compras]],2)</f>
        <v>CL</v>
      </c>
      <c r="C176" t="s">
        <v>339</v>
      </c>
      <c r="D176">
        <v>602</v>
      </c>
      <c r="E176" t="str">
        <f>VLOOKUP(Tabla1[[#This Row],[Grupo de compras]],'Grupo compras'!$A$1:$B$115,2,FALSE)</f>
        <v>CL Ops Mall</v>
      </c>
      <c r="F176" t="s">
        <v>20</v>
      </c>
      <c r="G176" t="str">
        <f>LEFT(Tabla1[[#This Row],[Solicitud de pedido]],2)</f>
        <v>12</v>
      </c>
      <c r="H176" t="s">
        <v>888</v>
      </c>
      <c r="I176" t="s">
        <v>88</v>
      </c>
      <c r="J176" t="s">
        <v>889</v>
      </c>
      <c r="K176" t="s">
        <v>890</v>
      </c>
      <c r="L176" s="1">
        <v>46065</v>
      </c>
      <c r="M176" t="s">
        <v>21</v>
      </c>
      <c r="N176" t="s">
        <v>1</v>
      </c>
      <c r="O176" t="s">
        <v>0</v>
      </c>
      <c r="P176" t="s">
        <v>891</v>
      </c>
      <c r="Q176" t="s">
        <v>892</v>
      </c>
      <c r="R176" s="2">
        <v>14312058</v>
      </c>
      <c r="S176" s="37">
        <f>Tabla1[[#This Row],[Valor total]]/'T.C.'!$B$3</f>
        <v>15456.954629399632</v>
      </c>
      <c r="T176" t="s">
        <v>6</v>
      </c>
      <c r="U176" t="s">
        <v>3</v>
      </c>
    </row>
    <row r="177" spans="1:21" x14ac:dyDescent="0.25">
      <c r="A177" t="s">
        <v>7</v>
      </c>
      <c r="B177" t="str">
        <f>LEFT(Tabla1[[#This Row],[Organización compras]],2)</f>
        <v>CL</v>
      </c>
      <c r="C177" t="s">
        <v>339</v>
      </c>
      <c r="D177">
        <v>914</v>
      </c>
      <c r="E177" t="str">
        <f>VLOOKUP(Tabla1[[#This Row],[Grupo de compras]],'Grupo compras'!$A$1:$B$115,2,FALSE)</f>
        <v>Corp Explo. TI</v>
      </c>
      <c r="F177" t="s">
        <v>893</v>
      </c>
      <c r="G177" t="str">
        <f>LEFT(Tabla1[[#This Row],[Solicitud de pedido]],2)</f>
        <v>13</v>
      </c>
      <c r="H177" t="s">
        <v>894</v>
      </c>
      <c r="I177" t="s">
        <v>88</v>
      </c>
      <c r="J177" t="s">
        <v>895</v>
      </c>
      <c r="K177" t="s">
        <v>896</v>
      </c>
      <c r="L177" s="1">
        <v>46048</v>
      </c>
      <c r="M177" t="s">
        <v>359</v>
      </c>
      <c r="N177" t="s">
        <v>45</v>
      </c>
      <c r="O177" t="s">
        <v>5</v>
      </c>
      <c r="P177" t="s">
        <v>897</v>
      </c>
      <c r="Q177" t="s">
        <v>898</v>
      </c>
      <c r="R177" s="2">
        <v>15360</v>
      </c>
      <c r="S177" s="37">
        <f>Tabla1[[#This Row],[Valor total]]</f>
        <v>15360</v>
      </c>
      <c r="T177" t="s">
        <v>662</v>
      </c>
      <c r="U177" t="s">
        <v>3</v>
      </c>
    </row>
    <row r="178" spans="1:21" x14ac:dyDescent="0.25">
      <c r="A178" t="s">
        <v>75</v>
      </c>
      <c r="B178" t="str">
        <f>LEFT(Tabla1[[#This Row],[Organización compras]],2)</f>
        <v>CO</v>
      </c>
      <c r="C178" t="s">
        <v>338</v>
      </c>
      <c r="D178">
        <v>702</v>
      </c>
      <c r="E178" t="str">
        <f>VLOOKUP(Tabla1[[#This Row],[Grupo de compras]],'Grupo compras'!$A$1:$B$115,2,FALSE)</f>
        <v>CO Ops Mall</v>
      </c>
      <c r="F178" t="s">
        <v>92</v>
      </c>
      <c r="G178" t="str">
        <f>LEFT(Tabla1[[#This Row],[Solicitud de pedido]],2)</f>
        <v>12</v>
      </c>
      <c r="H178" t="s">
        <v>899</v>
      </c>
      <c r="I178" t="s">
        <v>88</v>
      </c>
      <c r="J178" t="s">
        <v>900</v>
      </c>
      <c r="K178" t="s">
        <v>901</v>
      </c>
      <c r="L178" s="1">
        <v>46050</v>
      </c>
      <c r="M178" t="s">
        <v>93</v>
      </c>
      <c r="N178" t="s">
        <v>1</v>
      </c>
      <c r="O178" t="s">
        <v>0</v>
      </c>
      <c r="P178" t="s">
        <v>902</v>
      </c>
      <c r="Q178" t="s">
        <v>903</v>
      </c>
      <c r="R178" s="2">
        <v>55727400</v>
      </c>
      <c r="S178" s="37">
        <f>Tabla1[[#This Row],[Valor total]]/'T.C.'!$B$5</f>
        <v>15151.549755301794</v>
      </c>
      <c r="T178" t="s">
        <v>18</v>
      </c>
      <c r="U178" t="s">
        <v>3</v>
      </c>
    </row>
    <row r="179" spans="1:21" x14ac:dyDescent="0.25">
      <c r="A179" t="s">
        <v>7</v>
      </c>
      <c r="B179" t="str">
        <f>LEFT(Tabla1[[#This Row],[Organización compras]],2)</f>
        <v>CL</v>
      </c>
      <c r="C179" t="s">
        <v>339</v>
      </c>
      <c r="D179">
        <v>602</v>
      </c>
      <c r="E179" t="str">
        <f>VLOOKUP(Tabla1[[#This Row],[Grupo de compras]],'Grupo compras'!$A$1:$B$115,2,FALSE)</f>
        <v>CL Ops Mall</v>
      </c>
      <c r="F179" t="s">
        <v>84</v>
      </c>
      <c r="H179" t="s">
        <v>12103</v>
      </c>
      <c r="I179" t="s">
        <v>88</v>
      </c>
      <c r="J179" t="s">
        <v>12104</v>
      </c>
      <c r="K179" t="s">
        <v>12105</v>
      </c>
      <c r="L179" s="1">
        <v>46097</v>
      </c>
      <c r="M179" t="s">
        <v>79</v>
      </c>
      <c r="N179" t="s">
        <v>1</v>
      </c>
      <c r="O179" t="s">
        <v>0</v>
      </c>
      <c r="P179" t="s">
        <v>1231</v>
      </c>
      <c r="Q179" t="s">
        <v>1232</v>
      </c>
      <c r="R179" s="2">
        <v>13990000</v>
      </c>
      <c r="S179" s="37">
        <f>Tabla1[[#This Row],[Valor total]]/'T.C.'!$B$3</f>
        <v>15109.133519812514</v>
      </c>
      <c r="T179" t="s">
        <v>6</v>
      </c>
      <c r="U179" t="s">
        <v>3</v>
      </c>
    </row>
    <row r="180" spans="1:21" x14ac:dyDescent="0.25">
      <c r="A180" t="s">
        <v>380</v>
      </c>
      <c r="B180" t="str">
        <f>LEFT(Tabla1[[#This Row],[Organización compras]],2)</f>
        <v>PE</v>
      </c>
      <c r="C180" t="s">
        <v>340</v>
      </c>
      <c r="D180">
        <v>808</v>
      </c>
      <c r="E180" t="str">
        <f>VLOOKUP(Tabla1[[#This Row],[Grupo de compras]],'Grupo compras'!$A$1:$B$115,2,FALSE)</f>
        <v>PE Área Legal</v>
      </c>
      <c r="F180" t="s">
        <v>365</v>
      </c>
      <c r="G180" t="str">
        <f>LEFT(Tabla1[[#This Row],[Solicitud de pedido]],2)</f>
        <v>12</v>
      </c>
      <c r="H180" t="s">
        <v>904</v>
      </c>
      <c r="I180" t="s">
        <v>88</v>
      </c>
      <c r="J180" t="s">
        <v>905</v>
      </c>
      <c r="K180" t="s">
        <v>906</v>
      </c>
      <c r="L180" s="1">
        <v>46051</v>
      </c>
      <c r="M180" t="s">
        <v>485</v>
      </c>
      <c r="N180" t="s">
        <v>1</v>
      </c>
      <c r="O180" t="s">
        <v>0</v>
      </c>
      <c r="P180" t="s">
        <v>907</v>
      </c>
      <c r="Q180" t="s">
        <v>908</v>
      </c>
      <c r="R180" s="2">
        <v>15000</v>
      </c>
      <c r="S180" s="37">
        <f>Tabla1[[#This Row],[Valor total]]</f>
        <v>15000</v>
      </c>
      <c r="T180" t="s">
        <v>662</v>
      </c>
      <c r="U180" t="s">
        <v>3</v>
      </c>
    </row>
    <row r="181" spans="1:21" x14ac:dyDescent="0.25">
      <c r="A181" t="s">
        <v>4</v>
      </c>
      <c r="B181" t="str">
        <f>LEFT(Tabla1[[#This Row],[Organización compras]],2)</f>
        <v>CL</v>
      </c>
      <c r="C181" t="s">
        <v>339</v>
      </c>
      <c r="D181">
        <v>904</v>
      </c>
      <c r="E181" t="str">
        <f>VLOOKUP(Tabla1[[#This Row],[Grupo de compras]],'Grupo compras'!$A$1:$B$115,2,FALSE)</f>
        <v>Corp Gcia Contabi</v>
      </c>
      <c r="F181" t="s">
        <v>909</v>
      </c>
      <c r="H181" t="s">
        <v>910</v>
      </c>
      <c r="I181" t="s">
        <v>88</v>
      </c>
      <c r="J181" t="s">
        <v>911</v>
      </c>
      <c r="K181" t="s">
        <v>912</v>
      </c>
      <c r="L181" s="1">
        <v>46092</v>
      </c>
      <c r="M181" t="s">
        <v>74</v>
      </c>
      <c r="N181" t="s">
        <v>1</v>
      </c>
      <c r="O181" t="s">
        <v>0</v>
      </c>
      <c r="P181" t="s">
        <v>913</v>
      </c>
      <c r="Q181" t="s">
        <v>914</v>
      </c>
      <c r="R181" s="2">
        <v>360</v>
      </c>
      <c r="S181" s="37">
        <f>Tabla1[[#This Row],[Valor total]]/'T.C.'!$B$4</f>
        <v>15000</v>
      </c>
      <c r="T181" t="s">
        <v>11</v>
      </c>
      <c r="U181" t="s">
        <v>3</v>
      </c>
    </row>
    <row r="182" spans="1:21" x14ac:dyDescent="0.25">
      <c r="A182" t="s">
        <v>24</v>
      </c>
      <c r="B182" t="str">
        <f>LEFT(Tabla1[[#This Row],[Organización compras]],2)</f>
        <v>CL</v>
      </c>
      <c r="C182" t="s">
        <v>339</v>
      </c>
      <c r="D182">
        <v>602</v>
      </c>
      <c r="E182" t="str">
        <f>VLOOKUP(Tabla1[[#This Row],[Grupo de compras]],'Grupo compras'!$A$1:$B$115,2,FALSE)</f>
        <v>CL Ops Mall</v>
      </c>
      <c r="F182" t="s">
        <v>724</v>
      </c>
      <c r="G182" t="str">
        <f>LEFT(Tabla1[[#This Row],[Solicitud de pedido]],2)</f>
        <v>12</v>
      </c>
      <c r="H182" t="s">
        <v>915</v>
      </c>
      <c r="I182" t="s">
        <v>88</v>
      </c>
      <c r="J182" t="s">
        <v>916</v>
      </c>
      <c r="K182" t="s">
        <v>917</v>
      </c>
      <c r="L182" s="1">
        <v>46034</v>
      </c>
      <c r="M182" t="s">
        <v>728</v>
      </c>
      <c r="N182" t="s">
        <v>1</v>
      </c>
      <c r="O182" t="s">
        <v>0</v>
      </c>
      <c r="P182" t="s">
        <v>633</v>
      </c>
      <c r="Q182" t="s">
        <v>634</v>
      </c>
      <c r="R182" s="2">
        <v>357</v>
      </c>
      <c r="S182" s="37">
        <f>Tabla1[[#This Row],[Valor total]]/'T.C.'!$B$4</f>
        <v>14875</v>
      </c>
      <c r="T182" t="s">
        <v>11</v>
      </c>
      <c r="U182" t="s">
        <v>3</v>
      </c>
    </row>
    <row r="183" spans="1:21" x14ac:dyDescent="0.25">
      <c r="A183" t="s">
        <v>24</v>
      </c>
      <c r="B183" t="str">
        <f>LEFT(Tabla1[[#This Row],[Organización compras]],2)</f>
        <v>CL</v>
      </c>
      <c r="C183" t="s">
        <v>339</v>
      </c>
      <c r="D183">
        <v>601</v>
      </c>
      <c r="E183" t="str">
        <f>VLOOKUP(Tabla1[[#This Row],[Grupo de compras]],'Grupo compras'!$A$1:$B$115,2,FALSE)</f>
        <v>CL Center Manager</v>
      </c>
      <c r="F183" t="s">
        <v>918</v>
      </c>
      <c r="G183" t="str">
        <f>LEFT(Tabla1[[#This Row],[Solicitud de pedido]],2)</f>
        <v>13</v>
      </c>
      <c r="H183" t="s">
        <v>919</v>
      </c>
      <c r="I183" t="s">
        <v>88</v>
      </c>
      <c r="J183" t="s">
        <v>920</v>
      </c>
      <c r="K183" t="s">
        <v>921</v>
      </c>
      <c r="L183" s="1">
        <v>46090</v>
      </c>
      <c r="M183" t="s">
        <v>74</v>
      </c>
      <c r="N183" t="s">
        <v>45</v>
      </c>
      <c r="O183" t="s">
        <v>0</v>
      </c>
      <c r="P183" t="s">
        <v>588</v>
      </c>
      <c r="Q183" t="s">
        <v>589</v>
      </c>
      <c r="R183" s="2">
        <v>351.13</v>
      </c>
      <c r="S183" s="37">
        <f>Tabla1[[#This Row],[Valor total]]/'T.C.'!$B$4</f>
        <v>14630.416666666666</v>
      </c>
      <c r="T183" t="s">
        <v>11</v>
      </c>
      <c r="U183" t="s">
        <v>3</v>
      </c>
    </row>
    <row r="184" spans="1:21" x14ac:dyDescent="0.25">
      <c r="A184" t="s">
        <v>47</v>
      </c>
      <c r="B184" t="str">
        <f>LEFT(Tabla1[[#This Row],[Organización compras]],2)</f>
        <v>CL</v>
      </c>
      <c r="C184" t="s">
        <v>339</v>
      </c>
      <c r="D184">
        <v>601</v>
      </c>
      <c r="E184" t="str">
        <f>VLOOKUP(Tabla1[[#This Row],[Grupo de compras]],'Grupo compras'!$A$1:$B$115,2,FALSE)</f>
        <v>CL Center Manager</v>
      </c>
      <c r="F184" t="s">
        <v>918</v>
      </c>
      <c r="G184" t="str">
        <f>LEFT(Tabla1[[#This Row],[Solicitud de pedido]],2)</f>
        <v>13</v>
      </c>
      <c r="H184" t="s">
        <v>922</v>
      </c>
      <c r="I184" t="s">
        <v>88</v>
      </c>
      <c r="J184" t="s">
        <v>923</v>
      </c>
      <c r="K184" t="s">
        <v>924</v>
      </c>
      <c r="L184" s="1">
        <v>46090</v>
      </c>
      <c r="M184" t="s">
        <v>74</v>
      </c>
      <c r="N184" t="s">
        <v>45</v>
      </c>
      <c r="O184" t="s">
        <v>0</v>
      </c>
      <c r="P184" t="s">
        <v>588</v>
      </c>
      <c r="Q184" t="s">
        <v>589</v>
      </c>
      <c r="R184" s="2">
        <v>351.13</v>
      </c>
      <c r="S184" s="37">
        <f>Tabla1[[#This Row],[Valor total]]/'T.C.'!$B$4</f>
        <v>14630.416666666666</v>
      </c>
      <c r="T184" t="s">
        <v>11</v>
      </c>
      <c r="U184" t="s">
        <v>3</v>
      </c>
    </row>
    <row r="185" spans="1:21" x14ac:dyDescent="0.25">
      <c r="A185" t="s">
        <v>925</v>
      </c>
      <c r="B185" t="str">
        <f>LEFT(Tabla1[[#This Row],[Organización compras]],2)</f>
        <v>PE</v>
      </c>
      <c r="C185" t="s">
        <v>340</v>
      </c>
      <c r="D185">
        <v>803</v>
      </c>
      <c r="E185" t="str">
        <f>VLOOKUP(Tabla1[[#This Row],[Grupo de compras]],'Grupo compras'!$A$1:$B$115,2,FALSE)</f>
        <v>PE Ops Out/Strips</v>
      </c>
      <c r="F185" t="s">
        <v>926</v>
      </c>
      <c r="G185" t="str">
        <f>LEFT(Tabla1[[#This Row],[Solicitud de pedido]],2)</f>
        <v>12</v>
      </c>
      <c r="H185" t="s">
        <v>927</v>
      </c>
      <c r="I185" t="s">
        <v>88</v>
      </c>
      <c r="J185" t="s">
        <v>928</v>
      </c>
      <c r="K185" t="s">
        <v>929</v>
      </c>
      <c r="L185" s="1">
        <v>46091</v>
      </c>
      <c r="M185" t="s">
        <v>930</v>
      </c>
      <c r="N185" t="s">
        <v>1</v>
      </c>
      <c r="O185" t="s">
        <v>0</v>
      </c>
      <c r="P185" t="s">
        <v>931</v>
      </c>
      <c r="Q185" t="s">
        <v>932</v>
      </c>
      <c r="R185" s="2">
        <v>49617.599999999999</v>
      </c>
      <c r="S185" s="37">
        <f>Tabla1[[#This Row],[Valor total]]/'T.C.'!$B$2</f>
        <v>14381.91304347826</v>
      </c>
      <c r="T185" t="s">
        <v>2</v>
      </c>
      <c r="U185" t="s">
        <v>3</v>
      </c>
    </row>
    <row r="186" spans="1:21" x14ac:dyDescent="0.25">
      <c r="A186" t="s">
        <v>380</v>
      </c>
      <c r="B186" t="str">
        <f>LEFT(Tabla1[[#This Row],[Organización compras]],2)</f>
        <v>PE</v>
      </c>
      <c r="C186" t="s">
        <v>340</v>
      </c>
      <c r="D186">
        <v>805</v>
      </c>
      <c r="E186" t="str">
        <f>VLOOKUP(Tabla1[[#This Row],[Grupo de compras]],'Grupo compras'!$A$1:$B$115,2,FALSE)</f>
        <v>PE Gcia InfrayDes</v>
      </c>
      <c r="F186" t="s">
        <v>933</v>
      </c>
      <c r="G186" t="str">
        <f>LEFT(Tabla1[[#This Row],[Solicitud de pedido]],2)</f>
        <v>12</v>
      </c>
      <c r="H186" t="s">
        <v>934</v>
      </c>
      <c r="I186" t="s">
        <v>88</v>
      </c>
      <c r="J186" t="s">
        <v>935</v>
      </c>
      <c r="K186" t="s">
        <v>936</v>
      </c>
      <c r="L186" s="1">
        <v>46059</v>
      </c>
      <c r="M186" t="s">
        <v>400</v>
      </c>
      <c r="N186" t="s">
        <v>1</v>
      </c>
      <c r="O186" t="s">
        <v>5</v>
      </c>
      <c r="P186" t="s">
        <v>937</v>
      </c>
      <c r="Q186" t="s">
        <v>938</v>
      </c>
      <c r="R186" s="2">
        <v>49500</v>
      </c>
      <c r="S186" s="37">
        <f>Tabla1[[#This Row],[Valor total]]/'T.C.'!$B$2</f>
        <v>14347.82608695652</v>
      </c>
      <c r="T186" t="s">
        <v>2</v>
      </c>
      <c r="U186" t="s">
        <v>3</v>
      </c>
    </row>
    <row r="187" spans="1:21" x14ac:dyDescent="0.25">
      <c r="A187" t="s">
        <v>7</v>
      </c>
      <c r="B187" t="str">
        <f>LEFT(Tabla1[[#This Row],[Organización compras]],2)</f>
        <v>CL</v>
      </c>
      <c r="C187" t="s">
        <v>339</v>
      </c>
      <c r="D187">
        <v>614</v>
      </c>
      <c r="E187" t="str">
        <f>VLOOKUP(Tabla1[[#This Row],[Grupo de compras]],'Grupo compras'!$A$1:$B$115,2,FALSE)</f>
        <v>CL Explotación TI</v>
      </c>
      <c r="F187" t="s">
        <v>363</v>
      </c>
      <c r="G187" t="str">
        <f>LEFT(Tabla1[[#This Row],[Solicitud de pedido]],2)</f>
        <v>12</v>
      </c>
      <c r="H187" t="s">
        <v>939</v>
      </c>
      <c r="I187" t="s">
        <v>88</v>
      </c>
      <c r="J187" t="s">
        <v>940</v>
      </c>
      <c r="K187" t="s">
        <v>941</v>
      </c>
      <c r="L187" s="1">
        <v>46043</v>
      </c>
      <c r="M187" t="s">
        <v>363</v>
      </c>
      <c r="N187" t="s">
        <v>1</v>
      </c>
      <c r="O187" t="s">
        <v>5</v>
      </c>
      <c r="P187" t="s">
        <v>942</v>
      </c>
      <c r="Q187" t="s">
        <v>943</v>
      </c>
      <c r="R187" s="2">
        <v>14258</v>
      </c>
      <c r="S187" s="37">
        <f>Tabla1[[#This Row],[Valor total]]</f>
        <v>14258</v>
      </c>
      <c r="T187" t="s">
        <v>662</v>
      </c>
      <c r="U187" t="s">
        <v>3</v>
      </c>
    </row>
    <row r="188" spans="1:21" x14ac:dyDescent="0.25">
      <c r="A188" t="s">
        <v>7</v>
      </c>
      <c r="B188" t="str">
        <f>LEFT(Tabla1[[#This Row],[Organización compras]],2)</f>
        <v>CL</v>
      </c>
      <c r="C188" t="s">
        <v>339</v>
      </c>
      <c r="D188">
        <v>935</v>
      </c>
      <c r="E188" t="str">
        <f>VLOOKUP(Tabla1[[#This Row],[Grupo de compras]],'Grupo compras'!$A$1:$B$115,2,FALSE)</f>
        <v>Corp Gte C Comerc</v>
      </c>
      <c r="F188" t="s">
        <v>944</v>
      </c>
      <c r="G188" t="str">
        <f>LEFT(Tabla1[[#This Row],[Solicitud de pedido]],2)</f>
        <v>12</v>
      </c>
      <c r="H188" t="s">
        <v>945</v>
      </c>
      <c r="I188" t="s">
        <v>88</v>
      </c>
      <c r="J188" t="s">
        <v>946</v>
      </c>
      <c r="K188" t="s">
        <v>947</v>
      </c>
      <c r="L188" s="1">
        <v>46079</v>
      </c>
      <c r="M188" t="s">
        <v>944</v>
      </c>
      <c r="N188" t="s">
        <v>1</v>
      </c>
      <c r="O188" t="s">
        <v>0</v>
      </c>
      <c r="P188" t="s">
        <v>948</v>
      </c>
      <c r="Q188" t="s">
        <v>949</v>
      </c>
      <c r="R188" s="2">
        <v>340</v>
      </c>
      <c r="S188" s="37">
        <f>Tabla1[[#This Row],[Valor total]]/'T.C.'!$B$4</f>
        <v>14166.666666666666</v>
      </c>
      <c r="T188" t="s">
        <v>11</v>
      </c>
      <c r="U188" t="s">
        <v>3</v>
      </c>
    </row>
    <row r="189" spans="1:21" x14ac:dyDescent="0.25">
      <c r="A189" t="s">
        <v>7</v>
      </c>
      <c r="B189" t="str">
        <f>LEFT(Tabla1[[#This Row],[Organización compras]],2)</f>
        <v>CL</v>
      </c>
      <c r="C189" t="s">
        <v>339</v>
      </c>
      <c r="D189">
        <v>626</v>
      </c>
      <c r="E189" t="str">
        <f>VLOOKUP(Tabla1[[#This Row],[Grupo de compras]],'Grupo compras'!$A$1:$B$115,2,FALSE)</f>
        <v>CL Proyectos 3</v>
      </c>
      <c r="F189" t="s">
        <v>25</v>
      </c>
      <c r="G189" t="str">
        <f>LEFT(Tabla1[[#This Row],[Solicitud de pedido]],2)</f>
        <v>12</v>
      </c>
      <c r="H189" t="s">
        <v>950</v>
      </c>
      <c r="I189" t="s">
        <v>88</v>
      </c>
      <c r="J189" t="s">
        <v>951</v>
      </c>
      <c r="K189" t="s">
        <v>952</v>
      </c>
      <c r="L189" s="1">
        <v>46072</v>
      </c>
      <c r="M189" t="s">
        <v>26</v>
      </c>
      <c r="N189" t="s">
        <v>1</v>
      </c>
      <c r="O189" t="s">
        <v>0</v>
      </c>
      <c r="P189" t="s">
        <v>582</v>
      </c>
      <c r="Q189" t="s">
        <v>583</v>
      </c>
      <c r="R189" s="2">
        <v>332.64</v>
      </c>
      <c r="S189" s="37">
        <f>Tabla1[[#This Row],[Valor total]]/'T.C.'!$B$4</f>
        <v>13860</v>
      </c>
      <c r="T189" t="s">
        <v>11</v>
      </c>
      <c r="U189" t="s">
        <v>3</v>
      </c>
    </row>
    <row r="190" spans="1:21" x14ac:dyDescent="0.25">
      <c r="A190" t="s">
        <v>7</v>
      </c>
      <c r="B190" t="str">
        <f>LEFT(Tabla1[[#This Row],[Organización compras]],2)</f>
        <v>CL</v>
      </c>
      <c r="C190" t="s">
        <v>339</v>
      </c>
      <c r="D190">
        <v>607</v>
      </c>
      <c r="E190" t="str">
        <f>VLOOKUP(Tabla1[[#This Row],[Grupo de compras]],'Grupo compras'!$A$1:$B$115,2,FALSE)</f>
        <v>CL Gcia Desarrollo</v>
      </c>
      <c r="F190" t="s">
        <v>953</v>
      </c>
      <c r="G190" t="str">
        <f>LEFT(Tabla1[[#This Row],[Solicitud de pedido]],2)</f>
        <v>12</v>
      </c>
      <c r="H190" t="s">
        <v>954</v>
      </c>
      <c r="I190" t="s">
        <v>88</v>
      </c>
      <c r="J190" t="s">
        <v>955</v>
      </c>
      <c r="K190" t="s">
        <v>956</v>
      </c>
      <c r="L190" s="1">
        <v>46057</v>
      </c>
      <c r="M190" t="s">
        <v>15</v>
      </c>
      <c r="N190" t="s">
        <v>1</v>
      </c>
      <c r="O190" t="s">
        <v>0</v>
      </c>
      <c r="P190" t="s">
        <v>957</v>
      </c>
      <c r="Q190" t="s">
        <v>958</v>
      </c>
      <c r="R190" s="2">
        <v>330</v>
      </c>
      <c r="S190" s="37">
        <f>Tabla1[[#This Row],[Valor total]]/'T.C.'!$B$4</f>
        <v>13750</v>
      </c>
      <c r="T190" t="s">
        <v>11</v>
      </c>
      <c r="U190" t="s">
        <v>3</v>
      </c>
    </row>
    <row r="191" spans="1:21" x14ac:dyDescent="0.25">
      <c r="A191" t="s">
        <v>7</v>
      </c>
      <c r="B191" t="str">
        <f>LEFT(Tabla1[[#This Row],[Organización compras]],2)</f>
        <v>CL</v>
      </c>
      <c r="C191" t="s">
        <v>339</v>
      </c>
      <c r="D191">
        <v>626</v>
      </c>
      <c r="E191" t="str">
        <f>VLOOKUP(Tabla1[[#This Row],[Grupo de compras]],'Grupo compras'!$A$1:$B$115,2,FALSE)</f>
        <v>CL Proyectos 3</v>
      </c>
      <c r="F191" t="s">
        <v>70</v>
      </c>
      <c r="G191" t="str">
        <f>LEFT(Tabla1[[#This Row],[Solicitud de pedido]],2)</f>
        <v>12</v>
      </c>
      <c r="H191" t="s">
        <v>959</v>
      </c>
      <c r="I191" t="s">
        <v>88</v>
      </c>
      <c r="J191" t="s">
        <v>960</v>
      </c>
      <c r="K191" t="s">
        <v>961</v>
      </c>
      <c r="L191" s="1">
        <v>46077</v>
      </c>
      <c r="M191" t="s">
        <v>26</v>
      </c>
      <c r="N191" t="s">
        <v>1</v>
      </c>
      <c r="O191" t="s">
        <v>0</v>
      </c>
      <c r="P191" t="s">
        <v>470</v>
      </c>
      <c r="Q191" t="s">
        <v>471</v>
      </c>
      <c r="R191" s="2">
        <v>327</v>
      </c>
      <c r="S191" s="37">
        <f>Tabla1[[#This Row],[Valor total]]/'T.C.'!$B$4</f>
        <v>13625</v>
      </c>
      <c r="T191" t="s">
        <v>11</v>
      </c>
      <c r="U191" t="s">
        <v>3</v>
      </c>
    </row>
    <row r="192" spans="1:21" x14ac:dyDescent="0.25">
      <c r="A192" t="s">
        <v>7</v>
      </c>
      <c r="B192" t="str">
        <f>LEFT(Tabla1[[#This Row],[Organización compras]],2)</f>
        <v>CL</v>
      </c>
      <c r="C192" t="s">
        <v>339</v>
      </c>
      <c r="D192">
        <v>910</v>
      </c>
      <c r="E192" t="str">
        <f>VLOOKUP(Tabla1[[#This Row],[Grupo de compras]],'Grupo compras'!$A$1:$B$115,2,FALSE)</f>
        <v>Corp A. Personas</v>
      </c>
      <c r="F192" t="s">
        <v>76</v>
      </c>
      <c r="G192" t="str">
        <f>LEFT(Tabla1[[#This Row],[Solicitud de pedido]],2)</f>
        <v>14</v>
      </c>
      <c r="H192" t="s">
        <v>962</v>
      </c>
      <c r="I192" t="s">
        <v>88</v>
      </c>
      <c r="J192" t="s">
        <v>963</v>
      </c>
      <c r="K192" t="s">
        <v>161</v>
      </c>
      <c r="L192" s="1">
        <v>46043</v>
      </c>
      <c r="M192" t="s">
        <v>10</v>
      </c>
      <c r="N192" t="s">
        <v>46</v>
      </c>
      <c r="O192" t="s">
        <v>0</v>
      </c>
      <c r="P192" t="s">
        <v>964</v>
      </c>
      <c r="Q192" t="s">
        <v>965</v>
      </c>
      <c r="R192" s="2">
        <v>12524542</v>
      </c>
      <c r="S192" s="37">
        <f>Tabla1[[#This Row],[Valor total]]/'T.C.'!$B$3</f>
        <v>13526.445843638288</v>
      </c>
      <c r="T192" t="s">
        <v>6</v>
      </c>
      <c r="U192" t="s">
        <v>3</v>
      </c>
    </row>
    <row r="193" spans="1:21" x14ac:dyDescent="0.25">
      <c r="A193" t="s">
        <v>4</v>
      </c>
      <c r="B193" t="str">
        <f>LEFT(Tabla1[[#This Row],[Organización compras]],2)</f>
        <v>CL</v>
      </c>
      <c r="C193" t="s">
        <v>339</v>
      </c>
      <c r="D193">
        <v>602</v>
      </c>
      <c r="E193" t="str">
        <f>VLOOKUP(Tabla1[[#This Row],[Grupo de compras]],'Grupo compras'!$A$1:$B$115,2,FALSE)</f>
        <v>CL Ops Mall</v>
      </c>
      <c r="F193" t="s">
        <v>358</v>
      </c>
      <c r="H193" t="s">
        <v>966</v>
      </c>
      <c r="I193" t="s">
        <v>88</v>
      </c>
      <c r="J193" t="s">
        <v>967</v>
      </c>
      <c r="K193" t="s">
        <v>642</v>
      </c>
      <c r="L193" s="1">
        <v>46092</v>
      </c>
      <c r="M193" t="s">
        <v>434</v>
      </c>
      <c r="N193" t="s">
        <v>1</v>
      </c>
      <c r="O193" t="s">
        <v>0</v>
      </c>
      <c r="P193" t="s">
        <v>643</v>
      </c>
      <c r="Q193" t="s">
        <v>644</v>
      </c>
      <c r="R193" s="2">
        <v>320</v>
      </c>
      <c r="S193" s="37">
        <f>Tabla1[[#This Row],[Valor total]]/'T.C.'!$B$4</f>
        <v>13333.333333333334</v>
      </c>
      <c r="T193" t="s">
        <v>11</v>
      </c>
      <c r="U193" t="s">
        <v>3</v>
      </c>
    </row>
    <row r="194" spans="1:21" x14ac:dyDescent="0.25">
      <c r="A194" t="s">
        <v>12</v>
      </c>
      <c r="B194" t="str">
        <f>LEFT(Tabla1[[#This Row],[Organización compras]],2)</f>
        <v>PE</v>
      </c>
      <c r="C194" t="s">
        <v>340</v>
      </c>
      <c r="D194">
        <v>928</v>
      </c>
      <c r="E194" t="str">
        <f>VLOOKUP(Tabla1[[#This Row],[Grupo de compras]],'Grupo compras'!$A$1:$B$115,2,FALSE)</f>
        <v>Corp Gest Riesgo</v>
      </c>
      <c r="F194" t="s">
        <v>85</v>
      </c>
      <c r="H194" t="s">
        <v>13013</v>
      </c>
      <c r="I194" t="s">
        <v>88</v>
      </c>
      <c r="J194" t="s">
        <v>13014</v>
      </c>
      <c r="K194" t="s">
        <v>13015</v>
      </c>
      <c r="L194" s="1">
        <v>46094</v>
      </c>
      <c r="M194" t="s">
        <v>74</v>
      </c>
      <c r="N194" t="s">
        <v>46</v>
      </c>
      <c r="O194" t="s">
        <v>0</v>
      </c>
      <c r="P194" t="s">
        <v>13016</v>
      </c>
      <c r="Q194" t="s">
        <v>13017</v>
      </c>
      <c r="R194" s="2">
        <v>13273</v>
      </c>
      <c r="S194" s="37">
        <f>Tabla1[[#This Row],[Valor total]]</f>
        <v>13273</v>
      </c>
      <c r="T194" t="s">
        <v>662</v>
      </c>
      <c r="U194" t="s">
        <v>3</v>
      </c>
    </row>
    <row r="195" spans="1:21" x14ac:dyDescent="0.25">
      <c r="A195" t="s">
        <v>7</v>
      </c>
      <c r="B195" t="str">
        <f>LEFT(Tabla1[[#This Row],[Organización compras]],2)</f>
        <v>CL</v>
      </c>
      <c r="C195" t="s">
        <v>339</v>
      </c>
      <c r="D195">
        <v>626</v>
      </c>
      <c r="E195" t="str">
        <f>VLOOKUP(Tabla1[[#This Row],[Grupo de compras]],'Grupo compras'!$A$1:$B$115,2,FALSE)</f>
        <v>CL Proyectos 3</v>
      </c>
      <c r="F195" t="s">
        <v>70</v>
      </c>
      <c r="G195" t="str">
        <f>LEFT(Tabla1[[#This Row],[Solicitud de pedido]],2)</f>
        <v>12</v>
      </c>
      <c r="H195" t="s">
        <v>968</v>
      </c>
      <c r="I195" t="s">
        <v>88</v>
      </c>
      <c r="J195" t="s">
        <v>969</v>
      </c>
      <c r="K195" t="s">
        <v>970</v>
      </c>
      <c r="L195" s="1">
        <v>46050</v>
      </c>
      <c r="M195" t="s">
        <v>26</v>
      </c>
      <c r="N195" t="s">
        <v>1</v>
      </c>
      <c r="O195" t="s">
        <v>0</v>
      </c>
      <c r="P195" t="s">
        <v>72</v>
      </c>
      <c r="Q195" t="s">
        <v>73</v>
      </c>
      <c r="R195" s="2">
        <v>317.75</v>
      </c>
      <c r="S195" s="37">
        <f>Tabla1[[#This Row],[Valor total]]/'T.C.'!$B$4</f>
        <v>13239.583333333334</v>
      </c>
      <c r="T195" t="s">
        <v>11</v>
      </c>
      <c r="U195" t="s">
        <v>3</v>
      </c>
    </row>
    <row r="196" spans="1:21" x14ac:dyDescent="0.25">
      <c r="A196" t="s">
        <v>373</v>
      </c>
      <c r="B196" t="str">
        <f>LEFT(Tabla1[[#This Row],[Organización compras]],2)</f>
        <v>PE</v>
      </c>
      <c r="C196" t="s">
        <v>340</v>
      </c>
      <c r="D196">
        <v>814</v>
      </c>
      <c r="E196" t="str">
        <f>VLOOKUP(Tabla1[[#This Row],[Grupo de compras]],'Grupo compras'!$A$1:$B$115,2,FALSE)</f>
        <v>PE Explotación TI</v>
      </c>
      <c r="F196" t="s">
        <v>893</v>
      </c>
      <c r="G196" t="str">
        <f>LEFT(Tabla1[[#This Row],[Solicitud de pedido]],2)</f>
        <v>13</v>
      </c>
      <c r="H196" t="s">
        <v>971</v>
      </c>
      <c r="I196" t="s">
        <v>88</v>
      </c>
      <c r="J196" t="s">
        <v>972</v>
      </c>
      <c r="K196" t="s">
        <v>973</v>
      </c>
      <c r="L196" s="1">
        <v>46076</v>
      </c>
      <c r="M196" t="s">
        <v>893</v>
      </c>
      <c r="N196" t="s">
        <v>45</v>
      </c>
      <c r="O196" t="s">
        <v>0</v>
      </c>
      <c r="P196" t="s">
        <v>974</v>
      </c>
      <c r="Q196" t="s">
        <v>975</v>
      </c>
      <c r="R196" s="2">
        <v>45672</v>
      </c>
      <c r="S196" s="37">
        <f>Tabla1[[#This Row],[Valor total]]/'T.C.'!$B$2</f>
        <v>13238.260869565216</v>
      </c>
      <c r="T196" t="s">
        <v>2</v>
      </c>
      <c r="U196" t="s">
        <v>3</v>
      </c>
    </row>
    <row r="197" spans="1:21" x14ac:dyDescent="0.25">
      <c r="A197" t="s">
        <v>373</v>
      </c>
      <c r="B197" t="str">
        <f>LEFT(Tabla1[[#This Row],[Organización compras]],2)</f>
        <v>PE</v>
      </c>
      <c r="C197" t="s">
        <v>340</v>
      </c>
      <c r="D197">
        <v>808</v>
      </c>
      <c r="E197" t="str">
        <f>VLOOKUP(Tabla1[[#This Row],[Grupo de compras]],'Grupo compras'!$A$1:$B$115,2,FALSE)</f>
        <v>PE Área Legal</v>
      </c>
      <c r="F197" t="s">
        <v>365</v>
      </c>
      <c r="G197" t="str">
        <f>LEFT(Tabla1[[#This Row],[Solicitud de pedido]],2)</f>
        <v>12</v>
      </c>
      <c r="H197" t="s">
        <v>976</v>
      </c>
      <c r="I197" t="s">
        <v>88</v>
      </c>
      <c r="J197" t="s">
        <v>977</v>
      </c>
      <c r="K197" t="s">
        <v>978</v>
      </c>
      <c r="L197" s="1">
        <v>46049</v>
      </c>
      <c r="M197" t="s">
        <v>485</v>
      </c>
      <c r="N197" t="s">
        <v>1</v>
      </c>
      <c r="O197" t="s">
        <v>0</v>
      </c>
      <c r="P197" t="s">
        <v>979</v>
      </c>
      <c r="Q197" t="s">
        <v>980</v>
      </c>
      <c r="R197" s="2">
        <v>13203.34</v>
      </c>
      <c r="S197" s="37">
        <f>Tabla1[[#This Row],[Valor total]]</f>
        <v>13203.34</v>
      </c>
      <c r="T197" t="s">
        <v>662</v>
      </c>
      <c r="U197" t="s">
        <v>3</v>
      </c>
    </row>
    <row r="198" spans="1:21" x14ac:dyDescent="0.25">
      <c r="A198" t="s">
        <v>7</v>
      </c>
      <c r="B198" t="str">
        <f>LEFT(Tabla1[[#This Row],[Organización compras]],2)</f>
        <v>CL</v>
      </c>
      <c r="C198" t="s">
        <v>339</v>
      </c>
      <c r="D198">
        <v>626</v>
      </c>
      <c r="E198" t="str">
        <f>VLOOKUP(Tabla1[[#This Row],[Grupo de compras]],'Grupo compras'!$A$1:$B$115,2,FALSE)</f>
        <v>CL Proyectos 3</v>
      </c>
      <c r="F198" t="s">
        <v>70</v>
      </c>
      <c r="G198" t="str">
        <f>LEFT(Tabla1[[#This Row],[Solicitud de pedido]],2)</f>
        <v>12</v>
      </c>
      <c r="H198" t="s">
        <v>981</v>
      </c>
      <c r="I198" t="s">
        <v>88</v>
      </c>
      <c r="J198" t="s">
        <v>982</v>
      </c>
      <c r="K198" t="s">
        <v>983</v>
      </c>
      <c r="L198" s="1">
        <v>46078</v>
      </c>
      <c r="M198" t="s">
        <v>26</v>
      </c>
      <c r="N198" t="s">
        <v>1</v>
      </c>
      <c r="O198" t="s">
        <v>0</v>
      </c>
      <c r="P198" t="s">
        <v>530</v>
      </c>
      <c r="Q198" t="s">
        <v>531</v>
      </c>
      <c r="R198" s="2">
        <v>316</v>
      </c>
      <c r="S198" s="37">
        <f>Tabla1[[#This Row],[Valor total]]/'T.C.'!$B$4</f>
        <v>13166.666666666666</v>
      </c>
      <c r="T198" t="s">
        <v>11</v>
      </c>
      <c r="U198" t="s">
        <v>3</v>
      </c>
    </row>
    <row r="199" spans="1:21" x14ac:dyDescent="0.25">
      <c r="A199" t="s">
        <v>7</v>
      </c>
      <c r="B199" t="str">
        <f>LEFT(Tabla1[[#This Row],[Organización compras]],2)</f>
        <v>CL</v>
      </c>
      <c r="C199" t="s">
        <v>339</v>
      </c>
      <c r="D199">
        <v>910</v>
      </c>
      <c r="E199" t="str">
        <f>VLOOKUP(Tabla1[[#This Row],[Grupo de compras]],'Grupo compras'!$A$1:$B$115,2,FALSE)</f>
        <v>Corp A. Personas</v>
      </c>
      <c r="F199" t="s">
        <v>12547</v>
      </c>
      <c r="H199" t="s">
        <v>12548</v>
      </c>
      <c r="I199" t="s">
        <v>88</v>
      </c>
      <c r="J199" t="s">
        <v>12549</v>
      </c>
      <c r="K199" t="s">
        <v>12550</v>
      </c>
      <c r="L199" s="1">
        <v>46099</v>
      </c>
      <c r="M199" t="s">
        <v>10</v>
      </c>
      <c r="N199" t="s">
        <v>1</v>
      </c>
      <c r="O199" t="s">
        <v>0</v>
      </c>
      <c r="P199" t="s">
        <v>12551</v>
      </c>
      <c r="Q199" t="s">
        <v>12552</v>
      </c>
      <c r="R199" s="2">
        <v>12190000</v>
      </c>
      <c r="S199" s="37">
        <f>Tabla1[[#This Row],[Valor total]]/'T.C.'!$B$3</f>
        <v>13165.142073374878</v>
      </c>
      <c r="T199" t="s">
        <v>6</v>
      </c>
      <c r="U199" t="s">
        <v>3</v>
      </c>
    </row>
    <row r="200" spans="1:21" x14ac:dyDescent="0.25">
      <c r="A200" t="s">
        <v>717</v>
      </c>
      <c r="B200" t="str">
        <f>LEFT(Tabla1[[#This Row],[Organización compras]],2)</f>
        <v>PE</v>
      </c>
      <c r="C200" t="s">
        <v>340</v>
      </c>
      <c r="D200">
        <v>809</v>
      </c>
      <c r="E200" t="str">
        <f>VLOOKUP(Tabla1[[#This Row],[Grupo de compras]],'Grupo compras'!$A$1:$B$115,2,FALSE)</f>
        <v>PE Gcia Marketing</v>
      </c>
      <c r="F200" t="s">
        <v>984</v>
      </c>
      <c r="G200" t="str">
        <f>LEFT(Tabla1[[#This Row],[Solicitud de pedido]],2)</f>
        <v>12</v>
      </c>
      <c r="H200" t="s">
        <v>985</v>
      </c>
      <c r="I200" t="s">
        <v>88</v>
      </c>
      <c r="J200" t="s">
        <v>986</v>
      </c>
      <c r="K200" t="s">
        <v>987</v>
      </c>
      <c r="L200" s="1">
        <v>46072</v>
      </c>
      <c r="M200" t="s">
        <v>406</v>
      </c>
      <c r="N200" t="s">
        <v>1</v>
      </c>
      <c r="O200" t="s">
        <v>0</v>
      </c>
      <c r="P200" t="s">
        <v>988</v>
      </c>
      <c r="Q200" t="s">
        <v>989</v>
      </c>
      <c r="R200" s="2">
        <v>45000</v>
      </c>
      <c r="S200" s="37">
        <f>Tabla1[[#This Row],[Valor total]]/'T.C.'!$B$2</f>
        <v>13043.478260869564</v>
      </c>
      <c r="T200" t="s">
        <v>2</v>
      </c>
      <c r="U200" t="s">
        <v>3</v>
      </c>
    </row>
    <row r="201" spans="1:21" x14ac:dyDescent="0.25">
      <c r="A201" t="s">
        <v>7</v>
      </c>
      <c r="B201" t="str">
        <f>LEFT(Tabla1[[#This Row],[Organización compras]],2)</f>
        <v>CL</v>
      </c>
      <c r="C201" t="s">
        <v>339</v>
      </c>
      <c r="D201">
        <v>626</v>
      </c>
      <c r="E201" t="str">
        <f>VLOOKUP(Tabla1[[#This Row],[Grupo de compras]],'Grupo compras'!$A$1:$B$115,2,FALSE)</f>
        <v>CL Proyectos 3</v>
      </c>
      <c r="F201" t="s">
        <v>70</v>
      </c>
      <c r="G201" t="str">
        <f>LEFT(Tabla1[[#This Row],[Solicitud de pedido]],2)</f>
        <v>12</v>
      </c>
      <c r="H201" t="s">
        <v>990</v>
      </c>
      <c r="I201" t="s">
        <v>88</v>
      </c>
      <c r="J201" t="s">
        <v>991</v>
      </c>
      <c r="K201" t="s">
        <v>992</v>
      </c>
      <c r="L201" s="1">
        <v>46036</v>
      </c>
      <c r="M201" t="s">
        <v>26</v>
      </c>
      <c r="N201" t="s">
        <v>1</v>
      </c>
      <c r="O201" t="s">
        <v>0</v>
      </c>
      <c r="P201" t="s">
        <v>993</v>
      </c>
      <c r="Q201" t="s">
        <v>994</v>
      </c>
      <c r="R201" s="2">
        <v>311</v>
      </c>
      <c r="S201" s="37">
        <f>Tabla1[[#This Row],[Valor total]]/'T.C.'!$B$4</f>
        <v>12958.333333333334</v>
      </c>
      <c r="T201" t="s">
        <v>11</v>
      </c>
      <c r="U201" t="s">
        <v>3</v>
      </c>
    </row>
    <row r="202" spans="1:21" x14ac:dyDescent="0.25">
      <c r="A202" t="s">
        <v>7</v>
      </c>
      <c r="B202" t="str">
        <f>LEFT(Tabla1[[#This Row],[Organización compras]],2)</f>
        <v>CL</v>
      </c>
      <c r="C202" t="s">
        <v>339</v>
      </c>
      <c r="D202">
        <v>604</v>
      </c>
      <c r="E202" t="str">
        <f>VLOOKUP(Tabla1[[#This Row],[Grupo de compras]],'Grupo compras'!$A$1:$B$115,2,FALSE)</f>
        <v>CL Marketing Mall</v>
      </c>
      <c r="F202" t="s">
        <v>59</v>
      </c>
      <c r="G202" t="str">
        <f>LEFT(Tabla1[[#This Row],[Solicitud de pedido]],2)</f>
        <v>12</v>
      </c>
      <c r="H202" t="s">
        <v>995</v>
      </c>
      <c r="I202" t="s">
        <v>88</v>
      </c>
      <c r="J202" t="s">
        <v>996</v>
      </c>
      <c r="K202" t="s">
        <v>997</v>
      </c>
      <c r="L202" s="1">
        <v>46055</v>
      </c>
      <c r="M202" t="s">
        <v>59</v>
      </c>
      <c r="N202" t="s">
        <v>1</v>
      </c>
      <c r="O202" t="s">
        <v>0</v>
      </c>
      <c r="P202" t="s">
        <v>998</v>
      </c>
      <c r="Q202" t="s">
        <v>999</v>
      </c>
      <c r="R202" s="2">
        <v>310</v>
      </c>
      <c r="S202" s="37">
        <f>Tabla1[[#This Row],[Valor total]]/'T.C.'!$B$4</f>
        <v>12916.666666666666</v>
      </c>
      <c r="T202" t="s">
        <v>11</v>
      </c>
      <c r="U202" t="s">
        <v>3</v>
      </c>
    </row>
    <row r="203" spans="1:21" x14ac:dyDescent="0.25">
      <c r="A203" t="s">
        <v>16</v>
      </c>
      <c r="B203" t="str">
        <f>LEFT(Tabla1[[#This Row],[Organización compras]],2)</f>
        <v>PE</v>
      </c>
      <c r="C203" t="s">
        <v>681</v>
      </c>
      <c r="D203">
        <v>802</v>
      </c>
      <c r="E203" t="str">
        <f>VLOOKUP(Tabla1[[#This Row],[Grupo de compras]],'Grupo compras'!$A$1:$B$115,2,FALSE)</f>
        <v>PE Ops Mall</v>
      </c>
      <c r="F203" t="s">
        <v>37</v>
      </c>
      <c r="G203" t="str">
        <f>LEFT(Tabla1[[#This Row],[Solicitud de pedido]],2)</f>
        <v>12</v>
      </c>
      <c r="H203" t="s">
        <v>1000</v>
      </c>
      <c r="I203" t="s">
        <v>88</v>
      </c>
      <c r="J203" t="s">
        <v>1001</v>
      </c>
      <c r="K203" t="s">
        <v>1002</v>
      </c>
      <c r="L203" s="1">
        <v>46071</v>
      </c>
      <c r="M203" t="s">
        <v>43</v>
      </c>
      <c r="N203" t="s">
        <v>1</v>
      </c>
      <c r="O203" t="s">
        <v>44</v>
      </c>
      <c r="P203" t="s">
        <v>1003</v>
      </c>
      <c r="Q203" t="s">
        <v>1004</v>
      </c>
      <c r="R203" s="2">
        <v>44559.85</v>
      </c>
      <c r="S203" s="37">
        <f>Tabla1[[#This Row],[Valor total]]/'T.C.'!$B$2</f>
        <v>12915.898550724636</v>
      </c>
      <c r="T203" t="s">
        <v>2</v>
      </c>
      <c r="U203" t="s">
        <v>3</v>
      </c>
    </row>
    <row r="204" spans="1:21" x14ac:dyDescent="0.25">
      <c r="A204" t="s">
        <v>7</v>
      </c>
      <c r="B204" t="str">
        <f>LEFT(Tabla1[[#This Row],[Organización compras]],2)</f>
        <v>CL</v>
      </c>
      <c r="C204" t="s">
        <v>339</v>
      </c>
      <c r="D204">
        <v>901</v>
      </c>
      <c r="E204" t="str">
        <f>VLOOKUP(Tabla1[[#This Row],[Grupo de compras]],'Grupo compras'!$A$1:$B$115,2,FALSE)</f>
        <v>Corp Gcia Contral</v>
      </c>
      <c r="F204" t="s">
        <v>361</v>
      </c>
      <c r="G204" t="str">
        <f>LEFT(Tabla1[[#This Row],[Solicitud de pedido]],2)</f>
        <v>12</v>
      </c>
      <c r="H204" t="s">
        <v>1005</v>
      </c>
      <c r="I204" t="s">
        <v>88</v>
      </c>
      <c r="J204" t="s">
        <v>1006</v>
      </c>
      <c r="K204" t="s">
        <v>1007</v>
      </c>
      <c r="L204" s="1">
        <v>46058</v>
      </c>
      <c r="M204" t="s">
        <v>361</v>
      </c>
      <c r="N204" t="s">
        <v>1</v>
      </c>
      <c r="O204" t="s">
        <v>0</v>
      </c>
      <c r="P204" t="s">
        <v>780</v>
      </c>
      <c r="Q204" t="s">
        <v>781</v>
      </c>
      <c r="R204" s="2">
        <v>309</v>
      </c>
      <c r="S204" s="37">
        <f>Tabla1[[#This Row],[Valor total]]/'T.C.'!$B$4</f>
        <v>12875</v>
      </c>
      <c r="T204" t="s">
        <v>11</v>
      </c>
      <c r="U204" t="s">
        <v>3</v>
      </c>
    </row>
    <row r="205" spans="1:21" x14ac:dyDescent="0.25">
      <c r="A205" t="s">
        <v>12</v>
      </c>
      <c r="B205" t="str">
        <f>LEFT(Tabla1[[#This Row],[Organización compras]],2)</f>
        <v>PE</v>
      </c>
      <c r="C205" t="s">
        <v>340</v>
      </c>
      <c r="D205">
        <v>802</v>
      </c>
      <c r="E205" t="str">
        <f>VLOOKUP(Tabla1[[#This Row],[Grupo de compras]],'Grupo compras'!$A$1:$B$115,2,FALSE)</f>
        <v>PE Ops Mall</v>
      </c>
      <c r="F205" t="s">
        <v>360</v>
      </c>
      <c r="G205" t="str">
        <f>LEFT(Tabla1[[#This Row],[Solicitud de pedido]],2)</f>
        <v>12</v>
      </c>
      <c r="H205" t="s">
        <v>1008</v>
      </c>
      <c r="I205" t="s">
        <v>88</v>
      </c>
      <c r="J205" t="s">
        <v>1009</v>
      </c>
      <c r="K205" t="s">
        <v>1010</v>
      </c>
      <c r="L205" s="1">
        <v>46086</v>
      </c>
      <c r="M205" t="s">
        <v>14</v>
      </c>
      <c r="N205" t="s">
        <v>1</v>
      </c>
      <c r="O205" t="s">
        <v>0</v>
      </c>
      <c r="P205" t="s">
        <v>1011</v>
      </c>
      <c r="Q205" t="s">
        <v>1012</v>
      </c>
      <c r="R205" s="2">
        <v>44418.55</v>
      </c>
      <c r="S205" s="37">
        <f>Tabla1[[#This Row],[Valor total]]/'T.C.'!$B$2</f>
        <v>12874.942028985508</v>
      </c>
      <c r="T205" t="s">
        <v>2</v>
      </c>
      <c r="U205" t="s">
        <v>3</v>
      </c>
    </row>
    <row r="206" spans="1:21" x14ac:dyDescent="0.25">
      <c r="A206" t="s">
        <v>12</v>
      </c>
      <c r="B206" t="str">
        <f>LEFT(Tabla1[[#This Row],[Organización compras]],2)</f>
        <v>PE</v>
      </c>
      <c r="C206" t="s">
        <v>340</v>
      </c>
      <c r="D206">
        <v>802</v>
      </c>
      <c r="E206" t="str">
        <f>VLOOKUP(Tabla1[[#This Row],[Grupo de compras]],'Grupo compras'!$A$1:$B$115,2,FALSE)</f>
        <v>PE Ops Mall</v>
      </c>
      <c r="F206" t="s">
        <v>9282</v>
      </c>
      <c r="H206" t="s">
        <v>11715</v>
      </c>
      <c r="I206" t="s">
        <v>88</v>
      </c>
      <c r="J206" t="s">
        <v>11716</v>
      </c>
      <c r="K206" t="s">
        <v>11717</v>
      </c>
      <c r="L206" s="1">
        <v>46093</v>
      </c>
      <c r="M206" t="s">
        <v>14</v>
      </c>
      <c r="N206" t="s">
        <v>1</v>
      </c>
      <c r="O206" t="s">
        <v>0</v>
      </c>
      <c r="P206" t="s">
        <v>1011</v>
      </c>
      <c r="Q206" t="s">
        <v>1012</v>
      </c>
      <c r="R206" s="2">
        <v>44418.55</v>
      </c>
      <c r="S206" s="37">
        <f>Tabla1[[#This Row],[Valor total]]/'T.C.'!$B$2</f>
        <v>12874.942028985508</v>
      </c>
      <c r="T206" t="s">
        <v>2</v>
      </c>
      <c r="U206" t="s">
        <v>3</v>
      </c>
    </row>
    <row r="207" spans="1:21" x14ac:dyDescent="0.25">
      <c r="A207" t="s">
        <v>31</v>
      </c>
      <c r="B207" t="str">
        <f>LEFT(Tabla1[[#This Row],[Organización compras]],2)</f>
        <v>CO</v>
      </c>
      <c r="C207" t="s">
        <v>338</v>
      </c>
      <c r="D207">
        <v>702</v>
      </c>
      <c r="E207" t="str">
        <f>VLOOKUP(Tabla1[[#This Row],[Grupo de compras]],'Grupo compras'!$A$1:$B$115,2,FALSE)</f>
        <v>CO Ops Mall</v>
      </c>
      <c r="F207" t="s">
        <v>1013</v>
      </c>
      <c r="G207" t="str">
        <f>LEFT(Tabla1[[#This Row],[Solicitud de pedido]],2)</f>
        <v>12</v>
      </c>
      <c r="H207" t="s">
        <v>1014</v>
      </c>
      <c r="I207" t="s">
        <v>88</v>
      </c>
      <c r="J207" t="s">
        <v>1015</v>
      </c>
      <c r="K207" t="s">
        <v>1016</v>
      </c>
      <c r="L207" s="1">
        <v>46036</v>
      </c>
      <c r="M207" t="s">
        <v>32</v>
      </c>
      <c r="N207" t="s">
        <v>1</v>
      </c>
      <c r="O207" t="s">
        <v>0</v>
      </c>
      <c r="P207" t="s">
        <v>1017</v>
      </c>
      <c r="Q207" t="s">
        <v>1018</v>
      </c>
      <c r="R207" s="2">
        <v>47225000</v>
      </c>
      <c r="S207" s="37">
        <f>Tabla1[[#This Row],[Valor total]]/'T.C.'!$B$5</f>
        <v>12839.858618814573</v>
      </c>
      <c r="T207" t="s">
        <v>18</v>
      </c>
      <c r="U207" t="s">
        <v>3</v>
      </c>
    </row>
    <row r="208" spans="1:21" x14ac:dyDescent="0.25">
      <c r="A208" t="s">
        <v>12</v>
      </c>
      <c r="B208" t="str">
        <f>LEFT(Tabla1[[#This Row],[Organización compras]],2)</f>
        <v>PE</v>
      </c>
      <c r="C208" t="s">
        <v>340</v>
      </c>
      <c r="D208">
        <v>802</v>
      </c>
      <c r="E208" t="str">
        <f>VLOOKUP(Tabla1[[#This Row],[Grupo de compras]],'Grupo compras'!$A$1:$B$115,2,FALSE)</f>
        <v>PE Ops Mall</v>
      </c>
      <c r="F208" t="s">
        <v>360</v>
      </c>
      <c r="G208" t="str">
        <f>LEFT(Tabla1[[#This Row],[Solicitud de pedido]],2)</f>
        <v>12</v>
      </c>
      <c r="H208" t="s">
        <v>1019</v>
      </c>
      <c r="I208" t="s">
        <v>88</v>
      </c>
      <c r="J208" t="s">
        <v>1020</v>
      </c>
      <c r="K208" t="s">
        <v>1021</v>
      </c>
      <c r="L208" s="1">
        <v>46048</v>
      </c>
      <c r="M208" t="s">
        <v>14</v>
      </c>
      <c r="N208" t="s">
        <v>1</v>
      </c>
      <c r="O208" t="s">
        <v>0</v>
      </c>
      <c r="P208" t="s">
        <v>1011</v>
      </c>
      <c r="Q208" t="s">
        <v>1012</v>
      </c>
      <c r="R208" s="2">
        <v>43864.29</v>
      </c>
      <c r="S208" s="37">
        <f>Tabla1[[#This Row],[Valor total]]/'T.C.'!$B$2</f>
        <v>12714.286956521739</v>
      </c>
      <c r="T208" t="s">
        <v>2</v>
      </c>
      <c r="U208" t="s">
        <v>3</v>
      </c>
    </row>
    <row r="209" spans="1:21" x14ac:dyDescent="0.25">
      <c r="A209" t="s">
        <v>90</v>
      </c>
      <c r="B209" t="str">
        <f>LEFT(Tabla1[[#This Row],[Organización compras]],2)</f>
        <v>CL</v>
      </c>
      <c r="C209" t="s">
        <v>339</v>
      </c>
      <c r="D209">
        <v>602</v>
      </c>
      <c r="E209" t="str">
        <f>VLOOKUP(Tabla1[[#This Row],[Grupo de compras]],'Grupo compras'!$A$1:$B$115,2,FALSE)</f>
        <v>CL Ops Mall</v>
      </c>
      <c r="F209" t="s">
        <v>91</v>
      </c>
      <c r="G209" t="str">
        <f>LEFT(Tabla1[[#This Row],[Solicitud de pedido]],2)</f>
        <v>12</v>
      </c>
      <c r="H209" t="s">
        <v>1022</v>
      </c>
      <c r="I209" t="s">
        <v>88</v>
      </c>
      <c r="J209" t="s">
        <v>1023</v>
      </c>
      <c r="K209" t="s">
        <v>1024</v>
      </c>
      <c r="L209" s="1">
        <v>46076</v>
      </c>
      <c r="M209" t="s">
        <v>91</v>
      </c>
      <c r="N209" t="s">
        <v>1</v>
      </c>
      <c r="O209" t="s">
        <v>0</v>
      </c>
      <c r="P209" t="s">
        <v>1025</v>
      </c>
      <c r="Q209" t="s">
        <v>1026</v>
      </c>
      <c r="R209" s="2">
        <v>11722900</v>
      </c>
      <c r="S209" s="37">
        <f>Tabla1[[#This Row],[Valor total]]/'T.C.'!$B$3</f>
        <v>12660.676293024311</v>
      </c>
      <c r="T209" t="s">
        <v>6</v>
      </c>
      <c r="U209" t="s">
        <v>3</v>
      </c>
    </row>
    <row r="210" spans="1:21" x14ac:dyDescent="0.25">
      <c r="A210" t="s">
        <v>7</v>
      </c>
      <c r="B210" t="str">
        <f>LEFT(Tabla1[[#This Row],[Organización compras]],2)</f>
        <v>CL</v>
      </c>
      <c r="C210" t="s">
        <v>339</v>
      </c>
      <c r="D210">
        <v>930</v>
      </c>
      <c r="E210" t="str">
        <f>VLOOKUP(Tabla1[[#This Row],[Grupo de compras]],'Grupo compras'!$A$1:$B$115,2,FALSE)</f>
        <v>Corp Desarro. TI</v>
      </c>
      <c r="F210" t="s">
        <v>1610</v>
      </c>
      <c r="H210" t="s">
        <v>12573</v>
      </c>
      <c r="I210" t="s">
        <v>89</v>
      </c>
      <c r="J210" t="s">
        <v>12574</v>
      </c>
      <c r="K210" t="s">
        <v>12576</v>
      </c>
      <c r="L210" s="1">
        <v>46097</v>
      </c>
      <c r="M210" t="s">
        <v>1614</v>
      </c>
      <c r="N210" t="s">
        <v>1</v>
      </c>
      <c r="O210" t="s">
        <v>0</v>
      </c>
      <c r="P210" t="s">
        <v>540</v>
      </c>
      <c r="Q210" t="s">
        <v>541</v>
      </c>
      <c r="R210" s="2">
        <v>300</v>
      </c>
      <c r="S210" s="37">
        <f>Tabla1[[#This Row],[Valor total]]/'T.C.'!$B$4</f>
        <v>12500</v>
      </c>
      <c r="T210" t="s">
        <v>11</v>
      </c>
      <c r="U210" t="s">
        <v>3</v>
      </c>
    </row>
    <row r="211" spans="1:21" x14ac:dyDescent="0.25">
      <c r="A211" t="s">
        <v>7</v>
      </c>
      <c r="B211" t="str">
        <f>LEFT(Tabla1[[#This Row],[Organización compras]],2)</f>
        <v>CL</v>
      </c>
      <c r="C211" t="s">
        <v>339</v>
      </c>
      <c r="D211">
        <v>930</v>
      </c>
      <c r="E211" t="str">
        <f>VLOOKUP(Tabla1[[#This Row],[Grupo de compras]],'Grupo compras'!$A$1:$B$115,2,FALSE)</f>
        <v>Corp Desarro. TI</v>
      </c>
      <c r="F211" t="s">
        <v>1610</v>
      </c>
      <c r="H211" t="s">
        <v>12573</v>
      </c>
      <c r="I211" t="s">
        <v>101</v>
      </c>
      <c r="J211" t="s">
        <v>12574</v>
      </c>
      <c r="K211" t="s">
        <v>12579</v>
      </c>
      <c r="L211" s="1">
        <v>46097</v>
      </c>
      <c r="M211" t="s">
        <v>1614</v>
      </c>
      <c r="N211" t="s">
        <v>1</v>
      </c>
      <c r="O211" t="s">
        <v>0</v>
      </c>
      <c r="P211" t="s">
        <v>540</v>
      </c>
      <c r="Q211" t="s">
        <v>541</v>
      </c>
      <c r="R211" s="2">
        <v>300</v>
      </c>
      <c r="S211" s="37">
        <f>Tabla1[[#This Row],[Valor total]]/'T.C.'!$B$4</f>
        <v>12500</v>
      </c>
      <c r="T211" t="s">
        <v>11</v>
      </c>
      <c r="U211" t="s">
        <v>3</v>
      </c>
    </row>
    <row r="212" spans="1:21" x14ac:dyDescent="0.25">
      <c r="A212" t="s">
        <v>12</v>
      </c>
      <c r="B212" t="str">
        <f>LEFT(Tabla1[[#This Row],[Organización compras]],2)</f>
        <v>PE</v>
      </c>
      <c r="C212" t="s">
        <v>340</v>
      </c>
      <c r="D212">
        <v>802</v>
      </c>
      <c r="E212" t="str">
        <f>VLOOKUP(Tabla1[[#This Row],[Grupo de compras]],'Grupo compras'!$A$1:$B$115,2,FALSE)</f>
        <v>PE Ops Mall</v>
      </c>
      <c r="F212" t="s">
        <v>13</v>
      </c>
      <c r="G212" t="str">
        <f>LEFT(Tabla1[[#This Row],[Solicitud de pedido]],2)</f>
        <v>13</v>
      </c>
      <c r="H212" t="s">
        <v>1027</v>
      </c>
      <c r="I212" t="s">
        <v>88</v>
      </c>
      <c r="J212" t="s">
        <v>1028</v>
      </c>
      <c r="K212" t="s">
        <v>1029</v>
      </c>
      <c r="L212" s="1">
        <v>46084</v>
      </c>
      <c r="M212" t="s">
        <v>14</v>
      </c>
      <c r="N212" t="s">
        <v>45</v>
      </c>
      <c r="O212" t="s">
        <v>0</v>
      </c>
      <c r="P212" t="s">
        <v>1030</v>
      </c>
      <c r="Q212" t="s">
        <v>1031</v>
      </c>
      <c r="R212" s="2">
        <v>42510.06</v>
      </c>
      <c r="S212" s="37">
        <f>Tabla1[[#This Row],[Valor total]]/'T.C.'!$B$2</f>
        <v>12321.756521739129</v>
      </c>
      <c r="T212" t="s">
        <v>2</v>
      </c>
      <c r="U212" t="s">
        <v>3</v>
      </c>
    </row>
    <row r="213" spans="1:21" x14ac:dyDescent="0.25">
      <c r="A213" t="s">
        <v>12</v>
      </c>
      <c r="B213" t="str">
        <f>LEFT(Tabla1[[#This Row],[Organización compras]],2)</f>
        <v>PE</v>
      </c>
      <c r="C213" t="s">
        <v>340</v>
      </c>
      <c r="D213">
        <v>802</v>
      </c>
      <c r="E213" t="str">
        <f>VLOOKUP(Tabla1[[#This Row],[Grupo de compras]],'Grupo compras'!$A$1:$B$115,2,FALSE)</f>
        <v>PE Ops Mall</v>
      </c>
      <c r="F213" t="s">
        <v>360</v>
      </c>
      <c r="G213" t="str">
        <f>LEFT(Tabla1[[#This Row],[Solicitud de pedido]],2)</f>
        <v>13</v>
      </c>
      <c r="H213" t="s">
        <v>1032</v>
      </c>
      <c r="I213" t="s">
        <v>88</v>
      </c>
      <c r="J213" t="s">
        <v>1033</v>
      </c>
      <c r="K213" t="s">
        <v>1034</v>
      </c>
      <c r="L213" s="1">
        <v>46049</v>
      </c>
      <c r="M213" t="s">
        <v>14</v>
      </c>
      <c r="N213" t="s">
        <v>45</v>
      </c>
      <c r="O213" t="s">
        <v>0</v>
      </c>
      <c r="P213" t="s">
        <v>1035</v>
      </c>
      <c r="Q213" t="s">
        <v>1036</v>
      </c>
      <c r="R213" s="2">
        <v>41952</v>
      </c>
      <c r="S213" s="37">
        <f>Tabla1[[#This Row],[Valor total]]/'T.C.'!$B$2</f>
        <v>12160</v>
      </c>
      <c r="T213" t="s">
        <v>2</v>
      </c>
      <c r="U213" t="s">
        <v>3</v>
      </c>
    </row>
    <row r="214" spans="1:21" x14ac:dyDescent="0.25">
      <c r="A214" t="s">
        <v>19</v>
      </c>
      <c r="B214" t="str">
        <f>LEFT(Tabla1[[#This Row],[Organización compras]],2)</f>
        <v>CL</v>
      </c>
      <c r="C214" t="s">
        <v>339</v>
      </c>
      <c r="D214">
        <v>602</v>
      </c>
      <c r="E214" t="str">
        <f>VLOOKUP(Tabla1[[#This Row],[Grupo de compras]],'Grupo compras'!$A$1:$B$115,2,FALSE)</f>
        <v>CL Ops Mall</v>
      </c>
      <c r="F214" t="s">
        <v>108</v>
      </c>
      <c r="G214" t="str">
        <f>LEFT(Tabla1[[#This Row],[Solicitud de pedido]],2)</f>
        <v>12</v>
      </c>
      <c r="H214" t="s">
        <v>1037</v>
      </c>
      <c r="I214" t="s">
        <v>88</v>
      </c>
      <c r="J214" t="s">
        <v>1038</v>
      </c>
      <c r="K214" t="s">
        <v>1039</v>
      </c>
      <c r="L214" s="1">
        <v>46065</v>
      </c>
      <c r="M214" t="s">
        <v>82</v>
      </c>
      <c r="N214" t="s">
        <v>1</v>
      </c>
      <c r="O214" t="s">
        <v>0</v>
      </c>
      <c r="P214" t="s">
        <v>1040</v>
      </c>
      <c r="Q214" t="s">
        <v>1041</v>
      </c>
      <c r="R214" s="2">
        <v>11258800</v>
      </c>
      <c r="S214" s="37">
        <f>Tabla1[[#This Row],[Valor total]]/'T.C.'!$B$3</f>
        <v>12159.450498417807</v>
      </c>
      <c r="T214" t="s">
        <v>6</v>
      </c>
      <c r="U214" t="s">
        <v>3</v>
      </c>
    </row>
    <row r="215" spans="1:21" x14ac:dyDescent="0.25">
      <c r="A215" t="s">
        <v>12</v>
      </c>
      <c r="B215" t="str">
        <f>LEFT(Tabla1[[#This Row],[Organización compras]],2)</f>
        <v>PE</v>
      </c>
      <c r="C215" t="s">
        <v>340</v>
      </c>
      <c r="D215">
        <v>802</v>
      </c>
      <c r="E215" t="str">
        <f>VLOOKUP(Tabla1[[#This Row],[Grupo de compras]],'Grupo compras'!$A$1:$B$115,2,FALSE)</f>
        <v>PE Ops Mall</v>
      </c>
      <c r="F215" t="s">
        <v>13</v>
      </c>
      <c r="G215" t="str">
        <f>LEFT(Tabla1[[#This Row],[Solicitud de pedido]],2)</f>
        <v>12</v>
      </c>
      <c r="H215" t="s">
        <v>1042</v>
      </c>
      <c r="I215" t="s">
        <v>88</v>
      </c>
      <c r="J215" t="s">
        <v>1043</v>
      </c>
      <c r="K215" t="s">
        <v>1044</v>
      </c>
      <c r="L215" s="1">
        <v>46087</v>
      </c>
      <c r="M215" t="s">
        <v>14</v>
      </c>
      <c r="N215" t="s">
        <v>1</v>
      </c>
      <c r="O215" t="s">
        <v>0</v>
      </c>
      <c r="P215" t="s">
        <v>694</v>
      </c>
      <c r="Q215" t="s">
        <v>695</v>
      </c>
      <c r="R215" s="2">
        <v>12000</v>
      </c>
      <c r="S215" s="37">
        <f>Tabla1[[#This Row],[Valor total]]</f>
        <v>12000</v>
      </c>
      <c r="T215" t="s">
        <v>662</v>
      </c>
      <c r="U215" t="s">
        <v>3</v>
      </c>
    </row>
    <row r="216" spans="1:21" x14ac:dyDescent="0.25">
      <c r="A216" t="s">
        <v>7</v>
      </c>
      <c r="B216" t="str">
        <f>LEFT(Tabla1[[#This Row],[Organización compras]],2)</f>
        <v>CL</v>
      </c>
      <c r="C216" t="s">
        <v>339</v>
      </c>
      <c r="D216">
        <v>626</v>
      </c>
      <c r="E216" t="str">
        <f>VLOOKUP(Tabla1[[#This Row],[Grupo de compras]],'Grupo compras'!$A$1:$B$115,2,FALSE)</f>
        <v>CL Proyectos 3</v>
      </c>
      <c r="F216" t="s">
        <v>70</v>
      </c>
      <c r="G216" t="str">
        <f>LEFT(Tabla1[[#This Row],[Solicitud de pedido]],2)</f>
        <v>12</v>
      </c>
      <c r="H216" t="s">
        <v>1045</v>
      </c>
      <c r="I216" t="s">
        <v>88</v>
      </c>
      <c r="J216" t="s">
        <v>1046</v>
      </c>
      <c r="K216" t="s">
        <v>1047</v>
      </c>
      <c r="L216" s="1">
        <v>46071</v>
      </c>
      <c r="M216" t="s">
        <v>26</v>
      </c>
      <c r="N216" t="s">
        <v>1</v>
      </c>
      <c r="O216" t="s">
        <v>0</v>
      </c>
      <c r="P216" t="s">
        <v>1048</v>
      </c>
      <c r="Q216" t="s">
        <v>1049</v>
      </c>
      <c r="R216" s="2">
        <v>285.66000000000003</v>
      </c>
      <c r="S216" s="37">
        <f>Tabla1[[#This Row],[Valor total]]/'T.C.'!$B$4</f>
        <v>11902.5</v>
      </c>
      <c r="T216" t="s">
        <v>11</v>
      </c>
      <c r="U216" t="s">
        <v>3</v>
      </c>
    </row>
    <row r="217" spans="1:21" x14ac:dyDescent="0.25">
      <c r="A217" t="s">
        <v>4</v>
      </c>
      <c r="B217" t="str">
        <f>LEFT(Tabla1[[#This Row],[Organización compras]],2)</f>
        <v>CL</v>
      </c>
      <c r="C217" t="s">
        <v>339</v>
      </c>
      <c r="D217">
        <v>604</v>
      </c>
      <c r="E217" t="str">
        <f>VLOOKUP(Tabla1[[#This Row],[Grupo de compras]],'Grupo compras'!$A$1:$B$115,2,FALSE)</f>
        <v>CL Marketing Mall</v>
      </c>
      <c r="F217" t="s">
        <v>1050</v>
      </c>
      <c r="G217" t="str">
        <f>LEFT(Tabla1[[#This Row],[Solicitud de pedido]],2)</f>
        <v>12</v>
      </c>
      <c r="H217" t="s">
        <v>1051</v>
      </c>
      <c r="I217" t="s">
        <v>88</v>
      </c>
      <c r="J217" t="s">
        <v>1052</v>
      </c>
      <c r="K217" t="s">
        <v>1053</v>
      </c>
      <c r="L217" s="1">
        <v>46051</v>
      </c>
      <c r="M217" t="s">
        <v>1054</v>
      </c>
      <c r="N217" t="s">
        <v>1</v>
      </c>
      <c r="O217" t="s">
        <v>0</v>
      </c>
      <c r="P217" t="s">
        <v>948</v>
      </c>
      <c r="Q217" t="s">
        <v>949</v>
      </c>
      <c r="R217" s="2">
        <v>285</v>
      </c>
      <c r="S217" s="37">
        <f>Tabla1[[#This Row],[Valor total]]/'T.C.'!$B$4</f>
        <v>11875</v>
      </c>
      <c r="T217" t="s">
        <v>11</v>
      </c>
      <c r="U217" t="s">
        <v>3</v>
      </c>
    </row>
    <row r="218" spans="1:21" x14ac:dyDescent="0.25">
      <c r="A218" t="s">
        <v>7</v>
      </c>
      <c r="B218" t="str">
        <f>LEFT(Tabla1[[#This Row],[Organización compras]],2)</f>
        <v>CL</v>
      </c>
      <c r="C218" t="s">
        <v>339</v>
      </c>
      <c r="D218">
        <v>604</v>
      </c>
      <c r="E218" t="str">
        <f>VLOOKUP(Tabla1[[#This Row],[Grupo de compras]],'Grupo compras'!$A$1:$B$115,2,FALSE)</f>
        <v>CL Marketing Mall</v>
      </c>
      <c r="F218" t="s">
        <v>1055</v>
      </c>
      <c r="G218" t="str">
        <f>LEFT(Tabla1[[#This Row],[Solicitud de pedido]],2)</f>
        <v>12</v>
      </c>
      <c r="H218" t="s">
        <v>1056</v>
      </c>
      <c r="I218" t="s">
        <v>88</v>
      </c>
      <c r="J218" t="s">
        <v>1057</v>
      </c>
      <c r="K218" t="s">
        <v>1058</v>
      </c>
      <c r="L218" s="1">
        <v>46058</v>
      </c>
      <c r="M218" t="s">
        <v>1054</v>
      </c>
      <c r="N218" t="s">
        <v>1</v>
      </c>
      <c r="O218" t="s">
        <v>0</v>
      </c>
      <c r="P218" t="s">
        <v>948</v>
      </c>
      <c r="Q218" t="s">
        <v>949</v>
      </c>
      <c r="R218" s="2">
        <v>285</v>
      </c>
      <c r="S218" s="37">
        <f>Tabla1[[#This Row],[Valor total]]/'T.C.'!$B$4</f>
        <v>11875</v>
      </c>
      <c r="T218" t="s">
        <v>11</v>
      </c>
      <c r="U218" t="s">
        <v>3</v>
      </c>
    </row>
    <row r="219" spans="1:21" x14ac:dyDescent="0.25">
      <c r="A219" t="s">
        <v>86</v>
      </c>
      <c r="B219" t="str">
        <f>LEFT(Tabla1[[#This Row],[Organización compras]],2)</f>
        <v>CL</v>
      </c>
      <c r="C219" t="s">
        <v>339</v>
      </c>
      <c r="D219">
        <v>602</v>
      </c>
      <c r="E219" t="str">
        <f>VLOOKUP(Tabla1[[#This Row],[Grupo de compras]],'Grupo compras'!$A$1:$B$115,2,FALSE)</f>
        <v>CL Ops Mall</v>
      </c>
      <c r="F219" t="s">
        <v>220</v>
      </c>
      <c r="G219" t="str">
        <f>LEFT(Tabla1[[#This Row],[Solicitud de pedido]],2)</f>
        <v>12</v>
      </c>
      <c r="H219" t="s">
        <v>1059</v>
      </c>
      <c r="I219" t="s">
        <v>88</v>
      </c>
      <c r="J219" t="s">
        <v>1060</v>
      </c>
      <c r="K219" t="s">
        <v>1061</v>
      </c>
      <c r="L219" s="1">
        <v>46073</v>
      </c>
      <c r="M219" t="s">
        <v>220</v>
      </c>
      <c r="N219" t="s">
        <v>1</v>
      </c>
      <c r="O219" t="s">
        <v>0</v>
      </c>
      <c r="P219" t="s">
        <v>1062</v>
      </c>
      <c r="Q219" t="s">
        <v>1063</v>
      </c>
      <c r="R219" s="2">
        <v>10850000</v>
      </c>
      <c r="S219" s="37">
        <f>Tabla1[[#This Row],[Valor total]]/'T.C.'!$B$3</f>
        <v>11717.94844102686</v>
      </c>
      <c r="T219" t="s">
        <v>6</v>
      </c>
      <c r="U219" t="s">
        <v>3</v>
      </c>
    </row>
    <row r="220" spans="1:21" x14ac:dyDescent="0.25">
      <c r="A220" t="s">
        <v>61</v>
      </c>
      <c r="B220" t="str">
        <f>LEFT(Tabla1[[#This Row],[Organización compras]],2)</f>
        <v>CO</v>
      </c>
      <c r="C220" t="s">
        <v>338</v>
      </c>
      <c r="D220">
        <v>703</v>
      </c>
      <c r="E220" t="str">
        <f>VLOOKUP(Tabla1[[#This Row],[Grupo de compras]],'Grupo compras'!$A$1:$B$115,2,FALSE)</f>
        <v>CO Ops Out/Strip</v>
      </c>
      <c r="F220" t="s">
        <v>62</v>
      </c>
      <c r="G220" t="str">
        <f>LEFT(Tabla1[[#This Row],[Solicitud de pedido]],2)</f>
        <v>13</v>
      </c>
      <c r="H220" t="s">
        <v>1064</v>
      </c>
      <c r="I220" t="s">
        <v>88</v>
      </c>
      <c r="J220" t="s">
        <v>1065</v>
      </c>
      <c r="K220" t="s">
        <v>1066</v>
      </c>
      <c r="L220" s="1">
        <v>46069</v>
      </c>
      <c r="M220" t="s">
        <v>1067</v>
      </c>
      <c r="N220" t="s">
        <v>45</v>
      </c>
      <c r="O220" t="s">
        <v>0</v>
      </c>
      <c r="P220" t="s">
        <v>128</v>
      </c>
      <c r="Q220" t="s">
        <v>129</v>
      </c>
      <c r="R220" s="2">
        <v>43021364</v>
      </c>
      <c r="S220" s="37">
        <f>Tabla1[[#This Row],[Valor total]]/'T.C.'!$B$5</f>
        <v>11696.9450788472</v>
      </c>
      <c r="T220" t="s">
        <v>18</v>
      </c>
      <c r="U220" t="s">
        <v>3</v>
      </c>
    </row>
    <row r="221" spans="1:21" x14ac:dyDescent="0.25">
      <c r="A221" t="s">
        <v>75</v>
      </c>
      <c r="B221" t="str">
        <f>LEFT(Tabla1[[#This Row],[Organización compras]],2)</f>
        <v>CO</v>
      </c>
      <c r="C221" t="s">
        <v>338</v>
      </c>
      <c r="D221">
        <v>719</v>
      </c>
      <c r="E221" t="str">
        <f>VLOOKUP(Tabla1[[#This Row],[Grupo de compras]],'Grupo compras'!$A$1:$B$115,2,FALSE)</f>
        <v>CO Gcia Ing</v>
      </c>
      <c r="F221" t="s">
        <v>77</v>
      </c>
      <c r="H221" t="s">
        <v>12589</v>
      </c>
      <c r="I221" t="s">
        <v>88</v>
      </c>
      <c r="J221" t="s">
        <v>12590</v>
      </c>
      <c r="K221" t="s">
        <v>12591</v>
      </c>
      <c r="L221" s="1">
        <v>46098</v>
      </c>
      <c r="M221" t="s">
        <v>77</v>
      </c>
      <c r="N221" t="s">
        <v>1</v>
      </c>
      <c r="O221" t="s">
        <v>0</v>
      </c>
      <c r="P221" t="s">
        <v>12592</v>
      </c>
      <c r="Q221" t="s">
        <v>12593</v>
      </c>
      <c r="R221" s="2">
        <v>43000000</v>
      </c>
      <c r="S221" s="37">
        <f>Tabla1[[#This Row],[Valor total]]/'T.C.'!$B$5</f>
        <v>11691.136487221316</v>
      </c>
      <c r="T221" t="s">
        <v>18</v>
      </c>
      <c r="U221" t="s">
        <v>3</v>
      </c>
    </row>
    <row r="222" spans="1:21" x14ac:dyDescent="0.25">
      <c r="A222" t="s">
        <v>4</v>
      </c>
      <c r="B222" t="str">
        <f>LEFT(Tabla1[[#This Row],[Organización compras]],2)</f>
        <v>CL</v>
      </c>
      <c r="C222" t="s">
        <v>339</v>
      </c>
      <c r="D222">
        <v>602</v>
      </c>
      <c r="E222" t="str">
        <f>VLOOKUP(Tabla1[[#This Row],[Grupo de compras]],'Grupo compras'!$A$1:$B$115,2,FALSE)</f>
        <v>CL Ops Mall</v>
      </c>
      <c r="F222" t="s">
        <v>1068</v>
      </c>
      <c r="G222" t="str">
        <f>LEFT(Tabla1[[#This Row],[Solicitud de pedido]],2)</f>
        <v>12</v>
      </c>
      <c r="H222" t="s">
        <v>1069</v>
      </c>
      <c r="I222" t="s">
        <v>88</v>
      </c>
      <c r="J222" t="s">
        <v>1070</v>
      </c>
      <c r="K222" t="s">
        <v>1071</v>
      </c>
      <c r="L222" s="1">
        <v>46049</v>
      </c>
      <c r="M222" t="s">
        <v>1072</v>
      </c>
      <c r="N222" t="s">
        <v>1</v>
      </c>
      <c r="O222" t="s">
        <v>5</v>
      </c>
      <c r="P222" t="s">
        <v>41</v>
      </c>
      <c r="Q222" t="s">
        <v>42</v>
      </c>
      <c r="R222" s="2">
        <v>10813158</v>
      </c>
      <c r="S222" s="37">
        <f>Tabla1[[#This Row],[Valor total]]/'T.C.'!$B$3</f>
        <v>11678.159256099274</v>
      </c>
      <c r="T222" t="s">
        <v>6</v>
      </c>
      <c r="U222" t="s">
        <v>3</v>
      </c>
    </row>
    <row r="223" spans="1:21" x14ac:dyDescent="0.25">
      <c r="A223" t="s">
        <v>7</v>
      </c>
      <c r="B223" t="str">
        <f>LEFT(Tabla1[[#This Row],[Organización compras]],2)</f>
        <v>CL</v>
      </c>
      <c r="C223" t="s">
        <v>339</v>
      </c>
      <c r="D223">
        <v>918</v>
      </c>
      <c r="E223" t="str">
        <f>VLOOKUP(Tabla1[[#This Row],[Grupo de compras]],'Grupo compras'!$A$1:$B$115,2,FALSE)</f>
        <v>Corp Invest. Rel</v>
      </c>
      <c r="F223" t="s">
        <v>1073</v>
      </c>
      <c r="G223" t="str">
        <f>LEFT(Tabla1[[#This Row],[Solicitud de pedido]],2)</f>
        <v>12</v>
      </c>
      <c r="H223" t="s">
        <v>1074</v>
      </c>
      <c r="I223" t="s">
        <v>88</v>
      </c>
      <c r="J223" t="s">
        <v>1075</v>
      </c>
      <c r="K223" t="s">
        <v>1076</v>
      </c>
      <c r="L223" s="1">
        <v>46078</v>
      </c>
      <c r="M223" t="s">
        <v>74</v>
      </c>
      <c r="N223" t="s">
        <v>1</v>
      </c>
      <c r="O223" t="s">
        <v>0</v>
      </c>
      <c r="P223" t="s">
        <v>1077</v>
      </c>
      <c r="Q223" t="s">
        <v>1078</v>
      </c>
      <c r="R223" s="2">
        <v>280</v>
      </c>
      <c r="S223" s="37">
        <f>Tabla1[[#This Row],[Valor total]]/'T.C.'!$B$4</f>
        <v>11666.666666666666</v>
      </c>
      <c r="T223" t="s">
        <v>11</v>
      </c>
      <c r="U223" t="s">
        <v>3</v>
      </c>
    </row>
    <row r="224" spans="1:21" x14ac:dyDescent="0.25">
      <c r="A224" t="s">
        <v>7</v>
      </c>
      <c r="B224" t="str">
        <f>LEFT(Tabla1[[#This Row],[Organización compras]],2)</f>
        <v>CL</v>
      </c>
      <c r="C224" t="s">
        <v>339</v>
      </c>
      <c r="D224">
        <v>930</v>
      </c>
      <c r="E224" t="str">
        <f>VLOOKUP(Tabla1[[#This Row],[Grupo de compras]],'Grupo compras'!$A$1:$B$115,2,FALSE)</f>
        <v>Corp Desarro. TI</v>
      </c>
      <c r="F224" t="s">
        <v>1610</v>
      </c>
      <c r="H224" t="s">
        <v>12581</v>
      </c>
      <c r="I224" t="s">
        <v>89</v>
      </c>
      <c r="J224" t="s">
        <v>12582</v>
      </c>
      <c r="K224" t="s">
        <v>12576</v>
      </c>
      <c r="L224" s="1">
        <v>46097</v>
      </c>
      <c r="M224" t="s">
        <v>1614</v>
      </c>
      <c r="N224" t="s">
        <v>1</v>
      </c>
      <c r="O224" t="s">
        <v>0</v>
      </c>
      <c r="P224" t="s">
        <v>540</v>
      </c>
      <c r="Q224" t="s">
        <v>541</v>
      </c>
      <c r="R224" s="2">
        <v>279</v>
      </c>
      <c r="S224" s="37">
        <f>Tabla1[[#This Row],[Valor total]]/'T.C.'!$B$4</f>
        <v>11625</v>
      </c>
      <c r="T224" t="s">
        <v>11</v>
      </c>
      <c r="U224" t="s">
        <v>3</v>
      </c>
    </row>
    <row r="225" spans="1:21" x14ac:dyDescent="0.25">
      <c r="A225" t="s">
        <v>7</v>
      </c>
      <c r="B225" t="str">
        <f>LEFT(Tabla1[[#This Row],[Organización compras]],2)</f>
        <v>CL</v>
      </c>
      <c r="C225" t="s">
        <v>339</v>
      </c>
      <c r="D225">
        <v>930</v>
      </c>
      <c r="E225" t="str">
        <f>VLOOKUP(Tabla1[[#This Row],[Grupo de compras]],'Grupo compras'!$A$1:$B$115,2,FALSE)</f>
        <v>Corp Desarro. TI</v>
      </c>
      <c r="F225" t="s">
        <v>1610</v>
      </c>
      <c r="H225" t="s">
        <v>12581</v>
      </c>
      <c r="I225" t="s">
        <v>101</v>
      </c>
      <c r="J225" t="s">
        <v>12582</v>
      </c>
      <c r="K225" t="s">
        <v>12579</v>
      </c>
      <c r="L225" s="1">
        <v>46097</v>
      </c>
      <c r="M225" t="s">
        <v>1614</v>
      </c>
      <c r="N225" t="s">
        <v>1</v>
      </c>
      <c r="O225" t="s">
        <v>0</v>
      </c>
      <c r="P225" t="s">
        <v>540</v>
      </c>
      <c r="Q225" t="s">
        <v>541</v>
      </c>
      <c r="R225" s="2">
        <v>279</v>
      </c>
      <c r="S225" s="37">
        <f>Tabla1[[#This Row],[Valor total]]/'T.C.'!$B$4</f>
        <v>11625</v>
      </c>
      <c r="T225" t="s">
        <v>11</v>
      </c>
      <c r="U225" t="s">
        <v>3</v>
      </c>
    </row>
    <row r="226" spans="1:21" x14ac:dyDescent="0.25">
      <c r="A226" t="s">
        <v>1079</v>
      </c>
      <c r="B226" t="str">
        <f>LEFT(Tabla1[[#This Row],[Organización compras]],2)</f>
        <v>PE</v>
      </c>
      <c r="C226" t="s">
        <v>681</v>
      </c>
      <c r="D226">
        <v>802</v>
      </c>
      <c r="E226" t="str">
        <f>VLOOKUP(Tabla1[[#This Row],[Grupo de compras]],'Grupo compras'!$A$1:$B$115,2,FALSE)</f>
        <v>PE Ops Mall</v>
      </c>
      <c r="F226" t="s">
        <v>1080</v>
      </c>
      <c r="G226" t="str">
        <f>LEFT(Tabla1[[#This Row],[Solicitud de pedido]],2)</f>
        <v>12</v>
      </c>
      <c r="H226" t="s">
        <v>1081</v>
      </c>
      <c r="I226" t="s">
        <v>88</v>
      </c>
      <c r="J226" t="s">
        <v>1082</v>
      </c>
      <c r="K226" t="s">
        <v>1083</v>
      </c>
      <c r="L226" s="1">
        <v>46051</v>
      </c>
      <c r="M226" t="s">
        <v>565</v>
      </c>
      <c r="N226" t="s">
        <v>1</v>
      </c>
      <c r="O226" t="s">
        <v>5</v>
      </c>
      <c r="P226" t="s">
        <v>1084</v>
      </c>
      <c r="Q226" t="s">
        <v>1085</v>
      </c>
      <c r="R226" s="2">
        <v>40000</v>
      </c>
      <c r="S226" s="37">
        <f>Tabla1[[#This Row],[Valor total]]/'T.C.'!$B$2</f>
        <v>11594.202898550724</v>
      </c>
      <c r="T226" t="s">
        <v>2</v>
      </c>
      <c r="U226" t="s">
        <v>3</v>
      </c>
    </row>
    <row r="227" spans="1:21" x14ac:dyDescent="0.25">
      <c r="A227" t="s">
        <v>61</v>
      </c>
      <c r="B227" t="str">
        <f>LEFT(Tabla1[[#This Row],[Organización compras]],2)</f>
        <v>CO</v>
      </c>
      <c r="C227" t="s">
        <v>338</v>
      </c>
      <c r="D227">
        <v>719</v>
      </c>
      <c r="E227" t="str">
        <f>VLOOKUP(Tabla1[[#This Row],[Grupo de compras]],'Grupo compras'!$A$1:$B$115,2,FALSE)</f>
        <v>CO Gcia Ing</v>
      </c>
      <c r="F227" t="s">
        <v>77</v>
      </c>
      <c r="G227" t="str">
        <f>LEFT(Tabla1[[#This Row],[Solicitud de pedido]],2)</f>
        <v>12</v>
      </c>
      <c r="H227" t="s">
        <v>1086</v>
      </c>
      <c r="I227" t="s">
        <v>88</v>
      </c>
      <c r="J227" t="s">
        <v>1087</v>
      </c>
      <c r="K227" t="s">
        <v>1088</v>
      </c>
      <c r="L227" s="1">
        <v>46052</v>
      </c>
      <c r="M227" t="s">
        <v>77</v>
      </c>
      <c r="N227" t="s">
        <v>1</v>
      </c>
      <c r="O227" t="s">
        <v>0</v>
      </c>
      <c r="P227" t="s">
        <v>1089</v>
      </c>
      <c r="Q227" t="s">
        <v>1090</v>
      </c>
      <c r="R227" s="2">
        <v>42484632</v>
      </c>
      <c r="S227" s="37">
        <f>Tabla1[[#This Row],[Valor total]]/'T.C.'!$B$5</f>
        <v>11551.014681892333</v>
      </c>
      <c r="T227" t="s">
        <v>18</v>
      </c>
      <c r="U227" t="s">
        <v>3</v>
      </c>
    </row>
    <row r="228" spans="1:21" x14ac:dyDescent="0.25">
      <c r="A228" t="s">
        <v>64</v>
      </c>
      <c r="B228" t="str">
        <f>LEFT(Tabla1[[#This Row],[Organización compras]],2)</f>
        <v>CO</v>
      </c>
      <c r="C228" t="s">
        <v>338</v>
      </c>
      <c r="D228">
        <v>702</v>
      </c>
      <c r="E228" t="str">
        <f>VLOOKUP(Tabla1[[#This Row],[Grupo de compras]],'Grupo compras'!$A$1:$B$115,2,FALSE)</f>
        <v>CO Ops Mall</v>
      </c>
      <c r="F228" t="s">
        <v>1091</v>
      </c>
      <c r="G228" t="str">
        <f>LEFT(Tabla1[[#This Row],[Solicitud de pedido]],2)</f>
        <v>12</v>
      </c>
      <c r="H228" t="s">
        <v>1092</v>
      </c>
      <c r="I228" t="s">
        <v>88</v>
      </c>
      <c r="J228" t="s">
        <v>1093</v>
      </c>
      <c r="K228" t="s">
        <v>1094</v>
      </c>
      <c r="L228" s="1">
        <v>46076</v>
      </c>
      <c r="M228" t="s">
        <v>1095</v>
      </c>
      <c r="N228" t="s">
        <v>1</v>
      </c>
      <c r="O228" t="s">
        <v>0</v>
      </c>
      <c r="P228" t="s">
        <v>128</v>
      </c>
      <c r="Q228" t="s">
        <v>129</v>
      </c>
      <c r="R228" s="2">
        <v>42267516</v>
      </c>
      <c r="S228" s="37">
        <f>Tabla1[[#This Row],[Valor total]]/'T.C.'!$B$5</f>
        <v>11491.983686786298</v>
      </c>
      <c r="T228" t="s">
        <v>18</v>
      </c>
      <c r="U228" t="s">
        <v>3</v>
      </c>
    </row>
    <row r="229" spans="1:21" x14ac:dyDescent="0.25">
      <c r="A229" t="s">
        <v>17</v>
      </c>
      <c r="B229" t="str">
        <f>LEFT(Tabla1[[#This Row],[Organización compras]],2)</f>
        <v>CO</v>
      </c>
      <c r="C229" t="s">
        <v>338</v>
      </c>
      <c r="D229">
        <v>708</v>
      </c>
      <c r="E229" t="str">
        <f>VLOOKUP(Tabla1[[#This Row],[Grupo de compras]],'Grupo compras'!$A$1:$B$115,2,FALSE)</f>
        <v>CO Sgcia Legal</v>
      </c>
      <c r="F229" t="s">
        <v>12211</v>
      </c>
      <c r="H229" t="s">
        <v>12212</v>
      </c>
      <c r="I229" t="s">
        <v>88</v>
      </c>
      <c r="J229" t="s">
        <v>12213</v>
      </c>
      <c r="K229" t="s">
        <v>12214</v>
      </c>
      <c r="L229" s="1">
        <v>46097</v>
      </c>
      <c r="M229" t="s">
        <v>3458</v>
      </c>
      <c r="N229" t="s">
        <v>1</v>
      </c>
      <c r="O229" t="s">
        <v>0</v>
      </c>
      <c r="P229" t="s">
        <v>12215</v>
      </c>
      <c r="Q229" t="s">
        <v>12216</v>
      </c>
      <c r="R229" s="2">
        <v>42063306</v>
      </c>
      <c r="S229" s="37">
        <f>Tabla1[[#This Row],[Valor total]]/'T.C.'!$B$5</f>
        <v>11436.461663947797</v>
      </c>
      <c r="T229" t="s">
        <v>18</v>
      </c>
      <c r="U229" t="s">
        <v>3</v>
      </c>
    </row>
    <row r="230" spans="1:21" x14ac:dyDescent="0.25">
      <c r="A230" t="s">
        <v>373</v>
      </c>
      <c r="B230" t="str">
        <f>LEFT(Tabla1[[#This Row],[Organización compras]],2)</f>
        <v>PE</v>
      </c>
      <c r="C230" t="s">
        <v>340</v>
      </c>
      <c r="D230">
        <v>813</v>
      </c>
      <c r="E230" t="str">
        <f>VLOOKUP(Tabla1[[#This Row],[Grupo de compras]],'Grupo compras'!$A$1:$B$115,2,FALSE)</f>
        <v>PE Gcia Ops</v>
      </c>
      <c r="F230" t="s">
        <v>1080</v>
      </c>
      <c r="G230" t="str">
        <f>LEFT(Tabla1[[#This Row],[Solicitud de pedido]],2)</f>
        <v>12</v>
      </c>
      <c r="H230" t="s">
        <v>1096</v>
      </c>
      <c r="I230" t="s">
        <v>88</v>
      </c>
      <c r="J230" t="s">
        <v>1097</v>
      </c>
      <c r="K230" t="s">
        <v>1098</v>
      </c>
      <c r="L230" s="1">
        <v>46051</v>
      </c>
      <c r="M230" t="s">
        <v>565</v>
      </c>
      <c r="N230" t="s">
        <v>1</v>
      </c>
      <c r="O230" t="s">
        <v>5</v>
      </c>
      <c r="P230" t="s">
        <v>1099</v>
      </c>
      <c r="Q230" t="s">
        <v>1100</v>
      </c>
      <c r="R230" s="2">
        <v>39000</v>
      </c>
      <c r="S230" s="37">
        <f>Tabla1[[#This Row],[Valor total]]/'T.C.'!$B$2</f>
        <v>11304.347826086956</v>
      </c>
      <c r="T230" t="s">
        <v>2</v>
      </c>
      <c r="U230" t="s">
        <v>3</v>
      </c>
    </row>
    <row r="231" spans="1:21" x14ac:dyDescent="0.25">
      <c r="A231" t="s">
        <v>7</v>
      </c>
      <c r="B231" t="str">
        <f>LEFT(Tabla1[[#This Row],[Organización compras]],2)</f>
        <v>CL</v>
      </c>
      <c r="C231" t="s">
        <v>339</v>
      </c>
      <c r="D231">
        <v>923</v>
      </c>
      <c r="E231" t="str">
        <f>VLOOKUP(Tabla1[[#This Row],[Grupo de compras]],'Grupo compras'!$A$1:$B$115,2,FALSE)</f>
        <v>Corp Analytics TI</v>
      </c>
      <c r="F231" t="s">
        <v>379</v>
      </c>
      <c r="G231" t="str">
        <f>LEFT(Tabla1[[#This Row],[Solicitud de pedido]],2)</f>
        <v>12</v>
      </c>
      <c r="H231" t="s">
        <v>1101</v>
      </c>
      <c r="I231" t="s">
        <v>88</v>
      </c>
      <c r="J231" t="s">
        <v>1102</v>
      </c>
      <c r="K231" t="s">
        <v>1103</v>
      </c>
      <c r="L231" s="1">
        <v>46062</v>
      </c>
      <c r="M231" t="s">
        <v>379</v>
      </c>
      <c r="N231" t="s">
        <v>1</v>
      </c>
      <c r="O231" t="s">
        <v>0</v>
      </c>
      <c r="P231" t="s">
        <v>948</v>
      </c>
      <c r="Q231" t="s">
        <v>949</v>
      </c>
      <c r="R231" s="2">
        <v>270</v>
      </c>
      <c r="S231" s="37">
        <f>Tabla1[[#This Row],[Valor total]]/'T.C.'!$B$4</f>
        <v>11250</v>
      </c>
      <c r="T231" t="s">
        <v>11</v>
      </c>
      <c r="U231" t="s">
        <v>3</v>
      </c>
    </row>
    <row r="232" spans="1:21" x14ac:dyDescent="0.25">
      <c r="A232" t="s">
        <v>7</v>
      </c>
      <c r="B232" t="str">
        <f>LEFT(Tabla1[[#This Row],[Organización compras]],2)</f>
        <v>CL</v>
      </c>
      <c r="C232" t="s">
        <v>339</v>
      </c>
      <c r="D232">
        <v>923</v>
      </c>
      <c r="E232" t="str">
        <f>VLOOKUP(Tabla1[[#This Row],[Grupo de compras]],'Grupo compras'!$A$1:$B$115,2,FALSE)</f>
        <v>Corp Analytics TI</v>
      </c>
      <c r="F232" t="s">
        <v>379</v>
      </c>
      <c r="G232" t="str">
        <f>LEFT(Tabla1[[#This Row],[Solicitud de pedido]],2)</f>
        <v>12</v>
      </c>
      <c r="H232" t="s">
        <v>1101</v>
      </c>
      <c r="I232" t="s">
        <v>89</v>
      </c>
      <c r="J232" t="s">
        <v>1102</v>
      </c>
      <c r="K232" t="s">
        <v>1104</v>
      </c>
      <c r="L232" s="1">
        <v>46062</v>
      </c>
      <c r="M232" t="s">
        <v>379</v>
      </c>
      <c r="N232" t="s">
        <v>1</v>
      </c>
      <c r="O232" t="s">
        <v>0</v>
      </c>
      <c r="P232" t="s">
        <v>948</v>
      </c>
      <c r="Q232" t="s">
        <v>949</v>
      </c>
      <c r="R232" s="2">
        <v>270</v>
      </c>
      <c r="S232" s="37">
        <f>Tabla1[[#This Row],[Valor total]]/'T.C.'!$B$4</f>
        <v>11250</v>
      </c>
      <c r="T232" t="s">
        <v>11</v>
      </c>
      <c r="U232" t="s">
        <v>3</v>
      </c>
    </row>
    <row r="233" spans="1:21" x14ac:dyDescent="0.25">
      <c r="A233" t="s">
        <v>7</v>
      </c>
      <c r="B233" t="str">
        <f>LEFT(Tabla1[[#This Row],[Organización compras]],2)</f>
        <v>CL</v>
      </c>
      <c r="C233" t="s">
        <v>339</v>
      </c>
      <c r="D233">
        <v>923</v>
      </c>
      <c r="E233" t="str">
        <f>VLOOKUP(Tabla1[[#This Row],[Grupo de compras]],'Grupo compras'!$A$1:$B$115,2,FALSE)</f>
        <v>Corp Analytics TI</v>
      </c>
      <c r="F233" t="s">
        <v>379</v>
      </c>
      <c r="G233" t="str">
        <f>LEFT(Tabla1[[#This Row],[Solicitud de pedido]],2)</f>
        <v>12</v>
      </c>
      <c r="H233" t="s">
        <v>1101</v>
      </c>
      <c r="I233" t="s">
        <v>99</v>
      </c>
      <c r="J233" t="s">
        <v>1102</v>
      </c>
      <c r="K233" t="s">
        <v>1105</v>
      </c>
      <c r="L233" s="1">
        <v>46062</v>
      </c>
      <c r="M233" t="s">
        <v>379</v>
      </c>
      <c r="N233" t="s">
        <v>1</v>
      </c>
      <c r="O233" t="s">
        <v>0</v>
      </c>
      <c r="P233" t="s">
        <v>948</v>
      </c>
      <c r="Q233" t="s">
        <v>949</v>
      </c>
      <c r="R233" s="2">
        <v>270</v>
      </c>
      <c r="S233" s="37">
        <f>Tabla1[[#This Row],[Valor total]]/'T.C.'!$B$4</f>
        <v>11250</v>
      </c>
      <c r="T233" t="s">
        <v>11</v>
      </c>
      <c r="U233" t="s">
        <v>3</v>
      </c>
    </row>
    <row r="234" spans="1:21" x14ac:dyDescent="0.25">
      <c r="A234" t="s">
        <v>717</v>
      </c>
      <c r="B234" t="str">
        <f>LEFT(Tabla1[[#This Row],[Organización compras]],2)</f>
        <v>PE</v>
      </c>
      <c r="C234" t="s">
        <v>340</v>
      </c>
      <c r="D234">
        <v>801</v>
      </c>
      <c r="E234" t="str">
        <f>VLOOKUP(Tabla1[[#This Row],[Grupo de compras]],'Grupo compras'!$A$1:$B$115,2,FALSE)</f>
        <v>PE Center Manager</v>
      </c>
      <c r="F234" t="s">
        <v>371</v>
      </c>
      <c r="G234" t="str">
        <f>LEFT(Tabla1[[#This Row],[Solicitud de pedido]],2)</f>
        <v>14</v>
      </c>
      <c r="H234" t="s">
        <v>1106</v>
      </c>
      <c r="I234" t="s">
        <v>88</v>
      </c>
      <c r="J234" t="s">
        <v>1107</v>
      </c>
      <c r="K234" t="s">
        <v>1108</v>
      </c>
      <c r="L234" s="1">
        <v>46064</v>
      </c>
      <c r="M234" t="s">
        <v>556</v>
      </c>
      <c r="N234" t="s">
        <v>46</v>
      </c>
      <c r="O234" t="s">
        <v>5</v>
      </c>
      <c r="P234" t="s">
        <v>119</v>
      </c>
      <c r="Q234" t="s">
        <v>120</v>
      </c>
      <c r="R234" s="2">
        <v>38785</v>
      </c>
      <c r="S234" s="37">
        <f>Tabla1[[#This Row],[Valor total]]/'T.C.'!$B$2</f>
        <v>11242.028985507246</v>
      </c>
      <c r="T234" t="s">
        <v>2</v>
      </c>
      <c r="U234" t="s">
        <v>3</v>
      </c>
    </row>
    <row r="235" spans="1:21" x14ac:dyDescent="0.25">
      <c r="A235" t="s">
        <v>717</v>
      </c>
      <c r="B235" t="str">
        <f>LEFT(Tabla1[[#This Row],[Organización compras]],2)</f>
        <v>PE</v>
      </c>
      <c r="C235" t="s">
        <v>340</v>
      </c>
      <c r="D235">
        <v>801</v>
      </c>
      <c r="E235" t="str">
        <f>VLOOKUP(Tabla1[[#This Row],[Grupo de compras]],'Grupo compras'!$A$1:$B$115,2,FALSE)</f>
        <v>PE Center Manager</v>
      </c>
      <c r="F235" t="s">
        <v>371</v>
      </c>
      <c r="G235" t="str">
        <f>LEFT(Tabla1[[#This Row],[Solicitud de pedido]],2)</f>
        <v>14</v>
      </c>
      <c r="H235" t="s">
        <v>1106</v>
      </c>
      <c r="I235" t="s">
        <v>89</v>
      </c>
      <c r="J235" t="s">
        <v>1107</v>
      </c>
      <c r="K235" t="s">
        <v>1108</v>
      </c>
      <c r="L235" s="1">
        <v>46064</v>
      </c>
      <c r="M235" t="s">
        <v>556</v>
      </c>
      <c r="N235" t="s">
        <v>46</v>
      </c>
      <c r="O235" t="s">
        <v>5</v>
      </c>
      <c r="P235" t="s">
        <v>119</v>
      </c>
      <c r="Q235" t="s">
        <v>120</v>
      </c>
      <c r="R235" s="2">
        <v>38785</v>
      </c>
      <c r="S235" s="37">
        <f>Tabla1[[#This Row],[Valor total]]/'T.C.'!$B$2</f>
        <v>11242.028985507246</v>
      </c>
      <c r="T235" t="s">
        <v>2</v>
      </c>
      <c r="U235" t="s">
        <v>3</v>
      </c>
    </row>
    <row r="236" spans="1:21" x14ac:dyDescent="0.25">
      <c r="A236" t="s">
        <v>717</v>
      </c>
      <c r="B236" t="str">
        <f>LEFT(Tabla1[[#This Row],[Organización compras]],2)</f>
        <v>PE</v>
      </c>
      <c r="C236" t="s">
        <v>340</v>
      </c>
      <c r="D236">
        <v>801</v>
      </c>
      <c r="E236" t="str">
        <f>VLOOKUP(Tabla1[[#This Row],[Grupo de compras]],'Grupo compras'!$A$1:$B$115,2,FALSE)</f>
        <v>PE Center Manager</v>
      </c>
      <c r="F236" t="s">
        <v>371</v>
      </c>
      <c r="G236" t="str">
        <f>LEFT(Tabla1[[#This Row],[Solicitud de pedido]],2)</f>
        <v>14</v>
      </c>
      <c r="H236" t="s">
        <v>1106</v>
      </c>
      <c r="I236" t="s">
        <v>99</v>
      </c>
      <c r="J236" t="s">
        <v>1107</v>
      </c>
      <c r="K236" t="s">
        <v>1108</v>
      </c>
      <c r="L236" s="1">
        <v>46064</v>
      </c>
      <c r="M236" t="s">
        <v>556</v>
      </c>
      <c r="N236" t="s">
        <v>46</v>
      </c>
      <c r="O236" t="s">
        <v>5</v>
      </c>
      <c r="P236" t="s">
        <v>119</v>
      </c>
      <c r="Q236" t="s">
        <v>120</v>
      </c>
      <c r="R236" s="2">
        <v>38785</v>
      </c>
      <c r="S236" s="37">
        <f>Tabla1[[#This Row],[Valor total]]/'T.C.'!$B$2</f>
        <v>11242.028985507246</v>
      </c>
      <c r="T236" t="s">
        <v>2</v>
      </c>
      <c r="U236" t="s">
        <v>3</v>
      </c>
    </row>
    <row r="237" spans="1:21" x14ac:dyDescent="0.25">
      <c r="A237" t="s">
        <v>717</v>
      </c>
      <c r="B237" t="str">
        <f>LEFT(Tabla1[[#This Row],[Organización compras]],2)</f>
        <v>PE</v>
      </c>
      <c r="C237" t="s">
        <v>340</v>
      </c>
      <c r="D237">
        <v>801</v>
      </c>
      <c r="E237" t="str">
        <f>VLOOKUP(Tabla1[[#This Row],[Grupo de compras]],'Grupo compras'!$A$1:$B$115,2,FALSE)</f>
        <v>PE Center Manager</v>
      </c>
      <c r="F237" t="s">
        <v>371</v>
      </c>
      <c r="G237" t="str">
        <f>LEFT(Tabla1[[#This Row],[Solicitud de pedido]],2)</f>
        <v>14</v>
      </c>
      <c r="H237" t="s">
        <v>1106</v>
      </c>
      <c r="I237" t="s">
        <v>100</v>
      </c>
      <c r="J237" t="s">
        <v>1107</v>
      </c>
      <c r="K237" t="s">
        <v>1108</v>
      </c>
      <c r="L237" s="1">
        <v>46064</v>
      </c>
      <c r="M237" t="s">
        <v>556</v>
      </c>
      <c r="N237" t="s">
        <v>46</v>
      </c>
      <c r="O237" t="s">
        <v>5</v>
      </c>
      <c r="P237" t="s">
        <v>119</v>
      </c>
      <c r="Q237" t="s">
        <v>120</v>
      </c>
      <c r="R237" s="2">
        <v>38785</v>
      </c>
      <c r="S237" s="37">
        <f>Tabla1[[#This Row],[Valor total]]/'T.C.'!$B$2</f>
        <v>11242.028985507246</v>
      </c>
      <c r="T237" t="s">
        <v>2</v>
      </c>
      <c r="U237" t="s">
        <v>3</v>
      </c>
    </row>
    <row r="238" spans="1:21" x14ac:dyDescent="0.25">
      <c r="A238" t="s">
        <v>717</v>
      </c>
      <c r="B238" t="str">
        <f>LEFT(Tabla1[[#This Row],[Organización compras]],2)</f>
        <v>PE</v>
      </c>
      <c r="C238" t="s">
        <v>340</v>
      </c>
      <c r="D238">
        <v>801</v>
      </c>
      <c r="E238" t="str">
        <f>VLOOKUP(Tabla1[[#This Row],[Grupo de compras]],'Grupo compras'!$A$1:$B$115,2,FALSE)</f>
        <v>PE Center Manager</v>
      </c>
      <c r="F238" t="s">
        <v>371</v>
      </c>
      <c r="G238" t="str">
        <f>LEFT(Tabla1[[#This Row],[Solicitud de pedido]],2)</f>
        <v>14</v>
      </c>
      <c r="H238" t="s">
        <v>1106</v>
      </c>
      <c r="I238" t="s">
        <v>101</v>
      </c>
      <c r="J238" t="s">
        <v>1107</v>
      </c>
      <c r="K238" t="s">
        <v>1108</v>
      </c>
      <c r="L238" s="1">
        <v>46064</v>
      </c>
      <c r="M238" t="s">
        <v>556</v>
      </c>
      <c r="N238" t="s">
        <v>46</v>
      </c>
      <c r="O238" t="s">
        <v>5</v>
      </c>
      <c r="P238" t="s">
        <v>119</v>
      </c>
      <c r="Q238" t="s">
        <v>120</v>
      </c>
      <c r="R238" s="2">
        <v>38785</v>
      </c>
      <c r="S238" s="37">
        <f>Tabla1[[#This Row],[Valor total]]/'T.C.'!$B$2</f>
        <v>11242.028985507246</v>
      </c>
      <c r="T238" t="s">
        <v>2</v>
      </c>
      <c r="U238" t="s">
        <v>3</v>
      </c>
    </row>
    <row r="239" spans="1:21" x14ac:dyDescent="0.25">
      <c r="A239" t="s">
        <v>717</v>
      </c>
      <c r="B239" t="str">
        <f>LEFT(Tabla1[[#This Row],[Organización compras]],2)</f>
        <v>PE</v>
      </c>
      <c r="C239" t="s">
        <v>340</v>
      </c>
      <c r="D239">
        <v>801</v>
      </c>
      <c r="E239" t="str">
        <f>VLOOKUP(Tabla1[[#This Row],[Grupo de compras]],'Grupo compras'!$A$1:$B$115,2,FALSE)</f>
        <v>PE Center Manager</v>
      </c>
      <c r="F239" t="s">
        <v>371</v>
      </c>
      <c r="G239" t="str">
        <f>LEFT(Tabla1[[#This Row],[Solicitud de pedido]],2)</f>
        <v>14</v>
      </c>
      <c r="H239" t="s">
        <v>1106</v>
      </c>
      <c r="I239" t="s">
        <v>102</v>
      </c>
      <c r="J239" t="s">
        <v>1107</v>
      </c>
      <c r="K239" t="s">
        <v>1108</v>
      </c>
      <c r="L239" s="1">
        <v>46064</v>
      </c>
      <c r="M239" t="s">
        <v>556</v>
      </c>
      <c r="N239" t="s">
        <v>46</v>
      </c>
      <c r="O239" t="s">
        <v>5</v>
      </c>
      <c r="P239" t="s">
        <v>119</v>
      </c>
      <c r="Q239" t="s">
        <v>120</v>
      </c>
      <c r="R239" s="2">
        <v>38785</v>
      </c>
      <c r="S239" s="37">
        <f>Tabla1[[#This Row],[Valor total]]/'T.C.'!$B$2</f>
        <v>11242.028985507246</v>
      </c>
      <c r="T239" t="s">
        <v>2</v>
      </c>
      <c r="U239" t="s">
        <v>3</v>
      </c>
    </row>
    <row r="240" spans="1:21" x14ac:dyDescent="0.25">
      <c r="A240" t="s">
        <v>717</v>
      </c>
      <c r="B240" t="str">
        <f>LEFT(Tabla1[[#This Row],[Organización compras]],2)</f>
        <v>PE</v>
      </c>
      <c r="C240" t="s">
        <v>340</v>
      </c>
      <c r="D240">
        <v>801</v>
      </c>
      <c r="E240" t="str">
        <f>VLOOKUP(Tabla1[[#This Row],[Grupo de compras]],'Grupo compras'!$A$1:$B$115,2,FALSE)</f>
        <v>PE Center Manager</v>
      </c>
      <c r="F240" t="s">
        <v>371</v>
      </c>
      <c r="G240" t="str">
        <f>LEFT(Tabla1[[#This Row],[Solicitud de pedido]],2)</f>
        <v>14</v>
      </c>
      <c r="H240" t="s">
        <v>1106</v>
      </c>
      <c r="I240" t="s">
        <v>103</v>
      </c>
      <c r="J240" t="s">
        <v>1107</v>
      </c>
      <c r="K240" t="s">
        <v>1108</v>
      </c>
      <c r="L240" s="1">
        <v>46064</v>
      </c>
      <c r="M240" t="s">
        <v>556</v>
      </c>
      <c r="N240" t="s">
        <v>46</v>
      </c>
      <c r="O240" t="s">
        <v>5</v>
      </c>
      <c r="P240" t="s">
        <v>119</v>
      </c>
      <c r="Q240" t="s">
        <v>120</v>
      </c>
      <c r="R240" s="2">
        <v>38785</v>
      </c>
      <c r="S240" s="37">
        <f>Tabla1[[#This Row],[Valor total]]/'T.C.'!$B$2</f>
        <v>11242.028985507246</v>
      </c>
      <c r="T240" t="s">
        <v>2</v>
      </c>
      <c r="U240" t="s">
        <v>3</v>
      </c>
    </row>
    <row r="241" spans="1:21" x14ac:dyDescent="0.25">
      <c r="A241" t="s">
        <v>717</v>
      </c>
      <c r="B241" t="str">
        <f>LEFT(Tabla1[[#This Row],[Organización compras]],2)</f>
        <v>PE</v>
      </c>
      <c r="C241" t="s">
        <v>340</v>
      </c>
      <c r="D241">
        <v>801</v>
      </c>
      <c r="E241" t="str">
        <f>VLOOKUP(Tabla1[[#This Row],[Grupo de compras]],'Grupo compras'!$A$1:$B$115,2,FALSE)</f>
        <v>PE Center Manager</v>
      </c>
      <c r="F241" t="s">
        <v>371</v>
      </c>
      <c r="G241" t="str">
        <f>LEFT(Tabla1[[#This Row],[Solicitud de pedido]],2)</f>
        <v>14</v>
      </c>
      <c r="H241" t="s">
        <v>1106</v>
      </c>
      <c r="I241" t="s">
        <v>104</v>
      </c>
      <c r="J241" t="s">
        <v>1107</v>
      </c>
      <c r="K241" t="s">
        <v>1108</v>
      </c>
      <c r="L241" s="1">
        <v>46064</v>
      </c>
      <c r="M241" t="s">
        <v>556</v>
      </c>
      <c r="N241" t="s">
        <v>46</v>
      </c>
      <c r="O241" t="s">
        <v>5</v>
      </c>
      <c r="P241" t="s">
        <v>119</v>
      </c>
      <c r="Q241" t="s">
        <v>120</v>
      </c>
      <c r="R241" s="2">
        <v>38785</v>
      </c>
      <c r="S241" s="37">
        <f>Tabla1[[#This Row],[Valor total]]/'T.C.'!$B$2</f>
        <v>11242.028985507246</v>
      </c>
      <c r="T241" t="s">
        <v>2</v>
      </c>
      <c r="U241" t="s">
        <v>3</v>
      </c>
    </row>
    <row r="242" spans="1:21" x14ac:dyDescent="0.25">
      <c r="A242" t="s">
        <v>717</v>
      </c>
      <c r="B242" t="str">
        <f>LEFT(Tabla1[[#This Row],[Organización compras]],2)</f>
        <v>PE</v>
      </c>
      <c r="C242" t="s">
        <v>340</v>
      </c>
      <c r="D242">
        <v>801</v>
      </c>
      <c r="E242" t="str">
        <f>VLOOKUP(Tabla1[[#This Row],[Grupo de compras]],'Grupo compras'!$A$1:$B$115,2,FALSE)</f>
        <v>PE Center Manager</v>
      </c>
      <c r="F242" t="s">
        <v>371</v>
      </c>
      <c r="G242" t="str">
        <f>LEFT(Tabla1[[#This Row],[Solicitud de pedido]],2)</f>
        <v>14</v>
      </c>
      <c r="H242" t="s">
        <v>1106</v>
      </c>
      <c r="I242" t="s">
        <v>105</v>
      </c>
      <c r="J242" t="s">
        <v>1107</v>
      </c>
      <c r="K242" t="s">
        <v>1108</v>
      </c>
      <c r="L242" s="1">
        <v>46064</v>
      </c>
      <c r="M242" t="s">
        <v>556</v>
      </c>
      <c r="N242" t="s">
        <v>46</v>
      </c>
      <c r="O242" t="s">
        <v>5</v>
      </c>
      <c r="P242" t="s">
        <v>119</v>
      </c>
      <c r="Q242" t="s">
        <v>120</v>
      </c>
      <c r="R242" s="2">
        <v>38785</v>
      </c>
      <c r="S242" s="37">
        <f>Tabla1[[#This Row],[Valor total]]/'T.C.'!$B$2</f>
        <v>11242.028985507246</v>
      </c>
      <c r="T242" t="s">
        <v>2</v>
      </c>
      <c r="U242" t="s">
        <v>3</v>
      </c>
    </row>
    <row r="243" spans="1:21" x14ac:dyDescent="0.25">
      <c r="A243" t="s">
        <v>717</v>
      </c>
      <c r="B243" t="str">
        <f>LEFT(Tabla1[[#This Row],[Organización compras]],2)</f>
        <v>PE</v>
      </c>
      <c r="C243" t="s">
        <v>340</v>
      </c>
      <c r="D243">
        <v>801</v>
      </c>
      <c r="E243" t="str">
        <f>VLOOKUP(Tabla1[[#This Row],[Grupo de compras]],'Grupo compras'!$A$1:$B$115,2,FALSE)</f>
        <v>PE Center Manager</v>
      </c>
      <c r="F243" t="s">
        <v>371</v>
      </c>
      <c r="G243" t="str">
        <f>LEFT(Tabla1[[#This Row],[Solicitud de pedido]],2)</f>
        <v>14</v>
      </c>
      <c r="H243" t="s">
        <v>1106</v>
      </c>
      <c r="I243" t="s">
        <v>106</v>
      </c>
      <c r="J243" t="s">
        <v>1107</v>
      </c>
      <c r="K243" t="s">
        <v>1108</v>
      </c>
      <c r="L243" s="1">
        <v>46064</v>
      </c>
      <c r="M243" t="s">
        <v>556</v>
      </c>
      <c r="N243" t="s">
        <v>46</v>
      </c>
      <c r="O243" t="s">
        <v>5</v>
      </c>
      <c r="P243" t="s">
        <v>119</v>
      </c>
      <c r="Q243" t="s">
        <v>120</v>
      </c>
      <c r="R243" s="2">
        <v>38785</v>
      </c>
      <c r="S243" s="37">
        <f>Tabla1[[#This Row],[Valor total]]/'T.C.'!$B$2</f>
        <v>11242.028985507246</v>
      </c>
      <c r="T243" t="s">
        <v>2</v>
      </c>
      <c r="U243" t="s">
        <v>3</v>
      </c>
    </row>
    <row r="244" spans="1:21" x14ac:dyDescent="0.25">
      <c r="A244" t="s">
        <v>717</v>
      </c>
      <c r="B244" t="str">
        <f>LEFT(Tabla1[[#This Row],[Organización compras]],2)</f>
        <v>PE</v>
      </c>
      <c r="C244" t="s">
        <v>340</v>
      </c>
      <c r="D244">
        <v>801</v>
      </c>
      <c r="E244" t="str">
        <f>VLOOKUP(Tabla1[[#This Row],[Grupo de compras]],'Grupo compras'!$A$1:$B$115,2,FALSE)</f>
        <v>PE Center Manager</v>
      </c>
      <c r="F244" t="s">
        <v>371</v>
      </c>
      <c r="G244" t="str">
        <f>LEFT(Tabla1[[#This Row],[Solicitud de pedido]],2)</f>
        <v>14</v>
      </c>
      <c r="H244" t="s">
        <v>1106</v>
      </c>
      <c r="I244" t="s">
        <v>107</v>
      </c>
      <c r="J244" t="s">
        <v>1107</v>
      </c>
      <c r="K244" t="s">
        <v>1108</v>
      </c>
      <c r="L244" s="1">
        <v>46064</v>
      </c>
      <c r="M244" t="s">
        <v>556</v>
      </c>
      <c r="N244" t="s">
        <v>46</v>
      </c>
      <c r="O244" t="s">
        <v>5</v>
      </c>
      <c r="P244" t="s">
        <v>119</v>
      </c>
      <c r="Q244" t="s">
        <v>120</v>
      </c>
      <c r="R244" s="2">
        <v>38785</v>
      </c>
      <c r="S244" s="37">
        <f>Tabla1[[#This Row],[Valor total]]/'T.C.'!$B$2</f>
        <v>11242.028985507246</v>
      </c>
      <c r="T244" t="s">
        <v>2</v>
      </c>
      <c r="U244" t="s">
        <v>3</v>
      </c>
    </row>
    <row r="245" spans="1:21" x14ac:dyDescent="0.25">
      <c r="A245" t="s">
        <v>16</v>
      </c>
      <c r="B245" t="str">
        <f>LEFT(Tabla1[[#This Row],[Organización compras]],2)</f>
        <v>PE</v>
      </c>
      <c r="C245" t="s">
        <v>681</v>
      </c>
      <c r="D245">
        <v>802</v>
      </c>
      <c r="E245" t="str">
        <f>VLOOKUP(Tabla1[[#This Row],[Grupo de compras]],'Grupo compras'!$A$1:$B$115,2,FALSE)</f>
        <v>PE Ops Mall</v>
      </c>
      <c r="F245" t="s">
        <v>1109</v>
      </c>
      <c r="G245" t="str">
        <f>LEFT(Tabla1[[#This Row],[Solicitud de pedido]],2)</f>
        <v>12</v>
      </c>
      <c r="H245" t="s">
        <v>1110</v>
      </c>
      <c r="I245" t="s">
        <v>88</v>
      </c>
      <c r="J245" t="s">
        <v>1111</v>
      </c>
      <c r="K245" t="s">
        <v>1112</v>
      </c>
      <c r="L245" s="1">
        <v>46078</v>
      </c>
      <c r="M245" t="s">
        <v>1113</v>
      </c>
      <c r="N245" t="s">
        <v>1</v>
      </c>
      <c r="O245" t="s">
        <v>1114</v>
      </c>
      <c r="P245" t="s">
        <v>1115</v>
      </c>
      <c r="Q245" t="s">
        <v>1116</v>
      </c>
      <c r="R245" s="2">
        <v>38600</v>
      </c>
      <c r="S245" s="37">
        <f>Tabla1[[#This Row],[Valor total]]/'T.C.'!$B$2</f>
        <v>11188.405797101448</v>
      </c>
      <c r="T245" t="s">
        <v>2</v>
      </c>
      <c r="U245" t="s">
        <v>3</v>
      </c>
    </row>
    <row r="246" spans="1:21" x14ac:dyDescent="0.25">
      <c r="A246" t="s">
        <v>717</v>
      </c>
      <c r="B246" t="str">
        <f>LEFT(Tabla1[[#This Row],[Organización compras]],2)</f>
        <v>PE</v>
      </c>
      <c r="C246" t="s">
        <v>340</v>
      </c>
      <c r="D246">
        <v>804</v>
      </c>
      <c r="E246" t="str">
        <f>VLOOKUP(Tabla1[[#This Row],[Grupo de compras]],'Grupo compras'!$A$1:$B$115,2,FALSE)</f>
        <v>PE Marketing Mall</v>
      </c>
      <c r="F246" t="s">
        <v>718</v>
      </c>
      <c r="H246" t="s">
        <v>1117</v>
      </c>
      <c r="I246" t="s">
        <v>88</v>
      </c>
      <c r="J246" t="s">
        <v>1118</v>
      </c>
      <c r="K246" t="s">
        <v>1119</v>
      </c>
      <c r="L246" s="1">
        <v>46092</v>
      </c>
      <c r="M246" t="s">
        <v>400</v>
      </c>
      <c r="N246" t="s">
        <v>1</v>
      </c>
      <c r="O246" t="s">
        <v>67</v>
      </c>
      <c r="P246" t="s">
        <v>1120</v>
      </c>
      <c r="Q246" t="s">
        <v>1121</v>
      </c>
      <c r="R246" s="2">
        <v>38439.9</v>
      </c>
      <c r="S246" s="37">
        <f>Tabla1[[#This Row],[Valor total]]/'T.C.'!$B$2</f>
        <v>11142</v>
      </c>
      <c r="T246" t="s">
        <v>2</v>
      </c>
      <c r="U246" t="s">
        <v>3</v>
      </c>
    </row>
    <row r="247" spans="1:21" x14ac:dyDescent="0.25">
      <c r="A247" t="s">
        <v>717</v>
      </c>
      <c r="B247" t="str">
        <f>LEFT(Tabla1[[#This Row],[Organización compras]],2)</f>
        <v>PE</v>
      </c>
      <c r="C247" t="s">
        <v>340</v>
      </c>
      <c r="D247">
        <v>801</v>
      </c>
      <c r="E247" t="str">
        <f>VLOOKUP(Tabla1[[#This Row],[Grupo de compras]],'Grupo compras'!$A$1:$B$115,2,FALSE)</f>
        <v>PE Center Manager</v>
      </c>
      <c r="F247" t="s">
        <v>1233</v>
      </c>
      <c r="H247" t="s">
        <v>11887</v>
      </c>
      <c r="I247" t="s">
        <v>88</v>
      </c>
      <c r="J247" t="s">
        <v>11888</v>
      </c>
      <c r="K247" t="s">
        <v>11889</v>
      </c>
      <c r="L247" s="1">
        <v>46093</v>
      </c>
      <c r="M247" t="s">
        <v>43</v>
      </c>
      <c r="N247" t="s">
        <v>1</v>
      </c>
      <c r="O247" t="s">
        <v>0</v>
      </c>
      <c r="P247" t="s">
        <v>11890</v>
      </c>
      <c r="Q247" t="s">
        <v>11891</v>
      </c>
      <c r="R247" s="2">
        <v>38091.78</v>
      </c>
      <c r="S247" s="37">
        <f>Tabla1[[#This Row],[Valor total]]/'T.C.'!$B$2</f>
        <v>11041.095652173912</v>
      </c>
      <c r="T247" t="s">
        <v>2</v>
      </c>
      <c r="U247" t="s">
        <v>3</v>
      </c>
    </row>
    <row r="248" spans="1:21" x14ac:dyDescent="0.25">
      <c r="A248" t="s">
        <v>7</v>
      </c>
      <c r="B248" t="str">
        <f>LEFT(Tabla1[[#This Row],[Organización compras]],2)</f>
        <v>CL</v>
      </c>
      <c r="C248" t="s">
        <v>339</v>
      </c>
      <c r="D248">
        <v>910</v>
      </c>
      <c r="E248" t="str">
        <f>VLOOKUP(Tabla1[[#This Row],[Grupo de compras]],'Grupo compras'!$A$1:$B$115,2,FALSE)</f>
        <v>Corp A. Personas</v>
      </c>
      <c r="F248" t="s">
        <v>76</v>
      </c>
      <c r="G248" t="str">
        <f>LEFT(Tabla1[[#This Row],[Solicitud de pedido]],2)</f>
        <v>14</v>
      </c>
      <c r="H248" t="s">
        <v>962</v>
      </c>
      <c r="I248" t="s">
        <v>89</v>
      </c>
      <c r="J248" t="s">
        <v>963</v>
      </c>
      <c r="K248" t="s">
        <v>164</v>
      </c>
      <c r="L248" s="1">
        <v>46043</v>
      </c>
      <c r="M248" t="s">
        <v>10</v>
      </c>
      <c r="N248" t="s">
        <v>46</v>
      </c>
      <c r="O248" t="s">
        <v>0</v>
      </c>
      <c r="P248" t="s">
        <v>162</v>
      </c>
      <c r="Q248" t="s">
        <v>163</v>
      </c>
      <c r="R248" s="2">
        <v>10217223</v>
      </c>
      <c r="S248" s="37">
        <f>Tabla1[[#This Row],[Valor total]]/'T.C.'!$B$3</f>
        <v>11034.552287969933</v>
      </c>
      <c r="T248" t="s">
        <v>6</v>
      </c>
      <c r="U248" t="s">
        <v>3</v>
      </c>
    </row>
    <row r="249" spans="1:21" x14ac:dyDescent="0.25">
      <c r="A249" t="s">
        <v>7</v>
      </c>
      <c r="B249" t="str">
        <f>LEFT(Tabla1[[#This Row],[Organización compras]],2)</f>
        <v>CL</v>
      </c>
      <c r="C249" t="s">
        <v>339</v>
      </c>
      <c r="D249">
        <v>910</v>
      </c>
      <c r="E249" t="str">
        <f>VLOOKUP(Tabla1[[#This Row],[Grupo de compras]],'Grupo compras'!$A$1:$B$115,2,FALSE)</f>
        <v>Corp A. Personas</v>
      </c>
      <c r="F249" t="s">
        <v>76</v>
      </c>
      <c r="G249" t="str">
        <f>LEFT(Tabla1[[#This Row],[Solicitud de pedido]],2)</f>
        <v>14</v>
      </c>
      <c r="H249" t="s">
        <v>962</v>
      </c>
      <c r="I249" t="s">
        <v>99</v>
      </c>
      <c r="J249" t="s">
        <v>963</v>
      </c>
      <c r="K249" t="s">
        <v>165</v>
      </c>
      <c r="L249" s="1">
        <v>46043</v>
      </c>
      <c r="M249" t="s">
        <v>10</v>
      </c>
      <c r="N249" t="s">
        <v>46</v>
      </c>
      <c r="O249" t="s">
        <v>0</v>
      </c>
      <c r="P249" t="s">
        <v>964</v>
      </c>
      <c r="Q249" t="s">
        <v>965</v>
      </c>
      <c r="R249" s="2">
        <v>10217223</v>
      </c>
      <c r="S249" s="37">
        <f>Tabla1[[#This Row],[Valor total]]/'T.C.'!$B$3</f>
        <v>11034.552287969933</v>
      </c>
      <c r="T249" t="s">
        <v>6</v>
      </c>
      <c r="U249" t="s">
        <v>3</v>
      </c>
    </row>
    <row r="250" spans="1:21" x14ac:dyDescent="0.25">
      <c r="A250" t="s">
        <v>7</v>
      </c>
      <c r="B250" t="str">
        <f>LEFT(Tabla1[[#This Row],[Organización compras]],2)</f>
        <v>CL</v>
      </c>
      <c r="C250" t="s">
        <v>339</v>
      </c>
      <c r="D250">
        <v>602</v>
      </c>
      <c r="E250" t="str">
        <f>VLOOKUP(Tabla1[[#This Row],[Grupo de compras]],'Grupo compras'!$A$1:$B$115,2,FALSE)</f>
        <v>CL Ops Mall</v>
      </c>
      <c r="F250" t="s">
        <v>84</v>
      </c>
      <c r="G250" t="str">
        <f>LEFT(Tabla1[[#This Row],[Solicitud de pedido]],2)</f>
        <v>12</v>
      </c>
      <c r="H250" t="s">
        <v>1122</v>
      </c>
      <c r="I250" t="s">
        <v>88</v>
      </c>
      <c r="J250" t="s">
        <v>1123</v>
      </c>
      <c r="K250" t="s">
        <v>1124</v>
      </c>
      <c r="L250" s="1">
        <v>46084</v>
      </c>
      <c r="M250" t="s">
        <v>79</v>
      </c>
      <c r="N250" t="s">
        <v>1</v>
      </c>
      <c r="O250" t="s">
        <v>0</v>
      </c>
      <c r="P250" t="s">
        <v>41</v>
      </c>
      <c r="Q250" t="s">
        <v>42</v>
      </c>
      <c r="R250" s="2">
        <v>10066316</v>
      </c>
      <c r="S250" s="37">
        <f>Tabla1[[#This Row],[Valor total]]/'T.C.'!$B$3</f>
        <v>10871.573445076841</v>
      </c>
      <c r="T250" t="s">
        <v>6</v>
      </c>
      <c r="U250" t="s">
        <v>3</v>
      </c>
    </row>
    <row r="251" spans="1:21" x14ac:dyDescent="0.25">
      <c r="A251" t="s">
        <v>364</v>
      </c>
      <c r="B251" t="str">
        <f>LEFT(Tabla1[[#This Row],[Organización compras]],2)</f>
        <v>PE</v>
      </c>
      <c r="C251" t="s">
        <v>340</v>
      </c>
      <c r="D251">
        <v>911</v>
      </c>
      <c r="E251" t="str">
        <f>VLOOKUP(Tabla1[[#This Row],[Grupo de compras]],'Grupo compras'!$A$1:$B$115,2,FALSE)</f>
        <v>Corp A. Finanzas</v>
      </c>
      <c r="F251" t="s">
        <v>1125</v>
      </c>
      <c r="G251" t="str">
        <f>LEFT(Tabla1[[#This Row],[Solicitud de pedido]],2)</f>
        <v>13</v>
      </c>
      <c r="H251" t="s">
        <v>1126</v>
      </c>
      <c r="I251" t="s">
        <v>89</v>
      </c>
      <c r="J251" t="s">
        <v>1127</v>
      </c>
      <c r="K251" t="s">
        <v>1128</v>
      </c>
      <c r="L251" s="1">
        <v>46051</v>
      </c>
      <c r="M251" t="s">
        <v>10</v>
      </c>
      <c r="N251" t="s">
        <v>45</v>
      </c>
      <c r="O251" t="s">
        <v>0</v>
      </c>
      <c r="P251" t="s">
        <v>1129</v>
      </c>
      <c r="Q251" t="s">
        <v>1130</v>
      </c>
      <c r="R251" s="2">
        <v>10800</v>
      </c>
      <c r="S251" s="37">
        <f>Tabla1[[#This Row],[Valor total]]</f>
        <v>10800</v>
      </c>
      <c r="T251" t="s">
        <v>662</v>
      </c>
      <c r="U251" t="s">
        <v>3</v>
      </c>
    </row>
    <row r="252" spans="1:21" x14ac:dyDescent="0.25">
      <c r="A252" t="s">
        <v>83</v>
      </c>
      <c r="B252" t="str">
        <f>LEFT(Tabla1[[#This Row],[Organización compras]],2)</f>
        <v>CL</v>
      </c>
      <c r="C252" t="s">
        <v>339</v>
      </c>
      <c r="D252">
        <v>602</v>
      </c>
      <c r="E252" t="str">
        <f>VLOOKUP(Tabla1[[#This Row],[Grupo de compras]],'Grupo compras'!$A$1:$B$115,2,FALSE)</f>
        <v>CL Ops Mall</v>
      </c>
      <c r="F252" t="s">
        <v>214</v>
      </c>
      <c r="G252" t="str">
        <f>LEFT(Tabla1[[#This Row],[Solicitud de pedido]],2)</f>
        <v>12</v>
      </c>
      <c r="H252" t="s">
        <v>1131</v>
      </c>
      <c r="I252" t="s">
        <v>88</v>
      </c>
      <c r="J252" t="s">
        <v>1132</v>
      </c>
      <c r="K252" t="s">
        <v>1133</v>
      </c>
      <c r="L252" s="1">
        <v>46087</v>
      </c>
      <c r="M252" t="s">
        <v>214</v>
      </c>
      <c r="N252" t="s">
        <v>1</v>
      </c>
      <c r="O252" t="s">
        <v>0</v>
      </c>
      <c r="P252" t="s">
        <v>1134</v>
      </c>
      <c r="Q252" t="s">
        <v>1135</v>
      </c>
      <c r="R252" s="2">
        <v>9982868</v>
      </c>
      <c r="S252" s="37">
        <f>Tabla1[[#This Row],[Valor total]]/'T.C.'!$B$3</f>
        <v>10781.450001619993</v>
      </c>
      <c r="T252" t="s">
        <v>6</v>
      </c>
      <c r="U252" t="s">
        <v>3</v>
      </c>
    </row>
    <row r="253" spans="1:21" x14ac:dyDescent="0.25">
      <c r="A253" t="s">
        <v>16</v>
      </c>
      <c r="B253" t="str">
        <f>LEFT(Tabla1[[#This Row],[Organización compras]],2)</f>
        <v>PE</v>
      </c>
      <c r="C253" t="s">
        <v>681</v>
      </c>
      <c r="D253">
        <v>816</v>
      </c>
      <c r="E253" t="str">
        <f>VLOOKUP(Tabla1[[#This Row],[Grupo de compras]],'Grupo compras'!$A$1:$B$115,2,FALSE)</f>
        <v>PE Sgcia Infra</v>
      </c>
      <c r="F253" t="s">
        <v>354</v>
      </c>
      <c r="G253" t="str">
        <f>LEFT(Tabla1[[#This Row],[Solicitud de pedido]],2)</f>
        <v>12</v>
      </c>
      <c r="H253" t="s">
        <v>1136</v>
      </c>
      <c r="I253" t="s">
        <v>88</v>
      </c>
      <c r="J253" t="s">
        <v>1137</v>
      </c>
      <c r="K253" t="s">
        <v>1138</v>
      </c>
      <c r="L253" s="1">
        <v>46051</v>
      </c>
      <c r="M253" t="s">
        <v>400</v>
      </c>
      <c r="N253" t="s">
        <v>1</v>
      </c>
      <c r="O253" t="s">
        <v>0</v>
      </c>
      <c r="P253" t="s">
        <v>1139</v>
      </c>
      <c r="Q253" t="s">
        <v>1140</v>
      </c>
      <c r="R253" s="2">
        <v>37099.300000000003</v>
      </c>
      <c r="S253" s="37">
        <f>Tabla1[[#This Row],[Valor total]]/'T.C.'!$B$2</f>
        <v>10753.420289855072</v>
      </c>
      <c r="T253" t="s">
        <v>2</v>
      </c>
      <c r="U253" t="s">
        <v>3</v>
      </c>
    </row>
    <row r="254" spans="1:21" x14ac:dyDescent="0.25">
      <c r="A254" t="s">
        <v>4</v>
      </c>
      <c r="B254" t="str">
        <f>LEFT(Tabla1[[#This Row],[Organización compras]],2)</f>
        <v>CL</v>
      </c>
      <c r="C254" t="s">
        <v>339</v>
      </c>
      <c r="D254">
        <v>928</v>
      </c>
      <c r="E254" t="str">
        <f>VLOOKUP(Tabla1[[#This Row],[Grupo de compras]],'Grupo compras'!$A$1:$B$115,2,FALSE)</f>
        <v>Corp Gest Riesgo</v>
      </c>
      <c r="F254" t="s">
        <v>85</v>
      </c>
      <c r="G254" t="str">
        <f>LEFT(Tabla1[[#This Row],[Solicitud de pedido]],2)</f>
        <v>14</v>
      </c>
      <c r="H254" t="s">
        <v>1141</v>
      </c>
      <c r="I254" t="s">
        <v>88</v>
      </c>
      <c r="J254" t="s">
        <v>1142</v>
      </c>
      <c r="K254" t="s">
        <v>1143</v>
      </c>
      <c r="L254" s="1">
        <v>46029</v>
      </c>
      <c r="M254" t="s">
        <v>74</v>
      </c>
      <c r="N254" t="s">
        <v>46</v>
      </c>
      <c r="O254" t="s">
        <v>0</v>
      </c>
      <c r="P254" t="s">
        <v>520</v>
      </c>
      <c r="Q254" t="s">
        <v>521</v>
      </c>
      <c r="R254" s="2">
        <v>10629.36</v>
      </c>
      <c r="S254" s="37">
        <f>Tabla1[[#This Row],[Valor total]]</f>
        <v>10629.36</v>
      </c>
      <c r="T254" t="s">
        <v>662</v>
      </c>
      <c r="U254" t="s">
        <v>3</v>
      </c>
    </row>
    <row r="255" spans="1:21" x14ac:dyDescent="0.25">
      <c r="A255" t="s">
        <v>763</v>
      </c>
      <c r="B255" t="str">
        <f>LEFT(Tabla1[[#This Row],[Organización compras]],2)</f>
        <v>CL</v>
      </c>
      <c r="C255" t="s">
        <v>339</v>
      </c>
      <c r="D255">
        <v>614</v>
      </c>
      <c r="E255" t="str">
        <f>VLOOKUP(Tabla1[[#This Row],[Grupo de compras]],'Grupo compras'!$A$1:$B$115,2,FALSE)</f>
        <v>CL Explotación TI</v>
      </c>
      <c r="F255" t="s">
        <v>1144</v>
      </c>
      <c r="G255" t="str">
        <f>LEFT(Tabla1[[#This Row],[Solicitud de pedido]],2)</f>
        <v>13</v>
      </c>
      <c r="H255" t="s">
        <v>1145</v>
      </c>
      <c r="I255" t="s">
        <v>88</v>
      </c>
      <c r="J255" t="s">
        <v>1146</v>
      </c>
      <c r="K255" t="s">
        <v>1147</v>
      </c>
      <c r="L255" s="1">
        <v>46070</v>
      </c>
      <c r="M255" t="s">
        <v>1144</v>
      </c>
      <c r="N255" t="s">
        <v>45</v>
      </c>
      <c r="O255" t="s">
        <v>0</v>
      </c>
      <c r="P255" t="s">
        <v>1148</v>
      </c>
      <c r="Q255" t="s">
        <v>1149</v>
      </c>
      <c r="R255" s="2">
        <v>10531</v>
      </c>
      <c r="S255" s="37">
        <f>Tabla1[[#This Row],[Valor total]]</f>
        <v>10531</v>
      </c>
      <c r="T255" t="s">
        <v>662</v>
      </c>
      <c r="U255" t="s">
        <v>3</v>
      </c>
    </row>
    <row r="256" spans="1:21" x14ac:dyDescent="0.25">
      <c r="A256" t="s">
        <v>38</v>
      </c>
      <c r="B256" t="str">
        <f>LEFT(Tabla1[[#This Row],[Organización compras]],2)</f>
        <v>CL</v>
      </c>
      <c r="C256" t="s">
        <v>339</v>
      </c>
      <c r="D256">
        <v>603</v>
      </c>
      <c r="E256" t="str">
        <f>VLOOKUP(Tabla1[[#This Row],[Grupo de compras]],'Grupo compras'!$A$1:$B$115,2,FALSE)</f>
        <v>CL Ops Out/Strip</v>
      </c>
      <c r="F256" t="s">
        <v>39</v>
      </c>
      <c r="G256" t="str">
        <f>LEFT(Tabla1[[#This Row],[Solicitud de pedido]],2)</f>
        <v>12</v>
      </c>
      <c r="H256" t="s">
        <v>1150</v>
      </c>
      <c r="I256" t="s">
        <v>88</v>
      </c>
      <c r="J256" t="s">
        <v>1151</v>
      </c>
      <c r="K256" t="s">
        <v>1152</v>
      </c>
      <c r="L256" s="1">
        <v>46076</v>
      </c>
      <c r="M256" t="s">
        <v>40</v>
      </c>
      <c r="N256" t="s">
        <v>1</v>
      </c>
      <c r="O256" t="s">
        <v>0</v>
      </c>
      <c r="P256" t="s">
        <v>41</v>
      </c>
      <c r="Q256" t="s">
        <v>42</v>
      </c>
      <c r="R256" s="2">
        <v>9749561</v>
      </c>
      <c r="S256" s="37">
        <f>Tabla1[[#This Row],[Valor total]]/'T.C.'!$B$3</f>
        <v>10529.47955028998</v>
      </c>
      <c r="T256" t="s">
        <v>6</v>
      </c>
      <c r="U256" t="s">
        <v>3</v>
      </c>
    </row>
    <row r="257" spans="1:21" x14ac:dyDescent="0.25">
      <c r="A257" t="s">
        <v>53</v>
      </c>
      <c r="B257" t="str">
        <f>LEFT(Tabla1[[#This Row],[Organización compras]],2)</f>
        <v>CO</v>
      </c>
      <c r="C257" t="s">
        <v>338</v>
      </c>
      <c r="D257">
        <v>702</v>
      </c>
      <c r="E257" t="str">
        <f>VLOOKUP(Tabla1[[#This Row],[Grupo de compras]],'Grupo compras'!$A$1:$B$115,2,FALSE)</f>
        <v>CO Ops Mall</v>
      </c>
      <c r="F257" t="s">
        <v>54</v>
      </c>
      <c r="H257" t="s">
        <v>1153</v>
      </c>
      <c r="I257" t="s">
        <v>88</v>
      </c>
      <c r="J257" t="s">
        <v>1154</v>
      </c>
      <c r="K257" t="s">
        <v>1155</v>
      </c>
      <c r="L257" s="1">
        <v>46092</v>
      </c>
      <c r="M257" t="s">
        <v>55</v>
      </c>
      <c r="N257" t="s">
        <v>1</v>
      </c>
      <c r="O257" t="s">
        <v>0</v>
      </c>
      <c r="P257" t="s">
        <v>1156</v>
      </c>
      <c r="Q257" t="s">
        <v>1157</v>
      </c>
      <c r="R257" s="2">
        <v>38475360</v>
      </c>
      <c r="S257" s="37">
        <f>Tabla1[[#This Row],[Valor total]]/'T.C.'!$B$5</f>
        <v>10460.94616639478</v>
      </c>
      <c r="T257" t="s">
        <v>18</v>
      </c>
      <c r="U257" t="s">
        <v>3</v>
      </c>
    </row>
    <row r="258" spans="1:21" x14ac:dyDescent="0.25">
      <c r="A258" t="s">
        <v>16</v>
      </c>
      <c r="B258" t="str">
        <f>LEFT(Tabla1[[#This Row],[Organización compras]],2)</f>
        <v>PE</v>
      </c>
      <c r="C258" t="s">
        <v>681</v>
      </c>
      <c r="D258">
        <v>804</v>
      </c>
      <c r="E258" t="str">
        <f>VLOOKUP(Tabla1[[#This Row],[Grupo de compras]],'Grupo compras'!$A$1:$B$115,2,FALSE)</f>
        <v>PE Marketing Mall</v>
      </c>
      <c r="F258" t="s">
        <v>1158</v>
      </c>
      <c r="G258" t="str">
        <f>LEFT(Tabla1[[#This Row],[Solicitud de pedido]],2)</f>
        <v>12</v>
      </c>
      <c r="H258" t="s">
        <v>1159</v>
      </c>
      <c r="I258" t="s">
        <v>88</v>
      </c>
      <c r="J258" t="s">
        <v>1160</v>
      </c>
      <c r="K258" t="s">
        <v>1161</v>
      </c>
      <c r="L258" s="1">
        <v>46050</v>
      </c>
      <c r="M258" t="s">
        <v>43</v>
      </c>
      <c r="N258" t="s">
        <v>1</v>
      </c>
      <c r="O258" t="s">
        <v>67</v>
      </c>
      <c r="P258" t="s">
        <v>1162</v>
      </c>
      <c r="Q258" t="s">
        <v>1163</v>
      </c>
      <c r="R258" s="2">
        <v>36000</v>
      </c>
      <c r="S258" s="37">
        <f>Tabla1[[#This Row],[Valor total]]/'T.C.'!$B$2</f>
        <v>10434.782608695652</v>
      </c>
      <c r="T258" t="s">
        <v>2</v>
      </c>
      <c r="U258" t="s">
        <v>3</v>
      </c>
    </row>
    <row r="259" spans="1:21" x14ac:dyDescent="0.25">
      <c r="A259" t="s">
        <v>7</v>
      </c>
      <c r="B259" t="str">
        <f>LEFT(Tabla1[[#This Row],[Organización compras]],2)</f>
        <v>CL</v>
      </c>
      <c r="C259" t="s">
        <v>339</v>
      </c>
      <c r="D259">
        <v>602</v>
      </c>
      <c r="E259" t="str">
        <f>VLOOKUP(Tabla1[[#This Row],[Grupo de compras]],'Grupo compras'!$A$1:$B$115,2,FALSE)</f>
        <v>CL Ops Mall</v>
      </c>
      <c r="F259" t="s">
        <v>84</v>
      </c>
      <c r="G259" t="str">
        <f>LEFT(Tabla1[[#This Row],[Solicitud de pedido]],2)</f>
        <v>12</v>
      </c>
      <c r="H259" t="s">
        <v>1164</v>
      </c>
      <c r="I259" t="s">
        <v>88</v>
      </c>
      <c r="J259" t="s">
        <v>1165</v>
      </c>
      <c r="K259" t="s">
        <v>1166</v>
      </c>
      <c r="L259" s="1">
        <v>46069</v>
      </c>
      <c r="M259" t="s">
        <v>79</v>
      </c>
      <c r="N259" t="s">
        <v>1</v>
      </c>
      <c r="O259" t="s">
        <v>0</v>
      </c>
      <c r="P259" t="s">
        <v>1167</v>
      </c>
      <c r="Q259" t="s">
        <v>1168</v>
      </c>
      <c r="R259" s="2">
        <v>249.5</v>
      </c>
      <c r="S259" s="37">
        <f>Tabla1[[#This Row],[Valor total]]/'T.C.'!$B$4</f>
        <v>10395.833333333334</v>
      </c>
      <c r="T259" t="s">
        <v>11</v>
      </c>
      <c r="U259" t="s">
        <v>3</v>
      </c>
    </row>
    <row r="260" spans="1:21" x14ac:dyDescent="0.25">
      <c r="A260" t="s">
        <v>7</v>
      </c>
      <c r="B260" t="str">
        <f>LEFT(Tabla1[[#This Row],[Organización compras]],2)</f>
        <v>CL</v>
      </c>
      <c r="C260" t="s">
        <v>339</v>
      </c>
      <c r="D260">
        <v>602</v>
      </c>
      <c r="E260" t="str">
        <f>VLOOKUP(Tabla1[[#This Row],[Grupo de compras]],'Grupo compras'!$A$1:$B$115,2,FALSE)</f>
        <v>CL Ops Mall</v>
      </c>
      <c r="F260" t="s">
        <v>1169</v>
      </c>
      <c r="G260" t="str">
        <f>LEFT(Tabla1[[#This Row],[Solicitud de pedido]],2)</f>
        <v>12</v>
      </c>
      <c r="H260" t="s">
        <v>1170</v>
      </c>
      <c r="I260" t="s">
        <v>88</v>
      </c>
      <c r="J260" t="s">
        <v>1171</v>
      </c>
      <c r="K260" t="s">
        <v>1172</v>
      </c>
      <c r="L260" s="1">
        <v>46065</v>
      </c>
      <c r="M260" t="s">
        <v>1173</v>
      </c>
      <c r="N260" t="s">
        <v>1</v>
      </c>
      <c r="O260" t="s">
        <v>0</v>
      </c>
      <c r="P260" t="s">
        <v>1174</v>
      </c>
      <c r="Q260" t="s">
        <v>1175</v>
      </c>
      <c r="R260" s="2">
        <v>248.6</v>
      </c>
      <c r="S260" s="37">
        <f>Tabla1[[#This Row],[Valor total]]/'T.C.'!$B$4</f>
        <v>10358.333333333332</v>
      </c>
      <c r="T260" t="s">
        <v>11</v>
      </c>
      <c r="U260" t="s">
        <v>3</v>
      </c>
    </row>
    <row r="261" spans="1:21" x14ac:dyDescent="0.25">
      <c r="A261" t="s">
        <v>7</v>
      </c>
      <c r="B261" t="str">
        <f>LEFT(Tabla1[[#This Row],[Organización compras]],2)</f>
        <v>CL</v>
      </c>
      <c r="C261" t="s">
        <v>339</v>
      </c>
      <c r="D261">
        <v>915</v>
      </c>
      <c r="E261" t="str">
        <f>VLOOKUP(Tabla1[[#This Row],[Grupo de compras]],'Grupo compras'!$A$1:$B$115,2,FALSE)</f>
        <v>Corp Des Digital</v>
      </c>
      <c r="F261" t="s">
        <v>1176</v>
      </c>
      <c r="G261" t="str">
        <f>LEFT(Tabla1[[#This Row],[Solicitud de pedido]],2)</f>
        <v>13</v>
      </c>
      <c r="H261" t="s">
        <v>1177</v>
      </c>
      <c r="I261" t="s">
        <v>88</v>
      </c>
      <c r="J261" t="s">
        <v>1178</v>
      </c>
      <c r="K261" t="s">
        <v>1179</v>
      </c>
      <c r="L261" s="1">
        <v>46087</v>
      </c>
      <c r="M261" t="s">
        <v>1180</v>
      </c>
      <c r="N261" t="s">
        <v>45</v>
      </c>
      <c r="O261" t="s">
        <v>0</v>
      </c>
      <c r="P261" t="s">
        <v>551</v>
      </c>
      <c r="Q261" t="s">
        <v>552</v>
      </c>
      <c r="R261" s="2">
        <v>248</v>
      </c>
      <c r="S261" s="37">
        <f>Tabla1[[#This Row],[Valor total]]/'T.C.'!$B$4</f>
        <v>10333.333333333334</v>
      </c>
      <c r="T261" t="s">
        <v>11</v>
      </c>
      <c r="U261" t="s">
        <v>3</v>
      </c>
    </row>
    <row r="262" spans="1:21" x14ac:dyDescent="0.25">
      <c r="A262" t="s">
        <v>373</v>
      </c>
      <c r="B262" t="str">
        <f>LEFT(Tabla1[[#This Row],[Organización compras]],2)</f>
        <v>PE</v>
      </c>
      <c r="C262" t="s">
        <v>340</v>
      </c>
      <c r="D262">
        <v>814</v>
      </c>
      <c r="E262" t="str">
        <f>VLOOKUP(Tabla1[[#This Row],[Grupo de compras]],'Grupo compras'!$A$1:$B$115,2,FALSE)</f>
        <v>PE Explotación TI</v>
      </c>
      <c r="F262" t="s">
        <v>893</v>
      </c>
      <c r="G262" t="str">
        <f>LEFT(Tabla1[[#This Row],[Solicitud de pedido]],2)</f>
        <v>13</v>
      </c>
      <c r="H262" t="s">
        <v>1181</v>
      </c>
      <c r="I262" t="s">
        <v>88</v>
      </c>
      <c r="J262" t="s">
        <v>1182</v>
      </c>
      <c r="K262" t="s">
        <v>1183</v>
      </c>
      <c r="L262" s="1">
        <v>46076</v>
      </c>
      <c r="M262" t="s">
        <v>893</v>
      </c>
      <c r="N262" t="s">
        <v>45</v>
      </c>
      <c r="O262" t="s">
        <v>0</v>
      </c>
      <c r="P262" t="s">
        <v>974</v>
      </c>
      <c r="Q262" t="s">
        <v>975</v>
      </c>
      <c r="R262" s="2">
        <v>35550</v>
      </c>
      <c r="S262" s="37">
        <f>Tabla1[[#This Row],[Valor total]]/'T.C.'!$B$2</f>
        <v>10304.347826086956</v>
      </c>
      <c r="T262" t="s">
        <v>2</v>
      </c>
      <c r="U262" t="s">
        <v>3</v>
      </c>
    </row>
    <row r="263" spans="1:21" x14ac:dyDescent="0.25">
      <c r="A263" t="s">
        <v>7</v>
      </c>
      <c r="B263" t="str">
        <f>LEFT(Tabla1[[#This Row],[Organización compras]],2)</f>
        <v>CL</v>
      </c>
      <c r="C263" t="s">
        <v>339</v>
      </c>
      <c r="D263">
        <v>626</v>
      </c>
      <c r="E263" t="str">
        <f>VLOOKUP(Tabla1[[#This Row],[Grupo de compras]],'Grupo compras'!$A$1:$B$115,2,FALSE)</f>
        <v>CL Proyectos 3</v>
      </c>
      <c r="F263" t="s">
        <v>70</v>
      </c>
      <c r="G263" t="str">
        <f>LEFT(Tabla1[[#This Row],[Solicitud de pedido]],2)</f>
        <v>12</v>
      </c>
      <c r="H263" t="s">
        <v>1184</v>
      </c>
      <c r="I263" t="s">
        <v>88</v>
      </c>
      <c r="J263" t="s">
        <v>1185</v>
      </c>
      <c r="K263" t="s">
        <v>1186</v>
      </c>
      <c r="L263" s="1">
        <v>46071</v>
      </c>
      <c r="M263" t="s">
        <v>26</v>
      </c>
      <c r="N263" t="s">
        <v>1</v>
      </c>
      <c r="O263" t="s">
        <v>0</v>
      </c>
      <c r="P263" t="s">
        <v>1187</v>
      </c>
      <c r="Q263" t="s">
        <v>1188</v>
      </c>
      <c r="R263" s="2">
        <v>9515300</v>
      </c>
      <c r="S263" s="37">
        <f>Tabla1[[#This Row],[Valor total]]/'T.C.'!$B$3</f>
        <v>10276.478783493354</v>
      </c>
      <c r="T263" t="s">
        <v>6</v>
      </c>
      <c r="U263" t="s">
        <v>3</v>
      </c>
    </row>
    <row r="264" spans="1:21" x14ac:dyDescent="0.25">
      <c r="A264" t="s">
        <v>50</v>
      </c>
      <c r="B264" t="str">
        <f>LEFT(Tabla1[[#This Row],[Organización compras]],2)</f>
        <v>CL</v>
      </c>
      <c r="C264" t="s">
        <v>339</v>
      </c>
      <c r="D264">
        <v>614</v>
      </c>
      <c r="E264" t="str">
        <f>VLOOKUP(Tabla1[[#This Row],[Grupo de compras]],'Grupo compras'!$A$1:$B$115,2,FALSE)</f>
        <v>CL Explotación TI</v>
      </c>
      <c r="F264" t="s">
        <v>1144</v>
      </c>
      <c r="G264" t="str">
        <f>LEFT(Tabla1[[#This Row],[Solicitud de pedido]],2)</f>
        <v>13</v>
      </c>
      <c r="H264" t="s">
        <v>1189</v>
      </c>
      <c r="I264" t="s">
        <v>88</v>
      </c>
      <c r="J264" t="s">
        <v>1190</v>
      </c>
      <c r="K264" t="s">
        <v>1191</v>
      </c>
      <c r="L264" s="1">
        <v>46070</v>
      </c>
      <c r="M264" t="s">
        <v>1144</v>
      </c>
      <c r="N264" t="s">
        <v>45</v>
      </c>
      <c r="O264" t="s">
        <v>0</v>
      </c>
      <c r="P264" t="s">
        <v>1148</v>
      </c>
      <c r="Q264" t="s">
        <v>1149</v>
      </c>
      <c r="R264" s="2">
        <v>10249</v>
      </c>
      <c r="S264" s="37">
        <f>Tabla1[[#This Row],[Valor total]]</f>
        <v>10249</v>
      </c>
      <c r="T264" t="s">
        <v>662</v>
      </c>
      <c r="U264" t="s">
        <v>3</v>
      </c>
    </row>
    <row r="265" spans="1:21" x14ac:dyDescent="0.25">
      <c r="A265" t="s">
        <v>7</v>
      </c>
      <c r="B265" t="str">
        <f>LEFT(Tabla1[[#This Row],[Organización compras]],2)</f>
        <v>CL</v>
      </c>
      <c r="C265" t="s">
        <v>339</v>
      </c>
      <c r="D265">
        <v>910</v>
      </c>
      <c r="E265" t="str">
        <f>VLOOKUP(Tabla1[[#This Row],[Grupo de compras]],'Grupo compras'!$A$1:$B$115,2,FALSE)</f>
        <v>Corp A. Personas</v>
      </c>
      <c r="F265" t="s">
        <v>76</v>
      </c>
      <c r="G265" t="str">
        <f>LEFT(Tabla1[[#This Row],[Solicitud de pedido]],2)</f>
        <v>12</v>
      </c>
      <c r="H265" t="s">
        <v>1192</v>
      </c>
      <c r="I265" t="s">
        <v>88</v>
      </c>
      <c r="J265" t="s">
        <v>1193</v>
      </c>
      <c r="K265" t="s">
        <v>1194</v>
      </c>
      <c r="L265" s="1">
        <v>46029</v>
      </c>
      <c r="M265" t="s">
        <v>10</v>
      </c>
      <c r="N265" t="s">
        <v>1</v>
      </c>
      <c r="O265" t="s">
        <v>0</v>
      </c>
      <c r="P265" t="s">
        <v>1195</v>
      </c>
      <c r="Q265" t="s">
        <v>1196</v>
      </c>
      <c r="R265" s="2">
        <v>9450000</v>
      </c>
      <c r="S265" s="37">
        <f>Tabla1[[#This Row],[Valor total]]/'T.C.'!$B$3</f>
        <v>10205.955093797587</v>
      </c>
      <c r="T265" t="s">
        <v>6</v>
      </c>
      <c r="U265" t="s">
        <v>3</v>
      </c>
    </row>
    <row r="266" spans="1:21" x14ac:dyDescent="0.25">
      <c r="A266" t="s">
        <v>7</v>
      </c>
      <c r="B266" t="str">
        <f>LEFT(Tabla1[[#This Row],[Organización compras]],2)</f>
        <v>CL</v>
      </c>
      <c r="C266" t="s">
        <v>339</v>
      </c>
      <c r="D266">
        <v>602</v>
      </c>
      <c r="E266" t="str">
        <f>VLOOKUP(Tabla1[[#This Row],[Grupo de compras]],'Grupo compras'!$A$1:$B$115,2,FALSE)</f>
        <v>CL Ops Mall</v>
      </c>
      <c r="F266" t="s">
        <v>225</v>
      </c>
      <c r="G266" t="str">
        <f>LEFT(Tabla1[[#This Row],[Solicitud de pedido]],2)</f>
        <v>12</v>
      </c>
      <c r="H266" t="s">
        <v>1197</v>
      </c>
      <c r="I266" t="s">
        <v>88</v>
      </c>
      <c r="J266" t="s">
        <v>1198</v>
      </c>
      <c r="K266" t="s">
        <v>1199</v>
      </c>
      <c r="L266" s="1">
        <v>46077</v>
      </c>
      <c r="M266" t="s">
        <v>118</v>
      </c>
      <c r="N266" t="s">
        <v>1</v>
      </c>
      <c r="O266" t="s">
        <v>0</v>
      </c>
      <c r="P266" t="s">
        <v>29</v>
      </c>
      <c r="Q266" t="s">
        <v>30</v>
      </c>
      <c r="R266" s="2">
        <v>8821.5</v>
      </c>
      <c r="S266" s="37">
        <f>Tabla1[[#This Row],[Valor total]]/'T.C.'!$B$6</f>
        <v>10139.655172413793</v>
      </c>
      <c r="T266" t="s">
        <v>663</v>
      </c>
      <c r="U266" t="s">
        <v>3</v>
      </c>
    </row>
    <row r="267" spans="1:21" x14ac:dyDescent="0.25">
      <c r="A267" t="s">
        <v>17</v>
      </c>
      <c r="B267" t="str">
        <f>LEFT(Tabla1[[#This Row],[Organización compras]],2)</f>
        <v>CO</v>
      </c>
      <c r="C267" t="s">
        <v>338</v>
      </c>
      <c r="D267">
        <v>710</v>
      </c>
      <c r="E267" t="str">
        <f>VLOOKUP(Tabla1[[#This Row],[Grupo de compras]],'Grupo compras'!$A$1:$B$115,2,FALSE)</f>
        <v>CO Sgcia Personas</v>
      </c>
      <c r="F267" t="s">
        <v>1200</v>
      </c>
      <c r="G267" t="str">
        <f>LEFT(Tabla1[[#This Row],[Solicitud de pedido]],2)</f>
        <v>12</v>
      </c>
      <c r="H267" t="s">
        <v>1201</v>
      </c>
      <c r="I267" t="s">
        <v>88</v>
      </c>
      <c r="J267" t="s">
        <v>1202</v>
      </c>
      <c r="K267" t="s">
        <v>1203</v>
      </c>
      <c r="L267" s="1">
        <v>46085</v>
      </c>
      <c r="M267" t="s">
        <v>706</v>
      </c>
      <c r="N267" t="s">
        <v>1</v>
      </c>
      <c r="O267" t="s">
        <v>0</v>
      </c>
      <c r="P267" t="s">
        <v>1204</v>
      </c>
      <c r="Q267" t="s">
        <v>1205</v>
      </c>
      <c r="R267" s="2">
        <v>37240000</v>
      </c>
      <c r="S267" s="37">
        <f>Tabla1[[#This Row],[Valor total]]/'T.C.'!$B$5</f>
        <v>10125.067971723764</v>
      </c>
      <c r="T267" t="s">
        <v>18</v>
      </c>
      <c r="U267" t="s">
        <v>3</v>
      </c>
    </row>
    <row r="268" spans="1:21" x14ac:dyDescent="0.25">
      <c r="A268" t="s">
        <v>7</v>
      </c>
      <c r="B268" t="str">
        <f>LEFT(Tabla1[[#This Row],[Organización compras]],2)</f>
        <v>CL</v>
      </c>
      <c r="C268" t="s">
        <v>339</v>
      </c>
      <c r="D268">
        <v>602</v>
      </c>
      <c r="E268" t="str">
        <f>VLOOKUP(Tabla1[[#This Row],[Grupo de compras]],'Grupo compras'!$A$1:$B$115,2,FALSE)</f>
        <v>CL Ops Mall</v>
      </c>
      <c r="F268" t="s">
        <v>245</v>
      </c>
      <c r="G268" t="str">
        <f>LEFT(Tabla1[[#This Row],[Solicitud de pedido]],2)</f>
        <v>12</v>
      </c>
      <c r="H268" t="s">
        <v>1206</v>
      </c>
      <c r="I268" t="s">
        <v>88</v>
      </c>
      <c r="J268" t="s">
        <v>1207</v>
      </c>
      <c r="K268" t="s">
        <v>1208</v>
      </c>
      <c r="L268" s="1">
        <v>46085</v>
      </c>
      <c r="M268" t="s">
        <v>79</v>
      </c>
      <c r="N268" t="s">
        <v>1</v>
      </c>
      <c r="O268" t="s">
        <v>0</v>
      </c>
      <c r="P268" t="s">
        <v>1209</v>
      </c>
      <c r="Q268" t="s">
        <v>1210</v>
      </c>
      <c r="R268" s="2">
        <v>240.05</v>
      </c>
      <c r="S268" s="37">
        <f>Tabla1[[#This Row],[Valor total]]/'T.C.'!$B$4</f>
        <v>10002.083333333334</v>
      </c>
      <c r="T268" t="s">
        <v>11</v>
      </c>
      <c r="U268" t="s">
        <v>3</v>
      </c>
    </row>
    <row r="269" spans="1:21" x14ac:dyDescent="0.25">
      <c r="A269" t="s">
        <v>7</v>
      </c>
      <c r="B269" t="str">
        <f>LEFT(Tabla1[[#This Row],[Organización compras]],2)</f>
        <v>CL</v>
      </c>
      <c r="C269" t="s">
        <v>339</v>
      </c>
      <c r="D269">
        <v>901</v>
      </c>
      <c r="E269" t="str">
        <f>VLOOKUP(Tabla1[[#This Row],[Grupo de compras]],'Grupo compras'!$A$1:$B$115,2,FALSE)</f>
        <v>Corp Gcia Contral</v>
      </c>
      <c r="F269" t="s">
        <v>1211</v>
      </c>
      <c r="G269" t="str">
        <f>LEFT(Tabla1[[#This Row],[Solicitud de pedido]],2)</f>
        <v>12</v>
      </c>
      <c r="H269" t="s">
        <v>1212</v>
      </c>
      <c r="I269" t="s">
        <v>88</v>
      </c>
      <c r="J269" t="s">
        <v>1213</v>
      </c>
      <c r="K269" t="s">
        <v>1214</v>
      </c>
      <c r="L269" s="1">
        <v>46063</v>
      </c>
      <c r="M269" t="s">
        <v>10</v>
      </c>
      <c r="N269" t="s">
        <v>1</v>
      </c>
      <c r="O269" t="s">
        <v>0</v>
      </c>
      <c r="P269" t="s">
        <v>1215</v>
      </c>
      <c r="Q269" t="s">
        <v>1216</v>
      </c>
      <c r="R269" s="2">
        <v>240</v>
      </c>
      <c r="S269" s="37">
        <f>Tabla1[[#This Row],[Valor total]]/'T.C.'!$B$4</f>
        <v>10000</v>
      </c>
      <c r="T269" t="s">
        <v>11</v>
      </c>
      <c r="U269" t="s">
        <v>3</v>
      </c>
    </row>
    <row r="270" spans="1:21" x14ac:dyDescent="0.25">
      <c r="A270" t="s">
        <v>38</v>
      </c>
      <c r="B270" t="str">
        <f>LEFT(Tabla1[[#This Row],[Organización compras]],2)</f>
        <v>CL</v>
      </c>
      <c r="C270" t="s">
        <v>339</v>
      </c>
      <c r="D270">
        <v>603</v>
      </c>
      <c r="E270" t="str">
        <f>VLOOKUP(Tabla1[[#This Row],[Grupo de compras]],'Grupo compras'!$A$1:$B$115,2,FALSE)</f>
        <v>CL Ops Out/Strip</v>
      </c>
      <c r="F270" t="s">
        <v>39</v>
      </c>
      <c r="G270" t="str">
        <f>LEFT(Tabla1[[#This Row],[Solicitud de pedido]],2)</f>
        <v>12</v>
      </c>
      <c r="H270" t="s">
        <v>1217</v>
      </c>
      <c r="I270" t="s">
        <v>88</v>
      </c>
      <c r="J270" t="s">
        <v>1218</v>
      </c>
      <c r="K270" t="s">
        <v>1219</v>
      </c>
      <c r="L270" s="1">
        <v>46073</v>
      </c>
      <c r="M270" t="s">
        <v>40</v>
      </c>
      <c r="N270" t="s">
        <v>1</v>
      </c>
      <c r="O270" t="s">
        <v>0</v>
      </c>
      <c r="P270" t="s">
        <v>48</v>
      </c>
      <c r="Q270" t="s">
        <v>49</v>
      </c>
      <c r="R270" s="2">
        <v>240</v>
      </c>
      <c r="S270" s="37">
        <f>Tabla1[[#This Row],[Valor total]]/'T.C.'!$B$4</f>
        <v>10000</v>
      </c>
      <c r="T270" t="s">
        <v>11</v>
      </c>
      <c r="U270" t="s">
        <v>3</v>
      </c>
    </row>
    <row r="271" spans="1:21" x14ac:dyDescent="0.25">
      <c r="A271" t="s">
        <v>4</v>
      </c>
      <c r="B271" t="str">
        <f>LEFT(Tabla1[[#This Row],[Organización compras]],2)</f>
        <v>CL</v>
      </c>
      <c r="C271" t="s">
        <v>339</v>
      </c>
      <c r="D271">
        <v>622</v>
      </c>
      <c r="E271" t="str">
        <f>VLOOKUP(Tabla1[[#This Row],[Grupo de compras]],'Grupo compras'!$A$1:$B$115,2,FALSE)</f>
        <v>CL Arq Mall</v>
      </c>
      <c r="F271" t="s">
        <v>362</v>
      </c>
      <c r="G271" t="str">
        <f>LEFT(Tabla1[[#This Row],[Solicitud de pedido]],2)</f>
        <v>13</v>
      </c>
      <c r="H271" t="s">
        <v>1220</v>
      </c>
      <c r="I271" t="s">
        <v>88</v>
      </c>
      <c r="J271" t="s">
        <v>1221</v>
      </c>
      <c r="K271" t="s">
        <v>1222</v>
      </c>
      <c r="L271" s="1">
        <v>46059</v>
      </c>
      <c r="M271" t="s">
        <v>15</v>
      </c>
      <c r="N271" t="s">
        <v>45</v>
      </c>
      <c r="O271" t="s">
        <v>0</v>
      </c>
      <c r="P271" t="s">
        <v>470</v>
      </c>
      <c r="Q271" t="s">
        <v>471</v>
      </c>
      <c r="R271" s="2">
        <v>240</v>
      </c>
      <c r="S271" s="37">
        <f>Tabla1[[#This Row],[Valor total]]/'T.C.'!$B$4</f>
        <v>10000</v>
      </c>
      <c r="T271" t="s">
        <v>11</v>
      </c>
      <c r="U271" t="s">
        <v>3</v>
      </c>
    </row>
    <row r="272" spans="1:21" x14ac:dyDescent="0.25">
      <c r="A272" t="s">
        <v>717</v>
      </c>
      <c r="B272" t="str">
        <f>LEFT(Tabla1[[#This Row],[Organización compras]],2)</f>
        <v>PE</v>
      </c>
      <c r="C272" t="s">
        <v>340</v>
      </c>
      <c r="D272">
        <v>801</v>
      </c>
      <c r="E272" t="str">
        <f>VLOOKUP(Tabla1[[#This Row],[Grupo de compras]],'Grupo compras'!$A$1:$B$115,2,FALSE)</f>
        <v>PE Center Manager</v>
      </c>
      <c r="F272" t="s">
        <v>1233</v>
      </c>
      <c r="H272" t="s">
        <v>12280</v>
      </c>
      <c r="I272" t="s">
        <v>88</v>
      </c>
      <c r="J272" t="s">
        <v>12281</v>
      </c>
      <c r="K272" t="s">
        <v>1299</v>
      </c>
      <c r="L272" s="1">
        <v>46097</v>
      </c>
      <c r="M272" t="s">
        <v>43</v>
      </c>
      <c r="N272" t="s">
        <v>1</v>
      </c>
      <c r="O272" t="s">
        <v>0</v>
      </c>
      <c r="P272" t="s">
        <v>1300</v>
      </c>
      <c r="Q272" t="s">
        <v>1301</v>
      </c>
      <c r="R272" s="2">
        <v>34234</v>
      </c>
      <c r="S272" s="37">
        <f>Tabla1[[#This Row],[Valor total]]/'T.C.'!$B$2</f>
        <v>9922.898550724638</v>
      </c>
      <c r="T272" t="s">
        <v>2</v>
      </c>
      <c r="U272" t="s">
        <v>3</v>
      </c>
    </row>
    <row r="273" spans="1:21" x14ac:dyDescent="0.25">
      <c r="A273" t="s">
        <v>7</v>
      </c>
      <c r="B273" t="str">
        <f>LEFT(Tabla1[[#This Row],[Organización compras]],2)</f>
        <v>CL</v>
      </c>
      <c r="C273" t="s">
        <v>339</v>
      </c>
      <c r="D273">
        <v>626</v>
      </c>
      <c r="E273" t="str">
        <f>VLOOKUP(Tabla1[[#This Row],[Grupo de compras]],'Grupo compras'!$A$1:$B$115,2,FALSE)</f>
        <v>CL Proyectos 3</v>
      </c>
      <c r="F273" t="s">
        <v>70</v>
      </c>
      <c r="G273" t="str">
        <f>LEFT(Tabla1[[#This Row],[Solicitud de pedido]],2)</f>
        <v>12</v>
      </c>
      <c r="H273" t="s">
        <v>1223</v>
      </c>
      <c r="I273" t="s">
        <v>88</v>
      </c>
      <c r="J273" t="s">
        <v>1224</v>
      </c>
      <c r="K273" t="s">
        <v>1225</v>
      </c>
      <c r="L273" s="1">
        <v>46035</v>
      </c>
      <c r="M273" t="s">
        <v>26</v>
      </c>
      <c r="N273" t="s">
        <v>1</v>
      </c>
      <c r="O273" t="s">
        <v>0</v>
      </c>
      <c r="P273" t="s">
        <v>1226</v>
      </c>
      <c r="Q273" t="s">
        <v>1227</v>
      </c>
      <c r="R273" s="2">
        <v>238</v>
      </c>
      <c r="S273" s="37">
        <f>Tabla1[[#This Row],[Valor total]]/'T.C.'!$B$4</f>
        <v>9916.6666666666661</v>
      </c>
      <c r="T273" t="s">
        <v>11</v>
      </c>
      <c r="U273" t="s">
        <v>3</v>
      </c>
    </row>
    <row r="274" spans="1:21" x14ac:dyDescent="0.25">
      <c r="A274" t="s">
        <v>7</v>
      </c>
      <c r="B274" t="str">
        <f>LEFT(Tabla1[[#This Row],[Organización compras]],2)</f>
        <v>CL</v>
      </c>
      <c r="C274" t="s">
        <v>339</v>
      </c>
      <c r="D274">
        <v>602</v>
      </c>
      <c r="E274" t="str">
        <f>VLOOKUP(Tabla1[[#This Row],[Grupo de compras]],'Grupo compras'!$A$1:$B$115,2,FALSE)</f>
        <v>CL Ops Mall</v>
      </c>
      <c r="F274" t="s">
        <v>84</v>
      </c>
      <c r="G274" t="str">
        <f>LEFT(Tabla1[[#This Row],[Solicitud de pedido]],2)</f>
        <v>12</v>
      </c>
      <c r="H274" t="s">
        <v>1228</v>
      </c>
      <c r="I274" t="s">
        <v>88</v>
      </c>
      <c r="J274" t="s">
        <v>1229</v>
      </c>
      <c r="K274" t="s">
        <v>1230</v>
      </c>
      <c r="L274" s="1">
        <v>46070</v>
      </c>
      <c r="M274" t="s">
        <v>79</v>
      </c>
      <c r="N274" t="s">
        <v>1</v>
      </c>
      <c r="O274" t="s">
        <v>0</v>
      </c>
      <c r="P274" t="s">
        <v>1231</v>
      </c>
      <c r="Q274" t="s">
        <v>1232</v>
      </c>
      <c r="R274" s="2">
        <v>9181800</v>
      </c>
      <c r="S274" s="37">
        <f>Tabla1[[#This Row],[Valor total]]/'T.C.'!$B$3</f>
        <v>9916.3003682783801</v>
      </c>
      <c r="T274" t="s">
        <v>6</v>
      </c>
      <c r="U274" t="s">
        <v>3</v>
      </c>
    </row>
    <row r="275" spans="1:21" x14ac:dyDescent="0.25">
      <c r="A275" t="s">
        <v>717</v>
      </c>
      <c r="B275" t="str">
        <f>LEFT(Tabla1[[#This Row],[Organización compras]],2)</f>
        <v>PE</v>
      </c>
      <c r="C275" t="s">
        <v>340</v>
      </c>
      <c r="D275">
        <v>801</v>
      </c>
      <c r="E275" t="str">
        <f>VLOOKUP(Tabla1[[#This Row],[Grupo de compras]],'Grupo compras'!$A$1:$B$115,2,FALSE)</f>
        <v>PE Center Manager</v>
      </c>
      <c r="F275" t="s">
        <v>1233</v>
      </c>
      <c r="G275" t="str">
        <f>LEFT(Tabla1[[#This Row],[Solicitud de pedido]],2)</f>
        <v>12</v>
      </c>
      <c r="H275" t="s">
        <v>1234</v>
      </c>
      <c r="I275" t="s">
        <v>88</v>
      </c>
      <c r="J275" t="s">
        <v>1235</v>
      </c>
      <c r="K275" t="s">
        <v>1236</v>
      </c>
      <c r="L275" s="1">
        <v>46091</v>
      </c>
      <c r="M275" t="s">
        <v>43</v>
      </c>
      <c r="N275" t="s">
        <v>1</v>
      </c>
      <c r="O275" t="s">
        <v>0</v>
      </c>
      <c r="P275" t="s">
        <v>1237</v>
      </c>
      <c r="Q275" t="s">
        <v>1238</v>
      </c>
      <c r="R275" s="2">
        <v>34002.35</v>
      </c>
      <c r="S275" s="37">
        <f>Tabla1[[#This Row],[Valor total]]/'T.C.'!$B$2</f>
        <v>9855.7536231884042</v>
      </c>
      <c r="T275" t="s">
        <v>2</v>
      </c>
      <c r="U275" t="s">
        <v>3</v>
      </c>
    </row>
    <row r="276" spans="1:21" x14ac:dyDescent="0.25">
      <c r="A276" t="s">
        <v>1239</v>
      </c>
      <c r="B276" t="str">
        <f>LEFT(Tabla1[[#This Row],[Organización compras]],2)</f>
        <v>PE</v>
      </c>
      <c r="C276" t="s">
        <v>340</v>
      </c>
      <c r="D276">
        <v>802</v>
      </c>
      <c r="E276" t="str">
        <f>VLOOKUP(Tabla1[[#This Row],[Grupo de compras]],'Grupo compras'!$A$1:$B$115,2,FALSE)</f>
        <v>PE Ops Mall</v>
      </c>
      <c r="F276" t="s">
        <v>1240</v>
      </c>
      <c r="G276" t="str">
        <f>LEFT(Tabla1[[#This Row],[Solicitud de pedido]],2)</f>
        <v>12</v>
      </c>
      <c r="H276" t="s">
        <v>1241</v>
      </c>
      <c r="I276" t="s">
        <v>88</v>
      </c>
      <c r="J276" t="s">
        <v>1242</v>
      </c>
      <c r="K276" t="s">
        <v>1243</v>
      </c>
      <c r="L276" s="1">
        <v>46071</v>
      </c>
      <c r="M276" t="s">
        <v>565</v>
      </c>
      <c r="N276" t="s">
        <v>1</v>
      </c>
      <c r="O276" t="s">
        <v>5</v>
      </c>
      <c r="P276" t="s">
        <v>1244</v>
      </c>
      <c r="Q276" t="s">
        <v>1245</v>
      </c>
      <c r="R276" s="2">
        <v>34000</v>
      </c>
      <c r="S276" s="37">
        <f>Tabla1[[#This Row],[Valor total]]/'T.C.'!$B$2</f>
        <v>9855.072463768116</v>
      </c>
      <c r="T276" t="s">
        <v>2</v>
      </c>
      <c r="U276" t="s">
        <v>3</v>
      </c>
    </row>
    <row r="277" spans="1:21" x14ac:dyDescent="0.25">
      <c r="A277" t="s">
        <v>16</v>
      </c>
      <c r="B277" t="str">
        <f>LEFT(Tabla1[[#This Row],[Organización compras]],2)</f>
        <v>PE</v>
      </c>
      <c r="C277" t="s">
        <v>681</v>
      </c>
      <c r="D277">
        <v>816</v>
      </c>
      <c r="E277" t="str">
        <f>VLOOKUP(Tabla1[[#This Row],[Grupo de compras]],'Grupo compras'!$A$1:$B$115,2,FALSE)</f>
        <v>PE Sgcia Infra</v>
      </c>
      <c r="F277" t="s">
        <v>832</v>
      </c>
      <c r="G277" t="str">
        <f>LEFT(Tabla1[[#This Row],[Solicitud de pedido]],2)</f>
        <v>12</v>
      </c>
      <c r="H277" t="s">
        <v>1246</v>
      </c>
      <c r="I277" t="s">
        <v>88</v>
      </c>
      <c r="J277" t="s">
        <v>1247</v>
      </c>
      <c r="K277" t="s">
        <v>1248</v>
      </c>
      <c r="L277" s="1">
        <v>46029</v>
      </c>
      <c r="M277" t="s">
        <v>400</v>
      </c>
      <c r="N277" t="s">
        <v>1</v>
      </c>
      <c r="O277" t="s">
        <v>5</v>
      </c>
      <c r="P277" t="s">
        <v>1249</v>
      </c>
      <c r="Q277" t="s">
        <v>1250</v>
      </c>
      <c r="R277" s="2">
        <v>33923.160000000003</v>
      </c>
      <c r="S277" s="37">
        <f>Tabla1[[#This Row],[Valor total]]/'T.C.'!$B$2</f>
        <v>9832.8000000000011</v>
      </c>
      <c r="T277" t="s">
        <v>2</v>
      </c>
      <c r="U277" t="s">
        <v>3</v>
      </c>
    </row>
    <row r="278" spans="1:21" x14ac:dyDescent="0.25">
      <c r="A278" t="s">
        <v>1251</v>
      </c>
      <c r="B278" t="str">
        <f>LEFT(Tabla1[[#This Row],[Organización compras]],2)</f>
        <v>CL</v>
      </c>
      <c r="C278" t="s">
        <v>339</v>
      </c>
      <c r="D278">
        <v>602</v>
      </c>
      <c r="E278" t="str">
        <f>VLOOKUP(Tabla1[[#This Row],[Grupo de compras]],'Grupo compras'!$A$1:$B$115,2,FALSE)</f>
        <v>CL Ops Mall</v>
      </c>
      <c r="F278" t="s">
        <v>108</v>
      </c>
      <c r="G278" t="str">
        <f>LEFT(Tabla1[[#This Row],[Solicitud de pedido]],2)</f>
        <v>12</v>
      </c>
      <c r="H278" t="s">
        <v>1252</v>
      </c>
      <c r="I278" t="s">
        <v>88</v>
      </c>
      <c r="J278" t="s">
        <v>1253</v>
      </c>
      <c r="K278" t="s">
        <v>1254</v>
      </c>
      <c r="L278" s="1">
        <v>46061</v>
      </c>
      <c r="M278" t="s">
        <v>82</v>
      </c>
      <c r="N278" t="s">
        <v>1</v>
      </c>
      <c r="O278" t="s">
        <v>0</v>
      </c>
      <c r="P278" t="s">
        <v>1255</v>
      </c>
      <c r="Q278" t="s">
        <v>1256</v>
      </c>
      <c r="R278" s="2">
        <v>9076750</v>
      </c>
      <c r="S278" s="37">
        <f>Tabla1[[#This Row],[Valor total]]/'T.C.'!$B$3</f>
        <v>9802.8468674737833</v>
      </c>
      <c r="T278" t="s">
        <v>6</v>
      </c>
      <c r="U278" t="s">
        <v>3</v>
      </c>
    </row>
    <row r="279" spans="1:21" x14ac:dyDescent="0.25">
      <c r="A279" t="s">
        <v>12</v>
      </c>
      <c r="B279" t="str">
        <f>LEFT(Tabla1[[#This Row],[Organización compras]],2)</f>
        <v>PE</v>
      </c>
      <c r="C279" t="s">
        <v>340</v>
      </c>
      <c r="D279">
        <v>802</v>
      </c>
      <c r="E279" t="str">
        <f>VLOOKUP(Tabla1[[#This Row],[Grupo de compras]],'Grupo compras'!$A$1:$B$115,2,FALSE)</f>
        <v>PE Ops Mall</v>
      </c>
      <c r="F279" t="s">
        <v>13</v>
      </c>
      <c r="G279" t="str">
        <f>LEFT(Tabla1[[#This Row],[Solicitud de pedido]],2)</f>
        <v>13</v>
      </c>
      <c r="H279" t="s">
        <v>1257</v>
      </c>
      <c r="I279" t="s">
        <v>88</v>
      </c>
      <c r="J279" t="s">
        <v>1258</v>
      </c>
      <c r="K279" t="s">
        <v>1259</v>
      </c>
      <c r="L279" s="1">
        <v>46050</v>
      </c>
      <c r="M279" t="s">
        <v>14</v>
      </c>
      <c r="N279" t="s">
        <v>45</v>
      </c>
      <c r="O279" t="s">
        <v>0</v>
      </c>
      <c r="P279" t="s">
        <v>1035</v>
      </c>
      <c r="Q279" t="s">
        <v>1036</v>
      </c>
      <c r="R279" s="2">
        <v>33390</v>
      </c>
      <c r="S279" s="37">
        <f>Tabla1[[#This Row],[Valor total]]/'T.C.'!$B$2</f>
        <v>9678.2608695652161</v>
      </c>
      <c r="T279" t="s">
        <v>2</v>
      </c>
      <c r="U279" t="s">
        <v>3</v>
      </c>
    </row>
    <row r="280" spans="1:21" x14ac:dyDescent="0.25">
      <c r="A280" t="s">
        <v>63</v>
      </c>
      <c r="B280" t="str">
        <f>LEFT(Tabla1[[#This Row],[Organización compras]],2)</f>
        <v>CO</v>
      </c>
      <c r="C280" t="s">
        <v>338</v>
      </c>
      <c r="D280">
        <v>702</v>
      </c>
      <c r="E280" t="str">
        <f>VLOOKUP(Tabla1[[#This Row],[Grupo de compras]],'Grupo compras'!$A$1:$B$115,2,FALSE)</f>
        <v>CO Ops Mall</v>
      </c>
      <c r="F280" t="s">
        <v>1281</v>
      </c>
      <c r="H280" t="s">
        <v>12497</v>
      </c>
      <c r="I280" t="s">
        <v>88</v>
      </c>
      <c r="J280" t="s">
        <v>12498</v>
      </c>
      <c r="K280" t="s">
        <v>12499</v>
      </c>
      <c r="L280" s="1">
        <v>46098</v>
      </c>
      <c r="M280" t="s">
        <v>1067</v>
      </c>
      <c r="N280" t="s">
        <v>1</v>
      </c>
      <c r="O280" t="s">
        <v>0</v>
      </c>
      <c r="P280" t="s">
        <v>3913</v>
      </c>
      <c r="Q280" t="s">
        <v>3914</v>
      </c>
      <c r="R280" s="2">
        <v>35221549</v>
      </c>
      <c r="S280" s="37">
        <f>Tabla1[[#This Row],[Valor total]]/'T.C.'!$B$5</f>
        <v>9576.2775965198471</v>
      </c>
      <c r="T280" t="s">
        <v>18</v>
      </c>
      <c r="U280" t="s">
        <v>3</v>
      </c>
    </row>
    <row r="281" spans="1:21" x14ac:dyDescent="0.25">
      <c r="A281" t="s">
        <v>19</v>
      </c>
      <c r="B281" t="str">
        <f>LEFT(Tabla1[[#This Row],[Organización compras]],2)</f>
        <v>CL</v>
      </c>
      <c r="C281" t="s">
        <v>339</v>
      </c>
      <c r="D281">
        <v>602</v>
      </c>
      <c r="E281" t="str">
        <f>VLOOKUP(Tabla1[[#This Row],[Grupo de compras]],'Grupo compras'!$A$1:$B$115,2,FALSE)</f>
        <v>CL Ops Mall</v>
      </c>
      <c r="F281" t="s">
        <v>108</v>
      </c>
      <c r="G281" t="str">
        <f>LEFT(Tabla1[[#This Row],[Solicitud de pedido]],2)</f>
        <v>12</v>
      </c>
      <c r="H281" t="s">
        <v>1260</v>
      </c>
      <c r="I281" t="s">
        <v>88</v>
      </c>
      <c r="J281" t="s">
        <v>1261</v>
      </c>
      <c r="K281" t="s">
        <v>1262</v>
      </c>
      <c r="L281" s="1">
        <v>46065</v>
      </c>
      <c r="M281" t="s">
        <v>82</v>
      </c>
      <c r="N281" t="s">
        <v>1</v>
      </c>
      <c r="O281" t="s">
        <v>0</v>
      </c>
      <c r="P281" t="s">
        <v>109</v>
      </c>
      <c r="Q281" t="s">
        <v>110</v>
      </c>
      <c r="R281" s="2">
        <v>8856606</v>
      </c>
      <c r="S281" s="37">
        <f>Tabla1[[#This Row],[Valor total]]/'T.C.'!$B$3</f>
        <v>9565.0923935934679</v>
      </c>
      <c r="T281" t="s">
        <v>6</v>
      </c>
      <c r="U281" t="s">
        <v>3</v>
      </c>
    </row>
    <row r="282" spans="1:21" x14ac:dyDescent="0.25">
      <c r="A282" t="s">
        <v>364</v>
      </c>
      <c r="B282" t="str">
        <f>LEFT(Tabla1[[#This Row],[Organización compras]],2)</f>
        <v>PE</v>
      </c>
      <c r="C282" t="s">
        <v>340</v>
      </c>
      <c r="D282">
        <v>911</v>
      </c>
      <c r="E282" t="str">
        <f>VLOOKUP(Tabla1[[#This Row],[Grupo de compras]],'Grupo compras'!$A$1:$B$115,2,FALSE)</f>
        <v>Corp A. Finanzas</v>
      </c>
      <c r="F282" t="s">
        <v>1125</v>
      </c>
      <c r="G282" t="str">
        <f>LEFT(Tabla1[[#This Row],[Solicitud de pedido]],2)</f>
        <v>12</v>
      </c>
      <c r="H282" t="s">
        <v>1263</v>
      </c>
      <c r="I282" t="s">
        <v>88</v>
      </c>
      <c r="J282" t="s">
        <v>1264</v>
      </c>
      <c r="K282" t="s">
        <v>1265</v>
      </c>
      <c r="L282" s="1">
        <v>46070</v>
      </c>
      <c r="M282" t="s">
        <v>74</v>
      </c>
      <c r="N282" t="s">
        <v>1</v>
      </c>
      <c r="O282" t="s">
        <v>0</v>
      </c>
      <c r="P282" t="s">
        <v>1266</v>
      </c>
      <c r="Q282" t="s">
        <v>1267</v>
      </c>
      <c r="R282" s="2">
        <v>32880</v>
      </c>
      <c r="S282" s="37">
        <f>Tabla1[[#This Row],[Valor total]]/'T.C.'!$B$2</f>
        <v>9530.434782608696</v>
      </c>
      <c r="T282" t="s">
        <v>2</v>
      </c>
      <c r="U282" t="s">
        <v>3</v>
      </c>
    </row>
    <row r="283" spans="1:21" x14ac:dyDescent="0.25">
      <c r="A283" t="s">
        <v>19</v>
      </c>
      <c r="B283" t="str">
        <f>LEFT(Tabla1[[#This Row],[Organización compras]],2)</f>
        <v>CL</v>
      </c>
      <c r="C283" t="s">
        <v>339</v>
      </c>
      <c r="D283">
        <v>602</v>
      </c>
      <c r="E283" t="str">
        <f>VLOOKUP(Tabla1[[#This Row],[Grupo de compras]],'Grupo compras'!$A$1:$B$115,2,FALSE)</f>
        <v>CL Ops Mall</v>
      </c>
      <c r="F283" t="s">
        <v>12478</v>
      </c>
      <c r="H283" t="s">
        <v>12479</v>
      </c>
      <c r="I283" t="s">
        <v>88</v>
      </c>
      <c r="J283" t="s">
        <v>12480</v>
      </c>
      <c r="K283" t="s">
        <v>12481</v>
      </c>
      <c r="L283" s="1">
        <v>46094</v>
      </c>
      <c r="M283" t="s">
        <v>82</v>
      </c>
      <c r="N283" t="s">
        <v>1</v>
      </c>
      <c r="O283" t="s">
        <v>0</v>
      </c>
      <c r="P283" t="s">
        <v>9294</v>
      </c>
      <c r="Q283" t="s">
        <v>9295</v>
      </c>
      <c r="R283" s="2">
        <v>8716000</v>
      </c>
      <c r="S283" s="37">
        <f>Tabla1[[#This Row],[Valor total]]/'T.C.'!$B$3</f>
        <v>9413.23858175024</v>
      </c>
      <c r="T283" t="s">
        <v>6</v>
      </c>
      <c r="U283" t="s">
        <v>3</v>
      </c>
    </row>
    <row r="284" spans="1:21" x14ac:dyDescent="0.25">
      <c r="A284" t="s">
        <v>12</v>
      </c>
      <c r="B284" t="str">
        <f>LEFT(Tabla1[[#This Row],[Organización compras]],2)</f>
        <v>PE</v>
      </c>
      <c r="C284" t="s">
        <v>340</v>
      </c>
      <c r="D284">
        <v>814</v>
      </c>
      <c r="E284" t="str">
        <f>VLOOKUP(Tabla1[[#This Row],[Grupo de compras]],'Grupo compras'!$A$1:$B$115,2,FALSE)</f>
        <v>PE Explotación TI</v>
      </c>
      <c r="F284" t="s">
        <v>8</v>
      </c>
      <c r="G284" t="str">
        <f>LEFT(Tabla1[[#This Row],[Solicitud de pedido]],2)</f>
        <v>12</v>
      </c>
      <c r="H284" t="s">
        <v>1268</v>
      </c>
      <c r="I284" t="s">
        <v>88</v>
      </c>
      <c r="J284" t="s">
        <v>1269</v>
      </c>
      <c r="K284" t="s">
        <v>1270</v>
      </c>
      <c r="L284" s="1">
        <v>46043</v>
      </c>
      <c r="M284" t="s">
        <v>8</v>
      </c>
      <c r="N284" t="s">
        <v>1</v>
      </c>
      <c r="O284" t="s">
        <v>5</v>
      </c>
      <c r="P284" t="s">
        <v>1271</v>
      </c>
      <c r="Q284" t="s">
        <v>1272</v>
      </c>
      <c r="R284" s="2">
        <v>32406</v>
      </c>
      <c r="S284" s="37">
        <f>Tabla1[[#This Row],[Valor total]]/'T.C.'!$B$2</f>
        <v>9393.04347826087</v>
      </c>
      <c r="T284" t="s">
        <v>2</v>
      </c>
      <c r="U284" t="s">
        <v>3</v>
      </c>
    </row>
    <row r="285" spans="1:21" x14ac:dyDescent="0.25">
      <c r="A285" t="s">
        <v>75</v>
      </c>
      <c r="B285" t="str">
        <f>LEFT(Tabla1[[#This Row],[Organización compras]],2)</f>
        <v>CO</v>
      </c>
      <c r="C285" t="s">
        <v>338</v>
      </c>
      <c r="D285">
        <v>702</v>
      </c>
      <c r="E285" t="str">
        <f>VLOOKUP(Tabla1[[#This Row],[Grupo de compras]],'Grupo compras'!$A$1:$B$115,2,FALSE)</f>
        <v>CO Ops Mall</v>
      </c>
      <c r="F285" t="s">
        <v>92</v>
      </c>
      <c r="G285" t="str">
        <f>LEFT(Tabla1[[#This Row],[Solicitud de pedido]],2)</f>
        <v>12</v>
      </c>
      <c r="H285" t="s">
        <v>1273</v>
      </c>
      <c r="I285" t="s">
        <v>88</v>
      </c>
      <c r="J285" t="s">
        <v>1274</v>
      </c>
      <c r="K285" t="s">
        <v>1275</v>
      </c>
      <c r="L285" s="1">
        <v>46036</v>
      </c>
      <c r="M285" t="s">
        <v>93</v>
      </c>
      <c r="N285" t="s">
        <v>1</v>
      </c>
      <c r="O285" t="s">
        <v>0</v>
      </c>
      <c r="P285" t="s">
        <v>1276</v>
      </c>
      <c r="Q285" t="s">
        <v>1277</v>
      </c>
      <c r="R285" s="2">
        <v>34164636</v>
      </c>
      <c r="S285" s="37">
        <f>Tabla1[[#This Row],[Valor total]]/'T.C.'!$B$5</f>
        <v>9288.9168026101142</v>
      </c>
      <c r="T285" t="s">
        <v>18</v>
      </c>
      <c r="U285" t="s">
        <v>3</v>
      </c>
    </row>
    <row r="286" spans="1:21" x14ac:dyDescent="0.25">
      <c r="A286" t="s">
        <v>380</v>
      </c>
      <c r="B286" t="str">
        <f>LEFT(Tabla1[[#This Row],[Organización compras]],2)</f>
        <v>PE</v>
      </c>
      <c r="C286" t="s">
        <v>340</v>
      </c>
      <c r="D286">
        <v>808</v>
      </c>
      <c r="E286" t="str">
        <f>VLOOKUP(Tabla1[[#This Row],[Grupo de compras]],'Grupo compras'!$A$1:$B$115,2,FALSE)</f>
        <v>PE Área Legal</v>
      </c>
      <c r="F286" t="s">
        <v>365</v>
      </c>
      <c r="G286" t="str">
        <f>LEFT(Tabla1[[#This Row],[Solicitud de pedido]],2)</f>
        <v>12</v>
      </c>
      <c r="H286" t="s">
        <v>1278</v>
      </c>
      <c r="I286" t="s">
        <v>88</v>
      </c>
      <c r="J286" t="s">
        <v>1279</v>
      </c>
      <c r="K286" t="s">
        <v>1280</v>
      </c>
      <c r="L286" s="1">
        <v>46070</v>
      </c>
      <c r="M286" t="s">
        <v>485</v>
      </c>
      <c r="N286" t="s">
        <v>1</v>
      </c>
      <c r="O286" t="s">
        <v>0</v>
      </c>
      <c r="P286" t="s">
        <v>769</v>
      </c>
      <c r="Q286" t="s">
        <v>770</v>
      </c>
      <c r="R286" s="2">
        <v>9273.33</v>
      </c>
      <c r="S286" s="37">
        <f>Tabla1[[#This Row],[Valor total]]</f>
        <v>9273.33</v>
      </c>
      <c r="T286" t="s">
        <v>662</v>
      </c>
      <c r="U286" t="s">
        <v>3</v>
      </c>
    </row>
    <row r="287" spans="1:21" x14ac:dyDescent="0.25">
      <c r="A287" t="s">
        <v>63</v>
      </c>
      <c r="B287" t="str">
        <f>LEFT(Tabla1[[#This Row],[Organización compras]],2)</f>
        <v>CO</v>
      </c>
      <c r="C287" t="s">
        <v>338</v>
      </c>
      <c r="D287">
        <v>702</v>
      </c>
      <c r="E287" t="str">
        <f>VLOOKUP(Tabla1[[#This Row],[Grupo de compras]],'Grupo compras'!$A$1:$B$115,2,FALSE)</f>
        <v>CO Ops Mall</v>
      </c>
      <c r="F287" t="s">
        <v>1281</v>
      </c>
      <c r="G287" t="str">
        <f>LEFT(Tabla1[[#This Row],[Solicitud de pedido]],2)</f>
        <v>12</v>
      </c>
      <c r="H287" t="s">
        <v>1282</v>
      </c>
      <c r="I287" t="s">
        <v>88</v>
      </c>
      <c r="J287" t="s">
        <v>1283</v>
      </c>
      <c r="K287" t="s">
        <v>1284</v>
      </c>
      <c r="L287" s="1">
        <v>46087</v>
      </c>
      <c r="M287" t="s">
        <v>1067</v>
      </c>
      <c r="N287" t="s">
        <v>1</v>
      </c>
      <c r="O287" t="s">
        <v>0</v>
      </c>
      <c r="P287" t="s">
        <v>1285</v>
      </c>
      <c r="Q287" t="s">
        <v>1286</v>
      </c>
      <c r="R287" s="2">
        <v>34033055</v>
      </c>
      <c r="S287" s="37">
        <f>Tabla1[[#This Row],[Valor total]]/'T.C.'!$B$5</f>
        <v>9253.1416530723218</v>
      </c>
      <c r="T287" t="s">
        <v>18</v>
      </c>
      <c r="U287" t="s">
        <v>3</v>
      </c>
    </row>
    <row r="288" spans="1:21" x14ac:dyDescent="0.25">
      <c r="A288" t="s">
        <v>7</v>
      </c>
      <c r="B288" t="str">
        <f>LEFT(Tabla1[[#This Row],[Organización compras]],2)</f>
        <v>CL</v>
      </c>
      <c r="C288" t="s">
        <v>339</v>
      </c>
      <c r="D288">
        <v>602</v>
      </c>
      <c r="E288" t="str">
        <f>VLOOKUP(Tabla1[[#This Row],[Grupo de compras]],'Grupo compras'!$A$1:$B$115,2,FALSE)</f>
        <v>CL Ops Mall</v>
      </c>
      <c r="F288" t="s">
        <v>869</v>
      </c>
      <c r="G288" t="str">
        <f>LEFT(Tabla1[[#This Row],[Solicitud de pedido]],2)</f>
        <v>12</v>
      </c>
      <c r="H288" t="s">
        <v>1287</v>
      </c>
      <c r="I288" t="s">
        <v>88</v>
      </c>
      <c r="J288" t="s">
        <v>1288</v>
      </c>
      <c r="K288" t="s">
        <v>1289</v>
      </c>
      <c r="L288" s="1">
        <v>46085</v>
      </c>
      <c r="M288" t="s">
        <v>79</v>
      </c>
      <c r="N288" t="s">
        <v>1</v>
      </c>
      <c r="O288" t="s">
        <v>0</v>
      </c>
      <c r="P288" t="s">
        <v>1290</v>
      </c>
      <c r="Q288" t="s">
        <v>1291</v>
      </c>
      <c r="R288" s="2">
        <v>220.9</v>
      </c>
      <c r="S288" s="37">
        <f>Tabla1[[#This Row],[Valor total]]/'T.C.'!$B$4</f>
        <v>9204.1666666666661</v>
      </c>
      <c r="T288" t="s">
        <v>11</v>
      </c>
      <c r="U288" t="s">
        <v>3</v>
      </c>
    </row>
    <row r="289" spans="1:21" x14ac:dyDescent="0.25">
      <c r="A289" t="s">
        <v>7</v>
      </c>
      <c r="B289" t="str">
        <f>LEFT(Tabla1[[#This Row],[Organización compras]],2)</f>
        <v>CL</v>
      </c>
      <c r="C289" t="s">
        <v>339</v>
      </c>
      <c r="D289">
        <v>602</v>
      </c>
      <c r="E289" t="str">
        <f>VLOOKUP(Tabla1[[#This Row],[Grupo de compras]],'Grupo compras'!$A$1:$B$115,2,FALSE)</f>
        <v>CL Ops Mall</v>
      </c>
      <c r="F289" t="s">
        <v>869</v>
      </c>
      <c r="G289" t="str">
        <f>LEFT(Tabla1[[#This Row],[Solicitud de pedido]],2)</f>
        <v>12</v>
      </c>
      <c r="H289" t="s">
        <v>1292</v>
      </c>
      <c r="I289" t="s">
        <v>88</v>
      </c>
      <c r="J289" t="s">
        <v>1293</v>
      </c>
      <c r="K289" t="s">
        <v>1294</v>
      </c>
      <c r="L289" s="1">
        <v>46071</v>
      </c>
      <c r="M289" t="s">
        <v>79</v>
      </c>
      <c r="N289" t="s">
        <v>1</v>
      </c>
      <c r="O289" t="s">
        <v>0</v>
      </c>
      <c r="P289" t="s">
        <v>1295</v>
      </c>
      <c r="Q289" t="s">
        <v>1296</v>
      </c>
      <c r="R289" s="2">
        <v>8482008</v>
      </c>
      <c r="S289" s="37">
        <f>Tabla1[[#This Row],[Valor total]]/'T.C.'!$B$3</f>
        <v>9160.5283336753328</v>
      </c>
      <c r="T289" t="s">
        <v>6</v>
      </c>
      <c r="U289" t="s">
        <v>3</v>
      </c>
    </row>
    <row r="290" spans="1:21" x14ac:dyDescent="0.25">
      <c r="A290" t="s">
        <v>717</v>
      </c>
      <c r="B290" t="str">
        <f>LEFT(Tabla1[[#This Row],[Organización compras]],2)</f>
        <v>PE</v>
      </c>
      <c r="C290" t="s">
        <v>340</v>
      </c>
      <c r="D290">
        <v>801</v>
      </c>
      <c r="E290" t="str">
        <f>VLOOKUP(Tabla1[[#This Row],[Grupo de compras]],'Grupo compras'!$A$1:$B$115,2,FALSE)</f>
        <v>PE Center Manager</v>
      </c>
      <c r="F290" t="s">
        <v>1233</v>
      </c>
      <c r="G290" t="str">
        <f>LEFT(Tabla1[[#This Row],[Solicitud de pedido]],2)</f>
        <v>12</v>
      </c>
      <c r="H290" t="s">
        <v>1297</v>
      </c>
      <c r="I290" t="s">
        <v>88</v>
      </c>
      <c r="J290" t="s">
        <v>1298</v>
      </c>
      <c r="K290" t="s">
        <v>1299</v>
      </c>
      <c r="L290" s="1">
        <v>46091</v>
      </c>
      <c r="M290" t="s">
        <v>43</v>
      </c>
      <c r="N290" t="s">
        <v>1</v>
      </c>
      <c r="O290" t="s">
        <v>0</v>
      </c>
      <c r="P290" t="s">
        <v>1300</v>
      </c>
      <c r="Q290" t="s">
        <v>1301</v>
      </c>
      <c r="R290" s="2">
        <v>31450</v>
      </c>
      <c r="S290" s="37">
        <f>Tabla1[[#This Row],[Valor total]]/'T.C.'!$B$2</f>
        <v>9115.9420289855061</v>
      </c>
      <c r="T290" t="s">
        <v>2</v>
      </c>
      <c r="U290" t="s">
        <v>3</v>
      </c>
    </row>
    <row r="291" spans="1:21" x14ac:dyDescent="0.25">
      <c r="A291" t="s">
        <v>380</v>
      </c>
      <c r="B291" t="str">
        <f>LEFT(Tabla1[[#This Row],[Organización compras]],2)</f>
        <v>PE</v>
      </c>
      <c r="C291" t="s">
        <v>340</v>
      </c>
      <c r="D291">
        <v>805</v>
      </c>
      <c r="E291" t="str">
        <f>VLOOKUP(Tabla1[[#This Row],[Grupo de compras]],'Grupo compras'!$A$1:$B$115,2,FALSE)</f>
        <v>PE Gcia InfrayDes</v>
      </c>
      <c r="F291" t="s">
        <v>933</v>
      </c>
      <c r="H291" t="s">
        <v>1302</v>
      </c>
      <c r="I291" t="s">
        <v>88</v>
      </c>
      <c r="J291" t="s">
        <v>1303</v>
      </c>
      <c r="K291" t="s">
        <v>1304</v>
      </c>
      <c r="L291" s="1">
        <v>46092</v>
      </c>
      <c r="M291" t="s">
        <v>400</v>
      </c>
      <c r="N291" t="s">
        <v>1</v>
      </c>
      <c r="O291" t="s">
        <v>5</v>
      </c>
      <c r="P291" t="s">
        <v>769</v>
      </c>
      <c r="Q291" t="s">
        <v>770</v>
      </c>
      <c r="R291" s="2">
        <v>9100</v>
      </c>
      <c r="S291" s="37">
        <f>Tabla1[[#This Row],[Valor total]]</f>
        <v>9100</v>
      </c>
      <c r="T291" t="s">
        <v>662</v>
      </c>
      <c r="U291" t="s">
        <v>3</v>
      </c>
    </row>
    <row r="292" spans="1:21" x14ac:dyDescent="0.25">
      <c r="A292" t="s">
        <v>1239</v>
      </c>
      <c r="B292" t="str">
        <f>LEFT(Tabla1[[#This Row],[Organización compras]],2)</f>
        <v>PE</v>
      </c>
      <c r="C292" t="s">
        <v>340</v>
      </c>
      <c r="D292">
        <v>802</v>
      </c>
      <c r="E292" t="str">
        <f>VLOOKUP(Tabla1[[#This Row],[Grupo de compras]],'Grupo compras'!$A$1:$B$115,2,FALSE)</f>
        <v>PE Ops Mall</v>
      </c>
      <c r="F292" t="s">
        <v>1305</v>
      </c>
      <c r="G292" t="str">
        <f>LEFT(Tabla1[[#This Row],[Solicitud de pedido]],2)</f>
        <v>12</v>
      </c>
      <c r="H292" t="s">
        <v>1306</v>
      </c>
      <c r="I292" t="s">
        <v>88</v>
      </c>
      <c r="J292" t="s">
        <v>1307</v>
      </c>
      <c r="K292" t="s">
        <v>1308</v>
      </c>
      <c r="L292" s="1">
        <v>46063</v>
      </c>
      <c r="M292" t="s">
        <v>1305</v>
      </c>
      <c r="N292" t="s">
        <v>1</v>
      </c>
      <c r="O292" t="s">
        <v>0</v>
      </c>
      <c r="P292" t="s">
        <v>1309</v>
      </c>
      <c r="Q292" t="s">
        <v>1310</v>
      </c>
      <c r="R292" s="2">
        <v>30456</v>
      </c>
      <c r="S292" s="37">
        <f>Tabla1[[#This Row],[Valor total]]/'T.C.'!$B$2</f>
        <v>8827.826086956522</v>
      </c>
      <c r="T292" t="s">
        <v>2</v>
      </c>
      <c r="U292" t="s">
        <v>3</v>
      </c>
    </row>
    <row r="293" spans="1:21" x14ac:dyDescent="0.25">
      <c r="A293" t="s">
        <v>90</v>
      </c>
      <c r="B293" t="str">
        <f>LEFT(Tabla1[[#This Row],[Organización compras]],2)</f>
        <v>CL</v>
      </c>
      <c r="C293" t="s">
        <v>339</v>
      </c>
      <c r="D293">
        <v>602</v>
      </c>
      <c r="E293" t="str">
        <f>VLOOKUP(Tabla1[[#This Row],[Grupo de compras]],'Grupo compras'!$A$1:$B$115,2,FALSE)</f>
        <v>CL Ops Mall</v>
      </c>
      <c r="F293" t="s">
        <v>91</v>
      </c>
      <c r="G293" t="str">
        <f>LEFT(Tabla1[[#This Row],[Solicitud de pedido]],2)</f>
        <v>12</v>
      </c>
      <c r="H293" t="s">
        <v>1311</v>
      </c>
      <c r="I293" t="s">
        <v>88</v>
      </c>
      <c r="J293" t="s">
        <v>1312</v>
      </c>
      <c r="K293" t="s">
        <v>1313</v>
      </c>
      <c r="L293" s="1">
        <v>46034</v>
      </c>
      <c r="M293" t="s">
        <v>91</v>
      </c>
      <c r="N293" t="s">
        <v>1</v>
      </c>
      <c r="O293" t="s">
        <v>0</v>
      </c>
      <c r="P293" t="s">
        <v>1025</v>
      </c>
      <c r="Q293" t="s">
        <v>1026</v>
      </c>
      <c r="R293" s="2">
        <v>8143420</v>
      </c>
      <c r="S293" s="37">
        <f>Tabla1[[#This Row],[Valor total]]/'T.C.'!$B$3</f>
        <v>8794.854902638428</v>
      </c>
      <c r="T293" t="s">
        <v>6</v>
      </c>
      <c r="U293" t="s">
        <v>3</v>
      </c>
    </row>
    <row r="294" spans="1:21" x14ac:dyDescent="0.25">
      <c r="A294" t="s">
        <v>71</v>
      </c>
      <c r="B294" t="str">
        <f>LEFT(Tabla1[[#This Row],[Organización compras]],2)</f>
        <v>CO</v>
      </c>
      <c r="C294" t="s">
        <v>338</v>
      </c>
      <c r="D294">
        <v>919</v>
      </c>
      <c r="E294" t="str">
        <f>VLOOKUP(Tabla1[[#This Row],[Grupo de compras]],'Grupo compras'!$A$1:$B$115,2,FALSE)</f>
        <v>Corp Sostenibilid</v>
      </c>
      <c r="F294" t="s">
        <v>1314</v>
      </c>
      <c r="G294" t="str">
        <f>LEFT(Tabla1[[#This Row],[Solicitud de pedido]],2)</f>
        <v>12</v>
      </c>
      <c r="H294" t="s">
        <v>1315</v>
      </c>
      <c r="I294" t="s">
        <v>88</v>
      </c>
      <c r="J294" t="s">
        <v>1316</v>
      </c>
      <c r="K294" t="s">
        <v>1317</v>
      </c>
      <c r="L294" s="1">
        <v>46076</v>
      </c>
      <c r="M294" t="s">
        <v>74</v>
      </c>
      <c r="N294" t="s">
        <v>1</v>
      </c>
      <c r="O294" t="s">
        <v>0</v>
      </c>
      <c r="P294" t="s">
        <v>1318</v>
      </c>
      <c r="Q294" t="s">
        <v>1319</v>
      </c>
      <c r="R294" s="2">
        <v>32000000</v>
      </c>
      <c r="S294" s="37">
        <f>Tabla1[[#This Row],[Valor total]]/'T.C.'!$B$5</f>
        <v>8700.3806416530715</v>
      </c>
      <c r="T294" t="s">
        <v>18</v>
      </c>
      <c r="U294" t="s">
        <v>3</v>
      </c>
    </row>
    <row r="295" spans="1:21" x14ac:dyDescent="0.25">
      <c r="A295" t="s">
        <v>12</v>
      </c>
      <c r="B295" t="str">
        <f>LEFT(Tabla1[[#This Row],[Organización compras]],2)</f>
        <v>PE</v>
      </c>
      <c r="C295" t="s">
        <v>340</v>
      </c>
      <c r="D295">
        <v>804</v>
      </c>
      <c r="E295" t="str">
        <f>VLOOKUP(Tabla1[[#This Row],[Grupo de compras]],'Grupo compras'!$A$1:$B$115,2,FALSE)</f>
        <v>PE Marketing Mall</v>
      </c>
      <c r="F295" t="s">
        <v>1158</v>
      </c>
      <c r="G295" t="str">
        <f>LEFT(Tabla1[[#This Row],[Solicitud de pedido]],2)</f>
        <v>12</v>
      </c>
      <c r="H295" t="s">
        <v>1320</v>
      </c>
      <c r="I295" t="s">
        <v>88</v>
      </c>
      <c r="J295" t="s">
        <v>1321</v>
      </c>
      <c r="K295" t="s">
        <v>1322</v>
      </c>
      <c r="L295" s="1">
        <v>46051</v>
      </c>
      <c r="M295" t="s">
        <v>14</v>
      </c>
      <c r="N295" t="s">
        <v>1</v>
      </c>
      <c r="O295" t="s">
        <v>67</v>
      </c>
      <c r="P295" t="s">
        <v>1323</v>
      </c>
      <c r="Q295" t="s">
        <v>1324</v>
      </c>
      <c r="R295" s="2">
        <v>30000</v>
      </c>
      <c r="S295" s="37">
        <f>Tabla1[[#This Row],[Valor total]]/'T.C.'!$B$2</f>
        <v>8695.6521739130421</v>
      </c>
      <c r="T295" t="s">
        <v>2</v>
      </c>
      <c r="U295" t="s">
        <v>3</v>
      </c>
    </row>
    <row r="296" spans="1:21" x14ac:dyDescent="0.25">
      <c r="A296" t="s">
        <v>1325</v>
      </c>
      <c r="B296" t="str">
        <f>LEFT(Tabla1[[#This Row],[Organización compras]],2)</f>
        <v>CL</v>
      </c>
      <c r="C296" t="s">
        <v>339</v>
      </c>
      <c r="D296">
        <v>601</v>
      </c>
      <c r="E296" t="str">
        <f>VLOOKUP(Tabla1[[#This Row],[Grupo de compras]],'Grupo compras'!$A$1:$B$115,2,FALSE)</f>
        <v>CL Center Manager</v>
      </c>
      <c r="F296" t="s">
        <v>918</v>
      </c>
      <c r="G296" t="str">
        <f>LEFT(Tabla1[[#This Row],[Solicitud de pedido]],2)</f>
        <v>13</v>
      </c>
      <c r="H296" t="s">
        <v>1326</v>
      </c>
      <c r="I296" t="s">
        <v>88</v>
      </c>
      <c r="J296" t="s">
        <v>1327</v>
      </c>
      <c r="K296" t="s">
        <v>1328</v>
      </c>
      <c r="L296" s="1">
        <v>46090</v>
      </c>
      <c r="M296" t="s">
        <v>74</v>
      </c>
      <c r="N296" t="s">
        <v>45</v>
      </c>
      <c r="O296" t="s">
        <v>0</v>
      </c>
      <c r="P296" t="s">
        <v>588</v>
      </c>
      <c r="Q296" t="s">
        <v>589</v>
      </c>
      <c r="R296" s="2">
        <v>207.92</v>
      </c>
      <c r="S296" s="37">
        <f>Tabla1[[#This Row],[Valor total]]/'T.C.'!$B$4</f>
        <v>8663.3333333333321</v>
      </c>
      <c r="T296" t="s">
        <v>11</v>
      </c>
      <c r="U296" t="s">
        <v>3</v>
      </c>
    </row>
    <row r="297" spans="1:21" x14ac:dyDescent="0.25">
      <c r="A297" t="s">
        <v>856</v>
      </c>
      <c r="B297" t="str">
        <f>LEFT(Tabla1[[#This Row],[Organización compras]],2)</f>
        <v>CL</v>
      </c>
      <c r="C297" t="s">
        <v>339</v>
      </c>
      <c r="D297">
        <v>601</v>
      </c>
      <c r="E297" t="str">
        <f>VLOOKUP(Tabla1[[#This Row],[Grupo de compras]],'Grupo compras'!$A$1:$B$115,2,FALSE)</f>
        <v>CL Center Manager</v>
      </c>
      <c r="F297" t="s">
        <v>918</v>
      </c>
      <c r="G297" t="str">
        <f>LEFT(Tabla1[[#This Row],[Solicitud de pedido]],2)</f>
        <v>13</v>
      </c>
      <c r="H297" t="s">
        <v>1329</v>
      </c>
      <c r="I297" t="s">
        <v>88</v>
      </c>
      <c r="J297" t="s">
        <v>1330</v>
      </c>
      <c r="K297" t="s">
        <v>1331</v>
      </c>
      <c r="L297" s="1">
        <v>46090</v>
      </c>
      <c r="M297" t="s">
        <v>74</v>
      </c>
      <c r="N297" t="s">
        <v>45</v>
      </c>
      <c r="O297" t="s">
        <v>0</v>
      </c>
      <c r="P297" t="s">
        <v>588</v>
      </c>
      <c r="Q297" t="s">
        <v>589</v>
      </c>
      <c r="R297" s="2">
        <v>207.92</v>
      </c>
      <c r="S297" s="37">
        <f>Tabla1[[#This Row],[Valor total]]/'T.C.'!$B$4</f>
        <v>8663.3333333333321</v>
      </c>
      <c r="T297" t="s">
        <v>11</v>
      </c>
      <c r="U297" t="s">
        <v>3</v>
      </c>
    </row>
    <row r="298" spans="1:21" x14ac:dyDescent="0.25">
      <c r="A298" t="s">
        <v>63</v>
      </c>
      <c r="B298" t="str">
        <f>LEFT(Tabla1[[#This Row],[Organización compras]],2)</f>
        <v>CO</v>
      </c>
      <c r="C298" t="s">
        <v>338</v>
      </c>
      <c r="D298">
        <v>702</v>
      </c>
      <c r="E298" t="str">
        <f>VLOOKUP(Tabla1[[#This Row],[Grupo de compras]],'Grupo compras'!$A$1:$B$115,2,FALSE)</f>
        <v>CO Ops Mall</v>
      </c>
      <c r="F298" t="s">
        <v>1281</v>
      </c>
      <c r="G298" t="str">
        <f>LEFT(Tabla1[[#This Row],[Solicitud de pedido]],2)</f>
        <v>12</v>
      </c>
      <c r="H298" t="s">
        <v>1332</v>
      </c>
      <c r="I298" t="s">
        <v>88</v>
      </c>
      <c r="J298" t="s">
        <v>1333</v>
      </c>
      <c r="K298" t="s">
        <v>1334</v>
      </c>
      <c r="L298" s="1">
        <v>46058</v>
      </c>
      <c r="M298" t="s">
        <v>1067</v>
      </c>
      <c r="N298" t="s">
        <v>1</v>
      </c>
      <c r="O298" t="s">
        <v>0</v>
      </c>
      <c r="P298" t="s">
        <v>1335</v>
      </c>
      <c r="Q298" t="s">
        <v>1336</v>
      </c>
      <c r="R298" s="2">
        <v>31675926</v>
      </c>
      <c r="S298" s="37">
        <f>Tabla1[[#This Row],[Valor total]]/'T.C.'!$B$5</f>
        <v>8612.2691680261014</v>
      </c>
      <c r="T298" t="s">
        <v>18</v>
      </c>
      <c r="U298" t="s">
        <v>3</v>
      </c>
    </row>
    <row r="299" spans="1:21" x14ac:dyDescent="0.25">
      <c r="A299" t="s">
        <v>61</v>
      </c>
      <c r="B299" t="str">
        <f>LEFT(Tabla1[[#This Row],[Organización compras]],2)</f>
        <v>CO</v>
      </c>
      <c r="C299" t="s">
        <v>338</v>
      </c>
      <c r="D299">
        <v>703</v>
      </c>
      <c r="E299" t="str">
        <f>VLOOKUP(Tabla1[[#This Row],[Grupo de compras]],'Grupo compras'!$A$1:$B$115,2,FALSE)</f>
        <v>CO Ops Out/Strip</v>
      </c>
      <c r="F299" t="s">
        <v>62</v>
      </c>
      <c r="G299" t="str">
        <f>LEFT(Tabla1[[#This Row],[Solicitud de pedido]],2)</f>
        <v>12</v>
      </c>
      <c r="H299" t="s">
        <v>1337</v>
      </c>
      <c r="I299" t="s">
        <v>88</v>
      </c>
      <c r="J299" t="s">
        <v>1338</v>
      </c>
      <c r="K299" t="s">
        <v>1339</v>
      </c>
      <c r="L299" s="1">
        <v>46065</v>
      </c>
      <c r="M299" t="s">
        <v>1340</v>
      </c>
      <c r="N299" t="s">
        <v>1</v>
      </c>
      <c r="O299" t="s">
        <v>0</v>
      </c>
      <c r="P299" t="s">
        <v>1341</v>
      </c>
      <c r="Q299" t="s">
        <v>1342</v>
      </c>
      <c r="R299" s="2">
        <v>31674000</v>
      </c>
      <c r="S299" s="37">
        <f>Tabla1[[#This Row],[Valor total]]/'T.C.'!$B$5</f>
        <v>8611.7455138662317</v>
      </c>
      <c r="T299" t="s">
        <v>18</v>
      </c>
      <c r="U299" t="s">
        <v>3</v>
      </c>
    </row>
    <row r="300" spans="1:21" x14ac:dyDescent="0.25">
      <c r="A300" t="s">
        <v>19</v>
      </c>
      <c r="B300" t="str">
        <f>LEFT(Tabla1[[#This Row],[Organización compras]],2)</f>
        <v>CL</v>
      </c>
      <c r="C300" t="s">
        <v>339</v>
      </c>
      <c r="D300">
        <v>602</v>
      </c>
      <c r="E300" t="str">
        <f>VLOOKUP(Tabla1[[#This Row],[Grupo de compras]],'Grupo compras'!$A$1:$B$115,2,FALSE)</f>
        <v>CL Ops Mall</v>
      </c>
      <c r="F300" t="s">
        <v>20</v>
      </c>
      <c r="G300" t="str">
        <f>LEFT(Tabla1[[#This Row],[Solicitud de pedido]],2)</f>
        <v>12</v>
      </c>
      <c r="H300" t="s">
        <v>1343</v>
      </c>
      <c r="I300" t="s">
        <v>88</v>
      </c>
      <c r="J300" t="s">
        <v>1344</v>
      </c>
      <c r="K300" t="s">
        <v>1345</v>
      </c>
      <c r="L300" s="1">
        <v>46029</v>
      </c>
      <c r="M300" t="s">
        <v>1346</v>
      </c>
      <c r="N300" t="s">
        <v>1</v>
      </c>
      <c r="O300" t="s">
        <v>0</v>
      </c>
      <c r="P300" t="s">
        <v>94</v>
      </c>
      <c r="Q300" t="s">
        <v>95</v>
      </c>
      <c r="R300" s="2">
        <v>7959900</v>
      </c>
      <c r="S300" s="37">
        <f>Tabla1[[#This Row],[Valor total]]/'T.C.'!$B$3</f>
        <v>8596.6541747216324</v>
      </c>
      <c r="T300" t="s">
        <v>6</v>
      </c>
      <c r="U300" t="s">
        <v>3</v>
      </c>
    </row>
    <row r="301" spans="1:21" x14ac:dyDescent="0.25">
      <c r="A301" t="s">
        <v>64</v>
      </c>
      <c r="B301" t="str">
        <f>LEFT(Tabla1[[#This Row],[Organización compras]],2)</f>
        <v>CO</v>
      </c>
      <c r="C301" t="s">
        <v>338</v>
      </c>
      <c r="D301">
        <v>701</v>
      </c>
      <c r="E301" t="str">
        <f>VLOOKUP(Tabla1[[#This Row],[Grupo de compras]],'Grupo compras'!$A$1:$B$115,2,FALSE)</f>
        <v>CO Center Manager</v>
      </c>
      <c r="F301" t="s">
        <v>1347</v>
      </c>
      <c r="G301" t="str">
        <f>LEFT(Tabla1[[#This Row],[Solicitud de pedido]],2)</f>
        <v>12</v>
      </c>
      <c r="H301" t="s">
        <v>1348</v>
      </c>
      <c r="I301" t="s">
        <v>88</v>
      </c>
      <c r="J301" t="s">
        <v>1349</v>
      </c>
      <c r="K301" t="s">
        <v>1350</v>
      </c>
      <c r="L301" s="1">
        <v>46051</v>
      </c>
      <c r="M301" t="s">
        <v>66</v>
      </c>
      <c r="N301" t="s">
        <v>1</v>
      </c>
      <c r="O301" t="s">
        <v>0</v>
      </c>
      <c r="P301" t="s">
        <v>1351</v>
      </c>
      <c r="Q301" t="s">
        <v>1352</v>
      </c>
      <c r="R301" s="2">
        <v>31516296</v>
      </c>
      <c r="S301" s="37">
        <f>Tabla1[[#This Row],[Valor total]]/'T.C.'!$B$5</f>
        <v>8568.8678629690057</v>
      </c>
      <c r="T301" t="s">
        <v>18</v>
      </c>
      <c r="U301" t="s">
        <v>3</v>
      </c>
    </row>
    <row r="302" spans="1:21" x14ac:dyDescent="0.25">
      <c r="A302" t="s">
        <v>1353</v>
      </c>
      <c r="B302" t="str">
        <f>LEFT(Tabla1[[#This Row],[Organización compras]],2)</f>
        <v>CO</v>
      </c>
      <c r="C302" t="s">
        <v>338</v>
      </c>
      <c r="D302">
        <v>711</v>
      </c>
      <c r="E302" t="str">
        <f>VLOOKUP(Tabla1[[#This Row],[Grupo de compras]],'Grupo compras'!$A$1:$B$115,2,FALSE)</f>
        <v>CO A.Finanzas</v>
      </c>
      <c r="F302" t="s">
        <v>121</v>
      </c>
      <c r="G302" t="str">
        <f>LEFT(Tabla1[[#This Row],[Solicitud de pedido]],2)</f>
        <v>12</v>
      </c>
      <c r="H302" t="s">
        <v>1354</v>
      </c>
      <c r="I302" t="s">
        <v>88</v>
      </c>
      <c r="J302" t="s">
        <v>1355</v>
      </c>
      <c r="K302" t="s">
        <v>1356</v>
      </c>
      <c r="L302" s="1">
        <v>46043</v>
      </c>
      <c r="M302" t="s">
        <v>125</v>
      </c>
      <c r="N302" t="s">
        <v>1</v>
      </c>
      <c r="O302" t="s">
        <v>0</v>
      </c>
      <c r="P302" t="s">
        <v>1357</v>
      </c>
      <c r="Q302" t="s">
        <v>1358</v>
      </c>
      <c r="R302" s="2">
        <v>31516286</v>
      </c>
      <c r="S302" s="37">
        <f>Tabla1[[#This Row],[Valor total]]/'T.C.'!$B$5</f>
        <v>8568.8651441000547</v>
      </c>
      <c r="T302" t="s">
        <v>18</v>
      </c>
      <c r="U302" t="s">
        <v>3</v>
      </c>
    </row>
    <row r="303" spans="1:21" x14ac:dyDescent="0.25">
      <c r="A303" t="s">
        <v>71</v>
      </c>
      <c r="B303" t="str">
        <f>LEFT(Tabla1[[#This Row],[Organización compras]],2)</f>
        <v>CO</v>
      </c>
      <c r="C303" t="s">
        <v>338</v>
      </c>
      <c r="D303">
        <v>715</v>
      </c>
      <c r="E303" t="str">
        <f>VLOOKUP(Tabla1[[#This Row],[Grupo de compras]],'Grupo compras'!$A$1:$B$115,2,FALSE)</f>
        <v>CO Gcia Inmob</v>
      </c>
      <c r="F303" t="s">
        <v>1359</v>
      </c>
      <c r="G303" t="str">
        <f>LEFT(Tabla1[[#This Row],[Solicitud de pedido]],2)</f>
        <v>12</v>
      </c>
      <c r="H303" t="s">
        <v>1360</v>
      </c>
      <c r="I303" t="s">
        <v>88</v>
      </c>
      <c r="J303" t="s">
        <v>1361</v>
      </c>
      <c r="K303" t="s">
        <v>1362</v>
      </c>
      <c r="L303" s="1">
        <v>46044</v>
      </c>
      <c r="M303" t="s">
        <v>1359</v>
      </c>
      <c r="N303" t="s">
        <v>1</v>
      </c>
      <c r="O303" t="s">
        <v>0</v>
      </c>
      <c r="P303" t="s">
        <v>1363</v>
      </c>
      <c r="Q303" t="s">
        <v>1364</v>
      </c>
      <c r="R303" s="2">
        <v>31500000</v>
      </c>
      <c r="S303" s="37">
        <f>Tabla1[[#This Row],[Valor total]]/'T.C.'!$B$5</f>
        <v>8564.4371941272439</v>
      </c>
      <c r="T303" t="s">
        <v>18</v>
      </c>
      <c r="U303" t="s">
        <v>3</v>
      </c>
    </row>
    <row r="304" spans="1:21" x14ac:dyDescent="0.25">
      <c r="A304" t="s">
        <v>7</v>
      </c>
      <c r="B304" t="str">
        <f>LEFT(Tabla1[[#This Row],[Organización compras]],2)</f>
        <v>CL</v>
      </c>
      <c r="C304" t="s">
        <v>339</v>
      </c>
      <c r="D304">
        <v>906</v>
      </c>
      <c r="E304" t="str">
        <f>VLOOKUP(Tabla1[[#This Row],[Grupo de compras]],'Grupo compras'!$A$1:$B$115,2,FALSE)</f>
        <v>Corp Gcia TI</v>
      </c>
      <c r="F304" t="s">
        <v>1365</v>
      </c>
      <c r="G304" t="str">
        <f>LEFT(Tabla1[[#This Row],[Solicitud de pedido]],2)</f>
        <v>12</v>
      </c>
      <c r="H304" t="s">
        <v>1366</v>
      </c>
      <c r="I304" t="s">
        <v>88</v>
      </c>
      <c r="J304" t="s">
        <v>1367</v>
      </c>
      <c r="K304" t="s">
        <v>1368</v>
      </c>
      <c r="L304" s="1">
        <v>46086</v>
      </c>
      <c r="M304" t="s">
        <v>10</v>
      </c>
      <c r="N304" t="s">
        <v>1</v>
      </c>
      <c r="O304" t="s">
        <v>0</v>
      </c>
      <c r="P304" t="s">
        <v>1369</v>
      </c>
      <c r="Q304" t="s">
        <v>1370</v>
      </c>
      <c r="R304" s="2">
        <v>7870613</v>
      </c>
      <c r="S304" s="37">
        <f>Tabla1[[#This Row],[Valor total]]/'T.C.'!$B$3</f>
        <v>8500.2246390115888</v>
      </c>
      <c r="T304" t="s">
        <v>6</v>
      </c>
      <c r="U304" t="s">
        <v>3</v>
      </c>
    </row>
    <row r="305" spans="1:21" x14ac:dyDescent="0.25">
      <c r="A305" t="s">
        <v>53</v>
      </c>
      <c r="B305" t="str">
        <f>LEFT(Tabla1[[#This Row],[Organización compras]],2)</f>
        <v>CO</v>
      </c>
      <c r="C305" t="s">
        <v>338</v>
      </c>
      <c r="D305">
        <v>704</v>
      </c>
      <c r="E305" t="str">
        <f>VLOOKUP(Tabla1[[#This Row],[Grupo de compras]],'Grupo compras'!$A$1:$B$115,2,FALSE)</f>
        <v>CO Mktg Mall</v>
      </c>
      <c r="F305" t="s">
        <v>1371</v>
      </c>
      <c r="G305" t="str">
        <f>LEFT(Tabla1[[#This Row],[Solicitud de pedido]],2)</f>
        <v>12</v>
      </c>
      <c r="H305" t="s">
        <v>1372</v>
      </c>
      <c r="I305" t="s">
        <v>88</v>
      </c>
      <c r="J305" t="s">
        <v>1373</v>
      </c>
      <c r="K305" t="s">
        <v>1374</v>
      </c>
      <c r="L305" s="1">
        <v>46035</v>
      </c>
      <c r="M305" t="s">
        <v>799</v>
      </c>
      <c r="N305" t="s">
        <v>1</v>
      </c>
      <c r="O305" t="s">
        <v>0</v>
      </c>
      <c r="P305" t="s">
        <v>1375</v>
      </c>
      <c r="Q305" t="s">
        <v>1376</v>
      </c>
      <c r="R305" s="2">
        <v>31200000</v>
      </c>
      <c r="S305" s="37">
        <f>Tabla1[[#This Row],[Valor total]]/'T.C.'!$B$5</f>
        <v>8482.8711256117458</v>
      </c>
      <c r="T305" t="s">
        <v>18</v>
      </c>
      <c r="U305" t="s">
        <v>3</v>
      </c>
    </row>
    <row r="306" spans="1:21" x14ac:dyDescent="0.25">
      <c r="A306" t="s">
        <v>380</v>
      </c>
      <c r="B306" t="str">
        <f>LEFT(Tabla1[[#This Row],[Organización compras]],2)</f>
        <v>PE</v>
      </c>
      <c r="C306" t="s">
        <v>340</v>
      </c>
      <c r="D306">
        <v>816</v>
      </c>
      <c r="E306" t="str">
        <f>VLOOKUP(Tabla1[[#This Row],[Grupo de compras]],'Grupo compras'!$A$1:$B$115,2,FALSE)</f>
        <v>PE Sgcia Infra</v>
      </c>
      <c r="F306" t="s">
        <v>378</v>
      </c>
      <c r="G306" t="str">
        <f>LEFT(Tabla1[[#This Row],[Solicitud de pedido]],2)</f>
        <v>12</v>
      </c>
      <c r="H306" t="s">
        <v>1377</v>
      </c>
      <c r="I306" t="s">
        <v>88</v>
      </c>
      <c r="J306" t="s">
        <v>1378</v>
      </c>
      <c r="K306" t="s">
        <v>1379</v>
      </c>
      <c r="L306" s="1">
        <v>46070</v>
      </c>
      <c r="M306" t="s">
        <v>400</v>
      </c>
      <c r="N306" t="s">
        <v>1</v>
      </c>
      <c r="O306" t="s">
        <v>5</v>
      </c>
      <c r="P306" t="s">
        <v>618</v>
      </c>
      <c r="Q306" t="s">
        <v>619</v>
      </c>
      <c r="R306" s="2">
        <v>29212.92</v>
      </c>
      <c r="S306" s="37">
        <f>Tabla1[[#This Row],[Valor total]]/'T.C.'!$B$2</f>
        <v>8467.5130434782604</v>
      </c>
      <c r="T306" t="s">
        <v>2</v>
      </c>
      <c r="U306" t="s">
        <v>3</v>
      </c>
    </row>
    <row r="307" spans="1:21" x14ac:dyDescent="0.25">
      <c r="A307" t="s">
        <v>16</v>
      </c>
      <c r="B307" t="str">
        <f>LEFT(Tabla1[[#This Row],[Organización compras]],2)</f>
        <v>PE</v>
      </c>
      <c r="C307" t="s">
        <v>681</v>
      </c>
      <c r="D307">
        <v>816</v>
      </c>
      <c r="E307" t="str">
        <f>VLOOKUP(Tabla1[[#This Row],[Grupo de compras]],'Grupo compras'!$A$1:$B$115,2,FALSE)</f>
        <v>PE Sgcia Infra</v>
      </c>
      <c r="F307" t="s">
        <v>357</v>
      </c>
      <c r="G307" t="str">
        <f>LEFT(Tabla1[[#This Row],[Solicitud de pedido]],2)</f>
        <v>12</v>
      </c>
      <c r="H307" t="s">
        <v>1380</v>
      </c>
      <c r="I307" t="s">
        <v>88</v>
      </c>
      <c r="J307" t="s">
        <v>1381</v>
      </c>
      <c r="K307" t="s">
        <v>1382</v>
      </c>
      <c r="L307" s="1">
        <v>46080</v>
      </c>
      <c r="M307" t="s">
        <v>400</v>
      </c>
      <c r="N307" t="s">
        <v>1</v>
      </c>
      <c r="O307" t="s">
        <v>5</v>
      </c>
      <c r="P307" t="s">
        <v>1383</v>
      </c>
      <c r="Q307" t="s">
        <v>1384</v>
      </c>
      <c r="R307" s="2">
        <v>28902.54</v>
      </c>
      <c r="S307" s="37">
        <f>Tabla1[[#This Row],[Valor total]]/'T.C.'!$B$2</f>
        <v>8377.5478260869568</v>
      </c>
      <c r="T307" t="s">
        <v>2</v>
      </c>
      <c r="U307" t="s">
        <v>3</v>
      </c>
    </row>
    <row r="308" spans="1:21" x14ac:dyDescent="0.25">
      <c r="A308" t="s">
        <v>50</v>
      </c>
      <c r="B308" t="str">
        <f>LEFT(Tabla1[[#This Row],[Organización compras]],2)</f>
        <v>CL</v>
      </c>
      <c r="C308" t="s">
        <v>339</v>
      </c>
      <c r="D308">
        <v>604</v>
      </c>
      <c r="E308" t="str">
        <f>VLOOKUP(Tabla1[[#This Row],[Grupo de compras]],'Grupo compras'!$A$1:$B$115,2,FALSE)</f>
        <v>CL Marketing Mall</v>
      </c>
      <c r="F308" t="s">
        <v>60</v>
      </c>
      <c r="G308" t="str">
        <f>LEFT(Tabla1[[#This Row],[Solicitud de pedido]],2)</f>
        <v>12</v>
      </c>
      <c r="H308" t="s">
        <v>1385</v>
      </c>
      <c r="I308" t="s">
        <v>88</v>
      </c>
      <c r="J308" t="s">
        <v>1386</v>
      </c>
      <c r="K308" t="s">
        <v>1387</v>
      </c>
      <c r="L308" s="1">
        <v>46062</v>
      </c>
      <c r="M308" t="s">
        <v>60</v>
      </c>
      <c r="N308" t="s">
        <v>1</v>
      </c>
      <c r="O308" t="s">
        <v>0</v>
      </c>
      <c r="P308" t="s">
        <v>1388</v>
      </c>
      <c r="Q308" t="s">
        <v>1389</v>
      </c>
      <c r="R308" s="2">
        <v>7751000</v>
      </c>
      <c r="S308" s="37">
        <f>Tabla1[[#This Row],[Valor total]]/'T.C.'!$B$3</f>
        <v>8371.0431674100637</v>
      </c>
      <c r="T308" t="s">
        <v>6</v>
      </c>
      <c r="U308" t="s">
        <v>3</v>
      </c>
    </row>
    <row r="309" spans="1:21" x14ac:dyDescent="0.25">
      <c r="A309" t="s">
        <v>7</v>
      </c>
      <c r="B309" t="str">
        <f>LEFT(Tabla1[[#This Row],[Organización compras]],2)</f>
        <v>CL</v>
      </c>
      <c r="C309" t="s">
        <v>339</v>
      </c>
      <c r="D309">
        <v>602</v>
      </c>
      <c r="E309" t="str">
        <f>VLOOKUP(Tabla1[[#This Row],[Grupo de compras]],'Grupo compras'!$A$1:$B$115,2,FALSE)</f>
        <v>CL Ops Mall</v>
      </c>
      <c r="F309" t="s">
        <v>84</v>
      </c>
      <c r="G309" t="str">
        <f>LEFT(Tabla1[[#This Row],[Solicitud de pedido]],2)</f>
        <v>12</v>
      </c>
      <c r="H309" t="s">
        <v>1390</v>
      </c>
      <c r="I309" t="s">
        <v>88</v>
      </c>
      <c r="J309" t="s">
        <v>1391</v>
      </c>
      <c r="K309" t="s">
        <v>1392</v>
      </c>
      <c r="L309" s="1">
        <v>46073</v>
      </c>
      <c r="M309" t="s">
        <v>79</v>
      </c>
      <c r="N309" t="s">
        <v>1</v>
      </c>
      <c r="O309" t="s">
        <v>0</v>
      </c>
      <c r="P309" t="s">
        <v>582</v>
      </c>
      <c r="Q309" t="s">
        <v>583</v>
      </c>
      <c r="R309" s="2">
        <v>200.9</v>
      </c>
      <c r="S309" s="37">
        <f>Tabla1[[#This Row],[Valor total]]/'T.C.'!$B$4</f>
        <v>8370.8333333333339</v>
      </c>
      <c r="T309" t="s">
        <v>11</v>
      </c>
      <c r="U309" t="s">
        <v>3</v>
      </c>
    </row>
    <row r="310" spans="1:21" x14ac:dyDescent="0.25">
      <c r="A310" t="s">
        <v>19</v>
      </c>
      <c r="B310" t="str">
        <f>LEFT(Tabla1[[#This Row],[Organización compras]],2)</f>
        <v>CL</v>
      </c>
      <c r="C310" t="s">
        <v>339</v>
      </c>
      <c r="D310">
        <v>602</v>
      </c>
      <c r="E310" t="str">
        <f>VLOOKUP(Tabla1[[#This Row],[Grupo de compras]],'Grupo compras'!$A$1:$B$115,2,FALSE)</f>
        <v>CL Ops Mall</v>
      </c>
      <c r="F310" t="s">
        <v>20</v>
      </c>
      <c r="G310" t="str">
        <f>LEFT(Tabla1[[#This Row],[Solicitud de pedido]],2)</f>
        <v>12</v>
      </c>
      <c r="H310" t="s">
        <v>1393</v>
      </c>
      <c r="I310" t="s">
        <v>88</v>
      </c>
      <c r="J310" t="s">
        <v>1394</v>
      </c>
      <c r="K310" t="s">
        <v>1395</v>
      </c>
      <c r="L310" s="1">
        <v>46071</v>
      </c>
      <c r="M310" t="s">
        <v>21</v>
      </c>
      <c r="N310" t="s">
        <v>1</v>
      </c>
      <c r="O310" t="s">
        <v>0</v>
      </c>
      <c r="P310" t="s">
        <v>109</v>
      </c>
      <c r="Q310" t="s">
        <v>110</v>
      </c>
      <c r="R310" s="2">
        <v>7743939</v>
      </c>
      <c r="S310" s="37">
        <f>Tabla1[[#This Row],[Valor total]]/'T.C.'!$B$3</f>
        <v>8363.4173209637884</v>
      </c>
      <c r="T310" t="s">
        <v>6</v>
      </c>
      <c r="U310" t="s">
        <v>3</v>
      </c>
    </row>
    <row r="311" spans="1:21" x14ac:dyDescent="0.25">
      <c r="A311" t="s">
        <v>7</v>
      </c>
      <c r="B311" t="str">
        <f>LEFT(Tabla1[[#This Row],[Organización compras]],2)</f>
        <v>CL</v>
      </c>
      <c r="C311" t="s">
        <v>339</v>
      </c>
      <c r="D311">
        <v>602</v>
      </c>
      <c r="E311" t="str">
        <f>VLOOKUP(Tabla1[[#This Row],[Grupo de compras]],'Grupo compras'!$A$1:$B$115,2,FALSE)</f>
        <v>CL Ops Mall</v>
      </c>
      <c r="F311" t="s">
        <v>84</v>
      </c>
      <c r="G311" t="str">
        <f>LEFT(Tabla1[[#This Row],[Solicitud de pedido]],2)</f>
        <v>12</v>
      </c>
      <c r="H311" t="s">
        <v>1396</v>
      </c>
      <c r="I311" t="s">
        <v>88</v>
      </c>
      <c r="J311" t="s">
        <v>1397</v>
      </c>
      <c r="K311" t="s">
        <v>1398</v>
      </c>
      <c r="L311" s="1">
        <v>46063</v>
      </c>
      <c r="M311" t="s">
        <v>79</v>
      </c>
      <c r="N311" t="s">
        <v>1</v>
      </c>
      <c r="O311" t="s">
        <v>0</v>
      </c>
      <c r="P311" t="s">
        <v>1167</v>
      </c>
      <c r="Q311" t="s">
        <v>1168</v>
      </c>
      <c r="R311" s="2">
        <v>200</v>
      </c>
      <c r="S311" s="37">
        <f>Tabla1[[#This Row],[Valor total]]/'T.C.'!$B$4</f>
        <v>8333.3333333333339</v>
      </c>
      <c r="T311" t="s">
        <v>11</v>
      </c>
      <c r="U311" t="s">
        <v>3</v>
      </c>
    </row>
    <row r="312" spans="1:21" x14ac:dyDescent="0.25">
      <c r="A312" t="s">
        <v>7</v>
      </c>
      <c r="B312" t="str">
        <f>LEFT(Tabla1[[#This Row],[Organización compras]],2)</f>
        <v>CL</v>
      </c>
      <c r="C312" t="s">
        <v>339</v>
      </c>
      <c r="D312">
        <v>930</v>
      </c>
      <c r="E312" t="str">
        <f>VLOOKUP(Tabla1[[#This Row],[Grupo de compras]],'Grupo compras'!$A$1:$B$115,2,FALSE)</f>
        <v>Corp Desarro. TI</v>
      </c>
      <c r="F312" t="s">
        <v>1610</v>
      </c>
      <c r="H312" t="s">
        <v>12573</v>
      </c>
      <c r="I312" t="s">
        <v>88</v>
      </c>
      <c r="J312" t="s">
        <v>12574</v>
      </c>
      <c r="K312" t="s">
        <v>12575</v>
      </c>
      <c r="L312" s="1">
        <v>46097</v>
      </c>
      <c r="M312" t="s">
        <v>1614</v>
      </c>
      <c r="N312" t="s">
        <v>1</v>
      </c>
      <c r="O312" t="s">
        <v>0</v>
      </c>
      <c r="P312" t="s">
        <v>540</v>
      </c>
      <c r="Q312" t="s">
        <v>541</v>
      </c>
      <c r="R312" s="2">
        <v>200</v>
      </c>
      <c r="S312" s="37">
        <f>Tabla1[[#This Row],[Valor total]]/'T.C.'!$B$4</f>
        <v>8333.3333333333339</v>
      </c>
      <c r="T312" t="s">
        <v>11</v>
      </c>
      <c r="U312" t="s">
        <v>3</v>
      </c>
    </row>
    <row r="313" spans="1:21" x14ac:dyDescent="0.25">
      <c r="A313" t="s">
        <v>7</v>
      </c>
      <c r="B313" t="str">
        <f>LEFT(Tabla1[[#This Row],[Organización compras]],2)</f>
        <v>CL</v>
      </c>
      <c r="C313" t="s">
        <v>339</v>
      </c>
      <c r="D313">
        <v>930</v>
      </c>
      <c r="E313" t="str">
        <f>VLOOKUP(Tabla1[[#This Row],[Grupo de compras]],'Grupo compras'!$A$1:$B$115,2,FALSE)</f>
        <v>Corp Desarro. TI</v>
      </c>
      <c r="F313" t="s">
        <v>1610</v>
      </c>
      <c r="H313" t="s">
        <v>12573</v>
      </c>
      <c r="I313" t="s">
        <v>102</v>
      </c>
      <c r="J313" t="s">
        <v>12574</v>
      </c>
      <c r="K313" t="s">
        <v>12580</v>
      </c>
      <c r="L313" s="1">
        <v>46097</v>
      </c>
      <c r="M313" t="s">
        <v>1614</v>
      </c>
      <c r="N313" t="s">
        <v>1</v>
      </c>
      <c r="O313" t="s">
        <v>0</v>
      </c>
      <c r="P313" t="s">
        <v>540</v>
      </c>
      <c r="Q313" t="s">
        <v>541</v>
      </c>
      <c r="R313" s="2">
        <v>200</v>
      </c>
      <c r="S313" s="37">
        <f>Tabla1[[#This Row],[Valor total]]/'T.C.'!$B$4</f>
        <v>8333.3333333333339</v>
      </c>
      <c r="T313" t="s">
        <v>11</v>
      </c>
      <c r="U313" t="s">
        <v>3</v>
      </c>
    </row>
    <row r="314" spans="1:21" x14ac:dyDescent="0.25">
      <c r="A314" t="s">
        <v>24</v>
      </c>
      <c r="B314" t="str">
        <f>LEFT(Tabla1[[#This Row],[Organización compras]],2)</f>
        <v>CL</v>
      </c>
      <c r="C314" t="s">
        <v>339</v>
      </c>
      <c r="D314">
        <v>602</v>
      </c>
      <c r="E314" t="str">
        <f>VLOOKUP(Tabla1[[#This Row],[Grupo de compras]],'Grupo compras'!$A$1:$B$115,2,FALSE)</f>
        <v>CL Ops Mall</v>
      </c>
      <c r="F314" t="s">
        <v>2399</v>
      </c>
      <c r="H314" t="s">
        <v>12491</v>
      </c>
      <c r="I314" t="s">
        <v>88</v>
      </c>
      <c r="J314" t="s">
        <v>12492</v>
      </c>
      <c r="K314" t="s">
        <v>12493</v>
      </c>
      <c r="L314" s="1">
        <v>46097</v>
      </c>
      <c r="M314" t="s">
        <v>724</v>
      </c>
      <c r="N314" t="s">
        <v>1</v>
      </c>
      <c r="O314" t="s">
        <v>0</v>
      </c>
      <c r="P314" t="s">
        <v>48</v>
      </c>
      <c r="Q314" t="s">
        <v>49</v>
      </c>
      <c r="R314" s="2">
        <v>198.25</v>
      </c>
      <c r="S314" s="37">
        <f>Tabla1[[#This Row],[Valor total]]/'T.C.'!$B$4</f>
        <v>8260.4166666666661</v>
      </c>
      <c r="T314" t="s">
        <v>11</v>
      </c>
      <c r="U314" t="s">
        <v>3</v>
      </c>
    </row>
    <row r="315" spans="1:21" x14ac:dyDescent="0.25">
      <c r="A315" t="s">
        <v>377</v>
      </c>
      <c r="B315" t="str">
        <f>LEFT(Tabla1[[#This Row],[Organización compras]],2)</f>
        <v>PE</v>
      </c>
      <c r="C315" t="s">
        <v>340</v>
      </c>
      <c r="D315">
        <v>816</v>
      </c>
      <c r="E315" t="str">
        <f>VLOOKUP(Tabla1[[#This Row],[Grupo de compras]],'Grupo compras'!$A$1:$B$115,2,FALSE)</f>
        <v>PE Sgcia Infra</v>
      </c>
      <c r="F315" t="s">
        <v>378</v>
      </c>
      <c r="G315" t="str">
        <f>LEFT(Tabla1[[#This Row],[Solicitud de pedido]],2)</f>
        <v>12</v>
      </c>
      <c r="H315" t="s">
        <v>1399</v>
      </c>
      <c r="I315" t="s">
        <v>88</v>
      </c>
      <c r="J315" t="s">
        <v>1400</v>
      </c>
      <c r="K315" t="s">
        <v>1401</v>
      </c>
      <c r="L315" s="1">
        <v>46056</v>
      </c>
      <c r="M315" t="s">
        <v>400</v>
      </c>
      <c r="N315" t="s">
        <v>1</v>
      </c>
      <c r="O315" t="s">
        <v>5</v>
      </c>
      <c r="P315" t="s">
        <v>1402</v>
      </c>
      <c r="Q315" t="s">
        <v>1403</v>
      </c>
      <c r="R315" s="2">
        <v>8219</v>
      </c>
      <c r="S315" s="37">
        <f>Tabla1[[#This Row],[Valor total]]</f>
        <v>8219</v>
      </c>
      <c r="T315" t="s">
        <v>662</v>
      </c>
      <c r="U315" t="s">
        <v>3</v>
      </c>
    </row>
    <row r="316" spans="1:21" x14ac:dyDescent="0.25">
      <c r="A316" t="s">
        <v>83</v>
      </c>
      <c r="B316" t="str">
        <f>LEFT(Tabla1[[#This Row],[Organización compras]],2)</f>
        <v>CL</v>
      </c>
      <c r="C316" t="s">
        <v>339</v>
      </c>
      <c r="D316">
        <v>602</v>
      </c>
      <c r="E316" t="str">
        <f>VLOOKUP(Tabla1[[#This Row],[Grupo de compras]],'Grupo compras'!$A$1:$B$115,2,FALSE)</f>
        <v>CL Ops Mall</v>
      </c>
      <c r="F316" t="s">
        <v>224</v>
      </c>
      <c r="H316" t="s">
        <v>11873</v>
      </c>
      <c r="I316" t="s">
        <v>88</v>
      </c>
      <c r="J316" t="s">
        <v>11874</v>
      </c>
      <c r="K316" t="s">
        <v>11875</v>
      </c>
      <c r="L316" s="1">
        <v>46093</v>
      </c>
      <c r="M316" t="s">
        <v>214</v>
      </c>
      <c r="N316" t="s">
        <v>1</v>
      </c>
      <c r="O316" t="s">
        <v>0</v>
      </c>
      <c r="P316" t="s">
        <v>1025</v>
      </c>
      <c r="Q316" t="s">
        <v>1026</v>
      </c>
      <c r="R316" s="2">
        <v>7536224</v>
      </c>
      <c r="S316" s="37">
        <f>Tabla1[[#This Row],[Valor total]]/'T.C.'!$B$3</f>
        <v>8139.0861080211253</v>
      </c>
      <c r="T316" t="s">
        <v>6</v>
      </c>
      <c r="U316" t="s">
        <v>3</v>
      </c>
    </row>
    <row r="317" spans="1:21" x14ac:dyDescent="0.25">
      <c r="A317" t="s">
        <v>50</v>
      </c>
      <c r="B317" t="str">
        <f>LEFT(Tabla1[[#This Row],[Organización compras]],2)</f>
        <v>CL</v>
      </c>
      <c r="C317" t="s">
        <v>339</v>
      </c>
      <c r="D317">
        <v>928</v>
      </c>
      <c r="E317" t="str">
        <f>VLOOKUP(Tabla1[[#This Row],[Grupo de compras]],'Grupo compras'!$A$1:$B$115,2,FALSE)</f>
        <v>Corp Gest Riesgo</v>
      </c>
      <c r="F317" t="s">
        <v>85</v>
      </c>
      <c r="G317" t="str">
        <f>LEFT(Tabla1[[#This Row],[Solicitud de pedido]],2)</f>
        <v>14</v>
      </c>
      <c r="H317" t="s">
        <v>1404</v>
      </c>
      <c r="I317" t="s">
        <v>88</v>
      </c>
      <c r="J317" t="s">
        <v>1405</v>
      </c>
      <c r="K317" t="s">
        <v>1406</v>
      </c>
      <c r="L317" s="1">
        <v>46029</v>
      </c>
      <c r="M317" t="s">
        <v>74</v>
      </c>
      <c r="N317" t="s">
        <v>46</v>
      </c>
      <c r="O317" t="s">
        <v>0</v>
      </c>
      <c r="P317" t="s">
        <v>520</v>
      </c>
      <c r="Q317" t="s">
        <v>521</v>
      </c>
      <c r="R317" s="2">
        <v>8130.58</v>
      </c>
      <c r="S317" s="37">
        <f>Tabla1[[#This Row],[Valor total]]</f>
        <v>8130.58</v>
      </c>
      <c r="T317" t="s">
        <v>662</v>
      </c>
      <c r="U317" t="s">
        <v>3</v>
      </c>
    </row>
    <row r="318" spans="1:21" x14ac:dyDescent="0.25">
      <c r="A318" t="s">
        <v>38</v>
      </c>
      <c r="B318" t="str">
        <f>LEFT(Tabla1[[#This Row],[Organización compras]],2)</f>
        <v>CL</v>
      </c>
      <c r="C318" t="s">
        <v>339</v>
      </c>
      <c r="D318">
        <v>634</v>
      </c>
      <c r="E318" t="str">
        <f>VLOOKUP(Tabla1[[#This Row],[Grupo de compras]],'Grupo compras'!$A$1:$B$115,2,FALSE)</f>
        <v>CL Proyectos 5</v>
      </c>
      <c r="F318" t="s">
        <v>352</v>
      </c>
      <c r="G318" t="str">
        <f>LEFT(Tabla1[[#This Row],[Solicitud de pedido]],2)</f>
        <v>12</v>
      </c>
      <c r="H318" t="s">
        <v>1407</v>
      </c>
      <c r="I318" t="s">
        <v>88</v>
      </c>
      <c r="J318" t="s">
        <v>1408</v>
      </c>
      <c r="K318" t="s">
        <v>1409</v>
      </c>
      <c r="L318" s="1">
        <v>46049</v>
      </c>
      <c r="M318" t="s">
        <v>26</v>
      </c>
      <c r="N318" t="s">
        <v>1</v>
      </c>
      <c r="O318" t="s">
        <v>0</v>
      </c>
      <c r="P318" t="s">
        <v>1048</v>
      </c>
      <c r="Q318" t="s">
        <v>1049</v>
      </c>
      <c r="R318" s="2">
        <v>195</v>
      </c>
      <c r="S318" s="37">
        <f>Tabla1[[#This Row],[Valor total]]/'T.C.'!$B$4</f>
        <v>8125</v>
      </c>
      <c r="T318" t="s">
        <v>11</v>
      </c>
      <c r="U318" t="s">
        <v>3</v>
      </c>
    </row>
    <row r="319" spans="1:21" x14ac:dyDescent="0.25">
      <c r="A319" t="s">
        <v>1410</v>
      </c>
      <c r="B319" t="str">
        <f>LEFT(Tabla1[[#This Row],[Organización compras]],2)</f>
        <v>CO</v>
      </c>
      <c r="C319" t="s">
        <v>338</v>
      </c>
      <c r="D319">
        <v>711</v>
      </c>
      <c r="E319" t="str">
        <f>VLOOKUP(Tabla1[[#This Row],[Grupo de compras]],'Grupo compras'!$A$1:$B$115,2,FALSE)</f>
        <v>CO A.Finanzas</v>
      </c>
      <c r="F319" t="s">
        <v>1411</v>
      </c>
      <c r="G319" t="str">
        <f>LEFT(Tabla1[[#This Row],[Solicitud de pedido]],2)</f>
        <v>14</v>
      </c>
      <c r="H319" t="s">
        <v>1412</v>
      </c>
      <c r="I319" t="s">
        <v>88</v>
      </c>
      <c r="J319" t="s">
        <v>1413</v>
      </c>
      <c r="K319" t="s">
        <v>1414</v>
      </c>
      <c r="L319" s="1">
        <v>46055</v>
      </c>
      <c r="M319" t="s">
        <v>1415</v>
      </c>
      <c r="N319" t="s">
        <v>46</v>
      </c>
      <c r="O319" t="s">
        <v>0</v>
      </c>
      <c r="P319" t="s">
        <v>1416</v>
      </c>
      <c r="Q319" t="s">
        <v>1417</v>
      </c>
      <c r="R319" s="2">
        <v>29840633</v>
      </c>
      <c r="S319" s="37">
        <f>Tabla1[[#This Row],[Valor total]]/'T.C.'!$B$5</f>
        <v>8113.277052746058</v>
      </c>
      <c r="T319" t="s">
        <v>18</v>
      </c>
      <c r="U319" t="s">
        <v>3</v>
      </c>
    </row>
    <row r="320" spans="1:21" x14ac:dyDescent="0.25">
      <c r="A320" t="s">
        <v>7</v>
      </c>
      <c r="B320" t="str">
        <f>LEFT(Tabla1[[#This Row],[Organización compras]],2)</f>
        <v>CL</v>
      </c>
      <c r="C320" t="s">
        <v>339</v>
      </c>
      <c r="D320">
        <v>602</v>
      </c>
      <c r="E320" t="str">
        <f>VLOOKUP(Tabla1[[#This Row],[Grupo de compras]],'Grupo compras'!$A$1:$B$115,2,FALSE)</f>
        <v>CL Ops Mall</v>
      </c>
      <c r="F320" t="s">
        <v>84</v>
      </c>
      <c r="H320" t="s">
        <v>12852</v>
      </c>
      <c r="I320" t="s">
        <v>88</v>
      </c>
      <c r="J320" t="s">
        <v>12853</v>
      </c>
      <c r="K320" t="s">
        <v>12854</v>
      </c>
      <c r="L320" s="1">
        <v>46098</v>
      </c>
      <c r="M320" t="s">
        <v>79</v>
      </c>
      <c r="N320" t="s">
        <v>1</v>
      </c>
      <c r="O320" t="s">
        <v>0</v>
      </c>
      <c r="P320" t="s">
        <v>582</v>
      </c>
      <c r="Q320" t="s">
        <v>583</v>
      </c>
      <c r="R320" s="2">
        <v>194.42</v>
      </c>
      <c r="S320" s="37">
        <f>Tabla1[[#This Row],[Valor total]]/'T.C.'!$B$4</f>
        <v>8100.833333333333</v>
      </c>
      <c r="T320" t="s">
        <v>11</v>
      </c>
      <c r="U320" t="s">
        <v>3</v>
      </c>
    </row>
    <row r="321" spans="1:21" x14ac:dyDescent="0.25">
      <c r="A321" t="s">
        <v>63</v>
      </c>
      <c r="B321" t="str">
        <f>LEFT(Tabla1[[#This Row],[Organización compras]],2)</f>
        <v>CO</v>
      </c>
      <c r="C321" t="s">
        <v>338</v>
      </c>
      <c r="D321">
        <v>702</v>
      </c>
      <c r="E321" t="str">
        <f>VLOOKUP(Tabla1[[#This Row],[Grupo de compras]],'Grupo compras'!$A$1:$B$115,2,FALSE)</f>
        <v>CO Ops Mall</v>
      </c>
      <c r="F321" t="s">
        <v>1281</v>
      </c>
      <c r="G321" t="str">
        <f>LEFT(Tabla1[[#This Row],[Solicitud de pedido]],2)</f>
        <v>12</v>
      </c>
      <c r="H321" t="s">
        <v>1418</v>
      </c>
      <c r="I321" t="s">
        <v>88</v>
      </c>
      <c r="J321" t="s">
        <v>1419</v>
      </c>
      <c r="K321" t="s">
        <v>1420</v>
      </c>
      <c r="L321" s="1">
        <v>46087</v>
      </c>
      <c r="M321" t="s">
        <v>1340</v>
      </c>
      <c r="N321" t="s">
        <v>1</v>
      </c>
      <c r="O321" t="s">
        <v>0</v>
      </c>
      <c r="P321" t="s">
        <v>1421</v>
      </c>
      <c r="Q321" t="s">
        <v>1422</v>
      </c>
      <c r="R321" s="2">
        <v>29727048</v>
      </c>
      <c r="S321" s="37">
        <f>Tabla1[[#This Row],[Valor total]]/'T.C.'!$B$5</f>
        <v>8082.3947797716146</v>
      </c>
      <c r="T321" t="s">
        <v>18</v>
      </c>
      <c r="U321" t="s">
        <v>3</v>
      </c>
    </row>
    <row r="322" spans="1:21" x14ac:dyDescent="0.25">
      <c r="A322" t="s">
        <v>7</v>
      </c>
      <c r="B322" t="str">
        <f>LEFT(Tabla1[[#This Row],[Organización compras]],2)</f>
        <v>CL</v>
      </c>
      <c r="C322" t="s">
        <v>339</v>
      </c>
      <c r="D322">
        <v>602</v>
      </c>
      <c r="E322" t="str">
        <f>VLOOKUP(Tabla1[[#This Row],[Grupo de compras]],'Grupo compras'!$A$1:$B$115,2,FALSE)</f>
        <v>CL Ops Mall</v>
      </c>
      <c r="F322" t="s">
        <v>869</v>
      </c>
      <c r="G322" t="str">
        <f>LEFT(Tabla1[[#This Row],[Solicitud de pedido]],2)</f>
        <v>12</v>
      </c>
      <c r="H322" t="s">
        <v>1423</v>
      </c>
      <c r="I322" t="s">
        <v>88</v>
      </c>
      <c r="J322" t="s">
        <v>1424</v>
      </c>
      <c r="K322" t="s">
        <v>1425</v>
      </c>
      <c r="L322" s="1">
        <v>46071</v>
      </c>
      <c r="M322" t="s">
        <v>79</v>
      </c>
      <c r="N322" t="s">
        <v>1</v>
      </c>
      <c r="O322" t="s">
        <v>0</v>
      </c>
      <c r="P322" t="s">
        <v>873</v>
      </c>
      <c r="Q322" t="s">
        <v>874</v>
      </c>
      <c r="R322" s="2">
        <v>7476784</v>
      </c>
      <c r="S322" s="37">
        <f>Tabla1[[#This Row],[Valor total]]/'T.C.'!$B$3</f>
        <v>8074.8911904787619</v>
      </c>
      <c r="T322" t="s">
        <v>6</v>
      </c>
      <c r="U322" t="s">
        <v>3</v>
      </c>
    </row>
    <row r="323" spans="1:21" x14ac:dyDescent="0.25">
      <c r="A323" t="s">
        <v>75</v>
      </c>
      <c r="B323" t="str">
        <f>LEFT(Tabla1[[#This Row],[Organización compras]],2)</f>
        <v>CO</v>
      </c>
      <c r="C323" t="s">
        <v>338</v>
      </c>
      <c r="D323">
        <v>719</v>
      </c>
      <c r="E323" t="str">
        <f>VLOOKUP(Tabla1[[#This Row],[Grupo de compras]],'Grupo compras'!$A$1:$B$115,2,FALSE)</f>
        <v>CO Gcia Ing</v>
      </c>
      <c r="F323" t="s">
        <v>77</v>
      </c>
      <c r="G323" t="str">
        <f>LEFT(Tabla1[[#This Row],[Solicitud de pedido]],2)</f>
        <v>12</v>
      </c>
      <c r="H323" t="s">
        <v>1426</v>
      </c>
      <c r="I323" t="s">
        <v>88</v>
      </c>
      <c r="J323" t="s">
        <v>1427</v>
      </c>
      <c r="K323" t="s">
        <v>1428</v>
      </c>
      <c r="L323" s="1">
        <v>46062</v>
      </c>
      <c r="M323" t="s">
        <v>77</v>
      </c>
      <c r="N323" t="s">
        <v>1</v>
      </c>
      <c r="O323" t="s">
        <v>0</v>
      </c>
      <c r="P323" t="s">
        <v>1429</v>
      </c>
      <c r="Q323" t="s">
        <v>1430</v>
      </c>
      <c r="R323" s="2">
        <v>29675394</v>
      </c>
      <c r="S323" s="37">
        <f>Tabla1[[#This Row],[Valor total]]/'T.C.'!$B$5</f>
        <v>8068.3507340946162</v>
      </c>
      <c r="T323" t="s">
        <v>18</v>
      </c>
      <c r="U323" t="s">
        <v>3</v>
      </c>
    </row>
    <row r="324" spans="1:21" x14ac:dyDescent="0.25">
      <c r="A324" t="s">
        <v>380</v>
      </c>
      <c r="B324" t="str">
        <f>LEFT(Tabla1[[#This Row],[Organización compras]],2)</f>
        <v>PE</v>
      </c>
      <c r="C324" t="s">
        <v>340</v>
      </c>
      <c r="D324">
        <v>808</v>
      </c>
      <c r="E324" t="str">
        <f>VLOOKUP(Tabla1[[#This Row],[Grupo de compras]],'Grupo compras'!$A$1:$B$115,2,FALSE)</f>
        <v>PE Área Legal</v>
      </c>
      <c r="F324" t="s">
        <v>365</v>
      </c>
      <c r="H324" t="s">
        <v>1996</v>
      </c>
      <c r="I324" t="s">
        <v>89</v>
      </c>
      <c r="J324" t="s">
        <v>1997</v>
      </c>
      <c r="K324" t="s">
        <v>11672</v>
      </c>
      <c r="L324" s="1">
        <v>46093</v>
      </c>
      <c r="M324" t="s">
        <v>485</v>
      </c>
      <c r="N324" t="s">
        <v>1</v>
      </c>
      <c r="O324" t="s">
        <v>0</v>
      </c>
      <c r="P324" t="s">
        <v>907</v>
      </c>
      <c r="Q324" t="s">
        <v>908</v>
      </c>
      <c r="R324" s="2">
        <v>8000</v>
      </c>
      <c r="S324" s="37">
        <f>Tabla1[[#This Row],[Valor total]]</f>
        <v>8000</v>
      </c>
      <c r="T324" t="s">
        <v>662</v>
      </c>
      <c r="U324" t="s">
        <v>3</v>
      </c>
    </row>
    <row r="325" spans="1:21" x14ac:dyDescent="0.25">
      <c r="A325" t="s">
        <v>16</v>
      </c>
      <c r="B325" t="str">
        <f>LEFT(Tabla1[[#This Row],[Organización compras]],2)</f>
        <v>PE</v>
      </c>
      <c r="C325" t="s">
        <v>681</v>
      </c>
      <c r="D325">
        <v>816</v>
      </c>
      <c r="E325" t="str">
        <f>VLOOKUP(Tabla1[[#This Row],[Grupo de compras]],'Grupo compras'!$A$1:$B$115,2,FALSE)</f>
        <v>PE Sgcia Infra</v>
      </c>
      <c r="F325" t="s">
        <v>354</v>
      </c>
      <c r="G325" t="str">
        <f>LEFT(Tabla1[[#This Row],[Solicitud de pedido]],2)</f>
        <v>12</v>
      </c>
      <c r="H325" t="s">
        <v>1431</v>
      </c>
      <c r="I325" t="s">
        <v>88</v>
      </c>
      <c r="J325" t="s">
        <v>1432</v>
      </c>
      <c r="K325" t="s">
        <v>1433</v>
      </c>
      <c r="L325" s="1">
        <v>46057</v>
      </c>
      <c r="M325" t="s">
        <v>400</v>
      </c>
      <c r="N325" t="s">
        <v>1</v>
      </c>
      <c r="O325" t="s">
        <v>0</v>
      </c>
      <c r="P325" t="s">
        <v>401</v>
      </c>
      <c r="Q325" t="s">
        <v>402</v>
      </c>
      <c r="R325" s="2">
        <v>27549.599999999999</v>
      </c>
      <c r="S325" s="37">
        <f>Tabla1[[#This Row],[Valor total]]/'T.C.'!$B$2</f>
        <v>7985.3913043478251</v>
      </c>
      <c r="T325" t="s">
        <v>2</v>
      </c>
      <c r="U325" t="s">
        <v>3</v>
      </c>
    </row>
    <row r="326" spans="1:21" x14ac:dyDescent="0.25">
      <c r="A326" t="s">
        <v>7</v>
      </c>
      <c r="B326" t="str">
        <f>LEFT(Tabla1[[#This Row],[Organización compras]],2)</f>
        <v>CL</v>
      </c>
      <c r="C326" t="s">
        <v>339</v>
      </c>
      <c r="D326">
        <v>910</v>
      </c>
      <c r="E326" t="str">
        <f>VLOOKUP(Tabla1[[#This Row],[Grupo de compras]],'Grupo compras'!$A$1:$B$115,2,FALSE)</f>
        <v>Corp A. Personas</v>
      </c>
      <c r="F326" t="s">
        <v>10</v>
      </c>
      <c r="G326" t="str">
        <f>LEFT(Tabla1[[#This Row],[Solicitud de pedido]],2)</f>
        <v>12</v>
      </c>
      <c r="H326" t="s">
        <v>1434</v>
      </c>
      <c r="I326" t="s">
        <v>88</v>
      </c>
      <c r="J326" t="s">
        <v>1435</v>
      </c>
      <c r="K326" t="s">
        <v>1436</v>
      </c>
      <c r="L326" s="1">
        <v>46091</v>
      </c>
      <c r="M326" t="s">
        <v>10</v>
      </c>
      <c r="N326" t="s">
        <v>1</v>
      </c>
      <c r="O326" t="s">
        <v>0</v>
      </c>
      <c r="P326" t="s">
        <v>1437</v>
      </c>
      <c r="Q326" t="s">
        <v>1438</v>
      </c>
      <c r="R326" s="2">
        <v>7336360</v>
      </c>
      <c r="S326" s="37">
        <f>Tabla1[[#This Row],[Valor total]]/'T.C.'!$B$3</f>
        <v>7923.2339377706739</v>
      </c>
      <c r="T326" t="s">
        <v>6</v>
      </c>
      <c r="U326" t="s">
        <v>3</v>
      </c>
    </row>
    <row r="327" spans="1:21" x14ac:dyDescent="0.25">
      <c r="A327" t="s">
        <v>38</v>
      </c>
      <c r="B327" t="str">
        <f>LEFT(Tabla1[[#This Row],[Organización compras]],2)</f>
        <v>CL</v>
      </c>
      <c r="C327" t="s">
        <v>339</v>
      </c>
      <c r="D327">
        <v>634</v>
      </c>
      <c r="E327" t="str">
        <f>VLOOKUP(Tabla1[[#This Row],[Grupo de compras]],'Grupo compras'!$A$1:$B$115,2,FALSE)</f>
        <v>CL Proyectos 5</v>
      </c>
      <c r="F327" t="s">
        <v>352</v>
      </c>
      <c r="G327" t="str">
        <f>LEFT(Tabla1[[#This Row],[Solicitud de pedido]],2)</f>
        <v>12</v>
      </c>
      <c r="H327" t="s">
        <v>1439</v>
      </c>
      <c r="I327" t="s">
        <v>88</v>
      </c>
      <c r="J327" t="s">
        <v>1440</v>
      </c>
      <c r="K327" t="s">
        <v>1441</v>
      </c>
      <c r="L327" s="1">
        <v>46042</v>
      </c>
      <c r="M327" t="s">
        <v>26</v>
      </c>
      <c r="N327" t="s">
        <v>1</v>
      </c>
      <c r="O327" t="s">
        <v>0</v>
      </c>
      <c r="P327" t="s">
        <v>1442</v>
      </c>
      <c r="Q327" t="s">
        <v>1443</v>
      </c>
      <c r="R327" s="2">
        <v>190</v>
      </c>
      <c r="S327" s="37">
        <f>Tabla1[[#This Row],[Valor total]]/'T.C.'!$B$4</f>
        <v>7916.6666666666661</v>
      </c>
      <c r="T327" t="s">
        <v>11</v>
      </c>
      <c r="U327" t="s">
        <v>3</v>
      </c>
    </row>
    <row r="328" spans="1:21" x14ac:dyDescent="0.25">
      <c r="A328" t="s">
        <v>7</v>
      </c>
      <c r="B328" t="str">
        <f>LEFT(Tabla1[[#This Row],[Organización compras]],2)</f>
        <v>CL</v>
      </c>
      <c r="C328" t="s">
        <v>339</v>
      </c>
      <c r="D328">
        <v>626</v>
      </c>
      <c r="E328" t="str">
        <f>VLOOKUP(Tabla1[[#This Row],[Grupo de compras]],'Grupo compras'!$A$1:$B$115,2,FALSE)</f>
        <v>CL Proyectos 3</v>
      </c>
      <c r="F328" t="s">
        <v>70</v>
      </c>
      <c r="G328" t="str">
        <f>LEFT(Tabla1[[#This Row],[Solicitud de pedido]],2)</f>
        <v>12</v>
      </c>
      <c r="H328" t="s">
        <v>1444</v>
      </c>
      <c r="I328" t="s">
        <v>88</v>
      </c>
      <c r="J328" t="s">
        <v>1445</v>
      </c>
      <c r="K328" t="s">
        <v>1446</v>
      </c>
      <c r="L328" s="1">
        <v>46071</v>
      </c>
      <c r="M328" t="s">
        <v>26</v>
      </c>
      <c r="N328" t="s">
        <v>1</v>
      </c>
      <c r="O328" t="s">
        <v>0</v>
      </c>
      <c r="P328" t="s">
        <v>1048</v>
      </c>
      <c r="Q328" t="s">
        <v>1049</v>
      </c>
      <c r="R328" s="2">
        <v>190</v>
      </c>
      <c r="S328" s="37">
        <f>Tabla1[[#This Row],[Valor total]]/'T.C.'!$B$4</f>
        <v>7916.6666666666661</v>
      </c>
      <c r="T328" t="s">
        <v>11</v>
      </c>
      <c r="U328" t="s">
        <v>3</v>
      </c>
    </row>
    <row r="329" spans="1:21" x14ac:dyDescent="0.25">
      <c r="A329" t="s">
        <v>7</v>
      </c>
      <c r="B329" t="str">
        <f>LEFT(Tabla1[[#This Row],[Organización compras]],2)</f>
        <v>CL</v>
      </c>
      <c r="C329" t="s">
        <v>339</v>
      </c>
      <c r="D329">
        <v>937</v>
      </c>
      <c r="E329" t="str">
        <f>VLOOKUP(Tabla1[[#This Row],[Grupo de compras]],'Grupo compras'!$A$1:$B$115,2,FALSE)</f>
        <v>Corp Business Int</v>
      </c>
      <c r="F329" t="s">
        <v>366</v>
      </c>
      <c r="G329" t="str">
        <f>LEFT(Tabla1[[#This Row],[Solicitud de pedido]],2)</f>
        <v>12</v>
      </c>
      <c r="H329" t="s">
        <v>1447</v>
      </c>
      <c r="I329" t="s">
        <v>88</v>
      </c>
      <c r="J329" t="s">
        <v>1448</v>
      </c>
      <c r="K329" t="s">
        <v>1449</v>
      </c>
      <c r="L329" s="1">
        <v>46078</v>
      </c>
      <c r="M329" t="s">
        <v>366</v>
      </c>
      <c r="N329" t="s">
        <v>1</v>
      </c>
      <c r="O329" t="s">
        <v>0</v>
      </c>
      <c r="P329" t="s">
        <v>1450</v>
      </c>
      <c r="Q329" t="s">
        <v>1451</v>
      </c>
      <c r="R329" s="2">
        <v>7800</v>
      </c>
      <c r="S329" s="37">
        <f>Tabla1[[#This Row],[Valor total]]</f>
        <v>7800</v>
      </c>
      <c r="T329" t="s">
        <v>662</v>
      </c>
      <c r="U329" t="s">
        <v>3</v>
      </c>
    </row>
    <row r="330" spans="1:21" x14ac:dyDescent="0.25">
      <c r="A330" t="s">
        <v>1452</v>
      </c>
      <c r="B330" t="str">
        <f>LEFT(Tabla1[[#This Row],[Organización compras]],2)</f>
        <v>PE</v>
      </c>
      <c r="C330" t="s">
        <v>681</v>
      </c>
      <c r="D330">
        <v>803</v>
      </c>
      <c r="E330" t="str">
        <f>VLOOKUP(Tabla1[[#This Row],[Grupo de compras]],'Grupo compras'!$A$1:$B$115,2,FALSE)</f>
        <v>PE Ops Out/Strips</v>
      </c>
      <c r="F330" t="s">
        <v>1453</v>
      </c>
      <c r="G330" t="str">
        <f>LEFT(Tabla1[[#This Row],[Solicitud de pedido]],2)</f>
        <v>12</v>
      </c>
      <c r="H330" t="s">
        <v>1454</v>
      </c>
      <c r="I330" t="s">
        <v>88</v>
      </c>
      <c r="J330" t="s">
        <v>1455</v>
      </c>
      <c r="K330" t="s">
        <v>1456</v>
      </c>
      <c r="L330" s="1">
        <v>46055</v>
      </c>
      <c r="M330" t="s">
        <v>1453</v>
      </c>
      <c r="N330" t="s">
        <v>1</v>
      </c>
      <c r="O330" t="s">
        <v>0</v>
      </c>
      <c r="P330" t="s">
        <v>1011</v>
      </c>
      <c r="Q330" t="s">
        <v>1012</v>
      </c>
      <c r="R330" s="2">
        <v>26880</v>
      </c>
      <c r="S330" s="37">
        <f>Tabla1[[#This Row],[Valor total]]/'T.C.'!$B$2</f>
        <v>7791.304347826087</v>
      </c>
      <c r="T330" t="s">
        <v>2</v>
      </c>
      <c r="U330" t="s">
        <v>3</v>
      </c>
    </row>
    <row r="331" spans="1:21" x14ac:dyDescent="0.25">
      <c r="A331" t="s">
        <v>7</v>
      </c>
      <c r="B331" t="str">
        <f>LEFT(Tabla1[[#This Row],[Organización compras]],2)</f>
        <v>CL</v>
      </c>
      <c r="C331" t="s">
        <v>339</v>
      </c>
      <c r="D331">
        <v>930</v>
      </c>
      <c r="E331" t="str">
        <f>VLOOKUP(Tabla1[[#This Row],[Grupo de compras]],'Grupo compras'!$A$1:$B$115,2,FALSE)</f>
        <v>Corp Desarro. TI</v>
      </c>
      <c r="F331" t="s">
        <v>1610</v>
      </c>
      <c r="H331" t="s">
        <v>12581</v>
      </c>
      <c r="I331" t="s">
        <v>88</v>
      </c>
      <c r="J331" t="s">
        <v>12582</v>
      </c>
      <c r="K331" t="s">
        <v>12575</v>
      </c>
      <c r="L331" s="1">
        <v>46097</v>
      </c>
      <c r="M331" t="s">
        <v>1614</v>
      </c>
      <c r="N331" t="s">
        <v>1</v>
      </c>
      <c r="O331" t="s">
        <v>0</v>
      </c>
      <c r="P331" t="s">
        <v>540</v>
      </c>
      <c r="Q331" t="s">
        <v>541</v>
      </c>
      <c r="R331" s="2">
        <v>186</v>
      </c>
      <c r="S331" s="37">
        <f>Tabla1[[#This Row],[Valor total]]/'T.C.'!$B$4</f>
        <v>7750</v>
      </c>
      <c r="T331" t="s">
        <v>11</v>
      </c>
      <c r="U331" t="s">
        <v>3</v>
      </c>
    </row>
    <row r="332" spans="1:21" x14ac:dyDescent="0.25">
      <c r="A332" t="s">
        <v>7</v>
      </c>
      <c r="B332" t="str">
        <f>LEFT(Tabla1[[#This Row],[Organización compras]],2)</f>
        <v>CL</v>
      </c>
      <c r="C332" t="s">
        <v>339</v>
      </c>
      <c r="D332">
        <v>930</v>
      </c>
      <c r="E332" t="str">
        <f>VLOOKUP(Tabla1[[#This Row],[Grupo de compras]],'Grupo compras'!$A$1:$B$115,2,FALSE)</f>
        <v>Corp Desarro. TI</v>
      </c>
      <c r="F332" t="s">
        <v>1610</v>
      </c>
      <c r="H332" t="s">
        <v>12581</v>
      </c>
      <c r="I332" t="s">
        <v>102</v>
      </c>
      <c r="J332" t="s">
        <v>12582</v>
      </c>
      <c r="K332" t="s">
        <v>12580</v>
      </c>
      <c r="L332" s="1">
        <v>46097</v>
      </c>
      <c r="M332" t="s">
        <v>1614</v>
      </c>
      <c r="N332" t="s">
        <v>1</v>
      </c>
      <c r="O332" t="s">
        <v>0</v>
      </c>
      <c r="P332" t="s">
        <v>540</v>
      </c>
      <c r="Q332" t="s">
        <v>541</v>
      </c>
      <c r="R332" s="2">
        <v>186</v>
      </c>
      <c r="S332" s="37">
        <f>Tabla1[[#This Row],[Valor total]]/'T.C.'!$B$4</f>
        <v>7750</v>
      </c>
      <c r="T332" t="s">
        <v>11</v>
      </c>
      <c r="U332" t="s">
        <v>3</v>
      </c>
    </row>
    <row r="333" spans="1:21" x14ac:dyDescent="0.25">
      <c r="A333" t="s">
        <v>7</v>
      </c>
      <c r="B333" t="str">
        <f>LEFT(Tabla1[[#This Row],[Organización compras]],2)</f>
        <v>CL</v>
      </c>
      <c r="C333" t="s">
        <v>339</v>
      </c>
      <c r="D333">
        <v>919</v>
      </c>
      <c r="E333" t="str">
        <f>VLOOKUP(Tabla1[[#This Row],[Grupo de compras]],'Grupo compras'!$A$1:$B$115,2,FALSE)</f>
        <v>Corp Sostenibilid</v>
      </c>
      <c r="F333" t="s">
        <v>1457</v>
      </c>
      <c r="G333" t="str">
        <f>LEFT(Tabla1[[#This Row],[Solicitud de pedido]],2)</f>
        <v>12</v>
      </c>
      <c r="H333" t="s">
        <v>1458</v>
      </c>
      <c r="I333" t="s">
        <v>88</v>
      </c>
      <c r="J333" t="s">
        <v>1459</v>
      </c>
      <c r="K333" t="s">
        <v>1460</v>
      </c>
      <c r="L333" s="1">
        <v>46057</v>
      </c>
      <c r="M333" t="s">
        <v>10</v>
      </c>
      <c r="N333" t="s">
        <v>1</v>
      </c>
      <c r="O333" t="s">
        <v>5</v>
      </c>
      <c r="P333" t="s">
        <v>1461</v>
      </c>
      <c r="Q333" t="s">
        <v>1462</v>
      </c>
      <c r="R333" s="2">
        <v>185</v>
      </c>
      <c r="S333" s="37">
        <f>Tabla1[[#This Row],[Valor total]]/'T.C.'!$B$4</f>
        <v>7708.333333333333</v>
      </c>
      <c r="T333" t="s">
        <v>11</v>
      </c>
      <c r="U333" t="s">
        <v>3</v>
      </c>
    </row>
    <row r="334" spans="1:21" x14ac:dyDescent="0.25">
      <c r="A334" t="s">
        <v>71</v>
      </c>
      <c r="B334" t="str">
        <f>LEFT(Tabla1[[#This Row],[Organización compras]],2)</f>
        <v>CO</v>
      </c>
      <c r="C334" t="s">
        <v>338</v>
      </c>
      <c r="D334">
        <v>715</v>
      </c>
      <c r="E334" t="str">
        <f>VLOOKUP(Tabla1[[#This Row],[Grupo de compras]],'Grupo compras'!$A$1:$B$115,2,FALSE)</f>
        <v>CO Gcia Inmob</v>
      </c>
      <c r="F334" t="s">
        <v>1359</v>
      </c>
      <c r="G334" t="str">
        <f>LEFT(Tabla1[[#This Row],[Solicitud de pedido]],2)</f>
        <v>12</v>
      </c>
      <c r="H334" t="s">
        <v>1463</v>
      </c>
      <c r="I334" t="s">
        <v>88</v>
      </c>
      <c r="J334" t="s">
        <v>1464</v>
      </c>
      <c r="K334" t="s">
        <v>1465</v>
      </c>
      <c r="L334" s="1">
        <v>46057</v>
      </c>
      <c r="M334" t="s">
        <v>1359</v>
      </c>
      <c r="N334" t="s">
        <v>1</v>
      </c>
      <c r="O334" t="s">
        <v>0</v>
      </c>
      <c r="P334" t="s">
        <v>1466</v>
      </c>
      <c r="Q334" t="s">
        <v>1467</v>
      </c>
      <c r="R334" s="2">
        <v>7700</v>
      </c>
      <c r="S334" s="37">
        <f>Tabla1[[#This Row],[Valor total]]</f>
        <v>7700</v>
      </c>
      <c r="T334" t="s">
        <v>662</v>
      </c>
      <c r="U334" t="s">
        <v>3</v>
      </c>
    </row>
    <row r="335" spans="1:21" x14ac:dyDescent="0.25">
      <c r="A335" t="s">
        <v>71</v>
      </c>
      <c r="B335" t="str">
        <f>LEFT(Tabla1[[#This Row],[Organización compras]],2)</f>
        <v>CO</v>
      </c>
      <c r="C335" t="s">
        <v>338</v>
      </c>
      <c r="D335">
        <v>715</v>
      </c>
      <c r="E335" t="str">
        <f>VLOOKUP(Tabla1[[#This Row],[Grupo de compras]],'Grupo compras'!$A$1:$B$115,2,FALSE)</f>
        <v>CO Gcia Inmob</v>
      </c>
      <c r="F335" t="s">
        <v>1359</v>
      </c>
      <c r="G335" t="str">
        <f>LEFT(Tabla1[[#This Row],[Solicitud de pedido]],2)</f>
        <v>12</v>
      </c>
      <c r="H335" t="s">
        <v>1463</v>
      </c>
      <c r="I335" t="s">
        <v>89</v>
      </c>
      <c r="J335" t="s">
        <v>1464</v>
      </c>
      <c r="K335" t="s">
        <v>1468</v>
      </c>
      <c r="L335" s="1">
        <v>46057</v>
      </c>
      <c r="M335" t="s">
        <v>1359</v>
      </c>
      <c r="N335" t="s">
        <v>1</v>
      </c>
      <c r="O335" t="s">
        <v>0</v>
      </c>
      <c r="P335" t="s">
        <v>1466</v>
      </c>
      <c r="Q335" t="s">
        <v>1467</v>
      </c>
      <c r="R335" s="2">
        <v>7700</v>
      </c>
      <c r="S335" s="37">
        <f>Tabla1[[#This Row],[Valor total]]</f>
        <v>7700</v>
      </c>
      <c r="T335" t="s">
        <v>662</v>
      </c>
      <c r="U335" t="s">
        <v>3</v>
      </c>
    </row>
    <row r="336" spans="1:21" x14ac:dyDescent="0.25">
      <c r="A336" t="s">
        <v>7</v>
      </c>
      <c r="B336" t="str">
        <f>LEFT(Tabla1[[#This Row],[Organización compras]],2)</f>
        <v>CL</v>
      </c>
      <c r="C336" t="s">
        <v>339</v>
      </c>
      <c r="D336">
        <v>602</v>
      </c>
      <c r="E336" t="str">
        <f>VLOOKUP(Tabla1[[#This Row],[Grupo de compras]],'Grupo compras'!$A$1:$B$115,2,FALSE)</f>
        <v>CL Ops Mall</v>
      </c>
      <c r="F336" t="s">
        <v>84</v>
      </c>
      <c r="G336" t="str">
        <f>LEFT(Tabla1[[#This Row],[Solicitud de pedido]],2)</f>
        <v>12</v>
      </c>
      <c r="H336" t="s">
        <v>1469</v>
      </c>
      <c r="I336" t="s">
        <v>88</v>
      </c>
      <c r="J336" t="s">
        <v>1470</v>
      </c>
      <c r="K336" t="s">
        <v>1471</v>
      </c>
      <c r="L336" s="1">
        <v>46079</v>
      </c>
      <c r="M336" t="s">
        <v>79</v>
      </c>
      <c r="N336" t="s">
        <v>1</v>
      </c>
      <c r="O336" t="s">
        <v>0</v>
      </c>
      <c r="P336" t="s">
        <v>41</v>
      </c>
      <c r="Q336" t="s">
        <v>42</v>
      </c>
      <c r="R336" s="2">
        <v>7111579</v>
      </c>
      <c r="S336" s="37">
        <f>Tabla1[[#This Row],[Valor total]]/'T.C.'!$B$3</f>
        <v>7680.4715259252862</v>
      </c>
      <c r="T336" t="s">
        <v>6</v>
      </c>
      <c r="U336" t="s">
        <v>3</v>
      </c>
    </row>
    <row r="337" spans="1:21" x14ac:dyDescent="0.25">
      <c r="A337" t="s">
        <v>50</v>
      </c>
      <c r="B337" t="str">
        <f>LEFT(Tabla1[[#This Row],[Organización compras]],2)</f>
        <v>CL</v>
      </c>
      <c r="C337" t="s">
        <v>339</v>
      </c>
      <c r="D337">
        <v>604</v>
      </c>
      <c r="E337" t="str">
        <f>VLOOKUP(Tabla1[[#This Row],[Grupo de compras]],'Grupo compras'!$A$1:$B$115,2,FALSE)</f>
        <v>CL Marketing Mall</v>
      </c>
      <c r="F337" t="s">
        <v>60</v>
      </c>
      <c r="G337" t="str">
        <f>LEFT(Tabla1[[#This Row],[Solicitud de pedido]],2)</f>
        <v>12</v>
      </c>
      <c r="H337" t="s">
        <v>1472</v>
      </c>
      <c r="I337" t="s">
        <v>88</v>
      </c>
      <c r="J337" t="s">
        <v>1473</v>
      </c>
      <c r="K337" t="s">
        <v>1474</v>
      </c>
      <c r="L337" s="1">
        <v>46034</v>
      </c>
      <c r="M337" t="s">
        <v>60</v>
      </c>
      <c r="N337" t="s">
        <v>1</v>
      </c>
      <c r="O337" t="s">
        <v>0</v>
      </c>
      <c r="P337" t="s">
        <v>1475</v>
      </c>
      <c r="Q337" t="s">
        <v>1476</v>
      </c>
      <c r="R337" s="2">
        <v>7080000</v>
      </c>
      <c r="S337" s="37">
        <f>Tabla1[[#This Row],[Valor total]]/'T.C.'!$B$3</f>
        <v>7646.3663559880342</v>
      </c>
      <c r="T337" t="s">
        <v>6</v>
      </c>
      <c r="U337" t="s">
        <v>3</v>
      </c>
    </row>
    <row r="338" spans="1:21" x14ac:dyDescent="0.25">
      <c r="A338" t="s">
        <v>7</v>
      </c>
      <c r="B338" t="str">
        <f>LEFT(Tabla1[[#This Row],[Organización compras]],2)</f>
        <v>CL</v>
      </c>
      <c r="C338" t="s">
        <v>339</v>
      </c>
      <c r="D338">
        <v>915</v>
      </c>
      <c r="E338" t="str">
        <f>VLOOKUP(Tabla1[[#This Row],[Grupo de compras]],'Grupo compras'!$A$1:$B$115,2,FALSE)</f>
        <v>Corp Des Digital</v>
      </c>
      <c r="F338" t="s">
        <v>1477</v>
      </c>
      <c r="G338" t="str">
        <f>LEFT(Tabla1[[#This Row],[Solicitud de pedido]],2)</f>
        <v>13</v>
      </c>
      <c r="H338" t="s">
        <v>1478</v>
      </c>
      <c r="I338" t="s">
        <v>88</v>
      </c>
      <c r="J338" t="s">
        <v>1479</v>
      </c>
      <c r="K338" t="s">
        <v>1480</v>
      </c>
      <c r="L338" s="1">
        <v>46087</v>
      </c>
      <c r="M338" t="s">
        <v>1481</v>
      </c>
      <c r="N338" t="s">
        <v>45</v>
      </c>
      <c r="O338" t="s">
        <v>0</v>
      </c>
      <c r="P338" t="s">
        <v>1482</v>
      </c>
      <c r="Q338" t="s">
        <v>1483</v>
      </c>
      <c r="R338" s="2">
        <v>182.89</v>
      </c>
      <c r="S338" s="37">
        <f>Tabla1[[#This Row],[Valor total]]/'T.C.'!$B$4</f>
        <v>7620.4166666666661</v>
      </c>
      <c r="T338" t="s">
        <v>11</v>
      </c>
      <c r="U338" t="s">
        <v>3</v>
      </c>
    </row>
    <row r="339" spans="1:21" x14ac:dyDescent="0.25">
      <c r="A339" t="s">
        <v>53</v>
      </c>
      <c r="B339" t="str">
        <f>LEFT(Tabla1[[#This Row],[Organización compras]],2)</f>
        <v>CO</v>
      </c>
      <c r="C339" t="s">
        <v>338</v>
      </c>
      <c r="D339">
        <v>914</v>
      </c>
      <c r="E339" t="str">
        <f>VLOOKUP(Tabla1[[#This Row],[Grupo de compras]],'Grupo compras'!$A$1:$B$115,2,FALSE)</f>
        <v>Corp Explo. TI</v>
      </c>
      <c r="F339" t="s">
        <v>1144</v>
      </c>
      <c r="G339" t="str">
        <f>LEFT(Tabla1[[#This Row],[Solicitud de pedido]],2)</f>
        <v>13</v>
      </c>
      <c r="H339" t="s">
        <v>1484</v>
      </c>
      <c r="I339" t="s">
        <v>88</v>
      </c>
      <c r="J339" t="s">
        <v>1485</v>
      </c>
      <c r="K339" t="s">
        <v>1486</v>
      </c>
      <c r="L339" s="1">
        <v>46070</v>
      </c>
      <c r="M339" t="s">
        <v>1144</v>
      </c>
      <c r="N339" t="s">
        <v>45</v>
      </c>
      <c r="O339" t="s">
        <v>0</v>
      </c>
      <c r="P339" t="s">
        <v>1487</v>
      </c>
      <c r="Q339" t="s">
        <v>1488</v>
      </c>
      <c r="R339" s="2">
        <v>7609</v>
      </c>
      <c r="S339" s="37">
        <f>Tabla1[[#This Row],[Valor total]]</f>
        <v>7609</v>
      </c>
      <c r="T339" t="s">
        <v>662</v>
      </c>
      <c r="U339" t="s">
        <v>3</v>
      </c>
    </row>
    <row r="340" spans="1:21" x14ac:dyDescent="0.25">
      <c r="A340" t="s">
        <v>16</v>
      </c>
      <c r="B340" t="str">
        <f>LEFT(Tabla1[[#This Row],[Organización compras]],2)</f>
        <v>PE</v>
      </c>
      <c r="C340" t="s">
        <v>681</v>
      </c>
      <c r="D340">
        <v>816</v>
      </c>
      <c r="E340" t="str">
        <f>VLOOKUP(Tabla1[[#This Row],[Grupo de compras]],'Grupo compras'!$A$1:$B$115,2,FALSE)</f>
        <v>PE Sgcia Infra</v>
      </c>
      <c r="F340" t="s">
        <v>354</v>
      </c>
      <c r="G340" t="str">
        <f>LEFT(Tabla1[[#This Row],[Solicitud de pedido]],2)</f>
        <v>12</v>
      </c>
      <c r="H340" t="s">
        <v>1489</v>
      </c>
      <c r="I340" t="s">
        <v>88</v>
      </c>
      <c r="J340" t="s">
        <v>1490</v>
      </c>
      <c r="K340" t="s">
        <v>1491</v>
      </c>
      <c r="L340" s="1">
        <v>46057</v>
      </c>
      <c r="M340" t="s">
        <v>400</v>
      </c>
      <c r="N340" t="s">
        <v>1</v>
      </c>
      <c r="O340" t="s">
        <v>0</v>
      </c>
      <c r="P340" t="s">
        <v>1402</v>
      </c>
      <c r="Q340" t="s">
        <v>1403</v>
      </c>
      <c r="R340" s="2">
        <v>26137.5</v>
      </c>
      <c r="S340" s="37">
        <f>Tabla1[[#This Row],[Valor total]]/'T.C.'!$B$2</f>
        <v>7576.086956521739</v>
      </c>
      <c r="T340" t="s">
        <v>2</v>
      </c>
      <c r="U340" t="s">
        <v>3</v>
      </c>
    </row>
    <row r="341" spans="1:21" x14ac:dyDescent="0.25">
      <c r="A341" t="s">
        <v>7</v>
      </c>
      <c r="B341" t="str">
        <f>LEFT(Tabla1[[#This Row],[Organización compras]],2)</f>
        <v>CL</v>
      </c>
      <c r="C341" t="s">
        <v>339</v>
      </c>
      <c r="D341">
        <v>610</v>
      </c>
      <c r="E341" t="str">
        <f>VLOOKUP(Tabla1[[#This Row],[Grupo de compras]],'Grupo compras'!$A$1:$B$115,2,FALSE)</f>
        <v>CL Área Personas</v>
      </c>
      <c r="F341" t="s">
        <v>1492</v>
      </c>
      <c r="H341" t="s">
        <v>1493</v>
      </c>
      <c r="I341" t="s">
        <v>88</v>
      </c>
      <c r="J341" t="s">
        <v>1494</v>
      </c>
      <c r="K341" t="s">
        <v>1495</v>
      </c>
      <c r="L341" s="1">
        <v>46092</v>
      </c>
      <c r="M341" t="s">
        <v>1492</v>
      </c>
      <c r="N341" t="s">
        <v>1</v>
      </c>
      <c r="O341" t="s">
        <v>5</v>
      </c>
      <c r="P341" t="s">
        <v>1496</v>
      </c>
      <c r="Q341" t="s">
        <v>1497</v>
      </c>
      <c r="R341" s="2">
        <v>6999462</v>
      </c>
      <c r="S341" s="37">
        <f>Tabla1[[#This Row],[Valor total]]/'T.C.'!$B$3</f>
        <v>7559.3856987029258</v>
      </c>
      <c r="T341" t="s">
        <v>6</v>
      </c>
      <c r="U341" t="s">
        <v>3</v>
      </c>
    </row>
    <row r="342" spans="1:21" x14ac:dyDescent="0.25">
      <c r="A342" t="s">
        <v>1498</v>
      </c>
      <c r="B342" t="str">
        <f>LEFT(Tabla1[[#This Row],[Organización compras]],2)</f>
        <v>PE</v>
      </c>
      <c r="C342" t="s">
        <v>340</v>
      </c>
      <c r="D342">
        <v>803</v>
      </c>
      <c r="E342" t="str">
        <f>VLOOKUP(Tabla1[[#This Row],[Grupo de compras]],'Grupo compras'!$A$1:$B$115,2,FALSE)</f>
        <v>PE Ops Out/Strips</v>
      </c>
      <c r="F342" t="s">
        <v>371</v>
      </c>
      <c r="G342" t="str">
        <f>LEFT(Tabla1[[#This Row],[Solicitud de pedido]],2)</f>
        <v>14</v>
      </c>
      <c r="H342" t="s">
        <v>1499</v>
      </c>
      <c r="I342" t="s">
        <v>88</v>
      </c>
      <c r="J342" t="s">
        <v>1500</v>
      </c>
      <c r="K342" t="s">
        <v>1501</v>
      </c>
      <c r="L342" s="1">
        <v>46071</v>
      </c>
      <c r="M342" t="s">
        <v>556</v>
      </c>
      <c r="N342" t="s">
        <v>46</v>
      </c>
      <c r="O342" t="s">
        <v>5</v>
      </c>
      <c r="P342" t="s">
        <v>119</v>
      </c>
      <c r="Q342" t="s">
        <v>120</v>
      </c>
      <c r="R342" s="2">
        <v>25956</v>
      </c>
      <c r="S342" s="37">
        <f>Tabla1[[#This Row],[Valor total]]/'T.C.'!$B$2</f>
        <v>7523.478260869565</v>
      </c>
      <c r="T342" t="s">
        <v>2</v>
      </c>
      <c r="U342" t="s">
        <v>3</v>
      </c>
    </row>
    <row r="343" spans="1:21" x14ac:dyDescent="0.25">
      <c r="A343" t="s">
        <v>1498</v>
      </c>
      <c r="B343" t="str">
        <f>LEFT(Tabla1[[#This Row],[Organización compras]],2)</f>
        <v>PE</v>
      </c>
      <c r="C343" t="s">
        <v>340</v>
      </c>
      <c r="D343">
        <v>803</v>
      </c>
      <c r="E343" t="str">
        <f>VLOOKUP(Tabla1[[#This Row],[Grupo de compras]],'Grupo compras'!$A$1:$B$115,2,FALSE)</f>
        <v>PE Ops Out/Strips</v>
      </c>
      <c r="F343" t="s">
        <v>371</v>
      </c>
      <c r="G343" t="str">
        <f>LEFT(Tabla1[[#This Row],[Solicitud de pedido]],2)</f>
        <v>14</v>
      </c>
      <c r="H343" t="s">
        <v>1499</v>
      </c>
      <c r="I343" t="s">
        <v>89</v>
      </c>
      <c r="J343" t="s">
        <v>1500</v>
      </c>
      <c r="K343" t="s">
        <v>1501</v>
      </c>
      <c r="L343" s="1">
        <v>46071</v>
      </c>
      <c r="M343" t="s">
        <v>556</v>
      </c>
      <c r="N343" t="s">
        <v>46</v>
      </c>
      <c r="O343" t="s">
        <v>5</v>
      </c>
      <c r="P343" t="s">
        <v>119</v>
      </c>
      <c r="Q343" t="s">
        <v>120</v>
      </c>
      <c r="R343" s="2">
        <v>25956</v>
      </c>
      <c r="S343" s="37">
        <f>Tabla1[[#This Row],[Valor total]]/'T.C.'!$B$2</f>
        <v>7523.478260869565</v>
      </c>
      <c r="T343" t="s">
        <v>2</v>
      </c>
      <c r="U343" t="s">
        <v>3</v>
      </c>
    </row>
    <row r="344" spans="1:21" x14ac:dyDescent="0.25">
      <c r="A344" t="s">
        <v>1498</v>
      </c>
      <c r="B344" t="str">
        <f>LEFT(Tabla1[[#This Row],[Organización compras]],2)</f>
        <v>PE</v>
      </c>
      <c r="C344" t="s">
        <v>340</v>
      </c>
      <c r="D344">
        <v>803</v>
      </c>
      <c r="E344" t="str">
        <f>VLOOKUP(Tabla1[[#This Row],[Grupo de compras]],'Grupo compras'!$A$1:$B$115,2,FALSE)</f>
        <v>PE Ops Out/Strips</v>
      </c>
      <c r="F344" t="s">
        <v>371</v>
      </c>
      <c r="G344" t="str">
        <f>LEFT(Tabla1[[#This Row],[Solicitud de pedido]],2)</f>
        <v>14</v>
      </c>
      <c r="H344" t="s">
        <v>1499</v>
      </c>
      <c r="I344" t="s">
        <v>99</v>
      </c>
      <c r="J344" t="s">
        <v>1500</v>
      </c>
      <c r="K344" t="s">
        <v>1501</v>
      </c>
      <c r="L344" s="1">
        <v>46071</v>
      </c>
      <c r="M344" t="s">
        <v>556</v>
      </c>
      <c r="N344" t="s">
        <v>46</v>
      </c>
      <c r="O344" t="s">
        <v>5</v>
      </c>
      <c r="P344" t="s">
        <v>119</v>
      </c>
      <c r="Q344" t="s">
        <v>120</v>
      </c>
      <c r="R344" s="2">
        <v>25956</v>
      </c>
      <c r="S344" s="37">
        <f>Tabla1[[#This Row],[Valor total]]/'T.C.'!$B$2</f>
        <v>7523.478260869565</v>
      </c>
      <c r="T344" t="s">
        <v>2</v>
      </c>
      <c r="U344" t="s">
        <v>3</v>
      </c>
    </row>
    <row r="345" spans="1:21" x14ac:dyDescent="0.25">
      <c r="A345" t="s">
        <v>1498</v>
      </c>
      <c r="B345" t="str">
        <f>LEFT(Tabla1[[#This Row],[Organización compras]],2)</f>
        <v>PE</v>
      </c>
      <c r="C345" t="s">
        <v>340</v>
      </c>
      <c r="D345">
        <v>803</v>
      </c>
      <c r="E345" t="str">
        <f>VLOOKUP(Tabla1[[#This Row],[Grupo de compras]],'Grupo compras'!$A$1:$B$115,2,FALSE)</f>
        <v>PE Ops Out/Strips</v>
      </c>
      <c r="F345" t="s">
        <v>371</v>
      </c>
      <c r="G345" t="str">
        <f>LEFT(Tabla1[[#This Row],[Solicitud de pedido]],2)</f>
        <v>14</v>
      </c>
      <c r="H345" t="s">
        <v>1499</v>
      </c>
      <c r="I345" t="s">
        <v>100</v>
      </c>
      <c r="J345" t="s">
        <v>1500</v>
      </c>
      <c r="K345" t="s">
        <v>1501</v>
      </c>
      <c r="L345" s="1">
        <v>46071</v>
      </c>
      <c r="M345" t="s">
        <v>556</v>
      </c>
      <c r="N345" t="s">
        <v>46</v>
      </c>
      <c r="O345" t="s">
        <v>5</v>
      </c>
      <c r="P345" t="s">
        <v>119</v>
      </c>
      <c r="Q345" t="s">
        <v>120</v>
      </c>
      <c r="R345" s="2">
        <v>25956</v>
      </c>
      <c r="S345" s="37">
        <f>Tabla1[[#This Row],[Valor total]]/'T.C.'!$B$2</f>
        <v>7523.478260869565</v>
      </c>
      <c r="T345" t="s">
        <v>2</v>
      </c>
      <c r="U345" t="s">
        <v>3</v>
      </c>
    </row>
    <row r="346" spans="1:21" x14ac:dyDescent="0.25">
      <c r="A346" t="s">
        <v>1498</v>
      </c>
      <c r="B346" t="str">
        <f>LEFT(Tabla1[[#This Row],[Organización compras]],2)</f>
        <v>PE</v>
      </c>
      <c r="C346" t="s">
        <v>340</v>
      </c>
      <c r="D346">
        <v>803</v>
      </c>
      <c r="E346" t="str">
        <f>VLOOKUP(Tabla1[[#This Row],[Grupo de compras]],'Grupo compras'!$A$1:$B$115,2,FALSE)</f>
        <v>PE Ops Out/Strips</v>
      </c>
      <c r="F346" t="s">
        <v>371</v>
      </c>
      <c r="G346" t="str">
        <f>LEFT(Tabla1[[#This Row],[Solicitud de pedido]],2)</f>
        <v>14</v>
      </c>
      <c r="H346" t="s">
        <v>1499</v>
      </c>
      <c r="I346" t="s">
        <v>101</v>
      </c>
      <c r="J346" t="s">
        <v>1500</v>
      </c>
      <c r="K346" t="s">
        <v>1501</v>
      </c>
      <c r="L346" s="1">
        <v>46071</v>
      </c>
      <c r="M346" t="s">
        <v>556</v>
      </c>
      <c r="N346" t="s">
        <v>46</v>
      </c>
      <c r="O346" t="s">
        <v>5</v>
      </c>
      <c r="P346" t="s">
        <v>119</v>
      </c>
      <c r="Q346" t="s">
        <v>120</v>
      </c>
      <c r="R346" s="2">
        <v>25956</v>
      </c>
      <c r="S346" s="37">
        <f>Tabla1[[#This Row],[Valor total]]/'T.C.'!$B$2</f>
        <v>7523.478260869565</v>
      </c>
      <c r="T346" t="s">
        <v>2</v>
      </c>
      <c r="U346" t="s">
        <v>3</v>
      </c>
    </row>
    <row r="347" spans="1:21" x14ac:dyDescent="0.25">
      <c r="A347" t="s">
        <v>1498</v>
      </c>
      <c r="B347" t="str">
        <f>LEFT(Tabla1[[#This Row],[Organización compras]],2)</f>
        <v>PE</v>
      </c>
      <c r="C347" t="s">
        <v>340</v>
      </c>
      <c r="D347">
        <v>803</v>
      </c>
      <c r="E347" t="str">
        <f>VLOOKUP(Tabla1[[#This Row],[Grupo de compras]],'Grupo compras'!$A$1:$B$115,2,FALSE)</f>
        <v>PE Ops Out/Strips</v>
      </c>
      <c r="F347" t="s">
        <v>371</v>
      </c>
      <c r="G347" t="str">
        <f>LEFT(Tabla1[[#This Row],[Solicitud de pedido]],2)</f>
        <v>14</v>
      </c>
      <c r="H347" t="s">
        <v>1499</v>
      </c>
      <c r="I347" t="s">
        <v>102</v>
      </c>
      <c r="J347" t="s">
        <v>1500</v>
      </c>
      <c r="K347" t="s">
        <v>1501</v>
      </c>
      <c r="L347" s="1">
        <v>46071</v>
      </c>
      <c r="M347" t="s">
        <v>556</v>
      </c>
      <c r="N347" t="s">
        <v>46</v>
      </c>
      <c r="O347" t="s">
        <v>5</v>
      </c>
      <c r="P347" t="s">
        <v>119</v>
      </c>
      <c r="Q347" t="s">
        <v>120</v>
      </c>
      <c r="R347" s="2">
        <v>25956</v>
      </c>
      <c r="S347" s="37">
        <f>Tabla1[[#This Row],[Valor total]]/'T.C.'!$B$2</f>
        <v>7523.478260869565</v>
      </c>
      <c r="T347" t="s">
        <v>2</v>
      </c>
      <c r="U347" t="s">
        <v>3</v>
      </c>
    </row>
    <row r="348" spans="1:21" x14ac:dyDescent="0.25">
      <c r="A348" t="s">
        <v>1498</v>
      </c>
      <c r="B348" t="str">
        <f>LEFT(Tabla1[[#This Row],[Organización compras]],2)</f>
        <v>PE</v>
      </c>
      <c r="C348" t="s">
        <v>340</v>
      </c>
      <c r="D348">
        <v>803</v>
      </c>
      <c r="E348" t="str">
        <f>VLOOKUP(Tabla1[[#This Row],[Grupo de compras]],'Grupo compras'!$A$1:$B$115,2,FALSE)</f>
        <v>PE Ops Out/Strips</v>
      </c>
      <c r="F348" t="s">
        <v>371</v>
      </c>
      <c r="G348" t="str">
        <f>LEFT(Tabla1[[#This Row],[Solicitud de pedido]],2)</f>
        <v>14</v>
      </c>
      <c r="H348" t="s">
        <v>1499</v>
      </c>
      <c r="I348" t="s">
        <v>103</v>
      </c>
      <c r="J348" t="s">
        <v>1500</v>
      </c>
      <c r="K348" t="s">
        <v>1501</v>
      </c>
      <c r="L348" s="1">
        <v>46071</v>
      </c>
      <c r="M348" t="s">
        <v>556</v>
      </c>
      <c r="N348" t="s">
        <v>46</v>
      </c>
      <c r="O348" t="s">
        <v>5</v>
      </c>
      <c r="P348" t="s">
        <v>119</v>
      </c>
      <c r="Q348" t="s">
        <v>120</v>
      </c>
      <c r="R348" s="2">
        <v>25956</v>
      </c>
      <c r="S348" s="37">
        <f>Tabla1[[#This Row],[Valor total]]/'T.C.'!$B$2</f>
        <v>7523.478260869565</v>
      </c>
      <c r="T348" t="s">
        <v>2</v>
      </c>
      <c r="U348" t="s">
        <v>3</v>
      </c>
    </row>
    <row r="349" spans="1:21" x14ac:dyDescent="0.25">
      <c r="A349" t="s">
        <v>1498</v>
      </c>
      <c r="B349" t="str">
        <f>LEFT(Tabla1[[#This Row],[Organización compras]],2)</f>
        <v>PE</v>
      </c>
      <c r="C349" t="s">
        <v>340</v>
      </c>
      <c r="D349">
        <v>803</v>
      </c>
      <c r="E349" t="str">
        <f>VLOOKUP(Tabla1[[#This Row],[Grupo de compras]],'Grupo compras'!$A$1:$B$115,2,FALSE)</f>
        <v>PE Ops Out/Strips</v>
      </c>
      <c r="F349" t="s">
        <v>371</v>
      </c>
      <c r="G349" t="str">
        <f>LEFT(Tabla1[[#This Row],[Solicitud de pedido]],2)</f>
        <v>14</v>
      </c>
      <c r="H349" t="s">
        <v>1499</v>
      </c>
      <c r="I349" t="s">
        <v>104</v>
      </c>
      <c r="J349" t="s">
        <v>1500</v>
      </c>
      <c r="K349" t="s">
        <v>1501</v>
      </c>
      <c r="L349" s="1">
        <v>46071</v>
      </c>
      <c r="M349" t="s">
        <v>556</v>
      </c>
      <c r="N349" t="s">
        <v>46</v>
      </c>
      <c r="O349" t="s">
        <v>5</v>
      </c>
      <c r="P349" t="s">
        <v>119</v>
      </c>
      <c r="Q349" t="s">
        <v>120</v>
      </c>
      <c r="R349" s="2">
        <v>25956</v>
      </c>
      <c r="S349" s="37">
        <f>Tabla1[[#This Row],[Valor total]]/'T.C.'!$B$2</f>
        <v>7523.478260869565</v>
      </c>
      <c r="T349" t="s">
        <v>2</v>
      </c>
      <c r="U349" t="s">
        <v>3</v>
      </c>
    </row>
    <row r="350" spans="1:21" x14ac:dyDescent="0.25">
      <c r="A350" t="s">
        <v>1498</v>
      </c>
      <c r="B350" t="str">
        <f>LEFT(Tabla1[[#This Row],[Organización compras]],2)</f>
        <v>PE</v>
      </c>
      <c r="C350" t="s">
        <v>340</v>
      </c>
      <c r="D350">
        <v>803</v>
      </c>
      <c r="E350" t="str">
        <f>VLOOKUP(Tabla1[[#This Row],[Grupo de compras]],'Grupo compras'!$A$1:$B$115,2,FALSE)</f>
        <v>PE Ops Out/Strips</v>
      </c>
      <c r="F350" t="s">
        <v>371</v>
      </c>
      <c r="G350" t="str">
        <f>LEFT(Tabla1[[#This Row],[Solicitud de pedido]],2)</f>
        <v>14</v>
      </c>
      <c r="H350" t="s">
        <v>1499</v>
      </c>
      <c r="I350" t="s">
        <v>105</v>
      </c>
      <c r="J350" t="s">
        <v>1500</v>
      </c>
      <c r="K350" t="s">
        <v>1501</v>
      </c>
      <c r="L350" s="1">
        <v>46071</v>
      </c>
      <c r="M350" t="s">
        <v>556</v>
      </c>
      <c r="N350" t="s">
        <v>46</v>
      </c>
      <c r="O350" t="s">
        <v>5</v>
      </c>
      <c r="P350" t="s">
        <v>119</v>
      </c>
      <c r="Q350" t="s">
        <v>120</v>
      </c>
      <c r="R350" s="2">
        <v>25956</v>
      </c>
      <c r="S350" s="37">
        <f>Tabla1[[#This Row],[Valor total]]/'T.C.'!$B$2</f>
        <v>7523.478260869565</v>
      </c>
      <c r="T350" t="s">
        <v>2</v>
      </c>
      <c r="U350" t="s">
        <v>3</v>
      </c>
    </row>
    <row r="351" spans="1:21" x14ac:dyDescent="0.25">
      <c r="A351" t="s">
        <v>1498</v>
      </c>
      <c r="B351" t="str">
        <f>LEFT(Tabla1[[#This Row],[Organización compras]],2)</f>
        <v>PE</v>
      </c>
      <c r="C351" t="s">
        <v>340</v>
      </c>
      <c r="D351">
        <v>803</v>
      </c>
      <c r="E351" t="str">
        <f>VLOOKUP(Tabla1[[#This Row],[Grupo de compras]],'Grupo compras'!$A$1:$B$115,2,FALSE)</f>
        <v>PE Ops Out/Strips</v>
      </c>
      <c r="F351" t="s">
        <v>371</v>
      </c>
      <c r="G351" t="str">
        <f>LEFT(Tabla1[[#This Row],[Solicitud de pedido]],2)</f>
        <v>14</v>
      </c>
      <c r="H351" t="s">
        <v>1499</v>
      </c>
      <c r="I351" t="s">
        <v>106</v>
      </c>
      <c r="J351" t="s">
        <v>1500</v>
      </c>
      <c r="K351" t="s">
        <v>1501</v>
      </c>
      <c r="L351" s="1">
        <v>46071</v>
      </c>
      <c r="M351" t="s">
        <v>556</v>
      </c>
      <c r="N351" t="s">
        <v>46</v>
      </c>
      <c r="O351" t="s">
        <v>5</v>
      </c>
      <c r="P351" t="s">
        <v>119</v>
      </c>
      <c r="Q351" t="s">
        <v>120</v>
      </c>
      <c r="R351" s="2">
        <v>25956</v>
      </c>
      <c r="S351" s="37">
        <f>Tabla1[[#This Row],[Valor total]]/'T.C.'!$B$2</f>
        <v>7523.478260869565</v>
      </c>
      <c r="T351" t="s">
        <v>2</v>
      </c>
      <c r="U351" t="s">
        <v>3</v>
      </c>
    </row>
    <row r="352" spans="1:21" x14ac:dyDescent="0.25">
      <c r="A352" t="s">
        <v>1498</v>
      </c>
      <c r="B352" t="str">
        <f>LEFT(Tabla1[[#This Row],[Organización compras]],2)</f>
        <v>PE</v>
      </c>
      <c r="C352" t="s">
        <v>340</v>
      </c>
      <c r="D352">
        <v>803</v>
      </c>
      <c r="E352" t="str">
        <f>VLOOKUP(Tabla1[[#This Row],[Grupo de compras]],'Grupo compras'!$A$1:$B$115,2,FALSE)</f>
        <v>PE Ops Out/Strips</v>
      </c>
      <c r="F352" t="s">
        <v>371</v>
      </c>
      <c r="G352" t="str">
        <f>LEFT(Tabla1[[#This Row],[Solicitud de pedido]],2)</f>
        <v>14</v>
      </c>
      <c r="H352" t="s">
        <v>1499</v>
      </c>
      <c r="I352" t="s">
        <v>107</v>
      </c>
      <c r="J352" t="s">
        <v>1500</v>
      </c>
      <c r="K352" t="s">
        <v>1501</v>
      </c>
      <c r="L352" s="1">
        <v>46071</v>
      </c>
      <c r="M352" t="s">
        <v>556</v>
      </c>
      <c r="N352" t="s">
        <v>46</v>
      </c>
      <c r="O352" t="s">
        <v>5</v>
      </c>
      <c r="P352" t="s">
        <v>119</v>
      </c>
      <c r="Q352" t="s">
        <v>120</v>
      </c>
      <c r="R352" s="2">
        <v>25956</v>
      </c>
      <c r="S352" s="37">
        <f>Tabla1[[#This Row],[Valor total]]/'T.C.'!$B$2</f>
        <v>7523.478260869565</v>
      </c>
      <c r="T352" t="s">
        <v>2</v>
      </c>
      <c r="U352" t="s">
        <v>3</v>
      </c>
    </row>
    <row r="353" spans="1:21" x14ac:dyDescent="0.25">
      <c r="A353" t="s">
        <v>1498</v>
      </c>
      <c r="B353" t="str">
        <f>LEFT(Tabla1[[#This Row],[Organización compras]],2)</f>
        <v>PE</v>
      </c>
      <c r="C353" t="s">
        <v>340</v>
      </c>
      <c r="D353">
        <v>803</v>
      </c>
      <c r="E353" t="str">
        <f>VLOOKUP(Tabla1[[#This Row],[Grupo de compras]],'Grupo compras'!$A$1:$B$115,2,FALSE)</f>
        <v>PE Ops Out/Strips</v>
      </c>
      <c r="F353" t="s">
        <v>371</v>
      </c>
      <c r="G353" t="str">
        <f>LEFT(Tabla1[[#This Row],[Solicitud de pedido]],2)</f>
        <v>14</v>
      </c>
      <c r="H353" t="s">
        <v>1499</v>
      </c>
      <c r="I353" t="s">
        <v>1502</v>
      </c>
      <c r="J353" t="s">
        <v>1500</v>
      </c>
      <c r="K353" t="s">
        <v>1501</v>
      </c>
      <c r="L353" s="1">
        <v>46071</v>
      </c>
      <c r="M353" t="s">
        <v>556</v>
      </c>
      <c r="N353" t="s">
        <v>46</v>
      </c>
      <c r="O353" t="s">
        <v>5</v>
      </c>
      <c r="P353" t="s">
        <v>119</v>
      </c>
      <c r="Q353" t="s">
        <v>120</v>
      </c>
      <c r="R353" s="2">
        <v>25956</v>
      </c>
      <c r="S353" s="37">
        <f>Tabla1[[#This Row],[Valor total]]/'T.C.'!$B$2</f>
        <v>7523.478260869565</v>
      </c>
      <c r="T353" t="s">
        <v>2</v>
      </c>
      <c r="U353" t="s">
        <v>3</v>
      </c>
    </row>
    <row r="354" spans="1:21" x14ac:dyDescent="0.25">
      <c r="A354" t="s">
        <v>38</v>
      </c>
      <c r="B354" t="str">
        <f>LEFT(Tabla1[[#This Row],[Organización compras]],2)</f>
        <v>CL</v>
      </c>
      <c r="C354" t="s">
        <v>339</v>
      </c>
      <c r="D354">
        <v>634</v>
      </c>
      <c r="E354" t="str">
        <f>VLOOKUP(Tabla1[[#This Row],[Grupo de compras]],'Grupo compras'!$A$1:$B$115,2,FALSE)</f>
        <v>CL Proyectos 5</v>
      </c>
      <c r="F354" t="s">
        <v>352</v>
      </c>
      <c r="G354" t="str">
        <f>LEFT(Tabla1[[#This Row],[Solicitud de pedido]],2)</f>
        <v>12</v>
      </c>
      <c r="H354" t="s">
        <v>1503</v>
      </c>
      <c r="I354" t="s">
        <v>88</v>
      </c>
      <c r="J354" t="s">
        <v>1504</v>
      </c>
      <c r="K354" t="s">
        <v>1505</v>
      </c>
      <c r="L354" s="1">
        <v>46036</v>
      </c>
      <c r="M354" t="s">
        <v>26</v>
      </c>
      <c r="N354" t="s">
        <v>1</v>
      </c>
      <c r="O354" t="s">
        <v>0</v>
      </c>
      <c r="P354" t="s">
        <v>1506</v>
      </c>
      <c r="Q354" t="s">
        <v>1507</v>
      </c>
      <c r="R354" s="2">
        <v>180.5</v>
      </c>
      <c r="S354" s="37">
        <f>Tabla1[[#This Row],[Valor total]]/'T.C.'!$B$4</f>
        <v>7520.833333333333</v>
      </c>
      <c r="T354" t="s">
        <v>11</v>
      </c>
      <c r="U354" t="s">
        <v>3</v>
      </c>
    </row>
    <row r="355" spans="1:21" x14ac:dyDescent="0.25">
      <c r="A355" t="s">
        <v>38</v>
      </c>
      <c r="B355" t="str">
        <f>LEFT(Tabla1[[#This Row],[Organización compras]],2)</f>
        <v>CL</v>
      </c>
      <c r="C355" t="s">
        <v>339</v>
      </c>
      <c r="D355">
        <v>634</v>
      </c>
      <c r="E355" t="str">
        <f>VLOOKUP(Tabla1[[#This Row],[Grupo de compras]],'Grupo compras'!$A$1:$B$115,2,FALSE)</f>
        <v>CL Proyectos 5</v>
      </c>
      <c r="F355" t="s">
        <v>352</v>
      </c>
      <c r="G355" t="str">
        <f>LEFT(Tabla1[[#This Row],[Solicitud de pedido]],2)</f>
        <v>12</v>
      </c>
      <c r="H355" t="s">
        <v>1508</v>
      </c>
      <c r="I355" t="s">
        <v>88</v>
      </c>
      <c r="J355" t="s">
        <v>1509</v>
      </c>
      <c r="K355" t="s">
        <v>1510</v>
      </c>
      <c r="L355" s="1">
        <v>46036</v>
      </c>
      <c r="M355" t="s">
        <v>26</v>
      </c>
      <c r="N355" t="s">
        <v>1</v>
      </c>
      <c r="O355" t="s">
        <v>0</v>
      </c>
      <c r="P355" t="s">
        <v>1511</v>
      </c>
      <c r="Q355" t="s">
        <v>1512</v>
      </c>
      <c r="R355" s="2">
        <v>180</v>
      </c>
      <c r="S355" s="37">
        <f>Tabla1[[#This Row],[Valor total]]/'T.C.'!$B$4</f>
        <v>7500</v>
      </c>
      <c r="T355" t="s">
        <v>11</v>
      </c>
      <c r="U355" t="s">
        <v>3</v>
      </c>
    </row>
    <row r="356" spans="1:21" x14ac:dyDescent="0.25">
      <c r="A356" t="s">
        <v>4</v>
      </c>
      <c r="B356" t="str">
        <f>LEFT(Tabla1[[#This Row],[Organización compras]],2)</f>
        <v>CL</v>
      </c>
      <c r="C356" t="s">
        <v>339</v>
      </c>
      <c r="D356">
        <v>612</v>
      </c>
      <c r="E356" t="str">
        <f>VLOOKUP(Tabla1[[#This Row],[Grupo de compras]],'Grupo compras'!$A$1:$B$115,2,FALSE)</f>
        <v>CL Serv al Cliente</v>
      </c>
      <c r="F356" t="s">
        <v>1513</v>
      </c>
      <c r="G356" t="str">
        <f>LEFT(Tabla1[[#This Row],[Solicitud de pedido]],2)</f>
        <v>12</v>
      </c>
      <c r="H356" t="s">
        <v>1514</v>
      </c>
      <c r="I356" t="s">
        <v>88</v>
      </c>
      <c r="J356" t="s">
        <v>1515</v>
      </c>
      <c r="K356" t="s">
        <v>1516</v>
      </c>
      <c r="L356" s="1">
        <v>46066</v>
      </c>
      <c r="M356" t="s">
        <v>1517</v>
      </c>
      <c r="N356" t="s">
        <v>1</v>
      </c>
      <c r="O356" t="s">
        <v>0</v>
      </c>
      <c r="P356" t="s">
        <v>1518</v>
      </c>
      <c r="Q356" t="s">
        <v>1519</v>
      </c>
      <c r="R356" s="2">
        <v>6846333</v>
      </c>
      <c r="S356" s="37">
        <f>Tabla1[[#This Row],[Valor total]]/'T.C.'!$B$3</f>
        <v>7394.0071063687328</v>
      </c>
      <c r="T356" t="s">
        <v>6</v>
      </c>
      <c r="U356" t="s">
        <v>3</v>
      </c>
    </row>
    <row r="357" spans="1:21" x14ac:dyDescent="0.25">
      <c r="A357" t="s">
        <v>7</v>
      </c>
      <c r="B357" t="str">
        <f>LEFT(Tabla1[[#This Row],[Organización compras]],2)</f>
        <v>CL</v>
      </c>
      <c r="C357" t="s">
        <v>339</v>
      </c>
      <c r="D357">
        <v>610</v>
      </c>
      <c r="E357" t="str">
        <f>VLOOKUP(Tabla1[[#This Row],[Grupo de compras]],'Grupo compras'!$A$1:$B$115,2,FALSE)</f>
        <v>CL Área Personas</v>
      </c>
      <c r="F357" t="s">
        <v>1492</v>
      </c>
      <c r="G357" t="str">
        <f>LEFT(Tabla1[[#This Row],[Solicitud de pedido]],2)</f>
        <v>12</v>
      </c>
      <c r="H357" t="s">
        <v>1520</v>
      </c>
      <c r="I357" t="s">
        <v>88</v>
      </c>
      <c r="J357" t="s">
        <v>1521</v>
      </c>
      <c r="K357" t="s">
        <v>1495</v>
      </c>
      <c r="L357" s="1">
        <v>46030</v>
      </c>
      <c r="M357" t="s">
        <v>1492</v>
      </c>
      <c r="N357" t="s">
        <v>1</v>
      </c>
      <c r="O357" t="s">
        <v>5</v>
      </c>
      <c r="P357" t="s">
        <v>1496</v>
      </c>
      <c r="Q357" t="s">
        <v>1497</v>
      </c>
      <c r="R357" s="2">
        <v>6829878</v>
      </c>
      <c r="S357" s="37">
        <f>Tabla1[[#This Row],[Valor total]]/'T.C.'!$B$3</f>
        <v>7376.2357845625484</v>
      </c>
      <c r="T357" t="s">
        <v>6</v>
      </c>
      <c r="U357" t="s">
        <v>3</v>
      </c>
    </row>
    <row r="358" spans="1:21" x14ac:dyDescent="0.25">
      <c r="A358" t="s">
        <v>7</v>
      </c>
      <c r="B358" t="str">
        <f>LEFT(Tabla1[[#This Row],[Organización compras]],2)</f>
        <v>CL</v>
      </c>
      <c r="C358" t="s">
        <v>339</v>
      </c>
      <c r="D358">
        <v>602</v>
      </c>
      <c r="E358" t="str">
        <f>VLOOKUP(Tabla1[[#This Row],[Grupo de compras]],'Grupo compras'!$A$1:$B$115,2,FALSE)</f>
        <v>CL Ops Mall</v>
      </c>
      <c r="F358" t="s">
        <v>225</v>
      </c>
      <c r="G358" t="str">
        <f>LEFT(Tabla1[[#This Row],[Solicitud de pedido]],2)</f>
        <v>12</v>
      </c>
      <c r="H358" t="s">
        <v>1522</v>
      </c>
      <c r="I358" t="s">
        <v>88</v>
      </c>
      <c r="J358" t="s">
        <v>1523</v>
      </c>
      <c r="K358" t="s">
        <v>1524</v>
      </c>
      <c r="L358" s="1">
        <v>46077</v>
      </c>
      <c r="M358" t="s">
        <v>118</v>
      </c>
      <c r="N358" t="s">
        <v>1</v>
      </c>
      <c r="O358" t="s">
        <v>0</v>
      </c>
      <c r="P358" t="s">
        <v>29</v>
      </c>
      <c r="Q358" t="s">
        <v>30</v>
      </c>
      <c r="R358" s="2">
        <v>177</v>
      </c>
      <c r="S358" s="37">
        <f>Tabla1[[#This Row],[Valor total]]/'T.C.'!$B$4</f>
        <v>7375</v>
      </c>
      <c r="T358" t="s">
        <v>11</v>
      </c>
      <c r="U358" t="s">
        <v>3</v>
      </c>
    </row>
    <row r="359" spans="1:21" x14ac:dyDescent="0.25">
      <c r="A359" t="s">
        <v>64</v>
      </c>
      <c r="B359" t="str">
        <f>LEFT(Tabla1[[#This Row],[Organización compras]],2)</f>
        <v>CO</v>
      </c>
      <c r="C359" t="s">
        <v>338</v>
      </c>
      <c r="D359">
        <v>702</v>
      </c>
      <c r="E359" t="str">
        <f>VLOOKUP(Tabla1[[#This Row],[Grupo de compras]],'Grupo compras'!$A$1:$B$115,2,FALSE)</f>
        <v>CO Ops Mall</v>
      </c>
      <c r="F359" t="s">
        <v>1091</v>
      </c>
      <c r="G359" t="str">
        <f>LEFT(Tabla1[[#This Row],[Solicitud de pedido]],2)</f>
        <v>12</v>
      </c>
      <c r="H359" t="s">
        <v>1525</v>
      </c>
      <c r="I359" t="s">
        <v>88</v>
      </c>
      <c r="J359" t="s">
        <v>1526</v>
      </c>
      <c r="K359" t="s">
        <v>1527</v>
      </c>
      <c r="L359" s="1">
        <v>46071</v>
      </c>
      <c r="M359" t="s">
        <v>1095</v>
      </c>
      <c r="N359" t="s">
        <v>1</v>
      </c>
      <c r="O359" t="s">
        <v>0</v>
      </c>
      <c r="P359" t="s">
        <v>1528</v>
      </c>
      <c r="Q359" t="s">
        <v>1529</v>
      </c>
      <c r="R359" s="2">
        <v>27090000</v>
      </c>
      <c r="S359" s="37">
        <f>Tabla1[[#This Row],[Valor total]]/'T.C.'!$B$5</f>
        <v>7365.4159869494288</v>
      </c>
      <c r="T359" t="s">
        <v>18</v>
      </c>
      <c r="U359" t="s">
        <v>3</v>
      </c>
    </row>
    <row r="360" spans="1:21" x14ac:dyDescent="0.25">
      <c r="A360" t="s">
        <v>64</v>
      </c>
      <c r="B360" t="str">
        <f>LEFT(Tabla1[[#This Row],[Organización compras]],2)</f>
        <v>CO</v>
      </c>
      <c r="C360" t="s">
        <v>338</v>
      </c>
      <c r="D360">
        <v>702</v>
      </c>
      <c r="E360" t="str">
        <f>VLOOKUP(Tabla1[[#This Row],[Grupo de compras]],'Grupo compras'!$A$1:$B$115,2,FALSE)</f>
        <v>CO Ops Mall</v>
      </c>
      <c r="F360" t="s">
        <v>1091</v>
      </c>
      <c r="G360" t="str">
        <f>LEFT(Tabla1[[#This Row],[Solicitud de pedido]],2)</f>
        <v>13</v>
      </c>
      <c r="H360" t="s">
        <v>1530</v>
      </c>
      <c r="I360" t="s">
        <v>99</v>
      </c>
      <c r="J360" t="s">
        <v>1531</v>
      </c>
      <c r="K360" t="s">
        <v>1532</v>
      </c>
      <c r="L360" s="1">
        <v>46071</v>
      </c>
      <c r="M360" t="s">
        <v>1533</v>
      </c>
      <c r="N360" t="s">
        <v>45</v>
      </c>
      <c r="O360" t="s">
        <v>0</v>
      </c>
      <c r="P360" t="s">
        <v>154</v>
      </c>
      <c r="Q360" t="s">
        <v>155</v>
      </c>
      <c r="R360" s="2">
        <v>26946360</v>
      </c>
      <c r="S360" s="37">
        <f>Tabla1[[#This Row],[Valor total]]/'T.C.'!$B$5</f>
        <v>7326.3621533442092</v>
      </c>
      <c r="T360" t="s">
        <v>18</v>
      </c>
      <c r="U360" t="s">
        <v>3</v>
      </c>
    </row>
    <row r="361" spans="1:21" x14ac:dyDescent="0.25">
      <c r="A361" t="s">
        <v>38</v>
      </c>
      <c r="B361" t="str">
        <f>LEFT(Tabla1[[#This Row],[Organización compras]],2)</f>
        <v>CL</v>
      </c>
      <c r="C361" t="s">
        <v>339</v>
      </c>
      <c r="D361">
        <v>634</v>
      </c>
      <c r="E361" t="str">
        <f>VLOOKUP(Tabla1[[#This Row],[Grupo de compras]],'Grupo compras'!$A$1:$B$115,2,FALSE)</f>
        <v>CL Proyectos 5</v>
      </c>
      <c r="F361" t="s">
        <v>352</v>
      </c>
      <c r="G361" t="str">
        <f>LEFT(Tabla1[[#This Row],[Solicitud de pedido]],2)</f>
        <v>12</v>
      </c>
      <c r="H361" t="s">
        <v>1534</v>
      </c>
      <c r="I361" t="s">
        <v>88</v>
      </c>
      <c r="J361" t="s">
        <v>1535</v>
      </c>
      <c r="K361" t="s">
        <v>1536</v>
      </c>
      <c r="L361" s="1">
        <v>46085</v>
      </c>
      <c r="M361" t="s">
        <v>26</v>
      </c>
      <c r="N361" t="s">
        <v>1</v>
      </c>
      <c r="O361" t="s">
        <v>0</v>
      </c>
      <c r="P361" t="s">
        <v>1537</v>
      </c>
      <c r="Q361" t="s">
        <v>1538</v>
      </c>
      <c r="R361" s="2">
        <v>175</v>
      </c>
      <c r="S361" s="37">
        <f>Tabla1[[#This Row],[Valor total]]/'T.C.'!$B$4</f>
        <v>7291.6666666666661</v>
      </c>
      <c r="T361" t="s">
        <v>11</v>
      </c>
      <c r="U361" t="s">
        <v>3</v>
      </c>
    </row>
    <row r="362" spans="1:21" x14ac:dyDescent="0.25">
      <c r="A362" t="s">
        <v>1239</v>
      </c>
      <c r="B362" t="str">
        <f>LEFT(Tabla1[[#This Row],[Organización compras]],2)</f>
        <v>PE</v>
      </c>
      <c r="C362" t="s">
        <v>340</v>
      </c>
      <c r="D362">
        <v>802</v>
      </c>
      <c r="E362" t="str">
        <f>VLOOKUP(Tabla1[[#This Row],[Grupo de compras]],'Grupo compras'!$A$1:$B$115,2,FALSE)</f>
        <v>PE Ops Mall</v>
      </c>
      <c r="F362" t="s">
        <v>371</v>
      </c>
      <c r="G362" t="str">
        <f>LEFT(Tabla1[[#This Row],[Solicitud de pedido]],2)</f>
        <v>14</v>
      </c>
      <c r="H362" t="s">
        <v>1539</v>
      </c>
      <c r="I362" t="s">
        <v>88</v>
      </c>
      <c r="J362" t="s">
        <v>1540</v>
      </c>
      <c r="K362" t="s">
        <v>1541</v>
      </c>
      <c r="L362" s="1">
        <v>46064</v>
      </c>
      <c r="M362" t="s">
        <v>556</v>
      </c>
      <c r="N362" t="s">
        <v>46</v>
      </c>
      <c r="O362" t="s">
        <v>5</v>
      </c>
      <c r="P362" t="s">
        <v>119</v>
      </c>
      <c r="Q362" t="s">
        <v>120</v>
      </c>
      <c r="R362" s="2">
        <v>25136</v>
      </c>
      <c r="S362" s="37">
        <f>Tabla1[[#This Row],[Valor total]]/'T.C.'!$B$2</f>
        <v>7285.797101449275</v>
      </c>
      <c r="T362" t="s">
        <v>2</v>
      </c>
      <c r="U362" t="s">
        <v>3</v>
      </c>
    </row>
    <row r="363" spans="1:21" x14ac:dyDescent="0.25">
      <c r="A363" t="s">
        <v>1239</v>
      </c>
      <c r="B363" t="str">
        <f>LEFT(Tabla1[[#This Row],[Organización compras]],2)</f>
        <v>PE</v>
      </c>
      <c r="C363" t="s">
        <v>340</v>
      </c>
      <c r="D363">
        <v>802</v>
      </c>
      <c r="E363" t="str">
        <f>VLOOKUP(Tabla1[[#This Row],[Grupo de compras]],'Grupo compras'!$A$1:$B$115,2,FALSE)</f>
        <v>PE Ops Mall</v>
      </c>
      <c r="F363" t="s">
        <v>371</v>
      </c>
      <c r="G363" t="str">
        <f>LEFT(Tabla1[[#This Row],[Solicitud de pedido]],2)</f>
        <v>14</v>
      </c>
      <c r="H363" t="s">
        <v>1539</v>
      </c>
      <c r="I363" t="s">
        <v>89</v>
      </c>
      <c r="J363" t="s">
        <v>1540</v>
      </c>
      <c r="K363" t="s">
        <v>1541</v>
      </c>
      <c r="L363" s="1">
        <v>46064</v>
      </c>
      <c r="M363" t="s">
        <v>556</v>
      </c>
      <c r="N363" t="s">
        <v>46</v>
      </c>
      <c r="O363" t="s">
        <v>5</v>
      </c>
      <c r="P363" t="s">
        <v>119</v>
      </c>
      <c r="Q363" t="s">
        <v>120</v>
      </c>
      <c r="R363" s="2">
        <v>25136</v>
      </c>
      <c r="S363" s="37">
        <f>Tabla1[[#This Row],[Valor total]]/'T.C.'!$B$2</f>
        <v>7285.797101449275</v>
      </c>
      <c r="T363" t="s">
        <v>2</v>
      </c>
      <c r="U363" t="s">
        <v>3</v>
      </c>
    </row>
    <row r="364" spans="1:21" x14ac:dyDescent="0.25">
      <c r="A364" t="s">
        <v>1239</v>
      </c>
      <c r="B364" t="str">
        <f>LEFT(Tabla1[[#This Row],[Organización compras]],2)</f>
        <v>PE</v>
      </c>
      <c r="C364" t="s">
        <v>340</v>
      </c>
      <c r="D364">
        <v>802</v>
      </c>
      <c r="E364" t="str">
        <f>VLOOKUP(Tabla1[[#This Row],[Grupo de compras]],'Grupo compras'!$A$1:$B$115,2,FALSE)</f>
        <v>PE Ops Mall</v>
      </c>
      <c r="F364" t="s">
        <v>371</v>
      </c>
      <c r="G364" t="str">
        <f>LEFT(Tabla1[[#This Row],[Solicitud de pedido]],2)</f>
        <v>14</v>
      </c>
      <c r="H364" t="s">
        <v>1539</v>
      </c>
      <c r="I364" t="s">
        <v>99</v>
      </c>
      <c r="J364" t="s">
        <v>1540</v>
      </c>
      <c r="K364" t="s">
        <v>1541</v>
      </c>
      <c r="L364" s="1">
        <v>46064</v>
      </c>
      <c r="M364" t="s">
        <v>556</v>
      </c>
      <c r="N364" t="s">
        <v>46</v>
      </c>
      <c r="O364" t="s">
        <v>5</v>
      </c>
      <c r="P364" t="s">
        <v>119</v>
      </c>
      <c r="Q364" t="s">
        <v>120</v>
      </c>
      <c r="R364" s="2">
        <v>25136</v>
      </c>
      <c r="S364" s="37">
        <f>Tabla1[[#This Row],[Valor total]]/'T.C.'!$B$2</f>
        <v>7285.797101449275</v>
      </c>
      <c r="T364" t="s">
        <v>2</v>
      </c>
      <c r="U364" t="s">
        <v>3</v>
      </c>
    </row>
    <row r="365" spans="1:21" x14ac:dyDescent="0.25">
      <c r="A365" t="s">
        <v>1239</v>
      </c>
      <c r="B365" t="str">
        <f>LEFT(Tabla1[[#This Row],[Organización compras]],2)</f>
        <v>PE</v>
      </c>
      <c r="C365" t="s">
        <v>340</v>
      </c>
      <c r="D365">
        <v>802</v>
      </c>
      <c r="E365" t="str">
        <f>VLOOKUP(Tabla1[[#This Row],[Grupo de compras]],'Grupo compras'!$A$1:$B$115,2,FALSE)</f>
        <v>PE Ops Mall</v>
      </c>
      <c r="F365" t="s">
        <v>371</v>
      </c>
      <c r="G365" t="str">
        <f>LEFT(Tabla1[[#This Row],[Solicitud de pedido]],2)</f>
        <v>14</v>
      </c>
      <c r="H365" t="s">
        <v>1539</v>
      </c>
      <c r="I365" t="s">
        <v>100</v>
      </c>
      <c r="J365" t="s">
        <v>1540</v>
      </c>
      <c r="K365" t="s">
        <v>1541</v>
      </c>
      <c r="L365" s="1">
        <v>46064</v>
      </c>
      <c r="M365" t="s">
        <v>556</v>
      </c>
      <c r="N365" t="s">
        <v>46</v>
      </c>
      <c r="O365" t="s">
        <v>5</v>
      </c>
      <c r="P365" t="s">
        <v>119</v>
      </c>
      <c r="Q365" t="s">
        <v>120</v>
      </c>
      <c r="R365" s="2">
        <v>25136</v>
      </c>
      <c r="S365" s="37">
        <f>Tabla1[[#This Row],[Valor total]]/'T.C.'!$B$2</f>
        <v>7285.797101449275</v>
      </c>
      <c r="T365" t="s">
        <v>2</v>
      </c>
      <c r="U365" t="s">
        <v>3</v>
      </c>
    </row>
    <row r="366" spans="1:21" x14ac:dyDescent="0.25">
      <c r="A366" t="s">
        <v>1239</v>
      </c>
      <c r="B366" t="str">
        <f>LEFT(Tabla1[[#This Row],[Organización compras]],2)</f>
        <v>PE</v>
      </c>
      <c r="C366" t="s">
        <v>340</v>
      </c>
      <c r="D366">
        <v>802</v>
      </c>
      <c r="E366" t="str">
        <f>VLOOKUP(Tabla1[[#This Row],[Grupo de compras]],'Grupo compras'!$A$1:$B$115,2,FALSE)</f>
        <v>PE Ops Mall</v>
      </c>
      <c r="F366" t="s">
        <v>371</v>
      </c>
      <c r="G366" t="str">
        <f>LEFT(Tabla1[[#This Row],[Solicitud de pedido]],2)</f>
        <v>14</v>
      </c>
      <c r="H366" t="s">
        <v>1539</v>
      </c>
      <c r="I366" t="s">
        <v>101</v>
      </c>
      <c r="J366" t="s">
        <v>1540</v>
      </c>
      <c r="K366" t="s">
        <v>1541</v>
      </c>
      <c r="L366" s="1">
        <v>46064</v>
      </c>
      <c r="M366" t="s">
        <v>556</v>
      </c>
      <c r="N366" t="s">
        <v>46</v>
      </c>
      <c r="O366" t="s">
        <v>5</v>
      </c>
      <c r="P366" t="s">
        <v>119</v>
      </c>
      <c r="Q366" t="s">
        <v>120</v>
      </c>
      <c r="R366" s="2">
        <v>25136</v>
      </c>
      <c r="S366" s="37">
        <f>Tabla1[[#This Row],[Valor total]]/'T.C.'!$B$2</f>
        <v>7285.797101449275</v>
      </c>
      <c r="T366" t="s">
        <v>2</v>
      </c>
      <c r="U366" t="s">
        <v>3</v>
      </c>
    </row>
    <row r="367" spans="1:21" x14ac:dyDescent="0.25">
      <c r="A367" t="s">
        <v>1239</v>
      </c>
      <c r="B367" t="str">
        <f>LEFT(Tabla1[[#This Row],[Organización compras]],2)</f>
        <v>PE</v>
      </c>
      <c r="C367" t="s">
        <v>340</v>
      </c>
      <c r="D367">
        <v>802</v>
      </c>
      <c r="E367" t="str">
        <f>VLOOKUP(Tabla1[[#This Row],[Grupo de compras]],'Grupo compras'!$A$1:$B$115,2,FALSE)</f>
        <v>PE Ops Mall</v>
      </c>
      <c r="F367" t="s">
        <v>371</v>
      </c>
      <c r="G367" t="str">
        <f>LEFT(Tabla1[[#This Row],[Solicitud de pedido]],2)</f>
        <v>14</v>
      </c>
      <c r="H367" t="s">
        <v>1539</v>
      </c>
      <c r="I367" t="s">
        <v>102</v>
      </c>
      <c r="J367" t="s">
        <v>1540</v>
      </c>
      <c r="K367" t="s">
        <v>1541</v>
      </c>
      <c r="L367" s="1">
        <v>46064</v>
      </c>
      <c r="M367" t="s">
        <v>556</v>
      </c>
      <c r="N367" t="s">
        <v>46</v>
      </c>
      <c r="O367" t="s">
        <v>5</v>
      </c>
      <c r="P367" t="s">
        <v>119</v>
      </c>
      <c r="Q367" t="s">
        <v>120</v>
      </c>
      <c r="R367" s="2">
        <v>25136</v>
      </c>
      <c r="S367" s="37">
        <f>Tabla1[[#This Row],[Valor total]]/'T.C.'!$B$2</f>
        <v>7285.797101449275</v>
      </c>
      <c r="T367" t="s">
        <v>2</v>
      </c>
      <c r="U367" t="s">
        <v>3</v>
      </c>
    </row>
    <row r="368" spans="1:21" x14ac:dyDescent="0.25">
      <c r="A368" t="s">
        <v>1239</v>
      </c>
      <c r="B368" t="str">
        <f>LEFT(Tabla1[[#This Row],[Organización compras]],2)</f>
        <v>PE</v>
      </c>
      <c r="C368" t="s">
        <v>340</v>
      </c>
      <c r="D368">
        <v>802</v>
      </c>
      <c r="E368" t="str">
        <f>VLOOKUP(Tabla1[[#This Row],[Grupo de compras]],'Grupo compras'!$A$1:$B$115,2,FALSE)</f>
        <v>PE Ops Mall</v>
      </c>
      <c r="F368" t="s">
        <v>371</v>
      </c>
      <c r="G368" t="str">
        <f>LEFT(Tabla1[[#This Row],[Solicitud de pedido]],2)</f>
        <v>14</v>
      </c>
      <c r="H368" t="s">
        <v>1539</v>
      </c>
      <c r="I368" t="s">
        <v>103</v>
      </c>
      <c r="J368" t="s">
        <v>1540</v>
      </c>
      <c r="K368" t="s">
        <v>1541</v>
      </c>
      <c r="L368" s="1">
        <v>46064</v>
      </c>
      <c r="M368" t="s">
        <v>556</v>
      </c>
      <c r="N368" t="s">
        <v>46</v>
      </c>
      <c r="O368" t="s">
        <v>5</v>
      </c>
      <c r="P368" t="s">
        <v>119</v>
      </c>
      <c r="Q368" t="s">
        <v>120</v>
      </c>
      <c r="R368" s="2">
        <v>25136</v>
      </c>
      <c r="S368" s="37">
        <f>Tabla1[[#This Row],[Valor total]]/'T.C.'!$B$2</f>
        <v>7285.797101449275</v>
      </c>
      <c r="T368" t="s">
        <v>2</v>
      </c>
      <c r="U368" t="s">
        <v>3</v>
      </c>
    </row>
    <row r="369" spans="1:21" x14ac:dyDescent="0.25">
      <c r="A369" t="s">
        <v>1239</v>
      </c>
      <c r="B369" t="str">
        <f>LEFT(Tabla1[[#This Row],[Organización compras]],2)</f>
        <v>PE</v>
      </c>
      <c r="C369" t="s">
        <v>340</v>
      </c>
      <c r="D369">
        <v>802</v>
      </c>
      <c r="E369" t="str">
        <f>VLOOKUP(Tabla1[[#This Row],[Grupo de compras]],'Grupo compras'!$A$1:$B$115,2,FALSE)</f>
        <v>PE Ops Mall</v>
      </c>
      <c r="F369" t="s">
        <v>371</v>
      </c>
      <c r="G369" t="str">
        <f>LEFT(Tabla1[[#This Row],[Solicitud de pedido]],2)</f>
        <v>14</v>
      </c>
      <c r="H369" t="s">
        <v>1539</v>
      </c>
      <c r="I369" t="s">
        <v>104</v>
      </c>
      <c r="J369" t="s">
        <v>1540</v>
      </c>
      <c r="K369" t="s">
        <v>1541</v>
      </c>
      <c r="L369" s="1">
        <v>46064</v>
      </c>
      <c r="M369" t="s">
        <v>556</v>
      </c>
      <c r="N369" t="s">
        <v>46</v>
      </c>
      <c r="O369" t="s">
        <v>5</v>
      </c>
      <c r="P369" t="s">
        <v>119</v>
      </c>
      <c r="Q369" t="s">
        <v>120</v>
      </c>
      <c r="R369" s="2">
        <v>25136</v>
      </c>
      <c r="S369" s="37">
        <f>Tabla1[[#This Row],[Valor total]]/'T.C.'!$B$2</f>
        <v>7285.797101449275</v>
      </c>
      <c r="T369" t="s">
        <v>2</v>
      </c>
      <c r="U369" t="s">
        <v>3</v>
      </c>
    </row>
    <row r="370" spans="1:21" x14ac:dyDescent="0.25">
      <c r="A370" t="s">
        <v>1239</v>
      </c>
      <c r="B370" t="str">
        <f>LEFT(Tabla1[[#This Row],[Organización compras]],2)</f>
        <v>PE</v>
      </c>
      <c r="C370" t="s">
        <v>340</v>
      </c>
      <c r="D370">
        <v>802</v>
      </c>
      <c r="E370" t="str">
        <f>VLOOKUP(Tabla1[[#This Row],[Grupo de compras]],'Grupo compras'!$A$1:$B$115,2,FALSE)</f>
        <v>PE Ops Mall</v>
      </c>
      <c r="F370" t="s">
        <v>371</v>
      </c>
      <c r="G370" t="str">
        <f>LEFT(Tabla1[[#This Row],[Solicitud de pedido]],2)</f>
        <v>14</v>
      </c>
      <c r="H370" t="s">
        <v>1539</v>
      </c>
      <c r="I370" t="s">
        <v>105</v>
      </c>
      <c r="J370" t="s">
        <v>1540</v>
      </c>
      <c r="K370" t="s">
        <v>1541</v>
      </c>
      <c r="L370" s="1">
        <v>46064</v>
      </c>
      <c r="M370" t="s">
        <v>556</v>
      </c>
      <c r="N370" t="s">
        <v>46</v>
      </c>
      <c r="O370" t="s">
        <v>5</v>
      </c>
      <c r="P370" t="s">
        <v>119</v>
      </c>
      <c r="Q370" t="s">
        <v>120</v>
      </c>
      <c r="R370" s="2">
        <v>25136</v>
      </c>
      <c r="S370" s="37">
        <f>Tabla1[[#This Row],[Valor total]]/'T.C.'!$B$2</f>
        <v>7285.797101449275</v>
      </c>
      <c r="T370" t="s">
        <v>2</v>
      </c>
      <c r="U370" t="s">
        <v>3</v>
      </c>
    </row>
    <row r="371" spans="1:21" x14ac:dyDescent="0.25">
      <c r="A371" t="s">
        <v>1239</v>
      </c>
      <c r="B371" t="str">
        <f>LEFT(Tabla1[[#This Row],[Organización compras]],2)</f>
        <v>PE</v>
      </c>
      <c r="C371" t="s">
        <v>340</v>
      </c>
      <c r="D371">
        <v>802</v>
      </c>
      <c r="E371" t="str">
        <f>VLOOKUP(Tabla1[[#This Row],[Grupo de compras]],'Grupo compras'!$A$1:$B$115,2,FALSE)</f>
        <v>PE Ops Mall</v>
      </c>
      <c r="F371" t="s">
        <v>371</v>
      </c>
      <c r="G371" t="str">
        <f>LEFT(Tabla1[[#This Row],[Solicitud de pedido]],2)</f>
        <v>14</v>
      </c>
      <c r="H371" t="s">
        <v>1539</v>
      </c>
      <c r="I371" t="s">
        <v>106</v>
      </c>
      <c r="J371" t="s">
        <v>1540</v>
      </c>
      <c r="K371" t="s">
        <v>1541</v>
      </c>
      <c r="L371" s="1">
        <v>46064</v>
      </c>
      <c r="M371" t="s">
        <v>556</v>
      </c>
      <c r="N371" t="s">
        <v>46</v>
      </c>
      <c r="O371" t="s">
        <v>5</v>
      </c>
      <c r="P371" t="s">
        <v>119</v>
      </c>
      <c r="Q371" t="s">
        <v>120</v>
      </c>
      <c r="R371" s="2">
        <v>25136</v>
      </c>
      <c r="S371" s="37">
        <f>Tabla1[[#This Row],[Valor total]]/'T.C.'!$B$2</f>
        <v>7285.797101449275</v>
      </c>
      <c r="T371" t="s">
        <v>2</v>
      </c>
      <c r="U371" t="s">
        <v>3</v>
      </c>
    </row>
    <row r="372" spans="1:21" x14ac:dyDescent="0.25">
      <c r="A372" t="s">
        <v>1239</v>
      </c>
      <c r="B372" t="str">
        <f>LEFT(Tabla1[[#This Row],[Organización compras]],2)</f>
        <v>PE</v>
      </c>
      <c r="C372" t="s">
        <v>340</v>
      </c>
      <c r="D372">
        <v>802</v>
      </c>
      <c r="E372" t="str">
        <f>VLOOKUP(Tabla1[[#This Row],[Grupo de compras]],'Grupo compras'!$A$1:$B$115,2,FALSE)</f>
        <v>PE Ops Mall</v>
      </c>
      <c r="F372" t="s">
        <v>371</v>
      </c>
      <c r="G372" t="str">
        <f>LEFT(Tabla1[[#This Row],[Solicitud de pedido]],2)</f>
        <v>14</v>
      </c>
      <c r="H372" t="s">
        <v>1539</v>
      </c>
      <c r="I372" t="s">
        <v>107</v>
      </c>
      <c r="J372" t="s">
        <v>1540</v>
      </c>
      <c r="K372" t="s">
        <v>1541</v>
      </c>
      <c r="L372" s="1">
        <v>46064</v>
      </c>
      <c r="M372" t="s">
        <v>556</v>
      </c>
      <c r="N372" t="s">
        <v>46</v>
      </c>
      <c r="O372" t="s">
        <v>5</v>
      </c>
      <c r="P372" t="s">
        <v>119</v>
      </c>
      <c r="Q372" t="s">
        <v>120</v>
      </c>
      <c r="R372" s="2">
        <v>25136</v>
      </c>
      <c r="S372" s="37">
        <f>Tabla1[[#This Row],[Valor total]]/'T.C.'!$B$2</f>
        <v>7285.797101449275</v>
      </c>
      <c r="T372" t="s">
        <v>2</v>
      </c>
      <c r="U372" t="s">
        <v>3</v>
      </c>
    </row>
    <row r="373" spans="1:21" x14ac:dyDescent="0.25">
      <c r="A373" t="s">
        <v>1239</v>
      </c>
      <c r="B373" t="str">
        <f>LEFT(Tabla1[[#This Row],[Organización compras]],2)</f>
        <v>PE</v>
      </c>
      <c r="C373" t="s">
        <v>340</v>
      </c>
      <c r="D373">
        <v>802</v>
      </c>
      <c r="E373" t="str">
        <f>VLOOKUP(Tabla1[[#This Row],[Grupo de compras]],'Grupo compras'!$A$1:$B$115,2,FALSE)</f>
        <v>PE Ops Mall</v>
      </c>
      <c r="F373" t="s">
        <v>371</v>
      </c>
      <c r="G373" t="str">
        <f>LEFT(Tabla1[[#This Row],[Solicitud de pedido]],2)</f>
        <v>14</v>
      </c>
      <c r="H373" t="s">
        <v>1539</v>
      </c>
      <c r="I373" t="s">
        <v>1502</v>
      </c>
      <c r="J373" t="s">
        <v>1540</v>
      </c>
      <c r="K373" t="s">
        <v>1541</v>
      </c>
      <c r="L373" s="1">
        <v>46064</v>
      </c>
      <c r="M373" t="s">
        <v>556</v>
      </c>
      <c r="N373" t="s">
        <v>46</v>
      </c>
      <c r="O373" t="s">
        <v>5</v>
      </c>
      <c r="P373" t="s">
        <v>119</v>
      </c>
      <c r="Q373" t="s">
        <v>120</v>
      </c>
      <c r="R373" s="2">
        <v>25136</v>
      </c>
      <c r="S373" s="37">
        <f>Tabla1[[#This Row],[Valor total]]/'T.C.'!$B$2</f>
        <v>7285.797101449275</v>
      </c>
      <c r="T373" t="s">
        <v>2</v>
      </c>
      <c r="U373" t="s">
        <v>3</v>
      </c>
    </row>
    <row r="374" spans="1:21" x14ac:dyDescent="0.25">
      <c r="A374" t="s">
        <v>7</v>
      </c>
      <c r="B374" t="str">
        <f>LEFT(Tabla1[[#This Row],[Organización compras]],2)</f>
        <v>CL</v>
      </c>
      <c r="C374" t="s">
        <v>339</v>
      </c>
      <c r="D374">
        <v>604</v>
      </c>
      <c r="E374" t="str">
        <f>VLOOKUP(Tabla1[[#This Row],[Grupo de compras]],'Grupo compras'!$A$1:$B$115,2,FALSE)</f>
        <v>CL Marketing Mall</v>
      </c>
      <c r="F374" t="s">
        <v>59</v>
      </c>
      <c r="G374" t="str">
        <f>LEFT(Tabla1[[#This Row],[Solicitud de pedido]],2)</f>
        <v>12</v>
      </c>
      <c r="H374" t="s">
        <v>1542</v>
      </c>
      <c r="I374" t="s">
        <v>88</v>
      </c>
      <c r="J374" t="s">
        <v>1543</v>
      </c>
      <c r="K374" t="s">
        <v>1544</v>
      </c>
      <c r="L374" s="1">
        <v>46063</v>
      </c>
      <c r="M374" t="s">
        <v>59</v>
      </c>
      <c r="N374" t="s">
        <v>1</v>
      </c>
      <c r="O374" t="s">
        <v>0</v>
      </c>
      <c r="P374" t="s">
        <v>142</v>
      </c>
      <c r="Q374" t="s">
        <v>143</v>
      </c>
      <c r="R374" s="2">
        <v>6742000</v>
      </c>
      <c r="S374" s="37">
        <f>Tabla1[[#This Row],[Valor total]]/'T.C.'!$B$3</f>
        <v>7281.3279621569673</v>
      </c>
      <c r="T374" t="s">
        <v>6</v>
      </c>
      <c r="U374" t="s">
        <v>3</v>
      </c>
    </row>
    <row r="375" spans="1:21" x14ac:dyDescent="0.25">
      <c r="A375" t="s">
        <v>7</v>
      </c>
      <c r="B375" t="str">
        <f>LEFT(Tabla1[[#This Row],[Organización compras]],2)</f>
        <v>CL</v>
      </c>
      <c r="C375" t="s">
        <v>339</v>
      </c>
      <c r="D375">
        <v>626</v>
      </c>
      <c r="E375" t="str">
        <f>VLOOKUP(Tabla1[[#This Row],[Grupo de compras]],'Grupo compras'!$A$1:$B$115,2,FALSE)</f>
        <v>CL Proyectos 3</v>
      </c>
      <c r="F375" t="s">
        <v>25</v>
      </c>
      <c r="G375" t="str">
        <f>LEFT(Tabla1[[#This Row],[Solicitud de pedido]],2)</f>
        <v>12</v>
      </c>
      <c r="H375" t="s">
        <v>1545</v>
      </c>
      <c r="I375" t="s">
        <v>88</v>
      </c>
      <c r="J375" t="s">
        <v>1546</v>
      </c>
      <c r="K375" t="s">
        <v>1547</v>
      </c>
      <c r="L375" s="1">
        <v>46072</v>
      </c>
      <c r="M375" t="s">
        <v>26</v>
      </c>
      <c r="N375" t="s">
        <v>1</v>
      </c>
      <c r="O375" t="s">
        <v>0</v>
      </c>
      <c r="P375" t="s">
        <v>582</v>
      </c>
      <c r="Q375" t="s">
        <v>583</v>
      </c>
      <c r="R375" s="2">
        <v>172.37</v>
      </c>
      <c r="S375" s="37">
        <f>Tabla1[[#This Row],[Valor total]]/'T.C.'!$B$4</f>
        <v>7182.083333333333</v>
      </c>
      <c r="T375" t="s">
        <v>11</v>
      </c>
      <c r="U375" t="s">
        <v>3</v>
      </c>
    </row>
    <row r="376" spans="1:21" x14ac:dyDescent="0.25">
      <c r="A376" t="s">
        <v>7</v>
      </c>
      <c r="B376" t="str">
        <f>LEFT(Tabla1[[#This Row],[Organización compras]],2)</f>
        <v>CL</v>
      </c>
      <c r="C376" t="s">
        <v>339</v>
      </c>
      <c r="D376">
        <v>626</v>
      </c>
      <c r="E376" t="str">
        <f>VLOOKUP(Tabla1[[#This Row],[Grupo de compras]],'Grupo compras'!$A$1:$B$115,2,FALSE)</f>
        <v>CL Proyectos 3</v>
      </c>
      <c r="F376" t="s">
        <v>70</v>
      </c>
      <c r="G376" t="str">
        <f>LEFT(Tabla1[[#This Row],[Solicitud de pedido]],2)</f>
        <v>12</v>
      </c>
      <c r="H376" t="s">
        <v>1548</v>
      </c>
      <c r="I376" t="s">
        <v>88</v>
      </c>
      <c r="J376" t="s">
        <v>1549</v>
      </c>
      <c r="K376" t="s">
        <v>1550</v>
      </c>
      <c r="L376" s="1">
        <v>46072</v>
      </c>
      <c r="M376" t="s">
        <v>26</v>
      </c>
      <c r="N376" t="s">
        <v>1</v>
      </c>
      <c r="O376" t="s">
        <v>0</v>
      </c>
      <c r="P376" t="s">
        <v>1551</v>
      </c>
      <c r="Q376" t="s">
        <v>1552</v>
      </c>
      <c r="R376" s="2">
        <v>6621452</v>
      </c>
      <c r="S376" s="37">
        <f>Tabla1[[#This Row],[Valor total]]/'T.C.'!$B$3</f>
        <v>7151.1366949985422</v>
      </c>
      <c r="T376" t="s">
        <v>6</v>
      </c>
      <c r="U376" t="s">
        <v>3</v>
      </c>
    </row>
    <row r="377" spans="1:21" x14ac:dyDescent="0.25">
      <c r="A377" t="s">
        <v>16</v>
      </c>
      <c r="B377" t="str">
        <f>LEFT(Tabla1[[#This Row],[Organización compras]],2)</f>
        <v>PE</v>
      </c>
      <c r="C377" t="s">
        <v>681</v>
      </c>
      <c r="D377">
        <v>816</v>
      </c>
      <c r="E377" t="str">
        <f>VLOOKUP(Tabla1[[#This Row],[Grupo de compras]],'Grupo compras'!$A$1:$B$115,2,FALSE)</f>
        <v>PE Sgcia Infra</v>
      </c>
      <c r="F377" t="s">
        <v>354</v>
      </c>
      <c r="G377" t="str">
        <f>LEFT(Tabla1[[#This Row],[Solicitud de pedido]],2)</f>
        <v>12</v>
      </c>
      <c r="H377" t="s">
        <v>1553</v>
      </c>
      <c r="I377" t="s">
        <v>88</v>
      </c>
      <c r="J377" t="s">
        <v>1554</v>
      </c>
      <c r="K377" t="s">
        <v>1555</v>
      </c>
      <c r="L377" s="1">
        <v>46063</v>
      </c>
      <c r="M377" t="s">
        <v>400</v>
      </c>
      <c r="N377" t="s">
        <v>1</v>
      </c>
      <c r="O377" t="s">
        <v>0</v>
      </c>
      <c r="P377" t="s">
        <v>1139</v>
      </c>
      <c r="Q377" t="s">
        <v>1140</v>
      </c>
      <c r="R377" s="2">
        <v>24542.240000000002</v>
      </c>
      <c r="S377" s="37">
        <f>Tabla1[[#This Row],[Valor total]]/'T.C.'!$B$2</f>
        <v>7113.6927536231888</v>
      </c>
      <c r="T377" t="s">
        <v>2</v>
      </c>
      <c r="U377" t="s">
        <v>3</v>
      </c>
    </row>
    <row r="378" spans="1:21" x14ac:dyDescent="0.25">
      <c r="A378" t="s">
        <v>7</v>
      </c>
      <c r="B378" t="str">
        <f>LEFT(Tabla1[[#This Row],[Organización compras]],2)</f>
        <v>CL</v>
      </c>
      <c r="C378" t="s">
        <v>339</v>
      </c>
      <c r="D378">
        <v>914</v>
      </c>
      <c r="E378" t="str">
        <f>VLOOKUP(Tabla1[[#This Row],[Grupo de compras]],'Grupo compras'!$A$1:$B$115,2,FALSE)</f>
        <v>Corp Explo. TI</v>
      </c>
      <c r="F378" t="s">
        <v>8</v>
      </c>
      <c r="G378" t="str">
        <f>LEFT(Tabla1[[#This Row],[Solicitud de pedido]],2)</f>
        <v>12</v>
      </c>
      <c r="H378" t="s">
        <v>1556</v>
      </c>
      <c r="I378" t="s">
        <v>88</v>
      </c>
      <c r="J378" t="s">
        <v>1557</v>
      </c>
      <c r="K378" t="s">
        <v>1558</v>
      </c>
      <c r="L378" s="1">
        <v>46064</v>
      </c>
      <c r="M378" t="s">
        <v>8</v>
      </c>
      <c r="N378" t="s">
        <v>1</v>
      </c>
      <c r="O378" t="s">
        <v>5</v>
      </c>
      <c r="P378" t="s">
        <v>1559</v>
      </c>
      <c r="Q378" t="s">
        <v>1560</v>
      </c>
      <c r="R378" s="2">
        <v>7087</v>
      </c>
      <c r="S378" s="37">
        <f>Tabla1[[#This Row],[Valor total]]</f>
        <v>7087</v>
      </c>
      <c r="T378" t="s">
        <v>662</v>
      </c>
      <c r="U378" t="s">
        <v>3</v>
      </c>
    </row>
    <row r="379" spans="1:21" x14ac:dyDescent="0.25">
      <c r="A379" t="s">
        <v>24</v>
      </c>
      <c r="B379" t="str">
        <f>LEFT(Tabla1[[#This Row],[Organización compras]],2)</f>
        <v>CL</v>
      </c>
      <c r="C379" t="s">
        <v>339</v>
      </c>
      <c r="D379">
        <v>634</v>
      </c>
      <c r="E379" t="str">
        <f>VLOOKUP(Tabla1[[#This Row],[Grupo de compras]],'Grupo compras'!$A$1:$B$115,2,FALSE)</f>
        <v>CL Proyectos 5</v>
      </c>
      <c r="F379" t="s">
        <v>352</v>
      </c>
      <c r="G379" t="str">
        <f>LEFT(Tabla1[[#This Row],[Solicitud de pedido]],2)</f>
        <v>12</v>
      </c>
      <c r="H379" t="s">
        <v>1561</v>
      </c>
      <c r="I379" t="s">
        <v>88</v>
      </c>
      <c r="J379" t="s">
        <v>1562</v>
      </c>
      <c r="K379" t="s">
        <v>1563</v>
      </c>
      <c r="L379" s="1">
        <v>46051</v>
      </c>
      <c r="M379" t="s">
        <v>26</v>
      </c>
      <c r="N379" t="s">
        <v>1</v>
      </c>
      <c r="O379" t="s">
        <v>0</v>
      </c>
      <c r="P379" t="s">
        <v>48</v>
      </c>
      <c r="Q379" t="s">
        <v>49</v>
      </c>
      <c r="R379" s="2">
        <v>169.42</v>
      </c>
      <c r="S379" s="37">
        <f>Tabla1[[#This Row],[Valor total]]/'T.C.'!$B$4</f>
        <v>7059.1666666666661</v>
      </c>
      <c r="T379" t="s">
        <v>11</v>
      </c>
      <c r="U379" t="s">
        <v>3</v>
      </c>
    </row>
    <row r="380" spans="1:21" x14ac:dyDescent="0.25">
      <c r="A380" t="s">
        <v>90</v>
      </c>
      <c r="B380" t="str">
        <f>LEFT(Tabla1[[#This Row],[Organización compras]],2)</f>
        <v>CL</v>
      </c>
      <c r="C380" t="s">
        <v>339</v>
      </c>
      <c r="D380">
        <v>602</v>
      </c>
      <c r="E380" t="str">
        <f>VLOOKUP(Tabla1[[#This Row],[Grupo de compras]],'Grupo compras'!$A$1:$B$115,2,FALSE)</f>
        <v>CL Ops Mall</v>
      </c>
      <c r="F380" t="s">
        <v>91</v>
      </c>
      <c r="G380" t="str">
        <f>LEFT(Tabla1[[#This Row],[Solicitud de pedido]],2)</f>
        <v>12</v>
      </c>
      <c r="H380" t="s">
        <v>1564</v>
      </c>
      <c r="I380" t="s">
        <v>88</v>
      </c>
      <c r="J380" t="s">
        <v>1565</v>
      </c>
      <c r="K380" t="s">
        <v>1566</v>
      </c>
      <c r="L380" s="1">
        <v>46081</v>
      </c>
      <c r="M380" t="s">
        <v>91</v>
      </c>
      <c r="N380" t="s">
        <v>1</v>
      </c>
      <c r="O380" t="s">
        <v>0</v>
      </c>
      <c r="P380" t="s">
        <v>1025</v>
      </c>
      <c r="Q380" t="s">
        <v>1026</v>
      </c>
      <c r="R380" s="2">
        <v>6500000</v>
      </c>
      <c r="S380" s="37">
        <f>Tabla1[[#This Row],[Valor total]]/'T.C.'!$B$3</f>
        <v>7019.9691121359074</v>
      </c>
      <c r="T380" t="s">
        <v>6</v>
      </c>
      <c r="U380" t="s">
        <v>3</v>
      </c>
    </row>
    <row r="381" spans="1:21" x14ac:dyDescent="0.25">
      <c r="A381" t="s">
        <v>50</v>
      </c>
      <c r="B381" t="str">
        <f>LEFT(Tabla1[[#This Row],[Organización compras]],2)</f>
        <v>CL</v>
      </c>
      <c r="C381" t="s">
        <v>339</v>
      </c>
      <c r="D381">
        <v>602</v>
      </c>
      <c r="E381" t="str">
        <f>VLOOKUP(Tabla1[[#This Row],[Grupo de compras]],'Grupo compras'!$A$1:$B$115,2,FALSE)</f>
        <v>CL Ops Mall</v>
      </c>
      <c r="F381" t="s">
        <v>51</v>
      </c>
      <c r="H381" t="s">
        <v>12238</v>
      </c>
      <c r="I381" t="s">
        <v>88</v>
      </c>
      <c r="J381" t="s">
        <v>12239</v>
      </c>
      <c r="K381" t="s">
        <v>12240</v>
      </c>
      <c r="L381" s="1">
        <v>46097</v>
      </c>
      <c r="M381" t="s">
        <v>52</v>
      </c>
      <c r="N381" t="s">
        <v>1</v>
      </c>
      <c r="O381" t="s">
        <v>0</v>
      </c>
      <c r="P381" t="s">
        <v>2507</v>
      </c>
      <c r="Q381" t="s">
        <v>2508</v>
      </c>
      <c r="R381" s="2">
        <v>6490046</v>
      </c>
      <c r="S381" s="37">
        <f>Tabla1[[#This Row],[Valor total]]/'T.C.'!$B$3</f>
        <v>7009.2188394371069</v>
      </c>
      <c r="T381" t="s">
        <v>6</v>
      </c>
      <c r="U381" t="s">
        <v>3</v>
      </c>
    </row>
    <row r="382" spans="1:21" x14ac:dyDescent="0.25">
      <c r="A382" t="s">
        <v>380</v>
      </c>
      <c r="B382" t="str">
        <f>LEFT(Tabla1[[#This Row],[Organización compras]],2)</f>
        <v>PE</v>
      </c>
      <c r="C382" t="s">
        <v>340</v>
      </c>
      <c r="D382">
        <v>808</v>
      </c>
      <c r="E382" t="str">
        <f>VLOOKUP(Tabla1[[#This Row],[Grupo de compras]],'Grupo compras'!$A$1:$B$115,2,FALSE)</f>
        <v>PE Área Legal</v>
      </c>
      <c r="F382" t="s">
        <v>365</v>
      </c>
      <c r="G382" t="str">
        <f>LEFT(Tabla1[[#This Row],[Solicitud de pedido]],2)</f>
        <v>12</v>
      </c>
      <c r="H382" t="s">
        <v>1567</v>
      </c>
      <c r="I382" t="s">
        <v>88</v>
      </c>
      <c r="J382" t="s">
        <v>1568</v>
      </c>
      <c r="K382" t="s">
        <v>1569</v>
      </c>
      <c r="L382" s="1">
        <v>46027</v>
      </c>
      <c r="M382" t="s">
        <v>485</v>
      </c>
      <c r="N382" t="s">
        <v>1</v>
      </c>
      <c r="O382" t="s">
        <v>0</v>
      </c>
      <c r="P382" t="s">
        <v>907</v>
      </c>
      <c r="Q382" t="s">
        <v>908</v>
      </c>
      <c r="R382" s="2">
        <v>7000</v>
      </c>
      <c r="S382" s="37">
        <f>Tabla1[[#This Row],[Valor total]]</f>
        <v>7000</v>
      </c>
      <c r="T382" t="s">
        <v>662</v>
      </c>
      <c r="U382" t="s">
        <v>3</v>
      </c>
    </row>
    <row r="383" spans="1:21" x14ac:dyDescent="0.25">
      <c r="A383" t="s">
        <v>71</v>
      </c>
      <c r="B383" t="str">
        <f>LEFT(Tabla1[[#This Row],[Organización compras]],2)</f>
        <v>CO</v>
      </c>
      <c r="C383" t="s">
        <v>338</v>
      </c>
      <c r="D383">
        <v>928</v>
      </c>
      <c r="E383" t="str">
        <f>VLOOKUP(Tabla1[[#This Row],[Grupo de compras]],'Grupo compras'!$A$1:$B$115,2,FALSE)</f>
        <v>Corp Gest Riesgo</v>
      </c>
      <c r="F383" t="s">
        <v>1411</v>
      </c>
      <c r="G383" t="str">
        <f>LEFT(Tabla1[[#This Row],[Solicitud de pedido]],2)</f>
        <v>14</v>
      </c>
      <c r="H383" t="s">
        <v>1570</v>
      </c>
      <c r="I383" t="s">
        <v>88</v>
      </c>
      <c r="J383" t="s">
        <v>1571</v>
      </c>
      <c r="K383" t="s">
        <v>1572</v>
      </c>
      <c r="L383" s="1">
        <v>46059</v>
      </c>
      <c r="M383" t="s">
        <v>1415</v>
      </c>
      <c r="N383" t="s">
        <v>46</v>
      </c>
      <c r="O383" t="s">
        <v>0</v>
      </c>
      <c r="P383" t="s">
        <v>1416</v>
      </c>
      <c r="Q383" t="s">
        <v>1417</v>
      </c>
      <c r="R383" s="2">
        <v>7000</v>
      </c>
      <c r="S383" s="37">
        <f>Tabla1[[#This Row],[Valor total]]</f>
        <v>7000</v>
      </c>
      <c r="T383" t="s">
        <v>662</v>
      </c>
      <c r="U383" t="s">
        <v>3</v>
      </c>
    </row>
    <row r="384" spans="1:21" x14ac:dyDescent="0.25">
      <c r="A384" t="s">
        <v>47</v>
      </c>
      <c r="B384" t="str">
        <f>LEFT(Tabla1[[#This Row],[Organización compras]],2)</f>
        <v>CL</v>
      </c>
      <c r="C384" t="s">
        <v>339</v>
      </c>
      <c r="D384">
        <v>601</v>
      </c>
      <c r="E384" t="str">
        <f>VLOOKUP(Tabla1[[#This Row],[Grupo de compras]],'Grupo compras'!$A$1:$B$115,2,FALSE)</f>
        <v>CL Center Manager</v>
      </c>
      <c r="F384" t="s">
        <v>1169</v>
      </c>
      <c r="G384" t="str">
        <f>LEFT(Tabla1[[#This Row],[Solicitud de pedido]],2)</f>
        <v>12</v>
      </c>
      <c r="H384" t="s">
        <v>1573</v>
      </c>
      <c r="I384" t="s">
        <v>88</v>
      </c>
      <c r="J384" t="s">
        <v>1574</v>
      </c>
      <c r="K384" t="s">
        <v>1575</v>
      </c>
      <c r="L384" s="1">
        <v>46050</v>
      </c>
      <c r="M384" t="s">
        <v>1173</v>
      </c>
      <c r="N384" t="s">
        <v>1</v>
      </c>
      <c r="O384" t="s">
        <v>0</v>
      </c>
      <c r="P384" t="s">
        <v>72</v>
      </c>
      <c r="Q384" t="s">
        <v>73</v>
      </c>
      <c r="R384" s="2">
        <v>6439876</v>
      </c>
      <c r="S384" s="37">
        <f>Tabla1[[#This Row],[Valor total]]/'T.C.'!$B$3</f>
        <v>6955.0354778438978</v>
      </c>
      <c r="T384" t="s">
        <v>6</v>
      </c>
      <c r="U384" t="s">
        <v>3</v>
      </c>
    </row>
    <row r="385" spans="1:21" x14ac:dyDescent="0.25">
      <c r="A385" t="s">
        <v>31</v>
      </c>
      <c r="B385" t="str">
        <f>LEFT(Tabla1[[#This Row],[Organización compras]],2)</f>
        <v>CO</v>
      </c>
      <c r="C385" t="s">
        <v>338</v>
      </c>
      <c r="D385">
        <v>710</v>
      </c>
      <c r="E385" t="str">
        <f>VLOOKUP(Tabla1[[#This Row],[Grupo de compras]],'Grupo compras'!$A$1:$B$115,2,FALSE)</f>
        <v>CO Sgcia Personas</v>
      </c>
      <c r="F385" t="s">
        <v>1200</v>
      </c>
      <c r="G385" t="str">
        <f>LEFT(Tabla1[[#This Row],[Solicitud de pedido]],2)</f>
        <v>12</v>
      </c>
      <c r="H385" t="s">
        <v>1576</v>
      </c>
      <c r="I385" t="s">
        <v>88</v>
      </c>
      <c r="J385" t="s">
        <v>1577</v>
      </c>
      <c r="K385" t="s">
        <v>1578</v>
      </c>
      <c r="L385" s="1">
        <v>46036</v>
      </c>
      <c r="M385" t="s">
        <v>706</v>
      </c>
      <c r="N385" t="s">
        <v>1</v>
      </c>
      <c r="O385" t="s">
        <v>0</v>
      </c>
      <c r="P385" t="s">
        <v>1204</v>
      </c>
      <c r="Q385" t="s">
        <v>1205</v>
      </c>
      <c r="R385" s="2">
        <v>25536000</v>
      </c>
      <c r="S385" s="37">
        <f>Tabla1[[#This Row],[Valor total]]/'T.C.'!$B$5</f>
        <v>6942.9037520391521</v>
      </c>
      <c r="T385" t="s">
        <v>18</v>
      </c>
      <c r="U385" t="s">
        <v>3</v>
      </c>
    </row>
    <row r="386" spans="1:21" x14ac:dyDescent="0.25">
      <c r="A386" t="s">
        <v>86</v>
      </c>
      <c r="B386" t="str">
        <f>LEFT(Tabla1[[#This Row],[Organización compras]],2)</f>
        <v>CL</v>
      </c>
      <c r="C386" t="s">
        <v>339</v>
      </c>
      <c r="D386">
        <v>614</v>
      </c>
      <c r="E386" t="str">
        <f>VLOOKUP(Tabla1[[#This Row],[Grupo de compras]],'Grupo compras'!$A$1:$B$115,2,FALSE)</f>
        <v>CL Explotación TI</v>
      </c>
      <c r="F386" t="s">
        <v>1144</v>
      </c>
      <c r="G386" t="str">
        <f>LEFT(Tabla1[[#This Row],[Solicitud de pedido]],2)</f>
        <v>13</v>
      </c>
      <c r="H386" t="s">
        <v>1579</v>
      </c>
      <c r="I386" t="s">
        <v>88</v>
      </c>
      <c r="J386" t="s">
        <v>1580</v>
      </c>
      <c r="K386" t="s">
        <v>1581</v>
      </c>
      <c r="L386" s="1">
        <v>46070</v>
      </c>
      <c r="M386" t="s">
        <v>1144</v>
      </c>
      <c r="N386" t="s">
        <v>45</v>
      </c>
      <c r="O386" t="s">
        <v>0</v>
      </c>
      <c r="P386" t="s">
        <v>1148</v>
      </c>
      <c r="Q386" t="s">
        <v>1149</v>
      </c>
      <c r="R386" s="2">
        <v>6900</v>
      </c>
      <c r="S386" s="37">
        <f>Tabla1[[#This Row],[Valor total]]</f>
        <v>6900</v>
      </c>
      <c r="T386" t="s">
        <v>662</v>
      </c>
      <c r="U386" t="s">
        <v>3</v>
      </c>
    </row>
    <row r="387" spans="1:21" x14ac:dyDescent="0.25">
      <c r="A387" t="s">
        <v>16</v>
      </c>
      <c r="B387" t="str">
        <f>LEFT(Tabla1[[#This Row],[Organización compras]],2)</f>
        <v>PE</v>
      </c>
      <c r="C387" t="s">
        <v>681</v>
      </c>
      <c r="D387">
        <v>802</v>
      </c>
      <c r="E387" t="str">
        <f>VLOOKUP(Tabla1[[#This Row],[Grupo de compras]],'Grupo compras'!$A$1:$B$115,2,FALSE)</f>
        <v>PE Ops Mall</v>
      </c>
      <c r="F387" t="s">
        <v>1109</v>
      </c>
      <c r="G387" t="str">
        <f>LEFT(Tabla1[[#This Row],[Solicitud de pedido]],2)</f>
        <v>12</v>
      </c>
      <c r="H387" t="s">
        <v>1582</v>
      </c>
      <c r="I387" t="s">
        <v>88</v>
      </c>
      <c r="J387" t="s">
        <v>1583</v>
      </c>
      <c r="K387" t="s">
        <v>1584</v>
      </c>
      <c r="L387" s="1">
        <v>46077</v>
      </c>
      <c r="M387" t="s">
        <v>1113</v>
      </c>
      <c r="N387" t="s">
        <v>1</v>
      </c>
      <c r="O387" t="s">
        <v>1114</v>
      </c>
      <c r="P387" t="s">
        <v>1115</v>
      </c>
      <c r="Q387" t="s">
        <v>1116</v>
      </c>
      <c r="R387" s="2">
        <v>23800</v>
      </c>
      <c r="S387" s="37">
        <f>Tabla1[[#This Row],[Valor total]]/'T.C.'!$B$2</f>
        <v>6898.550724637681</v>
      </c>
      <c r="T387" t="s">
        <v>2</v>
      </c>
      <c r="U387" t="s">
        <v>3</v>
      </c>
    </row>
    <row r="388" spans="1:21" x14ac:dyDescent="0.25">
      <c r="A388" t="s">
        <v>7</v>
      </c>
      <c r="B388" t="str">
        <f>LEFT(Tabla1[[#This Row],[Organización compras]],2)</f>
        <v>CL</v>
      </c>
      <c r="C388" t="s">
        <v>339</v>
      </c>
      <c r="D388">
        <v>604</v>
      </c>
      <c r="E388" t="str">
        <f>VLOOKUP(Tabla1[[#This Row],[Grupo de compras]],'Grupo compras'!$A$1:$B$115,2,FALSE)</f>
        <v>CL Marketing Mall</v>
      </c>
      <c r="F388" t="s">
        <v>1585</v>
      </c>
      <c r="G388" t="str">
        <f>LEFT(Tabla1[[#This Row],[Solicitud de pedido]],2)</f>
        <v>12</v>
      </c>
      <c r="H388" t="s">
        <v>1586</v>
      </c>
      <c r="I388" t="s">
        <v>88</v>
      </c>
      <c r="J388" t="s">
        <v>1587</v>
      </c>
      <c r="K388" t="s">
        <v>1588</v>
      </c>
      <c r="L388" s="1">
        <v>46048</v>
      </c>
      <c r="M388" t="s">
        <v>1054</v>
      </c>
      <c r="N388" t="s">
        <v>1</v>
      </c>
      <c r="O388" t="s">
        <v>0</v>
      </c>
      <c r="P388" t="s">
        <v>1589</v>
      </c>
      <c r="Q388" t="s">
        <v>1590</v>
      </c>
      <c r="R388" s="2">
        <v>6382500</v>
      </c>
      <c r="S388" s="37">
        <f>Tabla1[[#This Row],[Valor total]]/'T.C.'!$B$3</f>
        <v>6893.0696704934498</v>
      </c>
      <c r="T388" t="s">
        <v>6</v>
      </c>
      <c r="U388" t="s">
        <v>3</v>
      </c>
    </row>
    <row r="389" spans="1:21" x14ac:dyDescent="0.25">
      <c r="A389" t="s">
        <v>61</v>
      </c>
      <c r="B389" t="str">
        <f>LEFT(Tabla1[[#This Row],[Organización compras]],2)</f>
        <v>CO</v>
      </c>
      <c r="C389" t="s">
        <v>338</v>
      </c>
      <c r="D389">
        <v>703</v>
      </c>
      <c r="E389" t="str">
        <f>VLOOKUP(Tabla1[[#This Row],[Grupo de compras]],'Grupo compras'!$A$1:$B$115,2,FALSE)</f>
        <v>CO Ops Out/Strip</v>
      </c>
      <c r="F389" t="s">
        <v>62</v>
      </c>
      <c r="G389" t="str">
        <f>LEFT(Tabla1[[#This Row],[Solicitud de pedido]],2)</f>
        <v>12</v>
      </c>
      <c r="H389" t="s">
        <v>1591</v>
      </c>
      <c r="I389" t="s">
        <v>88</v>
      </c>
      <c r="J389" t="s">
        <v>1592</v>
      </c>
      <c r="K389" t="s">
        <v>1593</v>
      </c>
      <c r="L389" s="1">
        <v>46058</v>
      </c>
      <c r="M389" t="s">
        <v>62</v>
      </c>
      <c r="N389" t="s">
        <v>1</v>
      </c>
      <c r="O389" t="s">
        <v>0</v>
      </c>
      <c r="P389" t="s">
        <v>1594</v>
      </c>
      <c r="Q389" t="s">
        <v>1595</v>
      </c>
      <c r="R389" s="2">
        <v>25295185</v>
      </c>
      <c r="S389" s="37">
        <f>Tabla1[[#This Row],[Valor total]]/'T.C.'!$B$5</f>
        <v>6877.4293094072864</v>
      </c>
      <c r="T389" t="s">
        <v>18</v>
      </c>
      <c r="U389" t="s">
        <v>3</v>
      </c>
    </row>
    <row r="390" spans="1:21" x14ac:dyDescent="0.25">
      <c r="A390" t="s">
        <v>7</v>
      </c>
      <c r="B390" t="str">
        <f>LEFT(Tabla1[[#This Row],[Organización compras]],2)</f>
        <v>CL</v>
      </c>
      <c r="C390" t="s">
        <v>339</v>
      </c>
      <c r="D390">
        <v>610</v>
      </c>
      <c r="E390" t="str">
        <f>VLOOKUP(Tabla1[[#This Row],[Grupo de compras]],'Grupo compras'!$A$1:$B$115,2,FALSE)</f>
        <v>CL Área Personas</v>
      </c>
      <c r="F390" t="s">
        <v>1492</v>
      </c>
      <c r="G390" t="str">
        <f>LEFT(Tabla1[[#This Row],[Solicitud de pedido]],2)</f>
        <v>12</v>
      </c>
      <c r="H390" t="s">
        <v>1596</v>
      </c>
      <c r="I390" t="s">
        <v>88</v>
      </c>
      <c r="J390" t="s">
        <v>1597</v>
      </c>
      <c r="K390" t="s">
        <v>1495</v>
      </c>
      <c r="L390" s="1">
        <v>46077</v>
      </c>
      <c r="M390" t="s">
        <v>1492</v>
      </c>
      <c r="N390" t="s">
        <v>1</v>
      </c>
      <c r="O390" t="s">
        <v>0</v>
      </c>
      <c r="P390" t="s">
        <v>1496</v>
      </c>
      <c r="Q390" t="s">
        <v>1497</v>
      </c>
      <c r="R390" s="2">
        <v>6355909</v>
      </c>
      <c r="S390" s="37">
        <f>Tabla1[[#This Row],[Valor total]]/'T.C.'!$B$3</f>
        <v>6864.3515168533258</v>
      </c>
      <c r="T390" t="s">
        <v>6</v>
      </c>
      <c r="U390" t="s">
        <v>3</v>
      </c>
    </row>
    <row r="391" spans="1:21" x14ac:dyDescent="0.25">
      <c r="A391" t="s">
        <v>7</v>
      </c>
      <c r="B391" t="str">
        <f>LEFT(Tabla1[[#This Row],[Organización compras]],2)</f>
        <v>CL</v>
      </c>
      <c r="C391" t="s">
        <v>339</v>
      </c>
      <c r="D391">
        <v>602</v>
      </c>
      <c r="E391" t="str">
        <f>VLOOKUP(Tabla1[[#This Row],[Grupo de compras]],'Grupo compras'!$A$1:$B$115,2,FALSE)</f>
        <v>CL Ops Mall</v>
      </c>
      <c r="F391" t="s">
        <v>869</v>
      </c>
      <c r="G391" t="str">
        <f>LEFT(Tabla1[[#This Row],[Solicitud de pedido]],2)</f>
        <v>12</v>
      </c>
      <c r="H391" t="s">
        <v>1598</v>
      </c>
      <c r="I391" t="s">
        <v>88</v>
      </c>
      <c r="J391" t="s">
        <v>1599</v>
      </c>
      <c r="K391" t="s">
        <v>1600</v>
      </c>
      <c r="L391" s="1">
        <v>46084</v>
      </c>
      <c r="M391" t="s">
        <v>79</v>
      </c>
      <c r="N391" t="s">
        <v>1</v>
      </c>
      <c r="O391" t="s">
        <v>0</v>
      </c>
      <c r="P391" t="s">
        <v>873</v>
      </c>
      <c r="Q391" t="s">
        <v>874</v>
      </c>
      <c r="R391" s="2">
        <v>164.4</v>
      </c>
      <c r="S391" s="37">
        <f>Tabla1[[#This Row],[Valor total]]/'T.C.'!$B$4</f>
        <v>6850</v>
      </c>
      <c r="T391" t="s">
        <v>11</v>
      </c>
      <c r="U391" t="s">
        <v>3</v>
      </c>
    </row>
    <row r="392" spans="1:21" x14ac:dyDescent="0.25">
      <c r="A392" t="s">
        <v>369</v>
      </c>
      <c r="B392" t="str">
        <f>LEFT(Tabla1[[#This Row],[Organización compras]],2)</f>
        <v>PE</v>
      </c>
      <c r="C392" t="s">
        <v>681</v>
      </c>
      <c r="D392">
        <v>802</v>
      </c>
      <c r="E392" t="str">
        <f>VLOOKUP(Tabla1[[#This Row],[Grupo de compras]],'Grupo compras'!$A$1:$B$115,2,FALSE)</f>
        <v>PE Ops Mall</v>
      </c>
      <c r="F392" t="s">
        <v>370</v>
      </c>
      <c r="G392" t="str">
        <f>LEFT(Tabla1[[#This Row],[Solicitud de pedido]],2)</f>
        <v>12</v>
      </c>
      <c r="H392" t="s">
        <v>1601</v>
      </c>
      <c r="I392" t="s">
        <v>88</v>
      </c>
      <c r="J392" t="s">
        <v>1602</v>
      </c>
      <c r="K392" t="s">
        <v>1603</v>
      </c>
      <c r="L392" s="1">
        <v>46084</v>
      </c>
      <c r="M392" t="s">
        <v>370</v>
      </c>
      <c r="N392" t="s">
        <v>1</v>
      </c>
      <c r="O392" t="s">
        <v>0</v>
      </c>
      <c r="P392" t="s">
        <v>1604</v>
      </c>
      <c r="Q392" t="s">
        <v>1605</v>
      </c>
      <c r="R392" s="2">
        <v>23492</v>
      </c>
      <c r="S392" s="37">
        <f>Tabla1[[#This Row],[Valor total]]/'T.C.'!$B$2</f>
        <v>6809.2753623188401</v>
      </c>
      <c r="T392" t="s">
        <v>2</v>
      </c>
      <c r="U392" t="s">
        <v>3</v>
      </c>
    </row>
    <row r="393" spans="1:21" x14ac:dyDescent="0.25">
      <c r="A393" t="s">
        <v>7</v>
      </c>
      <c r="B393" t="str">
        <f>LEFT(Tabla1[[#This Row],[Organización compras]],2)</f>
        <v>CL</v>
      </c>
      <c r="C393" t="s">
        <v>339</v>
      </c>
      <c r="D393">
        <v>910</v>
      </c>
      <c r="E393" t="str">
        <f>VLOOKUP(Tabla1[[#This Row],[Grupo de compras]],'Grupo compras'!$A$1:$B$115,2,FALSE)</f>
        <v>Corp A. Personas</v>
      </c>
      <c r="F393" t="s">
        <v>1606</v>
      </c>
      <c r="G393" t="str">
        <f>LEFT(Tabla1[[#This Row],[Solicitud de pedido]],2)</f>
        <v>12</v>
      </c>
      <c r="H393" t="s">
        <v>1607</v>
      </c>
      <c r="I393" t="s">
        <v>88</v>
      </c>
      <c r="J393" t="s">
        <v>1608</v>
      </c>
      <c r="K393" t="s">
        <v>1609</v>
      </c>
      <c r="L393" s="1">
        <v>46049</v>
      </c>
      <c r="M393" t="s">
        <v>10</v>
      </c>
      <c r="N393" t="s">
        <v>1</v>
      </c>
      <c r="O393" t="s">
        <v>0</v>
      </c>
      <c r="P393" t="s">
        <v>1388</v>
      </c>
      <c r="Q393" t="s">
        <v>1389</v>
      </c>
      <c r="R393" s="2">
        <v>6300000</v>
      </c>
      <c r="S393" s="37">
        <f>Tabla1[[#This Row],[Valor total]]/'T.C.'!$B$3</f>
        <v>6803.9700625317255</v>
      </c>
      <c r="T393" t="s">
        <v>6</v>
      </c>
      <c r="U393" t="s">
        <v>3</v>
      </c>
    </row>
    <row r="394" spans="1:21" x14ac:dyDescent="0.25">
      <c r="A394" t="s">
        <v>7</v>
      </c>
      <c r="B394" t="str">
        <f>LEFT(Tabla1[[#This Row],[Organización compras]],2)</f>
        <v>CL</v>
      </c>
      <c r="C394" t="s">
        <v>339</v>
      </c>
      <c r="D394">
        <v>930</v>
      </c>
      <c r="E394" t="str">
        <f>VLOOKUP(Tabla1[[#This Row],[Grupo de compras]],'Grupo compras'!$A$1:$B$115,2,FALSE)</f>
        <v>Corp Desarro. TI</v>
      </c>
      <c r="F394" t="s">
        <v>1610</v>
      </c>
      <c r="G394" t="str">
        <f>LEFT(Tabla1[[#This Row],[Solicitud de pedido]],2)</f>
        <v>12</v>
      </c>
      <c r="H394" t="s">
        <v>1611</v>
      </c>
      <c r="I394" t="s">
        <v>89</v>
      </c>
      <c r="J394" t="s">
        <v>1612</v>
      </c>
      <c r="K394" t="s">
        <v>1613</v>
      </c>
      <c r="L394" s="1">
        <v>46085</v>
      </c>
      <c r="M394" t="s">
        <v>1614</v>
      </c>
      <c r="N394" t="s">
        <v>1</v>
      </c>
      <c r="O394" t="s">
        <v>0</v>
      </c>
      <c r="P394" t="s">
        <v>1615</v>
      </c>
      <c r="Q394" t="s">
        <v>1616</v>
      </c>
      <c r="R394" s="2">
        <v>6800</v>
      </c>
      <c r="S394" s="37">
        <f>Tabla1[[#This Row],[Valor total]]</f>
        <v>6800</v>
      </c>
      <c r="T394" t="s">
        <v>662</v>
      </c>
      <c r="U394" t="s">
        <v>3</v>
      </c>
    </row>
    <row r="395" spans="1:21" x14ac:dyDescent="0.25">
      <c r="A395" t="s">
        <v>16</v>
      </c>
      <c r="B395" t="str">
        <f>LEFT(Tabla1[[#This Row],[Organización compras]],2)</f>
        <v>PE</v>
      </c>
      <c r="C395" t="s">
        <v>681</v>
      </c>
      <c r="D395">
        <v>804</v>
      </c>
      <c r="E395" t="str">
        <f>VLOOKUP(Tabla1[[#This Row],[Grupo de compras]],'Grupo compras'!$A$1:$B$115,2,FALSE)</f>
        <v>PE Marketing Mall</v>
      </c>
      <c r="F395" t="s">
        <v>9947</v>
      </c>
      <c r="H395" t="s">
        <v>13035</v>
      </c>
      <c r="I395" t="s">
        <v>88</v>
      </c>
      <c r="J395" t="s">
        <v>13036</v>
      </c>
      <c r="K395" t="s">
        <v>13037</v>
      </c>
      <c r="L395" s="1">
        <v>46097</v>
      </c>
      <c r="M395" t="s">
        <v>43</v>
      </c>
      <c r="N395" t="s">
        <v>46</v>
      </c>
      <c r="O395" t="s">
        <v>67</v>
      </c>
      <c r="P395" t="s">
        <v>13038</v>
      </c>
      <c r="Q395" t="s">
        <v>13039</v>
      </c>
      <c r="R395" s="2">
        <v>23333.3</v>
      </c>
      <c r="S395" s="37">
        <f>Tabla1[[#This Row],[Valor total]]/'T.C.'!$B$2</f>
        <v>6763.2753623188401</v>
      </c>
      <c r="T395" t="s">
        <v>2</v>
      </c>
      <c r="U395" t="s">
        <v>3</v>
      </c>
    </row>
    <row r="396" spans="1:21" x14ac:dyDescent="0.25">
      <c r="A396" t="s">
        <v>16</v>
      </c>
      <c r="B396" t="str">
        <f>LEFT(Tabla1[[#This Row],[Organización compras]],2)</f>
        <v>PE</v>
      </c>
      <c r="C396" t="s">
        <v>681</v>
      </c>
      <c r="D396">
        <v>804</v>
      </c>
      <c r="E396" t="str">
        <f>VLOOKUP(Tabla1[[#This Row],[Grupo de compras]],'Grupo compras'!$A$1:$B$115,2,FALSE)</f>
        <v>PE Marketing Mall</v>
      </c>
      <c r="F396" t="s">
        <v>9947</v>
      </c>
      <c r="H396" t="s">
        <v>13035</v>
      </c>
      <c r="I396" t="s">
        <v>89</v>
      </c>
      <c r="J396" t="s">
        <v>13036</v>
      </c>
      <c r="K396" t="s">
        <v>13037</v>
      </c>
      <c r="L396" s="1">
        <v>46097</v>
      </c>
      <c r="M396" t="s">
        <v>43</v>
      </c>
      <c r="N396" t="s">
        <v>46</v>
      </c>
      <c r="O396" t="s">
        <v>67</v>
      </c>
      <c r="P396" t="s">
        <v>13038</v>
      </c>
      <c r="Q396" t="s">
        <v>13039</v>
      </c>
      <c r="R396" s="2">
        <v>23333.3</v>
      </c>
      <c r="S396" s="37">
        <f>Tabla1[[#This Row],[Valor total]]/'T.C.'!$B$2</f>
        <v>6763.2753623188401</v>
      </c>
      <c r="T396" t="s">
        <v>2</v>
      </c>
      <c r="U396" t="s">
        <v>3</v>
      </c>
    </row>
    <row r="397" spans="1:21" x14ac:dyDescent="0.25">
      <c r="A397" t="s">
        <v>16</v>
      </c>
      <c r="B397" t="str">
        <f>LEFT(Tabla1[[#This Row],[Organización compras]],2)</f>
        <v>PE</v>
      </c>
      <c r="C397" t="s">
        <v>681</v>
      </c>
      <c r="D397">
        <v>804</v>
      </c>
      <c r="E397" t="str">
        <f>VLOOKUP(Tabla1[[#This Row],[Grupo de compras]],'Grupo compras'!$A$1:$B$115,2,FALSE)</f>
        <v>PE Marketing Mall</v>
      </c>
      <c r="F397" t="s">
        <v>9947</v>
      </c>
      <c r="H397" t="s">
        <v>13035</v>
      </c>
      <c r="I397" t="s">
        <v>99</v>
      </c>
      <c r="J397" t="s">
        <v>13036</v>
      </c>
      <c r="K397" t="s">
        <v>13037</v>
      </c>
      <c r="L397" s="1">
        <v>46097</v>
      </c>
      <c r="M397" t="s">
        <v>43</v>
      </c>
      <c r="N397" t="s">
        <v>46</v>
      </c>
      <c r="O397" t="s">
        <v>67</v>
      </c>
      <c r="P397" t="s">
        <v>13038</v>
      </c>
      <c r="Q397" t="s">
        <v>13039</v>
      </c>
      <c r="R397" s="2">
        <v>23333.3</v>
      </c>
      <c r="S397" s="37">
        <f>Tabla1[[#This Row],[Valor total]]/'T.C.'!$B$2</f>
        <v>6763.2753623188401</v>
      </c>
      <c r="T397" t="s">
        <v>2</v>
      </c>
      <c r="U397" t="s">
        <v>3</v>
      </c>
    </row>
    <row r="398" spans="1:21" x14ac:dyDescent="0.25">
      <c r="A398" t="s">
        <v>47</v>
      </c>
      <c r="B398" t="str">
        <f>LEFT(Tabla1[[#This Row],[Organización compras]],2)</f>
        <v>CL</v>
      </c>
      <c r="C398" t="s">
        <v>339</v>
      </c>
      <c r="D398">
        <v>634</v>
      </c>
      <c r="E398" t="str">
        <f>VLOOKUP(Tabla1[[#This Row],[Grupo de compras]],'Grupo compras'!$A$1:$B$115,2,FALSE)</f>
        <v>CL Proyectos 5</v>
      </c>
      <c r="F398" t="s">
        <v>1617</v>
      </c>
      <c r="G398" t="str">
        <f>LEFT(Tabla1[[#This Row],[Solicitud de pedido]],2)</f>
        <v>12</v>
      </c>
      <c r="H398" t="s">
        <v>1618</v>
      </c>
      <c r="I398" t="s">
        <v>88</v>
      </c>
      <c r="J398" t="s">
        <v>1619</v>
      </c>
      <c r="K398" t="s">
        <v>1620</v>
      </c>
      <c r="L398" s="1">
        <v>46077</v>
      </c>
      <c r="M398" t="s">
        <v>26</v>
      </c>
      <c r="N398" t="s">
        <v>1</v>
      </c>
      <c r="O398" t="s">
        <v>0</v>
      </c>
      <c r="P398" t="s">
        <v>470</v>
      </c>
      <c r="Q398" t="s">
        <v>471</v>
      </c>
      <c r="R398" s="2">
        <v>162</v>
      </c>
      <c r="S398" s="37">
        <f>Tabla1[[#This Row],[Valor total]]/'T.C.'!$B$4</f>
        <v>6750</v>
      </c>
      <c r="T398" t="s">
        <v>11</v>
      </c>
      <c r="U398" t="s">
        <v>3</v>
      </c>
    </row>
    <row r="399" spans="1:21" x14ac:dyDescent="0.25">
      <c r="A399" t="s">
        <v>351</v>
      </c>
      <c r="B399" t="str">
        <f>LEFT(Tabla1[[#This Row],[Organización compras]],2)</f>
        <v>CL</v>
      </c>
      <c r="C399" t="s">
        <v>339</v>
      </c>
      <c r="D399">
        <v>634</v>
      </c>
      <c r="E399" t="str">
        <f>VLOOKUP(Tabla1[[#This Row],[Grupo de compras]],'Grupo compras'!$A$1:$B$115,2,FALSE)</f>
        <v>CL Proyectos 5</v>
      </c>
      <c r="F399" t="s">
        <v>1617</v>
      </c>
      <c r="G399" t="str">
        <f>LEFT(Tabla1[[#This Row],[Solicitud de pedido]],2)</f>
        <v>12</v>
      </c>
      <c r="H399" t="s">
        <v>1621</v>
      </c>
      <c r="I399" t="s">
        <v>88</v>
      </c>
      <c r="J399" t="s">
        <v>1622</v>
      </c>
      <c r="K399" t="s">
        <v>1623</v>
      </c>
      <c r="L399" s="1">
        <v>46077</v>
      </c>
      <c r="M399" t="s">
        <v>26</v>
      </c>
      <c r="N399" t="s">
        <v>1</v>
      </c>
      <c r="O399" t="s">
        <v>0</v>
      </c>
      <c r="P399" t="s">
        <v>470</v>
      </c>
      <c r="Q399" t="s">
        <v>471</v>
      </c>
      <c r="R399" s="2">
        <v>162</v>
      </c>
      <c r="S399" s="37">
        <f>Tabla1[[#This Row],[Valor total]]/'T.C.'!$B$4</f>
        <v>6750</v>
      </c>
      <c r="T399" t="s">
        <v>11</v>
      </c>
      <c r="U399" t="s">
        <v>3</v>
      </c>
    </row>
    <row r="400" spans="1:21" x14ac:dyDescent="0.25">
      <c r="A400" t="s">
        <v>2929</v>
      </c>
      <c r="B400" t="str">
        <f>LEFT(Tabla1[[#This Row],[Organización compras]],2)</f>
        <v>CL</v>
      </c>
      <c r="C400" t="s">
        <v>339</v>
      </c>
      <c r="D400">
        <v>602</v>
      </c>
      <c r="E400" t="str">
        <f>VLOOKUP(Tabla1[[#This Row],[Grupo de compras]],'Grupo compras'!$A$1:$B$115,2,FALSE)</f>
        <v>CL Ops Mall</v>
      </c>
      <c r="F400" t="s">
        <v>2930</v>
      </c>
      <c r="H400" t="s">
        <v>11740</v>
      </c>
      <c r="I400" t="s">
        <v>88</v>
      </c>
      <c r="J400" t="s">
        <v>11741</v>
      </c>
      <c r="K400" t="s">
        <v>11742</v>
      </c>
      <c r="L400" s="1">
        <v>46093</v>
      </c>
      <c r="M400" t="s">
        <v>15</v>
      </c>
      <c r="N400" t="s">
        <v>1</v>
      </c>
      <c r="O400" t="s">
        <v>0</v>
      </c>
      <c r="P400" t="s">
        <v>6871</v>
      </c>
      <c r="Q400" t="s">
        <v>6872</v>
      </c>
      <c r="R400" s="2">
        <v>6247920</v>
      </c>
      <c r="S400" s="37">
        <f>Tabla1[[#This Row],[Valor total]]/'T.C.'!$B$3</f>
        <v>6747.7239100147963</v>
      </c>
      <c r="T400" t="s">
        <v>6</v>
      </c>
      <c r="U400" t="s">
        <v>3</v>
      </c>
    </row>
    <row r="401" spans="1:21" x14ac:dyDescent="0.25">
      <c r="A401" t="s">
        <v>351</v>
      </c>
      <c r="B401" t="str">
        <f>LEFT(Tabla1[[#This Row],[Organización compras]],2)</f>
        <v>CL</v>
      </c>
      <c r="C401" t="s">
        <v>339</v>
      </c>
      <c r="D401">
        <v>602</v>
      </c>
      <c r="E401" t="str">
        <f>VLOOKUP(Tabla1[[#This Row],[Grupo de compras]],'Grupo compras'!$A$1:$B$115,2,FALSE)</f>
        <v>CL Ops Mall</v>
      </c>
      <c r="F401" t="s">
        <v>2930</v>
      </c>
      <c r="H401" t="s">
        <v>11743</v>
      </c>
      <c r="I401" t="s">
        <v>88</v>
      </c>
      <c r="J401" t="s">
        <v>11744</v>
      </c>
      <c r="K401" t="s">
        <v>11745</v>
      </c>
      <c r="L401" s="1">
        <v>46093</v>
      </c>
      <c r="M401" t="s">
        <v>15</v>
      </c>
      <c r="N401" t="s">
        <v>1</v>
      </c>
      <c r="O401" t="s">
        <v>0</v>
      </c>
      <c r="P401" t="s">
        <v>6871</v>
      </c>
      <c r="Q401" t="s">
        <v>6872</v>
      </c>
      <c r="R401" s="2">
        <v>6247920</v>
      </c>
      <c r="S401" s="37">
        <f>Tabla1[[#This Row],[Valor total]]/'T.C.'!$B$3</f>
        <v>6747.7239100147963</v>
      </c>
      <c r="T401" t="s">
        <v>6</v>
      </c>
      <c r="U401" t="s">
        <v>3</v>
      </c>
    </row>
    <row r="402" spans="1:21" x14ac:dyDescent="0.25">
      <c r="A402" t="s">
        <v>814</v>
      </c>
      <c r="B402" t="str">
        <f>LEFT(Tabla1[[#This Row],[Organización compras]],2)</f>
        <v>PE</v>
      </c>
      <c r="C402" t="s">
        <v>340</v>
      </c>
      <c r="D402">
        <v>802</v>
      </c>
      <c r="E402" t="str">
        <f>VLOOKUP(Tabla1[[#This Row],[Grupo de compras]],'Grupo compras'!$A$1:$B$115,2,FALSE)</f>
        <v>PE Ops Mall</v>
      </c>
      <c r="F402" t="s">
        <v>815</v>
      </c>
      <c r="G402" t="str">
        <f>LEFT(Tabla1[[#This Row],[Solicitud de pedido]],2)</f>
        <v>12</v>
      </c>
      <c r="H402" t="s">
        <v>1624</v>
      </c>
      <c r="I402" t="s">
        <v>88</v>
      </c>
      <c r="J402" t="s">
        <v>1625</v>
      </c>
      <c r="K402" t="s">
        <v>1626</v>
      </c>
      <c r="L402" s="1">
        <v>46030</v>
      </c>
      <c r="M402" t="s">
        <v>819</v>
      </c>
      <c r="N402" t="s">
        <v>1</v>
      </c>
      <c r="O402" t="s">
        <v>0</v>
      </c>
      <c r="P402" t="s">
        <v>1011</v>
      </c>
      <c r="Q402" t="s">
        <v>1012</v>
      </c>
      <c r="R402" s="2">
        <v>23228.29</v>
      </c>
      <c r="S402" s="37">
        <f>Tabla1[[#This Row],[Valor total]]/'T.C.'!$B$2</f>
        <v>6732.8376811594198</v>
      </c>
      <c r="T402" t="s">
        <v>2</v>
      </c>
      <c r="U402" t="s">
        <v>3</v>
      </c>
    </row>
    <row r="403" spans="1:21" x14ac:dyDescent="0.25">
      <c r="A403" t="s">
        <v>71</v>
      </c>
      <c r="B403" t="str">
        <f>LEFT(Tabla1[[#This Row],[Organización compras]],2)</f>
        <v>CO</v>
      </c>
      <c r="C403" t="s">
        <v>338</v>
      </c>
      <c r="D403">
        <v>930</v>
      </c>
      <c r="E403" t="str">
        <f>VLOOKUP(Tabla1[[#This Row],[Grupo de compras]],'Grupo compras'!$A$1:$B$115,2,FALSE)</f>
        <v>Corp Desarro. TI</v>
      </c>
      <c r="F403" t="s">
        <v>1610</v>
      </c>
      <c r="H403" t="s">
        <v>12707</v>
      </c>
      <c r="I403" t="s">
        <v>88</v>
      </c>
      <c r="J403" t="s">
        <v>12708</v>
      </c>
      <c r="K403" t="s">
        <v>12709</v>
      </c>
      <c r="L403" s="1">
        <v>46098</v>
      </c>
      <c r="M403" t="s">
        <v>1614</v>
      </c>
      <c r="N403" t="s">
        <v>1</v>
      </c>
      <c r="O403" t="s">
        <v>0</v>
      </c>
      <c r="P403" t="s">
        <v>12704</v>
      </c>
      <c r="Q403" t="s">
        <v>12705</v>
      </c>
      <c r="R403" s="2">
        <v>6708</v>
      </c>
      <c r="S403" s="37">
        <f>Tabla1[[#This Row],[Valor total]]</f>
        <v>6708</v>
      </c>
      <c r="T403" t="s">
        <v>662</v>
      </c>
      <c r="U403" t="s">
        <v>3</v>
      </c>
    </row>
    <row r="404" spans="1:21" x14ac:dyDescent="0.25">
      <c r="A404" t="s">
        <v>16</v>
      </c>
      <c r="B404" t="str">
        <f>LEFT(Tabla1[[#This Row],[Organización compras]],2)</f>
        <v>PE</v>
      </c>
      <c r="C404" t="s">
        <v>681</v>
      </c>
      <c r="D404">
        <v>802</v>
      </c>
      <c r="E404" t="str">
        <f>VLOOKUP(Tabla1[[#This Row],[Grupo de compras]],'Grupo compras'!$A$1:$B$115,2,FALSE)</f>
        <v>PE Ops Mall</v>
      </c>
      <c r="F404" t="s">
        <v>1109</v>
      </c>
      <c r="G404" t="str">
        <f>LEFT(Tabla1[[#This Row],[Solicitud de pedido]],2)</f>
        <v>12</v>
      </c>
      <c r="H404" t="s">
        <v>1627</v>
      </c>
      <c r="I404" t="s">
        <v>88</v>
      </c>
      <c r="J404" t="s">
        <v>1628</v>
      </c>
      <c r="K404" t="s">
        <v>1629</v>
      </c>
      <c r="L404" s="1">
        <v>46078</v>
      </c>
      <c r="M404" t="s">
        <v>1113</v>
      </c>
      <c r="N404" t="s">
        <v>1</v>
      </c>
      <c r="O404" t="s">
        <v>1114</v>
      </c>
      <c r="P404" t="s">
        <v>1115</v>
      </c>
      <c r="Q404" t="s">
        <v>1116</v>
      </c>
      <c r="R404" s="2">
        <v>23100</v>
      </c>
      <c r="S404" s="37">
        <f>Tabla1[[#This Row],[Valor total]]/'T.C.'!$B$2</f>
        <v>6695.652173913043</v>
      </c>
      <c r="T404" t="s">
        <v>2</v>
      </c>
      <c r="U404" t="s">
        <v>3</v>
      </c>
    </row>
    <row r="405" spans="1:21" x14ac:dyDescent="0.25">
      <c r="A405" t="s">
        <v>31</v>
      </c>
      <c r="B405" t="str">
        <f>LEFT(Tabla1[[#This Row],[Organización compras]],2)</f>
        <v>CO</v>
      </c>
      <c r="C405" t="s">
        <v>338</v>
      </c>
      <c r="D405">
        <v>702</v>
      </c>
      <c r="E405" t="str">
        <f>VLOOKUP(Tabla1[[#This Row],[Grupo de compras]],'Grupo compras'!$A$1:$B$115,2,FALSE)</f>
        <v>CO Ops Mall</v>
      </c>
      <c r="F405" t="s">
        <v>210</v>
      </c>
      <c r="G405" t="str">
        <f>LEFT(Tabla1[[#This Row],[Solicitud de pedido]],2)</f>
        <v>12</v>
      </c>
      <c r="H405" t="s">
        <v>1630</v>
      </c>
      <c r="I405" t="s">
        <v>88</v>
      </c>
      <c r="J405" t="s">
        <v>1631</v>
      </c>
      <c r="K405" t="s">
        <v>1632</v>
      </c>
      <c r="L405" s="1">
        <v>46072</v>
      </c>
      <c r="M405" t="s">
        <v>32</v>
      </c>
      <c r="N405" t="s">
        <v>1</v>
      </c>
      <c r="O405" t="s">
        <v>0</v>
      </c>
      <c r="P405" t="s">
        <v>1633</v>
      </c>
      <c r="Q405" t="s">
        <v>1634</v>
      </c>
      <c r="R405" s="2">
        <v>24609750</v>
      </c>
      <c r="S405" s="37">
        <f>Tabla1[[#This Row],[Valor total]]/'T.C.'!$B$5</f>
        <v>6691.0685154975527</v>
      </c>
      <c r="T405" t="s">
        <v>18</v>
      </c>
      <c r="U405" t="s">
        <v>3</v>
      </c>
    </row>
    <row r="406" spans="1:21" x14ac:dyDescent="0.25">
      <c r="A406" t="s">
        <v>50</v>
      </c>
      <c r="B406" t="str">
        <f>LEFT(Tabla1[[#This Row],[Organización compras]],2)</f>
        <v>CL</v>
      </c>
      <c r="C406" t="s">
        <v>339</v>
      </c>
      <c r="D406">
        <v>606</v>
      </c>
      <c r="E406" t="str">
        <f>VLOOKUP(Tabla1[[#This Row],[Grupo de compras]],'Grupo compras'!$A$1:$B$115,2,FALSE)</f>
        <v>CL Gcia Comercial</v>
      </c>
      <c r="F406" t="s">
        <v>1635</v>
      </c>
      <c r="G406" t="str">
        <f>LEFT(Tabla1[[#This Row],[Solicitud de pedido]],2)</f>
        <v>12</v>
      </c>
      <c r="H406" t="s">
        <v>1636</v>
      </c>
      <c r="I406" t="s">
        <v>88</v>
      </c>
      <c r="J406" t="s">
        <v>1637</v>
      </c>
      <c r="K406" t="s">
        <v>1638</v>
      </c>
      <c r="L406" s="1">
        <v>46058</v>
      </c>
      <c r="M406" t="s">
        <v>15</v>
      </c>
      <c r="N406" t="s">
        <v>1</v>
      </c>
      <c r="O406" t="s">
        <v>0</v>
      </c>
      <c r="P406" t="s">
        <v>1639</v>
      </c>
      <c r="Q406" t="s">
        <v>1640</v>
      </c>
      <c r="R406" s="2">
        <v>160</v>
      </c>
      <c r="S406" s="37">
        <f>Tabla1[[#This Row],[Valor total]]/'T.C.'!$B$4</f>
        <v>6666.666666666667</v>
      </c>
      <c r="T406" t="s">
        <v>11</v>
      </c>
      <c r="U406" t="s">
        <v>3</v>
      </c>
    </row>
    <row r="407" spans="1:21" x14ac:dyDescent="0.25">
      <c r="A407" t="s">
        <v>7</v>
      </c>
      <c r="B407" t="str">
        <f>LEFT(Tabla1[[#This Row],[Organización compras]],2)</f>
        <v>CL</v>
      </c>
      <c r="C407" t="s">
        <v>339</v>
      </c>
      <c r="D407">
        <v>922</v>
      </c>
      <c r="E407" t="str">
        <f>VLOOKUP(Tabla1[[#This Row],[Grupo de compras]],'Grupo compras'!$A$1:$B$115,2,FALSE)</f>
        <v>Corp A. Clientes</v>
      </c>
      <c r="F407" t="s">
        <v>776</v>
      </c>
      <c r="G407" t="str">
        <f>LEFT(Tabla1[[#This Row],[Solicitud de pedido]],2)</f>
        <v>12</v>
      </c>
      <c r="H407" t="s">
        <v>1641</v>
      </c>
      <c r="I407" t="s">
        <v>88</v>
      </c>
      <c r="J407" t="s">
        <v>1642</v>
      </c>
      <c r="K407" t="s">
        <v>1643</v>
      </c>
      <c r="L407" s="1">
        <v>46090</v>
      </c>
      <c r="M407" t="s">
        <v>776</v>
      </c>
      <c r="N407" t="s">
        <v>1</v>
      </c>
      <c r="O407" t="s">
        <v>0</v>
      </c>
      <c r="P407" t="s">
        <v>1644</v>
      </c>
      <c r="Q407" t="s">
        <v>1645</v>
      </c>
      <c r="R407" s="2">
        <v>160</v>
      </c>
      <c r="S407" s="37">
        <f>Tabla1[[#This Row],[Valor total]]/'T.C.'!$B$4</f>
        <v>6666.666666666667</v>
      </c>
      <c r="T407" t="s">
        <v>11</v>
      </c>
      <c r="U407" t="s">
        <v>3</v>
      </c>
    </row>
    <row r="408" spans="1:21" x14ac:dyDescent="0.25">
      <c r="A408" t="s">
        <v>7</v>
      </c>
      <c r="B408" t="str">
        <f>LEFT(Tabla1[[#This Row],[Organización compras]],2)</f>
        <v>CL</v>
      </c>
      <c r="C408" t="s">
        <v>339</v>
      </c>
      <c r="D408">
        <v>626</v>
      </c>
      <c r="E408" t="str">
        <f>VLOOKUP(Tabla1[[#This Row],[Grupo de compras]],'Grupo compras'!$A$1:$B$115,2,FALSE)</f>
        <v>CL Proyectos 3</v>
      </c>
      <c r="F408" t="s">
        <v>25</v>
      </c>
      <c r="G408" t="str">
        <f>LEFT(Tabla1[[#This Row],[Solicitud de pedido]],2)</f>
        <v>12</v>
      </c>
      <c r="H408" t="s">
        <v>1646</v>
      </c>
      <c r="I408" t="s">
        <v>88</v>
      </c>
      <c r="J408" t="s">
        <v>1647</v>
      </c>
      <c r="K408" t="s">
        <v>1648</v>
      </c>
      <c r="L408" s="1">
        <v>46050</v>
      </c>
      <c r="M408" t="s">
        <v>26</v>
      </c>
      <c r="N408" t="s">
        <v>1</v>
      </c>
      <c r="O408" t="s">
        <v>0</v>
      </c>
      <c r="P408" t="s">
        <v>1649</v>
      </c>
      <c r="Q408" t="s">
        <v>1650</v>
      </c>
      <c r="R408" s="2">
        <v>6627</v>
      </c>
      <c r="S408" s="37">
        <f>Tabla1[[#This Row],[Valor total]]</f>
        <v>6627</v>
      </c>
      <c r="T408" t="s">
        <v>662</v>
      </c>
      <c r="U408" t="s">
        <v>3</v>
      </c>
    </row>
    <row r="409" spans="1:21" x14ac:dyDescent="0.25">
      <c r="A409" t="s">
        <v>7</v>
      </c>
      <c r="B409" t="str">
        <f>LEFT(Tabla1[[#This Row],[Organización compras]],2)</f>
        <v>CL</v>
      </c>
      <c r="C409" t="s">
        <v>339</v>
      </c>
      <c r="D409">
        <v>626</v>
      </c>
      <c r="E409" t="str">
        <f>VLOOKUP(Tabla1[[#This Row],[Grupo de compras]],'Grupo compras'!$A$1:$B$115,2,FALSE)</f>
        <v>CL Proyectos 3</v>
      </c>
      <c r="F409" t="s">
        <v>58</v>
      </c>
      <c r="G409" t="str">
        <f>LEFT(Tabla1[[#This Row],[Solicitud de pedido]],2)</f>
        <v>12</v>
      </c>
      <c r="H409" t="s">
        <v>1651</v>
      </c>
      <c r="I409" t="s">
        <v>88</v>
      </c>
      <c r="J409" t="s">
        <v>1652</v>
      </c>
      <c r="K409" t="s">
        <v>1653</v>
      </c>
      <c r="L409" s="1">
        <v>46049</v>
      </c>
      <c r="M409" t="s">
        <v>26</v>
      </c>
      <c r="N409" t="s">
        <v>1</v>
      </c>
      <c r="O409" t="s">
        <v>0</v>
      </c>
      <c r="P409" t="s">
        <v>1654</v>
      </c>
      <c r="Q409" t="s">
        <v>1655</v>
      </c>
      <c r="R409" s="2">
        <v>6120584</v>
      </c>
      <c r="S409" s="37">
        <f>Tabla1[[#This Row],[Valor total]]/'T.C.'!$B$3</f>
        <v>6610.2016351128059</v>
      </c>
      <c r="T409" t="s">
        <v>6</v>
      </c>
      <c r="U409" t="s">
        <v>3</v>
      </c>
    </row>
    <row r="410" spans="1:21" x14ac:dyDescent="0.25">
      <c r="A410" t="s">
        <v>4</v>
      </c>
      <c r="B410" t="str">
        <f>LEFT(Tabla1[[#This Row],[Organización compras]],2)</f>
        <v>CL</v>
      </c>
      <c r="C410" t="s">
        <v>339</v>
      </c>
      <c r="D410">
        <v>602</v>
      </c>
      <c r="E410" t="str">
        <f>VLOOKUP(Tabla1[[#This Row],[Grupo de compras]],'Grupo compras'!$A$1:$B$115,2,FALSE)</f>
        <v>CL Ops Mall</v>
      </c>
      <c r="F410" t="s">
        <v>1068</v>
      </c>
      <c r="G410" t="str">
        <f>LEFT(Tabla1[[#This Row],[Solicitud de pedido]],2)</f>
        <v>12</v>
      </c>
      <c r="H410" t="s">
        <v>1656</v>
      </c>
      <c r="I410" t="s">
        <v>88</v>
      </c>
      <c r="J410" t="s">
        <v>1657</v>
      </c>
      <c r="K410" t="s">
        <v>1658</v>
      </c>
      <c r="L410" s="1">
        <v>46049</v>
      </c>
      <c r="M410" t="s">
        <v>1072</v>
      </c>
      <c r="N410" t="s">
        <v>1</v>
      </c>
      <c r="O410" t="s">
        <v>5</v>
      </c>
      <c r="P410" t="s">
        <v>1209</v>
      </c>
      <c r="Q410" t="s">
        <v>1210</v>
      </c>
      <c r="R410" s="2">
        <v>6052485</v>
      </c>
      <c r="S410" s="37">
        <f>Tabla1[[#This Row],[Valor total]]/'T.C.'!$B$3</f>
        <v>6536.6550387178304</v>
      </c>
      <c r="T410" t="s">
        <v>6</v>
      </c>
      <c r="U410" t="s">
        <v>3</v>
      </c>
    </row>
    <row r="411" spans="1:21" x14ac:dyDescent="0.25">
      <c r="A411" t="s">
        <v>31</v>
      </c>
      <c r="B411" t="str">
        <f>LEFT(Tabla1[[#This Row],[Organización compras]],2)</f>
        <v>CO</v>
      </c>
      <c r="C411" t="s">
        <v>338</v>
      </c>
      <c r="D411">
        <v>719</v>
      </c>
      <c r="E411" t="str">
        <f>VLOOKUP(Tabla1[[#This Row],[Grupo de compras]],'Grupo compras'!$A$1:$B$115,2,FALSE)</f>
        <v>CO Gcia Ing</v>
      </c>
      <c r="F411" t="s">
        <v>77</v>
      </c>
      <c r="G411" t="str">
        <f>LEFT(Tabla1[[#This Row],[Solicitud de pedido]],2)</f>
        <v>12</v>
      </c>
      <c r="H411" t="s">
        <v>1659</v>
      </c>
      <c r="I411" t="s">
        <v>88</v>
      </c>
      <c r="J411" t="s">
        <v>1660</v>
      </c>
      <c r="K411" t="s">
        <v>1661</v>
      </c>
      <c r="L411" s="1">
        <v>46080</v>
      </c>
      <c r="M411" t="s">
        <v>77</v>
      </c>
      <c r="N411" t="s">
        <v>1</v>
      </c>
      <c r="O411" t="s">
        <v>0</v>
      </c>
      <c r="P411" t="s">
        <v>1662</v>
      </c>
      <c r="Q411" t="s">
        <v>1663</v>
      </c>
      <c r="R411" s="2">
        <v>23862320</v>
      </c>
      <c r="S411" s="37">
        <f>Tabla1[[#This Row],[Valor total]]/'T.C.'!$B$5</f>
        <v>6487.8520935290917</v>
      </c>
      <c r="T411" t="s">
        <v>18</v>
      </c>
      <c r="U411" t="s">
        <v>3</v>
      </c>
    </row>
    <row r="412" spans="1:21" x14ac:dyDescent="0.25">
      <c r="A412" t="s">
        <v>7</v>
      </c>
      <c r="B412" t="str">
        <f>LEFT(Tabla1[[#This Row],[Organización compras]],2)</f>
        <v>CL</v>
      </c>
      <c r="C412" t="s">
        <v>339</v>
      </c>
      <c r="D412">
        <v>915</v>
      </c>
      <c r="E412" t="str">
        <f>VLOOKUP(Tabla1[[#This Row],[Grupo de compras]],'Grupo compras'!$A$1:$B$115,2,FALSE)</f>
        <v>Corp Des Digital</v>
      </c>
      <c r="F412" t="s">
        <v>1481</v>
      </c>
      <c r="G412" t="str">
        <f>LEFT(Tabla1[[#This Row],[Solicitud de pedido]],2)</f>
        <v>13</v>
      </c>
      <c r="H412" t="s">
        <v>1664</v>
      </c>
      <c r="I412" t="s">
        <v>88</v>
      </c>
      <c r="J412" t="s">
        <v>1665</v>
      </c>
      <c r="K412" t="s">
        <v>1666</v>
      </c>
      <c r="L412" s="1">
        <v>46050</v>
      </c>
      <c r="M412" t="s">
        <v>1481</v>
      </c>
      <c r="N412" t="s">
        <v>45</v>
      </c>
      <c r="O412" t="s">
        <v>0</v>
      </c>
      <c r="P412" t="s">
        <v>1482</v>
      </c>
      <c r="Q412" t="s">
        <v>1483</v>
      </c>
      <c r="R412" s="2">
        <v>155</v>
      </c>
      <c r="S412" s="37">
        <f>Tabla1[[#This Row],[Valor total]]/'T.C.'!$B$4</f>
        <v>6458.333333333333</v>
      </c>
      <c r="T412" t="s">
        <v>11</v>
      </c>
      <c r="U412" t="s">
        <v>3</v>
      </c>
    </row>
    <row r="413" spans="1:21" x14ac:dyDescent="0.25">
      <c r="A413" t="s">
        <v>1667</v>
      </c>
      <c r="B413" t="str">
        <f>LEFT(Tabla1[[#This Row],[Organización compras]],2)</f>
        <v>CO</v>
      </c>
      <c r="C413" t="s">
        <v>338</v>
      </c>
      <c r="D413">
        <v>701</v>
      </c>
      <c r="E413" t="str">
        <f>VLOOKUP(Tabla1[[#This Row],[Grupo de compras]],'Grupo compras'!$A$1:$B$115,2,FALSE)</f>
        <v>CO Center Manager</v>
      </c>
      <c r="F413" t="s">
        <v>1668</v>
      </c>
      <c r="G413" t="str">
        <f>LEFT(Tabla1[[#This Row],[Solicitud de pedido]],2)</f>
        <v>12</v>
      </c>
      <c r="H413" t="s">
        <v>1669</v>
      </c>
      <c r="I413" t="s">
        <v>88</v>
      </c>
      <c r="J413" t="s">
        <v>1670</v>
      </c>
      <c r="K413" t="s">
        <v>1671</v>
      </c>
      <c r="L413" s="1">
        <v>46051</v>
      </c>
      <c r="M413" t="s">
        <v>1095</v>
      </c>
      <c r="N413" t="s">
        <v>1</v>
      </c>
      <c r="O413" t="s">
        <v>0</v>
      </c>
      <c r="P413" t="s">
        <v>1672</v>
      </c>
      <c r="Q413" t="s">
        <v>1673</v>
      </c>
      <c r="R413" s="2">
        <v>23563800</v>
      </c>
      <c r="S413" s="37">
        <f>Tabla1[[#This Row],[Valor total]]/'T.C.'!$B$5</f>
        <v>6406.6884176182712</v>
      </c>
      <c r="T413" t="s">
        <v>18</v>
      </c>
      <c r="U413" t="s">
        <v>3</v>
      </c>
    </row>
    <row r="414" spans="1:21" x14ac:dyDescent="0.25">
      <c r="A414" t="s">
        <v>7</v>
      </c>
      <c r="B414" t="str">
        <f>LEFT(Tabla1[[#This Row],[Organización compras]],2)</f>
        <v>CL</v>
      </c>
      <c r="C414" t="s">
        <v>339</v>
      </c>
      <c r="D414">
        <v>915</v>
      </c>
      <c r="E414" t="str">
        <f>VLOOKUP(Tabla1[[#This Row],[Grupo de compras]],'Grupo compras'!$A$1:$B$115,2,FALSE)</f>
        <v>Corp Des Digital</v>
      </c>
      <c r="F414" t="s">
        <v>1176</v>
      </c>
      <c r="G414" t="str">
        <f>LEFT(Tabla1[[#This Row],[Solicitud de pedido]],2)</f>
        <v>13</v>
      </c>
      <c r="H414" t="s">
        <v>1674</v>
      </c>
      <c r="I414" t="s">
        <v>88</v>
      </c>
      <c r="J414" t="s">
        <v>1675</v>
      </c>
      <c r="K414" t="s">
        <v>1676</v>
      </c>
      <c r="L414" s="1">
        <v>46087</v>
      </c>
      <c r="M414" t="s">
        <v>1180</v>
      </c>
      <c r="N414" t="s">
        <v>45</v>
      </c>
      <c r="O414" t="s">
        <v>0</v>
      </c>
      <c r="P414" t="s">
        <v>502</v>
      </c>
      <c r="Q414" t="s">
        <v>503</v>
      </c>
      <c r="R414" s="2">
        <v>153</v>
      </c>
      <c r="S414" s="37">
        <f>Tabla1[[#This Row],[Valor total]]/'T.C.'!$B$4</f>
        <v>6375</v>
      </c>
      <c r="T414" t="s">
        <v>11</v>
      </c>
      <c r="U414" t="s">
        <v>3</v>
      </c>
    </row>
    <row r="415" spans="1:21" x14ac:dyDescent="0.25">
      <c r="A415" t="s">
        <v>12</v>
      </c>
      <c r="B415" t="str">
        <f>LEFT(Tabla1[[#This Row],[Organización compras]],2)</f>
        <v>PE</v>
      </c>
      <c r="C415" t="s">
        <v>340</v>
      </c>
      <c r="D415">
        <v>802</v>
      </c>
      <c r="E415" t="str">
        <f>VLOOKUP(Tabla1[[#This Row],[Grupo de compras]],'Grupo compras'!$A$1:$B$115,2,FALSE)</f>
        <v>PE Ops Mall</v>
      </c>
      <c r="F415" t="s">
        <v>13</v>
      </c>
      <c r="G415" t="str">
        <f>LEFT(Tabla1[[#This Row],[Solicitud de pedido]],2)</f>
        <v>12</v>
      </c>
      <c r="H415" t="s">
        <v>1677</v>
      </c>
      <c r="I415" t="s">
        <v>88</v>
      </c>
      <c r="J415" t="s">
        <v>1678</v>
      </c>
      <c r="K415" t="s">
        <v>1679</v>
      </c>
      <c r="L415" s="1">
        <v>46084</v>
      </c>
      <c r="M415" t="s">
        <v>14</v>
      </c>
      <c r="N415" t="s">
        <v>1</v>
      </c>
      <c r="O415" t="s">
        <v>0</v>
      </c>
      <c r="P415" t="s">
        <v>1680</v>
      </c>
      <c r="Q415" t="s">
        <v>1681</v>
      </c>
      <c r="R415" s="2">
        <v>21970.98</v>
      </c>
      <c r="S415" s="37">
        <f>Tabla1[[#This Row],[Valor total]]/'T.C.'!$B$2</f>
        <v>6368.4</v>
      </c>
      <c r="T415" t="s">
        <v>2</v>
      </c>
      <c r="U415" t="s">
        <v>3</v>
      </c>
    </row>
    <row r="416" spans="1:21" x14ac:dyDescent="0.25">
      <c r="A416" t="s">
        <v>7</v>
      </c>
      <c r="B416" t="str">
        <f>LEFT(Tabla1[[#This Row],[Organización compras]],2)</f>
        <v>CL</v>
      </c>
      <c r="C416" t="s">
        <v>339</v>
      </c>
      <c r="D416">
        <v>923</v>
      </c>
      <c r="E416" t="str">
        <f>VLOOKUP(Tabla1[[#This Row],[Grupo de compras]],'Grupo compras'!$A$1:$B$115,2,FALSE)</f>
        <v>Corp Analytics TI</v>
      </c>
      <c r="F416" t="s">
        <v>379</v>
      </c>
      <c r="G416" t="str">
        <f>LEFT(Tabla1[[#This Row],[Solicitud de pedido]],2)</f>
        <v>14</v>
      </c>
      <c r="H416" t="s">
        <v>1682</v>
      </c>
      <c r="I416" t="s">
        <v>88</v>
      </c>
      <c r="J416" t="s">
        <v>1683</v>
      </c>
      <c r="K416" t="s">
        <v>1684</v>
      </c>
      <c r="L416" s="1">
        <v>46058</v>
      </c>
      <c r="M416" t="s">
        <v>379</v>
      </c>
      <c r="N416" t="s">
        <v>46</v>
      </c>
      <c r="O416" t="s">
        <v>0</v>
      </c>
      <c r="P416" t="s">
        <v>613</v>
      </c>
      <c r="Q416" t="s">
        <v>614</v>
      </c>
      <c r="R416" s="2">
        <v>152</v>
      </c>
      <c r="S416" s="37">
        <f>Tabla1[[#This Row],[Valor total]]/'T.C.'!$B$4</f>
        <v>6333.333333333333</v>
      </c>
      <c r="T416" t="s">
        <v>11</v>
      </c>
      <c r="U416" t="s">
        <v>3</v>
      </c>
    </row>
    <row r="417" spans="1:21" x14ac:dyDescent="0.25">
      <c r="A417" t="s">
        <v>7</v>
      </c>
      <c r="B417" t="str">
        <f>LEFT(Tabla1[[#This Row],[Organización compras]],2)</f>
        <v>CL</v>
      </c>
      <c r="C417" t="s">
        <v>339</v>
      </c>
      <c r="D417">
        <v>923</v>
      </c>
      <c r="E417" t="str">
        <f>VLOOKUP(Tabla1[[#This Row],[Grupo de compras]],'Grupo compras'!$A$1:$B$115,2,FALSE)</f>
        <v>Corp Analytics TI</v>
      </c>
      <c r="F417" t="s">
        <v>379</v>
      </c>
      <c r="G417" t="str">
        <f>LEFT(Tabla1[[#This Row],[Solicitud de pedido]],2)</f>
        <v>14</v>
      </c>
      <c r="H417" t="s">
        <v>1682</v>
      </c>
      <c r="I417" t="s">
        <v>89</v>
      </c>
      <c r="J417" t="s">
        <v>1683</v>
      </c>
      <c r="K417" t="s">
        <v>1685</v>
      </c>
      <c r="L417" s="1">
        <v>46058</v>
      </c>
      <c r="M417" t="s">
        <v>379</v>
      </c>
      <c r="N417" t="s">
        <v>46</v>
      </c>
      <c r="O417" t="s">
        <v>0</v>
      </c>
      <c r="P417" t="s">
        <v>613</v>
      </c>
      <c r="Q417" t="s">
        <v>614</v>
      </c>
      <c r="R417" s="2">
        <v>152</v>
      </c>
      <c r="S417" s="37">
        <f>Tabla1[[#This Row],[Valor total]]/'T.C.'!$B$4</f>
        <v>6333.333333333333</v>
      </c>
      <c r="T417" t="s">
        <v>11</v>
      </c>
      <c r="U417" t="s">
        <v>3</v>
      </c>
    </row>
    <row r="418" spans="1:21" x14ac:dyDescent="0.25">
      <c r="A418" t="s">
        <v>7</v>
      </c>
      <c r="B418" t="str">
        <f>LEFT(Tabla1[[#This Row],[Organización compras]],2)</f>
        <v>CL</v>
      </c>
      <c r="C418" t="s">
        <v>339</v>
      </c>
      <c r="D418">
        <v>923</v>
      </c>
      <c r="E418" t="str">
        <f>VLOOKUP(Tabla1[[#This Row],[Grupo de compras]],'Grupo compras'!$A$1:$B$115,2,FALSE)</f>
        <v>Corp Analytics TI</v>
      </c>
      <c r="F418" t="s">
        <v>379</v>
      </c>
      <c r="G418" t="str">
        <f>LEFT(Tabla1[[#This Row],[Solicitud de pedido]],2)</f>
        <v>14</v>
      </c>
      <c r="H418" t="s">
        <v>1682</v>
      </c>
      <c r="I418" t="s">
        <v>99</v>
      </c>
      <c r="J418" t="s">
        <v>1683</v>
      </c>
      <c r="K418" t="s">
        <v>1686</v>
      </c>
      <c r="L418" s="1">
        <v>46058</v>
      </c>
      <c r="M418" t="s">
        <v>379</v>
      </c>
      <c r="N418" t="s">
        <v>46</v>
      </c>
      <c r="O418" t="s">
        <v>0</v>
      </c>
      <c r="P418" t="s">
        <v>613</v>
      </c>
      <c r="Q418" t="s">
        <v>614</v>
      </c>
      <c r="R418" s="2">
        <v>152</v>
      </c>
      <c r="S418" s="37">
        <f>Tabla1[[#This Row],[Valor total]]/'T.C.'!$B$4</f>
        <v>6333.333333333333</v>
      </c>
      <c r="T418" t="s">
        <v>11</v>
      </c>
      <c r="U418" t="s">
        <v>3</v>
      </c>
    </row>
    <row r="419" spans="1:21" x14ac:dyDescent="0.25">
      <c r="A419" t="s">
        <v>7</v>
      </c>
      <c r="B419" t="str">
        <f>LEFT(Tabla1[[#This Row],[Organización compras]],2)</f>
        <v>CL</v>
      </c>
      <c r="C419" t="s">
        <v>339</v>
      </c>
      <c r="D419">
        <v>923</v>
      </c>
      <c r="E419" t="str">
        <f>VLOOKUP(Tabla1[[#This Row],[Grupo de compras]],'Grupo compras'!$A$1:$B$115,2,FALSE)</f>
        <v>Corp Analytics TI</v>
      </c>
      <c r="F419" t="s">
        <v>379</v>
      </c>
      <c r="G419" t="str">
        <f>LEFT(Tabla1[[#This Row],[Solicitud de pedido]],2)</f>
        <v>14</v>
      </c>
      <c r="H419" t="s">
        <v>1687</v>
      </c>
      <c r="I419" t="s">
        <v>88</v>
      </c>
      <c r="J419" t="s">
        <v>1688</v>
      </c>
      <c r="K419" t="s">
        <v>1689</v>
      </c>
      <c r="L419" s="1">
        <v>46058</v>
      </c>
      <c r="M419" t="s">
        <v>379</v>
      </c>
      <c r="N419" t="s">
        <v>46</v>
      </c>
      <c r="O419" t="s">
        <v>0</v>
      </c>
      <c r="P419" t="s">
        <v>613</v>
      </c>
      <c r="Q419" t="s">
        <v>614</v>
      </c>
      <c r="R419" s="2">
        <v>152</v>
      </c>
      <c r="S419" s="37">
        <f>Tabla1[[#This Row],[Valor total]]/'T.C.'!$B$4</f>
        <v>6333.333333333333</v>
      </c>
      <c r="T419" t="s">
        <v>11</v>
      </c>
      <c r="U419" t="s">
        <v>3</v>
      </c>
    </row>
    <row r="420" spans="1:21" x14ac:dyDescent="0.25">
      <c r="A420" t="s">
        <v>7</v>
      </c>
      <c r="B420" t="str">
        <f>LEFT(Tabla1[[#This Row],[Organización compras]],2)</f>
        <v>CL</v>
      </c>
      <c r="C420" t="s">
        <v>339</v>
      </c>
      <c r="D420">
        <v>923</v>
      </c>
      <c r="E420" t="str">
        <f>VLOOKUP(Tabla1[[#This Row],[Grupo de compras]],'Grupo compras'!$A$1:$B$115,2,FALSE)</f>
        <v>Corp Analytics TI</v>
      </c>
      <c r="F420" t="s">
        <v>379</v>
      </c>
      <c r="G420" t="str">
        <f>LEFT(Tabla1[[#This Row],[Solicitud de pedido]],2)</f>
        <v>14</v>
      </c>
      <c r="H420" t="s">
        <v>1687</v>
      </c>
      <c r="I420" t="s">
        <v>89</v>
      </c>
      <c r="J420" t="s">
        <v>1688</v>
      </c>
      <c r="K420" t="s">
        <v>1690</v>
      </c>
      <c r="L420" s="1">
        <v>46058</v>
      </c>
      <c r="M420" t="s">
        <v>379</v>
      </c>
      <c r="N420" t="s">
        <v>46</v>
      </c>
      <c r="O420" t="s">
        <v>0</v>
      </c>
      <c r="P420" t="s">
        <v>613</v>
      </c>
      <c r="Q420" t="s">
        <v>614</v>
      </c>
      <c r="R420" s="2">
        <v>152</v>
      </c>
      <c r="S420" s="37">
        <f>Tabla1[[#This Row],[Valor total]]/'T.C.'!$B$4</f>
        <v>6333.333333333333</v>
      </c>
      <c r="T420" t="s">
        <v>11</v>
      </c>
      <c r="U420" t="s">
        <v>3</v>
      </c>
    </row>
    <row r="421" spans="1:21" x14ac:dyDescent="0.25">
      <c r="A421" t="s">
        <v>7</v>
      </c>
      <c r="B421" t="str">
        <f>LEFT(Tabla1[[#This Row],[Organización compras]],2)</f>
        <v>CL</v>
      </c>
      <c r="C421" t="s">
        <v>339</v>
      </c>
      <c r="D421">
        <v>923</v>
      </c>
      <c r="E421" t="str">
        <f>VLOOKUP(Tabla1[[#This Row],[Grupo de compras]],'Grupo compras'!$A$1:$B$115,2,FALSE)</f>
        <v>Corp Analytics TI</v>
      </c>
      <c r="F421" t="s">
        <v>379</v>
      </c>
      <c r="G421" t="str">
        <f>LEFT(Tabla1[[#This Row],[Solicitud de pedido]],2)</f>
        <v>14</v>
      </c>
      <c r="H421" t="s">
        <v>1687</v>
      </c>
      <c r="I421" t="s">
        <v>99</v>
      </c>
      <c r="J421" t="s">
        <v>1688</v>
      </c>
      <c r="K421" t="s">
        <v>1691</v>
      </c>
      <c r="L421" s="1">
        <v>46058</v>
      </c>
      <c r="M421" t="s">
        <v>379</v>
      </c>
      <c r="N421" t="s">
        <v>46</v>
      </c>
      <c r="O421" t="s">
        <v>0</v>
      </c>
      <c r="P421" t="s">
        <v>613</v>
      </c>
      <c r="Q421" t="s">
        <v>614</v>
      </c>
      <c r="R421" s="2">
        <v>152</v>
      </c>
      <c r="S421" s="37">
        <f>Tabla1[[#This Row],[Valor total]]/'T.C.'!$B$4</f>
        <v>6333.333333333333</v>
      </c>
      <c r="T421" t="s">
        <v>11</v>
      </c>
      <c r="U421" t="s">
        <v>3</v>
      </c>
    </row>
    <row r="422" spans="1:21" x14ac:dyDescent="0.25">
      <c r="A422" t="s">
        <v>7</v>
      </c>
      <c r="B422" t="str">
        <f>LEFT(Tabla1[[#This Row],[Organización compras]],2)</f>
        <v>CL</v>
      </c>
      <c r="C422" t="s">
        <v>339</v>
      </c>
      <c r="D422">
        <v>923</v>
      </c>
      <c r="E422" t="str">
        <f>VLOOKUP(Tabla1[[#This Row],[Grupo de compras]],'Grupo compras'!$A$1:$B$115,2,FALSE)</f>
        <v>Corp Analytics TI</v>
      </c>
      <c r="F422" t="s">
        <v>379</v>
      </c>
      <c r="G422" t="str">
        <f>LEFT(Tabla1[[#This Row],[Solicitud de pedido]],2)</f>
        <v>14</v>
      </c>
      <c r="H422" t="s">
        <v>1692</v>
      </c>
      <c r="I422" t="s">
        <v>88</v>
      </c>
      <c r="J422" t="s">
        <v>1693</v>
      </c>
      <c r="K422" t="s">
        <v>1694</v>
      </c>
      <c r="L422" s="1">
        <v>46076</v>
      </c>
      <c r="M422" t="s">
        <v>379</v>
      </c>
      <c r="N422" t="s">
        <v>46</v>
      </c>
      <c r="O422" t="s">
        <v>0</v>
      </c>
      <c r="P422" t="s">
        <v>613</v>
      </c>
      <c r="Q422" t="s">
        <v>614</v>
      </c>
      <c r="R422" s="2">
        <v>152</v>
      </c>
      <c r="S422" s="37">
        <f>Tabla1[[#This Row],[Valor total]]/'T.C.'!$B$4</f>
        <v>6333.333333333333</v>
      </c>
      <c r="T422" t="s">
        <v>11</v>
      </c>
      <c r="U422" t="s">
        <v>3</v>
      </c>
    </row>
    <row r="423" spans="1:21" x14ac:dyDescent="0.25">
      <c r="A423" t="s">
        <v>7</v>
      </c>
      <c r="B423" t="str">
        <f>LEFT(Tabla1[[#This Row],[Organización compras]],2)</f>
        <v>CL</v>
      </c>
      <c r="C423" t="s">
        <v>339</v>
      </c>
      <c r="D423">
        <v>923</v>
      </c>
      <c r="E423" t="str">
        <f>VLOOKUP(Tabla1[[#This Row],[Grupo de compras]],'Grupo compras'!$A$1:$B$115,2,FALSE)</f>
        <v>Corp Analytics TI</v>
      </c>
      <c r="F423" t="s">
        <v>379</v>
      </c>
      <c r="G423" t="str">
        <f>LEFT(Tabla1[[#This Row],[Solicitud de pedido]],2)</f>
        <v>14</v>
      </c>
      <c r="H423" t="s">
        <v>1692</v>
      </c>
      <c r="I423" t="s">
        <v>89</v>
      </c>
      <c r="J423" t="s">
        <v>1693</v>
      </c>
      <c r="K423" t="s">
        <v>1695</v>
      </c>
      <c r="L423" s="1">
        <v>46076</v>
      </c>
      <c r="M423" t="s">
        <v>379</v>
      </c>
      <c r="N423" t="s">
        <v>46</v>
      </c>
      <c r="O423" t="s">
        <v>0</v>
      </c>
      <c r="P423" t="s">
        <v>613</v>
      </c>
      <c r="Q423" t="s">
        <v>614</v>
      </c>
      <c r="R423" s="2">
        <v>152</v>
      </c>
      <c r="S423" s="37">
        <f>Tabla1[[#This Row],[Valor total]]/'T.C.'!$B$4</f>
        <v>6333.333333333333</v>
      </c>
      <c r="T423" t="s">
        <v>11</v>
      </c>
      <c r="U423" t="s">
        <v>3</v>
      </c>
    </row>
    <row r="424" spans="1:21" x14ac:dyDescent="0.25">
      <c r="A424" t="s">
        <v>7</v>
      </c>
      <c r="B424" t="str">
        <f>LEFT(Tabla1[[#This Row],[Organización compras]],2)</f>
        <v>CL</v>
      </c>
      <c r="C424" t="s">
        <v>339</v>
      </c>
      <c r="D424">
        <v>923</v>
      </c>
      <c r="E424" t="str">
        <f>VLOOKUP(Tabla1[[#This Row],[Grupo de compras]],'Grupo compras'!$A$1:$B$115,2,FALSE)</f>
        <v>Corp Analytics TI</v>
      </c>
      <c r="F424" t="s">
        <v>379</v>
      </c>
      <c r="G424" t="str">
        <f>LEFT(Tabla1[[#This Row],[Solicitud de pedido]],2)</f>
        <v>14</v>
      </c>
      <c r="H424" t="s">
        <v>1692</v>
      </c>
      <c r="I424" t="s">
        <v>99</v>
      </c>
      <c r="J424" t="s">
        <v>1693</v>
      </c>
      <c r="K424" t="s">
        <v>1696</v>
      </c>
      <c r="L424" s="1">
        <v>46076</v>
      </c>
      <c r="M424" t="s">
        <v>379</v>
      </c>
      <c r="N424" t="s">
        <v>46</v>
      </c>
      <c r="O424" t="s">
        <v>0</v>
      </c>
      <c r="P424" t="s">
        <v>613</v>
      </c>
      <c r="Q424" t="s">
        <v>614</v>
      </c>
      <c r="R424" s="2">
        <v>152</v>
      </c>
      <c r="S424" s="37">
        <f>Tabla1[[#This Row],[Valor total]]/'T.C.'!$B$4</f>
        <v>6333.333333333333</v>
      </c>
      <c r="T424" t="s">
        <v>11</v>
      </c>
      <c r="U424" t="s">
        <v>3</v>
      </c>
    </row>
    <row r="425" spans="1:21" x14ac:dyDescent="0.25">
      <c r="A425" t="s">
        <v>7</v>
      </c>
      <c r="B425" t="str">
        <f>LEFT(Tabla1[[#This Row],[Organización compras]],2)</f>
        <v>CL</v>
      </c>
      <c r="C425" t="s">
        <v>339</v>
      </c>
      <c r="D425">
        <v>923</v>
      </c>
      <c r="E425" t="str">
        <f>VLOOKUP(Tabla1[[#This Row],[Grupo de compras]],'Grupo compras'!$A$1:$B$115,2,FALSE)</f>
        <v>Corp Analytics TI</v>
      </c>
      <c r="F425" t="s">
        <v>379</v>
      </c>
      <c r="G425" t="str">
        <f>LEFT(Tabla1[[#This Row],[Solicitud de pedido]],2)</f>
        <v>14</v>
      </c>
      <c r="H425" t="s">
        <v>1692</v>
      </c>
      <c r="I425" t="s">
        <v>100</v>
      </c>
      <c r="J425" t="s">
        <v>1693</v>
      </c>
      <c r="K425" t="s">
        <v>1697</v>
      </c>
      <c r="L425" s="1">
        <v>46076</v>
      </c>
      <c r="M425" t="s">
        <v>379</v>
      </c>
      <c r="N425" t="s">
        <v>46</v>
      </c>
      <c r="O425" t="s">
        <v>0</v>
      </c>
      <c r="P425" t="s">
        <v>613</v>
      </c>
      <c r="Q425" t="s">
        <v>614</v>
      </c>
      <c r="R425" s="2">
        <v>152</v>
      </c>
      <c r="S425" s="37">
        <f>Tabla1[[#This Row],[Valor total]]/'T.C.'!$B$4</f>
        <v>6333.333333333333</v>
      </c>
      <c r="T425" t="s">
        <v>11</v>
      </c>
      <c r="U425" t="s">
        <v>3</v>
      </c>
    </row>
    <row r="426" spans="1:21" x14ac:dyDescent="0.25">
      <c r="A426" t="s">
        <v>369</v>
      </c>
      <c r="B426" t="str">
        <f>LEFT(Tabla1[[#This Row],[Organización compras]],2)</f>
        <v>PE</v>
      </c>
      <c r="C426" t="s">
        <v>681</v>
      </c>
      <c r="D426">
        <v>802</v>
      </c>
      <c r="E426" t="str">
        <f>VLOOKUP(Tabla1[[#This Row],[Grupo de compras]],'Grupo compras'!$A$1:$B$115,2,FALSE)</f>
        <v>PE Ops Mall</v>
      </c>
      <c r="F426" t="s">
        <v>371</v>
      </c>
      <c r="G426" t="str">
        <f>LEFT(Tabla1[[#This Row],[Solicitud de pedido]],2)</f>
        <v>14</v>
      </c>
      <c r="H426" t="s">
        <v>1698</v>
      </c>
      <c r="I426" t="s">
        <v>88</v>
      </c>
      <c r="J426" t="s">
        <v>1699</v>
      </c>
      <c r="K426" t="s">
        <v>1700</v>
      </c>
      <c r="L426" s="1">
        <v>46064</v>
      </c>
      <c r="M426" t="s">
        <v>556</v>
      </c>
      <c r="N426" t="s">
        <v>46</v>
      </c>
      <c r="O426" t="s">
        <v>5</v>
      </c>
      <c r="P426" t="s">
        <v>119</v>
      </c>
      <c r="Q426" t="s">
        <v>120</v>
      </c>
      <c r="R426" s="2">
        <v>21844</v>
      </c>
      <c r="S426" s="37">
        <f>Tabla1[[#This Row],[Valor total]]/'T.C.'!$B$2</f>
        <v>6331.5942028985501</v>
      </c>
      <c r="T426" t="s">
        <v>2</v>
      </c>
      <c r="U426" t="s">
        <v>3</v>
      </c>
    </row>
    <row r="427" spans="1:21" x14ac:dyDescent="0.25">
      <c r="A427" t="s">
        <v>369</v>
      </c>
      <c r="B427" t="str">
        <f>LEFT(Tabla1[[#This Row],[Organización compras]],2)</f>
        <v>PE</v>
      </c>
      <c r="C427" t="s">
        <v>681</v>
      </c>
      <c r="D427">
        <v>802</v>
      </c>
      <c r="E427" t="str">
        <f>VLOOKUP(Tabla1[[#This Row],[Grupo de compras]],'Grupo compras'!$A$1:$B$115,2,FALSE)</f>
        <v>PE Ops Mall</v>
      </c>
      <c r="F427" t="s">
        <v>371</v>
      </c>
      <c r="G427" t="str">
        <f>LEFT(Tabla1[[#This Row],[Solicitud de pedido]],2)</f>
        <v>14</v>
      </c>
      <c r="H427" t="s">
        <v>1698</v>
      </c>
      <c r="I427" t="s">
        <v>89</v>
      </c>
      <c r="J427" t="s">
        <v>1699</v>
      </c>
      <c r="K427" t="s">
        <v>1700</v>
      </c>
      <c r="L427" s="1">
        <v>46064</v>
      </c>
      <c r="M427" t="s">
        <v>556</v>
      </c>
      <c r="N427" t="s">
        <v>46</v>
      </c>
      <c r="O427" t="s">
        <v>5</v>
      </c>
      <c r="P427" t="s">
        <v>119</v>
      </c>
      <c r="Q427" t="s">
        <v>120</v>
      </c>
      <c r="R427" s="2">
        <v>21844</v>
      </c>
      <c r="S427" s="37">
        <f>Tabla1[[#This Row],[Valor total]]/'T.C.'!$B$2</f>
        <v>6331.5942028985501</v>
      </c>
      <c r="T427" t="s">
        <v>2</v>
      </c>
      <c r="U427" t="s">
        <v>3</v>
      </c>
    </row>
    <row r="428" spans="1:21" x14ac:dyDescent="0.25">
      <c r="A428" t="s">
        <v>369</v>
      </c>
      <c r="B428" t="str">
        <f>LEFT(Tabla1[[#This Row],[Organización compras]],2)</f>
        <v>PE</v>
      </c>
      <c r="C428" t="s">
        <v>681</v>
      </c>
      <c r="D428">
        <v>802</v>
      </c>
      <c r="E428" t="str">
        <f>VLOOKUP(Tabla1[[#This Row],[Grupo de compras]],'Grupo compras'!$A$1:$B$115,2,FALSE)</f>
        <v>PE Ops Mall</v>
      </c>
      <c r="F428" t="s">
        <v>371</v>
      </c>
      <c r="G428" t="str">
        <f>LEFT(Tabla1[[#This Row],[Solicitud de pedido]],2)</f>
        <v>14</v>
      </c>
      <c r="H428" t="s">
        <v>1698</v>
      </c>
      <c r="I428" t="s">
        <v>99</v>
      </c>
      <c r="J428" t="s">
        <v>1699</v>
      </c>
      <c r="K428" t="s">
        <v>1700</v>
      </c>
      <c r="L428" s="1">
        <v>46064</v>
      </c>
      <c r="M428" t="s">
        <v>556</v>
      </c>
      <c r="N428" t="s">
        <v>46</v>
      </c>
      <c r="O428" t="s">
        <v>5</v>
      </c>
      <c r="P428" t="s">
        <v>119</v>
      </c>
      <c r="Q428" t="s">
        <v>120</v>
      </c>
      <c r="R428" s="2">
        <v>21844</v>
      </c>
      <c r="S428" s="37">
        <f>Tabla1[[#This Row],[Valor total]]/'T.C.'!$B$2</f>
        <v>6331.5942028985501</v>
      </c>
      <c r="T428" t="s">
        <v>2</v>
      </c>
      <c r="U428" t="s">
        <v>3</v>
      </c>
    </row>
    <row r="429" spans="1:21" x14ac:dyDescent="0.25">
      <c r="A429" t="s">
        <v>369</v>
      </c>
      <c r="B429" t="str">
        <f>LEFT(Tabla1[[#This Row],[Organización compras]],2)</f>
        <v>PE</v>
      </c>
      <c r="C429" t="s">
        <v>681</v>
      </c>
      <c r="D429">
        <v>802</v>
      </c>
      <c r="E429" t="str">
        <f>VLOOKUP(Tabla1[[#This Row],[Grupo de compras]],'Grupo compras'!$A$1:$B$115,2,FALSE)</f>
        <v>PE Ops Mall</v>
      </c>
      <c r="F429" t="s">
        <v>371</v>
      </c>
      <c r="G429" t="str">
        <f>LEFT(Tabla1[[#This Row],[Solicitud de pedido]],2)</f>
        <v>14</v>
      </c>
      <c r="H429" t="s">
        <v>1698</v>
      </c>
      <c r="I429" t="s">
        <v>100</v>
      </c>
      <c r="J429" t="s">
        <v>1699</v>
      </c>
      <c r="K429" t="s">
        <v>1700</v>
      </c>
      <c r="L429" s="1">
        <v>46064</v>
      </c>
      <c r="M429" t="s">
        <v>556</v>
      </c>
      <c r="N429" t="s">
        <v>46</v>
      </c>
      <c r="O429" t="s">
        <v>5</v>
      </c>
      <c r="P429" t="s">
        <v>119</v>
      </c>
      <c r="Q429" t="s">
        <v>120</v>
      </c>
      <c r="R429" s="2">
        <v>21844</v>
      </c>
      <c r="S429" s="37">
        <f>Tabla1[[#This Row],[Valor total]]/'T.C.'!$B$2</f>
        <v>6331.5942028985501</v>
      </c>
      <c r="T429" t="s">
        <v>2</v>
      </c>
      <c r="U429" t="s">
        <v>3</v>
      </c>
    </row>
    <row r="430" spans="1:21" x14ac:dyDescent="0.25">
      <c r="A430" t="s">
        <v>369</v>
      </c>
      <c r="B430" t="str">
        <f>LEFT(Tabla1[[#This Row],[Organización compras]],2)</f>
        <v>PE</v>
      </c>
      <c r="C430" t="s">
        <v>681</v>
      </c>
      <c r="D430">
        <v>802</v>
      </c>
      <c r="E430" t="str">
        <f>VLOOKUP(Tabla1[[#This Row],[Grupo de compras]],'Grupo compras'!$A$1:$B$115,2,FALSE)</f>
        <v>PE Ops Mall</v>
      </c>
      <c r="F430" t="s">
        <v>371</v>
      </c>
      <c r="G430" t="str">
        <f>LEFT(Tabla1[[#This Row],[Solicitud de pedido]],2)</f>
        <v>14</v>
      </c>
      <c r="H430" t="s">
        <v>1698</v>
      </c>
      <c r="I430" t="s">
        <v>101</v>
      </c>
      <c r="J430" t="s">
        <v>1699</v>
      </c>
      <c r="K430" t="s">
        <v>1700</v>
      </c>
      <c r="L430" s="1">
        <v>46064</v>
      </c>
      <c r="M430" t="s">
        <v>556</v>
      </c>
      <c r="N430" t="s">
        <v>46</v>
      </c>
      <c r="O430" t="s">
        <v>5</v>
      </c>
      <c r="P430" t="s">
        <v>119</v>
      </c>
      <c r="Q430" t="s">
        <v>120</v>
      </c>
      <c r="R430" s="2">
        <v>21844</v>
      </c>
      <c r="S430" s="37">
        <f>Tabla1[[#This Row],[Valor total]]/'T.C.'!$B$2</f>
        <v>6331.5942028985501</v>
      </c>
      <c r="T430" t="s">
        <v>2</v>
      </c>
      <c r="U430" t="s">
        <v>3</v>
      </c>
    </row>
    <row r="431" spans="1:21" x14ac:dyDescent="0.25">
      <c r="A431" t="s">
        <v>369</v>
      </c>
      <c r="B431" t="str">
        <f>LEFT(Tabla1[[#This Row],[Organización compras]],2)</f>
        <v>PE</v>
      </c>
      <c r="C431" t="s">
        <v>681</v>
      </c>
      <c r="D431">
        <v>802</v>
      </c>
      <c r="E431" t="str">
        <f>VLOOKUP(Tabla1[[#This Row],[Grupo de compras]],'Grupo compras'!$A$1:$B$115,2,FALSE)</f>
        <v>PE Ops Mall</v>
      </c>
      <c r="F431" t="s">
        <v>371</v>
      </c>
      <c r="G431" t="str">
        <f>LEFT(Tabla1[[#This Row],[Solicitud de pedido]],2)</f>
        <v>14</v>
      </c>
      <c r="H431" t="s">
        <v>1698</v>
      </c>
      <c r="I431" t="s">
        <v>102</v>
      </c>
      <c r="J431" t="s">
        <v>1699</v>
      </c>
      <c r="K431" t="s">
        <v>1700</v>
      </c>
      <c r="L431" s="1">
        <v>46064</v>
      </c>
      <c r="M431" t="s">
        <v>556</v>
      </c>
      <c r="N431" t="s">
        <v>46</v>
      </c>
      <c r="O431" t="s">
        <v>5</v>
      </c>
      <c r="P431" t="s">
        <v>119</v>
      </c>
      <c r="Q431" t="s">
        <v>120</v>
      </c>
      <c r="R431" s="2">
        <v>21844</v>
      </c>
      <c r="S431" s="37">
        <f>Tabla1[[#This Row],[Valor total]]/'T.C.'!$B$2</f>
        <v>6331.5942028985501</v>
      </c>
      <c r="T431" t="s">
        <v>2</v>
      </c>
      <c r="U431" t="s">
        <v>3</v>
      </c>
    </row>
    <row r="432" spans="1:21" x14ac:dyDescent="0.25">
      <c r="A432" t="s">
        <v>369</v>
      </c>
      <c r="B432" t="str">
        <f>LEFT(Tabla1[[#This Row],[Organización compras]],2)</f>
        <v>PE</v>
      </c>
      <c r="C432" t="s">
        <v>681</v>
      </c>
      <c r="D432">
        <v>802</v>
      </c>
      <c r="E432" t="str">
        <f>VLOOKUP(Tabla1[[#This Row],[Grupo de compras]],'Grupo compras'!$A$1:$B$115,2,FALSE)</f>
        <v>PE Ops Mall</v>
      </c>
      <c r="F432" t="s">
        <v>371</v>
      </c>
      <c r="G432" t="str">
        <f>LEFT(Tabla1[[#This Row],[Solicitud de pedido]],2)</f>
        <v>14</v>
      </c>
      <c r="H432" t="s">
        <v>1698</v>
      </c>
      <c r="I432" t="s">
        <v>103</v>
      </c>
      <c r="J432" t="s">
        <v>1699</v>
      </c>
      <c r="K432" t="s">
        <v>1700</v>
      </c>
      <c r="L432" s="1">
        <v>46064</v>
      </c>
      <c r="M432" t="s">
        <v>556</v>
      </c>
      <c r="N432" t="s">
        <v>46</v>
      </c>
      <c r="O432" t="s">
        <v>5</v>
      </c>
      <c r="P432" t="s">
        <v>119</v>
      </c>
      <c r="Q432" t="s">
        <v>120</v>
      </c>
      <c r="R432" s="2">
        <v>21844</v>
      </c>
      <c r="S432" s="37">
        <f>Tabla1[[#This Row],[Valor total]]/'T.C.'!$B$2</f>
        <v>6331.5942028985501</v>
      </c>
      <c r="T432" t="s">
        <v>2</v>
      </c>
      <c r="U432" t="s">
        <v>3</v>
      </c>
    </row>
    <row r="433" spans="1:21" x14ac:dyDescent="0.25">
      <c r="A433" t="s">
        <v>369</v>
      </c>
      <c r="B433" t="str">
        <f>LEFT(Tabla1[[#This Row],[Organización compras]],2)</f>
        <v>PE</v>
      </c>
      <c r="C433" t="s">
        <v>681</v>
      </c>
      <c r="D433">
        <v>802</v>
      </c>
      <c r="E433" t="str">
        <f>VLOOKUP(Tabla1[[#This Row],[Grupo de compras]],'Grupo compras'!$A$1:$B$115,2,FALSE)</f>
        <v>PE Ops Mall</v>
      </c>
      <c r="F433" t="s">
        <v>371</v>
      </c>
      <c r="G433" t="str">
        <f>LEFT(Tabla1[[#This Row],[Solicitud de pedido]],2)</f>
        <v>14</v>
      </c>
      <c r="H433" t="s">
        <v>1698</v>
      </c>
      <c r="I433" t="s">
        <v>104</v>
      </c>
      <c r="J433" t="s">
        <v>1699</v>
      </c>
      <c r="K433" t="s">
        <v>1700</v>
      </c>
      <c r="L433" s="1">
        <v>46064</v>
      </c>
      <c r="M433" t="s">
        <v>556</v>
      </c>
      <c r="N433" t="s">
        <v>46</v>
      </c>
      <c r="O433" t="s">
        <v>5</v>
      </c>
      <c r="P433" t="s">
        <v>119</v>
      </c>
      <c r="Q433" t="s">
        <v>120</v>
      </c>
      <c r="R433" s="2">
        <v>21844</v>
      </c>
      <c r="S433" s="37">
        <f>Tabla1[[#This Row],[Valor total]]/'T.C.'!$B$2</f>
        <v>6331.5942028985501</v>
      </c>
      <c r="T433" t="s">
        <v>2</v>
      </c>
      <c r="U433" t="s">
        <v>3</v>
      </c>
    </row>
    <row r="434" spans="1:21" x14ac:dyDescent="0.25">
      <c r="A434" t="s">
        <v>369</v>
      </c>
      <c r="B434" t="str">
        <f>LEFT(Tabla1[[#This Row],[Organización compras]],2)</f>
        <v>PE</v>
      </c>
      <c r="C434" t="s">
        <v>681</v>
      </c>
      <c r="D434">
        <v>802</v>
      </c>
      <c r="E434" t="str">
        <f>VLOOKUP(Tabla1[[#This Row],[Grupo de compras]],'Grupo compras'!$A$1:$B$115,2,FALSE)</f>
        <v>PE Ops Mall</v>
      </c>
      <c r="F434" t="s">
        <v>371</v>
      </c>
      <c r="G434" t="str">
        <f>LEFT(Tabla1[[#This Row],[Solicitud de pedido]],2)</f>
        <v>14</v>
      </c>
      <c r="H434" t="s">
        <v>1698</v>
      </c>
      <c r="I434" t="s">
        <v>105</v>
      </c>
      <c r="J434" t="s">
        <v>1699</v>
      </c>
      <c r="K434" t="s">
        <v>1700</v>
      </c>
      <c r="L434" s="1">
        <v>46064</v>
      </c>
      <c r="M434" t="s">
        <v>556</v>
      </c>
      <c r="N434" t="s">
        <v>46</v>
      </c>
      <c r="O434" t="s">
        <v>5</v>
      </c>
      <c r="P434" t="s">
        <v>119</v>
      </c>
      <c r="Q434" t="s">
        <v>120</v>
      </c>
      <c r="R434" s="2">
        <v>21844</v>
      </c>
      <c r="S434" s="37">
        <f>Tabla1[[#This Row],[Valor total]]/'T.C.'!$B$2</f>
        <v>6331.5942028985501</v>
      </c>
      <c r="T434" t="s">
        <v>2</v>
      </c>
      <c r="U434" t="s">
        <v>3</v>
      </c>
    </row>
    <row r="435" spans="1:21" x14ac:dyDescent="0.25">
      <c r="A435" t="s">
        <v>369</v>
      </c>
      <c r="B435" t="str">
        <f>LEFT(Tabla1[[#This Row],[Organización compras]],2)</f>
        <v>PE</v>
      </c>
      <c r="C435" t="s">
        <v>681</v>
      </c>
      <c r="D435">
        <v>802</v>
      </c>
      <c r="E435" t="str">
        <f>VLOOKUP(Tabla1[[#This Row],[Grupo de compras]],'Grupo compras'!$A$1:$B$115,2,FALSE)</f>
        <v>PE Ops Mall</v>
      </c>
      <c r="F435" t="s">
        <v>371</v>
      </c>
      <c r="G435" t="str">
        <f>LEFT(Tabla1[[#This Row],[Solicitud de pedido]],2)</f>
        <v>14</v>
      </c>
      <c r="H435" t="s">
        <v>1698</v>
      </c>
      <c r="I435" t="s">
        <v>106</v>
      </c>
      <c r="J435" t="s">
        <v>1699</v>
      </c>
      <c r="K435" t="s">
        <v>1700</v>
      </c>
      <c r="L435" s="1">
        <v>46064</v>
      </c>
      <c r="M435" t="s">
        <v>556</v>
      </c>
      <c r="N435" t="s">
        <v>46</v>
      </c>
      <c r="O435" t="s">
        <v>5</v>
      </c>
      <c r="P435" t="s">
        <v>119</v>
      </c>
      <c r="Q435" t="s">
        <v>120</v>
      </c>
      <c r="R435" s="2">
        <v>21844</v>
      </c>
      <c r="S435" s="37">
        <f>Tabla1[[#This Row],[Valor total]]/'T.C.'!$B$2</f>
        <v>6331.5942028985501</v>
      </c>
      <c r="T435" t="s">
        <v>2</v>
      </c>
      <c r="U435" t="s">
        <v>3</v>
      </c>
    </row>
    <row r="436" spans="1:21" x14ac:dyDescent="0.25">
      <c r="A436" t="s">
        <v>369</v>
      </c>
      <c r="B436" t="str">
        <f>LEFT(Tabla1[[#This Row],[Organización compras]],2)</f>
        <v>PE</v>
      </c>
      <c r="C436" t="s">
        <v>681</v>
      </c>
      <c r="D436">
        <v>802</v>
      </c>
      <c r="E436" t="str">
        <f>VLOOKUP(Tabla1[[#This Row],[Grupo de compras]],'Grupo compras'!$A$1:$B$115,2,FALSE)</f>
        <v>PE Ops Mall</v>
      </c>
      <c r="F436" t="s">
        <v>371</v>
      </c>
      <c r="G436" t="str">
        <f>LEFT(Tabla1[[#This Row],[Solicitud de pedido]],2)</f>
        <v>14</v>
      </c>
      <c r="H436" t="s">
        <v>1698</v>
      </c>
      <c r="I436" t="s">
        <v>107</v>
      </c>
      <c r="J436" t="s">
        <v>1699</v>
      </c>
      <c r="K436" t="s">
        <v>1700</v>
      </c>
      <c r="L436" s="1">
        <v>46064</v>
      </c>
      <c r="M436" t="s">
        <v>556</v>
      </c>
      <c r="N436" t="s">
        <v>46</v>
      </c>
      <c r="O436" t="s">
        <v>5</v>
      </c>
      <c r="P436" t="s">
        <v>119</v>
      </c>
      <c r="Q436" t="s">
        <v>120</v>
      </c>
      <c r="R436" s="2">
        <v>21844</v>
      </c>
      <c r="S436" s="37">
        <f>Tabla1[[#This Row],[Valor total]]/'T.C.'!$B$2</f>
        <v>6331.5942028985501</v>
      </c>
      <c r="T436" t="s">
        <v>2</v>
      </c>
      <c r="U436" t="s">
        <v>3</v>
      </c>
    </row>
    <row r="437" spans="1:21" x14ac:dyDescent="0.25">
      <c r="A437" t="s">
        <v>369</v>
      </c>
      <c r="B437" t="str">
        <f>LEFT(Tabla1[[#This Row],[Organización compras]],2)</f>
        <v>PE</v>
      </c>
      <c r="C437" t="s">
        <v>681</v>
      </c>
      <c r="D437">
        <v>802</v>
      </c>
      <c r="E437" t="str">
        <f>VLOOKUP(Tabla1[[#This Row],[Grupo de compras]],'Grupo compras'!$A$1:$B$115,2,FALSE)</f>
        <v>PE Ops Mall</v>
      </c>
      <c r="F437" t="s">
        <v>371</v>
      </c>
      <c r="G437" t="str">
        <f>LEFT(Tabla1[[#This Row],[Solicitud de pedido]],2)</f>
        <v>14</v>
      </c>
      <c r="H437" t="s">
        <v>1698</v>
      </c>
      <c r="I437" t="s">
        <v>1502</v>
      </c>
      <c r="J437" t="s">
        <v>1699</v>
      </c>
      <c r="K437" t="s">
        <v>1700</v>
      </c>
      <c r="L437" s="1">
        <v>46064</v>
      </c>
      <c r="M437" t="s">
        <v>556</v>
      </c>
      <c r="N437" t="s">
        <v>46</v>
      </c>
      <c r="O437" t="s">
        <v>5</v>
      </c>
      <c r="P437" t="s">
        <v>119</v>
      </c>
      <c r="Q437" t="s">
        <v>120</v>
      </c>
      <c r="R437" s="2">
        <v>21844</v>
      </c>
      <c r="S437" s="37">
        <f>Tabla1[[#This Row],[Valor total]]/'T.C.'!$B$2</f>
        <v>6331.5942028985501</v>
      </c>
      <c r="T437" t="s">
        <v>2</v>
      </c>
      <c r="U437" t="s">
        <v>3</v>
      </c>
    </row>
    <row r="438" spans="1:21" x14ac:dyDescent="0.25">
      <c r="A438" t="s">
        <v>61</v>
      </c>
      <c r="B438" t="str">
        <f>LEFT(Tabla1[[#This Row],[Organización compras]],2)</f>
        <v>CO</v>
      </c>
      <c r="C438" t="s">
        <v>338</v>
      </c>
      <c r="D438">
        <v>719</v>
      </c>
      <c r="E438" t="str">
        <f>VLOOKUP(Tabla1[[#This Row],[Grupo de compras]],'Grupo compras'!$A$1:$B$115,2,FALSE)</f>
        <v>CO Gcia Ing</v>
      </c>
      <c r="F438" t="s">
        <v>77</v>
      </c>
      <c r="G438" t="str">
        <f>LEFT(Tabla1[[#This Row],[Solicitud de pedido]],2)</f>
        <v>12</v>
      </c>
      <c r="H438" t="s">
        <v>1701</v>
      </c>
      <c r="I438" t="s">
        <v>88</v>
      </c>
      <c r="J438" t="s">
        <v>1702</v>
      </c>
      <c r="K438" t="s">
        <v>1703</v>
      </c>
      <c r="L438" s="1">
        <v>46041</v>
      </c>
      <c r="M438" t="s">
        <v>77</v>
      </c>
      <c r="N438" t="s">
        <v>1</v>
      </c>
      <c r="O438" t="s">
        <v>0</v>
      </c>
      <c r="P438" t="s">
        <v>1704</v>
      </c>
      <c r="Q438" t="s">
        <v>1705</v>
      </c>
      <c r="R438" s="2">
        <v>23272393</v>
      </c>
      <c r="S438" s="37">
        <f>Tabla1[[#This Row],[Valor total]]/'T.C.'!$B$5</f>
        <v>6327.4586731919526</v>
      </c>
      <c r="T438" t="s">
        <v>18</v>
      </c>
      <c r="U438" t="s">
        <v>3</v>
      </c>
    </row>
    <row r="439" spans="1:21" x14ac:dyDescent="0.25">
      <c r="A439" t="s">
        <v>61</v>
      </c>
      <c r="B439" t="str">
        <f>LEFT(Tabla1[[#This Row],[Organización compras]],2)</f>
        <v>CO</v>
      </c>
      <c r="C439" t="s">
        <v>338</v>
      </c>
      <c r="D439">
        <v>719</v>
      </c>
      <c r="E439" t="str">
        <f>VLOOKUP(Tabla1[[#This Row],[Grupo de compras]],'Grupo compras'!$A$1:$B$115,2,FALSE)</f>
        <v>CO Gcia Ing</v>
      </c>
      <c r="F439" t="s">
        <v>77</v>
      </c>
      <c r="G439" t="str">
        <f>LEFT(Tabla1[[#This Row],[Solicitud de pedido]],2)</f>
        <v>12</v>
      </c>
      <c r="H439" t="s">
        <v>1706</v>
      </c>
      <c r="I439" t="s">
        <v>88</v>
      </c>
      <c r="J439" t="s">
        <v>1707</v>
      </c>
      <c r="K439" t="s">
        <v>1708</v>
      </c>
      <c r="L439" s="1">
        <v>46052</v>
      </c>
      <c r="M439" t="s">
        <v>77</v>
      </c>
      <c r="N439" t="s">
        <v>1</v>
      </c>
      <c r="O439" t="s">
        <v>0</v>
      </c>
      <c r="P439" t="s">
        <v>1709</v>
      </c>
      <c r="Q439" t="s">
        <v>1710</v>
      </c>
      <c r="R439" s="2">
        <v>23200000</v>
      </c>
      <c r="S439" s="37">
        <f>Tabla1[[#This Row],[Valor total]]/'T.C.'!$B$5</f>
        <v>6307.775965198477</v>
      </c>
      <c r="T439" t="s">
        <v>18</v>
      </c>
      <c r="U439" t="s">
        <v>3</v>
      </c>
    </row>
    <row r="440" spans="1:21" x14ac:dyDescent="0.25">
      <c r="A440" t="s">
        <v>64</v>
      </c>
      <c r="B440" t="str">
        <f>LEFT(Tabla1[[#This Row],[Organización compras]],2)</f>
        <v>CO</v>
      </c>
      <c r="C440" t="s">
        <v>338</v>
      </c>
      <c r="D440">
        <v>704</v>
      </c>
      <c r="E440" t="str">
        <f>VLOOKUP(Tabla1[[#This Row],[Grupo de compras]],'Grupo compras'!$A$1:$B$115,2,FALSE)</f>
        <v>CO Mktg Mall</v>
      </c>
      <c r="F440" t="s">
        <v>65</v>
      </c>
      <c r="G440" t="str">
        <f>LEFT(Tabla1[[#This Row],[Solicitud de pedido]],2)</f>
        <v>12</v>
      </c>
      <c r="H440" t="s">
        <v>1711</v>
      </c>
      <c r="I440" t="s">
        <v>88</v>
      </c>
      <c r="J440" t="s">
        <v>1712</v>
      </c>
      <c r="K440" t="s">
        <v>1713</v>
      </c>
      <c r="L440" s="1">
        <v>46029</v>
      </c>
      <c r="M440" t="s">
        <v>66</v>
      </c>
      <c r="N440" t="s">
        <v>1</v>
      </c>
      <c r="O440" t="s">
        <v>67</v>
      </c>
      <c r="P440" t="s">
        <v>1714</v>
      </c>
      <c r="Q440" t="s">
        <v>1715</v>
      </c>
      <c r="R440" s="2">
        <v>23196000</v>
      </c>
      <c r="S440" s="37">
        <f>Tabla1[[#This Row],[Valor total]]/'T.C.'!$B$5</f>
        <v>6306.6884176182712</v>
      </c>
      <c r="T440" t="s">
        <v>18</v>
      </c>
      <c r="U440" t="s">
        <v>3</v>
      </c>
    </row>
    <row r="441" spans="1:21" x14ac:dyDescent="0.25">
      <c r="A441" t="s">
        <v>7</v>
      </c>
      <c r="B441" t="str">
        <f>LEFT(Tabla1[[#This Row],[Organización compras]],2)</f>
        <v>CL</v>
      </c>
      <c r="C441" t="s">
        <v>339</v>
      </c>
      <c r="D441">
        <v>911</v>
      </c>
      <c r="E441" t="str">
        <f>VLOOKUP(Tabla1[[#This Row],[Grupo de compras]],'Grupo compras'!$A$1:$B$115,2,FALSE)</f>
        <v>Corp A. Finanzas</v>
      </c>
      <c r="F441" t="s">
        <v>1716</v>
      </c>
      <c r="G441" t="str">
        <f>LEFT(Tabla1[[#This Row],[Solicitud de pedido]],2)</f>
        <v>12</v>
      </c>
      <c r="H441" t="s">
        <v>1717</v>
      </c>
      <c r="I441" t="s">
        <v>88</v>
      </c>
      <c r="J441" t="s">
        <v>1718</v>
      </c>
      <c r="K441" t="s">
        <v>1719</v>
      </c>
      <c r="L441" s="1">
        <v>46034</v>
      </c>
      <c r="M441" t="s">
        <v>74</v>
      </c>
      <c r="N441" t="s">
        <v>1</v>
      </c>
      <c r="O441" t="s">
        <v>0</v>
      </c>
      <c r="P441" t="s">
        <v>1720</v>
      </c>
      <c r="Q441" t="s">
        <v>1721</v>
      </c>
      <c r="R441" s="2">
        <v>151.19999999999999</v>
      </c>
      <c r="S441" s="37">
        <f>Tabla1[[#This Row],[Valor total]]/'T.C.'!$B$4</f>
        <v>6299.9999999999991</v>
      </c>
      <c r="T441" t="s">
        <v>11</v>
      </c>
      <c r="U441" t="s">
        <v>3</v>
      </c>
    </row>
    <row r="442" spans="1:21" x14ac:dyDescent="0.25">
      <c r="A442" t="s">
        <v>7</v>
      </c>
      <c r="B442" t="str">
        <f>LEFT(Tabla1[[#This Row],[Organización compras]],2)</f>
        <v>CL</v>
      </c>
      <c r="C442" t="s">
        <v>339</v>
      </c>
      <c r="D442">
        <v>602</v>
      </c>
      <c r="E442" t="str">
        <f>VLOOKUP(Tabla1[[#This Row],[Grupo de compras]],'Grupo compras'!$A$1:$B$115,2,FALSE)</f>
        <v>CL Ops Mall</v>
      </c>
      <c r="F442" t="s">
        <v>84</v>
      </c>
      <c r="G442" t="str">
        <f>LEFT(Tabla1[[#This Row],[Solicitud de pedido]],2)</f>
        <v>12</v>
      </c>
      <c r="H442" t="s">
        <v>1469</v>
      </c>
      <c r="I442" t="s">
        <v>100</v>
      </c>
      <c r="J442" t="s">
        <v>1470</v>
      </c>
      <c r="K442" t="s">
        <v>1722</v>
      </c>
      <c r="L442" s="1">
        <v>46079</v>
      </c>
      <c r="M442" t="s">
        <v>79</v>
      </c>
      <c r="N442" t="s">
        <v>1</v>
      </c>
      <c r="O442" t="s">
        <v>0</v>
      </c>
      <c r="P442" t="s">
        <v>41</v>
      </c>
      <c r="Q442" t="s">
        <v>42</v>
      </c>
      <c r="R442" s="2">
        <v>5829473</v>
      </c>
      <c r="S442" s="37">
        <f>Tabla1[[#This Row],[Valor total]]/'T.C.'!$B$3</f>
        <v>6295.8031384661908</v>
      </c>
      <c r="T442" t="s">
        <v>6</v>
      </c>
      <c r="U442" t="s">
        <v>3</v>
      </c>
    </row>
    <row r="443" spans="1:21" x14ac:dyDescent="0.25">
      <c r="A443" t="s">
        <v>925</v>
      </c>
      <c r="B443" t="str">
        <f>LEFT(Tabla1[[#This Row],[Organización compras]],2)</f>
        <v>PE</v>
      </c>
      <c r="C443" t="s">
        <v>340</v>
      </c>
      <c r="D443">
        <v>803</v>
      </c>
      <c r="E443" t="str">
        <f>VLOOKUP(Tabla1[[#This Row],[Grupo de compras]],'Grupo compras'!$A$1:$B$115,2,FALSE)</f>
        <v>PE Ops Out/Strips</v>
      </c>
      <c r="F443" t="s">
        <v>926</v>
      </c>
      <c r="G443" t="str">
        <f>LEFT(Tabla1[[#This Row],[Solicitud de pedido]],2)</f>
        <v>13</v>
      </c>
      <c r="H443" t="s">
        <v>1723</v>
      </c>
      <c r="I443" t="s">
        <v>89</v>
      </c>
      <c r="J443" t="s">
        <v>1724</v>
      </c>
      <c r="K443" t="s">
        <v>1725</v>
      </c>
      <c r="L443" s="1">
        <v>46043</v>
      </c>
      <c r="M443" t="s">
        <v>930</v>
      </c>
      <c r="N443" t="s">
        <v>45</v>
      </c>
      <c r="O443" t="s">
        <v>0</v>
      </c>
      <c r="P443" t="s">
        <v>535</v>
      </c>
      <c r="Q443" t="s">
        <v>536</v>
      </c>
      <c r="R443" s="2">
        <v>21600</v>
      </c>
      <c r="S443" s="37">
        <f>Tabla1[[#This Row],[Valor total]]/'T.C.'!$B$2</f>
        <v>6260.869565217391</v>
      </c>
      <c r="T443" t="s">
        <v>2</v>
      </c>
      <c r="U443" t="s">
        <v>3</v>
      </c>
    </row>
    <row r="444" spans="1:21" x14ac:dyDescent="0.25">
      <c r="A444" t="s">
        <v>7</v>
      </c>
      <c r="B444" t="str">
        <f>LEFT(Tabla1[[#This Row],[Organización compras]],2)</f>
        <v>CL</v>
      </c>
      <c r="C444" t="s">
        <v>339</v>
      </c>
      <c r="D444">
        <v>626</v>
      </c>
      <c r="E444" t="str">
        <f>VLOOKUP(Tabla1[[#This Row],[Grupo de compras]],'Grupo compras'!$A$1:$B$115,2,FALSE)</f>
        <v>CL Proyectos 3</v>
      </c>
      <c r="F444" t="s">
        <v>25</v>
      </c>
      <c r="G444" t="str">
        <f>LEFT(Tabla1[[#This Row],[Solicitud de pedido]],2)</f>
        <v>12</v>
      </c>
      <c r="H444" t="s">
        <v>1726</v>
      </c>
      <c r="I444" t="s">
        <v>88</v>
      </c>
      <c r="J444" t="s">
        <v>1727</v>
      </c>
      <c r="K444" t="s">
        <v>1728</v>
      </c>
      <c r="L444" s="1">
        <v>46071</v>
      </c>
      <c r="M444" t="s">
        <v>26</v>
      </c>
      <c r="N444" t="s">
        <v>1</v>
      </c>
      <c r="O444" t="s">
        <v>0</v>
      </c>
      <c r="P444" t="s">
        <v>72</v>
      </c>
      <c r="Q444" t="s">
        <v>73</v>
      </c>
      <c r="R444" s="2">
        <v>150.13999999999999</v>
      </c>
      <c r="S444" s="37">
        <f>Tabla1[[#This Row],[Valor total]]/'T.C.'!$B$4</f>
        <v>6255.833333333333</v>
      </c>
      <c r="T444" t="s">
        <v>11</v>
      </c>
      <c r="U444" t="s">
        <v>3</v>
      </c>
    </row>
    <row r="445" spans="1:21" x14ac:dyDescent="0.25">
      <c r="A445" t="s">
        <v>7</v>
      </c>
      <c r="B445" t="str">
        <f>LEFT(Tabla1[[#This Row],[Organización compras]],2)</f>
        <v>CL</v>
      </c>
      <c r="C445" t="s">
        <v>339</v>
      </c>
      <c r="D445">
        <v>612</v>
      </c>
      <c r="E445" t="str">
        <f>VLOOKUP(Tabla1[[#This Row],[Grupo de compras]],'Grupo compras'!$A$1:$B$115,2,FALSE)</f>
        <v>CL Serv al Cliente</v>
      </c>
      <c r="F445" t="s">
        <v>1729</v>
      </c>
      <c r="G445" t="str">
        <f>LEFT(Tabla1[[#This Row],[Solicitud de pedido]],2)</f>
        <v>12</v>
      </c>
      <c r="H445" t="s">
        <v>1730</v>
      </c>
      <c r="I445" t="s">
        <v>88</v>
      </c>
      <c r="J445" t="s">
        <v>1731</v>
      </c>
      <c r="K445" t="s">
        <v>1732</v>
      </c>
      <c r="L445" s="1">
        <v>46066</v>
      </c>
      <c r="M445" t="s">
        <v>1517</v>
      </c>
      <c r="N445" t="s">
        <v>1</v>
      </c>
      <c r="O445" t="s">
        <v>0</v>
      </c>
      <c r="P445" t="s">
        <v>1733</v>
      </c>
      <c r="Q445" t="s">
        <v>1734</v>
      </c>
      <c r="R445" s="2">
        <v>150</v>
      </c>
      <c r="S445" s="37">
        <f>Tabla1[[#This Row],[Valor total]]/'T.C.'!$B$4</f>
        <v>6250</v>
      </c>
      <c r="T445" t="s">
        <v>11</v>
      </c>
      <c r="U445" t="s">
        <v>3</v>
      </c>
    </row>
    <row r="446" spans="1:21" x14ac:dyDescent="0.25">
      <c r="A446" t="s">
        <v>31</v>
      </c>
      <c r="B446" t="str">
        <f>LEFT(Tabla1[[#This Row],[Organización compras]],2)</f>
        <v>CO</v>
      </c>
      <c r="C446" t="s">
        <v>338</v>
      </c>
      <c r="D446">
        <v>702</v>
      </c>
      <c r="E446" t="str">
        <f>VLOOKUP(Tabla1[[#This Row],[Grupo de compras]],'Grupo compras'!$A$1:$B$115,2,FALSE)</f>
        <v>CO Ops Mall</v>
      </c>
      <c r="F446" t="s">
        <v>1013</v>
      </c>
      <c r="G446" t="str">
        <f>LEFT(Tabla1[[#This Row],[Solicitud de pedido]],2)</f>
        <v>12</v>
      </c>
      <c r="H446" t="s">
        <v>1735</v>
      </c>
      <c r="I446" t="s">
        <v>88</v>
      </c>
      <c r="J446" t="s">
        <v>1736</v>
      </c>
      <c r="K446" t="s">
        <v>1737</v>
      </c>
      <c r="L446" s="1">
        <v>46028</v>
      </c>
      <c r="M446" t="s">
        <v>32</v>
      </c>
      <c r="N446" t="s">
        <v>1</v>
      </c>
      <c r="O446" t="s">
        <v>0</v>
      </c>
      <c r="P446" t="s">
        <v>1017</v>
      </c>
      <c r="Q446" t="s">
        <v>1018</v>
      </c>
      <c r="R446" s="2">
        <v>22974000</v>
      </c>
      <c r="S446" s="37">
        <f>Tabla1[[#This Row],[Valor total]]/'T.C.'!$B$5</f>
        <v>6246.3295269168029</v>
      </c>
      <c r="T446" t="s">
        <v>18</v>
      </c>
      <c r="U446" t="s">
        <v>3</v>
      </c>
    </row>
    <row r="447" spans="1:21" x14ac:dyDescent="0.25">
      <c r="A447" t="s">
        <v>7</v>
      </c>
      <c r="B447" t="str">
        <f>LEFT(Tabla1[[#This Row],[Organización compras]],2)</f>
        <v>CL</v>
      </c>
      <c r="C447" t="s">
        <v>339</v>
      </c>
      <c r="D447">
        <v>626</v>
      </c>
      <c r="E447" t="str">
        <f>VLOOKUP(Tabla1[[#This Row],[Grupo de compras]],'Grupo compras'!$A$1:$B$115,2,FALSE)</f>
        <v>CL Proyectos 3</v>
      </c>
      <c r="F447" t="s">
        <v>58</v>
      </c>
      <c r="G447" t="str">
        <f>LEFT(Tabla1[[#This Row],[Solicitud de pedido]],2)</f>
        <v>12</v>
      </c>
      <c r="H447" t="s">
        <v>1738</v>
      </c>
      <c r="I447" t="s">
        <v>88</v>
      </c>
      <c r="J447" t="s">
        <v>1739</v>
      </c>
      <c r="K447" t="s">
        <v>1740</v>
      </c>
      <c r="L447" s="1">
        <v>46051</v>
      </c>
      <c r="M447" t="s">
        <v>26</v>
      </c>
      <c r="N447" t="s">
        <v>1</v>
      </c>
      <c r="O447" t="s">
        <v>0</v>
      </c>
      <c r="P447" t="s">
        <v>1741</v>
      </c>
      <c r="Q447" t="s">
        <v>1742</v>
      </c>
      <c r="R447" s="2">
        <v>5746900</v>
      </c>
      <c r="S447" s="37">
        <f>Tabla1[[#This Row],[Valor total]]/'T.C.'!$B$3</f>
        <v>6206.6246908513604</v>
      </c>
      <c r="T447" t="s">
        <v>6</v>
      </c>
      <c r="U447" t="s">
        <v>3</v>
      </c>
    </row>
    <row r="448" spans="1:21" x14ac:dyDescent="0.25">
      <c r="A448" t="s">
        <v>7</v>
      </c>
      <c r="B448" t="str">
        <f>LEFT(Tabla1[[#This Row],[Organización compras]],2)</f>
        <v>CL</v>
      </c>
      <c r="C448" t="s">
        <v>339</v>
      </c>
      <c r="D448">
        <v>602</v>
      </c>
      <c r="E448" t="str">
        <f>VLOOKUP(Tabla1[[#This Row],[Grupo de compras]],'Grupo compras'!$A$1:$B$115,2,FALSE)</f>
        <v>CL Ops Mall</v>
      </c>
      <c r="F448" t="s">
        <v>84</v>
      </c>
      <c r="G448" t="str">
        <f>LEFT(Tabla1[[#This Row],[Solicitud de pedido]],2)</f>
        <v>12</v>
      </c>
      <c r="H448" t="s">
        <v>1743</v>
      </c>
      <c r="I448" t="s">
        <v>88</v>
      </c>
      <c r="J448" t="s">
        <v>1744</v>
      </c>
      <c r="K448" t="s">
        <v>1745</v>
      </c>
      <c r="L448" s="1">
        <v>46083</v>
      </c>
      <c r="M448" t="s">
        <v>79</v>
      </c>
      <c r="N448" t="s">
        <v>1</v>
      </c>
      <c r="O448" t="s">
        <v>0</v>
      </c>
      <c r="P448" t="s">
        <v>1209</v>
      </c>
      <c r="Q448" t="s">
        <v>1210</v>
      </c>
      <c r="R448" s="2">
        <v>148.9</v>
      </c>
      <c r="S448" s="37">
        <f>Tabla1[[#This Row],[Valor total]]/'T.C.'!$B$4</f>
        <v>6204.166666666667</v>
      </c>
      <c r="T448" t="s">
        <v>11</v>
      </c>
      <c r="U448" t="s">
        <v>3</v>
      </c>
    </row>
    <row r="449" spans="1:21" x14ac:dyDescent="0.25">
      <c r="A449" t="s">
        <v>24</v>
      </c>
      <c r="B449" t="str">
        <f>LEFT(Tabla1[[#This Row],[Organización compras]],2)</f>
        <v>CL</v>
      </c>
      <c r="C449" t="s">
        <v>339</v>
      </c>
      <c r="D449">
        <v>602</v>
      </c>
      <c r="E449" t="str">
        <f>VLOOKUP(Tabla1[[#This Row],[Grupo de compras]],'Grupo compras'!$A$1:$B$115,2,FALSE)</f>
        <v>CL Ops Mall</v>
      </c>
      <c r="F449" t="s">
        <v>2399</v>
      </c>
      <c r="H449" t="s">
        <v>12488</v>
      </c>
      <c r="I449" t="s">
        <v>88</v>
      </c>
      <c r="J449" t="s">
        <v>12489</v>
      </c>
      <c r="K449" t="s">
        <v>12490</v>
      </c>
      <c r="L449" s="1">
        <v>46097</v>
      </c>
      <c r="M449" t="s">
        <v>724</v>
      </c>
      <c r="N449" t="s">
        <v>1</v>
      </c>
      <c r="O449" t="s">
        <v>0</v>
      </c>
      <c r="P449" t="s">
        <v>2440</v>
      </c>
      <c r="Q449" t="s">
        <v>2441</v>
      </c>
      <c r="R449" s="2">
        <v>5734500</v>
      </c>
      <c r="S449" s="37">
        <f>Tabla1[[#This Row],[Valor total]]/'T.C.'!$B$3</f>
        <v>6193.2327497759015</v>
      </c>
      <c r="T449" t="s">
        <v>6</v>
      </c>
      <c r="U449" t="s">
        <v>3</v>
      </c>
    </row>
    <row r="450" spans="1:21" x14ac:dyDescent="0.25">
      <c r="A450" t="s">
        <v>7</v>
      </c>
      <c r="B450" t="str">
        <f>LEFT(Tabla1[[#This Row],[Organización compras]],2)</f>
        <v>CL</v>
      </c>
      <c r="C450" t="s">
        <v>339</v>
      </c>
      <c r="D450">
        <v>601</v>
      </c>
      <c r="E450" t="str">
        <f>VLOOKUP(Tabla1[[#This Row],[Grupo de compras]],'Grupo compras'!$A$1:$B$115,2,FALSE)</f>
        <v>CL Center Manager</v>
      </c>
      <c r="F450" t="s">
        <v>1746</v>
      </c>
      <c r="G450" t="str">
        <f>LEFT(Tabla1[[#This Row],[Solicitud de pedido]],2)</f>
        <v>12</v>
      </c>
      <c r="H450" t="s">
        <v>1747</v>
      </c>
      <c r="I450" t="s">
        <v>88</v>
      </c>
      <c r="J450" t="s">
        <v>1748</v>
      </c>
      <c r="K450" t="s">
        <v>1749</v>
      </c>
      <c r="L450" s="1">
        <v>46069</v>
      </c>
      <c r="M450" t="s">
        <v>79</v>
      </c>
      <c r="N450" t="s">
        <v>1</v>
      </c>
      <c r="O450" t="s">
        <v>0</v>
      </c>
      <c r="P450" t="s">
        <v>29</v>
      </c>
      <c r="Q450" t="s">
        <v>30</v>
      </c>
      <c r="R450" s="2">
        <v>5720387</v>
      </c>
      <c r="S450" s="37">
        <f>Tabla1[[#This Row],[Valor total]]/'T.C.'!$B$3</f>
        <v>6177.9907768405819</v>
      </c>
      <c r="T450" t="s">
        <v>6</v>
      </c>
      <c r="U450" t="s">
        <v>3</v>
      </c>
    </row>
    <row r="451" spans="1:21" x14ac:dyDescent="0.25">
      <c r="A451" t="s">
        <v>50</v>
      </c>
      <c r="B451" t="str">
        <f>LEFT(Tabla1[[#This Row],[Organización compras]],2)</f>
        <v>CL</v>
      </c>
      <c r="C451" t="s">
        <v>339</v>
      </c>
      <c r="D451">
        <v>602</v>
      </c>
      <c r="E451" t="str">
        <f>VLOOKUP(Tabla1[[#This Row],[Grupo de compras]],'Grupo compras'!$A$1:$B$115,2,FALSE)</f>
        <v>CL Ops Mall</v>
      </c>
      <c r="F451" t="s">
        <v>295</v>
      </c>
      <c r="G451" t="str">
        <f>LEFT(Tabla1[[#This Row],[Solicitud de pedido]],2)</f>
        <v>14</v>
      </c>
      <c r="H451" t="s">
        <v>1750</v>
      </c>
      <c r="I451" t="s">
        <v>88</v>
      </c>
      <c r="J451" t="s">
        <v>1751</v>
      </c>
      <c r="K451" t="s">
        <v>1752</v>
      </c>
      <c r="L451" s="1">
        <v>46077</v>
      </c>
      <c r="M451" t="s">
        <v>296</v>
      </c>
      <c r="N451" t="s">
        <v>46</v>
      </c>
      <c r="O451" t="s">
        <v>0</v>
      </c>
      <c r="P451" t="s">
        <v>297</v>
      </c>
      <c r="Q451" t="s">
        <v>298</v>
      </c>
      <c r="R451" s="2">
        <v>5691246</v>
      </c>
      <c r="S451" s="37">
        <f>Tabla1[[#This Row],[Valor total]]/'T.C.'!$B$3</f>
        <v>6146.5186353180052</v>
      </c>
      <c r="T451" t="s">
        <v>6</v>
      </c>
      <c r="U451" t="s">
        <v>3</v>
      </c>
    </row>
    <row r="452" spans="1:21" x14ac:dyDescent="0.25">
      <c r="A452" t="s">
        <v>814</v>
      </c>
      <c r="B452" t="str">
        <f>LEFT(Tabla1[[#This Row],[Organización compras]],2)</f>
        <v>PE</v>
      </c>
      <c r="C452" t="s">
        <v>340</v>
      </c>
      <c r="D452">
        <v>802</v>
      </c>
      <c r="E452" t="str">
        <f>VLOOKUP(Tabla1[[#This Row],[Grupo de compras]],'Grupo compras'!$A$1:$B$115,2,FALSE)</f>
        <v>PE Ops Mall</v>
      </c>
      <c r="F452" t="s">
        <v>371</v>
      </c>
      <c r="G452" t="str">
        <f>LEFT(Tabla1[[#This Row],[Solicitud de pedido]],2)</f>
        <v>14</v>
      </c>
      <c r="H452" t="s">
        <v>1753</v>
      </c>
      <c r="I452" t="s">
        <v>88</v>
      </c>
      <c r="J452" t="s">
        <v>1754</v>
      </c>
      <c r="K452" t="s">
        <v>1755</v>
      </c>
      <c r="L452" s="1">
        <v>46065</v>
      </c>
      <c r="M452" t="s">
        <v>556</v>
      </c>
      <c r="N452" t="s">
        <v>46</v>
      </c>
      <c r="O452" t="s">
        <v>5</v>
      </c>
      <c r="P452" t="s">
        <v>119</v>
      </c>
      <c r="Q452" t="s">
        <v>120</v>
      </c>
      <c r="R452" s="2">
        <v>21178</v>
      </c>
      <c r="S452" s="37">
        <f>Tabla1[[#This Row],[Valor total]]/'T.C.'!$B$2</f>
        <v>6138.550724637681</v>
      </c>
      <c r="T452" t="s">
        <v>2</v>
      </c>
      <c r="U452" t="s">
        <v>3</v>
      </c>
    </row>
    <row r="453" spans="1:21" x14ac:dyDescent="0.25">
      <c r="A453" t="s">
        <v>814</v>
      </c>
      <c r="B453" t="str">
        <f>LEFT(Tabla1[[#This Row],[Organización compras]],2)</f>
        <v>PE</v>
      </c>
      <c r="C453" t="s">
        <v>340</v>
      </c>
      <c r="D453">
        <v>802</v>
      </c>
      <c r="E453" t="str">
        <f>VLOOKUP(Tabla1[[#This Row],[Grupo de compras]],'Grupo compras'!$A$1:$B$115,2,FALSE)</f>
        <v>PE Ops Mall</v>
      </c>
      <c r="F453" t="s">
        <v>371</v>
      </c>
      <c r="G453" t="str">
        <f>LEFT(Tabla1[[#This Row],[Solicitud de pedido]],2)</f>
        <v>14</v>
      </c>
      <c r="H453" t="s">
        <v>1753</v>
      </c>
      <c r="I453" t="s">
        <v>89</v>
      </c>
      <c r="J453" t="s">
        <v>1754</v>
      </c>
      <c r="K453" t="s">
        <v>1755</v>
      </c>
      <c r="L453" s="1">
        <v>46065</v>
      </c>
      <c r="M453" t="s">
        <v>556</v>
      </c>
      <c r="N453" t="s">
        <v>46</v>
      </c>
      <c r="O453" t="s">
        <v>5</v>
      </c>
      <c r="P453" t="s">
        <v>119</v>
      </c>
      <c r="Q453" t="s">
        <v>120</v>
      </c>
      <c r="R453" s="2">
        <v>21178</v>
      </c>
      <c r="S453" s="37">
        <f>Tabla1[[#This Row],[Valor total]]/'T.C.'!$B$2</f>
        <v>6138.550724637681</v>
      </c>
      <c r="T453" t="s">
        <v>2</v>
      </c>
      <c r="U453" t="s">
        <v>3</v>
      </c>
    </row>
    <row r="454" spans="1:21" x14ac:dyDescent="0.25">
      <c r="A454" t="s">
        <v>814</v>
      </c>
      <c r="B454" t="str">
        <f>LEFT(Tabla1[[#This Row],[Organización compras]],2)</f>
        <v>PE</v>
      </c>
      <c r="C454" t="s">
        <v>340</v>
      </c>
      <c r="D454">
        <v>802</v>
      </c>
      <c r="E454" t="str">
        <f>VLOOKUP(Tabla1[[#This Row],[Grupo de compras]],'Grupo compras'!$A$1:$B$115,2,FALSE)</f>
        <v>PE Ops Mall</v>
      </c>
      <c r="F454" t="s">
        <v>371</v>
      </c>
      <c r="G454" t="str">
        <f>LEFT(Tabla1[[#This Row],[Solicitud de pedido]],2)</f>
        <v>14</v>
      </c>
      <c r="H454" t="s">
        <v>1753</v>
      </c>
      <c r="I454" t="s">
        <v>99</v>
      </c>
      <c r="J454" t="s">
        <v>1754</v>
      </c>
      <c r="K454" t="s">
        <v>1755</v>
      </c>
      <c r="L454" s="1">
        <v>46065</v>
      </c>
      <c r="M454" t="s">
        <v>556</v>
      </c>
      <c r="N454" t="s">
        <v>46</v>
      </c>
      <c r="O454" t="s">
        <v>5</v>
      </c>
      <c r="P454" t="s">
        <v>119</v>
      </c>
      <c r="Q454" t="s">
        <v>120</v>
      </c>
      <c r="R454" s="2">
        <v>21178</v>
      </c>
      <c r="S454" s="37">
        <f>Tabla1[[#This Row],[Valor total]]/'T.C.'!$B$2</f>
        <v>6138.550724637681</v>
      </c>
      <c r="T454" t="s">
        <v>2</v>
      </c>
      <c r="U454" t="s">
        <v>3</v>
      </c>
    </row>
    <row r="455" spans="1:21" x14ac:dyDescent="0.25">
      <c r="A455" t="s">
        <v>814</v>
      </c>
      <c r="B455" t="str">
        <f>LEFT(Tabla1[[#This Row],[Organización compras]],2)</f>
        <v>PE</v>
      </c>
      <c r="C455" t="s">
        <v>340</v>
      </c>
      <c r="D455">
        <v>802</v>
      </c>
      <c r="E455" t="str">
        <f>VLOOKUP(Tabla1[[#This Row],[Grupo de compras]],'Grupo compras'!$A$1:$B$115,2,FALSE)</f>
        <v>PE Ops Mall</v>
      </c>
      <c r="F455" t="s">
        <v>371</v>
      </c>
      <c r="G455" t="str">
        <f>LEFT(Tabla1[[#This Row],[Solicitud de pedido]],2)</f>
        <v>14</v>
      </c>
      <c r="H455" t="s">
        <v>1753</v>
      </c>
      <c r="I455" t="s">
        <v>100</v>
      </c>
      <c r="J455" t="s">
        <v>1754</v>
      </c>
      <c r="K455" t="s">
        <v>1755</v>
      </c>
      <c r="L455" s="1">
        <v>46065</v>
      </c>
      <c r="M455" t="s">
        <v>556</v>
      </c>
      <c r="N455" t="s">
        <v>46</v>
      </c>
      <c r="O455" t="s">
        <v>5</v>
      </c>
      <c r="P455" t="s">
        <v>119</v>
      </c>
      <c r="Q455" t="s">
        <v>120</v>
      </c>
      <c r="R455" s="2">
        <v>21178</v>
      </c>
      <c r="S455" s="37">
        <f>Tabla1[[#This Row],[Valor total]]/'T.C.'!$B$2</f>
        <v>6138.550724637681</v>
      </c>
      <c r="T455" t="s">
        <v>2</v>
      </c>
      <c r="U455" t="s">
        <v>3</v>
      </c>
    </row>
    <row r="456" spans="1:21" x14ac:dyDescent="0.25">
      <c r="A456" t="s">
        <v>814</v>
      </c>
      <c r="B456" t="str">
        <f>LEFT(Tabla1[[#This Row],[Organización compras]],2)</f>
        <v>PE</v>
      </c>
      <c r="C456" t="s">
        <v>340</v>
      </c>
      <c r="D456">
        <v>802</v>
      </c>
      <c r="E456" t="str">
        <f>VLOOKUP(Tabla1[[#This Row],[Grupo de compras]],'Grupo compras'!$A$1:$B$115,2,FALSE)</f>
        <v>PE Ops Mall</v>
      </c>
      <c r="F456" t="s">
        <v>371</v>
      </c>
      <c r="G456" t="str">
        <f>LEFT(Tabla1[[#This Row],[Solicitud de pedido]],2)</f>
        <v>14</v>
      </c>
      <c r="H456" t="s">
        <v>1753</v>
      </c>
      <c r="I456" t="s">
        <v>101</v>
      </c>
      <c r="J456" t="s">
        <v>1754</v>
      </c>
      <c r="K456" t="s">
        <v>1755</v>
      </c>
      <c r="L456" s="1">
        <v>46065</v>
      </c>
      <c r="M456" t="s">
        <v>556</v>
      </c>
      <c r="N456" t="s">
        <v>46</v>
      </c>
      <c r="O456" t="s">
        <v>5</v>
      </c>
      <c r="P456" t="s">
        <v>119</v>
      </c>
      <c r="Q456" t="s">
        <v>120</v>
      </c>
      <c r="R456" s="2">
        <v>21178</v>
      </c>
      <c r="S456" s="37">
        <f>Tabla1[[#This Row],[Valor total]]/'T.C.'!$B$2</f>
        <v>6138.550724637681</v>
      </c>
      <c r="T456" t="s">
        <v>2</v>
      </c>
      <c r="U456" t="s">
        <v>3</v>
      </c>
    </row>
    <row r="457" spans="1:21" x14ac:dyDescent="0.25">
      <c r="A457" t="s">
        <v>814</v>
      </c>
      <c r="B457" t="str">
        <f>LEFT(Tabla1[[#This Row],[Organización compras]],2)</f>
        <v>PE</v>
      </c>
      <c r="C457" t="s">
        <v>340</v>
      </c>
      <c r="D457">
        <v>802</v>
      </c>
      <c r="E457" t="str">
        <f>VLOOKUP(Tabla1[[#This Row],[Grupo de compras]],'Grupo compras'!$A$1:$B$115,2,FALSE)</f>
        <v>PE Ops Mall</v>
      </c>
      <c r="F457" t="s">
        <v>371</v>
      </c>
      <c r="G457" t="str">
        <f>LEFT(Tabla1[[#This Row],[Solicitud de pedido]],2)</f>
        <v>14</v>
      </c>
      <c r="H457" t="s">
        <v>1753</v>
      </c>
      <c r="I457" t="s">
        <v>102</v>
      </c>
      <c r="J457" t="s">
        <v>1754</v>
      </c>
      <c r="K457" t="s">
        <v>1755</v>
      </c>
      <c r="L457" s="1">
        <v>46065</v>
      </c>
      <c r="M457" t="s">
        <v>556</v>
      </c>
      <c r="N457" t="s">
        <v>46</v>
      </c>
      <c r="O457" t="s">
        <v>5</v>
      </c>
      <c r="P457" t="s">
        <v>119</v>
      </c>
      <c r="Q457" t="s">
        <v>120</v>
      </c>
      <c r="R457" s="2">
        <v>21178</v>
      </c>
      <c r="S457" s="37">
        <f>Tabla1[[#This Row],[Valor total]]/'T.C.'!$B$2</f>
        <v>6138.550724637681</v>
      </c>
      <c r="T457" t="s">
        <v>2</v>
      </c>
      <c r="U457" t="s">
        <v>3</v>
      </c>
    </row>
    <row r="458" spans="1:21" x14ac:dyDescent="0.25">
      <c r="A458" t="s">
        <v>814</v>
      </c>
      <c r="B458" t="str">
        <f>LEFT(Tabla1[[#This Row],[Organización compras]],2)</f>
        <v>PE</v>
      </c>
      <c r="C458" t="s">
        <v>340</v>
      </c>
      <c r="D458">
        <v>802</v>
      </c>
      <c r="E458" t="str">
        <f>VLOOKUP(Tabla1[[#This Row],[Grupo de compras]],'Grupo compras'!$A$1:$B$115,2,FALSE)</f>
        <v>PE Ops Mall</v>
      </c>
      <c r="F458" t="s">
        <v>371</v>
      </c>
      <c r="G458" t="str">
        <f>LEFT(Tabla1[[#This Row],[Solicitud de pedido]],2)</f>
        <v>14</v>
      </c>
      <c r="H458" t="s">
        <v>1753</v>
      </c>
      <c r="I458" t="s">
        <v>103</v>
      </c>
      <c r="J458" t="s">
        <v>1754</v>
      </c>
      <c r="K458" t="s">
        <v>1755</v>
      </c>
      <c r="L458" s="1">
        <v>46065</v>
      </c>
      <c r="M458" t="s">
        <v>556</v>
      </c>
      <c r="N458" t="s">
        <v>46</v>
      </c>
      <c r="O458" t="s">
        <v>5</v>
      </c>
      <c r="P458" t="s">
        <v>119</v>
      </c>
      <c r="Q458" t="s">
        <v>120</v>
      </c>
      <c r="R458" s="2">
        <v>21178</v>
      </c>
      <c r="S458" s="37">
        <f>Tabla1[[#This Row],[Valor total]]/'T.C.'!$B$2</f>
        <v>6138.550724637681</v>
      </c>
      <c r="T458" t="s">
        <v>2</v>
      </c>
      <c r="U458" t="s">
        <v>3</v>
      </c>
    </row>
    <row r="459" spans="1:21" x14ac:dyDescent="0.25">
      <c r="A459" t="s">
        <v>814</v>
      </c>
      <c r="B459" t="str">
        <f>LEFT(Tabla1[[#This Row],[Organización compras]],2)</f>
        <v>PE</v>
      </c>
      <c r="C459" t="s">
        <v>340</v>
      </c>
      <c r="D459">
        <v>802</v>
      </c>
      <c r="E459" t="str">
        <f>VLOOKUP(Tabla1[[#This Row],[Grupo de compras]],'Grupo compras'!$A$1:$B$115,2,FALSE)</f>
        <v>PE Ops Mall</v>
      </c>
      <c r="F459" t="s">
        <v>371</v>
      </c>
      <c r="G459" t="str">
        <f>LEFT(Tabla1[[#This Row],[Solicitud de pedido]],2)</f>
        <v>14</v>
      </c>
      <c r="H459" t="s">
        <v>1753</v>
      </c>
      <c r="I459" t="s">
        <v>104</v>
      </c>
      <c r="J459" t="s">
        <v>1754</v>
      </c>
      <c r="K459" t="s">
        <v>1755</v>
      </c>
      <c r="L459" s="1">
        <v>46065</v>
      </c>
      <c r="M459" t="s">
        <v>556</v>
      </c>
      <c r="N459" t="s">
        <v>46</v>
      </c>
      <c r="O459" t="s">
        <v>5</v>
      </c>
      <c r="P459" t="s">
        <v>119</v>
      </c>
      <c r="Q459" t="s">
        <v>120</v>
      </c>
      <c r="R459" s="2">
        <v>21178</v>
      </c>
      <c r="S459" s="37">
        <f>Tabla1[[#This Row],[Valor total]]/'T.C.'!$B$2</f>
        <v>6138.550724637681</v>
      </c>
      <c r="T459" t="s">
        <v>2</v>
      </c>
      <c r="U459" t="s">
        <v>3</v>
      </c>
    </row>
    <row r="460" spans="1:21" x14ac:dyDescent="0.25">
      <c r="A460" t="s">
        <v>814</v>
      </c>
      <c r="B460" t="str">
        <f>LEFT(Tabla1[[#This Row],[Organización compras]],2)</f>
        <v>PE</v>
      </c>
      <c r="C460" t="s">
        <v>340</v>
      </c>
      <c r="D460">
        <v>802</v>
      </c>
      <c r="E460" t="str">
        <f>VLOOKUP(Tabla1[[#This Row],[Grupo de compras]],'Grupo compras'!$A$1:$B$115,2,FALSE)</f>
        <v>PE Ops Mall</v>
      </c>
      <c r="F460" t="s">
        <v>371</v>
      </c>
      <c r="G460" t="str">
        <f>LEFT(Tabla1[[#This Row],[Solicitud de pedido]],2)</f>
        <v>14</v>
      </c>
      <c r="H460" t="s">
        <v>1753</v>
      </c>
      <c r="I460" t="s">
        <v>105</v>
      </c>
      <c r="J460" t="s">
        <v>1754</v>
      </c>
      <c r="K460" t="s">
        <v>1755</v>
      </c>
      <c r="L460" s="1">
        <v>46065</v>
      </c>
      <c r="M460" t="s">
        <v>556</v>
      </c>
      <c r="N460" t="s">
        <v>46</v>
      </c>
      <c r="O460" t="s">
        <v>5</v>
      </c>
      <c r="P460" t="s">
        <v>119</v>
      </c>
      <c r="Q460" t="s">
        <v>120</v>
      </c>
      <c r="R460" s="2">
        <v>21178</v>
      </c>
      <c r="S460" s="37">
        <f>Tabla1[[#This Row],[Valor total]]/'T.C.'!$B$2</f>
        <v>6138.550724637681</v>
      </c>
      <c r="T460" t="s">
        <v>2</v>
      </c>
      <c r="U460" t="s">
        <v>3</v>
      </c>
    </row>
    <row r="461" spans="1:21" x14ac:dyDescent="0.25">
      <c r="A461" t="s">
        <v>814</v>
      </c>
      <c r="B461" t="str">
        <f>LEFT(Tabla1[[#This Row],[Organización compras]],2)</f>
        <v>PE</v>
      </c>
      <c r="C461" t="s">
        <v>340</v>
      </c>
      <c r="D461">
        <v>802</v>
      </c>
      <c r="E461" t="str">
        <f>VLOOKUP(Tabla1[[#This Row],[Grupo de compras]],'Grupo compras'!$A$1:$B$115,2,FALSE)</f>
        <v>PE Ops Mall</v>
      </c>
      <c r="F461" t="s">
        <v>371</v>
      </c>
      <c r="G461" t="str">
        <f>LEFT(Tabla1[[#This Row],[Solicitud de pedido]],2)</f>
        <v>14</v>
      </c>
      <c r="H461" t="s">
        <v>1753</v>
      </c>
      <c r="I461" t="s">
        <v>106</v>
      </c>
      <c r="J461" t="s">
        <v>1754</v>
      </c>
      <c r="K461" t="s">
        <v>1755</v>
      </c>
      <c r="L461" s="1">
        <v>46065</v>
      </c>
      <c r="M461" t="s">
        <v>556</v>
      </c>
      <c r="N461" t="s">
        <v>46</v>
      </c>
      <c r="O461" t="s">
        <v>5</v>
      </c>
      <c r="P461" t="s">
        <v>119</v>
      </c>
      <c r="Q461" t="s">
        <v>120</v>
      </c>
      <c r="R461" s="2">
        <v>21178</v>
      </c>
      <c r="S461" s="37">
        <f>Tabla1[[#This Row],[Valor total]]/'T.C.'!$B$2</f>
        <v>6138.550724637681</v>
      </c>
      <c r="T461" t="s">
        <v>2</v>
      </c>
      <c r="U461" t="s">
        <v>3</v>
      </c>
    </row>
    <row r="462" spans="1:21" x14ac:dyDescent="0.25">
      <c r="A462" t="s">
        <v>814</v>
      </c>
      <c r="B462" t="str">
        <f>LEFT(Tabla1[[#This Row],[Organización compras]],2)</f>
        <v>PE</v>
      </c>
      <c r="C462" t="s">
        <v>340</v>
      </c>
      <c r="D462">
        <v>802</v>
      </c>
      <c r="E462" t="str">
        <f>VLOOKUP(Tabla1[[#This Row],[Grupo de compras]],'Grupo compras'!$A$1:$B$115,2,FALSE)</f>
        <v>PE Ops Mall</v>
      </c>
      <c r="F462" t="s">
        <v>371</v>
      </c>
      <c r="G462" t="str">
        <f>LEFT(Tabla1[[#This Row],[Solicitud de pedido]],2)</f>
        <v>14</v>
      </c>
      <c r="H462" t="s">
        <v>1753</v>
      </c>
      <c r="I462" t="s">
        <v>107</v>
      </c>
      <c r="J462" t="s">
        <v>1754</v>
      </c>
      <c r="K462" t="s">
        <v>1755</v>
      </c>
      <c r="L462" s="1">
        <v>46065</v>
      </c>
      <c r="M462" t="s">
        <v>556</v>
      </c>
      <c r="N462" t="s">
        <v>46</v>
      </c>
      <c r="O462" t="s">
        <v>5</v>
      </c>
      <c r="P462" t="s">
        <v>119</v>
      </c>
      <c r="Q462" t="s">
        <v>120</v>
      </c>
      <c r="R462" s="2">
        <v>21178</v>
      </c>
      <c r="S462" s="37">
        <f>Tabla1[[#This Row],[Valor total]]/'T.C.'!$B$2</f>
        <v>6138.550724637681</v>
      </c>
      <c r="T462" t="s">
        <v>2</v>
      </c>
      <c r="U462" t="s">
        <v>3</v>
      </c>
    </row>
    <row r="463" spans="1:21" x14ac:dyDescent="0.25">
      <c r="A463" t="s">
        <v>1756</v>
      </c>
      <c r="B463" t="str">
        <f>LEFT(Tabla1[[#This Row],[Organización compras]],2)</f>
        <v>CL</v>
      </c>
      <c r="C463" t="s">
        <v>339</v>
      </c>
      <c r="D463">
        <v>602</v>
      </c>
      <c r="E463" t="str">
        <f>VLOOKUP(Tabla1[[#This Row],[Grupo de compras]],'Grupo compras'!$A$1:$B$115,2,FALSE)</f>
        <v>CL Ops Mall</v>
      </c>
      <c r="F463" t="s">
        <v>20</v>
      </c>
      <c r="G463" t="str">
        <f>LEFT(Tabla1[[#This Row],[Solicitud de pedido]],2)</f>
        <v>12</v>
      </c>
      <c r="H463" t="s">
        <v>1757</v>
      </c>
      <c r="I463" t="s">
        <v>88</v>
      </c>
      <c r="J463" t="s">
        <v>1758</v>
      </c>
      <c r="K463" t="s">
        <v>1759</v>
      </c>
      <c r="L463" s="1">
        <v>46034</v>
      </c>
      <c r="M463" t="s">
        <v>21</v>
      </c>
      <c r="N463" t="s">
        <v>1</v>
      </c>
      <c r="O463" t="s">
        <v>0</v>
      </c>
      <c r="P463" t="s">
        <v>94</v>
      </c>
      <c r="Q463" t="s">
        <v>95</v>
      </c>
      <c r="R463" s="2">
        <v>5600000</v>
      </c>
      <c r="S463" s="37">
        <f>Tabla1[[#This Row],[Valor total]]/'T.C.'!$B$3</f>
        <v>6047.9733889170893</v>
      </c>
      <c r="T463" t="s">
        <v>6</v>
      </c>
      <c r="U463" t="s">
        <v>3</v>
      </c>
    </row>
    <row r="464" spans="1:21" x14ac:dyDescent="0.25">
      <c r="A464" t="s">
        <v>53</v>
      </c>
      <c r="B464" t="str">
        <f>LEFT(Tabla1[[#This Row],[Organización compras]],2)</f>
        <v>CO</v>
      </c>
      <c r="C464" t="s">
        <v>338</v>
      </c>
      <c r="D464">
        <v>702</v>
      </c>
      <c r="E464" t="str">
        <f>VLOOKUP(Tabla1[[#This Row],[Grupo de compras]],'Grupo compras'!$A$1:$B$115,2,FALSE)</f>
        <v>CO Ops Mall</v>
      </c>
      <c r="F464" t="s">
        <v>54</v>
      </c>
      <c r="G464" t="str">
        <f>LEFT(Tabla1[[#This Row],[Solicitud de pedido]],2)</f>
        <v>12</v>
      </c>
      <c r="H464" t="s">
        <v>1760</v>
      </c>
      <c r="I464" t="s">
        <v>88</v>
      </c>
      <c r="J464" t="s">
        <v>1761</v>
      </c>
      <c r="K464" t="s">
        <v>1762</v>
      </c>
      <c r="L464" s="1">
        <v>46069</v>
      </c>
      <c r="M464" t="s">
        <v>55</v>
      </c>
      <c r="N464" t="s">
        <v>1</v>
      </c>
      <c r="O464" t="s">
        <v>0</v>
      </c>
      <c r="P464" t="s">
        <v>1763</v>
      </c>
      <c r="Q464" t="s">
        <v>1764</v>
      </c>
      <c r="R464" s="2">
        <v>22102368</v>
      </c>
      <c r="S464" s="37">
        <f>Tabla1[[#This Row],[Valor total]]/'T.C.'!$B$5</f>
        <v>6009.3442088091351</v>
      </c>
      <c r="T464" t="s">
        <v>18</v>
      </c>
      <c r="U464" t="s">
        <v>3</v>
      </c>
    </row>
    <row r="465" spans="1:21" x14ac:dyDescent="0.25">
      <c r="A465" t="s">
        <v>12</v>
      </c>
      <c r="B465" t="str">
        <f>LEFT(Tabla1[[#This Row],[Organización compras]],2)</f>
        <v>PE</v>
      </c>
      <c r="C465" t="s">
        <v>340</v>
      </c>
      <c r="D465">
        <v>816</v>
      </c>
      <c r="E465" t="str">
        <f>VLOOKUP(Tabla1[[#This Row],[Grupo de compras]],'Grupo compras'!$A$1:$B$115,2,FALSE)</f>
        <v>PE Sgcia Infra</v>
      </c>
      <c r="F465" t="s">
        <v>1765</v>
      </c>
      <c r="G465" t="str">
        <f>LEFT(Tabla1[[#This Row],[Solicitud de pedido]],2)</f>
        <v>12</v>
      </c>
      <c r="H465" t="s">
        <v>1766</v>
      </c>
      <c r="I465" t="s">
        <v>88</v>
      </c>
      <c r="J465" t="s">
        <v>1767</v>
      </c>
      <c r="K465" t="s">
        <v>1768</v>
      </c>
      <c r="L465" s="1">
        <v>46035</v>
      </c>
      <c r="M465" t="s">
        <v>400</v>
      </c>
      <c r="N465" t="s">
        <v>1</v>
      </c>
      <c r="O465" t="s">
        <v>5</v>
      </c>
      <c r="P465" t="s">
        <v>1769</v>
      </c>
      <c r="Q465" t="s">
        <v>1770</v>
      </c>
      <c r="R465" s="2">
        <v>6000</v>
      </c>
      <c r="S465" s="37">
        <f>Tabla1[[#This Row],[Valor total]]</f>
        <v>6000</v>
      </c>
      <c r="T465" t="s">
        <v>662</v>
      </c>
      <c r="U465" t="s">
        <v>3</v>
      </c>
    </row>
    <row r="466" spans="1:21" x14ac:dyDescent="0.25">
      <c r="A466" t="s">
        <v>717</v>
      </c>
      <c r="B466" t="str">
        <f>LEFT(Tabla1[[#This Row],[Organización compras]],2)</f>
        <v>PE</v>
      </c>
      <c r="C466" t="s">
        <v>340</v>
      </c>
      <c r="D466">
        <v>809</v>
      </c>
      <c r="E466" t="str">
        <f>VLOOKUP(Tabla1[[#This Row],[Grupo de compras]],'Grupo compras'!$A$1:$B$115,2,FALSE)</f>
        <v>PE Gcia Marketing</v>
      </c>
      <c r="F466" t="s">
        <v>984</v>
      </c>
      <c r="G466" t="str">
        <f>LEFT(Tabla1[[#This Row],[Solicitud de pedido]],2)</f>
        <v>12</v>
      </c>
      <c r="H466" t="s">
        <v>1771</v>
      </c>
      <c r="I466" t="s">
        <v>88</v>
      </c>
      <c r="J466" t="s">
        <v>1772</v>
      </c>
      <c r="K466" t="s">
        <v>1773</v>
      </c>
      <c r="L466" s="1">
        <v>46076</v>
      </c>
      <c r="M466" t="s">
        <v>406</v>
      </c>
      <c r="N466" t="s">
        <v>1</v>
      </c>
      <c r="O466" t="s">
        <v>0</v>
      </c>
      <c r="P466" t="s">
        <v>1774</v>
      </c>
      <c r="Q466" t="s">
        <v>1775</v>
      </c>
      <c r="R466" s="2">
        <v>6000</v>
      </c>
      <c r="S466" s="37">
        <f>Tabla1[[#This Row],[Valor total]]</f>
        <v>6000</v>
      </c>
      <c r="T466" t="s">
        <v>662</v>
      </c>
      <c r="U466" t="s">
        <v>3</v>
      </c>
    </row>
    <row r="467" spans="1:21" x14ac:dyDescent="0.25">
      <c r="A467" t="s">
        <v>717</v>
      </c>
      <c r="B467" t="str">
        <f>LEFT(Tabla1[[#This Row],[Organización compras]],2)</f>
        <v>PE</v>
      </c>
      <c r="C467" t="s">
        <v>340</v>
      </c>
      <c r="D467">
        <v>809</v>
      </c>
      <c r="E467" t="str">
        <f>VLOOKUP(Tabla1[[#This Row],[Grupo de compras]],'Grupo compras'!$A$1:$B$115,2,FALSE)</f>
        <v>PE Gcia Marketing</v>
      </c>
      <c r="F467" t="s">
        <v>984</v>
      </c>
      <c r="G467" t="str">
        <f>LEFT(Tabla1[[#This Row],[Solicitud de pedido]],2)</f>
        <v>12</v>
      </c>
      <c r="H467" t="s">
        <v>1771</v>
      </c>
      <c r="I467" t="s">
        <v>89</v>
      </c>
      <c r="J467" t="s">
        <v>1772</v>
      </c>
      <c r="K467" t="s">
        <v>1776</v>
      </c>
      <c r="L467" s="1">
        <v>46076</v>
      </c>
      <c r="M467" t="s">
        <v>406</v>
      </c>
      <c r="N467" t="s">
        <v>1</v>
      </c>
      <c r="O467" t="s">
        <v>0</v>
      </c>
      <c r="P467" t="s">
        <v>1774</v>
      </c>
      <c r="Q467" t="s">
        <v>1775</v>
      </c>
      <c r="R467" s="2">
        <v>6000</v>
      </c>
      <c r="S467" s="37">
        <f>Tabla1[[#This Row],[Valor total]]</f>
        <v>6000</v>
      </c>
      <c r="T467" t="s">
        <v>662</v>
      </c>
      <c r="U467" t="s">
        <v>3</v>
      </c>
    </row>
    <row r="468" spans="1:21" x14ac:dyDescent="0.25">
      <c r="A468" t="s">
        <v>717</v>
      </c>
      <c r="B468" t="str">
        <f>LEFT(Tabla1[[#This Row],[Organización compras]],2)</f>
        <v>PE</v>
      </c>
      <c r="C468" t="s">
        <v>340</v>
      </c>
      <c r="D468">
        <v>809</v>
      </c>
      <c r="E468" t="str">
        <f>VLOOKUP(Tabla1[[#This Row],[Grupo de compras]],'Grupo compras'!$A$1:$B$115,2,FALSE)</f>
        <v>PE Gcia Marketing</v>
      </c>
      <c r="F468" t="s">
        <v>984</v>
      </c>
      <c r="H468" t="s">
        <v>12409</v>
      </c>
      <c r="I468" t="s">
        <v>88</v>
      </c>
      <c r="J468" t="s">
        <v>12410</v>
      </c>
      <c r="K468" t="s">
        <v>12411</v>
      </c>
      <c r="L468" s="1">
        <v>46098</v>
      </c>
      <c r="M468" t="s">
        <v>406</v>
      </c>
      <c r="N468" t="s">
        <v>1</v>
      </c>
      <c r="O468" t="s">
        <v>0</v>
      </c>
      <c r="P468" t="s">
        <v>1774</v>
      </c>
      <c r="Q468" t="s">
        <v>1775</v>
      </c>
      <c r="R468" s="2">
        <v>6000</v>
      </c>
      <c r="S468" s="37">
        <f>Tabla1[[#This Row],[Valor total]]</f>
        <v>6000</v>
      </c>
      <c r="T468" t="s">
        <v>662</v>
      </c>
      <c r="U468" t="s">
        <v>3</v>
      </c>
    </row>
    <row r="469" spans="1:21" x14ac:dyDescent="0.25">
      <c r="A469" t="s">
        <v>31</v>
      </c>
      <c r="B469" t="str">
        <f>LEFT(Tabla1[[#This Row],[Organización compras]],2)</f>
        <v>CO</v>
      </c>
      <c r="C469" t="s">
        <v>338</v>
      </c>
      <c r="D469">
        <v>702</v>
      </c>
      <c r="E469" t="str">
        <f>VLOOKUP(Tabla1[[#This Row],[Grupo de compras]],'Grupo compras'!$A$1:$B$115,2,FALSE)</f>
        <v>CO Ops Mall</v>
      </c>
      <c r="F469" t="s">
        <v>210</v>
      </c>
      <c r="G469" t="str">
        <f>LEFT(Tabla1[[#This Row],[Solicitud de pedido]],2)</f>
        <v>12</v>
      </c>
      <c r="H469" t="s">
        <v>1777</v>
      </c>
      <c r="I469" t="s">
        <v>88</v>
      </c>
      <c r="J469" t="s">
        <v>1778</v>
      </c>
      <c r="K469" t="s">
        <v>1779</v>
      </c>
      <c r="L469" s="1">
        <v>46078</v>
      </c>
      <c r="M469" t="s">
        <v>32</v>
      </c>
      <c r="N469" t="s">
        <v>1</v>
      </c>
      <c r="O469" t="s">
        <v>0</v>
      </c>
      <c r="P469" t="s">
        <v>218</v>
      </c>
      <c r="Q469" t="s">
        <v>219</v>
      </c>
      <c r="R469" s="2">
        <v>21970986</v>
      </c>
      <c r="S469" s="37">
        <f>Tabla1[[#This Row],[Valor total]]/'T.C.'!$B$5</f>
        <v>5973.6231647634586</v>
      </c>
      <c r="T469" t="s">
        <v>18</v>
      </c>
      <c r="U469" t="s">
        <v>3</v>
      </c>
    </row>
    <row r="470" spans="1:21" x14ac:dyDescent="0.25">
      <c r="A470" t="s">
        <v>63</v>
      </c>
      <c r="B470" t="str">
        <f>LEFT(Tabla1[[#This Row],[Organización compras]],2)</f>
        <v>CO</v>
      </c>
      <c r="C470" t="s">
        <v>338</v>
      </c>
      <c r="D470">
        <v>702</v>
      </c>
      <c r="E470" t="str">
        <f>VLOOKUP(Tabla1[[#This Row],[Grupo de compras]],'Grupo compras'!$A$1:$B$115,2,FALSE)</f>
        <v>CO Ops Mall</v>
      </c>
      <c r="F470" t="s">
        <v>1281</v>
      </c>
      <c r="G470" t="str">
        <f>LEFT(Tabla1[[#This Row],[Solicitud de pedido]],2)</f>
        <v>12</v>
      </c>
      <c r="H470" t="s">
        <v>1780</v>
      </c>
      <c r="I470" t="s">
        <v>88</v>
      </c>
      <c r="J470" t="s">
        <v>1781</v>
      </c>
      <c r="K470" t="s">
        <v>1782</v>
      </c>
      <c r="L470" s="1">
        <v>46090</v>
      </c>
      <c r="M470" t="s">
        <v>1067</v>
      </c>
      <c r="N470" t="s">
        <v>1</v>
      </c>
      <c r="O470" t="s">
        <v>0</v>
      </c>
      <c r="P470" t="s">
        <v>1783</v>
      </c>
      <c r="Q470" t="s">
        <v>1784</v>
      </c>
      <c r="R470" s="2">
        <v>21903772</v>
      </c>
      <c r="S470" s="37">
        <f>Tabla1[[#This Row],[Valor total]]/'T.C.'!$B$5</f>
        <v>5955.3485589994561</v>
      </c>
      <c r="T470" t="s">
        <v>18</v>
      </c>
      <c r="U470" t="s">
        <v>3</v>
      </c>
    </row>
    <row r="471" spans="1:21" x14ac:dyDescent="0.25">
      <c r="A471" t="s">
        <v>4</v>
      </c>
      <c r="B471" t="str">
        <f>LEFT(Tabla1[[#This Row],[Organización compras]],2)</f>
        <v>CL</v>
      </c>
      <c r="C471" t="s">
        <v>339</v>
      </c>
      <c r="D471">
        <v>604</v>
      </c>
      <c r="E471" t="str">
        <f>VLOOKUP(Tabla1[[#This Row],[Grupo de compras]],'Grupo compras'!$A$1:$B$115,2,FALSE)</f>
        <v>CL Marketing Mall</v>
      </c>
      <c r="F471" t="s">
        <v>60</v>
      </c>
      <c r="G471" t="str">
        <f>LEFT(Tabla1[[#This Row],[Solicitud de pedido]],2)</f>
        <v>12</v>
      </c>
      <c r="H471" t="s">
        <v>1785</v>
      </c>
      <c r="I471" t="s">
        <v>88</v>
      </c>
      <c r="J471" t="s">
        <v>1786</v>
      </c>
      <c r="K471" t="s">
        <v>1387</v>
      </c>
      <c r="L471" s="1">
        <v>46062</v>
      </c>
      <c r="M471" t="s">
        <v>60</v>
      </c>
      <c r="N471" t="s">
        <v>1</v>
      </c>
      <c r="O471" t="s">
        <v>0</v>
      </c>
      <c r="P471" t="s">
        <v>1787</v>
      </c>
      <c r="Q471" t="s">
        <v>1788</v>
      </c>
      <c r="R471" s="2">
        <v>5451000</v>
      </c>
      <c r="S471" s="37">
        <f>Tabla1[[#This Row],[Valor total]]/'T.C.'!$B$3</f>
        <v>5887.0540969619733</v>
      </c>
      <c r="T471" t="s">
        <v>6</v>
      </c>
      <c r="U471" t="s">
        <v>3</v>
      </c>
    </row>
    <row r="472" spans="1:21" x14ac:dyDescent="0.25">
      <c r="A472" t="s">
        <v>16</v>
      </c>
      <c r="B472" t="str">
        <f>LEFT(Tabla1[[#This Row],[Organización compras]],2)</f>
        <v>PE</v>
      </c>
      <c r="C472" t="s">
        <v>681</v>
      </c>
      <c r="D472">
        <v>802</v>
      </c>
      <c r="E472" t="str">
        <f>VLOOKUP(Tabla1[[#This Row],[Grupo de compras]],'Grupo compras'!$A$1:$B$115,2,FALSE)</f>
        <v>PE Ops Mall</v>
      </c>
      <c r="F472" t="s">
        <v>1789</v>
      </c>
      <c r="G472" t="str">
        <f>LEFT(Tabla1[[#This Row],[Solicitud de pedido]],2)</f>
        <v>12</v>
      </c>
      <c r="H472" t="s">
        <v>1790</v>
      </c>
      <c r="I472" t="s">
        <v>88</v>
      </c>
      <c r="J472" t="s">
        <v>1791</v>
      </c>
      <c r="K472" t="s">
        <v>1792</v>
      </c>
      <c r="L472" s="1">
        <v>46058</v>
      </c>
      <c r="M472" t="s">
        <v>43</v>
      </c>
      <c r="N472" t="s">
        <v>1</v>
      </c>
      <c r="O472" t="s">
        <v>44</v>
      </c>
      <c r="P472" t="s">
        <v>1793</v>
      </c>
      <c r="Q472" t="s">
        <v>1794</v>
      </c>
      <c r="R472" s="2">
        <v>20200</v>
      </c>
      <c r="S472" s="37">
        <f>Tabla1[[#This Row],[Valor total]]/'T.C.'!$B$2</f>
        <v>5855.072463768116</v>
      </c>
      <c r="T472" t="s">
        <v>2</v>
      </c>
      <c r="U472" t="s">
        <v>3</v>
      </c>
    </row>
    <row r="473" spans="1:21" x14ac:dyDescent="0.25">
      <c r="A473" t="s">
        <v>4</v>
      </c>
      <c r="B473" t="str">
        <f>LEFT(Tabla1[[#This Row],[Organización compras]],2)</f>
        <v>CL</v>
      </c>
      <c r="C473" t="s">
        <v>339</v>
      </c>
      <c r="D473">
        <v>612</v>
      </c>
      <c r="E473" t="str">
        <f>VLOOKUP(Tabla1[[#This Row],[Grupo de compras]],'Grupo compras'!$A$1:$B$115,2,FALSE)</f>
        <v>CL Serv al Cliente</v>
      </c>
      <c r="F473" t="s">
        <v>1513</v>
      </c>
      <c r="G473" t="str">
        <f>LEFT(Tabla1[[#This Row],[Solicitud de pedido]],2)</f>
        <v>12</v>
      </c>
      <c r="H473" t="s">
        <v>1795</v>
      </c>
      <c r="I473" t="s">
        <v>88</v>
      </c>
      <c r="J473" t="s">
        <v>1796</v>
      </c>
      <c r="K473" t="s">
        <v>1797</v>
      </c>
      <c r="L473" s="1">
        <v>46066</v>
      </c>
      <c r="M473" t="s">
        <v>1517</v>
      </c>
      <c r="N473" t="s">
        <v>1</v>
      </c>
      <c r="O473" t="s">
        <v>0</v>
      </c>
      <c r="P473" t="s">
        <v>1518</v>
      </c>
      <c r="Q473" t="s">
        <v>1519</v>
      </c>
      <c r="R473" s="2">
        <v>5400000</v>
      </c>
      <c r="S473" s="37">
        <f>Tabla1[[#This Row],[Valor total]]/'T.C.'!$B$3</f>
        <v>5831.9743393129074</v>
      </c>
      <c r="T473" t="s">
        <v>6</v>
      </c>
      <c r="U473" t="s">
        <v>3</v>
      </c>
    </row>
    <row r="474" spans="1:21" x14ac:dyDescent="0.25">
      <c r="A474" t="s">
        <v>7</v>
      </c>
      <c r="B474" t="str">
        <f>LEFT(Tabla1[[#This Row],[Organización compras]],2)</f>
        <v>CL</v>
      </c>
      <c r="C474" t="s">
        <v>339</v>
      </c>
      <c r="D474">
        <v>612</v>
      </c>
      <c r="E474" t="str">
        <f>VLOOKUP(Tabla1[[#This Row],[Grupo de compras]],'Grupo compras'!$A$1:$B$115,2,FALSE)</f>
        <v>CL Serv al Cliente</v>
      </c>
      <c r="F474" t="s">
        <v>1513</v>
      </c>
      <c r="G474" t="str">
        <f>LEFT(Tabla1[[#This Row],[Solicitud de pedido]],2)</f>
        <v>12</v>
      </c>
      <c r="H474" t="s">
        <v>1798</v>
      </c>
      <c r="I474" t="s">
        <v>88</v>
      </c>
      <c r="J474" t="s">
        <v>1799</v>
      </c>
      <c r="K474" t="s">
        <v>1800</v>
      </c>
      <c r="L474" s="1">
        <v>46066</v>
      </c>
      <c r="M474" t="s">
        <v>1517</v>
      </c>
      <c r="N474" t="s">
        <v>1</v>
      </c>
      <c r="O474" t="s">
        <v>0</v>
      </c>
      <c r="P474" t="s">
        <v>1518</v>
      </c>
      <c r="Q474" t="s">
        <v>1519</v>
      </c>
      <c r="R474" s="2">
        <v>5400000</v>
      </c>
      <c r="S474" s="37">
        <f>Tabla1[[#This Row],[Valor total]]/'T.C.'!$B$3</f>
        <v>5831.9743393129074</v>
      </c>
      <c r="T474" t="s">
        <v>6</v>
      </c>
      <c r="U474" t="s">
        <v>3</v>
      </c>
    </row>
    <row r="475" spans="1:21" x14ac:dyDescent="0.25">
      <c r="A475" t="s">
        <v>1239</v>
      </c>
      <c r="B475" t="str">
        <f>LEFT(Tabla1[[#This Row],[Organización compras]],2)</f>
        <v>PE</v>
      </c>
      <c r="C475" t="s">
        <v>340</v>
      </c>
      <c r="D475">
        <v>816</v>
      </c>
      <c r="E475" t="str">
        <f>VLOOKUP(Tabla1[[#This Row],[Grupo de compras]],'Grupo compras'!$A$1:$B$115,2,FALSE)</f>
        <v>PE Sgcia Infra</v>
      </c>
      <c r="F475" t="s">
        <v>376</v>
      </c>
      <c r="H475" t="s">
        <v>12870</v>
      </c>
      <c r="I475" t="s">
        <v>88</v>
      </c>
      <c r="J475" t="s">
        <v>12871</v>
      </c>
      <c r="K475" t="s">
        <v>12872</v>
      </c>
      <c r="L475" s="1">
        <v>46100</v>
      </c>
      <c r="M475" t="s">
        <v>400</v>
      </c>
      <c r="N475" t="s">
        <v>1</v>
      </c>
      <c r="O475" t="s">
        <v>5</v>
      </c>
      <c r="P475" t="s">
        <v>9969</v>
      </c>
      <c r="Q475" t="s">
        <v>9970</v>
      </c>
      <c r="R475" s="2">
        <v>20037.71</v>
      </c>
      <c r="S475" s="37">
        <f>Tabla1[[#This Row],[Valor total]]/'T.C.'!$B$2</f>
        <v>5808.0318840579703</v>
      </c>
      <c r="T475" t="s">
        <v>2</v>
      </c>
      <c r="U475" t="s">
        <v>3</v>
      </c>
    </row>
    <row r="476" spans="1:21" x14ac:dyDescent="0.25">
      <c r="A476" t="s">
        <v>63</v>
      </c>
      <c r="B476" t="str">
        <f>LEFT(Tabla1[[#This Row],[Organización compras]],2)</f>
        <v>CO</v>
      </c>
      <c r="C476" t="s">
        <v>338</v>
      </c>
      <c r="D476">
        <v>702</v>
      </c>
      <c r="E476" t="str">
        <f>VLOOKUP(Tabla1[[#This Row],[Grupo de compras]],'Grupo compras'!$A$1:$B$115,2,FALSE)</f>
        <v>CO Ops Mall</v>
      </c>
      <c r="F476" t="s">
        <v>1281</v>
      </c>
      <c r="G476" t="str">
        <f>LEFT(Tabla1[[#This Row],[Solicitud de pedido]],2)</f>
        <v>12</v>
      </c>
      <c r="H476" t="s">
        <v>1801</v>
      </c>
      <c r="I476" t="s">
        <v>88</v>
      </c>
      <c r="J476" t="s">
        <v>1802</v>
      </c>
      <c r="K476" t="s">
        <v>1803</v>
      </c>
      <c r="L476" s="1">
        <v>46090</v>
      </c>
      <c r="M476" t="s">
        <v>1067</v>
      </c>
      <c r="N476" t="s">
        <v>1</v>
      </c>
      <c r="O476" t="s">
        <v>0</v>
      </c>
      <c r="P476" t="s">
        <v>33</v>
      </c>
      <c r="Q476" t="s">
        <v>34</v>
      </c>
      <c r="R476" s="2">
        <v>21332897</v>
      </c>
      <c r="S476" s="37">
        <f>Tabla1[[#This Row],[Valor total]]/'T.C.'!$B$5</f>
        <v>5800.1351277868407</v>
      </c>
      <c r="T476" t="s">
        <v>18</v>
      </c>
      <c r="U476" t="s">
        <v>3</v>
      </c>
    </row>
    <row r="477" spans="1:21" x14ac:dyDescent="0.25">
      <c r="A477" t="s">
        <v>717</v>
      </c>
      <c r="B477" t="str">
        <f>LEFT(Tabla1[[#This Row],[Organización compras]],2)</f>
        <v>PE</v>
      </c>
      <c r="C477" t="s">
        <v>340</v>
      </c>
      <c r="D477">
        <v>801</v>
      </c>
      <c r="E477" t="str">
        <f>VLOOKUP(Tabla1[[#This Row],[Grupo de compras]],'Grupo compras'!$A$1:$B$115,2,FALSE)</f>
        <v>PE Center Manager</v>
      </c>
      <c r="F477" t="s">
        <v>1233</v>
      </c>
      <c r="G477" t="str">
        <f>LEFT(Tabla1[[#This Row],[Solicitud de pedido]],2)</f>
        <v>12</v>
      </c>
      <c r="H477" t="s">
        <v>1804</v>
      </c>
      <c r="I477" t="s">
        <v>88</v>
      </c>
      <c r="J477" t="s">
        <v>1805</v>
      </c>
      <c r="K477" t="s">
        <v>1806</v>
      </c>
      <c r="L477" s="1">
        <v>46085</v>
      </c>
      <c r="M477" t="s">
        <v>819</v>
      </c>
      <c r="N477" t="s">
        <v>1</v>
      </c>
      <c r="O477" t="s">
        <v>0</v>
      </c>
      <c r="P477" t="s">
        <v>1807</v>
      </c>
      <c r="Q477" t="s">
        <v>1808</v>
      </c>
      <c r="R477" s="2">
        <v>19966.8</v>
      </c>
      <c r="S477" s="37">
        <f>Tabla1[[#This Row],[Valor total]]/'T.C.'!$B$2</f>
        <v>5787.478260869565</v>
      </c>
      <c r="T477" t="s">
        <v>2</v>
      </c>
      <c r="U477" t="s">
        <v>3</v>
      </c>
    </row>
    <row r="478" spans="1:21" x14ac:dyDescent="0.25">
      <c r="A478" t="s">
        <v>763</v>
      </c>
      <c r="B478" t="str">
        <f>LEFT(Tabla1[[#This Row],[Organización compras]],2)</f>
        <v>CL</v>
      </c>
      <c r="C478" t="s">
        <v>339</v>
      </c>
      <c r="D478">
        <v>602</v>
      </c>
      <c r="E478" t="str">
        <f>VLOOKUP(Tabla1[[#This Row],[Grupo de compras]],'Grupo compras'!$A$1:$B$115,2,FALSE)</f>
        <v>CL Ops Mall</v>
      </c>
      <c r="F478" t="s">
        <v>1809</v>
      </c>
      <c r="G478" t="str">
        <f>LEFT(Tabla1[[#This Row],[Solicitud de pedido]],2)</f>
        <v>12</v>
      </c>
      <c r="H478" t="s">
        <v>1810</v>
      </c>
      <c r="I478" t="s">
        <v>88</v>
      </c>
      <c r="J478" t="s">
        <v>1811</v>
      </c>
      <c r="K478" t="s">
        <v>1812</v>
      </c>
      <c r="L478" s="1">
        <v>46066</v>
      </c>
      <c r="M478" t="s">
        <v>1813</v>
      </c>
      <c r="N478" t="s">
        <v>1</v>
      </c>
      <c r="O478" t="s">
        <v>0</v>
      </c>
      <c r="P478" t="s">
        <v>1814</v>
      </c>
      <c r="Q478" t="s">
        <v>1815</v>
      </c>
      <c r="R478" s="2">
        <v>5354144</v>
      </c>
      <c r="S478" s="37">
        <f>Tabla1[[#This Row],[Valor total]]/'T.C.'!$B$3</f>
        <v>5782.4500772196607</v>
      </c>
      <c r="T478" t="s">
        <v>6</v>
      </c>
      <c r="U478" t="s">
        <v>3</v>
      </c>
    </row>
    <row r="479" spans="1:21" x14ac:dyDescent="0.25">
      <c r="A479" t="s">
        <v>7</v>
      </c>
      <c r="B479" t="str">
        <f>LEFT(Tabla1[[#This Row],[Organización compras]],2)</f>
        <v>CL</v>
      </c>
      <c r="C479" t="s">
        <v>339</v>
      </c>
      <c r="D479">
        <v>901</v>
      </c>
      <c r="E479" t="str">
        <f>VLOOKUP(Tabla1[[#This Row],[Grupo de compras]],'Grupo compras'!$A$1:$B$115,2,FALSE)</f>
        <v>Corp Gcia Contral</v>
      </c>
      <c r="F479" t="s">
        <v>1816</v>
      </c>
      <c r="G479" t="str">
        <f>LEFT(Tabla1[[#This Row],[Solicitud de pedido]],2)</f>
        <v>12</v>
      </c>
      <c r="H479" t="s">
        <v>1817</v>
      </c>
      <c r="I479" t="s">
        <v>88</v>
      </c>
      <c r="J479" t="s">
        <v>1818</v>
      </c>
      <c r="K479" t="s">
        <v>1819</v>
      </c>
      <c r="L479" s="1">
        <v>46024</v>
      </c>
      <c r="M479" t="s">
        <v>1816</v>
      </c>
      <c r="N479" t="s">
        <v>1</v>
      </c>
      <c r="O479" t="s">
        <v>0</v>
      </c>
      <c r="P479" t="s">
        <v>1820</v>
      </c>
      <c r="Q479" t="s">
        <v>1821</v>
      </c>
      <c r="R479" s="2">
        <v>5749.67</v>
      </c>
      <c r="S479" s="37">
        <f>Tabla1[[#This Row],[Valor total]]</f>
        <v>5749.67</v>
      </c>
      <c r="T479" t="s">
        <v>662</v>
      </c>
      <c r="U479" t="s">
        <v>3</v>
      </c>
    </row>
    <row r="480" spans="1:21" x14ac:dyDescent="0.25">
      <c r="A480" t="s">
        <v>7</v>
      </c>
      <c r="B480" t="str">
        <f>LEFT(Tabla1[[#This Row],[Organización compras]],2)</f>
        <v>CL</v>
      </c>
      <c r="C480" t="s">
        <v>339</v>
      </c>
      <c r="D480">
        <v>602</v>
      </c>
      <c r="E480" t="str">
        <f>VLOOKUP(Tabla1[[#This Row],[Grupo de compras]],'Grupo compras'!$A$1:$B$115,2,FALSE)</f>
        <v>CL Ops Mall</v>
      </c>
      <c r="F480" t="s">
        <v>869</v>
      </c>
      <c r="G480" t="str">
        <f>LEFT(Tabla1[[#This Row],[Solicitud de pedido]],2)</f>
        <v>12</v>
      </c>
      <c r="H480" t="s">
        <v>1822</v>
      </c>
      <c r="I480" t="s">
        <v>88</v>
      </c>
      <c r="J480" t="s">
        <v>1823</v>
      </c>
      <c r="K480" t="s">
        <v>1824</v>
      </c>
      <c r="L480" s="1">
        <v>46066</v>
      </c>
      <c r="M480" t="s">
        <v>79</v>
      </c>
      <c r="N480" t="s">
        <v>1</v>
      </c>
      <c r="O480" t="s">
        <v>0</v>
      </c>
      <c r="P480" t="s">
        <v>72</v>
      </c>
      <c r="Q480" t="s">
        <v>73</v>
      </c>
      <c r="R480" s="2">
        <v>5323320</v>
      </c>
      <c r="S480" s="37">
        <f>Tabla1[[#This Row],[Valor total]]/'T.C.'!$B$3</f>
        <v>5749.1603036946644</v>
      </c>
      <c r="T480" t="s">
        <v>6</v>
      </c>
      <c r="U480" t="s">
        <v>3</v>
      </c>
    </row>
    <row r="481" spans="1:21" x14ac:dyDescent="0.25">
      <c r="A481" t="s">
        <v>53</v>
      </c>
      <c r="B481" t="str">
        <f>LEFT(Tabla1[[#This Row],[Organización compras]],2)</f>
        <v>CO</v>
      </c>
      <c r="C481" t="s">
        <v>338</v>
      </c>
      <c r="D481">
        <v>702</v>
      </c>
      <c r="E481" t="str">
        <f>VLOOKUP(Tabla1[[#This Row],[Grupo de compras]],'Grupo compras'!$A$1:$B$115,2,FALSE)</f>
        <v>CO Ops Mall</v>
      </c>
      <c r="F481" t="s">
        <v>54</v>
      </c>
      <c r="G481" t="str">
        <f>LEFT(Tabla1[[#This Row],[Solicitud de pedido]],2)</f>
        <v>12</v>
      </c>
      <c r="H481" t="s">
        <v>1825</v>
      </c>
      <c r="I481" t="s">
        <v>88</v>
      </c>
      <c r="J481" t="s">
        <v>1826</v>
      </c>
      <c r="K481" t="s">
        <v>1827</v>
      </c>
      <c r="L481" s="1">
        <v>46058</v>
      </c>
      <c r="M481" t="s">
        <v>55</v>
      </c>
      <c r="N481" t="s">
        <v>1</v>
      </c>
      <c r="O481" t="s">
        <v>0</v>
      </c>
      <c r="P481" t="s">
        <v>902</v>
      </c>
      <c r="Q481" t="s">
        <v>903</v>
      </c>
      <c r="R481" s="2">
        <v>20826960</v>
      </c>
      <c r="S481" s="37">
        <f>Tabla1[[#This Row],[Valor total]]/'T.C.'!$B$5</f>
        <v>5662.5774877650902</v>
      </c>
      <c r="T481" t="s">
        <v>18</v>
      </c>
      <c r="U481" t="s">
        <v>3</v>
      </c>
    </row>
    <row r="482" spans="1:21" x14ac:dyDescent="0.25">
      <c r="A482" t="s">
        <v>24</v>
      </c>
      <c r="B482" t="str">
        <f>LEFT(Tabla1[[#This Row],[Organización compras]],2)</f>
        <v>CL</v>
      </c>
      <c r="C482" t="s">
        <v>339</v>
      </c>
      <c r="D482">
        <v>602</v>
      </c>
      <c r="E482" t="str">
        <f>VLOOKUP(Tabla1[[#This Row],[Grupo de compras]],'Grupo compras'!$A$1:$B$115,2,FALSE)</f>
        <v>CL Ops Mall</v>
      </c>
      <c r="F482" t="s">
        <v>24</v>
      </c>
      <c r="G482" t="str">
        <f>LEFT(Tabla1[[#This Row],[Solicitud de pedido]],2)</f>
        <v>12</v>
      </c>
      <c r="H482" t="s">
        <v>1828</v>
      </c>
      <c r="I482" t="s">
        <v>88</v>
      </c>
      <c r="J482" t="s">
        <v>1829</v>
      </c>
      <c r="K482" t="s">
        <v>1830</v>
      </c>
      <c r="L482" s="1">
        <v>46045</v>
      </c>
      <c r="M482" t="s">
        <v>728</v>
      </c>
      <c r="N482" t="s">
        <v>1</v>
      </c>
      <c r="O482" t="s">
        <v>0</v>
      </c>
      <c r="P482" t="s">
        <v>1831</v>
      </c>
      <c r="Q482" t="s">
        <v>1832</v>
      </c>
      <c r="R482" s="2">
        <v>135</v>
      </c>
      <c r="S482" s="37">
        <f>Tabla1[[#This Row],[Valor total]]/'T.C.'!$B$4</f>
        <v>5625</v>
      </c>
      <c r="T482" t="s">
        <v>11</v>
      </c>
      <c r="U482" t="s">
        <v>3</v>
      </c>
    </row>
    <row r="483" spans="1:21" x14ac:dyDescent="0.25">
      <c r="A483" t="s">
        <v>7</v>
      </c>
      <c r="B483" t="str">
        <f>LEFT(Tabla1[[#This Row],[Organización compras]],2)</f>
        <v>CL</v>
      </c>
      <c r="C483" t="s">
        <v>339</v>
      </c>
      <c r="D483">
        <v>602</v>
      </c>
      <c r="E483" t="str">
        <f>VLOOKUP(Tabla1[[#This Row],[Grupo de compras]],'Grupo compras'!$A$1:$B$115,2,FALSE)</f>
        <v>CL Ops Mall</v>
      </c>
      <c r="F483" t="s">
        <v>869</v>
      </c>
      <c r="H483" t="s">
        <v>12859</v>
      </c>
      <c r="I483" t="s">
        <v>88</v>
      </c>
      <c r="J483" t="s">
        <v>12860</v>
      </c>
      <c r="K483" t="s">
        <v>12861</v>
      </c>
      <c r="L483" s="1">
        <v>46098</v>
      </c>
      <c r="M483" t="s">
        <v>79</v>
      </c>
      <c r="N483" t="s">
        <v>1</v>
      </c>
      <c r="O483" t="s">
        <v>0</v>
      </c>
      <c r="P483" t="s">
        <v>12862</v>
      </c>
      <c r="Q483" t="s">
        <v>12863</v>
      </c>
      <c r="R483" s="2">
        <v>135</v>
      </c>
      <c r="S483" s="37">
        <f>Tabla1[[#This Row],[Valor total]]/'T.C.'!$B$4</f>
        <v>5625</v>
      </c>
      <c r="T483" t="s">
        <v>11</v>
      </c>
      <c r="U483" t="s">
        <v>3</v>
      </c>
    </row>
    <row r="484" spans="1:21" x14ac:dyDescent="0.25">
      <c r="A484" t="s">
        <v>53</v>
      </c>
      <c r="B484" t="str">
        <f>LEFT(Tabla1[[#This Row],[Organización compras]],2)</f>
        <v>CO</v>
      </c>
      <c r="C484" t="s">
        <v>338</v>
      </c>
      <c r="D484">
        <v>702</v>
      </c>
      <c r="E484" t="str">
        <f>VLOOKUP(Tabla1[[#This Row],[Grupo de compras]],'Grupo compras'!$A$1:$B$115,2,FALSE)</f>
        <v>CO Ops Mall</v>
      </c>
      <c r="F484" t="s">
        <v>54</v>
      </c>
      <c r="H484" t="s">
        <v>1833</v>
      </c>
      <c r="I484" t="s">
        <v>88</v>
      </c>
      <c r="J484" t="s">
        <v>1834</v>
      </c>
      <c r="K484" t="s">
        <v>1835</v>
      </c>
      <c r="L484" s="1">
        <v>46092</v>
      </c>
      <c r="M484" t="s">
        <v>1340</v>
      </c>
      <c r="N484" t="s">
        <v>1</v>
      </c>
      <c r="O484" t="s">
        <v>0</v>
      </c>
      <c r="P484" t="s">
        <v>1836</v>
      </c>
      <c r="Q484" t="s">
        <v>1837</v>
      </c>
      <c r="R484" s="2">
        <v>20626180</v>
      </c>
      <c r="S484" s="37">
        <f>Tabla1[[#This Row],[Valor total]]/'T.C.'!$B$5</f>
        <v>5607.9880369766179</v>
      </c>
      <c r="T484" t="s">
        <v>18</v>
      </c>
      <c r="U484" t="s">
        <v>3</v>
      </c>
    </row>
    <row r="485" spans="1:21" x14ac:dyDescent="0.25">
      <c r="A485" t="s">
        <v>7</v>
      </c>
      <c r="B485" t="str">
        <f>LEFT(Tabla1[[#This Row],[Organización compras]],2)</f>
        <v>CL</v>
      </c>
      <c r="C485" t="s">
        <v>339</v>
      </c>
      <c r="D485">
        <v>904</v>
      </c>
      <c r="E485" t="str">
        <f>VLOOKUP(Tabla1[[#This Row],[Grupo de compras]],'Grupo compras'!$A$1:$B$115,2,FALSE)</f>
        <v>Corp Gcia Contabi</v>
      </c>
      <c r="F485" t="s">
        <v>1838</v>
      </c>
      <c r="G485" t="str">
        <f>LEFT(Tabla1[[#This Row],[Solicitud de pedido]],2)</f>
        <v>12</v>
      </c>
      <c r="H485" t="s">
        <v>1839</v>
      </c>
      <c r="I485" t="s">
        <v>88</v>
      </c>
      <c r="J485" t="s">
        <v>1840</v>
      </c>
      <c r="K485" t="s">
        <v>1841</v>
      </c>
      <c r="L485" s="1">
        <v>46042</v>
      </c>
      <c r="M485" t="s">
        <v>74</v>
      </c>
      <c r="N485" t="s">
        <v>1</v>
      </c>
      <c r="O485" t="s">
        <v>0</v>
      </c>
      <c r="P485" t="s">
        <v>1842</v>
      </c>
      <c r="Q485" t="s">
        <v>1843</v>
      </c>
      <c r="R485" s="2">
        <v>5563.25</v>
      </c>
      <c r="S485" s="37">
        <f>Tabla1[[#This Row],[Valor total]]</f>
        <v>5563.25</v>
      </c>
      <c r="T485" t="s">
        <v>662</v>
      </c>
      <c r="U485" t="s">
        <v>3</v>
      </c>
    </row>
    <row r="486" spans="1:21" x14ac:dyDescent="0.25">
      <c r="A486" t="s">
        <v>763</v>
      </c>
      <c r="B486" t="str">
        <f>LEFT(Tabla1[[#This Row],[Organización compras]],2)</f>
        <v>CL</v>
      </c>
      <c r="C486" t="s">
        <v>339</v>
      </c>
      <c r="D486">
        <v>602</v>
      </c>
      <c r="E486" t="str">
        <f>VLOOKUP(Tabla1[[#This Row],[Grupo de compras]],'Grupo compras'!$A$1:$B$115,2,FALSE)</f>
        <v>CL Ops Mall</v>
      </c>
      <c r="F486" t="s">
        <v>1809</v>
      </c>
      <c r="G486" t="str">
        <f>LEFT(Tabla1[[#This Row],[Solicitud de pedido]],2)</f>
        <v>12</v>
      </c>
      <c r="H486" t="s">
        <v>1844</v>
      </c>
      <c r="I486" t="s">
        <v>88</v>
      </c>
      <c r="J486" t="s">
        <v>1845</v>
      </c>
      <c r="K486" t="s">
        <v>1846</v>
      </c>
      <c r="L486" s="1">
        <v>46066</v>
      </c>
      <c r="M486" t="s">
        <v>1813</v>
      </c>
      <c r="N486" t="s">
        <v>1</v>
      </c>
      <c r="O486" t="s">
        <v>0</v>
      </c>
      <c r="P486" t="s">
        <v>1814</v>
      </c>
      <c r="Q486" t="s">
        <v>1815</v>
      </c>
      <c r="R486" s="2">
        <v>5147768</v>
      </c>
      <c r="S486" s="37">
        <f>Tabla1[[#This Row],[Valor total]]/'T.C.'!$B$3</f>
        <v>5559.5649779140977</v>
      </c>
      <c r="T486" t="s">
        <v>6</v>
      </c>
      <c r="U486" t="s">
        <v>3</v>
      </c>
    </row>
    <row r="487" spans="1:21" x14ac:dyDescent="0.25">
      <c r="A487" t="s">
        <v>19</v>
      </c>
      <c r="B487" t="str">
        <f>LEFT(Tabla1[[#This Row],[Organización compras]],2)</f>
        <v>CL</v>
      </c>
      <c r="C487" t="s">
        <v>339</v>
      </c>
      <c r="D487">
        <v>602</v>
      </c>
      <c r="E487" t="str">
        <f>VLOOKUP(Tabla1[[#This Row],[Grupo de compras]],'Grupo compras'!$A$1:$B$115,2,FALSE)</f>
        <v>CL Ops Mall</v>
      </c>
      <c r="F487" t="s">
        <v>1847</v>
      </c>
      <c r="G487" t="str">
        <f>LEFT(Tabla1[[#This Row],[Solicitud de pedido]],2)</f>
        <v>12</v>
      </c>
      <c r="H487" t="s">
        <v>1848</v>
      </c>
      <c r="I487" t="s">
        <v>88</v>
      </c>
      <c r="J487" t="s">
        <v>1849</v>
      </c>
      <c r="K487" t="s">
        <v>1850</v>
      </c>
      <c r="L487" s="1">
        <v>46083</v>
      </c>
      <c r="M487" t="s">
        <v>1851</v>
      </c>
      <c r="N487" t="s">
        <v>1</v>
      </c>
      <c r="O487" t="s">
        <v>0</v>
      </c>
      <c r="P487" t="s">
        <v>1852</v>
      </c>
      <c r="Q487" t="s">
        <v>1853</v>
      </c>
      <c r="R487" s="2">
        <v>5147352</v>
      </c>
      <c r="S487" s="37">
        <f>Tabla1[[#This Row],[Valor total]]/'T.C.'!$B$3</f>
        <v>5559.115699890921</v>
      </c>
      <c r="T487" t="s">
        <v>6</v>
      </c>
      <c r="U487" t="s">
        <v>3</v>
      </c>
    </row>
    <row r="488" spans="1:21" x14ac:dyDescent="0.25">
      <c r="A488" t="s">
        <v>373</v>
      </c>
      <c r="B488" t="str">
        <f>LEFT(Tabla1[[#This Row],[Organización compras]],2)</f>
        <v>PE</v>
      </c>
      <c r="C488" t="s">
        <v>340</v>
      </c>
      <c r="D488">
        <v>808</v>
      </c>
      <c r="E488" t="str">
        <f>VLOOKUP(Tabla1[[#This Row],[Grupo de compras]],'Grupo compras'!$A$1:$B$115,2,FALSE)</f>
        <v>PE Área Legal</v>
      </c>
      <c r="F488" t="s">
        <v>365</v>
      </c>
      <c r="G488" t="str">
        <f>LEFT(Tabla1[[#This Row],[Solicitud de pedido]],2)</f>
        <v>12</v>
      </c>
      <c r="H488" t="s">
        <v>1854</v>
      </c>
      <c r="I488" t="s">
        <v>89</v>
      </c>
      <c r="J488" t="s">
        <v>1855</v>
      </c>
      <c r="K488" t="s">
        <v>1856</v>
      </c>
      <c r="L488" s="1">
        <v>46071</v>
      </c>
      <c r="M488" t="s">
        <v>485</v>
      </c>
      <c r="N488" t="s">
        <v>1</v>
      </c>
      <c r="O488" t="s">
        <v>0</v>
      </c>
      <c r="P488" t="s">
        <v>1857</v>
      </c>
      <c r="Q488" t="s">
        <v>1858</v>
      </c>
      <c r="R488" s="2">
        <v>19152.54</v>
      </c>
      <c r="S488" s="37">
        <f>Tabla1[[#This Row],[Valor total]]/'T.C.'!$B$2</f>
        <v>5551.4608695652178</v>
      </c>
      <c r="T488" t="s">
        <v>2</v>
      </c>
      <c r="U488" t="s">
        <v>3</v>
      </c>
    </row>
    <row r="489" spans="1:21" x14ac:dyDescent="0.25">
      <c r="A489" t="s">
        <v>696</v>
      </c>
      <c r="B489" t="str">
        <f>LEFT(Tabla1[[#This Row],[Organización compras]],2)</f>
        <v>PE</v>
      </c>
      <c r="C489" t="s">
        <v>681</v>
      </c>
      <c r="D489">
        <v>803</v>
      </c>
      <c r="E489" t="str">
        <f>VLOOKUP(Tabla1[[#This Row],[Grupo de compras]],'Grupo compras'!$A$1:$B$115,2,FALSE)</f>
        <v>PE Ops Out/Strips</v>
      </c>
      <c r="F489" t="s">
        <v>371</v>
      </c>
      <c r="G489" t="str">
        <f>LEFT(Tabla1[[#This Row],[Solicitud de pedido]],2)</f>
        <v>14</v>
      </c>
      <c r="H489" t="s">
        <v>1859</v>
      </c>
      <c r="I489" t="s">
        <v>88</v>
      </c>
      <c r="J489" t="s">
        <v>1860</v>
      </c>
      <c r="K489" t="s">
        <v>1861</v>
      </c>
      <c r="L489" s="1">
        <v>46072</v>
      </c>
      <c r="M489" t="s">
        <v>556</v>
      </c>
      <c r="N489" t="s">
        <v>46</v>
      </c>
      <c r="O489" t="s">
        <v>5</v>
      </c>
      <c r="P489" t="s">
        <v>119</v>
      </c>
      <c r="Q489" t="s">
        <v>120</v>
      </c>
      <c r="R489" s="2">
        <v>19091</v>
      </c>
      <c r="S489" s="37">
        <f>Tabla1[[#This Row],[Valor total]]/'T.C.'!$B$2</f>
        <v>5533.623188405797</v>
      </c>
      <c r="T489" t="s">
        <v>2</v>
      </c>
      <c r="U489" t="s">
        <v>3</v>
      </c>
    </row>
    <row r="490" spans="1:21" x14ac:dyDescent="0.25">
      <c r="A490" t="s">
        <v>696</v>
      </c>
      <c r="B490" t="str">
        <f>LEFT(Tabla1[[#This Row],[Organización compras]],2)</f>
        <v>PE</v>
      </c>
      <c r="C490" t="s">
        <v>681</v>
      </c>
      <c r="D490">
        <v>803</v>
      </c>
      <c r="E490" t="str">
        <f>VLOOKUP(Tabla1[[#This Row],[Grupo de compras]],'Grupo compras'!$A$1:$B$115,2,FALSE)</f>
        <v>PE Ops Out/Strips</v>
      </c>
      <c r="F490" t="s">
        <v>371</v>
      </c>
      <c r="G490" t="str">
        <f>LEFT(Tabla1[[#This Row],[Solicitud de pedido]],2)</f>
        <v>14</v>
      </c>
      <c r="H490" t="s">
        <v>1859</v>
      </c>
      <c r="I490" t="s">
        <v>89</v>
      </c>
      <c r="J490" t="s">
        <v>1860</v>
      </c>
      <c r="K490" t="s">
        <v>1861</v>
      </c>
      <c r="L490" s="1">
        <v>46072</v>
      </c>
      <c r="M490" t="s">
        <v>556</v>
      </c>
      <c r="N490" t="s">
        <v>46</v>
      </c>
      <c r="O490" t="s">
        <v>5</v>
      </c>
      <c r="P490" t="s">
        <v>119</v>
      </c>
      <c r="Q490" t="s">
        <v>120</v>
      </c>
      <c r="R490" s="2">
        <v>19091</v>
      </c>
      <c r="S490" s="37">
        <f>Tabla1[[#This Row],[Valor total]]/'T.C.'!$B$2</f>
        <v>5533.623188405797</v>
      </c>
      <c r="T490" t="s">
        <v>2</v>
      </c>
      <c r="U490" t="s">
        <v>3</v>
      </c>
    </row>
    <row r="491" spans="1:21" x14ac:dyDescent="0.25">
      <c r="A491" t="s">
        <v>696</v>
      </c>
      <c r="B491" t="str">
        <f>LEFT(Tabla1[[#This Row],[Organización compras]],2)</f>
        <v>PE</v>
      </c>
      <c r="C491" t="s">
        <v>681</v>
      </c>
      <c r="D491">
        <v>803</v>
      </c>
      <c r="E491" t="str">
        <f>VLOOKUP(Tabla1[[#This Row],[Grupo de compras]],'Grupo compras'!$A$1:$B$115,2,FALSE)</f>
        <v>PE Ops Out/Strips</v>
      </c>
      <c r="F491" t="s">
        <v>371</v>
      </c>
      <c r="G491" t="str">
        <f>LEFT(Tabla1[[#This Row],[Solicitud de pedido]],2)</f>
        <v>14</v>
      </c>
      <c r="H491" t="s">
        <v>1859</v>
      </c>
      <c r="I491" t="s">
        <v>99</v>
      </c>
      <c r="J491" t="s">
        <v>1860</v>
      </c>
      <c r="K491" t="s">
        <v>1861</v>
      </c>
      <c r="L491" s="1">
        <v>46072</v>
      </c>
      <c r="M491" t="s">
        <v>556</v>
      </c>
      <c r="N491" t="s">
        <v>46</v>
      </c>
      <c r="O491" t="s">
        <v>5</v>
      </c>
      <c r="P491" t="s">
        <v>119</v>
      </c>
      <c r="Q491" t="s">
        <v>120</v>
      </c>
      <c r="R491" s="2">
        <v>19091</v>
      </c>
      <c r="S491" s="37">
        <f>Tabla1[[#This Row],[Valor total]]/'T.C.'!$B$2</f>
        <v>5533.623188405797</v>
      </c>
      <c r="T491" t="s">
        <v>2</v>
      </c>
      <c r="U491" t="s">
        <v>3</v>
      </c>
    </row>
    <row r="492" spans="1:21" x14ac:dyDescent="0.25">
      <c r="A492" t="s">
        <v>696</v>
      </c>
      <c r="B492" t="str">
        <f>LEFT(Tabla1[[#This Row],[Organización compras]],2)</f>
        <v>PE</v>
      </c>
      <c r="C492" t="s">
        <v>681</v>
      </c>
      <c r="D492">
        <v>803</v>
      </c>
      <c r="E492" t="str">
        <f>VLOOKUP(Tabla1[[#This Row],[Grupo de compras]],'Grupo compras'!$A$1:$B$115,2,FALSE)</f>
        <v>PE Ops Out/Strips</v>
      </c>
      <c r="F492" t="s">
        <v>371</v>
      </c>
      <c r="G492" t="str">
        <f>LEFT(Tabla1[[#This Row],[Solicitud de pedido]],2)</f>
        <v>14</v>
      </c>
      <c r="H492" t="s">
        <v>1859</v>
      </c>
      <c r="I492" t="s">
        <v>100</v>
      </c>
      <c r="J492" t="s">
        <v>1860</v>
      </c>
      <c r="K492" t="s">
        <v>1861</v>
      </c>
      <c r="L492" s="1">
        <v>46072</v>
      </c>
      <c r="M492" t="s">
        <v>556</v>
      </c>
      <c r="N492" t="s">
        <v>46</v>
      </c>
      <c r="O492" t="s">
        <v>5</v>
      </c>
      <c r="P492" t="s">
        <v>119</v>
      </c>
      <c r="Q492" t="s">
        <v>120</v>
      </c>
      <c r="R492" s="2">
        <v>19091</v>
      </c>
      <c r="S492" s="37">
        <f>Tabla1[[#This Row],[Valor total]]/'T.C.'!$B$2</f>
        <v>5533.623188405797</v>
      </c>
      <c r="T492" t="s">
        <v>2</v>
      </c>
      <c r="U492" t="s">
        <v>3</v>
      </c>
    </row>
    <row r="493" spans="1:21" x14ac:dyDescent="0.25">
      <c r="A493" t="s">
        <v>696</v>
      </c>
      <c r="B493" t="str">
        <f>LEFT(Tabla1[[#This Row],[Organización compras]],2)</f>
        <v>PE</v>
      </c>
      <c r="C493" t="s">
        <v>681</v>
      </c>
      <c r="D493">
        <v>803</v>
      </c>
      <c r="E493" t="str">
        <f>VLOOKUP(Tabla1[[#This Row],[Grupo de compras]],'Grupo compras'!$A$1:$B$115,2,FALSE)</f>
        <v>PE Ops Out/Strips</v>
      </c>
      <c r="F493" t="s">
        <v>371</v>
      </c>
      <c r="G493" t="str">
        <f>LEFT(Tabla1[[#This Row],[Solicitud de pedido]],2)</f>
        <v>14</v>
      </c>
      <c r="H493" t="s">
        <v>1859</v>
      </c>
      <c r="I493" t="s">
        <v>101</v>
      </c>
      <c r="J493" t="s">
        <v>1860</v>
      </c>
      <c r="K493" t="s">
        <v>1861</v>
      </c>
      <c r="L493" s="1">
        <v>46072</v>
      </c>
      <c r="M493" t="s">
        <v>556</v>
      </c>
      <c r="N493" t="s">
        <v>46</v>
      </c>
      <c r="O493" t="s">
        <v>5</v>
      </c>
      <c r="P493" t="s">
        <v>119</v>
      </c>
      <c r="Q493" t="s">
        <v>120</v>
      </c>
      <c r="R493" s="2">
        <v>19091</v>
      </c>
      <c r="S493" s="37">
        <f>Tabla1[[#This Row],[Valor total]]/'T.C.'!$B$2</f>
        <v>5533.623188405797</v>
      </c>
      <c r="T493" t="s">
        <v>2</v>
      </c>
      <c r="U493" t="s">
        <v>3</v>
      </c>
    </row>
    <row r="494" spans="1:21" x14ac:dyDescent="0.25">
      <c r="A494" t="s">
        <v>696</v>
      </c>
      <c r="B494" t="str">
        <f>LEFT(Tabla1[[#This Row],[Organización compras]],2)</f>
        <v>PE</v>
      </c>
      <c r="C494" t="s">
        <v>681</v>
      </c>
      <c r="D494">
        <v>803</v>
      </c>
      <c r="E494" t="str">
        <f>VLOOKUP(Tabla1[[#This Row],[Grupo de compras]],'Grupo compras'!$A$1:$B$115,2,FALSE)</f>
        <v>PE Ops Out/Strips</v>
      </c>
      <c r="F494" t="s">
        <v>371</v>
      </c>
      <c r="G494" t="str">
        <f>LEFT(Tabla1[[#This Row],[Solicitud de pedido]],2)</f>
        <v>14</v>
      </c>
      <c r="H494" t="s">
        <v>1859</v>
      </c>
      <c r="I494" t="s">
        <v>102</v>
      </c>
      <c r="J494" t="s">
        <v>1860</v>
      </c>
      <c r="K494" t="s">
        <v>1861</v>
      </c>
      <c r="L494" s="1">
        <v>46072</v>
      </c>
      <c r="M494" t="s">
        <v>556</v>
      </c>
      <c r="N494" t="s">
        <v>46</v>
      </c>
      <c r="O494" t="s">
        <v>5</v>
      </c>
      <c r="P494" t="s">
        <v>119</v>
      </c>
      <c r="Q494" t="s">
        <v>120</v>
      </c>
      <c r="R494" s="2">
        <v>19091</v>
      </c>
      <c r="S494" s="37">
        <f>Tabla1[[#This Row],[Valor total]]/'T.C.'!$B$2</f>
        <v>5533.623188405797</v>
      </c>
      <c r="T494" t="s">
        <v>2</v>
      </c>
      <c r="U494" t="s">
        <v>3</v>
      </c>
    </row>
    <row r="495" spans="1:21" x14ac:dyDescent="0.25">
      <c r="A495" t="s">
        <v>696</v>
      </c>
      <c r="B495" t="str">
        <f>LEFT(Tabla1[[#This Row],[Organización compras]],2)</f>
        <v>PE</v>
      </c>
      <c r="C495" t="s">
        <v>681</v>
      </c>
      <c r="D495">
        <v>803</v>
      </c>
      <c r="E495" t="str">
        <f>VLOOKUP(Tabla1[[#This Row],[Grupo de compras]],'Grupo compras'!$A$1:$B$115,2,FALSE)</f>
        <v>PE Ops Out/Strips</v>
      </c>
      <c r="F495" t="s">
        <v>371</v>
      </c>
      <c r="G495" t="str">
        <f>LEFT(Tabla1[[#This Row],[Solicitud de pedido]],2)</f>
        <v>14</v>
      </c>
      <c r="H495" t="s">
        <v>1859</v>
      </c>
      <c r="I495" t="s">
        <v>103</v>
      </c>
      <c r="J495" t="s">
        <v>1860</v>
      </c>
      <c r="K495" t="s">
        <v>1861</v>
      </c>
      <c r="L495" s="1">
        <v>46072</v>
      </c>
      <c r="M495" t="s">
        <v>556</v>
      </c>
      <c r="N495" t="s">
        <v>46</v>
      </c>
      <c r="O495" t="s">
        <v>5</v>
      </c>
      <c r="P495" t="s">
        <v>119</v>
      </c>
      <c r="Q495" t="s">
        <v>120</v>
      </c>
      <c r="R495" s="2">
        <v>19091</v>
      </c>
      <c r="S495" s="37">
        <f>Tabla1[[#This Row],[Valor total]]/'T.C.'!$B$2</f>
        <v>5533.623188405797</v>
      </c>
      <c r="T495" t="s">
        <v>2</v>
      </c>
      <c r="U495" t="s">
        <v>3</v>
      </c>
    </row>
    <row r="496" spans="1:21" x14ac:dyDescent="0.25">
      <c r="A496" t="s">
        <v>696</v>
      </c>
      <c r="B496" t="str">
        <f>LEFT(Tabla1[[#This Row],[Organización compras]],2)</f>
        <v>PE</v>
      </c>
      <c r="C496" t="s">
        <v>681</v>
      </c>
      <c r="D496">
        <v>803</v>
      </c>
      <c r="E496" t="str">
        <f>VLOOKUP(Tabla1[[#This Row],[Grupo de compras]],'Grupo compras'!$A$1:$B$115,2,FALSE)</f>
        <v>PE Ops Out/Strips</v>
      </c>
      <c r="F496" t="s">
        <v>371</v>
      </c>
      <c r="G496" t="str">
        <f>LEFT(Tabla1[[#This Row],[Solicitud de pedido]],2)</f>
        <v>14</v>
      </c>
      <c r="H496" t="s">
        <v>1859</v>
      </c>
      <c r="I496" t="s">
        <v>104</v>
      </c>
      <c r="J496" t="s">
        <v>1860</v>
      </c>
      <c r="K496" t="s">
        <v>1861</v>
      </c>
      <c r="L496" s="1">
        <v>46072</v>
      </c>
      <c r="M496" t="s">
        <v>556</v>
      </c>
      <c r="N496" t="s">
        <v>46</v>
      </c>
      <c r="O496" t="s">
        <v>5</v>
      </c>
      <c r="P496" t="s">
        <v>119</v>
      </c>
      <c r="Q496" t="s">
        <v>120</v>
      </c>
      <c r="R496" s="2">
        <v>19091</v>
      </c>
      <c r="S496" s="37">
        <f>Tabla1[[#This Row],[Valor total]]/'T.C.'!$B$2</f>
        <v>5533.623188405797</v>
      </c>
      <c r="T496" t="s">
        <v>2</v>
      </c>
      <c r="U496" t="s">
        <v>3</v>
      </c>
    </row>
    <row r="497" spans="1:21" x14ac:dyDescent="0.25">
      <c r="A497" t="s">
        <v>696</v>
      </c>
      <c r="B497" t="str">
        <f>LEFT(Tabla1[[#This Row],[Organización compras]],2)</f>
        <v>PE</v>
      </c>
      <c r="C497" t="s">
        <v>681</v>
      </c>
      <c r="D497">
        <v>803</v>
      </c>
      <c r="E497" t="str">
        <f>VLOOKUP(Tabla1[[#This Row],[Grupo de compras]],'Grupo compras'!$A$1:$B$115,2,FALSE)</f>
        <v>PE Ops Out/Strips</v>
      </c>
      <c r="F497" t="s">
        <v>371</v>
      </c>
      <c r="G497" t="str">
        <f>LEFT(Tabla1[[#This Row],[Solicitud de pedido]],2)</f>
        <v>14</v>
      </c>
      <c r="H497" t="s">
        <v>1859</v>
      </c>
      <c r="I497" t="s">
        <v>105</v>
      </c>
      <c r="J497" t="s">
        <v>1860</v>
      </c>
      <c r="K497" t="s">
        <v>1861</v>
      </c>
      <c r="L497" s="1">
        <v>46072</v>
      </c>
      <c r="M497" t="s">
        <v>556</v>
      </c>
      <c r="N497" t="s">
        <v>46</v>
      </c>
      <c r="O497" t="s">
        <v>5</v>
      </c>
      <c r="P497" t="s">
        <v>119</v>
      </c>
      <c r="Q497" t="s">
        <v>120</v>
      </c>
      <c r="R497" s="2">
        <v>19091</v>
      </c>
      <c r="S497" s="37">
        <f>Tabla1[[#This Row],[Valor total]]/'T.C.'!$B$2</f>
        <v>5533.623188405797</v>
      </c>
      <c r="T497" t="s">
        <v>2</v>
      </c>
      <c r="U497" t="s">
        <v>3</v>
      </c>
    </row>
    <row r="498" spans="1:21" x14ac:dyDescent="0.25">
      <c r="A498" t="s">
        <v>696</v>
      </c>
      <c r="B498" t="str">
        <f>LEFT(Tabla1[[#This Row],[Organización compras]],2)</f>
        <v>PE</v>
      </c>
      <c r="C498" t="s">
        <v>681</v>
      </c>
      <c r="D498">
        <v>803</v>
      </c>
      <c r="E498" t="str">
        <f>VLOOKUP(Tabla1[[#This Row],[Grupo de compras]],'Grupo compras'!$A$1:$B$115,2,FALSE)</f>
        <v>PE Ops Out/Strips</v>
      </c>
      <c r="F498" t="s">
        <v>371</v>
      </c>
      <c r="G498" t="str">
        <f>LEFT(Tabla1[[#This Row],[Solicitud de pedido]],2)</f>
        <v>14</v>
      </c>
      <c r="H498" t="s">
        <v>1859</v>
      </c>
      <c r="I498" t="s">
        <v>106</v>
      </c>
      <c r="J498" t="s">
        <v>1860</v>
      </c>
      <c r="K498" t="s">
        <v>1861</v>
      </c>
      <c r="L498" s="1">
        <v>46072</v>
      </c>
      <c r="M498" t="s">
        <v>556</v>
      </c>
      <c r="N498" t="s">
        <v>46</v>
      </c>
      <c r="O498" t="s">
        <v>5</v>
      </c>
      <c r="P498" t="s">
        <v>119</v>
      </c>
      <c r="Q498" t="s">
        <v>120</v>
      </c>
      <c r="R498" s="2">
        <v>19091</v>
      </c>
      <c r="S498" s="37">
        <f>Tabla1[[#This Row],[Valor total]]/'T.C.'!$B$2</f>
        <v>5533.623188405797</v>
      </c>
      <c r="T498" t="s">
        <v>2</v>
      </c>
      <c r="U498" t="s">
        <v>3</v>
      </c>
    </row>
    <row r="499" spans="1:21" x14ac:dyDescent="0.25">
      <c r="A499" t="s">
        <v>696</v>
      </c>
      <c r="B499" t="str">
        <f>LEFT(Tabla1[[#This Row],[Organización compras]],2)</f>
        <v>PE</v>
      </c>
      <c r="C499" t="s">
        <v>681</v>
      </c>
      <c r="D499">
        <v>803</v>
      </c>
      <c r="E499" t="str">
        <f>VLOOKUP(Tabla1[[#This Row],[Grupo de compras]],'Grupo compras'!$A$1:$B$115,2,FALSE)</f>
        <v>PE Ops Out/Strips</v>
      </c>
      <c r="F499" t="s">
        <v>371</v>
      </c>
      <c r="G499" t="str">
        <f>LEFT(Tabla1[[#This Row],[Solicitud de pedido]],2)</f>
        <v>14</v>
      </c>
      <c r="H499" t="s">
        <v>1859</v>
      </c>
      <c r="I499" t="s">
        <v>107</v>
      </c>
      <c r="J499" t="s">
        <v>1860</v>
      </c>
      <c r="K499" t="s">
        <v>1861</v>
      </c>
      <c r="L499" s="1">
        <v>46072</v>
      </c>
      <c r="M499" t="s">
        <v>556</v>
      </c>
      <c r="N499" t="s">
        <v>46</v>
      </c>
      <c r="O499" t="s">
        <v>5</v>
      </c>
      <c r="P499" t="s">
        <v>119</v>
      </c>
      <c r="Q499" t="s">
        <v>120</v>
      </c>
      <c r="R499" s="2">
        <v>19091</v>
      </c>
      <c r="S499" s="37">
        <f>Tabla1[[#This Row],[Valor total]]/'T.C.'!$B$2</f>
        <v>5533.623188405797</v>
      </c>
      <c r="T499" t="s">
        <v>2</v>
      </c>
      <c r="U499" t="s">
        <v>3</v>
      </c>
    </row>
    <row r="500" spans="1:21" x14ac:dyDescent="0.25">
      <c r="A500" t="s">
        <v>19</v>
      </c>
      <c r="B500" t="str">
        <f>LEFT(Tabla1[[#This Row],[Organización compras]],2)</f>
        <v>CL</v>
      </c>
      <c r="C500" t="s">
        <v>339</v>
      </c>
      <c r="D500">
        <v>602</v>
      </c>
      <c r="E500" t="str">
        <f>VLOOKUP(Tabla1[[#This Row],[Grupo de compras]],'Grupo compras'!$A$1:$B$115,2,FALSE)</f>
        <v>CL Ops Mall</v>
      </c>
      <c r="F500" t="s">
        <v>20</v>
      </c>
      <c r="G500" t="str">
        <f>LEFT(Tabla1[[#This Row],[Solicitud de pedido]],2)</f>
        <v>12</v>
      </c>
      <c r="H500" t="s">
        <v>1862</v>
      </c>
      <c r="I500" t="s">
        <v>88</v>
      </c>
      <c r="J500" t="s">
        <v>1863</v>
      </c>
      <c r="K500" t="s">
        <v>1864</v>
      </c>
      <c r="L500" s="1">
        <v>46029</v>
      </c>
      <c r="M500" t="s">
        <v>1346</v>
      </c>
      <c r="N500" t="s">
        <v>1</v>
      </c>
      <c r="O500" t="s">
        <v>0</v>
      </c>
      <c r="P500" t="s">
        <v>1852</v>
      </c>
      <c r="Q500" t="s">
        <v>1853</v>
      </c>
      <c r="R500" s="2">
        <v>5081482</v>
      </c>
      <c r="S500" s="37">
        <f>Tabla1[[#This Row],[Valor total]]/'T.C.'!$B$3</f>
        <v>5487.976412903784</v>
      </c>
      <c r="T500" t="s">
        <v>6</v>
      </c>
      <c r="U500" t="s">
        <v>3</v>
      </c>
    </row>
    <row r="501" spans="1:21" x14ac:dyDescent="0.25">
      <c r="A501" t="s">
        <v>7</v>
      </c>
      <c r="B501" t="str">
        <f>LEFT(Tabla1[[#This Row],[Organización compras]],2)</f>
        <v>CL</v>
      </c>
      <c r="C501" t="s">
        <v>339</v>
      </c>
      <c r="D501">
        <v>635</v>
      </c>
      <c r="E501" t="str">
        <f>VLOOKUP(Tabla1[[#This Row],[Grupo de compras]],'Grupo compras'!$A$1:$B$115,2,FALSE)</f>
        <v>CL Proyectos 6</v>
      </c>
      <c r="F501" t="s">
        <v>25</v>
      </c>
      <c r="G501" t="str">
        <f>LEFT(Tabla1[[#This Row],[Solicitud de pedido]],2)</f>
        <v>12</v>
      </c>
      <c r="H501" t="s">
        <v>1865</v>
      </c>
      <c r="I501" t="s">
        <v>88</v>
      </c>
      <c r="J501" t="s">
        <v>1866</v>
      </c>
      <c r="K501" t="s">
        <v>1867</v>
      </c>
      <c r="L501" s="1">
        <v>46085</v>
      </c>
      <c r="M501" t="s">
        <v>26</v>
      </c>
      <c r="N501" t="s">
        <v>1</v>
      </c>
      <c r="O501" t="s">
        <v>0</v>
      </c>
      <c r="P501" t="s">
        <v>1868</v>
      </c>
      <c r="Q501" t="s">
        <v>1869</v>
      </c>
      <c r="R501" s="2">
        <v>131</v>
      </c>
      <c r="S501" s="37">
        <f>Tabla1[[#This Row],[Valor total]]/'T.C.'!$B$4</f>
        <v>5458.333333333333</v>
      </c>
      <c r="T501" t="s">
        <v>11</v>
      </c>
      <c r="U501" t="s">
        <v>3</v>
      </c>
    </row>
    <row r="502" spans="1:21" x14ac:dyDescent="0.25">
      <c r="A502" t="s">
        <v>53</v>
      </c>
      <c r="B502" t="str">
        <f>LEFT(Tabla1[[#This Row],[Organización compras]],2)</f>
        <v>CO</v>
      </c>
      <c r="C502" t="s">
        <v>338</v>
      </c>
      <c r="D502">
        <v>702</v>
      </c>
      <c r="E502" t="str">
        <f>VLOOKUP(Tabla1[[#This Row],[Grupo de compras]],'Grupo compras'!$A$1:$B$115,2,FALSE)</f>
        <v>CO Ops Mall</v>
      </c>
      <c r="F502" t="s">
        <v>54</v>
      </c>
      <c r="G502" t="str">
        <f>LEFT(Tabla1[[#This Row],[Solicitud de pedido]],2)</f>
        <v>12</v>
      </c>
      <c r="H502" t="s">
        <v>1870</v>
      </c>
      <c r="I502" t="s">
        <v>88</v>
      </c>
      <c r="J502" t="s">
        <v>1871</v>
      </c>
      <c r="K502" t="s">
        <v>1872</v>
      </c>
      <c r="L502" s="1">
        <v>46044</v>
      </c>
      <c r="M502" t="s">
        <v>55</v>
      </c>
      <c r="N502" t="s">
        <v>1</v>
      </c>
      <c r="O502" t="s">
        <v>0</v>
      </c>
      <c r="P502" t="s">
        <v>1873</v>
      </c>
      <c r="Q502" t="s">
        <v>1874</v>
      </c>
      <c r="R502" s="2">
        <v>20000000</v>
      </c>
      <c r="S502" s="37">
        <f>Tabla1[[#This Row],[Valor total]]/'T.C.'!$B$5</f>
        <v>5437.7379010331706</v>
      </c>
      <c r="T502" t="s">
        <v>18</v>
      </c>
      <c r="U502" t="s">
        <v>3</v>
      </c>
    </row>
    <row r="503" spans="1:21" x14ac:dyDescent="0.25">
      <c r="A503" t="s">
        <v>751</v>
      </c>
      <c r="B503" t="str">
        <f>LEFT(Tabla1[[#This Row],[Organización compras]],2)</f>
        <v>PE</v>
      </c>
      <c r="C503" t="s">
        <v>340</v>
      </c>
      <c r="D503">
        <v>805</v>
      </c>
      <c r="E503" t="str">
        <f>VLOOKUP(Tabla1[[#This Row],[Grupo de compras]],'Grupo compras'!$A$1:$B$115,2,FALSE)</f>
        <v>PE Gcia InfrayDes</v>
      </c>
      <c r="F503" t="s">
        <v>933</v>
      </c>
      <c r="H503" t="s">
        <v>11669</v>
      </c>
      <c r="I503" t="s">
        <v>88</v>
      </c>
      <c r="J503" t="s">
        <v>11670</v>
      </c>
      <c r="K503" t="s">
        <v>11671</v>
      </c>
      <c r="L503" s="1">
        <v>46093</v>
      </c>
      <c r="M503" t="s">
        <v>400</v>
      </c>
      <c r="N503" t="s">
        <v>1</v>
      </c>
      <c r="O503" t="s">
        <v>5</v>
      </c>
      <c r="P503" t="s">
        <v>3838</v>
      </c>
      <c r="Q503" t="s">
        <v>3839</v>
      </c>
      <c r="R503" s="2">
        <v>18722.66</v>
      </c>
      <c r="S503" s="37">
        <f>Tabla1[[#This Row],[Valor total]]/'T.C.'!$B$2</f>
        <v>5426.8579710144923</v>
      </c>
      <c r="T503" t="s">
        <v>2</v>
      </c>
      <c r="U503" t="s">
        <v>3</v>
      </c>
    </row>
    <row r="504" spans="1:21" x14ac:dyDescent="0.25">
      <c r="A504" t="s">
        <v>38</v>
      </c>
      <c r="B504" t="str">
        <f>LEFT(Tabla1[[#This Row],[Organización compras]],2)</f>
        <v>CL</v>
      </c>
      <c r="C504" t="s">
        <v>339</v>
      </c>
      <c r="D504">
        <v>634</v>
      </c>
      <c r="E504" t="str">
        <f>VLOOKUP(Tabla1[[#This Row],[Grupo de compras]],'Grupo compras'!$A$1:$B$115,2,FALSE)</f>
        <v>CL Proyectos 5</v>
      </c>
      <c r="F504" t="s">
        <v>352</v>
      </c>
      <c r="G504" t="str">
        <f>LEFT(Tabla1[[#This Row],[Solicitud de pedido]],2)</f>
        <v>12</v>
      </c>
      <c r="H504" t="s">
        <v>1875</v>
      </c>
      <c r="I504" t="s">
        <v>88</v>
      </c>
      <c r="J504" t="s">
        <v>1876</v>
      </c>
      <c r="K504" t="s">
        <v>1877</v>
      </c>
      <c r="L504" s="1">
        <v>46036</v>
      </c>
      <c r="M504" t="s">
        <v>26</v>
      </c>
      <c r="N504" t="s">
        <v>1</v>
      </c>
      <c r="O504" t="s">
        <v>0</v>
      </c>
      <c r="P504" t="s">
        <v>1878</v>
      </c>
      <c r="Q504" t="s">
        <v>1879</v>
      </c>
      <c r="R504" s="2">
        <v>130</v>
      </c>
      <c r="S504" s="37">
        <f>Tabla1[[#This Row],[Valor total]]/'T.C.'!$B$4</f>
        <v>5416.666666666667</v>
      </c>
      <c r="T504" t="s">
        <v>11</v>
      </c>
      <c r="U504" t="s">
        <v>3</v>
      </c>
    </row>
    <row r="505" spans="1:21" x14ac:dyDescent="0.25">
      <c r="A505" t="s">
        <v>7</v>
      </c>
      <c r="B505" t="str">
        <f>LEFT(Tabla1[[#This Row],[Organización compras]],2)</f>
        <v>CL</v>
      </c>
      <c r="C505" t="s">
        <v>339</v>
      </c>
      <c r="D505">
        <v>914</v>
      </c>
      <c r="E505" t="str">
        <f>VLOOKUP(Tabla1[[#This Row],[Grupo de compras]],'Grupo compras'!$A$1:$B$115,2,FALSE)</f>
        <v>Corp Explo. TI</v>
      </c>
      <c r="F505" t="s">
        <v>359</v>
      </c>
      <c r="H505" t="s">
        <v>1880</v>
      </c>
      <c r="I505" t="s">
        <v>88</v>
      </c>
      <c r="J505" t="s">
        <v>1881</v>
      </c>
      <c r="K505" t="s">
        <v>1882</v>
      </c>
      <c r="L505" s="1">
        <v>46092</v>
      </c>
      <c r="M505" t="s">
        <v>359</v>
      </c>
      <c r="N505" t="s">
        <v>1</v>
      </c>
      <c r="O505" t="s">
        <v>5</v>
      </c>
      <c r="P505" t="s">
        <v>417</v>
      </c>
      <c r="Q505" t="s">
        <v>418</v>
      </c>
      <c r="R505" s="2">
        <v>130</v>
      </c>
      <c r="S505" s="37">
        <f>Tabla1[[#This Row],[Valor total]]/'T.C.'!$B$4</f>
        <v>5416.666666666667</v>
      </c>
      <c r="T505" t="s">
        <v>11</v>
      </c>
      <c r="U505" t="s">
        <v>3</v>
      </c>
    </row>
    <row r="506" spans="1:21" x14ac:dyDescent="0.25">
      <c r="A506" t="s">
        <v>96</v>
      </c>
      <c r="B506" t="str">
        <f>LEFT(Tabla1[[#This Row],[Organización compras]],2)</f>
        <v>CL</v>
      </c>
      <c r="C506" t="s">
        <v>339</v>
      </c>
      <c r="D506">
        <v>602</v>
      </c>
      <c r="E506" t="str">
        <f>VLOOKUP(Tabla1[[#This Row],[Grupo de compras]],'Grupo compras'!$A$1:$B$115,2,FALSE)</f>
        <v>CL Ops Mall</v>
      </c>
      <c r="F506" t="s">
        <v>108</v>
      </c>
      <c r="G506" t="str">
        <f>LEFT(Tabla1[[#This Row],[Solicitud de pedido]],2)</f>
        <v>12</v>
      </c>
      <c r="H506" t="s">
        <v>1883</v>
      </c>
      <c r="I506" t="s">
        <v>88</v>
      </c>
      <c r="J506" t="s">
        <v>1884</v>
      </c>
      <c r="K506" t="s">
        <v>1885</v>
      </c>
      <c r="L506" s="1">
        <v>46061</v>
      </c>
      <c r="M506" t="s">
        <v>82</v>
      </c>
      <c r="N506" t="s">
        <v>1</v>
      </c>
      <c r="O506" t="s">
        <v>0</v>
      </c>
      <c r="P506" t="s">
        <v>1886</v>
      </c>
      <c r="Q506" t="s">
        <v>1887</v>
      </c>
      <c r="R506" s="2">
        <v>5000000</v>
      </c>
      <c r="S506" s="37">
        <f>Tabla1[[#This Row],[Valor total]]/'T.C.'!$B$3</f>
        <v>5399.9762401045436</v>
      </c>
      <c r="T506" t="s">
        <v>6</v>
      </c>
      <c r="U506" t="s">
        <v>3</v>
      </c>
    </row>
    <row r="507" spans="1:21" x14ac:dyDescent="0.25">
      <c r="A507" t="s">
        <v>7</v>
      </c>
      <c r="B507" t="str">
        <f>LEFT(Tabla1[[#This Row],[Organización compras]],2)</f>
        <v>CL</v>
      </c>
      <c r="C507" t="s">
        <v>339</v>
      </c>
      <c r="D507">
        <v>911</v>
      </c>
      <c r="E507" t="str">
        <f>VLOOKUP(Tabla1[[#This Row],[Grupo de compras]],'Grupo compras'!$A$1:$B$115,2,FALSE)</f>
        <v>Corp A. Finanzas</v>
      </c>
      <c r="F507" t="s">
        <v>1888</v>
      </c>
      <c r="G507" t="str">
        <f>LEFT(Tabla1[[#This Row],[Solicitud de pedido]],2)</f>
        <v>12</v>
      </c>
      <c r="H507" t="s">
        <v>1889</v>
      </c>
      <c r="I507" t="s">
        <v>88</v>
      </c>
      <c r="J507" t="s">
        <v>1890</v>
      </c>
      <c r="K507" t="s">
        <v>1891</v>
      </c>
      <c r="L507" s="1">
        <v>46062</v>
      </c>
      <c r="M507" t="s">
        <v>10</v>
      </c>
      <c r="N507" t="s">
        <v>1</v>
      </c>
      <c r="O507" t="s">
        <v>0</v>
      </c>
      <c r="P507" t="s">
        <v>1892</v>
      </c>
      <c r="Q507" t="s">
        <v>1893</v>
      </c>
      <c r="R507" s="2">
        <v>128.25</v>
      </c>
      <c r="S507" s="37">
        <f>Tabla1[[#This Row],[Valor total]]/'T.C.'!$B$4</f>
        <v>5343.75</v>
      </c>
      <c r="T507" t="s">
        <v>11</v>
      </c>
      <c r="U507" t="s">
        <v>3</v>
      </c>
    </row>
    <row r="508" spans="1:21" x14ac:dyDescent="0.25">
      <c r="A508" t="s">
        <v>12</v>
      </c>
      <c r="B508" t="str">
        <f>LEFT(Tabla1[[#This Row],[Organización compras]],2)</f>
        <v>PE</v>
      </c>
      <c r="C508" t="s">
        <v>340</v>
      </c>
      <c r="D508">
        <v>802</v>
      </c>
      <c r="E508" t="str">
        <f>VLOOKUP(Tabla1[[#This Row],[Grupo de compras]],'Grupo compras'!$A$1:$B$115,2,FALSE)</f>
        <v>PE Ops Mall</v>
      </c>
      <c r="F508" t="s">
        <v>1894</v>
      </c>
      <c r="G508" t="str">
        <f>LEFT(Tabla1[[#This Row],[Solicitud de pedido]],2)</f>
        <v>12</v>
      </c>
      <c r="H508" t="s">
        <v>1895</v>
      </c>
      <c r="I508" t="s">
        <v>88</v>
      </c>
      <c r="J508" t="s">
        <v>1896</v>
      </c>
      <c r="K508" t="s">
        <v>1897</v>
      </c>
      <c r="L508" s="1">
        <v>46055</v>
      </c>
      <c r="M508" t="s">
        <v>14</v>
      </c>
      <c r="N508" t="s">
        <v>1</v>
      </c>
      <c r="O508" t="s">
        <v>0</v>
      </c>
      <c r="P508" t="s">
        <v>1898</v>
      </c>
      <c r="Q508" t="s">
        <v>1899</v>
      </c>
      <c r="R508" s="2">
        <v>18323.5</v>
      </c>
      <c r="S508" s="37">
        <f>Tabla1[[#This Row],[Valor total]]/'T.C.'!$B$2</f>
        <v>5311.159420289855</v>
      </c>
      <c r="T508" t="s">
        <v>2</v>
      </c>
      <c r="U508" t="s">
        <v>3</v>
      </c>
    </row>
    <row r="509" spans="1:21" x14ac:dyDescent="0.25">
      <c r="A509" t="s">
        <v>4</v>
      </c>
      <c r="B509" t="str">
        <f>LEFT(Tabla1[[#This Row],[Organización compras]],2)</f>
        <v>CL</v>
      </c>
      <c r="C509" t="s">
        <v>339</v>
      </c>
      <c r="D509">
        <v>604</v>
      </c>
      <c r="E509" t="str">
        <f>VLOOKUP(Tabla1[[#This Row],[Grupo de compras]],'Grupo compras'!$A$1:$B$115,2,FALSE)</f>
        <v>CL Marketing Mall</v>
      </c>
      <c r="F509" t="s">
        <v>60</v>
      </c>
      <c r="G509" t="str">
        <f>LEFT(Tabla1[[#This Row],[Solicitud de pedido]],2)</f>
        <v>12</v>
      </c>
      <c r="H509" t="s">
        <v>1900</v>
      </c>
      <c r="I509" t="s">
        <v>88</v>
      </c>
      <c r="J509" t="s">
        <v>1901</v>
      </c>
      <c r="K509" t="s">
        <v>1902</v>
      </c>
      <c r="L509" s="1">
        <v>46063</v>
      </c>
      <c r="M509" t="s">
        <v>60</v>
      </c>
      <c r="N509" t="s">
        <v>1</v>
      </c>
      <c r="O509" t="s">
        <v>0</v>
      </c>
      <c r="P509" t="s">
        <v>1903</v>
      </c>
      <c r="Q509" t="s">
        <v>1904</v>
      </c>
      <c r="R509" s="2">
        <v>4900000</v>
      </c>
      <c r="S509" s="37">
        <f>Tabla1[[#This Row],[Valor total]]/'T.C.'!$B$3</f>
        <v>5291.9767153024532</v>
      </c>
      <c r="T509" t="s">
        <v>6</v>
      </c>
      <c r="U509" t="s">
        <v>3</v>
      </c>
    </row>
    <row r="510" spans="1:21" x14ac:dyDescent="0.25">
      <c r="A510" t="s">
        <v>7</v>
      </c>
      <c r="B510" t="str">
        <f>LEFT(Tabla1[[#This Row],[Organización compras]],2)</f>
        <v>CL</v>
      </c>
      <c r="C510" t="s">
        <v>339</v>
      </c>
      <c r="D510">
        <v>626</v>
      </c>
      <c r="E510" t="str">
        <f>VLOOKUP(Tabla1[[#This Row],[Grupo de compras]],'Grupo compras'!$A$1:$B$115,2,FALSE)</f>
        <v>CL Proyectos 3</v>
      </c>
      <c r="F510" t="s">
        <v>58</v>
      </c>
      <c r="G510" t="str">
        <f>LEFT(Tabla1[[#This Row],[Solicitud de pedido]],2)</f>
        <v>12</v>
      </c>
      <c r="H510" t="s">
        <v>1905</v>
      </c>
      <c r="I510" t="s">
        <v>88</v>
      </c>
      <c r="J510" t="s">
        <v>1906</v>
      </c>
      <c r="K510" t="s">
        <v>1907</v>
      </c>
      <c r="L510" s="1">
        <v>46049</v>
      </c>
      <c r="M510" t="s">
        <v>26</v>
      </c>
      <c r="N510" t="s">
        <v>1</v>
      </c>
      <c r="O510" t="s">
        <v>0</v>
      </c>
      <c r="P510" t="s">
        <v>1551</v>
      </c>
      <c r="Q510" t="s">
        <v>1552</v>
      </c>
      <c r="R510" s="2">
        <v>4895725</v>
      </c>
      <c r="S510" s="37">
        <f>Tabla1[[#This Row],[Valor total]]/'T.C.'!$B$3</f>
        <v>5287.359735617164</v>
      </c>
      <c r="T510" t="s">
        <v>6</v>
      </c>
      <c r="U510" t="s">
        <v>3</v>
      </c>
    </row>
    <row r="511" spans="1:21" x14ac:dyDescent="0.25">
      <c r="A511" t="s">
        <v>31</v>
      </c>
      <c r="B511" t="str">
        <f>LEFT(Tabla1[[#This Row],[Organización compras]],2)</f>
        <v>CO</v>
      </c>
      <c r="C511" t="s">
        <v>338</v>
      </c>
      <c r="D511">
        <v>704</v>
      </c>
      <c r="E511" t="str">
        <f>VLOOKUP(Tabla1[[#This Row],[Grupo de compras]],'Grupo compras'!$A$1:$B$115,2,FALSE)</f>
        <v>CO Mktg Mall</v>
      </c>
      <c r="F511" t="s">
        <v>3696</v>
      </c>
      <c r="H511" t="s">
        <v>12746</v>
      </c>
      <c r="I511" t="s">
        <v>88</v>
      </c>
      <c r="J511" t="s">
        <v>12747</v>
      </c>
      <c r="K511" t="s">
        <v>12748</v>
      </c>
      <c r="L511" s="1">
        <v>46099</v>
      </c>
      <c r="M511" t="s">
        <v>3696</v>
      </c>
      <c r="N511" t="s">
        <v>1</v>
      </c>
      <c r="O511" t="s">
        <v>0</v>
      </c>
      <c r="P511" t="s">
        <v>6824</v>
      </c>
      <c r="Q511" t="s">
        <v>6825</v>
      </c>
      <c r="R511" s="2">
        <v>19400000</v>
      </c>
      <c r="S511" s="37">
        <f>Tabla1[[#This Row],[Valor total]]/'T.C.'!$B$5</f>
        <v>5274.6057640021754</v>
      </c>
      <c r="T511" t="s">
        <v>18</v>
      </c>
      <c r="U511" t="s">
        <v>3</v>
      </c>
    </row>
    <row r="512" spans="1:21" x14ac:dyDescent="0.25">
      <c r="A512" t="s">
        <v>373</v>
      </c>
      <c r="B512" t="str">
        <f>LEFT(Tabla1[[#This Row],[Organización compras]],2)</f>
        <v>PE</v>
      </c>
      <c r="C512" t="s">
        <v>340</v>
      </c>
      <c r="D512">
        <v>811</v>
      </c>
      <c r="E512" t="str">
        <f>VLOOKUP(Tabla1[[#This Row],[Grupo de compras]],'Grupo compras'!$A$1:$B$115,2,FALSE)</f>
        <v>PE Área Admin</v>
      </c>
      <c r="F512" t="s">
        <v>406</v>
      </c>
      <c r="G512" t="str">
        <f>LEFT(Tabla1[[#This Row],[Solicitud de pedido]],2)</f>
        <v>12</v>
      </c>
      <c r="H512" t="s">
        <v>1908</v>
      </c>
      <c r="I512" t="s">
        <v>88</v>
      </c>
      <c r="J512" t="s">
        <v>1909</v>
      </c>
      <c r="K512" t="s">
        <v>1910</v>
      </c>
      <c r="L512" s="1">
        <v>46045</v>
      </c>
      <c r="M512" t="s">
        <v>406</v>
      </c>
      <c r="N512" t="s">
        <v>1</v>
      </c>
      <c r="O512" t="s">
        <v>0</v>
      </c>
      <c r="P512" t="s">
        <v>1911</v>
      </c>
      <c r="Q512" t="s">
        <v>1912</v>
      </c>
      <c r="R512" s="2">
        <v>18177.849999999999</v>
      </c>
      <c r="S512" s="37">
        <f>Tabla1[[#This Row],[Valor total]]/'T.C.'!$B$2</f>
        <v>5268.9420289855061</v>
      </c>
      <c r="T512" t="s">
        <v>2</v>
      </c>
      <c r="U512" t="s">
        <v>3</v>
      </c>
    </row>
    <row r="513" spans="1:21" x14ac:dyDescent="0.25">
      <c r="A513" t="s">
        <v>31</v>
      </c>
      <c r="B513" t="str">
        <f>LEFT(Tabla1[[#This Row],[Organización compras]],2)</f>
        <v>CO</v>
      </c>
      <c r="C513" t="s">
        <v>338</v>
      </c>
      <c r="D513">
        <v>702</v>
      </c>
      <c r="E513" t="str">
        <f>VLOOKUP(Tabla1[[#This Row],[Grupo de compras]],'Grupo compras'!$A$1:$B$115,2,FALSE)</f>
        <v>CO Ops Mall</v>
      </c>
      <c r="F513" t="s">
        <v>210</v>
      </c>
      <c r="G513" t="str">
        <f>LEFT(Tabla1[[#This Row],[Solicitud de pedido]],2)</f>
        <v>12</v>
      </c>
      <c r="H513" t="s">
        <v>1913</v>
      </c>
      <c r="I513" t="s">
        <v>88</v>
      </c>
      <c r="J513" t="s">
        <v>1914</v>
      </c>
      <c r="K513" t="s">
        <v>1915</v>
      </c>
      <c r="L513" s="1">
        <v>46066</v>
      </c>
      <c r="M513" t="s">
        <v>32</v>
      </c>
      <c r="N513" t="s">
        <v>1</v>
      </c>
      <c r="O513" t="s">
        <v>0</v>
      </c>
      <c r="P513" t="s">
        <v>33</v>
      </c>
      <c r="Q513" t="s">
        <v>34</v>
      </c>
      <c r="R513" s="2">
        <v>19360000</v>
      </c>
      <c r="S513" s="37">
        <f>Tabla1[[#This Row],[Valor total]]/'T.C.'!$B$5</f>
        <v>5263.7302882001086</v>
      </c>
      <c r="T513" t="s">
        <v>18</v>
      </c>
      <c r="U513" t="s">
        <v>3</v>
      </c>
    </row>
    <row r="514" spans="1:21" x14ac:dyDescent="0.25">
      <c r="A514" t="s">
        <v>7</v>
      </c>
      <c r="B514" t="str">
        <f>LEFT(Tabla1[[#This Row],[Organización compras]],2)</f>
        <v>CL</v>
      </c>
      <c r="C514" t="s">
        <v>339</v>
      </c>
      <c r="D514">
        <v>602</v>
      </c>
      <c r="E514" t="str">
        <f>VLOOKUP(Tabla1[[#This Row],[Grupo de compras]],'Grupo compras'!$A$1:$B$115,2,FALSE)</f>
        <v>CL Ops Mall</v>
      </c>
      <c r="F514" t="s">
        <v>869</v>
      </c>
      <c r="G514" t="str">
        <f>LEFT(Tabla1[[#This Row],[Solicitud de pedido]],2)</f>
        <v>12</v>
      </c>
      <c r="H514" t="s">
        <v>1916</v>
      </c>
      <c r="I514" t="s">
        <v>88</v>
      </c>
      <c r="J514" t="s">
        <v>1917</v>
      </c>
      <c r="K514" t="s">
        <v>1918</v>
      </c>
      <c r="L514" s="1">
        <v>46091</v>
      </c>
      <c r="M514" t="s">
        <v>79</v>
      </c>
      <c r="N514" t="s">
        <v>1</v>
      </c>
      <c r="O514" t="s">
        <v>0</v>
      </c>
      <c r="P514" t="s">
        <v>1919</v>
      </c>
      <c r="Q514" t="s">
        <v>1920</v>
      </c>
      <c r="R514" s="2">
        <v>4871800</v>
      </c>
      <c r="S514" s="37">
        <f>Tabla1[[#This Row],[Valor total]]/'T.C.'!$B$3</f>
        <v>5261.5208493082637</v>
      </c>
      <c r="T514" t="s">
        <v>6</v>
      </c>
      <c r="U514" t="s">
        <v>3</v>
      </c>
    </row>
    <row r="515" spans="1:21" x14ac:dyDescent="0.25">
      <c r="A515" t="s">
        <v>90</v>
      </c>
      <c r="B515" t="str">
        <f>LEFT(Tabla1[[#This Row],[Organización compras]],2)</f>
        <v>CL</v>
      </c>
      <c r="C515" t="s">
        <v>339</v>
      </c>
      <c r="D515">
        <v>602</v>
      </c>
      <c r="E515" t="str">
        <f>VLOOKUP(Tabla1[[#This Row],[Grupo de compras]],'Grupo compras'!$A$1:$B$115,2,FALSE)</f>
        <v>CL Ops Mall</v>
      </c>
      <c r="F515" t="s">
        <v>214</v>
      </c>
      <c r="G515" t="str">
        <f>LEFT(Tabla1[[#This Row],[Solicitud de pedido]],2)</f>
        <v>12</v>
      </c>
      <c r="H515" t="s">
        <v>1921</v>
      </c>
      <c r="I515" t="s">
        <v>88</v>
      </c>
      <c r="J515" t="s">
        <v>1922</v>
      </c>
      <c r="K515" t="s">
        <v>1923</v>
      </c>
      <c r="L515" s="1">
        <v>46058</v>
      </c>
      <c r="M515" t="s">
        <v>214</v>
      </c>
      <c r="N515" t="s">
        <v>1</v>
      </c>
      <c r="O515" t="s">
        <v>0</v>
      </c>
      <c r="P515" t="s">
        <v>111</v>
      </c>
      <c r="Q515" t="s">
        <v>112</v>
      </c>
      <c r="R515" s="2">
        <v>4850220</v>
      </c>
      <c r="S515" s="37">
        <f>Tabla1[[#This Row],[Valor total]]/'T.C.'!$B$3</f>
        <v>5238.2145518559719</v>
      </c>
      <c r="T515" t="s">
        <v>6</v>
      </c>
      <c r="U515" t="s">
        <v>3</v>
      </c>
    </row>
    <row r="516" spans="1:21" x14ac:dyDescent="0.25">
      <c r="A516" t="s">
        <v>7</v>
      </c>
      <c r="B516" t="str">
        <f>LEFT(Tabla1[[#This Row],[Organización compras]],2)</f>
        <v>CL</v>
      </c>
      <c r="C516" t="s">
        <v>339</v>
      </c>
      <c r="D516">
        <v>911</v>
      </c>
      <c r="E516" t="str">
        <f>VLOOKUP(Tabla1[[#This Row],[Grupo de compras]],'Grupo compras'!$A$1:$B$115,2,FALSE)</f>
        <v>Corp A. Finanzas</v>
      </c>
      <c r="F516" t="s">
        <v>1924</v>
      </c>
      <c r="G516" t="str">
        <f>LEFT(Tabla1[[#This Row],[Solicitud de pedido]],2)</f>
        <v>12</v>
      </c>
      <c r="H516" t="s">
        <v>1925</v>
      </c>
      <c r="I516" t="s">
        <v>88</v>
      </c>
      <c r="J516" t="s">
        <v>1926</v>
      </c>
      <c r="K516" t="s">
        <v>1927</v>
      </c>
      <c r="L516" s="1">
        <v>46072</v>
      </c>
      <c r="M516" t="s">
        <v>74</v>
      </c>
      <c r="N516" t="s">
        <v>1</v>
      </c>
      <c r="O516" t="s">
        <v>0</v>
      </c>
      <c r="P516" t="s">
        <v>1928</v>
      </c>
      <c r="Q516" t="s">
        <v>1929</v>
      </c>
      <c r="R516" s="2">
        <v>125</v>
      </c>
      <c r="S516" s="37">
        <f>Tabla1[[#This Row],[Valor total]]/'T.C.'!$B$4</f>
        <v>5208.333333333333</v>
      </c>
      <c r="T516" t="s">
        <v>11</v>
      </c>
      <c r="U516" t="s">
        <v>3</v>
      </c>
    </row>
    <row r="517" spans="1:21" x14ac:dyDescent="0.25">
      <c r="A517" t="s">
        <v>12</v>
      </c>
      <c r="B517" t="str">
        <f>LEFT(Tabla1[[#This Row],[Organización compras]],2)</f>
        <v>PE</v>
      </c>
      <c r="C517" t="s">
        <v>340</v>
      </c>
      <c r="D517">
        <v>802</v>
      </c>
      <c r="E517" t="str">
        <f>VLOOKUP(Tabla1[[#This Row],[Grupo de compras]],'Grupo compras'!$A$1:$B$115,2,FALSE)</f>
        <v>PE Ops Mall</v>
      </c>
      <c r="F517" t="s">
        <v>9282</v>
      </c>
      <c r="H517" t="s">
        <v>12722</v>
      </c>
      <c r="I517" t="s">
        <v>88</v>
      </c>
      <c r="J517" t="s">
        <v>12723</v>
      </c>
      <c r="K517" t="s">
        <v>12724</v>
      </c>
      <c r="L517" s="1">
        <v>46099</v>
      </c>
      <c r="M517" t="s">
        <v>14</v>
      </c>
      <c r="N517" t="s">
        <v>1</v>
      </c>
      <c r="O517" t="s">
        <v>0</v>
      </c>
      <c r="P517" t="s">
        <v>2057</v>
      </c>
      <c r="Q517" t="s">
        <v>2058</v>
      </c>
      <c r="R517" s="2">
        <v>17936</v>
      </c>
      <c r="S517" s="37">
        <f>Tabla1[[#This Row],[Valor total]]/'T.C.'!$B$2</f>
        <v>5198.840579710145</v>
      </c>
      <c r="T517" t="s">
        <v>2</v>
      </c>
      <c r="U517" t="s">
        <v>3</v>
      </c>
    </row>
    <row r="518" spans="1:21" x14ac:dyDescent="0.25">
      <c r="A518" t="s">
        <v>373</v>
      </c>
      <c r="B518" t="str">
        <f>LEFT(Tabla1[[#This Row],[Organización compras]],2)</f>
        <v>PE</v>
      </c>
      <c r="C518" t="s">
        <v>340</v>
      </c>
      <c r="D518">
        <v>813</v>
      </c>
      <c r="E518" t="str">
        <f>VLOOKUP(Tabla1[[#This Row],[Grupo de compras]],'Grupo compras'!$A$1:$B$115,2,FALSE)</f>
        <v>PE Gcia Ops</v>
      </c>
      <c r="F518" t="s">
        <v>1930</v>
      </c>
      <c r="G518" t="str">
        <f>LEFT(Tabla1[[#This Row],[Solicitud de pedido]],2)</f>
        <v>12</v>
      </c>
      <c r="H518" t="s">
        <v>1931</v>
      </c>
      <c r="I518" t="s">
        <v>88</v>
      </c>
      <c r="J518" t="s">
        <v>1932</v>
      </c>
      <c r="K518" t="s">
        <v>1933</v>
      </c>
      <c r="L518" s="1">
        <v>46045</v>
      </c>
      <c r="M518" t="s">
        <v>1930</v>
      </c>
      <c r="N518" t="s">
        <v>1</v>
      </c>
      <c r="O518" t="s">
        <v>0</v>
      </c>
      <c r="P518" t="s">
        <v>1934</v>
      </c>
      <c r="Q518" t="s">
        <v>1935</v>
      </c>
      <c r="R518" s="2">
        <v>17934.78</v>
      </c>
      <c r="S518" s="37">
        <f>Tabla1[[#This Row],[Valor total]]/'T.C.'!$B$2</f>
        <v>5198.4869565217386</v>
      </c>
      <c r="T518" t="s">
        <v>2</v>
      </c>
      <c r="U518" t="s">
        <v>3</v>
      </c>
    </row>
    <row r="519" spans="1:21" x14ac:dyDescent="0.25">
      <c r="A519" t="s">
        <v>50</v>
      </c>
      <c r="B519" t="str">
        <f>LEFT(Tabla1[[#This Row],[Organización compras]],2)</f>
        <v>CL</v>
      </c>
      <c r="C519" t="s">
        <v>339</v>
      </c>
      <c r="D519">
        <v>602</v>
      </c>
      <c r="E519" t="str">
        <f>VLOOKUP(Tabla1[[#This Row],[Grupo de compras]],'Grupo compras'!$A$1:$B$115,2,FALSE)</f>
        <v>CL Ops Mall</v>
      </c>
      <c r="F519" t="s">
        <v>51</v>
      </c>
      <c r="G519" t="str">
        <f>LEFT(Tabla1[[#This Row],[Solicitud de pedido]],2)</f>
        <v>12</v>
      </c>
      <c r="H519" t="s">
        <v>1936</v>
      </c>
      <c r="I519" t="s">
        <v>88</v>
      </c>
      <c r="J519" t="s">
        <v>1937</v>
      </c>
      <c r="K519" t="s">
        <v>1938</v>
      </c>
      <c r="L519" s="1">
        <v>46079</v>
      </c>
      <c r="M519" t="s">
        <v>52</v>
      </c>
      <c r="N519" t="s">
        <v>1</v>
      </c>
      <c r="O519" t="s">
        <v>0</v>
      </c>
      <c r="P519" t="s">
        <v>41</v>
      </c>
      <c r="Q519" t="s">
        <v>42</v>
      </c>
      <c r="R519" s="2">
        <v>4801435</v>
      </c>
      <c r="S519" s="37">
        <f>Tabla1[[#This Row],[Valor total]]/'T.C.'!$B$3</f>
        <v>5185.5269836812722</v>
      </c>
      <c r="T519" t="s">
        <v>6</v>
      </c>
      <c r="U519" t="s">
        <v>3</v>
      </c>
    </row>
    <row r="520" spans="1:21" x14ac:dyDescent="0.25">
      <c r="A520" t="s">
        <v>64</v>
      </c>
      <c r="B520" t="str">
        <f>LEFT(Tabla1[[#This Row],[Organización compras]],2)</f>
        <v>CO</v>
      </c>
      <c r="C520" t="s">
        <v>338</v>
      </c>
      <c r="D520">
        <v>702</v>
      </c>
      <c r="E520" t="str">
        <f>VLOOKUP(Tabla1[[#This Row],[Grupo de compras]],'Grupo compras'!$A$1:$B$115,2,FALSE)</f>
        <v>CO Ops Mall</v>
      </c>
      <c r="F520" t="s">
        <v>1091</v>
      </c>
      <c r="G520" t="str">
        <f>LEFT(Tabla1[[#This Row],[Solicitud de pedido]],2)</f>
        <v>12</v>
      </c>
      <c r="H520" t="s">
        <v>1939</v>
      </c>
      <c r="I520" t="s">
        <v>88</v>
      </c>
      <c r="J520" t="s">
        <v>1940</v>
      </c>
      <c r="K520" t="s">
        <v>1941</v>
      </c>
      <c r="L520" s="1">
        <v>46049</v>
      </c>
      <c r="M520" t="s">
        <v>1095</v>
      </c>
      <c r="N520" t="s">
        <v>1</v>
      </c>
      <c r="O520" t="s">
        <v>0</v>
      </c>
      <c r="P520" t="s">
        <v>1942</v>
      </c>
      <c r="Q520" t="s">
        <v>1943</v>
      </c>
      <c r="R520" s="2">
        <v>19000000</v>
      </c>
      <c r="S520" s="37">
        <f>Tabla1[[#This Row],[Valor total]]/'T.C.'!$B$5</f>
        <v>5165.8510059815117</v>
      </c>
      <c r="T520" t="s">
        <v>18</v>
      </c>
      <c r="U520" t="s">
        <v>3</v>
      </c>
    </row>
    <row r="521" spans="1:21" x14ac:dyDescent="0.25">
      <c r="A521" t="s">
        <v>7</v>
      </c>
      <c r="B521" t="str">
        <f>LEFT(Tabla1[[#This Row],[Organización compras]],2)</f>
        <v>CL</v>
      </c>
      <c r="C521" t="s">
        <v>339</v>
      </c>
      <c r="D521">
        <v>602</v>
      </c>
      <c r="E521" t="str">
        <f>VLOOKUP(Tabla1[[#This Row],[Grupo de compras]],'Grupo compras'!$A$1:$B$115,2,FALSE)</f>
        <v>CL Ops Mall</v>
      </c>
      <c r="F521" t="s">
        <v>84</v>
      </c>
      <c r="G521" t="str">
        <f>LEFT(Tabla1[[#This Row],[Solicitud de pedido]],2)</f>
        <v>12</v>
      </c>
      <c r="H521" t="s">
        <v>1944</v>
      </c>
      <c r="I521" t="s">
        <v>88</v>
      </c>
      <c r="J521" t="s">
        <v>1945</v>
      </c>
      <c r="K521" t="s">
        <v>1946</v>
      </c>
      <c r="L521" s="1">
        <v>46073</v>
      </c>
      <c r="M521" t="s">
        <v>79</v>
      </c>
      <c r="N521" t="s">
        <v>1</v>
      </c>
      <c r="O521" t="s">
        <v>0</v>
      </c>
      <c r="P521" t="s">
        <v>72</v>
      </c>
      <c r="Q521" t="s">
        <v>73</v>
      </c>
      <c r="R521" s="2">
        <v>4781894</v>
      </c>
      <c r="S521" s="37">
        <f>Tabla1[[#This Row],[Valor total]]/'T.C.'!$B$3</f>
        <v>5164.4227965396958</v>
      </c>
      <c r="T521" t="s">
        <v>6</v>
      </c>
      <c r="U521" t="s">
        <v>3</v>
      </c>
    </row>
    <row r="522" spans="1:21" x14ac:dyDescent="0.25">
      <c r="A522" t="s">
        <v>7</v>
      </c>
      <c r="B522" t="str">
        <f>LEFT(Tabla1[[#This Row],[Organización compras]],2)</f>
        <v>CL</v>
      </c>
      <c r="C522" t="s">
        <v>339</v>
      </c>
      <c r="D522">
        <v>910</v>
      </c>
      <c r="E522" t="str">
        <f>VLOOKUP(Tabla1[[#This Row],[Grupo de compras]],'Grupo compras'!$A$1:$B$115,2,FALSE)</f>
        <v>Corp A. Personas</v>
      </c>
      <c r="F522" t="s">
        <v>10</v>
      </c>
      <c r="G522" t="str">
        <f>LEFT(Tabla1[[#This Row],[Solicitud de pedido]],2)</f>
        <v>12</v>
      </c>
      <c r="H522" t="s">
        <v>1947</v>
      </c>
      <c r="I522" t="s">
        <v>88</v>
      </c>
      <c r="J522" t="s">
        <v>1948</v>
      </c>
      <c r="K522" t="s">
        <v>1949</v>
      </c>
      <c r="L522" s="1">
        <v>46044</v>
      </c>
      <c r="M522" t="s">
        <v>10</v>
      </c>
      <c r="N522" t="s">
        <v>1</v>
      </c>
      <c r="O522" t="s">
        <v>0</v>
      </c>
      <c r="P522" t="s">
        <v>27</v>
      </c>
      <c r="Q522" t="s">
        <v>28</v>
      </c>
      <c r="R522" s="2">
        <v>123.66</v>
      </c>
      <c r="S522" s="37">
        <f>Tabla1[[#This Row],[Valor total]]/'T.C.'!$B$4</f>
        <v>5152.5</v>
      </c>
      <c r="T522" t="s">
        <v>11</v>
      </c>
      <c r="U522" t="s">
        <v>3</v>
      </c>
    </row>
    <row r="523" spans="1:21" x14ac:dyDescent="0.25">
      <c r="A523" t="s">
        <v>7</v>
      </c>
      <c r="B523" t="str">
        <f>LEFT(Tabla1[[#This Row],[Organización compras]],2)</f>
        <v>CL</v>
      </c>
      <c r="C523" t="s">
        <v>339</v>
      </c>
      <c r="D523">
        <v>602</v>
      </c>
      <c r="E523" t="str">
        <f>VLOOKUP(Tabla1[[#This Row],[Grupo de compras]],'Grupo compras'!$A$1:$B$115,2,FALSE)</f>
        <v>CL Ops Mall</v>
      </c>
      <c r="F523" t="s">
        <v>869</v>
      </c>
      <c r="G523" t="str">
        <f>LEFT(Tabla1[[#This Row],[Solicitud de pedido]],2)</f>
        <v>12</v>
      </c>
      <c r="H523" t="s">
        <v>1950</v>
      </c>
      <c r="I523" t="s">
        <v>88</v>
      </c>
      <c r="J523" t="s">
        <v>1951</v>
      </c>
      <c r="K523" t="s">
        <v>1952</v>
      </c>
      <c r="L523" s="1">
        <v>46084</v>
      </c>
      <c r="M523" t="s">
        <v>79</v>
      </c>
      <c r="N523" t="s">
        <v>1</v>
      </c>
      <c r="O523" t="s">
        <v>0</v>
      </c>
      <c r="P523" t="s">
        <v>1953</v>
      </c>
      <c r="Q523" t="s">
        <v>1954</v>
      </c>
      <c r="R523" s="2">
        <v>4768604</v>
      </c>
      <c r="S523" s="37">
        <f>Tabla1[[#This Row],[Valor total]]/'T.C.'!$B$3</f>
        <v>5150.0696596934977</v>
      </c>
      <c r="T523" t="s">
        <v>6</v>
      </c>
      <c r="U523" t="s">
        <v>3</v>
      </c>
    </row>
    <row r="524" spans="1:21" x14ac:dyDescent="0.25">
      <c r="A524" t="s">
        <v>63</v>
      </c>
      <c r="B524" t="str">
        <f>LEFT(Tabla1[[#This Row],[Organización compras]],2)</f>
        <v>CO</v>
      </c>
      <c r="C524" t="s">
        <v>338</v>
      </c>
      <c r="D524">
        <v>702</v>
      </c>
      <c r="E524" t="str">
        <f>VLOOKUP(Tabla1[[#This Row],[Grupo de compras]],'Grupo compras'!$A$1:$B$115,2,FALSE)</f>
        <v>CO Ops Mall</v>
      </c>
      <c r="F524" t="s">
        <v>1281</v>
      </c>
      <c r="G524" t="str">
        <f>LEFT(Tabla1[[#This Row],[Solicitud de pedido]],2)</f>
        <v>12</v>
      </c>
      <c r="H524" t="s">
        <v>1955</v>
      </c>
      <c r="I524" t="s">
        <v>88</v>
      </c>
      <c r="J524" t="s">
        <v>1956</v>
      </c>
      <c r="K524" t="s">
        <v>1957</v>
      </c>
      <c r="L524" s="1">
        <v>46062</v>
      </c>
      <c r="M524" t="s">
        <v>1067</v>
      </c>
      <c r="N524" t="s">
        <v>1</v>
      </c>
      <c r="O524" t="s">
        <v>0</v>
      </c>
      <c r="P524" t="s">
        <v>1958</v>
      </c>
      <c r="Q524" t="s">
        <v>1959</v>
      </c>
      <c r="R524" s="2">
        <v>18900000</v>
      </c>
      <c r="S524" s="37">
        <f>Tabla1[[#This Row],[Valor total]]/'T.C.'!$B$5</f>
        <v>5138.6623164763459</v>
      </c>
      <c r="T524" t="s">
        <v>18</v>
      </c>
      <c r="U524" t="s">
        <v>3</v>
      </c>
    </row>
    <row r="525" spans="1:21" x14ac:dyDescent="0.25">
      <c r="A525" t="s">
        <v>7</v>
      </c>
      <c r="B525" t="str">
        <f>LEFT(Tabla1[[#This Row],[Organización compras]],2)</f>
        <v>CL</v>
      </c>
      <c r="C525" t="s">
        <v>339</v>
      </c>
      <c r="D525">
        <v>938</v>
      </c>
      <c r="E525" t="str">
        <f>VLOOKUP(Tabla1[[#This Row],[Grupo de compras]],'Grupo compras'!$A$1:$B$115,2,FALSE)</f>
        <v>Corp Arq Proy Cibe</v>
      </c>
      <c r="F525" t="s">
        <v>367</v>
      </c>
      <c r="G525" t="str">
        <f>LEFT(Tabla1[[#This Row],[Solicitud de pedido]],2)</f>
        <v>12</v>
      </c>
      <c r="H525" t="s">
        <v>1960</v>
      </c>
      <c r="I525" t="s">
        <v>88</v>
      </c>
      <c r="J525" t="s">
        <v>1961</v>
      </c>
      <c r="K525" t="s">
        <v>1962</v>
      </c>
      <c r="L525" s="1">
        <v>46073</v>
      </c>
      <c r="M525" t="s">
        <v>367</v>
      </c>
      <c r="N525" t="s">
        <v>1</v>
      </c>
      <c r="O525" t="s">
        <v>0</v>
      </c>
      <c r="P525" t="s">
        <v>1963</v>
      </c>
      <c r="Q525" t="s">
        <v>1964</v>
      </c>
      <c r="R525" s="2">
        <v>5130</v>
      </c>
      <c r="S525" s="37">
        <f>Tabla1[[#This Row],[Valor total]]</f>
        <v>5130</v>
      </c>
      <c r="T525" t="s">
        <v>662</v>
      </c>
      <c r="U525" t="s">
        <v>3</v>
      </c>
    </row>
    <row r="526" spans="1:21" x14ac:dyDescent="0.25">
      <c r="A526" t="s">
        <v>7</v>
      </c>
      <c r="B526" t="str">
        <f>LEFT(Tabla1[[#This Row],[Organización compras]],2)</f>
        <v>CL</v>
      </c>
      <c r="C526" t="s">
        <v>339</v>
      </c>
      <c r="D526">
        <v>930</v>
      </c>
      <c r="E526" t="str">
        <f>VLOOKUP(Tabla1[[#This Row],[Grupo de compras]],'Grupo compras'!$A$1:$B$115,2,FALSE)</f>
        <v>Corp Desarro. TI</v>
      </c>
      <c r="F526" t="s">
        <v>1610</v>
      </c>
      <c r="G526" t="str">
        <f>LEFT(Tabla1[[#This Row],[Solicitud de pedido]],2)</f>
        <v>12</v>
      </c>
      <c r="H526" t="s">
        <v>1611</v>
      </c>
      <c r="I526" t="s">
        <v>99</v>
      </c>
      <c r="J526" t="s">
        <v>1612</v>
      </c>
      <c r="K526" t="s">
        <v>1965</v>
      </c>
      <c r="L526" s="1">
        <v>46085</v>
      </c>
      <c r="M526" t="s">
        <v>1614</v>
      </c>
      <c r="N526" t="s">
        <v>1</v>
      </c>
      <c r="O526" t="s">
        <v>0</v>
      </c>
      <c r="P526" t="s">
        <v>1615</v>
      </c>
      <c r="Q526" t="s">
        <v>1616</v>
      </c>
      <c r="R526" s="2">
        <v>5100</v>
      </c>
      <c r="S526" s="37">
        <f>Tabla1[[#This Row],[Valor total]]</f>
        <v>5100</v>
      </c>
      <c r="T526" t="s">
        <v>662</v>
      </c>
      <c r="U526" t="s">
        <v>3</v>
      </c>
    </row>
    <row r="527" spans="1:21" x14ac:dyDescent="0.25">
      <c r="A527" t="s">
        <v>7</v>
      </c>
      <c r="B527" t="str">
        <f>LEFT(Tabla1[[#This Row],[Organización compras]],2)</f>
        <v>CL</v>
      </c>
      <c r="C527" t="s">
        <v>339</v>
      </c>
      <c r="D527">
        <v>930</v>
      </c>
      <c r="E527" t="str">
        <f>VLOOKUP(Tabla1[[#This Row],[Grupo de compras]],'Grupo compras'!$A$1:$B$115,2,FALSE)</f>
        <v>Corp Desarro. TI</v>
      </c>
      <c r="F527" t="s">
        <v>1610</v>
      </c>
      <c r="G527" t="str">
        <f>LEFT(Tabla1[[#This Row],[Solicitud de pedido]],2)</f>
        <v>12</v>
      </c>
      <c r="H527" t="s">
        <v>1611</v>
      </c>
      <c r="I527" t="s">
        <v>100</v>
      </c>
      <c r="J527" t="s">
        <v>1612</v>
      </c>
      <c r="K527" t="s">
        <v>1966</v>
      </c>
      <c r="L527" s="1">
        <v>46085</v>
      </c>
      <c r="M527" t="s">
        <v>1614</v>
      </c>
      <c r="N527" t="s">
        <v>1</v>
      </c>
      <c r="O527" t="s">
        <v>0</v>
      </c>
      <c r="P527" t="s">
        <v>1615</v>
      </c>
      <c r="Q527" t="s">
        <v>1616</v>
      </c>
      <c r="R527" s="2">
        <v>5100</v>
      </c>
      <c r="S527" s="37">
        <f>Tabla1[[#This Row],[Valor total]]</f>
        <v>5100</v>
      </c>
      <c r="T527" t="s">
        <v>662</v>
      </c>
      <c r="U527" t="s">
        <v>3</v>
      </c>
    </row>
    <row r="528" spans="1:21" x14ac:dyDescent="0.25">
      <c r="A528" t="s">
        <v>373</v>
      </c>
      <c r="B528" t="str">
        <f>LEFT(Tabla1[[#This Row],[Organización compras]],2)</f>
        <v>PE</v>
      </c>
      <c r="C528" t="s">
        <v>340</v>
      </c>
      <c r="D528">
        <v>811</v>
      </c>
      <c r="E528" t="str">
        <f>VLOOKUP(Tabla1[[#This Row],[Grupo de compras]],'Grupo compras'!$A$1:$B$115,2,FALSE)</f>
        <v>PE Área Admin</v>
      </c>
      <c r="F528" t="s">
        <v>406</v>
      </c>
      <c r="G528" t="str">
        <f>LEFT(Tabla1[[#This Row],[Solicitud de pedido]],2)</f>
        <v>12</v>
      </c>
      <c r="H528" t="s">
        <v>1967</v>
      </c>
      <c r="I528" t="s">
        <v>88</v>
      </c>
      <c r="J528" t="s">
        <v>1968</v>
      </c>
      <c r="K528" t="s">
        <v>1969</v>
      </c>
      <c r="L528" s="1">
        <v>46080</v>
      </c>
      <c r="M528" t="s">
        <v>406</v>
      </c>
      <c r="N528" t="s">
        <v>1</v>
      </c>
      <c r="O528" t="s">
        <v>0</v>
      </c>
      <c r="P528" t="s">
        <v>1911</v>
      </c>
      <c r="Q528" t="s">
        <v>1912</v>
      </c>
      <c r="R528" s="2">
        <v>17452.849999999999</v>
      </c>
      <c r="S528" s="37">
        <f>Tabla1[[#This Row],[Valor total]]/'T.C.'!$B$2</f>
        <v>5058.797101449275</v>
      </c>
      <c r="T528" t="s">
        <v>2</v>
      </c>
      <c r="U528" t="s">
        <v>3</v>
      </c>
    </row>
    <row r="529" spans="1:21" x14ac:dyDescent="0.25">
      <c r="A529" t="s">
        <v>377</v>
      </c>
      <c r="B529" t="str">
        <f>LEFT(Tabla1[[#This Row],[Organización compras]],2)</f>
        <v>PE</v>
      </c>
      <c r="C529" t="s">
        <v>340</v>
      </c>
      <c r="D529">
        <v>802</v>
      </c>
      <c r="E529" t="str">
        <f>VLOOKUP(Tabla1[[#This Row],[Grupo de compras]],'Grupo compras'!$A$1:$B$115,2,FALSE)</f>
        <v>PE Ops Mall</v>
      </c>
      <c r="F529" t="s">
        <v>4586</v>
      </c>
      <c r="H529" t="s">
        <v>11823</v>
      </c>
      <c r="I529" t="s">
        <v>88</v>
      </c>
      <c r="J529" t="s">
        <v>11824</v>
      </c>
      <c r="K529" t="s">
        <v>11825</v>
      </c>
      <c r="L529" s="1">
        <v>46093</v>
      </c>
      <c r="M529" t="s">
        <v>2774</v>
      </c>
      <c r="N529" t="s">
        <v>1</v>
      </c>
      <c r="O529" t="s">
        <v>0</v>
      </c>
      <c r="P529" t="s">
        <v>11826</v>
      </c>
      <c r="Q529" t="s">
        <v>11827</v>
      </c>
      <c r="R529" s="2">
        <v>17447.03</v>
      </c>
      <c r="S529" s="37">
        <f>Tabla1[[#This Row],[Valor total]]/'T.C.'!$B$2</f>
        <v>5057.1101449275357</v>
      </c>
      <c r="T529" t="s">
        <v>2</v>
      </c>
      <c r="U529" t="s">
        <v>3</v>
      </c>
    </row>
    <row r="530" spans="1:21" x14ac:dyDescent="0.25">
      <c r="A530" t="s">
        <v>7</v>
      </c>
      <c r="B530" t="str">
        <f>LEFT(Tabla1[[#This Row],[Organización compras]],2)</f>
        <v>CL</v>
      </c>
      <c r="C530" t="s">
        <v>339</v>
      </c>
      <c r="D530">
        <v>626</v>
      </c>
      <c r="E530" t="str">
        <f>VLOOKUP(Tabla1[[#This Row],[Grupo de compras]],'Grupo compras'!$A$1:$B$115,2,FALSE)</f>
        <v>CL Proyectos 3</v>
      </c>
      <c r="F530" t="s">
        <v>25</v>
      </c>
      <c r="G530" t="str">
        <f>LEFT(Tabla1[[#This Row],[Solicitud de pedido]],2)</f>
        <v>12</v>
      </c>
      <c r="H530" t="s">
        <v>1970</v>
      </c>
      <c r="I530" t="s">
        <v>88</v>
      </c>
      <c r="J530" t="s">
        <v>1971</v>
      </c>
      <c r="K530" t="s">
        <v>1972</v>
      </c>
      <c r="L530" s="1">
        <v>46085</v>
      </c>
      <c r="M530" t="s">
        <v>26</v>
      </c>
      <c r="N530" t="s">
        <v>1</v>
      </c>
      <c r="O530" t="s">
        <v>0</v>
      </c>
      <c r="P530" t="s">
        <v>1973</v>
      </c>
      <c r="Q530" t="s">
        <v>1974</v>
      </c>
      <c r="R530" s="2">
        <v>120.9</v>
      </c>
      <c r="S530" s="37">
        <f>Tabla1[[#This Row],[Valor total]]/'T.C.'!$B$4</f>
        <v>5037.5</v>
      </c>
      <c r="T530" t="s">
        <v>11</v>
      </c>
      <c r="U530" t="s">
        <v>3</v>
      </c>
    </row>
    <row r="531" spans="1:21" x14ac:dyDescent="0.25">
      <c r="A531" t="s">
        <v>38</v>
      </c>
      <c r="B531" t="str">
        <f>LEFT(Tabla1[[#This Row],[Organización compras]],2)</f>
        <v>CL</v>
      </c>
      <c r="C531" t="s">
        <v>339</v>
      </c>
      <c r="D531">
        <v>603</v>
      </c>
      <c r="E531" t="str">
        <f>VLOOKUP(Tabla1[[#This Row],[Grupo de compras]],'Grupo compras'!$A$1:$B$115,2,FALSE)</f>
        <v>CL Ops Out/Strip</v>
      </c>
      <c r="F531" t="s">
        <v>39</v>
      </c>
      <c r="G531" t="str">
        <f>LEFT(Tabla1[[#This Row],[Solicitud de pedido]],2)</f>
        <v>12</v>
      </c>
      <c r="H531" t="s">
        <v>1975</v>
      </c>
      <c r="I531" t="s">
        <v>88</v>
      </c>
      <c r="J531" t="s">
        <v>1976</v>
      </c>
      <c r="K531" t="s">
        <v>1977</v>
      </c>
      <c r="L531" s="1">
        <v>46050</v>
      </c>
      <c r="M531" t="s">
        <v>40</v>
      </c>
      <c r="N531" t="s">
        <v>1</v>
      </c>
      <c r="O531" t="s">
        <v>0</v>
      </c>
      <c r="P531" t="s">
        <v>41</v>
      </c>
      <c r="Q531" t="s">
        <v>42</v>
      </c>
      <c r="R531" s="2">
        <v>4644737</v>
      </c>
      <c r="S531" s="37">
        <f>Tabla1[[#This Row],[Valor total]]/'T.C.'!$B$3</f>
        <v>5016.2938883068919</v>
      </c>
      <c r="T531" t="s">
        <v>6</v>
      </c>
      <c r="U531" t="s">
        <v>3</v>
      </c>
    </row>
    <row r="532" spans="1:21" x14ac:dyDescent="0.25">
      <c r="A532" t="s">
        <v>7</v>
      </c>
      <c r="B532" t="str">
        <f>LEFT(Tabla1[[#This Row],[Organización compras]],2)</f>
        <v>CL</v>
      </c>
      <c r="C532" t="s">
        <v>339</v>
      </c>
      <c r="D532">
        <v>904</v>
      </c>
      <c r="E532" t="str">
        <f>VLOOKUP(Tabla1[[#This Row],[Grupo de compras]],'Grupo compras'!$A$1:$B$115,2,FALSE)</f>
        <v>Corp Gcia Contabi</v>
      </c>
      <c r="F532" t="s">
        <v>1838</v>
      </c>
      <c r="G532" t="str">
        <f>LEFT(Tabla1[[#This Row],[Solicitud de pedido]],2)</f>
        <v>12</v>
      </c>
      <c r="H532" t="s">
        <v>1978</v>
      </c>
      <c r="I532" t="s">
        <v>88</v>
      </c>
      <c r="J532" t="s">
        <v>1979</v>
      </c>
      <c r="K532" t="s">
        <v>1980</v>
      </c>
      <c r="L532" s="1">
        <v>46041</v>
      </c>
      <c r="M532" t="s">
        <v>74</v>
      </c>
      <c r="N532" t="s">
        <v>1</v>
      </c>
      <c r="O532" t="s">
        <v>0</v>
      </c>
      <c r="P532" t="s">
        <v>1981</v>
      </c>
      <c r="Q532" t="s">
        <v>1982</v>
      </c>
      <c r="R532" s="2">
        <v>5015</v>
      </c>
      <c r="S532" s="37">
        <f>Tabla1[[#This Row],[Valor total]]</f>
        <v>5015</v>
      </c>
      <c r="T532" t="s">
        <v>662</v>
      </c>
      <c r="U532" t="s">
        <v>3</v>
      </c>
    </row>
    <row r="533" spans="1:21" x14ac:dyDescent="0.25">
      <c r="A533" t="s">
        <v>7</v>
      </c>
      <c r="B533" t="str">
        <f>LEFT(Tabla1[[#This Row],[Organización compras]],2)</f>
        <v>CL</v>
      </c>
      <c r="C533" t="s">
        <v>339</v>
      </c>
      <c r="D533">
        <v>602</v>
      </c>
      <c r="E533" t="str">
        <f>VLOOKUP(Tabla1[[#This Row],[Grupo de compras]],'Grupo compras'!$A$1:$B$115,2,FALSE)</f>
        <v>CL Ops Mall</v>
      </c>
      <c r="F533" t="s">
        <v>84</v>
      </c>
      <c r="G533" t="str">
        <f>LEFT(Tabla1[[#This Row],[Solicitud de pedido]],2)</f>
        <v>12</v>
      </c>
      <c r="H533" t="s">
        <v>1983</v>
      </c>
      <c r="I533" t="s">
        <v>88</v>
      </c>
      <c r="J533" t="s">
        <v>1984</v>
      </c>
      <c r="K533" t="s">
        <v>1985</v>
      </c>
      <c r="L533" s="1">
        <v>46029</v>
      </c>
      <c r="M533" t="s">
        <v>79</v>
      </c>
      <c r="N533" t="s">
        <v>1</v>
      </c>
      <c r="O533" t="s">
        <v>0</v>
      </c>
      <c r="P533" t="s">
        <v>1986</v>
      </c>
      <c r="Q533" t="s">
        <v>1987</v>
      </c>
      <c r="R533" s="2">
        <v>120</v>
      </c>
      <c r="S533" s="37">
        <f>Tabla1[[#This Row],[Valor total]]/'T.C.'!$B$4</f>
        <v>5000</v>
      </c>
      <c r="T533" t="s">
        <v>11</v>
      </c>
      <c r="U533" t="s">
        <v>3</v>
      </c>
    </row>
    <row r="534" spans="1:21" x14ac:dyDescent="0.25">
      <c r="A534" t="s">
        <v>38</v>
      </c>
      <c r="B534" t="str">
        <f>LEFT(Tabla1[[#This Row],[Organización compras]],2)</f>
        <v>CL</v>
      </c>
      <c r="C534" t="s">
        <v>339</v>
      </c>
      <c r="D534">
        <v>603</v>
      </c>
      <c r="E534" t="str">
        <f>VLOOKUP(Tabla1[[#This Row],[Grupo de compras]],'Grupo compras'!$A$1:$B$115,2,FALSE)</f>
        <v>CL Ops Out/Strip</v>
      </c>
      <c r="F534" t="s">
        <v>39</v>
      </c>
      <c r="G534" t="str">
        <f>LEFT(Tabla1[[#This Row],[Solicitud de pedido]],2)</f>
        <v>12</v>
      </c>
      <c r="H534" t="s">
        <v>1988</v>
      </c>
      <c r="I534" t="s">
        <v>88</v>
      </c>
      <c r="J534" t="s">
        <v>1989</v>
      </c>
      <c r="K534" t="s">
        <v>1990</v>
      </c>
      <c r="L534" s="1">
        <v>46043</v>
      </c>
      <c r="M534" t="s">
        <v>40</v>
      </c>
      <c r="N534" t="s">
        <v>1</v>
      </c>
      <c r="O534" t="s">
        <v>0</v>
      </c>
      <c r="P534" t="s">
        <v>1986</v>
      </c>
      <c r="Q534" t="s">
        <v>1987</v>
      </c>
      <c r="R534" s="2">
        <v>120</v>
      </c>
      <c r="S534" s="37">
        <f>Tabla1[[#This Row],[Valor total]]/'T.C.'!$B$4</f>
        <v>5000</v>
      </c>
      <c r="T534" t="s">
        <v>11</v>
      </c>
      <c r="U534" t="s">
        <v>3</v>
      </c>
    </row>
    <row r="535" spans="1:21" x14ac:dyDescent="0.25">
      <c r="A535" t="s">
        <v>7</v>
      </c>
      <c r="B535" t="str">
        <f>LEFT(Tabla1[[#This Row],[Organización compras]],2)</f>
        <v>CL</v>
      </c>
      <c r="C535" t="s">
        <v>339</v>
      </c>
      <c r="D535">
        <v>626</v>
      </c>
      <c r="E535" t="str">
        <f>VLOOKUP(Tabla1[[#This Row],[Grupo de compras]],'Grupo compras'!$A$1:$B$115,2,FALSE)</f>
        <v>CL Proyectos 3</v>
      </c>
      <c r="F535" t="s">
        <v>1617</v>
      </c>
      <c r="G535" t="str">
        <f>LEFT(Tabla1[[#This Row],[Solicitud de pedido]],2)</f>
        <v>12</v>
      </c>
      <c r="H535" t="s">
        <v>1991</v>
      </c>
      <c r="I535" t="s">
        <v>88</v>
      </c>
      <c r="J535" t="s">
        <v>1992</v>
      </c>
      <c r="K535" t="s">
        <v>1993</v>
      </c>
      <c r="L535" s="1">
        <v>46049</v>
      </c>
      <c r="M535" t="s">
        <v>26</v>
      </c>
      <c r="N535" t="s">
        <v>1</v>
      </c>
      <c r="O535" t="s">
        <v>0</v>
      </c>
      <c r="P535" t="s">
        <v>1994</v>
      </c>
      <c r="Q535" t="s">
        <v>1995</v>
      </c>
      <c r="R535" s="2">
        <v>120</v>
      </c>
      <c r="S535" s="37">
        <f>Tabla1[[#This Row],[Valor total]]/'T.C.'!$B$4</f>
        <v>5000</v>
      </c>
      <c r="T535" t="s">
        <v>11</v>
      </c>
      <c r="U535" t="s">
        <v>3</v>
      </c>
    </row>
    <row r="536" spans="1:21" x14ac:dyDescent="0.25">
      <c r="A536" t="s">
        <v>380</v>
      </c>
      <c r="B536" t="str">
        <f>LEFT(Tabla1[[#This Row],[Organización compras]],2)</f>
        <v>PE</v>
      </c>
      <c r="C536" t="s">
        <v>340</v>
      </c>
      <c r="D536">
        <v>808</v>
      </c>
      <c r="E536" t="str">
        <f>VLOOKUP(Tabla1[[#This Row],[Grupo de compras]],'Grupo compras'!$A$1:$B$115,2,FALSE)</f>
        <v>PE Área Legal</v>
      </c>
      <c r="F536" t="s">
        <v>365</v>
      </c>
      <c r="H536" t="s">
        <v>1996</v>
      </c>
      <c r="I536" t="s">
        <v>88</v>
      </c>
      <c r="J536" t="s">
        <v>1997</v>
      </c>
      <c r="K536" t="s">
        <v>1998</v>
      </c>
      <c r="L536" s="1">
        <v>46092</v>
      </c>
      <c r="M536" t="s">
        <v>485</v>
      </c>
      <c r="N536" t="s">
        <v>1</v>
      </c>
      <c r="O536" t="s">
        <v>0</v>
      </c>
      <c r="P536" t="s">
        <v>907</v>
      </c>
      <c r="Q536" t="s">
        <v>908</v>
      </c>
      <c r="R536" s="2">
        <v>5000</v>
      </c>
      <c r="S536" s="37">
        <f>Tabla1[[#This Row],[Valor total]]</f>
        <v>5000</v>
      </c>
      <c r="T536" t="s">
        <v>662</v>
      </c>
      <c r="U536" t="s">
        <v>3</v>
      </c>
    </row>
    <row r="537" spans="1:21" x14ac:dyDescent="0.25">
      <c r="A537" t="s">
        <v>7</v>
      </c>
      <c r="B537" t="str">
        <f>LEFT(Tabla1[[#This Row],[Organización compras]],2)</f>
        <v>CL</v>
      </c>
      <c r="C537" t="s">
        <v>339</v>
      </c>
      <c r="D537">
        <v>910</v>
      </c>
      <c r="E537" t="str">
        <f>VLOOKUP(Tabla1[[#This Row],[Grupo de compras]],'Grupo compras'!$A$1:$B$115,2,FALSE)</f>
        <v>Corp A. Personas</v>
      </c>
      <c r="F537" t="s">
        <v>4314</v>
      </c>
      <c r="H537" t="s">
        <v>12525</v>
      </c>
      <c r="I537" t="s">
        <v>88</v>
      </c>
      <c r="J537" t="s">
        <v>12526</v>
      </c>
      <c r="K537" t="s">
        <v>12527</v>
      </c>
      <c r="L537" s="1">
        <v>46099</v>
      </c>
      <c r="M537" t="s">
        <v>10</v>
      </c>
      <c r="N537" t="s">
        <v>1</v>
      </c>
      <c r="O537" t="s">
        <v>0</v>
      </c>
      <c r="P537" t="s">
        <v>12528</v>
      </c>
      <c r="Q537" t="s">
        <v>12529</v>
      </c>
      <c r="R537" s="2">
        <v>120</v>
      </c>
      <c r="S537" s="37">
        <f>Tabla1[[#This Row],[Valor total]]/'T.C.'!$B$4</f>
        <v>5000</v>
      </c>
      <c r="T537" t="s">
        <v>11</v>
      </c>
      <c r="U537" t="s">
        <v>3</v>
      </c>
    </row>
    <row r="538" spans="1:21" x14ac:dyDescent="0.25">
      <c r="A538" t="s">
        <v>7</v>
      </c>
      <c r="B538" t="str">
        <f>LEFT(Tabla1[[#This Row],[Organización compras]],2)</f>
        <v>CL</v>
      </c>
      <c r="C538" t="s">
        <v>339</v>
      </c>
      <c r="D538">
        <v>910</v>
      </c>
      <c r="E538" t="str">
        <f>VLOOKUP(Tabla1[[#This Row],[Grupo de compras]],'Grupo compras'!$A$1:$B$115,2,FALSE)</f>
        <v>Corp A. Personas</v>
      </c>
      <c r="F538" t="s">
        <v>76</v>
      </c>
      <c r="G538" t="str">
        <f>LEFT(Tabla1[[#This Row],[Solicitud de pedido]],2)</f>
        <v>14</v>
      </c>
      <c r="H538" t="s">
        <v>1999</v>
      </c>
      <c r="I538" t="s">
        <v>88</v>
      </c>
      <c r="J538" t="s">
        <v>2000</v>
      </c>
      <c r="K538" t="s">
        <v>2001</v>
      </c>
      <c r="L538" s="1">
        <v>46030</v>
      </c>
      <c r="M538" t="s">
        <v>10</v>
      </c>
      <c r="N538" t="s">
        <v>46</v>
      </c>
      <c r="O538" t="s">
        <v>0</v>
      </c>
      <c r="P538" t="s">
        <v>2002</v>
      </c>
      <c r="Q538" t="s">
        <v>2003</v>
      </c>
      <c r="R538" s="2">
        <v>4616925</v>
      </c>
      <c r="S538" s="37">
        <f>Tabla1[[#This Row],[Valor total]]/'T.C.'!$B$3</f>
        <v>4986.2570604689345</v>
      </c>
      <c r="T538" t="s">
        <v>6</v>
      </c>
      <c r="U538" t="s">
        <v>3</v>
      </c>
    </row>
    <row r="539" spans="1:21" x14ac:dyDescent="0.25">
      <c r="A539" t="s">
        <v>7</v>
      </c>
      <c r="B539" t="str">
        <f>LEFT(Tabla1[[#This Row],[Organización compras]],2)</f>
        <v>CL</v>
      </c>
      <c r="C539" t="s">
        <v>339</v>
      </c>
      <c r="D539">
        <v>910</v>
      </c>
      <c r="E539" t="str">
        <f>VLOOKUP(Tabla1[[#This Row],[Grupo de compras]],'Grupo compras'!$A$1:$B$115,2,FALSE)</f>
        <v>Corp A. Personas</v>
      </c>
      <c r="F539" t="s">
        <v>76</v>
      </c>
      <c r="G539" t="str">
        <f>LEFT(Tabla1[[#This Row],[Solicitud de pedido]],2)</f>
        <v>14</v>
      </c>
      <c r="H539" t="s">
        <v>1999</v>
      </c>
      <c r="I539" t="s">
        <v>89</v>
      </c>
      <c r="J539" t="s">
        <v>2000</v>
      </c>
      <c r="K539" t="s">
        <v>2004</v>
      </c>
      <c r="L539" s="1">
        <v>46030</v>
      </c>
      <c r="M539" t="s">
        <v>10</v>
      </c>
      <c r="N539" t="s">
        <v>46</v>
      </c>
      <c r="O539" t="s">
        <v>0</v>
      </c>
      <c r="P539" t="s">
        <v>2002</v>
      </c>
      <c r="Q539" t="s">
        <v>2003</v>
      </c>
      <c r="R539" s="2">
        <v>4616925</v>
      </c>
      <c r="S539" s="37">
        <f>Tabla1[[#This Row],[Valor total]]/'T.C.'!$B$3</f>
        <v>4986.2570604689345</v>
      </c>
      <c r="T539" t="s">
        <v>6</v>
      </c>
      <c r="U539" t="s">
        <v>3</v>
      </c>
    </row>
    <row r="540" spans="1:21" x14ac:dyDescent="0.25">
      <c r="A540" t="s">
        <v>7</v>
      </c>
      <c r="B540" t="str">
        <f>LEFT(Tabla1[[#This Row],[Organización compras]],2)</f>
        <v>CL</v>
      </c>
      <c r="C540" t="s">
        <v>339</v>
      </c>
      <c r="D540">
        <v>910</v>
      </c>
      <c r="E540" t="str">
        <f>VLOOKUP(Tabla1[[#This Row],[Grupo de compras]],'Grupo compras'!$A$1:$B$115,2,FALSE)</f>
        <v>Corp A. Personas</v>
      </c>
      <c r="F540" t="s">
        <v>76</v>
      </c>
      <c r="G540" t="str">
        <f>LEFT(Tabla1[[#This Row],[Solicitud de pedido]],2)</f>
        <v>14</v>
      </c>
      <c r="H540" t="s">
        <v>1999</v>
      </c>
      <c r="I540" t="s">
        <v>99</v>
      </c>
      <c r="J540" t="s">
        <v>2000</v>
      </c>
      <c r="K540" t="s">
        <v>2005</v>
      </c>
      <c r="L540" s="1">
        <v>46030</v>
      </c>
      <c r="M540" t="s">
        <v>10</v>
      </c>
      <c r="N540" t="s">
        <v>46</v>
      </c>
      <c r="O540" t="s">
        <v>0</v>
      </c>
      <c r="P540" t="s">
        <v>2002</v>
      </c>
      <c r="Q540" t="s">
        <v>2003</v>
      </c>
      <c r="R540" s="2">
        <v>4616925</v>
      </c>
      <c r="S540" s="37">
        <f>Tabla1[[#This Row],[Valor total]]/'T.C.'!$B$3</f>
        <v>4986.2570604689345</v>
      </c>
      <c r="T540" t="s">
        <v>6</v>
      </c>
      <c r="U540" t="s">
        <v>3</v>
      </c>
    </row>
    <row r="541" spans="1:21" x14ac:dyDescent="0.25">
      <c r="A541" t="s">
        <v>7</v>
      </c>
      <c r="B541" t="str">
        <f>LEFT(Tabla1[[#This Row],[Organización compras]],2)</f>
        <v>CL</v>
      </c>
      <c r="C541" t="s">
        <v>339</v>
      </c>
      <c r="D541">
        <v>910</v>
      </c>
      <c r="E541" t="str">
        <f>VLOOKUP(Tabla1[[#This Row],[Grupo de compras]],'Grupo compras'!$A$1:$B$115,2,FALSE)</f>
        <v>Corp A. Personas</v>
      </c>
      <c r="F541" t="s">
        <v>76</v>
      </c>
      <c r="G541" t="str">
        <f>LEFT(Tabla1[[#This Row],[Solicitud de pedido]],2)</f>
        <v>14</v>
      </c>
      <c r="H541" t="s">
        <v>1999</v>
      </c>
      <c r="I541" t="s">
        <v>100</v>
      </c>
      <c r="J541" t="s">
        <v>2000</v>
      </c>
      <c r="K541" t="s">
        <v>2006</v>
      </c>
      <c r="L541" s="1">
        <v>46030</v>
      </c>
      <c r="M541" t="s">
        <v>10</v>
      </c>
      <c r="N541" t="s">
        <v>46</v>
      </c>
      <c r="O541" t="s">
        <v>0</v>
      </c>
      <c r="P541" t="s">
        <v>2002</v>
      </c>
      <c r="Q541" t="s">
        <v>2003</v>
      </c>
      <c r="R541" s="2">
        <v>4616925</v>
      </c>
      <c r="S541" s="37">
        <f>Tabla1[[#This Row],[Valor total]]/'T.C.'!$B$3</f>
        <v>4986.2570604689345</v>
      </c>
      <c r="T541" t="s">
        <v>6</v>
      </c>
      <c r="U541" t="s">
        <v>3</v>
      </c>
    </row>
    <row r="542" spans="1:21" x14ac:dyDescent="0.25">
      <c r="A542" t="s">
        <v>7</v>
      </c>
      <c r="B542" t="str">
        <f>LEFT(Tabla1[[#This Row],[Organización compras]],2)</f>
        <v>CL</v>
      </c>
      <c r="C542" t="s">
        <v>339</v>
      </c>
      <c r="D542">
        <v>910</v>
      </c>
      <c r="E542" t="str">
        <f>VLOOKUP(Tabla1[[#This Row],[Grupo de compras]],'Grupo compras'!$A$1:$B$115,2,FALSE)</f>
        <v>Corp A. Personas</v>
      </c>
      <c r="F542" t="s">
        <v>76</v>
      </c>
      <c r="G542" t="str">
        <f>LEFT(Tabla1[[#This Row],[Solicitud de pedido]],2)</f>
        <v>14</v>
      </c>
      <c r="H542" t="s">
        <v>1999</v>
      </c>
      <c r="I542" t="s">
        <v>101</v>
      </c>
      <c r="J542" t="s">
        <v>2000</v>
      </c>
      <c r="K542" t="s">
        <v>2007</v>
      </c>
      <c r="L542" s="1">
        <v>46030</v>
      </c>
      <c r="M542" t="s">
        <v>10</v>
      </c>
      <c r="N542" t="s">
        <v>46</v>
      </c>
      <c r="O542" t="s">
        <v>0</v>
      </c>
      <c r="P542" t="s">
        <v>2002</v>
      </c>
      <c r="Q542" t="s">
        <v>2003</v>
      </c>
      <c r="R542" s="2">
        <v>4616925</v>
      </c>
      <c r="S542" s="37">
        <f>Tabla1[[#This Row],[Valor total]]/'T.C.'!$B$3</f>
        <v>4986.2570604689345</v>
      </c>
      <c r="T542" t="s">
        <v>6</v>
      </c>
      <c r="U542" t="s">
        <v>3</v>
      </c>
    </row>
    <row r="543" spans="1:21" x14ac:dyDescent="0.25">
      <c r="A543" t="s">
        <v>7</v>
      </c>
      <c r="B543" t="str">
        <f>LEFT(Tabla1[[#This Row],[Organización compras]],2)</f>
        <v>CL</v>
      </c>
      <c r="C543" t="s">
        <v>339</v>
      </c>
      <c r="D543">
        <v>910</v>
      </c>
      <c r="E543" t="str">
        <f>VLOOKUP(Tabla1[[#This Row],[Grupo de compras]],'Grupo compras'!$A$1:$B$115,2,FALSE)</f>
        <v>Corp A. Personas</v>
      </c>
      <c r="F543" t="s">
        <v>76</v>
      </c>
      <c r="G543" t="str">
        <f>LEFT(Tabla1[[#This Row],[Solicitud de pedido]],2)</f>
        <v>14</v>
      </c>
      <c r="H543" t="s">
        <v>1999</v>
      </c>
      <c r="I543" t="s">
        <v>102</v>
      </c>
      <c r="J543" t="s">
        <v>2000</v>
      </c>
      <c r="K543" t="s">
        <v>2008</v>
      </c>
      <c r="L543" s="1">
        <v>46030</v>
      </c>
      <c r="M543" t="s">
        <v>10</v>
      </c>
      <c r="N543" t="s">
        <v>46</v>
      </c>
      <c r="O543" t="s">
        <v>0</v>
      </c>
      <c r="P543" t="s">
        <v>2002</v>
      </c>
      <c r="Q543" t="s">
        <v>2003</v>
      </c>
      <c r="R543" s="2">
        <v>4616925</v>
      </c>
      <c r="S543" s="37">
        <f>Tabla1[[#This Row],[Valor total]]/'T.C.'!$B$3</f>
        <v>4986.2570604689345</v>
      </c>
      <c r="T543" t="s">
        <v>6</v>
      </c>
      <c r="U543" t="s">
        <v>3</v>
      </c>
    </row>
    <row r="544" spans="1:21" x14ac:dyDescent="0.25">
      <c r="A544" t="s">
        <v>7</v>
      </c>
      <c r="B544" t="str">
        <f>LEFT(Tabla1[[#This Row],[Organización compras]],2)</f>
        <v>CL</v>
      </c>
      <c r="C544" t="s">
        <v>339</v>
      </c>
      <c r="D544">
        <v>910</v>
      </c>
      <c r="E544" t="str">
        <f>VLOOKUP(Tabla1[[#This Row],[Grupo de compras]],'Grupo compras'!$A$1:$B$115,2,FALSE)</f>
        <v>Corp A. Personas</v>
      </c>
      <c r="F544" t="s">
        <v>76</v>
      </c>
      <c r="G544" t="str">
        <f>LEFT(Tabla1[[#This Row],[Solicitud de pedido]],2)</f>
        <v>14</v>
      </c>
      <c r="H544" t="s">
        <v>1999</v>
      </c>
      <c r="I544" t="s">
        <v>103</v>
      </c>
      <c r="J544" t="s">
        <v>2000</v>
      </c>
      <c r="K544" t="s">
        <v>2009</v>
      </c>
      <c r="L544" s="1">
        <v>46030</v>
      </c>
      <c r="M544" t="s">
        <v>10</v>
      </c>
      <c r="N544" t="s">
        <v>46</v>
      </c>
      <c r="O544" t="s">
        <v>0</v>
      </c>
      <c r="P544" t="s">
        <v>2002</v>
      </c>
      <c r="Q544" t="s">
        <v>2003</v>
      </c>
      <c r="R544" s="2">
        <v>4616925</v>
      </c>
      <c r="S544" s="37">
        <f>Tabla1[[#This Row],[Valor total]]/'T.C.'!$B$3</f>
        <v>4986.2570604689345</v>
      </c>
      <c r="T544" t="s">
        <v>6</v>
      </c>
      <c r="U544" t="s">
        <v>3</v>
      </c>
    </row>
    <row r="545" spans="1:21" x14ac:dyDescent="0.25">
      <c r="A545" t="s">
        <v>7</v>
      </c>
      <c r="B545" t="str">
        <f>LEFT(Tabla1[[#This Row],[Organización compras]],2)</f>
        <v>CL</v>
      </c>
      <c r="C545" t="s">
        <v>339</v>
      </c>
      <c r="D545">
        <v>910</v>
      </c>
      <c r="E545" t="str">
        <f>VLOOKUP(Tabla1[[#This Row],[Grupo de compras]],'Grupo compras'!$A$1:$B$115,2,FALSE)</f>
        <v>Corp A. Personas</v>
      </c>
      <c r="F545" t="s">
        <v>76</v>
      </c>
      <c r="G545" t="str">
        <f>LEFT(Tabla1[[#This Row],[Solicitud de pedido]],2)</f>
        <v>14</v>
      </c>
      <c r="H545" t="s">
        <v>1999</v>
      </c>
      <c r="I545" t="s">
        <v>104</v>
      </c>
      <c r="J545" t="s">
        <v>2000</v>
      </c>
      <c r="K545" t="s">
        <v>2010</v>
      </c>
      <c r="L545" s="1">
        <v>46030</v>
      </c>
      <c r="M545" t="s">
        <v>10</v>
      </c>
      <c r="N545" t="s">
        <v>46</v>
      </c>
      <c r="O545" t="s">
        <v>0</v>
      </c>
      <c r="P545" t="s">
        <v>2002</v>
      </c>
      <c r="Q545" t="s">
        <v>2003</v>
      </c>
      <c r="R545" s="2">
        <v>4616925</v>
      </c>
      <c r="S545" s="37">
        <f>Tabla1[[#This Row],[Valor total]]/'T.C.'!$B$3</f>
        <v>4986.2570604689345</v>
      </c>
      <c r="T545" t="s">
        <v>6</v>
      </c>
      <c r="U545" t="s">
        <v>3</v>
      </c>
    </row>
    <row r="546" spans="1:21" x14ac:dyDescent="0.25">
      <c r="A546" t="s">
        <v>7</v>
      </c>
      <c r="B546" t="str">
        <f>LEFT(Tabla1[[#This Row],[Organización compras]],2)</f>
        <v>CL</v>
      </c>
      <c r="C546" t="s">
        <v>339</v>
      </c>
      <c r="D546">
        <v>910</v>
      </c>
      <c r="E546" t="str">
        <f>VLOOKUP(Tabla1[[#This Row],[Grupo de compras]],'Grupo compras'!$A$1:$B$115,2,FALSE)</f>
        <v>Corp A. Personas</v>
      </c>
      <c r="F546" t="s">
        <v>76</v>
      </c>
      <c r="G546" t="str">
        <f>LEFT(Tabla1[[#This Row],[Solicitud de pedido]],2)</f>
        <v>14</v>
      </c>
      <c r="H546" t="s">
        <v>1999</v>
      </c>
      <c r="I546" t="s">
        <v>105</v>
      </c>
      <c r="J546" t="s">
        <v>2000</v>
      </c>
      <c r="K546" t="s">
        <v>2011</v>
      </c>
      <c r="L546" s="1">
        <v>46030</v>
      </c>
      <c r="M546" t="s">
        <v>10</v>
      </c>
      <c r="N546" t="s">
        <v>46</v>
      </c>
      <c r="O546" t="s">
        <v>0</v>
      </c>
      <c r="P546" t="s">
        <v>2002</v>
      </c>
      <c r="Q546" t="s">
        <v>2003</v>
      </c>
      <c r="R546" s="2">
        <v>4616925</v>
      </c>
      <c r="S546" s="37">
        <f>Tabla1[[#This Row],[Valor total]]/'T.C.'!$B$3</f>
        <v>4986.2570604689345</v>
      </c>
      <c r="T546" t="s">
        <v>6</v>
      </c>
      <c r="U546" t="s">
        <v>3</v>
      </c>
    </row>
    <row r="547" spans="1:21" x14ac:dyDescent="0.25">
      <c r="A547" t="s">
        <v>7</v>
      </c>
      <c r="B547" t="str">
        <f>LEFT(Tabla1[[#This Row],[Organización compras]],2)</f>
        <v>CL</v>
      </c>
      <c r="C547" t="s">
        <v>339</v>
      </c>
      <c r="D547">
        <v>910</v>
      </c>
      <c r="E547" t="str">
        <f>VLOOKUP(Tabla1[[#This Row],[Grupo de compras]],'Grupo compras'!$A$1:$B$115,2,FALSE)</f>
        <v>Corp A. Personas</v>
      </c>
      <c r="F547" t="s">
        <v>76</v>
      </c>
      <c r="G547" t="str">
        <f>LEFT(Tabla1[[#This Row],[Solicitud de pedido]],2)</f>
        <v>14</v>
      </c>
      <c r="H547" t="s">
        <v>1999</v>
      </c>
      <c r="I547" t="s">
        <v>106</v>
      </c>
      <c r="J547" t="s">
        <v>2000</v>
      </c>
      <c r="K547" t="s">
        <v>2012</v>
      </c>
      <c r="L547" s="1">
        <v>46030</v>
      </c>
      <c r="M547" t="s">
        <v>10</v>
      </c>
      <c r="N547" t="s">
        <v>46</v>
      </c>
      <c r="O547" t="s">
        <v>0</v>
      </c>
      <c r="P547" t="s">
        <v>2002</v>
      </c>
      <c r="Q547" t="s">
        <v>2003</v>
      </c>
      <c r="R547" s="2">
        <v>4616925</v>
      </c>
      <c r="S547" s="37">
        <f>Tabla1[[#This Row],[Valor total]]/'T.C.'!$B$3</f>
        <v>4986.2570604689345</v>
      </c>
      <c r="T547" t="s">
        <v>6</v>
      </c>
      <c r="U547" t="s">
        <v>3</v>
      </c>
    </row>
    <row r="548" spans="1:21" x14ac:dyDescent="0.25">
      <c r="A548" t="s">
        <v>7</v>
      </c>
      <c r="B548" t="str">
        <f>LEFT(Tabla1[[#This Row],[Organización compras]],2)</f>
        <v>CL</v>
      </c>
      <c r="C548" t="s">
        <v>339</v>
      </c>
      <c r="D548">
        <v>910</v>
      </c>
      <c r="E548" t="str">
        <f>VLOOKUP(Tabla1[[#This Row],[Grupo de compras]],'Grupo compras'!$A$1:$B$115,2,FALSE)</f>
        <v>Corp A. Personas</v>
      </c>
      <c r="F548" t="s">
        <v>76</v>
      </c>
      <c r="G548" t="str">
        <f>LEFT(Tabla1[[#This Row],[Solicitud de pedido]],2)</f>
        <v>14</v>
      </c>
      <c r="H548" t="s">
        <v>1999</v>
      </c>
      <c r="I548" t="s">
        <v>107</v>
      </c>
      <c r="J548" t="s">
        <v>2000</v>
      </c>
      <c r="K548" t="s">
        <v>2013</v>
      </c>
      <c r="L548" s="1">
        <v>46030</v>
      </c>
      <c r="M548" t="s">
        <v>10</v>
      </c>
      <c r="N548" t="s">
        <v>46</v>
      </c>
      <c r="O548" t="s">
        <v>0</v>
      </c>
      <c r="P548" t="s">
        <v>2002</v>
      </c>
      <c r="Q548" t="s">
        <v>2003</v>
      </c>
      <c r="R548" s="2">
        <v>4616925</v>
      </c>
      <c r="S548" s="37">
        <f>Tabla1[[#This Row],[Valor total]]/'T.C.'!$B$3</f>
        <v>4986.2570604689345</v>
      </c>
      <c r="T548" t="s">
        <v>6</v>
      </c>
      <c r="U548" t="s">
        <v>3</v>
      </c>
    </row>
    <row r="549" spans="1:21" x14ac:dyDescent="0.25">
      <c r="A549" t="s">
        <v>7</v>
      </c>
      <c r="B549" t="str">
        <f>LEFT(Tabla1[[#This Row],[Organización compras]],2)</f>
        <v>CL</v>
      </c>
      <c r="C549" t="s">
        <v>339</v>
      </c>
      <c r="D549">
        <v>910</v>
      </c>
      <c r="E549" t="str">
        <f>VLOOKUP(Tabla1[[#This Row],[Grupo de compras]],'Grupo compras'!$A$1:$B$115,2,FALSE)</f>
        <v>Corp A. Personas</v>
      </c>
      <c r="F549" t="s">
        <v>76</v>
      </c>
      <c r="G549" t="str">
        <f>LEFT(Tabla1[[#This Row],[Solicitud de pedido]],2)</f>
        <v>14</v>
      </c>
      <c r="H549" t="s">
        <v>1999</v>
      </c>
      <c r="I549" t="s">
        <v>1502</v>
      </c>
      <c r="J549" t="s">
        <v>2000</v>
      </c>
      <c r="K549" t="s">
        <v>2014</v>
      </c>
      <c r="L549" s="1">
        <v>46030</v>
      </c>
      <c r="M549" t="s">
        <v>10</v>
      </c>
      <c r="N549" t="s">
        <v>46</v>
      </c>
      <c r="O549" t="s">
        <v>0</v>
      </c>
      <c r="P549" t="s">
        <v>2002</v>
      </c>
      <c r="Q549" t="s">
        <v>2003</v>
      </c>
      <c r="R549" s="2">
        <v>4616925</v>
      </c>
      <c r="S549" s="37">
        <f>Tabla1[[#This Row],[Valor total]]/'T.C.'!$B$3</f>
        <v>4986.2570604689345</v>
      </c>
      <c r="T549" t="s">
        <v>6</v>
      </c>
      <c r="U549" t="s">
        <v>3</v>
      </c>
    </row>
    <row r="550" spans="1:21" x14ac:dyDescent="0.25">
      <c r="A550" t="s">
        <v>7</v>
      </c>
      <c r="B550" t="str">
        <f>LEFT(Tabla1[[#This Row],[Organización compras]],2)</f>
        <v>CL</v>
      </c>
      <c r="C550" t="s">
        <v>339</v>
      </c>
      <c r="D550">
        <v>930</v>
      </c>
      <c r="E550" t="str">
        <f>VLOOKUP(Tabla1[[#This Row],[Grupo de compras]],'Grupo compras'!$A$1:$B$115,2,FALSE)</f>
        <v>Corp Desarro. TI</v>
      </c>
      <c r="F550" t="s">
        <v>1610</v>
      </c>
      <c r="G550" t="str">
        <f>LEFT(Tabla1[[#This Row],[Solicitud de pedido]],2)</f>
        <v>12</v>
      </c>
      <c r="H550" t="s">
        <v>1611</v>
      </c>
      <c r="I550" t="s">
        <v>88</v>
      </c>
      <c r="J550" t="s">
        <v>1612</v>
      </c>
      <c r="K550" t="s">
        <v>2015</v>
      </c>
      <c r="L550" s="1">
        <v>46085</v>
      </c>
      <c r="M550" t="s">
        <v>1614</v>
      </c>
      <c r="N550" t="s">
        <v>1</v>
      </c>
      <c r="O550" t="s">
        <v>0</v>
      </c>
      <c r="P550" t="s">
        <v>1615</v>
      </c>
      <c r="Q550" t="s">
        <v>1616</v>
      </c>
      <c r="R550" s="2">
        <v>4980</v>
      </c>
      <c r="S550" s="37">
        <f>Tabla1[[#This Row],[Valor total]]</f>
        <v>4980</v>
      </c>
      <c r="T550" t="s">
        <v>662</v>
      </c>
      <c r="U550" t="s">
        <v>3</v>
      </c>
    </row>
    <row r="551" spans="1:21" x14ac:dyDescent="0.25">
      <c r="A551" t="s">
        <v>47</v>
      </c>
      <c r="B551" t="str">
        <f>LEFT(Tabla1[[#This Row],[Organización compras]],2)</f>
        <v>CL</v>
      </c>
      <c r="C551" t="s">
        <v>339</v>
      </c>
      <c r="D551">
        <v>614</v>
      </c>
      <c r="E551" t="str">
        <f>VLOOKUP(Tabla1[[#This Row],[Grupo de compras]],'Grupo compras'!$A$1:$B$115,2,FALSE)</f>
        <v>CL Explotación TI</v>
      </c>
      <c r="F551" t="s">
        <v>1144</v>
      </c>
      <c r="G551" t="str">
        <f>LEFT(Tabla1[[#This Row],[Solicitud de pedido]],2)</f>
        <v>13</v>
      </c>
      <c r="H551" t="s">
        <v>2016</v>
      </c>
      <c r="I551" t="s">
        <v>88</v>
      </c>
      <c r="J551" t="s">
        <v>2017</v>
      </c>
      <c r="K551" t="s">
        <v>2018</v>
      </c>
      <c r="L551" s="1">
        <v>46070</v>
      </c>
      <c r="M551" t="s">
        <v>1144</v>
      </c>
      <c r="N551" t="s">
        <v>45</v>
      </c>
      <c r="O551" t="s">
        <v>0</v>
      </c>
      <c r="P551" t="s">
        <v>1148</v>
      </c>
      <c r="Q551" t="s">
        <v>1149</v>
      </c>
      <c r="R551" s="2">
        <v>4971</v>
      </c>
      <c r="S551" s="37">
        <f>Tabla1[[#This Row],[Valor total]]</f>
        <v>4971</v>
      </c>
      <c r="T551" t="s">
        <v>662</v>
      </c>
      <c r="U551" t="s">
        <v>3</v>
      </c>
    </row>
    <row r="552" spans="1:21" x14ac:dyDescent="0.25">
      <c r="A552" t="s">
        <v>7</v>
      </c>
      <c r="B552" t="str">
        <f>LEFT(Tabla1[[#This Row],[Organización compras]],2)</f>
        <v>CL</v>
      </c>
      <c r="C552" t="s">
        <v>339</v>
      </c>
      <c r="D552">
        <v>604</v>
      </c>
      <c r="E552" t="str">
        <f>VLOOKUP(Tabla1[[#This Row],[Grupo de compras]],'Grupo compras'!$A$1:$B$115,2,FALSE)</f>
        <v>CL Marketing Mall</v>
      </c>
      <c r="F552" t="s">
        <v>59</v>
      </c>
      <c r="G552" t="str">
        <f>LEFT(Tabla1[[#This Row],[Solicitud de pedido]],2)</f>
        <v>12</v>
      </c>
      <c r="H552" t="s">
        <v>2019</v>
      </c>
      <c r="I552" t="s">
        <v>88</v>
      </c>
      <c r="J552" t="s">
        <v>2020</v>
      </c>
      <c r="K552" t="s">
        <v>2021</v>
      </c>
      <c r="L552" s="1">
        <v>46036</v>
      </c>
      <c r="M552" t="s">
        <v>59</v>
      </c>
      <c r="N552" t="s">
        <v>1</v>
      </c>
      <c r="O552" t="s">
        <v>0</v>
      </c>
      <c r="P552" t="s">
        <v>1388</v>
      </c>
      <c r="Q552" t="s">
        <v>1389</v>
      </c>
      <c r="R552" s="2">
        <v>4600000</v>
      </c>
      <c r="S552" s="37">
        <f>Tabla1[[#This Row],[Valor total]]/'T.C.'!$B$3</f>
        <v>4967.9781408961808</v>
      </c>
      <c r="T552" t="s">
        <v>6</v>
      </c>
      <c r="U552" t="s">
        <v>3</v>
      </c>
    </row>
    <row r="553" spans="1:21" x14ac:dyDescent="0.25">
      <c r="A553" t="s">
        <v>38</v>
      </c>
      <c r="B553" t="str">
        <f>LEFT(Tabla1[[#This Row],[Organización compras]],2)</f>
        <v>CL</v>
      </c>
      <c r="C553" t="s">
        <v>339</v>
      </c>
      <c r="D553">
        <v>603</v>
      </c>
      <c r="E553" t="str">
        <f>VLOOKUP(Tabla1[[#This Row],[Grupo de compras]],'Grupo compras'!$A$1:$B$115,2,FALSE)</f>
        <v>CL Ops Out/Strip</v>
      </c>
      <c r="F553" t="s">
        <v>39</v>
      </c>
      <c r="G553" t="str">
        <f>LEFT(Tabla1[[#This Row],[Solicitud de pedido]],2)</f>
        <v>12</v>
      </c>
      <c r="H553" t="s">
        <v>2022</v>
      </c>
      <c r="I553" t="s">
        <v>88</v>
      </c>
      <c r="J553" t="s">
        <v>2023</v>
      </c>
      <c r="K553" t="s">
        <v>2024</v>
      </c>
      <c r="L553" s="1">
        <v>46029</v>
      </c>
      <c r="M553" t="s">
        <v>40</v>
      </c>
      <c r="N553" t="s">
        <v>1</v>
      </c>
      <c r="O553" t="s">
        <v>0</v>
      </c>
      <c r="P553" t="s">
        <v>48</v>
      </c>
      <c r="Q553" t="s">
        <v>49</v>
      </c>
      <c r="R553" s="2">
        <v>119.21</v>
      </c>
      <c r="S553" s="37">
        <f>Tabla1[[#This Row],[Valor total]]/'T.C.'!$B$4</f>
        <v>4967.083333333333</v>
      </c>
      <c r="T553" t="s">
        <v>11</v>
      </c>
      <c r="U553" t="s">
        <v>3</v>
      </c>
    </row>
    <row r="554" spans="1:21" x14ac:dyDescent="0.25">
      <c r="A554" t="s">
        <v>7</v>
      </c>
      <c r="B554" t="str">
        <f>LEFT(Tabla1[[#This Row],[Organización compras]],2)</f>
        <v>CL</v>
      </c>
      <c r="C554" t="s">
        <v>339</v>
      </c>
      <c r="D554">
        <v>602</v>
      </c>
      <c r="E554" t="str">
        <f>VLOOKUP(Tabla1[[#This Row],[Grupo de compras]],'Grupo compras'!$A$1:$B$115,2,FALSE)</f>
        <v>CL Ops Mall</v>
      </c>
      <c r="F554" t="s">
        <v>869</v>
      </c>
      <c r="G554" t="str">
        <f>LEFT(Tabla1[[#This Row],[Solicitud de pedido]],2)</f>
        <v>12</v>
      </c>
      <c r="H554" t="s">
        <v>2025</v>
      </c>
      <c r="I554" t="s">
        <v>88</v>
      </c>
      <c r="J554" t="s">
        <v>2026</v>
      </c>
      <c r="K554" t="s">
        <v>2027</v>
      </c>
      <c r="L554" s="1">
        <v>46071</v>
      </c>
      <c r="M554" t="s">
        <v>79</v>
      </c>
      <c r="N554" t="s">
        <v>1</v>
      </c>
      <c r="O554" t="s">
        <v>0</v>
      </c>
      <c r="P554" t="s">
        <v>2028</v>
      </c>
      <c r="Q554" t="s">
        <v>2029</v>
      </c>
      <c r="R554" s="2">
        <v>119</v>
      </c>
      <c r="S554" s="37">
        <f>Tabla1[[#This Row],[Valor total]]/'T.C.'!$B$4</f>
        <v>4958.333333333333</v>
      </c>
      <c r="T554" t="s">
        <v>11</v>
      </c>
      <c r="U554" t="s">
        <v>3</v>
      </c>
    </row>
    <row r="555" spans="1:21" x14ac:dyDescent="0.25">
      <c r="A555" t="s">
        <v>7</v>
      </c>
      <c r="B555" t="str">
        <f>LEFT(Tabla1[[#This Row],[Organización compras]],2)</f>
        <v>CL</v>
      </c>
      <c r="C555" t="s">
        <v>339</v>
      </c>
      <c r="D555">
        <v>606</v>
      </c>
      <c r="E555" t="str">
        <f>VLOOKUP(Tabla1[[#This Row],[Grupo de compras]],'Grupo compras'!$A$1:$B$115,2,FALSE)</f>
        <v>CL Gcia Comercial</v>
      </c>
      <c r="F555" t="s">
        <v>2030</v>
      </c>
      <c r="G555" t="str">
        <f>LEFT(Tabla1[[#This Row],[Solicitud de pedido]],2)</f>
        <v>14</v>
      </c>
      <c r="H555" t="s">
        <v>2031</v>
      </c>
      <c r="I555" t="s">
        <v>88</v>
      </c>
      <c r="J555" t="s">
        <v>2032</v>
      </c>
      <c r="K555" t="s">
        <v>2033</v>
      </c>
      <c r="L555" s="1">
        <v>46057</v>
      </c>
      <c r="M555" t="s">
        <v>15</v>
      </c>
      <c r="N555" t="s">
        <v>46</v>
      </c>
      <c r="O555" t="s">
        <v>0</v>
      </c>
      <c r="P555" t="s">
        <v>2034</v>
      </c>
      <c r="Q555" t="s">
        <v>2035</v>
      </c>
      <c r="R555" s="2">
        <v>119</v>
      </c>
      <c r="S555" s="37">
        <f>Tabla1[[#This Row],[Valor total]]/'T.C.'!$B$4</f>
        <v>4958.333333333333</v>
      </c>
      <c r="T555" t="s">
        <v>11</v>
      </c>
      <c r="U555" t="s">
        <v>3</v>
      </c>
    </row>
    <row r="556" spans="1:21" x14ac:dyDescent="0.25">
      <c r="A556" t="s">
        <v>7</v>
      </c>
      <c r="B556" t="str">
        <f>LEFT(Tabla1[[#This Row],[Organización compras]],2)</f>
        <v>CL</v>
      </c>
      <c r="C556" t="s">
        <v>339</v>
      </c>
      <c r="D556">
        <v>606</v>
      </c>
      <c r="E556" t="str">
        <f>VLOOKUP(Tabla1[[#This Row],[Grupo de compras]],'Grupo compras'!$A$1:$B$115,2,FALSE)</f>
        <v>CL Gcia Comercial</v>
      </c>
      <c r="F556" t="s">
        <v>2030</v>
      </c>
      <c r="G556" t="str">
        <f>LEFT(Tabla1[[#This Row],[Solicitud de pedido]],2)</f>
        <v>14</v>
      </c>
      <c r="H556" t="s">
        <v>2031</v>
      </c>
      <c r="I556" t="s">
        <v>89</v>
      </c>
      <c r="J556" t="s">
        <v>2032</v>
      </c>
      <c r="K556" t="s">
        <v>2036</v>
      </c>
      <c r="L556" s="1">
        <v>46057</v>
      </c>
      <c r="M556" t="s">
        <v>15</v>
      </c>
      <c r="N556" t="s">
        <v>46</v>
      </c>
      <c r="O556" t="s">
        <v>0</v>
      </c>
      <c r="P556" t="s">
        <v>2034</v>
      </c>
      <c r="Q556" t="s">
        <v>2035</v>
      </c>
      <c r="R556" s="2">
        <v>119</v>
      </c>
      <c r="S556" s="37">
        <f>Tabla1[[#This Row],[Valor total]]/'T.C.'!$B$4</f>
        <v>4958.333333333333</v>
      </c>
      <c r="T556" t="s">
        <v>11</v>
      </c>
      <c r="U556" t="s">
        <v>3</v>
      </c>
    </row>
    <row r="557" spans="1:21" x14ac:dyDescent="0.25">
      <c r="A557" t="s">
        <v>7</v>
      </c>
      <c r="B557" t="str">
        <f>LEFT(Tabla1[[#This Row],[Organización compras]],2)</f>
        <v>CL</v>
      </c>
      <c r="C557" t="s">
        <v>339</v>
      </c>
      <c r="D557">
        <v>606</v>
      </c>
      <c r="E557" t="str">
        <f>VLOOKUP(Tabla1[[#This Row],[Grupo de compras]],'Grupo compras'!$A$1:$B$115,2,FALSE)</f>
        <v>CL Gcia Comercial</v>
      </c>
      <c r="F557" t="s">
        <v>2030</v>
      </c>
      <c r="G557" t="str">
        <f>LEFT(Tabla1[[#This Row],[Solicitud de pedido]],2)</f>
        <v>14</v>
      </c>
      <c r="H557" t="s">
        <v>2031</v>
      </c>
      <c r="I557" t="s">
        <v>99</v>
      </c>
      <c r="J557" t="s">
        <v>2032</v>
      </c>
      <c r="K557" t="s">
        <v>2037</v>
      </c>
      <c r="L557" s="1">
        <v>46057</v>
      </c>
      <c r="M557" t="s">
        <v>15</v>
      </c>
      <c r="N557" t="s">
        <v>46</v>
      </c>
      <c r="O557" t="s">
        <v>0</v>
      </c>
      <c r="P557" t="s">
        <v>2034</v>
      </c>
      <c r="Q557" t="s">
        <v>2035</v>
      </c>
      <c r="R557" s="2">
        <v>119</v>
      </c>
      <c r="S557" s="37">
        <f>Tabla1[[#This Row],[Valor total]]/'T.C.'!$B$4</f>
        <v>4958.333333333333</v>
      </c>
      <c r="T557" t="s">
        <v>11</v>
      </c>
      <c r="U557" t="s">
        <v>3</v>
      </c>
    </row>
    <row r="558" spans="1:21" x14ac:dyDescent="0.25">
      <c r="A558" t="s">
        <v>7</v>
      </c>
      <c r="B558" t="str">
        <f>LEFT(Tabla1[[#This Row],[Organización compras]],2)</f>
        <v>CL</v>
      </c>
      <c r="C558" t="s">
        <v>339</v>
      </c>
      <c r="D558">
        <v>606</v>
      </c>
      <c r="E558" t="str">
        <f>VLOOKUP(Tabla1[[#This Row],[Grupo de compras]],'Grupo compras'!$A$1:$B$115,2,FALSE)</f>
        <v>CL Gcia Comercial</v>
      </c>
      <c r="F558" t="s">
        <v>2030</v>
      </c>
      <c r="G558" t="str">
        <f>LEFT(Tabla1[[#This Row],[Solicitud de pedido]],2)</f>
        <v>14</v>
      </c>
      <c r="H558" t="s">
        <v>2031</v>
      </c>
      <c r="I558" t="s">
        <v>100</v>
      </c>
      <c r="J558" t="s">
        <v>2032</v>
      </c>
      <c r="K558" t="s">
        <v>2038</v>
      </c>
      <c r="L558" s="1">
        <v>46057</v>
      </c>
      <c r="M558" t="s">
        <v>15</v>
      </c>
      <c r="N558" t="s">
        <v>46</v>
      </c>
      <c r="O558" t="s">
        <v>0</v>
      </c>
      <c r="P558" t="s">
        <v>2034</v>
      </c>
      <c r="Q558" t="s">
        <v>2035</v>
      </c>
      <c r="R558" s="2">
        <v>119</v>
      </c>
      <c r="S558" s="37">
        <f>Tabla1[[#This Row],[Valor total]]/'T.C.'!$B$4</f>
        <v>4958.333333333333</v>
      </c>
      <c r="T558" t="s">
        <v>11</v>
      </c>
      <c r="U558" t="s">
        <v>3</v>
      </c>
    </row>
    <row r="559" spans="1:21" x14ac:dyDescent="0.25">
      <c r="A559" t="s">
        <v>7</v>
      </c>
      <c r="B559" t="str">
        <f>LEFT(Tabla1[[#This Row],[Organización compras]],2)</f>
        <v>CL</v>
      </c>
      <c r="C559" t="s">
        <v>339</v>
      </c>
      <c r="D559">
        <v>606</v>
      </c>
      <c r="E559" t="str">
        <f>VLOOKUP(Tabla1[[#This Row],[Grupo de compras]],'Grupo compras'!$A$1:$B$115,2,FALSE)</f>
        <v>CL Gcia Comercial</v>
      </c>
      <c r="F559" t="s">
        <v>2030</v>
      </c>
      <c r="G559" t="str">
        <f>LEFT(Tabla1[[#This Row],[Solicitud de pedido]],2)</f>
        <v>14</v>
      </c>
      <c r="H559" t="s">
        <v>2031</v>
      </c>
      <c r="I559" t="s">
        <v>101</v>
      </c>
      <c r="J559" t="s">
        <v>2032</v>
      </c>
      <c r="K559" t="s">
        <v>2039</v>
      </c>
      <c r="L559" s="1">
        <v>46057</v>
      </c>
      <c r="M559" t="s">
        <v>15</v>
      </c>
      <c r="N559" t="s">
        <v>46</v>
      </c>
      <c r="O559" t="s">
        <v>0</v>
      </c>
      <c r="P559" t="s">
        <v>2034</v>
      </c>
      <c r="Q559" t="s">
        <v>2035</v>
      </c>
      <c r="R559" s="2">
        <v>119</v>
      </c>
      <c r="S559" s="37">
        <f>Tabla1[[#This Row],[Valor total]]/'T.C.'!$B$4</f>
        <v>4958.333333333333</v>
      </c>
      <c r="T559" t="s">
        <v>11</v>
      </c>
      <c r="U559" t="s">
        <v>3</v>
      </c>
    </row>
    <row r="560" spans="1:21" x14ac:dyDescent="0.25">
      <c r="A560" t="s">
        <v>7</v>
      </c>
      <c r="B560" t="str">
        <f>LEFT(Tabla1[[#This Row],[Organización compras]],2)</f>
        <v>CL</v>
      </c>
      <c r="C560" t="s">
        <v>339</v>
      </c>
      <c r="D560">
        <v>606</v>
      </c>
      <c r="E560" t="str">
        <f>VLOOKUP(Tabla1[[#This Row],[Grupo de compras]],'Grupo compras'!$A$1:$B$115,2,FALSE)</f>
        <v>CL Gcia Comercial</v>
      </c>
      <c r="F560" t="s">
        <v>2030</v>
      </c>
      <c r="G560" t="str">
        <f>LEFT(Tabla1[[#This Row],[Solicitud de pedido]],2)</f>
        <v>14</v>
      </c>
      <c r="H560" t="s">
        <v>2031</v>
      </c>
      <c r="I560" t="s">
        <v>102</v>
      </c>
      <c r="J560" t="s">
        <v>2032</v>
      </c>
      <c r="K560" t="s">
        <v>2040</v>
      </c>
      <c r="L560" s="1">
        <v>46057</v>
      </c>
      <c r="M560" t="s">
        <v>15</v>
      </c>
      <c r="N560" t="s">
        <v>46</v>
      </c>
      <c r="O560" t="s">
        <v>0</v>
      </c>
      <c r="P560" t="s">
        <v>2034</v>
      </c>
      <c r="Q560" t="s">
        <v>2035</v>
      </c>
      <c r="R560" s="2">
        <v>119</v>
      </c>
      <c r="S560" s="37">
        <f>Tabla1[[#This Row],[Valor total]]/'T.C.'!$B$4</f>
        <v>4958.333333333333</v>
      </c>
      <c r="T560" t="s">
        <v>11</v>
      </c>
      <c r="U560" t="s">
        <v>3</v>
      </c>
    </row>
    <row r="561" spans="1:21" x14ac:dyDescent="0.25">
      <c r="A561" t="s">
        <v>7</v>
      </c>
      <c r="B561" t="str">
        <f>LEFT(Tabla1[[#This Row],[Organización compras]],2)</f>
        <v>CL</v>
      </c>
      <c r="C561" t="s">
        <v>339</v>
      </c>
      <c r="D561">
        <v>606</v>
      </c>
      <c r="E561" t="str">
        <f>VLOOKUP(Tabla1[[#This Row],[Grupo de compras]],'Grupo compras'!$A$1:$B$115,2,FALSE)</f>
        <v>CL Gcia Comercial</v>
      </c>
      <c r="F561" t="s">
        <v>2030</v>
      </c>
      <c r="G561" t="str">
        <f>LEFT(Tabla1[[#This Row],[Solicitud de pedido]],2)</f>
        <v>14</v>
      </c>
      <c r="H561" t="s">
        <v>2031</v>
      </c>
      <c r="I561" t="s">
        <v>103</v>
      </c>
      <c r="J561" t="s">
        <v>2032</v>
      </c>
      <c r="K561" t="s">
        <v>2041</v>
      </c>
      <c r="L561" s="1">
        <v>46057</v>
      </c>
      <c r="M561" t="s">
        <v>15</v>
      </c>
      <c r="N561" t="s">
        <v>46</v>
      </c>
      <c r="O561" t="s">
        <v>0</v>
      </c>
      <c r="P561" t="s">
        <v>2034</v>
      </c>
      <c r="Q561" t="s">
        <v>2035</v>
      </c>
      <c r="R561" s="2">
        <v>119</v>
      </c>
      <c r="S561" s="37">
        <f>Tabla1[[#This Row],[Valor total]]/'T.C.'!$B$4</f>
        <v>4958.333333333333</v>
      </c>
      <c r="T561" t="s">
        <v>11</v>
      </c>
      <c r="U561" t="s">
        <v>3</v>
      </c>
    </row>
    <row r="562" spans="1:21" x14ac:dyDescent="0.25">
      <c r="A562" t="s">
        <v>7</v>
      </c>
      <c r="B562" t="str">
        <f>LEFT(Tabla1[[#This Row],[Organización compras]],2)</f>
        <v>CL</v>
      </c>
      <c r="C562" t="s">
        <v>339</v>
      </c>
      <c r="D562">
        <v>606</v>
      </c>
      <c r="E562" t="str">
        <f>VLOOKUP(Tabla1[[#This Row],[Grupo de compras]],'Grupo compras'!$A$1:$B$115,2,FALSE)</f>
        <v>CL Gcia Comercial</v>
      </c>
      <c r="F562" t="s">
        <v>2030</v>
      </c>
      <c r="G562" t="str">
        <f>LEFT(Tabla1[[#This Row],[Solicitud de pedido]],2)</f>
        <v>14</v>
      </c>
      <c r="H562" t="s">
        <v>2031</v>
      </c>
      <c r="I562" t="s">
        <v>104</v>
      </c>
      <c r="J562" t="s">
        <v>2032</v>
      </c>
      <c r="K562" t="s">
        <v>2042</v>
      </c>
      <c r="L562" s="1">
        <v>46057</v>
      </c>
      <c r="M562" t="s">
        <v>15</v>
      </c>
      <c r="N562" t="s">
        <v>46</v>
      </c>
      <c r="O562" t="s">
        <v>0</v>
      </c>
      <c r="P562" t="s">
        <v>2034</v>
      </c>
      <c r="Q562" t="s">
        <v>2035</v>
      </c>
      <c r="R562" s="2">
        <v>119</v>
      </c>
      <c r="S562" s="37">
        <f>Tabla1[[#This Row],[Valor total]]/'T.C.'!$B$4</f>
        <v>4958.333333333333</v>
      </c>
      <c r="T562" t="s">
        <v>11</v>
      </c>
      <c r="U562" t="s">
        <v>3</v>
      </c>
    </row>
    <row r="563" spans="1:21" x14ac:dyDescent="0.25">
      <c r="A563" t="s">
        <v>7</v>
      </c>
      <c r="B563" t="str">
        <f>LEFT(Tabla1[[#This Row],[Organización compras]],2)</f>
        <v>CL</v>
      </c>
      <c r="C563" t="s">
        <v>339</v>
      </c>
      <c r="D563">
        <v>606</v>
      </c>
      <c r="E563" t="str">
        <f>VLOOKUP(Tabla1[[#This Row],[Grupo de compras]],'Grupo compras'!$A$1:$B$115,2,FALSE)</f>
        <v>CL Gcia Comercial</v>
      </c>
      <c r="F563" t="s">
        <v>2030</v>
      </c>
      <c r="G563" t="str">
        <f>LEFT(Tabla1[[#This Row],[Solicitud de pedido]],2)</f>
        <v>14</v>
      </c>
      <c r="H563" t="s">
        <v>2031</v>
      </c>
      <c r="I563" t="s">
        <v>105</v>
      </c>
      <c r="J563" t="s">
        <v>2032</v>
      </c>
      <c r="K563" t="s">
        <v>2043</v>
      </c>
      <c r="L563" s="1">
        <v>46057</v>
      </c>
      <c r="M563" t="s">
        <v>15</v>
      </c>
      <c r="N563" t="s">
        <v>46</v>
      </c>
      <c r="O563" t="s">
        <v>0</v>
      </c>
      <c r="P563" t="s">
        <v>2034</v>
      </c>
      <c r="Q563" t="s">
        <v>2035</v>
      </c>
      <c r="R563" s="2">
        <v>119</v>
      </c>
      <c r="S563" s="37">
        <f>Tabla1[[#This Row],[Valor total]]/'T.C.'!$B$4</f>
        <v>4958.333333333333</v>
      </c>
      <c r="T563" t="s">
        <v>11</v>
      </c>
      <c r="U563" t="s">
        <v>3</v>
      </c>
    </row>
    <row r="564" spans="1:21" x14ac:dyDescent="0.25">
      <c r="A564" t="s">
        <v>7</v>
      </c>
      <c r="B564" t="str">
        <f>LEFT(Tabla1[[#This Row],[Organización compras]],2)</f>
        <v>CL</v>
      </c>
      <c r="C564" t="s">
        <v>339</v>
      </c>
      <c r="D564">
        <v>606</v>
      </c>
      <c r="E564" t="str">
        <f>VLOOKUP(Tabla1[[#This Row],[Grupo de compras]],'Grupo compras'!$A$1:$B$115,2,FALSE)</f>
        <v>CL Gcia Comercial</v>
      </c>
      <c r="F564" t="s">
        <v>2030</v>
      </c>
      <c r="G564" t="str">
        <f>LEFT(Tabla1[[#This Row],[Solicitud de pedido]],2)</f>
        <v>14</v>
      </c>
      <c r="H564" t="s">
        <v>2031</v>
      </c>
      <c r="I564" t="s">
        <v>106</v>
      </c>
      <c r="J564" t="s">
        <v>2032</v>
      </c>
      <c r="K564" t="s">
        <v>2044</v>
      </c>
      <c r="L564" s="1">
        <v>46057</v>
      </c>
      <c r="M564" t="s">
        <v>15</v>
      </c>
      <c r="N564" t="s">
        <v>46</v>
      </c>
      <c r="O564" t="s">
        <v>0</v>
      </c>
      <c r="P564" t="s">
        <v>2034</v>
      </c>
      <c r="Q564" t="s">
        <v>2035</v>
      </c>
      <c r="R564" s="2">
        <v>119</v>
      </c>
      <c r="S564" s="37">
        <f>Tabla1[[#This Row],[Valor total]]/'T.C.'!$B$4</f>
        <v>4958.333333333333</v>
      </c>
      <c r="T564" t="s">
        <v>11</v>
      </c>
      <c r="U564" t="s">
        <v>3</v>
      </c>
    </row>
    <row r="565" spans="1:21" x14ac:dyDescent="0.25">
      <c r="A565" t="s">
        <v>7</v>
      </c>
      <c r="B565" t="str">
        <f>LEFT(Tabla1[[#This Row],[Organización compras]],2)</f>
        <v>CL</v>
      </c>
      <c r="C565" t="s">
        <v>339</v>
      </c>
      <c r="D565">
        <v>606</v>
      </c>
      <c r="E565" t="str">
        <f>VLOOKUP(Tabla1[[#This Row],[Grupo de compras]],'Grupo compras'!$A$1:$B$115,2,FALSE)</f>
        <v>CL Gcia Comercial</v>
      </c>
      <c r="F565" t="s">
        <v>2030</v>
      </c>
      <c r="G565" t="str">
        <f>LEFT(Tabla1[[#This Row],[Solicitud de pedido]],2)</f>
        <v>14</v>
      </c>
      <c r="H565" t="s">
        <v>2031</v>
      </c>
      <c r="I565" t="s">
        <v>107</v>
      </c>
      <c r="J565" t="s">
        <v>2032</v>
      </c>
      <c r="K565" t="s">
        <v>2045</v>
      </c>
      <c r="L565" s="1">
        <v>46057</v>
      </c>
      <c r="M565" t="s">
        <v>15</v>
      </c>
      <c r="N565" t="s">
        <v>46</v>
      </c>
      <c r="O565" t="s">
        <v>0</v>
      </c>
      <c r="P565" t="s">
        <v>2034</v>
      </c>
      <c r="Q565" t="s">
        <v>2035</v>
      </c>
      <c r="R565" s="2">
        <v>119</v>
      </c>
      <c r="S565" s="37">
        <f>Tabla1[[#This Row],[Valor total]]/'T.C.'!$B$4</f>
        <v>4958.333333333333</v>
      </c>
      <c r="T565" t="s">
        <v>11</v>
      </c>
      <c r="U565" t="s">
        <v>3</v>
      </c>
    </row>
    <row r="566" spans="1:21" x14ac:dyDescent="0.25">
      <c r="A566" t="s">
        <v>7</v>
      </c>
      <c r="B566" t="str">
        <f>LEFT(Tabla1[[#This Row],[Organización compras]],2)</f>
        <v>CL</v>
      </c>
      <c r="C566" t="s">
        <v>339</v>
      </c>
      <c r="D566">
        <v>606</v>
      </c>
      <c r="E566" t="str">
        <f>VLOOKUP(Tabla1[[#This Row],[Grupo de compras]],'Grupo compras'!$A$1:$B$115,2,FALSE)</f>
        <v>CL Gcia Comercial</v>
      </c>
      <c r="F566" t="s">
        <v>2030</v>
      </c>
      <c r="G566" t="str">
        <f>LEFT(Tabla1[[#This Row],[Solicitud de pedido]],2)</f>
        <v>14</v>
      </c>
      <c r="H566" t="s">
        <v>2031</v>
      </c>
      <c r="I566" t="s">
        <v>1502</v>
      </c>
      <c r="J566" t="s">
        <v>2032</v>
      </c>
      <c r="K566" t="s">
        <v>2046</v>
      </c>
      <c r="L566" s="1">
        <v>46057</v>
      </c>
      <c r="M566" t="s">
        <v>15</v>
      </c>
      <c r="N566" t="s">
        <v>46</v>
      </c>
      <c r="O566" t="s">
        <v>0</v>
      </c>
      <c r="P566" t="s">
        <v>2034</v>
      </c>
      <c r="Q566" t="s">
        <v>2035</v>
      </c>
      <c r="R566" s="2">
        <v>119</v>
      </c>
      <c r="S566" s="37">
        <f>Tabla1[[#This Row],[Valor total]]/'T.C.'!$B$4</f>
        <v>4958.333333333333</v>
      </c>
      <c r="T566" t="s">
        <v>11</v>
      </c>
      <c r="U566" t="s">
        <v>3</v>
      </c>
    </row>
    <row r="567" spans="1:21" x14ac:dyDescent="0.25">
      <c r="A567" t="s">
        <v>7</v>
      </c>
      <c r="B567" t="str">
        <f>LEFT(Tabla1[[#This Row],[Organización compras]],2)</f>
        <v>CL</v>
      </c>
      <c r="C567" t="s">
        <v>339</v>
      </c>
      <c r="D567">
        <v>606</v>
      </c>
      <c r="E567" t="str">
        <f>VLOOKUP(Tabla1[[#This Row],[Grupo de compras]],'Grupo compras'!$A$1:$B$115,2,FALSE)</f>
        <v>CL Gcia Comercial</v>
      </c>
      <c r="F567" t="s">
        <v>2030</v>
      </c>
      <c r="G567" t="str">
        <f>LEFT(Tabla1[[#This Row],[Solicitud de pedido]],2)</f>
        <v>14</v>
      </c>
      <c r="H567" t="s">
        <v>2031</v>
      </c>
      <c r="I567" t="s">
        <v>2047</v>
      </c>
      <c r="J567" t="s">
        <v>2032</v>
      </c>
      <c r="K567" t="s">
        <v>2048</v>
      </c>
      <c r="L567" s="1">
        <v>46057</v>
      </c>
      <c r="M567" t="s">
        <v>15</v>
      </c>
      <c r="N567" t="s">
        <v>46</v>
      </c>
      <c r="O567" t="s">
        <v>0</v>
      </c>
      <c r="P567" t="s">
        <v>2034</v>
      </c>
      <c r="Q567" t="s">
        <v>2035</v>
      </c>
      <c r="R567" s="2">
        <v>119</v>
      </c>
      <c r="S567" s="37">
        <f>Tabla1[[#This Row],[Valor total]]/'T.C.'!$B$4</f>
        <v>4958.333333333333</v>
      </c>
      <c r="T567" t="s">
        <v>11</v>
      </c>
      <c r="U567" t="s">
        <v>3</v>
      </c>
    </row>
    <row r="568" spans="1:21" x14ac:dyDescent="0.25">
      <c r="A568" t="s">
        <v>377</v>
      </c>
      <c r="B568" t="str">
        <f>LEFT(Tabla1[[#This Row],[Organización compras]],2)</f>
        <v>PE</v>
      </c>
      <c r="C568" t="s">
        <v>340</v>
      </c>
      <c r="D568">
        <v>816</v>
      </c>
      <c r="E568" t="str">
        <f>VLOOKUP(Tabla1[[#This Row],[Grupo de compras]],'Grupo compras'!$A$1:$B$115,2,FALSE)</f>
        <v>PE Sgcia Infra</v>
      </c>
      <c r="F568" t="s">
        <v>378</v>
      </c>
      <c r="G568" t="str">
        <f>LEFT(Tabla1[[#This Row],[Solicitud de pedido]],2)</f>
        <v>12</v>
      </c>
      <c r="H568" t="s">
        <v>2049</v>
      </c>
      <c r="I568" t="s">
        <v>88</v>
      </c>
      <c r="J568" t="s">
        <v>2050</v>
      </c>
      <c r="K568" t="s">
        <v>2051</v>
      </c>
      <c r="L568" s="1">
        <v>46055</v>
      </c>
      <c r="M568" t="s">
        <v>400</v>
      </c>
      <c r="N568" t="s">
        <v>1</v>
      </c>
      <c r="O568" t="s">
        <v>5</v>
      </c>
      <c r="P568" t="s">
        <v>2052</v>
      </c>
      <c r="Q568" t="s">
        <v>2053</v>
      </c>
      <c r="R568" s="2">
        <v>17100</v>
      </c>
      <c r="S568" s="37">
        <f>Tabla1[[#This Row],[Valor total]]/'T.C.'!$B$2</f>
        <v>4956.521739130435</v>
      </c>
      <c r="T568" t="s">
        <v>2</v>
      </c>
      <c r="U568" t="s">
        <v>3</v>
      </c>
    </row>
    <row r="569" spans="1:21" x14ac:dyDescent="0.25">
      <c r="A569" t="s">
        <v>12</v>
      </c>
      <c r="B569" t="str">
        <f>LEFT(Tabla1[[#This Row],[Organización compras]],2)</f>
        <v>PE</v>
      </c>
      <c r="C569" t="s">
        <v>340</v>
      </c>
      <c r="D569">
        <v>802</v>
      </c>
      <c r="E569" t="str">
        <f>VLOOKUP(Tabla1[[#This Row],[Grupo de compras]],'Grupo compras'!$A$1:$B$115,2,FALSE)</f>
        <v>PE Ops Mall</v>
      </c>
      <c r="F569" t="s">
        <v>360</v>
      </c>
      <c r="G569" t="str">
        <f>LEFT(Tabla1[[#This Row],[Solicitud de pedido]],2)</f>
        <v>12</v>
      </c>
      <c r="H569" t="s">
        <v>2054</v>
      </c>
      <c r="I569" t="s">
        <v>88</v>
      </c>
      <c r="J569" t="s">
        <v>2055</v>
      </c>
      <c r="K569" t="s">
        <v>2056</v>
      </c>
      <c r="L569" s="1">
        <v>46048</v>
      </c>
      <c r="M569" t="s">
        <v>14</v>
      </c>
      <c r="N569" t="s">
        <v>1</v>
      </c>
      <c r="O569" t="s">
        <v>0</v>
      </c>
      <c r="P569" t="s">
        <v>2057</v>
      </c>
      <c r="Q569" t="s">
        <v>2058</v>
      </c>
      <c r="R569" s="2">
        <v>17051.599999999999</v>
      </c>
      <c r="S569" s="37">
        <f>Tabla1[[#This Row],[Valor total]]/'T.C.'!$B$2</f>
        <v>4942.492753623188</v>
      </c>
      <c r="T569" t="s">
        <v>2</v>
      </c>
      <c r="U569" t="s">
        <v>3</v>
      </c>
    </row>
    <row r="570" spans="1:21" x14ac:dyDescent="0.25">
      <c r="A570" t="s">
        <v>7</v>
      </c>
      <c r="B570" t="str">
        <f>LEFT(Tabla1[[#This Row],[Organización compras]],2)</f>
        <v>CL</v>
      </c>
      <c r="C570" t="s">
        <v>339</v>
      </c>
      <c r="D570">
        <v>604</v>
      </c>
      <c r="E570" t="str">
        <f>VLOOKUP(Tabla1[[#This Row],[Grupo de compras]],'Grupo compras'!$A$1:$B$115,2,FALSE)</f>
        <v>CL Marketing Mall</v>
      </c>
      <c r="F570" t="s">
        <v>2059</v>
      </c>
      <c r="G570" t="str">
        <f>LEFT(Tabla1[[#This Row],[Solicitud de pedido]],2)</f>
        <v>12</v>
      </c>
      <c r="H570" t="s">
        <v>2060</v>
      </c>
      <c r="I570" t="s">
        <v>88</v>
      </c>
      <c r="J570" t="s">
        <v>2061</v>
      </c>
      <c r="K570" t="s">
        <v>2062</v>
      </c>
      <c r="L570" s="1">
        <v>46079</v>
      </c>
      <c r="M570" t="s">
        <v>1054</v>
      </c>
      <c r="N570" t="s">
        <v>1</v>
      </c>
      <c r="O570" t="s">
        <v>0</v>
      </c>
      <c r="P570" t="s">
        <v>2063</v>
      </c>
      <c r="Q570" t="s">
        <v>2064</v>
      </c>
      <c r="R570" s="2">
        <v>4568752</v>
      </c>
      <c r="S570" s="37">
        <f>Tabla1[[#This Row],[Valor total]]/'T.C.'!$B$3</f>
        <v>4934.2304493860229</v>
      </c>
      <c r="T570" t="s">
        <v>6</v>
      </c>
      <c r="U570" t="s">
        <v>3</v>
      </c>
    </row>
    <row r="571" spans="1:21" x14ac:dyDescent="0.25">
      <c r="A571" t="s">
        <v>7</v>
      </c>
      <c r="B571" t="str">
        <f>LEFT(Tabla1[[#This Row],[Organización compras]],2)</f>
        <v>CL</v>
      </c>
      <c r="C571" t="s">
        <v>339</v>
      </c>
      <c r="D571">
        <v>601</v>
      </c>
      <c r="E571" t="str">
        <f>VLOOKUP(Tabla1[[#This Row],[Grupo de compras]],'Grupo compras'!$A$1:$B$115,2,FALSE)</f>
        <v>CL Center Manager</v>
      </c>
      <c r="F571" t="s">
        <v>2065</v>
      </c>
      <c r="G571" t="str">
        <f>LEFT(Tabla1[[#This Row],[Solicitud de pedido]],2)</f>
        <v>12</v>
      </c>
      <c r="H571" t="s">
        <v>2066</v>
      </c>
      <c r="I571" t="s">
        <v>88</v>
      </c>
      <c r="J571" t="s">
        <v>2067</v>
      </c>
      <c r="K571" t="s">
        <v>2068</v>
      </c>
      <c r="L571" s="1">
        <v>46077</v>
      </c>
      <c r="M571" t="s">
        <v>1054</v>
      </c>
      <c r="N571" t="s">
        <v>1</v>
      </c>
      <c r="O571" t="s">
        <v>0</v>
      </c>
      <c r="P571" t="s">
        <v>2069</v>
      </c>
      <c r="Q571" t="s">
        <v>2070</v>
      </c>
      <c r="R571" s="2">
        <v>118</v>
      </c>
      <c r="S571" s="37">
        <f>Tabla1[[#This Row],[Valor total]]/'T.C.'!$B$4</f>
        <v>4916.666666666667</v>
      </c>
      <c r="T571" t="s">
        <v>11</v>
      </c>
      <c r="U571" t="s">
        <v>3</v>
      </c>
    </row>
    <row r="572" spans="1:21" x14ac:dyDescent="0.25">
      <c r="A572" t="s">
        <v>380</v>
      </c>
      <c r="B572" t="str">
        <f>LEFT(Tabla1[[#This Row],[Organización compras]],2)</f>
        <v>PE</v>
      </c>
      <c r="C572" t="s">
        <v>340</v>
      </c>
      <c r="D572">
        <v>816</v>
      </c>
      <c r="E572" t="str">
        <f>VLOOKUP(Tabla1[[#This Row],[Grupo de compras]],'Grupo compras'!$A$1:$B$115,2,FALSE)</f>
        <v>PE Sgcia Infra</v>
      </c>
      <c r="F572" t="s">
        <v>378</v>
      </c>
      <c r="G572" t="str">
        <f>LEFT(Tabla1[[#This Row],[Solicitud de pedido]],2)</f>
        <v>12</v>
      </c>
      <c r="H572" t="s">
        <v>2071</v>
      </c>
      <c r="I572" t="s">
        <v>88</v>
      </c>
      <c r="J572" t="s">
        <v>2072</v>
      </c>
      <c r="K572" t="s">
        <v>2073</v>
      </c>
      <c r="L572" s="1">
        <v>46042</v>
      </c>
      <c r="M572" t="s">
        <v>400</v>
      </c>
      <c r="N572" t="s">
        <v>1</v>
      </c>
      <c r="O572" t="s">
        <v>0</v>
      </c>
      <c r="P572" t="s">
        <v>2074</v>
      </c>
      <c r="Q572" t="s">
        <v>2075</v>
      </c>
      <c r="R572" s="2">
        <v>16945.25</v>
      </c>
      <c r="S572" s="37">
        <f>Tabla1[[#This Row],[Valor total]]/'T.C.'!$B$2</f>
        <v>4911.6666666666661</v>
      </c>
      <c r="T572" t="s">
        <v>2</v>
      </c>
      <c r="U572" t="s">
        <v>3</v>
      </c>
    </row>
    <row r="573" spans="1:21" x14ac:dyDescent="0.25">
      <c r="A573" t="s">
        <v>377</v>
      </c>
      <c r="B573" t="str">
        <f>LEFT(Tabla1[[#This Row],[Organización compras]],2)</f>
        <v>PE</v>
      </c>
      <c r="C573" t="s">
        <v>340</v>
      </c>
      <c r="D573">
        <v>816</v>
      </c>
      <c r="E573" t="str">
        <f>VLOOKUP(Tabla1[[#This Row],[Grupo de compras]],'Grupo compras'!$A$1:$B$115,2,FALSE)</f>
        <v>PE Sgcia Infra</v>
      </c>
      <c r="F573" t="s">
        <v>378</v>
      </c>
      <c r="H573" t="s">
        <v>2076</v>
      </c>
      <c r="I573" t="s">
        <v>88</v>
      </c>
      <c r="J573" t="s">
        <v>2077</v>
      </c>
      <c r="K573" t="s">
        <v>2078</v>
      </c>
      <c r="L573" s="1">
        <v>46092</v>
      </c>
      <c r="M573" t="s">
        <v>400</v>
      </c>
      <c r="N573" t="s">
        <v>1</v>
      </c>
      <c r="O573" t="s">
        <v>0</v>
      </c>
      <c r="P573" t="s">
        <v>2079</v>
      </c>
      <c r="Q573" t="s">
        <v>2080</v>
      </c>
      <c r="R573" s="2">
        <v>16913.16</v>
      </c>
      <c r="S573" s="37">
        <f>Tabla1[[#This Row],[Valor total]]/'T.C.'!$B$2</f>
        <v>4902.3652173913042</v>
      </c>
      <c r="T573" t="s">
        <v>2</v>
      </c>
      <c r="U573" t="s">
        <v>3</v>
      </c>
    </row>
    <row r="574" spans="1:21" x14ac:dyDescent="0.25">
      <c r="A574" t="s">
        <v>12</v>
      </c>
      <c r="B574" t="str">
        <f>LEFT(Tabla1[[#This Row],[Organización compras]],2)</f>
        <v>PE</v>
      </c>
      <c r="C574" t="s">
        <v>340</v>
      </c>
      <c r="D574">
        <v>802</v>
      </c>
      <c r="E574" t="str">
        <f>VLOOKUP(Tabla1[[#This Row],[Grupo de compras]],'Grupo compras'!$A$1:$B$115,2,FALSE)</f>
        <v>PE Ops Mall</v>
      </c>
      <c r="F574" t="s">
        <v>9282</v>
      </c>
      <c r="H574" t="s">
        <v>12005</v>
      </c>
      <c r="I574" t="s">
        <v>88</v>
      </c>
      <c r="J574" t="s">
        <v>12006</v>
      </c>
      <c r="K574" t="s">
        <v>12007</v>
      </c>
      <c r="L574" s="1">
        <v>46094</v>
      </c>
      <c r="M574" t="s">
        <v>14</v>
      </c>
      <c r="N574" t="s">
        <v>1</v>
      </c>
      <c r="O574" t="s">
        <v>0</v>
      </c>
      <c r="P574" t="s">
        <v>1011</v>
      </c>
      <c r="Q574" t="s">
        <v>1012</v>
      </c>
      <c r="R574" s="2">
        <v>16908.75</v>
      </c>
      <c r="S574" s="37">
        <f>Tabla1[[#This Row],[Valor total]]/'T.C.'!$B$2</f>
        <v>4901.086956521739</v>
      </c>
      <c r="T574" t="s">
        <v>2</v>
      </c>
      <c r="U574" t="s">
        <v>3</v>
      </c>
    </row>
    <row r="575" spans="1:21" x14ac:dyDescent="0.25">
      <c r="A575" t="s">
        <v>7</v>
      </c>
      <c r="B575" t="str">
        <f>LEFT(Tabla1[[#This Row],[Organización compras]],2)</f>
        <v>CL</v>
      </c>
      <c r="C575" t="s">
        <v>339</v>
      </c>
      <c r="D575">
        <v>626</v>
      </c>
      <c r="E575" t="str">
        <f>VLOOKUP(Tabla1[[#This Row],[Grupo de compras]],'Grupo compras'!$A$1:$B$115,2,FALSE)</f>
        <v>CL Proyectos 3</v>
      </c>
      <c r="F575" t="s">
        <v>70</v>
      </c>
      <c r="G575" t="str">
        <f>LEFT(Tabla1[[#This Row],[Solicitud de pedido]],2)</f>
        <v>12</v>
      </c>
      <c r="H575" t="s">
        <v>2081</v>
      </c>
      <c r="I575" t="s">
        <v>88</v>
      </c>
      <c r="J575" t="s">
        <v>2082</v>
      </c>
      <c r="K575" t="s">
        <v>2083</v>
      </c>
      <c r="L575" s="1">
        <v>46042</v>
      </c>
      <c r="M575" t="s">
        <v>26</v>
      </c>
      <c r="N575" t="s">
        <v>1</v>
      </c>
      <c r="O575" t="s">
        <v>0</v>
      </c>
      <c r="P575" t="s">
        <v>2084</v>
      </c>
      <c r="Q575" t="s">
        <v>2085</v>
      </c>
      <c r="R575" s="2">
        <v>117.39</v>
      </c>
      <c r="S575" s="37">
        <f>Tabla1[[#This Row],[Valor total]]/'T.C.'!$B$4</f>
        <v>4891.25</v>
      </c>
      <c r="T575" t="s">
        <v>11</v>
      </c>
      <c r="U575" t="s">
        <v>3</v>
      </c>
    </row>
    <row r="576" spans="1:21" x14ac:dyDescent="0.25">
      <c r="A576" t="s">
        <v>717</v>
      </c>
      <c r="B576" t="str">
        <f>LEFT(Tabla1[[#This Row],[Organización compras]],2)</f>
        <v>PE</v>
      </c>
      <c r="C576" t="s">
        <v>340</v>
      </c>
      <c r="D576">
        <v>804</v>
      </c>
      <c r="E576" t="str">
        <f>VLOOKUP(Tabla1[[#This Row],[Grupo de compras]],'Grupo compras'!$A$1:$B$115,2,FALSE)</f>
        <v>PE Marketing Mall</v>
      </c>
      <c r="F576" t="s">
        <v>718</v>
      </c>
      <c r="G576" t="str">
        <f>LEFT(Tabla1[[#This Row],[Solicitud de pedido]],2)</f>
        <v>12</v>
      </c>
      <c r="H576" t="s">
        <v>2086</v>
      </c>
      <c r="I576" t="s">
        <v>88</v>
      </c>
      <c r="J576" t="s">
        <v>2087</v>
      </c>
      <c r="K576" t="s">
        <v>2088</v>
      </c>
      <c r="L576" s="1">
        <v>46048</v>
      </c>
      <c r="M576" t="s">
        <v>400</v>
      </c>
      <c r="N576" t="s">
        <v>1</v>
      </c>
      <c r="O576" t="s">
        <v>67</v>
      </c>
      <c r="P576" t="s">
        <v>2089</v>
      </c>
      <c r="Q576" t="s">
        <v>2090</v>
      </c>
      <c r="R576" s="2">
        <v>16838.830000000002</v>
      </c>
      <c r="S576" s="37">
        <f>Tabla1[[#This Row],[Valor total]]/'T.C.'!$B$2</f>
        <v>4880.8202898550726</v>
      </c>
      <c r="T576" t="s">
        <v>2</v>
      </c>
      <c r="U576" t="s">
        <v>3</v>
      </c>
    </row>
    <row r="577" spans="1:21" x14ac:dyDescent="0.25">
      <c r="A577" t="s">
        <v>2091</v>
      </c>
      <c r="B577" t="str">
        <f>LEFT(Tabla1[[#This Row],[Organización compras]],2)</f>
        <v>PE</v>
      </c>
      <c r="C577" t="s">
        <v>681</v>
      </c>
      <c r="D577">
        <v>803</v>
      </c>
      <c r="E577" t="str">
        <f>VLOOKUP(Tabla1[[#This Row],[Grupo de compras]],'Grupo compras'!$A$1:$B$115,2,FALSE)</f>
        <v>PE Ops Out/Strips</v>
      </c>
      <c r="F577" t="s">
        <v>371</v>
      </c>
      <c r="G577" t="str">
        <f>LEFT(Tabla1[[#This Row],[Solicitud de pedido]],2)</f>
        <v>14</v>
      </c>
      <c r="H577" t="s">
        <v>2092</v>
      </c>
      <c r="I577" t="s">
        <v>88</v>
      </c>
      <c r="J577" t="s">
        <v>2093</v>
      </c>
      <c r="K577" t="s">
        <v>2094</v>
      </c>
      <c r="L577" s="1">
        <v>46076</v>
      </c>
      <c r="M577" t="s">
        <v>556</v>
      </c>
      <c r="N577" t="s">
        <v>46</v>
      </c>
      <c r="O577" t="s">
        <v>5</v>
      </c>
      <c r="P577" t="s">
        <v>119</v>
      </c>
      <c r="Q577" t="s">
        <v>120</v>
      </c>
      <c r="R577" s="2">
        <v>16815</v>
      </c>
      <c r="S577" s="37">
        <f>Tabla1[[#This Row],[Valor total]]/'T.C.'!$B$2</f>
        <v>4873.913043478261</v>
      </c>
      <c r="T577" t="s">
        <v>2</v>
      </c>
      <c r="U577" t="s">
        <v>3</v>
      </c>
    </row>
    <row r="578" spans="1:21" x14ac:dyDescent="0.25">
      <c r="A578" t="s">
        <v>2091</v>
      </c>
      <c r="B578" t="str">
        <f>LEFT(Tabla1[[#This Row],[Organización compras]],2)</f>
        <v>PE</v>
      </c>
      <c r="C578" t="s">
        <v>681</v>
      </c>
      <c r="D578">
        <v>803</v>
      </c>
      <c r="E578" t="str">
        <f>VLOOKUP(Tabla1[[#This Row],[Grupo de compras]],'Grupo compras'!$A$1:$B$115,2,FALSE)</f>
        <v>PE Ops Out/Strips</v>
      </c>
      <c r="F578" t="s">
        <v>371</v>
      </c>
      <c r="G578" t="str">
        <f>LEFT(Tabla1[[#This Row],[Solicitud de pedido]],2)</f>
        <v>14</v>
      </c>
      <c r="H578" t="s">
        <v>2092</v>
      </c>
      <c r="I578" t="s">
        <v>89</v>
      </c>
      <c r="J578" t="s">
        <v>2093</v>
      </c>
      <c r="K578" t="s">
        <v>2094</v>
      </c>
      <c r="L578" s="1">
        <v>46076</v>
      </c>
      <c r="M578" t="s">
        <v>556</v>
      </c>
      <c r="N578" t="s">
        <v>46</v>
      </c>
      <c r="O578" t="s">
        <v>5</v>
      </c>
      <c r="P578" t="s">
        <v>119</v>
      </c>
      <c r="Q578" t="s">
        <v>120</v>
      </c>
      <c r="R578" s="2">
        <v>16815</v>
      </c>
      <c r="S578" s="37">
        <f>Tabla1[[#This Row],[Valor total]]/'T.C.'!$B$2</f>
        <v>4873.913043478261</v>
      </c>
      <c r="T578" t="s">
        <v>2</v>
      </c>
      <c r="U578" t="s">
        <v>3</v>
      </c>
    </row>
    <row r="579" spans="1:21" x14ac:dyDescent="0.25">
      <c r="A579" t="s">
        <v>2091</v>
      </c>
      <c r="B579" t="str">
        <f>LEFT(Tabla1[[#This Row],[Organización compras]],2)</f>
        <v>PE</v>
      </c>
      <c r="C579" t="s">
        <v>681</v>
      </c>
      <c r="D579">
        <v>803</v>
      </c>
      <c r="E579" t="str">
        <f>VLOOKUP(Tabla1[[#This Row],[Grupo de compras]],'Grupo compras'!$A$1:$B$115,2,FALSE)</f>
        <v>PE Ops Out/Strips</v>
      </c>
      <c r="F579" t="s">
        <v>371</v>
      </c>
      <c r="G579" t="str">
        <f>LEFT(Tabla1[[#This Row],[Solicitud de pedido]],2)</f>
        <v>14</v>
      </c>
      <c r="H579" t="s">
        <v>2092</v>
      </c>
      <c r="I579" t="s">
        <v>99</v>
      </c>
      <c r="J579" t="s">
        <v>2093</v>
      </c>
      <c r="K579" t="s">
        <v>2094</v>
      </c>
      <c r="L579" s="1">
        <v>46076</v>
      </c>
      <c r="M579" t="s">
        <v>556</v>
      </c>
      <c r="N579" t="s">
        <v>46</v>
      </c>
      <c r="O579" t="s">
        <v>5</v>
      </c>
      <c r="P579" t="s">
        <v>119</v>
      </c>
      <c r="Q579" t="s">
        <v>120</v>
      </c>
      <c r="R579" s="2">
        <v>16815</v>
      </c>
      <c r="S579" s="37">
        <f>Tabla1[[#This Row],[Valor total]]/'T.C.'!$B$2</f>
        <v>4873.913043478261</v>
      </c>
      <c r="T579" t="s">
        <v>2</v>
      </c>
      <c r="U579" t="s">
        <v>3</v>
      </c>
    </row>
    <row r="580" spans="1:21" x14ac:dyDescent="0.25">
      <c r="A580" t="s">
        <v>2091</v>
      </c>
      <c r="B580" t="str">
        <f>LEFT(Tabla1[[#This Row],[Organización compras]],2)</f>
        <v>PE</v>
      </c>
      <c r="C580" t="s">
        <v>681</v>
      </c>
      <c r="D580">
        <v>803</v>
      </c>
      <c r="E580" t="str">
        <f>VLOOKUP(Tabla1[[#This Row],[Grupo de compras]],'Grupo compras'!$A$1:$B$115,2,FALSE)</f>
        <v>PE Ops Out/Strips</v>
      </c>
      <c r="F580" t="s">
        <v>371</v>
      </c>
      <c r="G580" t="str">
        <f>LEFT(Tabla1[[#This Row],[Solicitud de pedido]],2)</f>
        <v>14</v>
      </c>
      <c r="H580" t="s">
        <v>2092</v>
      </c>
      <c r="I580" t="s">
        <v>100</v>
      </c>
      <c r="J580" t="s">
        <v>2093</v>
      </c>
      <c r="K580" t="s">
        <v>2094</v>
      </c>
      <c r="L580" s="1">
        <v>46076</v>
      </c>
      <c r="M580" t="s">
        <v>556</v>
      </c>
      <c r="N580" t="s">
        <v>46</v>
      </c>
      <c r="O580" t="s">
        <v>5</v>
      </c>
      <c r="P580" t="s">
        <v>119</v>
      </c>
      <c r="Q580" t="s">
        <v>120</v>
      </c>
      <c r="R580" s="2">
        <v>16815</v>
      </c>
      <c r="S580" s="37">
        <f>Tabla1[[#This Row],[Valor total]]/'T.C.'!$B$2</f>
        <v>4873.913043478261</v>
      </c>
      <c r="T580" t="s">
        <v>2</v>
      </c>
      <c r="U580" t="s">
        <v>3</v>
      </c>
    </row>
    <row r="581" spans="1:21" x14ac:dyDescent="0.25">
      <c r="A581" t="s">
        <v>2091</v>
      </c>
      <c r="B581" t="str">
        <f>LEFT(Tabla1[[#This Row],[Organización compras]],2)</f>
        <v>PE</v>
      </c>
      <c r="C581" t="s">
        <v>681</v>
      </c>
      <c r="D581">
        <v>803</v>
      </c>
      <c r="E581" t="str">
        <f>VLOOKUP(Tabla1[[#This Row],[Grupo de compras]],'Grupo compras'!$A$1:$B$115,2,FALSE)</f>
        <v>PE Ops Out/Strips</v>
      </c>
      <c r="F581" t="s">
        <v>371</v>
      </c>
      <c r="G581" t="str">
        <f>LEFT(Tabla1[[#This Row],[Solicitud de pedido]],2)</f>
        <v>14</v>
      </c>
      <c r="H581" t="s">
        <v>2092</v>
      </c>
      <c r="I581" t="s">
        <v>101</v>
      </c>
      <c r="J581" t="s">
        <v>2093</v>
      </c>
      <c r="K581" t="s">
        <v>2094</v>
      </c>
      <c r="L581" s="1">
        <v>46076</v>
      </c>
      <c r="M581" t="s">
        <v>556</v>
      </c>
      <c r="N581" t="s">
        <v>46</v>
      </c>
      <c r="O581" t="s">
        <v>5</v>
      </c>
      <c r="P581" t="s">
        <v>119</v>
      </c>
      <c r="Q581" t="s">
        <v>120</v>
      </c>
      <c r="R581" s="2">
        <v>16815</v>
      </c>
      <c r="S581" s="37">
        <f>Tabla1[[#This Row],[Valor total]]/'T.C.'!$B$2</f>
        <v>4873.913043478261</v>
      </c>
      <c r="T581" t="s">
        <v>2</v>
      </c>
      <c r="U581" t="s">
        <v>3</v>
      </c>
    </row>
    <row r="582" spans="1:21" x14ac:dyDescent="0.25">
      <c r="A582" t="s">
        <v>2091</v>
      </c>
      <c r="B582" t="str">
        <f>LEFT(Tabla1[[#This Row],[Organización compras]],2)</f>
        <v>PE</v>
      </c>
      <c r="C582" t="s">
        <v>681</v>
      </c>
      <c r="D582">
        <v>803</v>
      </c>
      <c r="E582" t="str">
        <f>VLOOKUP(Tabla1[[#This Row],[Grupo de compras]],'Grupo compras'!$A$1:$B$115,2,FALSE)</f>
        <v>PE Ops Out/Strips</v>
      </c>
      <c r="F582" t="s">
        <v>371</v>
      </c>
      <c r="G582" t="str">
        <f>LEFT(Tabla1[[#This Row],[Solicitud de pedido]],2)</f>
        <v>14</v>
      </c>
      <c r="H582" t="s">
        <v>2092</v>
      </c>
      <c r="I582" t="s">
        <v>102</v>
      </c>
      <c r="J582" t="s">
        <v>2093</v>
      </c>
      <c r="K582" t="s">
        <v>2094</v>
      </c>
      <c r="L582" s="1">
        <v>46076</v>
      </c>
      <c r="M582" t="s">
        <v>556</v>
      </c>
      <c r="N582" t="s">
        <v>46</v>
      </c>
      <c r="O582" t="s">
        <v>5</v>
      </c>
      <c r="P582" t="s">
        <v>119</v>
      </c>
      <c r="Q582" t="s">
        <v>120</v>
      </c>
      <c r="R582" s="2">
        <v>16815</v>
      </c>
      <c r="S582" s="37">
        <f>Tabla1[[#This Row],[Valor total]]/'T.C.'!$B$2</f>
        <v>4873.913043478261</v>
      </c>
      <c r="T582" t="s">
        <v>2</v>
      </c>
      <c r="U582" t="s">
        <v>3</v>
      </c>
    </row>
    <row r="583" spans="1:21" x14ac:dyDescent="0.25">
      <c r="A583" t="s">
        <v>2091</v>
      </c>
      <c r="B583" t="str">
        <f>LEFT(Tabla1[[#This Row],[Organización compras]],2)</f>
        <v>PE</v>
      </c>
      <c r="C583" t="s">
        <v>681</v>
      </c>
      <c r="D583">
        <v>803</v>
      </c>
      <c r="E583" t="str">
        <f>VLOOKUP(Tabla1[[#This Row],[Grupo de compras]],'Grupo compras'!$A$1:$B$115,2,FALSE)</f>
        <v>PE Ops Out/Strips</v>
      </c>
      <c r="F583" t="s">
        <v>371</v>
      </c>
      <c r="G583" t="str">
        <f>LEFT(Tabla1[[#This Row],[Solicitud de pedido]],2)</f>
        <v>14</v>
      </c>
      <c r="H583" t="s">
        <v>2092</v>
      </c>
      <c r="I583" t="s">
        <v>103</v>
      </c>
      <c r="J583" t="s">
        <v>2093</v>
      </c>
      <c r="K583" t="s">
        <v>2094</v>
      </c>
      <c r="L583" s="1">
        <v>46076</v>
      </c>
      <c r="M583" t="s">
        <v>556</v>
      </c>
      <c r="N583" t="s">
        <v>46</v>
      </c>
      <c r="O583" t="s">
        <v>5</v>
      </c>
      <c r="P583" t="s">
        <v>119</v>
      </c>
      <c r="Q583" t="s">
        <v>120</v>
      </c>
      <c r="R583" s="2">
        <v>16815</v>
      </c>
      <c r="S583" s="37">
        <f>Tabla1[[#This Row],[Valor total]]/'T.C.'!$B$2</f>
        <v>4873.913043478261</v>
      </c>
      <c r="T583" t="s">
        <v>2</v>
      </c>
      <c r="U583" t="s">
        <v>3</v>
      </c>
    </row>
    <row r="584" spans="1:21" x14ac:dyDescent="0.25">
      <c r="A584" t="s">
        <v>2091</v>
      </c>
      <c r="B584" t="str">
        <f>LEFT(Tabla1[[#This Row],[Organización compras]],2)</f>
        <v>PE</v>
      </c>
      <c r="C584" t="s">
        <v>681</v>
      </c>
      <c r="D584">
        <v>803</v>
      </c>
      <c r="E584" t="str">
        <f>VLOOKUP(Tabla1[[#This Row],[Grupo de compras]],'Grupo compras'!$A$1:$B$115,2,FALSE)</f>
        <v>PE Ops Out/Strips</v>
      </c>
      <c r="F584" t="s">
        <v>371</v>
      </c>
      <c r="G584" t="str">
        <f>LEFT(Tabla1[[#This Row],[Solicitud de pedido]],2)</f>
        <v>14</v>
      </c>
      <c r="H584" t="s">
        <v>2092</v>
      </c>
      <c r="I584" t="s">
        <v>104</v>
      </c>
      <c r="J584" t="s">
        <v>2093</v>
      </c>
      <c r="K584" t="s">
        <v>2094</v>
      </c>
      <c r="L584" s="1">
        <v>46076</v>
      </c>
      <c r="M584" t="s">
        <v>556</v>
      </c>
      <c r="N584" t="s">
        <v>46</v>
      </c>
      <c r="O584" t="s">
        <v>5</v>
      </c>
      <c r="P584" t="s">
        <v>119</v>
      </c>
      <c r="Q584" t="s">
        <v>120</v>
      </c>
      <c r="R584" s="2">
        <v>16815</v>
      </c>
      <c r="S584" s="37">
        <f>Tabla1[[#This Row],[Valor total]]/'T.C.'!$B$2</f>
        <v>4873.913043478261</v>
      </c>
      <c r="T584" t="s">
        <v>2</v>
      </c>
      <c r="U584" t="s">
        <v>3</v>
      </c>
    </row>
    <row r="585" spans="1:21" x14ac:dyDescent="0.25">
      <c r="A585" t="s">
        <v>2091</v>
      </c>
      <c r="B585" t="str">
        <f>LEFT(Tabla1[[#This Row],[Organización compras]],2)</f>
        <v>PE</v>
      </c>
      <c r="C585" t="s">
        <v>681</v>
      </c>
      <c r="D585">
        <v>803</v>
      </c>
      <c r="E585" t="str">
        <f>VLOOKUP(Tabla1[[#This Row],[Grupo de compras]],'Grupo compras'!$A$1:$B$115,2,FALSE)</f>
        <v>PE Ops Out/Strips</v>
      </c>
      <c r="F585" t="s">
        <v>371</v>
      </c>
      <c r="G585" t="str">
        <f>LEFT(Tabla1[[#This Row],[Solicitud de pedido]],2)</f>
        <v>14</v>
      </c>
      <c r="H585" t="s">
        <v>2092</v>
      </c>
      <c r="I585" t="s">
        <v>105</v>
      </c>
      <c r="J585" t="s">
        <v>2093</v>
      </c>
      <c r="K585" t="s">
        <v>2094</v>
      </c>
      <c r="L585" s="1">
        <v>46076</v>
      </c>
      <c r="M585" t="s">
        <v>556</v>
      </c>
      <c r="N585" t="s">
        <v>46</v>
      </c>
      <c r="O585" t="s">
        <v>5</v>
      </c>
      <c r="P585" t="s">
        <v>119</v>
      </c>
      <c r="Q585" t="s">
        <v>120</v>
      </c>
      <c r="R585" s="2">
        <v>16815</v>
      </c>
      <c r="S585" s="37">
        <f>Tabla1[[#This Row],[Valor total]]/'T.C.'!$B$2</f>
        <v>4873.913043478261</v>
      </c>
      <c r="T585" t="s">
        <v>2</v>
      </c>
      <c r="U585" t="s">
        <v>3</v>
      </c>
    </row>
    <row r="586" spans="1:21" x14ac:dyDescent="0.25">
      <c r="A586" t="s">
        <v>2091</v>
      </c>
      <c r="B586" t="str">
        <f>LEFT(Tabla1[[#This Row],[Organización compras]],2)</f>
        <v>PE</v>
      </c>
      <c r="C586" t="s">
        <v>681</v>
      </c>
      <c r="D586">
        <v>803</v>
      </c>
      <c r="E586" t="str">
        <f>VLOOKUP(Tabla1[[#This Row],[Grupo de compras]],'Grupo compras'!$A$1:$B$115,2,FALSE)</f>
        <v>PE Ops Out/Strips</v>
      </c>
      <c r="F586" t="s">
        <v>371</v>
      </c>
      <c r="G586" t="str">
        <f>LEFT(Tabla1[[#This Row],[Solicitud de pedido]],2)</f>
        <v>14</v>
      </c>
      <c r="H586" t="s">
        <v>2092</v>
      </c>
      <c r="I586" t="s">
        <v>106</v>
      </c>
      <c r="J586" t="s">
        <v>2093</v>
      </c>
      <c r="K586" t="s">
        <v>2094</v>
      </c>
      <c r="L586" s="1">
        <v>46076</v>
      </c>
      <c r="M586" t="s">
        <v>556</v>
      </c>
      <c r="N586" t="s">
        <v>46</v>
      </c>
      <c r="O586" t="s">
        <v>5</v>
      </c>
      <c r="P586" t="s">
        <v>119</v>
      </c>
      <c r="Q586" t="s">
        <v>120</v>
      </c>
      <c r="R586" s="2">
        <v>16815</v>
      </c>
      <c r="S586" s="37">
        <f>Tabla1[[#This Row],[Valor total]]/'T.C.'!$B$2</f>
        <v>4873.913043478261</v>
      </c>
      <c r="T586" t="s">
        <v>2</v>
      </c>
      <c r="U586" t="s">
        <v>3</v>
      </c>
    </row>
    <row r="587" spans="1:21" x14ac:dyDescent="0.25">
      <c r="A587" t="s">
        <v>2091</v>
      </c>
      <c r="B587" t="str">
        <f>LEFT(Tabla1[[#This Row],[Organización compras]],2)</f>
        <v>PE</v>
      </c>
      <c r="C587" t="s">
        <v>681</v>
      </c>
      <c r="D587">
        <v>803</v>
      </c>
      <c r="E587" t="str">
        <f>VLOOKUP(Tabla1[[#This Row],[Grupo de compras]],'Grupo compras'!$A$1:$B$115,2,FALSE)</f>
        <v>PE Ops Out/Strips</v>
      </c>
      <c r="F587" t="s">
        <v>371</v>
      </c>
      <c r="G587" t="str">
        <f>LEFT(Tabla1[[#This Row],[Solicitud de pedido]],2)</f>
        <v>14</v>
      </c>
      <c r="H587" t="s">
        <v>2092</v>
      </c>
      <c r="I587" t="s">
        <v>107</v>
      </c>
      <c r="J587" t="s">
        <v>2093</v>
      </c>
      <c r="K587" t="s">
        <v>2094</v>
      </c>
      <c r="L587" s="1">
        <v>46076</v>
      </c>
      <c r="M587" t="s">
        <v>556</v>
      </c>
      <c r="N587" t="s">
        <v>46</v>
      </c>
      <c r="O587" t="s">
        <v>5</v>
      </c>
      <c r="P587" t="s">
        <v>119</v>
      </c>
      <c r="Q587" t="s">
        <v>120</v>
      </c>
      <c r="R587" s="2">
        <v>16815</v>
      </c>
      <c r="S587" s="37">
        <f>Tabla1[[#This Row],[Valor total]]/'T.C.'!$B$2</f>
        <v>4873.913043478261</v>
      </c>
      <c r="T587" t="s">
        <v>2</v>
      </c>
      <c r="U587" t="s">
        <v>3</v>
      </c>
    </row>
    <row r="588" spans="1:21" x14ac:dyDescent="0.25">
      <c r="A588" t="s">
        <v>373</v>
      </c>
      <c r="B588" t="str">
        <f>LEFT(Tabla1[[#This Row],[Organización compras]],2)</f>
        <v>PE</v>
      </c>
      <c r="C588" t="s">
        <v>340</v>
      </c>
      <c r="D588">
        <v>810</v>
      </c>
      <c r="E588" t="str">
        <f>VLOOKUP(Tabla1[[#This Row],[Grupo de compras]],'Grupo compras'!$A$1:$B$115,2,FALSE)</f>
        <v>PE Área Personas</v>
      </c>
      <c r="F588" t="s">
        <v>2095</v>
      </c>
      <c r="G588" t="str">
        <f>LEFT(Tabla1[[#This Row],[Solicitud de pedido]],2)</f>
        <v>12</v>
      </c>
      <c r="H588" t="s">
        <v>2096</v>
      </c>
      <c r="I588" t="s">
        <v>88</v>
      </c>
      <c r="J588" t="s">
        <v>2097</v>
      </c>
      <c r="K588" t="s">
        <v>2098</v>
      </c>
      <c r="L588" s="1">
        <v>46037</v>
      </c>
      <c r="M588" t="s">
        <v>406</v>
      </c>
      <c r="N588" t="s">
        <v>1</v>
      </c>
      <c r="O588" t="s">
        <v>0</v>
      </c>
      <c r="P588" t="s">
        <v>2099</v>
      </c>
      <c r="Q588" t="s">
        <v>2100</v>
      </c>
      <c r="R588" s="2">
        <v>16750.439999999999</v>
      </c>
      <c r="S588" s="37">
        <f>Tabla1[[#This Row],[Valor total]]/'T.C.'!$B$2</f>
        <v>4855.2</v>
      </c>
      <c r="T588" t="s">
        <v>2</v>
      </c>
      <c r="U588" t="s">
        <v>3</v>
      </c>
    </row>
    <row r="589" spans="1:21" x14ac:dyDescent="0.25">
      <c r="A589" t="s">
        <v>2101</v>
      </c>
      <c r="B589" t="str">
        <f>LEFT(Tabla1[[#This Row],[Organización compras]],2)</f>
        <v>PE</v>
      </c>
      <c r="C589" t="s">
        <v>681</v>
      </c>
      <c r="D589">
        <v>802</v>
      </c>
      <c r="E589" t="str">
        <f>VLOOKUP(Tabla1[[#This Row],[Grupo de compras]],'Grupo compras'!$A$1:$B$115,2,FALSE)</f>
        <v>PE Ops Mall</v>
      </c>
      <c r="F589" t="s">
        <v>371</v>
      </c>
      <c r="G589" t="str">
        <f>LEFT(Tabla1[[#This Row],[Solicitud de pedido]],2)</f>
        <v>14</v>
      </c>
      <c r="H589" t="s">
        <v>2102</v>
      </c>
      <c r="I589" t="s">
        <v>88</v>
      </c>
      <c r="J589" t="s">
        <v>2103</v>
      </c>
      <c r="K589" t="s">
        <v>2104</v>
      </c>
      <c r="L589" s="1">
        <v>46065</v>
      </c>
      <c r="M589" t="s">
        <v>556</v>
      </c>
      <c r="N589" t="s">
        <v>46</v>
      </c>
      <c r="O589" t="s">
        <v>5</v>
      </c>
      <c r="P589" t="s">
        <v>119</v>
      </c>
      <c r="Q589" t="s">
        <v>120</v>
      </c>
      <c r="R589" s="2">
        <v>16725</v>
      </c>
      <c r="S589" s="37">
        <f>Tabla1[[#This Row],[Valor total]]/'T.C.'!$B$2</f>
        <v>4847.8260869565211</v>
      </c>
      <c r="T589" t="s">
        <v>2</v>
      </c>
      <c r="U589" t="s">
        <v>3</v>
      </c>
    </row>
    <row r="590" spans="1:21" x14ac:dyDescent="0.25">
      <c r="A590" t="s">
        <v>2101</v>
      </c>
      <c r="B590" t="str">
        <f>LEFT(Tabla1[[#This Row],[Organización compras]],2)</f>
        <v>PE</v>
      </c>
      <c r="C590" t="s">
        <v>681</v>
      </c>
      <c r="D590">
        <v>802</v>
      </c>
      <c r="E590" t="str">
        <f>VLOOKUP(Tabla1[[#This Row],[Grupo de compras]],'Grupo compras'!$A$1:$B$115,2,FALSE)</f>
        <v>PE Ops Mall</v>
      </c>
      <c r="F590" t="s">
        <v>371</v>
      </c>
      <c r="G590" t="str">
        <f>LEFT(Tabla1[[#This Row],[Solicitud de pedido]],2)</f>
        <v>14</v>
      </c>
      <c r="H590" t="s">
        <v>2102</v>
      </c>
      <c r="I590" t="s">
        <v>89</v>
      </c>
      <c r="J590" t="s">
        <v>2103</v>
      </c>
      <c r="K590" t="s">
        <v>2104</v>
      </c>
      <c r="L590" s="1">
        <v>46065</v>
      </c>
      <c r="M590" t="s">
        <v>556</v>
      </c>
      <c r="N590" t="s">
        <v>46</v>
      </c>
      <c r="O590" t="s">
        <v>5</v>
      </c>
      <c r="P590" t="s">
        <v>119</v>
      </c>
      <c r="Q590" t="s">
        <v>120</v>
      </c>
      <c r="R590" s="2">
        <v>16725</v>
      </c>
      <c r="S590" s="37">
        <f>Tabla1[[#This Row],[Valor total]]/'T.C.'!$B$2</f>
        <v>4847.8260869565211</v>
      </c>
      <c r="T590" t="s">
        <v>2</v>
      </c>
      <c r="U590" t="s">
        <v>3</v>
      </c>
    </row>
    <row r="591" spans="1:21" x14ac:dyDescent="0.25">
      <c r="A591" t="s">
        <v>2101</v>
      </c>
      <c r="B591" t="str">
        <f>LEFT(Tabla1[[#This Row],[Organización compras]],2)</f>
        <v>PE</v>
      </c>
      <c r="C591" t="s">
        <v>681</v>
      </c>
      <c r="D591">
        <v>802</v>
      </c>
      <c r="E591" t="str">
        <f>VLOOKUP(Tabla1[[#This Row],[Grupo de compras]],'Grupo compras'!$A$1:$B$115,2,FALSE)</f>
        <v>PE Ops Mall</v>
      </c>
      <c r="F591" t="s">
        <v>371</v>
      </c>
      <c r="G591" t="str">
        <f>LEFT(Tabla1[[#This Row],[Solicitud de pedido]],2)</f>
        <v>14</v>
      </c>
      <c r="H591" t="s">
        <v>2102</v>
      </c>
      <c r="I591" t="s">
        <v>99</v>
      </c>
      <c r="J591" t="s">
        <v>2103</v>
      </c>
      <c r="K591" t="s">
        <v>2104</v>
      </c>
      <c r="L591" s="1">
        <v>46065</v>
      </c>
      <c r="M591" t="s">
        <v>556</v>
      </c>
      <c r="N591" t="s">
        <v>46</v>
      </c>
      <c r="O591" t="s">
        <v>5</v>
      </c>
      <c r="P591" t="s">
        <v>119</v>
      </c>
      <c r="Q591" t="s">
        <v>120</v>
      </c>
      <c r="R591" s="2">
        <v>16725</v>
      </c>
      <c r="S591" s="37">
        <f>Tabla1[[#This Row],[Valor total]]/'T.C.'!$B$2</f>
        <v>4847.8260869565211</v>
      </c>
      <c r="T591" t="s">
        <v>2</v>
      </c>
      <c r="U591" t="s">
        <v>3</v>
      </c>
    </row>
    <row r="592" spans="1:21" x14ac:dyDescent="0.25">
      <c r="A592" t="s">
        <v>2101</v>
      </c>
      <c r="B592" t="str">
        <f>LEFT(Tabla1[[#This Row],[Organización compras]],2)</f>
        <v>PE</v>
      </c>
      <c r="C592" t="s">
        <v>681</v>
      </c>
      <c r="D592">
        <v>802</v>
      </c>
      <c r="E592" t="str">
        <f>VLOOKUP(Tabla1[[#This Row],[Grupo de compras]],'Grupo compras'!$A$1:$B$115,2,FALSE)</f>
        <v>PE Ops Mall</v>
      </c>
      <c r="F592" t="s">
        <v>371</v>
      </c>
      <c r="G592" t="str">
        <f>LEFT(Tabla1[[#This Row],[Solicitud de pedido]],2)</f>
        <v>14</v>
      </c>
      <c r="H592" t="s">
        <v>2102</v>
      </c>
      <c r="I592" t="s">
        <v>100</v>
      </c>
      <c r="J592" t="s">
        <v>2103</v>
      </c>
      <c r="K592" t="s">
        <v>2104</v>
      </c>
      <c r="L592" s="1">
        <v>46065</v>
      </c>
      <c r="M592" t="s">
        <v>556</v>
      </c>
      <c r="N592" t="s">
        <v>46</v>
      </c>
      <c r="O592" t="s">
        <v>5</v>
      </c>
      <c r="P592" t="s">
        <v>119</v>
      </c>
      <c r="Q592" t="s">
        <v>120</v>
      </c>
      <c r="R592" s="2">
        <v>16725</v>
      </c>
      <c r="S592" s="37">
        <f>Tabla1[[#This Row],[Valor total]]/'T.C.'!$B$2</f>
        <v>4847.8260869565211</v>
      </c>
      <c r="T592" t="s">
        <v>2</v>
      </c>
      <c r="U592" t="s">
        <v>3</v>
      </c>
    </row>
    <row r="593" spans="1:21" x14ac:dyDescent="0.25">
      <c r="A593" t="s">
        <v>2101</v>
      </c>
      <c r="B593" t="str">
        <f>LEFT(Tabla1[[#This Row],[Organización compras]],2)</f>
        <v>PE</v>
      </c>
      <c r="C593" t="s">
        <v>681</v>
      </c>
      <c r="D593">
        <v>802</v>
      </c>
      <c r="E593" t="str">
        <f>VLOOKUP(Tabla1[[#This Row],[Grupo de compras]],'Grupo compras'!$A$1:$B$115,2,FALSE)</f>
        <v>PE Ops Mall</v>
      </c>
      <c r="F593" t="s">
        <v>371</v>
      </c>
      <c r="G593" t="str">
        <f>LEFT(Tabla1[[#This Row],[Solicitud de pedido]],2)</f>
        <v>14</v>
      </c>
      <c r="H593" t="s">
        <v>2102</v>
      </c>
      <c r="I593" t="s">
        <v>101</v>
      </c>
      <c r="J593" t="s">
        <v>2103</v>
      </c>
      <c r="K593" t="s">
        <v>2104</v>
      </c>
      <c r="L593" s="1">
        <v>46065</v>
      </c>
      <c r="M593" t="s">
        <v>556</v>
      </c>
      <c r="N593" t="s">
        <v>46</v>
      </c>
      <c r="O593" t="s">
        <v>5</v>
      </c>
      <c r="P593" t="s">
        <v>119</v>
      </c>
      <c r="Q593" t="s">
        <v>120</v>
      </c>
      <c r="R593" s="2">
        <v>16725</v>
      </c>
      <c r="S593" s="37">
        <f>Tabla1[[#This Row],[Valor total]]/'T.C.'!$B$2</f>
        <v>4847.8260869565211</v>
      </c>
      <c r="T593" t="s">
        <v>2</v>
      </c>
      <c r="U593" t="s">
        <v>3</v>
      </c>
    </row>
    <row r="594" spans="1:21" x14ac:dyDescent="0.25">
      <c r="A594" t="s">
        <v>2101</v>
      </c>
      <c r="B594" t="str">
        <f>LEFT(Tabla1[[#This Row],[Organización compras]],2)</f>
        <v>PE</v>
      </c>
      <c r="C594" t="s">
        <v>681</v>
      </c>
      <c r="D594">
        <v>802</v>
      </c>
      <c r="E594" t="str">
        <f>VLOOKUP(Tabla1[[#This Row],[Grupo de compras]],'Grupo compras'!$A$1:$B$115,2,FALSE)</f>
        <v>PE Ops Mall</v>
      </c>
      <c r="F594" t="s">
        <v>371</v>
      </c>
      <c r="G594" t="str">
        <f>LEFT(Tabla1[[#This Row],[Solicitud de pedido]],2)</f>
        <v>14</v>
      </c>
      <c r="H594" t="s">
        <v>2102</v>
      </c>
      <c r="I594" t="s">
        <v>102</v>
      </c>
      <c r="J594" t="s">
        <v>2103</v>
      </c>
      <c r="K594" t="s">
        <v>2104</v>
      </c>
      <c r="L594" s="1">
        <v>46065</v>
      </c>
      <c r="M594" t="s">
        <v>556</v>
      </c>
      <c r="N594" t="s">
        <v>46</v>
      </c>
      <c r="O594" t="s">
        <v>5</v>
      </c>
      <c r="P594" t="s">
        <v>119</v>
      </c>
      <c r="Q594" t="s">
        <v>120</v>
      </c>
      <c r="R594" s="2">
        <v>16725</v>
      </c>
      <c r="S594" s="37">
        <f>Tabla1[[#This Row],[Valor total]]/'T.C.'!$B$2</f>
        <v>4847.8260869565211</v>
      </c>
      <c r="T594" t="s">
        <v>2</v>
      </c>
      <c r="U594" t="s">
        <v>3</v>
      </c>
    </row>
    <row r="595" spans="1:21" x14ac:dyDescent="0.25">
      <c r="A595" t="s">
        <v>2101</v>
      </c>
      <c r="B595" t="str">
        <f>LEFT(Tabla1[[#This Row],[Organización compras]],2)</f>
        <v>PE</v>
      </c>
      <c r="C595" t="s">
        <v>681</v>
      </c>
      <c r="D595">
        <v>802</v>
      </c>
      <c r="E595" t="str">
        <f>VLOOKUP(Tabla1[[#This Row],[Grupo de compras]],'Grupo compras'!$A$1:$B$115,2,FALSE)</f>
        <v>PE Ops Mall</v>
      </c>
      <c r="F595" t="s">
        <v>371</v>
      </c>
      <c r="G595" t="str">
        <f>LEFT(Tabla1[[#This Row],[Solicitud de pedido]],2)</f>
        <v>14</v>
      </c>
      <c r="H595" t="s">
        <v>2102</v>
      </c>
      <c r="I595" t="s">
        <v>103</v>
      </c>
      <c r="J595" t="s">
        <v>2103</v>
      </c>
      <c r="K595" t="s">
        <v>2104</v>
      </c>
      <c r="L595" s="1">
        <v>46065</v>
      </c>
      <c r="M595" t="s">
        <v>556</v>
      </c>
      <c r="N595" t="s">
        <v>46</v>
      </c>
      <c r="O595" t="s">
        <v>5</v>
      </c>
      <c r="P595" t="s">
        <v>119</v>
      </c>
      <c r="Q595" t="s">
        <v>120</v>
      </c>
      <c r="R595" s="2">
        <v>16725</v>
      </c>
      <c r="S595" s="37">
        <f>Tabla1[[#This Row],[Valor total]]/'T.C.'!$B$2</f>
        <v>4847.8260869565211</v>
      </c>
      <c r="T595" t="s">
        <v>2</v>
      </c>
      <c r="U595" t="s">
        <v>3</v>
      </c>
    </row>
    <row r="596" spans="1:21" x14ac:dyDescent="0.25">
      <c r="A596" t="s">
        <v>2101</v>
      </c>
      <c r="B596" t="str">
        <f>LEFT(Tabla1[[#This Row],[Organización compras]],2)</f>
        <v>PE</v>
      </c>
      <c r="C596" t="s">
        <v>681</v>
      </c>
      <c r="D596">
        <v>802</v>
      </c>
      <c r="E596" t="str">
        <f>VLOOKUP(Tabla1[[#This Row],[Grupo de compras]],'Grupo compras'!$A$1:$B$115,2,FALSE)</f>
        <v>PE Ops Mall</v>
      </c>
      <c r="F596" t="s">
        <v>371</v>
      </c>
      <c r="G596" t="str">
        <f>LEFT(Tabla1[[#This Row],[Solicitud de pedido]],2)</f>
        <v>14</v>
      </c>
      <c r="H596" t="s">
        <v>2102</v>
      </c>
      <c r="I596" t="s">
        <v>104</v>
      </c>
      <c r="J596" t="s">
        <v>2103</v>
      </c>
      <c r="K596" t="s">
        <v>2104</v>
      </c>
      <c r="L596" s="1">
        <v>46065</v>
      </c>
      <c r="M596" t="s">
        <v>556</v>
      </c>
      <c r="N596" t="s">
        <v>46</v>
      </c>
      <c r="O596" t="s">
        <v>5</v>
      </c>
      <c r="P596" t="s">
        <v>119</v>
      </c>
      <c r="Q596" t="s">
        <v>120</v>
      </c>
      <c r="R596" s="2">
        <v>16725</v>
      </c>
      <c r="S596" s="37">
        <f>Tabla1[[#This Row],[Valor total]]/'T.C.'!$B$2</f>
        <v>4847.8260869565211</v>
      </c>
      <c r="T596" t="s">
        <v>2</v>
      </c>
      <c r="U596" t="s">
        <v>3</v>
      </c>
    </row>
    <row r="597" spans="1:21" x14ac:dyDescent="0.25">
      <c r="A597" t="s">
        <v>2101</v>
      </c>
      <c r="B597" t="str">
        <f>LEFT(Tabla1[[#This Row],[Organización compras]],2)</f>
        <v>PE</v>
      </c>
      <c r="C597" t="s">
        <v>681</v>
      </c>
      <c r="D597">
        <v>802</v>
      </c>
      <c r="E597" t="str">
        <f>VLOOKUP(Tabla1[[#This Row],[Grupo de compras]],'Grupo compras'!$A$1:$B$115,2,FALSE)</f>
        <v>PE Ops Mall</v>
      </c>
      <c r="F597" t="s">
        <v>371</v>
      </c>
      <c r="G597" t="str">
        <f>LEFT(Tabla1[[#This Row],[Solicitud de pedido]],2)</f>
        <v>14</v>
      </c>
      <c r="H597" t="s">
        <v>2102</v>
      </c>
      <c r="I597" t="s">
        <v>105</v>
      </c>
      <c r="J597" t="s">
        <v>2103</v>
      </c>
      <c r="K597" t="s">
        <v>2104</v>
      </c>
      <c r="L597" s="1">
        <v>46065</v>
      </c>
      <c r="M597" t="s">
        <v>556</v>
      </c>
      <c r="N597" t="s">
        <v>46</v>
      </c>
      <c r="O597" t="s">
        <v>5</v>
      </c>
      <c r="P597" t="s">
        <v>119</v>
      </c>
      <c r="Q597" t="s">
        <v>120</v>
      </c>
      <c r="R597" s="2">
        <v>16725</v>
      </c>
      <c r="S597" s="37">
        <f>Tabla1[[#This Row],[Valor total]]/'T.C.'!$B$2</f>
        <v>4847.8260869565211</v>
      </c>
      <c r="T597" t="s">
        <v>2</v>
      </c>
      <c r="U597" t="s">
        <v>3</v>
      </c>
    </row>
    <row r="598" spans="1:21" x14ac:dyDescent="0.25">
      <c r="A598" t="s">
        <v>2101</v>
      </c>
      <c r="B598" t="str">
        <f>LEFT(Tabla1[[#This Row],[Organización compras]],2)</f>
        <v>PE</v>
      </c>
      <c r="C598" t="s">
        <v>681</v>
      </c>
      <c r="D598">
        <v>802</v>
      </c>
      <c r="E598" t="str">
        <f>VLOOKUP(Tabla1[[#This Row],[Grupo de compras]],'Grupo compras'!$A$1:$B$115,2,FALSE)</f>
        <v>PE Ops Mall</v>
      </c>
      <c r="F598" t="s">
        <v>371</v>
      </c>
      <c r="G598" t="str">
        <f>LEFT(Tabla1[[#This Row],[Solicitud de pedido]],2)</f>
        <v>14</v>
      </c>
      <c r="H598" t="s">
        <v>2102</v>
      </c>
      <c r="I598" t="s">
        <v>106</v>
      </c>
      <c r="J598" t="s">
        <v>2103</v>
      </c>
      <c r="K598" t="s">
        <v>2104</v>
      </c>
      <c r="L598" s="1">
        <v>46065</v>
      </c>
      <c r="M598" t="s">
        <v>556</v>
      </c>
      <c r="N598" t="s">
        <v>46</v>
      </c>
      <c r="O598" t="s">
        <v>5</v>
      </c>
      <c r="P598" t="s">
        <v>119</v>
      </c>
      <c r="Q598" t="s">
        <v>120</v>
      </c>
      <c r="R598" s="2">
        <v>16725</v>
      </c>
      <c r="S598" s="37">
        <f>Tabla1[[#This Row],[Valor total]]/'T.C.'!$B$2</f>
        <v>4847.8260869565211</v>
      </c>
      <c r="T598" t="s">
        <v>2</v>
      </c>
      <c r="U598" t="s">
        <v>3</v>
      </c>
    </row>
    <row r="599" spans="1:21" x14ac:dyDescent="0.25">
      <c r="A599" t="s">
        <v>2101</v>
      </c>
      <c r="B599" t="str">
        <f>LEFT(Tabla1[[#This Row],[Organización compras]],2)</f>
        <v>PE</v>
      </c>
      <c r="C599" t="s">
        <v>681</v>
      </c>
      <c r="D599">
        <v>802</v>
      </c>
      <c r="E599" t="str">
        <f>VLOOKUP(Tabla1[[#This Row],[Grupo de compras]],'Grupo compras'!$A$1:$B$115,2,FALSE)</f>
        <v>PE Ops Mall</v>
      </c>
      <c r="F599" t="s">
        <v>371</v>
      </c>
      <c r="G599" t="str">
        <f>LEFT(Tabla1[[#This Row],[Solicitud de pedido]],2)</f>
        <v>14</v>
      </c>
      <c r="H599" t="s">
        <v>2102</v>
      </c>
      <c r="I599" t="s">
        <v>107</v>
      </c>
      <c r="J599" t="s">
        <v>2103</v>
      </c>
      <c r="K599" t="s">
        <v>2104</v>
      </c>
      <c r="L599" s="1">
        <v>46065</v>
      </c>
      <c r="M599" t="s">
        <v>556</v>
      </c>
      <c r="N599" t="s">
        <v>46</v>
      </c>
      <c r="O599" t="s">
        <v>5</v>
      </c>
      <c r="P599" t="s">
        <v>119</v>
      </c>
      <c r="Q599" t="s">
        <v>120</v>
      </c>
      <c r="R599" s="2">
        <v>16725</v>
      </c>
      <c r="S599" s="37">
        <f>Tabla1[[#This Row],[Valor total]]/'T.C.'!$B$2</f>
        <v>4847.8260869565211</v>
      </c>
      <c r="T599" t="s">
        <v>2</v>
      </c>
      <c r="U599" t="s">
        <v>3</v>
      </c>
    </row>
    <row r="600" spans="1:21" x14ac:dyDescent="0.25">
      <c r="A600" t="s">
        <v>2101</v>
      </c>
      <c r="B600" t="str">
        <f>LEFT(Tabla1[[#This Row],[Organización compras]],2)</f>
        <v>PE</v>
      </c>
      <c r="C600" t="s">
        <v>681</v>
      </c>
      <c r="D600">
        <v>802</v>
      </c>
      <c r="E600" t="str">
        <f>VLOOKUP(Tabla1[[#This Row],[Grupo de compras]],'Grupo compras'!$A$1:$B$115,2,FALSE)</f>
        <v>PE Ops Mall</v>
      </c>
      <c r="F600" t="s">
        <v>371</v>
      </c>
      <c r="G600" t="str">
        <f>LEFT(Tabla1[[#This Row],[Solicitud de pedido]],2)</f>
        <v>14</v>
      </c>
      <c r="H600" t="s">
        <v>2102</v>
      </c>
      <c r="I600" t="s">
        <v>1502</v>
      </c>
      <c r="J600" t="s">
        <v>2103</v>
      </c>
      <c r="K600" t="s">
        <v>2104</v>
      </c>
      <c r="L600" s="1">
        <v>46065</v>
      </c>
      <c r="M600" t="s">
        <v>556</v>
      </c>
      <c r="N600" t="s">
        <v>46</v>
      </c>
      <c r="O600" t="s">
        <v>5</v>
      </c>
      <c r="P600" t="s">
        <v>119</v>
      </c>
      <c r="Q600" t="s">
        <v>120</v>
      </c>
      <c r="R600" s="2">
        <v>16725</v>
      </c>
      <c r="S600" s="37">
        <f>Tabla1[[#This Row],[Valor total]]/'T.C.'!$B$2</f>
        <v>4847.8260869565211</v>
      </c>
      <c r="T600" t="s">
        <v>2</v>
      </c>
      <c r="U600" t="s">
        <v>3</v>
      </c>
    </row>
    <row r="601" spans="1:21" x14ac:dyDescent="0.25">
      <c r="A601" t="s">
        <v>7</v>
      </c>
      <c r="B601" t="str">
        <f>LEFT(Tabla1[[#This Row],[Organización compras]],2)</f>
        <v>CL</v>
      </c>
      <c r="C601" t="s">
        <v>339</v>
      </c>
      <c r="D601">
        <v>604</v>
      </c>
      <c r="E601" t="str">
        <f>VLOOKUP(Tabla1[[#This Row],[Grupo de compras]],'Grupo compras'!$A$1:$B$115,2,FALSE)</f>
        <v>CL Marketing Mall</v>
      </c>
      <c r="F601" t="s">
        <v>59</v>
      </c>
      <c r="G601" t="str">
        <f>LEFT(Tabla1[[#This Row],[Solicitud de pedido]],2)</f>
        <v>12</v>
      </c>
      <c r="H601" t="s">
        <v>2105</v>
      </c>
      <c r="I601" t="s">
        <v>88</v>
      </c>
      <c r="J601" t="s">
        <v>2106</v>
      </c>
      <c r="K601" t="s">
        <v>2107</v>
      </c>
      <c r="L601" s="1">
        <v>46036</v>
      </c>
      <c r="M601" t="s">
        <v>59</v>
      </c>
      <c r="N601" t="s">
        <v>1</v>
      </c>
      <c r="O601" t="s">
        <v>0</v>
      </c>
      <c r="P601" t="s">
        <v>1388</v>
      </c>
      <c r="Q601" t="s">
        <v>1389</v>
      </c>
      <c r="R601" s="2">
        <v>4477870</v>
      </c>
      <c r="S601" s="37">
        <f>Tabla1[[#This Row],[Valor total]]/'T.C.'!$B$3</f>
        <v>4836.078321255387</v>
      </c>
      <c r="T601" t="s">
        <v>6</v>
      </c>
      <c r="U601" t="s">
        <v>3</v>
      </c>
    </row>
    <row r="602" spans="1:21" x14ac:dyDescent="0.25">
      <c r="A602" t="s">
        <v>373</v>
      </c>
      <c r="B602" t="str">
        <f>LEFT(Tabla1[[#This Row],[Organización compras]],2)</f>
        <v>PE</v>
      </c>
      <c r="C602" t="s">
        <v>340</v>
      </c>
      <c r="D602">
        <v>811</v>
      </c>
      <c r="E602" t="str">
        <f>VLOOKUP(Tabla1[[#This Row],[Grupo de compras]],'Grupo compras'!$A$1:$B$115,2,FALSE)</f>
        <v>PE Área Admin</v>
      </c>
      <c r="F602" t="s">
        <v>406</v>
      </c>
      <c r="G602" t="str">
        <f>LEFT(Tabla1[[#This Row],[Solicitud de pedido]],2)</f>
        <v>12</v>
      </c>
      <c r="H602" t="s">
        <v>2108</v>
      </c>
      <c r="I602" t="s">
        <v>88</v>
      </c>
      <c r="J602" t="s">
        <v>2109</v>
      </c>
      <c r="K602" t="s">
        <v>2110</v>
      </c>
      <c r="L602" s="1">
        <v>46045</v>
      </c>
      <c r="M602" t="s">
        <v>406</v>
      </c>
      <c r="N602" t="s">
        <v>1</v>
      </c>
      <c r="O602" t="s">
        <v>0</v>
      </c>
      <c r="P602" t="s">
        <v>1911</v>
      </c>
      <c r="Q602" t="s">
        <v>1912</v>
      </c>
      <c r="R602" s="2">
        <v>16651.099999999999</v>
      </c>
      <c r="S602" s="37">
        <f>Tabla1[[#This Row],[Valor total]]/'T.C.'!$B$2</f>
        <v>4826.405797101449</v>
      </c>
      <c r="T602" t="s">
        <v>2</v>
      </c>
      <c r="U602" t="s">
        <v>3</v>
      </c>
    </row>
    <row r="603" spans="1:21" x14ac:dyDescent="0.25">
      <c r="A603" t="s">
        <v>7</v>
      </c>
      <c r="B603" t="str">
        <f>LEFT(Tabla1[[#This Row],[Organización compras]],2)</f>
        <v>CL</v>
      </c>
      <c r="C603" t="s">
        <v>339</v>
      </c>
      <c r="D603">
        <v>602</v>
      </c>
      <c r="E603" t="str">
        <f>VLOOKUP(Tabla1[[#This Row],[Grupo de compras]],'Grupo compras'!$A$1:$B$115,2,FALSE)</f>
        <v>CL Ops Mall</v>
      </c>
      <c r="F603" t="s">
        <v>869</v>
      </c>
      <c r="H603" t="s">
        <v>12092</v>
      </c>
      <c r="I603" t="s">
        <v>88</v>
      </c>
      <c r="J603" t="s">
        <v>12093</v>
      </c>
      <c r="K603" t="s">
        <v>12094</v>
      </c>
      <c r="L603" s="1">
        <v>46097</v>
      </c>
      <c r="M603" t="s">
        <v>79</v>
      </c>
      <c r="N603" t="s">
        <v>1</v>
      </c>
      <c r="O603" t="s">
        <v>0</v>
      </c>
      <c r="P603" t="s">
        <v>12095</v>
      </c>
      <c r="Q603" t="s">
        <v>12096</v>
      </c>
      <c r="R603" s="2">
        <v>4464000</v>
      </c>
      <c r="S603" s="37">
        <f>Tabla1[[#This Row],[Valor total]]/'T.C.'!$B$3</f>
        <v>4821.0987871653369</v>
      </c>
      <c r="T603" t="s">
        <v>6</v>
      </c>
      <c r="U603" t="s">
        <v>3</v>
      </c>
    </row>
    <row r="604" spans="1:21" x14ac:dyDescent="0.25">
      <c r="A604" t="s">
        <v>47</v>
      </c>
      <c r="B604" t="str">
        <f>LEFT(Tabla1[[#This Row],[Organización compras]],2)</f>
        <v>CL</v>
      </c>
      <c r="C604" t="s">
        <v>339</v>
      </c>
      <c r="D604">
        <v>602</v>
      </c>
      <c r="E604" t="str">
        <f>VLOOKUP(Tabla1[[#This Row],[Grupo de compras]],'Grupo compras'!$A$1:$B$115,2,FALSE)</f>
        <v>CL Ops Mall</v>
      </c>
      <c r="F604" t="s">
        <v>39</v>
      </c>
      <c r="G604" t="str">
        <f>LEFT(Tabla1[[#This Row],[Solicitud de pedido]],2)</f>
        <v>12</v>
      </c>
      <c r="H604" t="s">
        <v>2111</v>
      </c>
      <c r="I604" t="s">
        <v>88</v>
      </c>
      <c r="J604" t="s">
        <v>2112</v>
      </c>
      <c r="K604" t="s">
        <v>2113</v>
      </c>
      <c r="L604" s="1">
        <v>46062</v>
      </c>
      <c r="M604" t="s">
        <v>40</v>
      </c>
      <c r="N604" t="s">
        <v>1</v>
      </c>
      <c r="O604" t="s">
        <v>0</v>
      </c>
      <c r="P604" t="s">
        <v>2114</v>
      </c>
      <c r="Q604" t="s">
        <v>2115</v>
      </c>
      <c r="R604" s="2">
        <v>4455440</v>
      </c>
      <c r="S604" s="37">
        <f>Tabla1[[#This Row],[Valor total]]/'T.C.'!$B$3</f>
        <v>4811.8540278422779</v>
      </c>
      <c r="T604" t="s">
        <v>6</v>
      </c>
      <c r="U604" t="s">
        <v>3</v>
      </c>
    </row>
    <row r="605" spans="1:21" x14ac:dyDescent="0.25">
      <c r="A605" t="s">
        <v>763</v>
      </c>
      <c r="B605" t="str">
        <f>LEFT(Tabla1[[#This Row],[Organización compras]],2)</f>
        <v>CL</v>
      </c>
      <c r="C605" t="s">
        <v>339</v>
      </c>
      <c r="D605">
        <v>928</v>
      </c>
      <c r="E605" t="str">
        <f>VLOOKUP(Tabla1[[#This Row],[Grupo de compras]],'Grupo compras'!$A$1:$B$115,2,FALSE)</f>
        <v>Corp Gest Riesgo</v>
      </c>
      <c r="F605" t="s">
        <v>85</v>
      </c>
      <c r="G605" t="str">
        <f>LEFT(Tabla1[[#This Row],[Solicitud de pedido]],2)</f>
        <v>14</v>
      </c>
      <c r="H605" t="s">
        <v>2116</v>
      </c>
      <c r="I605" t="s">
        <v>88</v>
      </c>
      <c r="J605" t="s">
        <v>2117</v>
      </c>
      <c r="K605" t="s">
        <v>2118</v>
      </c>
      <c r="L605" s="1">
        <v>46029</v>
      </c>
      <c r="M605" t="s">
        <v>74</v>
      </c>
      <c r="N605" t="s">
        <v>46</v>
      </c>
      <c r="O605" t="s">
        <v>0</v>
      </c>
      <c r="P605" t="s">
        <v>520</v>
      </c>
      <c r="Q605" t="s">
        <v>521</v>
      </c>
      <c r="R605" s="2">
        <v>4771.04</v>
      </c>
      <c r="S605" s="37">
        <f>Tabla1[[#This Row],[Valor total]]</f>
        <v>4771.04</v>
      </c>
      <c r="T605" t="s">
        <v>662</v>
      </c>
      <c r="U605" t="s">
        <v>3</v>
      </c>
    </row>
    <row r="606" spans="1:21" x14ac:dyDescent="0.25">
      <c r="A606" t="s">
        <v>47</v>
      </c>
      <c r="B606" t="str">
        <f>LEFT(Tabla1[[#This Row],[Organización compras]],2)</f>
        <v>CL</v>
      </c>
      <c r="C606" t="s">
        <v>339</v>
      </c>
      <c r="D606">
        <v>928</v>
      </c>
      <c r="E606" t="str">
        <f>VLOOKUP(Tabla1[[#This Row],[Grupo de compras]],'Grupo compras'!$A$1:$B$115,2,FALSE)</f>
        <v>Corp Gest Riesgo</v>
      </c>
      <c r="F606" t="s">
        <v>85</v>
      </c>
      <c r="G606" t="str">
        <f>LEFT(Tabla1[[#This Row],[Solicitud de pedido]],2)</f>
        <v>14</v>
      </c>
      <c r="H606" t="s">
        <v>2119</v>
      </c>
      <c r="I606" t="s">
        <v>88</v>
      </c>
      <c r="J606" t="s">
        <v>2120</v>
      </c>
      <c r="K606" t="s">
        <v>1406</v>
      </c>
      <c r="L606" s="1">
        <v>46029</v>
      </c>
      <c r="M606" t="s">
        <v>74</v>
      </c>
      <c r="N606" t="s">
        <v>46</v>
      </c>
      <c r="O606" t="s">
        <v>0</v>
      </c>
      <c r="P606" t="s">
        <v>520</v>
      </c>
      <c r="Q606" t="s">
        <v>521</v>
      </c>
      <c r="R606" s="2">
        <v>4770.43</v>
      </c>
      <c r="S606" s="37">
        <f>Tabla1[[#This Row],[Valor total]]</f>
        <v>4770.43</v>
      </c>
      <c r="T606" t="s">
        <v>662</v>
      </c>
      <c r="U606" t="s">
        <v>3</v>
      </c>
    </row>
    <row r="607" spans="1:21" x14ac:dyDescent="0.25">
      <c r="A607" t="s">
        <v>7</v>
      </c>
      <c r="B607" t="str">
        <f>LEFT(Tabla1[[#This Row],[Organización compras]],2)</f>
        <v>CL</v>
      </c>
      <c r="C607" t="s">
        <v>339</v>
      </c>
      <c r="D607">
        <v>921</v>
      </c>
      <c r="E607" t="str">
        <f>VLOOKUP(Tabla1[[#This Row],[Grupo de compras]],'Grupo compras'!$A$1:$B$115,2,FALSE)</f>
        <v>Corp Gest. Provee</v>
      </c>
      <c r="F607" t="s">
        <v>2121</v>
      </c>
      <c r="G607" t="str">
        <f>LEFT(Tabla1[[#This Row],[Solicitud de pedido]],2)</f>
        <v>12</v>
      </c>
      <c r="H607" t="s">
        <v>2122</v>
      </c>
      <c r="I607" t="s">
        <v>88</v>
      </c>
      <c r="J607" t="s">
        <v>2123</v>
      </c>
      <c r="K607" t="s">
        <v>2124</v>
      </c>
      <c r="L607" s="1">
        <v>46028</v>
      </c>
      <c r="M607" t="s">
        <v>2125</v>
      </c>
      <c r="N607" t="s">
        <v>1</v>
      </c>
      <c r="O607" t="s">
        <v>0</v>
      </c>
      <c r="P607" t="s">
        <v>2126</v>
      </c>
      <c r="Q607" t="s">
        <v>2127</v>
      </c>
      <c r="R607" s="2">
        <v>4385000</v>
      </c>
      <c r="S607" s="37">
        <f>Tabla1[[#This Row],[Valor total]]/'T.C.'!$B$3</f>
        <v>4735.7791625716845</v>
      </c>
      <c r="T607" t="s">
        <v>6</v>
      </c>
      <c r="U607" t="s">
        <v>3</v>
      </c>
    </row>
    <row r="608" spans="1:21" x14ac:dyDescent="0.25">
      <c r="A608" t="s">
        <v>1452</v>
      </c>
      <c r="B608" t="str">
        <f>LEFT(Tabla1[[#This Row],[Organización compras]],2)</f>
        <v>PE</v>
      </c>
      <c r="C608" t="s">
        <v>681</v>
      </c>
      <c r="D608">
        <v>803</v>
      </c>
      <c r="E608" t="str">
        <f>VLOOKUP(Tabla1[[#This Row],[Grupo de compras]],'Grupo compras'!$A$1:$B$115,2,FALSE)</f>
        <v>PE Ops Out/Strips</v>
      </c>
      <c r="F608" t="s">
        <v>1453</v>
      </c>
      <c r="G608" t="str">
        <f>LEFT(Tabla1[[#This Row],[Solicitud de pedido]],2)</f>
        <v>12</v>
      </c>
      <c r="H608" t="s">
        <v>2128</v>
      </c>
      <c r="I608" t="s">
        <v>88</v>
      </c>
      <c r="J608" t="s">
        <v>2129</v>
      </c>
      <c r="K608" t="s">
        <v>2130</v>
      </c>
      <c r="L608" s="1">
        <v>46055</v>
      </c>
      <c r="M608" t="s">
        <v>1453</v>
      </c>
      <c r="N608" t="s">
        <v>1</v>
      </c>
      <c r="O608" t="s">
        <v>0</v>
      </c>
      <c r="P608" t="s">
        <v>1011</v>
      </c>
      <c r="Q608" t="s">
        <v>1012</v>
      </c>
      <c r="R608" s="2">
        <v>16320</v>
      </c>
      <c r="S608" s="37">
        <f>Tabla1[[#This Row],[Valor total]]/'T.C.'!$B$2</f>
        <v>4730.4347826086951</v>
      </c>
      <c r="T608" t="s">
        <v>2</v>
      </c>
      <c r="U608" t="s">
        <v>3</v>
      </c>
    </row>
    <row r="609" spans="1:21" x14ac:dyDescent="0.25">
      <c r="A609" t="s">
        <v>24</v>
      </c>
      <c r="B609" t="str">
        <f>LEFT(Tabla1[[#This Row],[Organización compras]],2)</f>
        <v>CL</v>
      </c>
      <c r="C609" t="s">
        <v>339</v>
      </c>
      <c r="D609">
        <v>602</v>
      </c>
      <c r="E609" t="str">
        <f>VLOOKUP(Tabla1[[#This Row],[Grupo de compras]],'Grupo compras'!$A$1:$B$115,2,FALSE)</f>
        <v>CL Ops Mall</v>
      </c>
      <c r="F609" t="s">
        <v>724</v>
      </c>
      <c r="G609" t="str">
        <f>LEFT(Tabla1[[#This Row],[Solicitud de pedido]],2)</f>
        <v>12</v>
      </c>
      <c r="H609" t="s">
        <v>2131</v>
      </c>
      <c r="I609" t="s">
        <v>88</v>
      </c>
      <c r="J609" t="s">
        <v>2132</v>
      </c>
      <c r="K609" t="s">
        <v>2133</v>
      </c>
      <c r="L609" s="1">
        <v>46080</v>
      </c>
      <c r="M609" t="s">
        <v>728</v>
      </c>
      <c r="N609" t="s">
        <v>1</v>
      </c>
      <c r="O609" t="s">
        <v>0</v>
      </c>
      <c r="P609" t="s">
        <v>1814</v>
      </c>
      <c r="Q609" t="s">
        <v>1815</v>
      </c>
      <c r="R609" s="2">
        <v>4376416</v>
      </c>
      <c r="S609" s="37">
        <f>Tabla1[[#This Row],[Valor total]]/'T.C.'!$B$3</f>
        <v>4726.5084833626734</v>
      </c>
      <c r="T609" t="s">
        <v>6</v>
      </c>
      <c r="U609" t="s">
        <v>3</v>
      </c>
    </row>
    <row r="610" spans="1:21" x14ac:dyDescent="0.25">
      <c r="A610" t="s">
        <v>83</v>
      </c>
      <c r="B610" t="str">
        <f>LEFT(Tabla1[[#This Row],[Organización compras]],2)</f>
        <v>CL</v>
      </c>
      <c r="C610" t="s">
        <v>339</v>
      </c>
      <c r="D610">
        <v>602</v>
      </c>
      <c r="E610" t="str">
        <f>VLOOKUP(Tabla1[[#This Row],[Grupo de compras]],'Grupo compras'!$A$1:$B$115,2,FALSE)</f>
        <v>CL Ops Mall</v>
      </c>
      <c r="F610" t="s">
        <v>224</v>
      </c>
      <c r="G610" t="str">
        <f>LEFT(Tabla1[[#This Row],[Solicitud de pedido]],2)</f>
        <v>12</v>
      </c>
      <c r="H610" t="s">
        <v>2134</v>
      </c>
      <c r="I610" t="s">
        <v>88</v>
      </c>
      <c r="J610" t="s">
        <v>2135</v>
      </c>
      <c r="K610" t="s">
        <v>2136</v>
      </c>
      <c r="L610" s="1">
        <v>46063</v>
      </c>
      <c r="M610" t="s">
        <v>214</v>
      </c>
      <c r="N610" t="s">
        <v>1</v>
      </c>
      <c r="O610" t="s">
        <v>0</v>
      </c>
      <c r="P610" t="s">
        <v>111</v>
      </c>
      <c r="Q610" t="s">
        <v>112</v>
      </c>
      <c r="R610" s="2">
        <v>4360000</v>
      </c>
      <c r="S610" s="37">
        <f>Tabla1[[#This Row],[Valor total]]/'T.C.'!$B$3</f>
        <v>4708.7792813711621</v>
      </c>
      <c r="T610" t="s">
        <v>6</v>
      </c>
      <c r="U610" t="s">
        <v>3</v>
      </c>
    </row>
    <row r="611" spans="1:21" x14ac:dyDescent="0.25">
      <c r="A611" t="s">
        <v>380</v>
      </c>
      <c r="B611" t="str">
        <f>LEFT(Tabla1[[#This Row],[Organización compras]],2)</f>
        <v>PE</v>
      </c>
      <c r="C611" t="s">
        <v>340</v>
      </c>
      <c r="D611">
        <v>808</v>
      </c>
      <c r="E611" t="str">
        <f>VLOOKUP(Tabla1[[#This Row],[Grupo de compras]],'Grupo compras'!$A$1:$B$115,2,FALSE)</f>
        <v>PE Área Legal</v>
      </c>
      <c r="F611" t="s">
        <v>365</v>
      </c>
      <c r="H611" t="s">
        <v>2137</v>
      </c>
      <c r="I611" t="s">
        <v>88</v>
      </c>
      <c r="J611" t="s">
        <v>2138</v>
      </c>
      <c r="K611" t="s">
        <v>2139</v>
      </c>
      <c r="L611" s="1">
        <v>46092</v>
      </c>
      <c r="M611" t="s">
        <v>485</v>
      </c>
      <c r="N611" t="s">
        <v>1</v>
      </c>
      <c r="O611" t="s">
        <v>0</v>
      </c>
      <c r="P611" t="s">
        <v>2140</v>
      </c>
      <c r="Q611" t="s">
        <v>2141</v>
      </c>
      <c r="R611" s="2">
        <v>4700</v>
      </c>
      <c r="S611" s="37">
        <f>Tabla1[[#This Row],[Valor total]]</f>
        <v>4700</v>
      </c>
      <c r="T611" t="s">
        <v>662</v>
      </c>
      <c r="U611" t="s">
        <v>3</v>
      </c>
    </row>
    <row r="612" spans="1:21" x14ac:dyDescent="0.25">
      <c r="A612" t="s">
        <v>4</v>
      </c>
      <c r="B612" t="str">
        <f>LEFT(Tabla1[[#This Row],[Organización compras]],2)</f>
        <v>CL</v>
      </c>
      <c r="C612" t="s">
        <v>339</v>
      </c>
      <c r="D612">
        <v>601</v>
      </c>
      <c r="E612" t="str">
        <f>VLOOKUP(Tabla1[[#This Row],[Grupo de compras]],'Grupo compras'!$A$1:$B$115,2,FALSE)</f>
        <v>CL Center Manager</v>
      </c>
      <c r="F612" t="s">
        <v>1169</v>
      </c>
      <c r="G612" t="str">
        <f>LEFT(Tabla1[[#This Row],[Solicitud de pedido]],2)</f>
        <v>12</v>
      </c>
      <c r="H612" t="s">
        <v>2142</v>
      </c>
      <c r="I612" t="s">
        <v>88</v>
      </c>
      <c r="J612" t="s">
        <v>2143</v>
      </c>
      <c r="K612" t="s">
        <v>2144</v>
      </c>
      <c r="L612" s="1">
        <v>46065</v>
      </c>
      <c r="M612" t="s">
        <v>1173</v>
      </c>
      <c r="N612" t="s">
        <v>1</v>
      </c>
      <c r="O612" t="s">
        <v>0</v>
      </c>
      <c r="P612" t="s">
        <v>1174</v>
      </c>
      <c r="Q612" t="s">
        <v>1175</v>
      </c>
      <c r="R612" s="2">
        <v>112.2</v>
      </c>
      <c r="S612" s="37">
        <f>Tabla1[[#This Row],[Valor total]]/'T.C.'!$B$4</f>
        <v>4675</v>
      </c>
      <c r="T612" t="s">
        <v>11</v>
      </c>
      <c r="U612" t="s">
        <v>3</v>
      </c>
    </row>
    <row r="613" spans="1:21" x14ac:dyDescent="0.25">
      <c r="A613" t="s">
        <v>75</v>
      </c>
      <c r="B613" t="str">
        <f>LEFT(Tabla1[[#This Row],[Organización compras]],2)</f>
        <v>CO</v>
      </c>
      <c r="C613" t="s">
        <v>338</v>
      </c>
      <c r="D613">
        <v>702</v>
      </c>
      <c r="E613" t="str">
        <f>VLOOKUP(Tabla1[[#This Row],[Grupo de compras]],'Grupo compras'!$A$1:$B$115,2,FALSE)</f>
        <v>CO Ops Mall</v>
      </c>
      <c r="F613" t="s">
        <v>92</v>
      </c>
      <c r="G613" t="str">
        <f>LEFT(Tabla1[[#This Row],[Solicitud de pedido]],2)</f>
        <v>12</v>
      </c>
      <c r="H613" t="s">
        <v>2145</v>
      </c>
      <c r="I613" t="s">
        <v>88</v>
      </c>
      <c r="J613" t="s">
        <v>2146</v>
      </c>
      <c r="K613" t="s">
        <v>2147</v>
      </c>
      <c r="L613" s="1">
        <v>46038</v>
      </c>
      <c r="M613" t="s">
        <v>93</v>
      </c>
      <c r="N613" t="s">
        <v>1</v>
      </c>
      <c r="O613" t="s">
        <v>0</v>
      </c>
      <c r="P613" t="s">
        <v>116</v>
      </c>
      <c r="Q613" t="s">
        <v>117</v>
      </c>
      <c r="R613" s="2">
        <v>17182900</v>
      </c>
      <c r="S613" s="37">
        <f>Tabla1[[#This Row],[Valor total]]/'T.C.'!$B$5</f>
        <v>4671.8053289831432</v>
      </c>
      <c r="T613" t="s">
        <v>18</v>
      </c>
      <c r="U613" t="s">
        <v>3</v>
      </c>
    </row>
    <row r="614" spans="1:21" x14ac:dyDescent="0.25">
      <c r="A614" t="s">
        <v>7</v>
      </c>
      <c r="B614" t="str">
        <f>LEFT(Tabla1[[#This Row],[Organización compras]],2)</f>
        <v>CL</v>
      </c>
      <c r="C614" t="s">
        <v>339</v>
      </c>
      <c r="D614">
        <v>602</v>
      </c>
      <c r="E614" t="str">
        <f>VLOOKUP(Tabla1[[#This Row],[Grupo de compras]],'Grupo compras'!$A$1:$B$115,2,FALSE)</f>
        <v>CL Ops Mall</v>
      </c>
      <c r="F614" t="s">
        <v>869</v>
      </c>
      <c r="G614" t="str">
        <f>LEFT(Tabla1[[#This Row],[Solicitud de pedido]],2)</f>
        <v>12</v>
      </c>
      <c r="H614" t="s">
        <v>2148</v>
      </c>
      <c r="I614" t="s">
        <v>88</v>
      </c>
      <c r="J614" t="s">
        <v>2149</v>
      </c>
      <c r="K614" t="s">
        <v>2150</v>
      </c>
      <c r="L614" s="1">
        <v>46079</v>
      </c>
      <c r="M614" t="s">
        <v>79</v>
      </c>
      <c r="N614" t="s">
        <v>1</v>
      </c>
      <c r="O614" t="s">
        <v>0</v>
      </c>
      <c r="P614" t="s">
        <v>2151</v>
      </c>
      <c r="Q614" t="s">
        <v>2152</v>
      </c>
      <c r="R614" s="2">
        <v>112.07</v>
      </c>
      <c r="S614" s="37">
        <f>Tabla1[[#This Row],[Valor total]]/'T.C.'!$B$4</f>
        <v>4669.583333333333</v>
      </c>
      <c r="T614" t="s">
        <v>11</v>
      </c>
      <c r="U614" t="s">
        <v>3</v>
      </c>
    </row>
    <row r="615" spans="1:21" x14ac:dyDescent="0.25">
      <c r="A615" t="s">
        <v>38</v>
      </c>
      <c r="B615" t="str">
        <f>LEFT(Tabla1[[#This Row],[Organización compras]],2)</f>
        <v>CL</v>
      </c>
      <c r="C615" t="s">
        <v>339</v>
      </c>
      <c r="D615">
        <v>928</v>
      </c>
      <c r="E615" t="str">
        <f>VLOOKUP(Tabla1[[#This Row],[Grupo de compras]],'Grupo compras'!$A$1:$B$115,2,FALSE)</f>
        <v>Corp Gest Riesgo</v>
      </c>
      <c r="F615" t="s">
        <v>85</v>
      </c>
      <c r="G615" t="str">
        <f>LEFT(Tabla1[[#This Row],[Solicitud de pedido]],2)</f>
        <v>14</v>
      </c>
      <c r="H615" t="s">
        <v>2153</v>
      </c>
      <c r="I615" t="s">
        <v>88</v>
      </c>
      <c r="J615" t="s">
        <v>2154</v>
      </c>
      <c r="K615" t="s">
        <v>1406</v>
      </c>
      <c r="L615" s="1">
        <v>46029</v>
      </c>
      <c r="M615" t="s">
        <v>74</v>
      </c>
      <c r="N615" t="s">
        <v>46</v>
      </c>
      <c r="O615" t="s">
        <v>0</v>
      </c>
      <c r="P615" t="s">
        <v>520</v>
      </c>
      <c r="Q615" t="s">
        <v>521</v>
      </c>
      <c r="R615" s="2">
        <v>4648.3</v>
      </c>
      <c r="S615" s="37">
        <f>Tabla1[[#This Row],[Valor total]]</f>
        <v>4648.3</v>
      </c>
      <c r="T615" t="s">
        <v>662</v>
      </c>
      <c r="U615" t="s">
        <v>3</v>
      </c>
    </row>
    <row r="616" spans="1:21" x14ac:dyDescent="0.25">
      <c r="A616" t="s">
        <v>856</v>
      </c>
      <c r="B616" t="str">
        <f>LEFT(Tabla1[[#This Row],[Organización compras]],2)</f>
        <v>CL</v>
      </c>
      <c r="C616" t="s">
        <v>339</v>
      </c>
      <c r="D616">
        <v>602</v>
      </c>
      <c r="E616" t="str">
        <f>VLOOKUP(Tabla1[[#This Row],[Grupo de compras]],'Grupo compras'!$A$1:$B$115,2,FALSE)</f>
        <v>CL Ops Mall</v>
      </c>
      <c r="F616" t="s">
        <v>857</v>
      </c>
      <c r="G616" t="str">
        <f>LEFT(Tabla1[[#This Row],[Solicitud de pedido]],2)</f>
        <v>12</v>
      </c>
      <c r="H616" t="s">
        <v>2155</v>
      </c>
      <c r="I616" t="s">
        <v>88</v>
      </c>
      <c r="J616" t="s">
        <v>2156</v>
      </c>
      <c r="K616" t="s">
        <v>2157</v>
      </c>
      <c r="L616" s="1">
        <v>46051</v>
      </c>
      <c r="M616" t="s">
        <v>857</v>
      </c>
      <c r="N616" t="s">
        <v>1</v>
      </c>
      <c r="O616" t="s">
        <v>0</v>
      </c>
      <c r="P616" t="s">
        <v>891</v>
      </c>
      <c r="Q616" t="s">
        <v>892</v>
      </c>
      <c r="R616" s="2">
        <v>4280700</v>
      </c>
      <c r="S616" s="37">
        <f>Tabla1[[#This Row],[Valor total]]/'T.C.'!$B$3</f>
        <v>4623.135658203104</v>
      </c>
      <c r="T616" t="s">
        <v>6</v>
      </c>
      <c r="U616" t="s">
        <v>3</v>
      </c>
    </row>
    <row r="617" spans="1:21" x14ac:dyDescent="0.25">
      <c r="A617" t="s">
        <v>4</v>
      </c>
      <c r="B617" t="str">
        <f>LEFT(Tabla1[[#This Row],[Organización compras]],2)</f>
        <v>CL</v>
      </c>
      <c r="C617" t="s">
        <v>339</v>
      </c>
      <c r="D617">
        <v>601</v>
      </c>
      <c r="E617" t="str">
        <f>VLOOKUP(Tabla1[[#This Row],[Grupo de compras]],'Grupo compras'!$A$1:$B$115,2,FALSE)</f>
        <v>CL Center Manager</v>
      </c>
      <c r="F617" t="s">
        <v>2158</v>
      </c>
      <c r="G617" t="str">
        <f>LEFT(Tabla1[[#This Row],[Solicitud de pedido]],2)</f>
        <v>12</v>
      </c>
      <c r="H617" t="s">
        <v>2159</v>
      </c>
      <c r="I617" t="s">
        <v>88</v>
      </c>
      <c r="J617" t="s">
        <v>2160</v>
      </c>
      <c r="K617" t="s">
        <v>2161</v>
      </c>
      <c r="L617" s="1">
        <v>46025</v>
      </c>
      <c r="M617" t="s">
        <v>2162</v>
      </c>
      <c r="N617" t="s">
        <v>1</v>
      </c>
      <c r="O617" t="s">
        <v>0</v>
      </c>
      <c r="P617" t="s">
        <v>1209</v>
      </c>
      <c r="Q617" t="s">
        <v>1210</v>
      </c>
      <c r="R617" s="2">
        <v>4277865</v>
      </c>
      <c r="S617" s="37">
        <f>Tabla1[[#This Row],[Valor total]]/'T.C.'!$B$3</f>
        <v>4620.0738716749647</v>
      </c>
      <c r="T617" t="s">
        <v>6</v>
      </c>
      <c r="U617" t="s">
        <v>3</v>
      </c>
    </row>
    <row r="618" spans="1:21" x14ac:dyDescent="0.25">
      <c r="A618" t="s">
        <v>7</v>
      </c>
      <c r="B618" t="str">
        <f>LEFT(Tabla1[[#This Row],[Organización compras]],2)</f>
        <v>CL</v>
      </c>
      <c r="C618" t="s">
        <v>339</v>
      </c>
      <c r="D618">
        <v>932</v>
      </c>
      <c r="E618" t="str">
        <f>VLOOKUP(Tabla1[[#This Row],[Grupo de compras]],'Grupo compras'!$A$1:$B$115,2,FALSE)</f>
        <v>Corp Impuestos</v>
      </c>
      <c r="F618" t="s">
        <v>2163</v>
      </c>
      <c r="G618" t="str">
        <f>LEFT(Tabla1[[#This Row],[Solicitud de pedido]],2)</f>
        <v>12</v>
      </c>
      <c r="H618" t="s">
        <v>2164</v>
      </c>
      <c r="I618" t="s">
        <v>88</v>
      </c>
      <c r="J618" t="s">
        <v>2165</v>
      </c>
      <c r="K618" t="s">
        <v>2166</v>
      </c>
      <c r="L618" s="1">
        <v>46076</v>
      </c>
      <c r="M618" t="s">
        <v>74</v>
      </c>
      <c r="N618" t="s">
        <v>1</v>
      </c>
      <c r="O618" t="s">
        <v>0</v>
      </c>
      <c r="P618" t="s">
        <v>2167</v>
      </c>
      <c r="Q618" t="s">
        <v>2168</v>
      </c>
      <c r="R618" s="2">
        <v>110</v>
      </c>
      <c r="S618" s="37">
        <f>Tabla1[[#This Row],[Valor total]]/'T.C.'!$B$4</f>
        <v>4583.333333333333</v>
      </c>
      <c r="T618" t="s">
        <v>11</v>
      </c>
      <c r="U618" t="s">
        <v>3</v>
      </c>
    </row>
    <row r="619" spans="1:21" x14ac:dyDescent="0.25">
      <c r="A619" t="s">
        <v>31</v>
      </c>
      <c r="B619" t="str">
        <f>LEFT(Tabla1[[#This Row],[Organización compras]],2)</f>
        <v>CO</v>
      </c>
      <c r="C619" t="s">
        <v>338</v>
      </c>
      <c r="D619">
        <v>719</v>
      </c>
      <c r="E619" t="str">
        <f>VLOOKUP(Tabla1[[#This Row],[Grupo de compras]],'Grupo compras'!$A$1:$B$115,2,FALSE)</f>
        <v>CO Gcia Ing</v>
      </c>
      <c r="F619" t="s">
        <v>77</v>
      </c>
      <c r="G619" t="str">
        <f>LEFT(Tabla1[[#This Row],[Solicitud de pedido]],2)</f>
        <v>13</v>
      </c>
      <c r="H619" t="s">
        <v>331</v>
      </c>
      <c r="I619" t="s">
        <v>89</v>
      </c>
      <c r="J619" t="s">
        <v>332</v>
      </c>
      <c r="K619" t="s">
        <v>333</v>
      </c>
      <c r="L619" s="1">
        <v>46087</v>
      </c>
      <c r="M619" t="s">
        <v>77</v>
      </c>
      <c r="N619" t="s">
        <v>45</v>
      </c>
      <c r="O619" t="s">
        <v>0</v>
      </c>
      <c r="P619" t="s">
        <v>334</v>
      </c>
      <c r="Q619" t="s">
        <v>335</v>
      </c>
      <c r="R619" s="2">
        <v>16805336</v>
      </c>
      <c r="S619" s="37">
        <f>Tabla1[[#This Row],[Valor total]]/'T.C.'!$B$5</f>
        <v>4569.1506253398584</v>
      </c>
      <c r="T619" t="s">
        <v>18</v>
      </c>
      <c r="U619" t="s">
        <v>3</v>
      </c>
    </row>
    <row r="620" spans="1:21" x14ac:dyDescent="0.25">
      <c r="A620" t="s">
        <v>12</v>
      </c>
      <c r="B620" t="str">
        <f>LEFT(Tabla1[[#This Row],[Organización compras]],2)</f>
        <v>PE</v>
      </c>
      <c r="C620" t="s">
        <v>340</v>
      </c>
      <c r="D620">
        <v>802</v>
      </c>
      <c r="E620" t="str">
        <f>VLOOKUP(Tabla1[[#This Row],[Grupo de compras]],'Grupo compras'!$A$1:$B$115,2,FALSE)</f>
        <v>PE Ops Mall</v>
      </c>
      <c r="F620" t="s">
        <v>360</v>
      </c>
      <c r="G620" t="str">
        <f>LEFT(Tabla1[[#This Row],[Solicitud de pedido]],2)</f>
        <v>12</v>
      </c>
      <c r="H620" t="s">
        <v>2169</v>
      </c>
      <c r="I620" t="s">
        <v>88</v>
      </c>
      <c r="J620" t="s">
        <v>2170</v>
      </c>
      <c r="K620" t="s">
        <v>2171</v>
      </c>
      <c r="L620" s="1">
        <v>46048</v>
      </c>
      <c r="M620" t="s">
        <v>14</v>
      </c>
      <c r="N620" t="s">
        <v>1</v>
      </c>
      <c r="O620" t="s">
        <v>0</v>
      </c>
      <c r="P620" t="s">
        <v>1300</v>
      </c>
      <c r="Q620" t="s">
        <v>1301</v>
      </c>
      <c r="R620" s="2">
        <v>15660</v>
      </c>
      <c r="S620" s="37">
        <f>Tabla1[[#This Row],[Valor total]]/'T.C.'!$B$2</f>
        <v>4539.1304347826081</v>
      </c>
      <c r="T620" t="s">
        <v>2</v>
      </c>
      <c r="U620" t="s">
        <v>3</v>
      </c>
    </row>
    <row r="621" spans="1:21" x14ac:dyDescent="0.25">
      <c r="A621" t="s">
        <v>380</v>
      </c>
      <c r="B621" t="str">
        <f>LEFT(Tabla1[[#This Row],[Organización compras]],2)</f>
        <v>PE</v>
      </c>
      <c r="C621" t="s">
        <v>340</v>
      </c>
      <c r="D621">
        <v>932</v>
      </c>
      <c r="E621" t="str">
        <f>VLOOKUP(Tabla1[[#This Row],[Grupo de compras]],'Grupo compras'!$A$1:$B$115,2,FALSE)</f>
        <v>Corp Impuestos</v>
      </c>
      <c r="F621" t="s">
        <v>2172</v>
      </c>
      <c r="G621" t="str">
        <f>LEFT(Tabla1[[#This Row],[Solicitud de pedido]],2)</f>
        <v>12</v>
      </c>
      <c r="H621" t="s">
        <v>2173</v>
      </c>
      <c r="I621" t="s">
        <v>88</v>
      </c>
      <c r="J621" t="s">
        <v>2174</v>
      </c>
      <c r="K621" t="s">
        <v>2175</v>
      </c>
      <c r="L621" s="1">
        <v>46062</v>
      </c>
      <c r="M621" t="s">
        <v>10</v>
      </c>
      <c r="N621" t="s">
        <v>1</v>
      </c>
      <c r="O621" t="s">
        <v>0</v>
      </c>
      <c r="P621" t="s">
        <v>2176</v>
      </c>
      <c r="Q621" t="s">
        <v>2177</v>
      </c>
      <c r="R621" s="2">
        <v>15634.53</v>
      </c>
      <c r="S621" s="37">
        <f>Tabla1[[#This Row],[Valor total]]/'T.C.'!$B$2</f>
        <v>4531.7478260869566</v>
      </c>
      <c r="T621" t="s">
        <v>2</v>
      </c>
      <c r="U621" t="s">
        <v>3</v>
      </c>
    </row>
    <row r="622" spans="1:21" x14ac:dyDescent="0.25">
      <c r="A622" t="s">
        <v>16</v>
      </c>
      <c r="B622" t="str">
        <f>LEFT(Tabla1[[#This Row],[Organización compras]],2)</f>
        <v>PE</v>
      </c>
      <c r="C622" t="s">
        <v>681</v>
      </c>
      <c r="D622">
        <v>804</v>
      </c>
      <c r="E622" t="str">
        <f>VLOOKUP(Tabla1[[#This Row],[Grupo de compras]],'Grupo compras'!$A$1:$B$115,2,FALSE)</f>
        <v>PE Marketing Mall</v>
      </c>
      <c r="F622" t="s">
        <v>1158</v>
      </c>
      <c r="G622" t="str">
        <f>LEFT(Tabla1[[#This Row],[Solicitud de pedido]],2)</f>
        <v>12</v>
      </c>
      <c r="H622" t="s">
        <v>2178</v>
      </c>
      <c r="I622" t="s">
        <v>88</v>
      </c>
      <c r="J622" t="s">
        <v>2179</v>
      </c>
      <c r="K622" t="s">
        <v>2180</v>
      </c>
      <c r="L622" s="1">
        <v>46077</v>
      </c>
      <c r="M622" t="s">
        <v>819</v>
      </c>
      <c r="N622" t="s">
        <v>1</v>
      </c>
      <c r="O622" t="s">
        <v>0</v>
      </c>
      <c r="P622" t="s">
        <v>2181</v>
      </c>
      <c r="Q622" t="s">
        <v>2182</v>
      </c>
      <c r="R622" s="2">
        <v>15540</v>
      </c>
      <c r="S622" s="37">
        <f>Tabla1[[#This Row],[Valor total]]/'T.C.'!$B$2</f>
        <v>4504.347826086956</v>
      </c>
      <c r="T622" t="s">
        <v>2</v>
      </c>
      <c r="U622" t="s">
        <v>3</v>
      </c>
    </row>
    <row r="623" spans="1:21" x14ac:dyDescent="0.25">
      <c r="A623" t="s">
        <v>16</v>
      </c>
      <c r="B623" t="str">
        <f>LEFT(Tabla1[[#This Row],[Organización compras]],2)</f>
        <v>PE</v>
      </c>
      <c r="C623" t="s">
        <v>681</v>
      </c>
      <c r="D623">
        <v>804</v>
      </c>
      <c r="E623" t="str">
        <f>VLOOKUP(Tabla1[[#This Row],[Grupo de compras]],'Grupo compras'!$A$1:$B$115,2,FALSE)</f>
        <v>PE Marketing Mall</v>
      </c>
      <c r="F623" t="s">
        <v>1158</v>
      </c>
      <c r="G623" t="str">
        <f>LEFT(Tabla1[[#This Row],[Solicitud de pedido]],2)</f>
        <v>12</v>
      </c>
      <c r="H623" t="s">
        <v>2183</v>
      </c>
      <c r="I623" t="s">
        <v>88</v>
      </c>
      <c r="J623" t="s">
        <v>2184</v>
      </c>
      <c r="K623" t="s">
        <v>2180</v>
      </c>
      <c r="L623" s="1">
        <v>46080</v>
      </c>
      <c r="M623" t="s">
        <v>43</v>
      </c>
      <c r="N623" t="s">
        <v>1</v>
      </c>
      <c r="O623" t="s">
        <v>67</v>
      </c>
      <c r="P623" t="s">
        <v>2181</v>
      </c>
      <c r="Q623" t="s">
        <v>2182</v>
      </c>
      <c r="R623" s="2">
        <v>15540</v>
      </c>
      <c r="S623" s="37">
        <f>Tabla1[[#This Row],[Valor total]]/'T.C.'!$B$2</f>
        <v>4504.347826086956</v>
      </c>
      <c r="T623" t="s">
        <v>2</v>
      </c>
      <c r="U623" t="s">
        <v>3</v>
      </c>
    </row>
    <row r="624" spans="1:21" x14ac:dyDescent="0.25">
      <c r="A624" t="s">
        <v>4</v>
      </c>
      <c r="B624" t="str">
        <f>LEFT(Tabla1[[#This Row],[Organización compras]],2)</f>
        <v>CL</v>
      </c>
      <c r="C624" t="s">
        <v>339</v>
      </c>
      <c r="D624">
        <v>602</v>
      </c>
      <c r="E624" t="str">
        <f>VLOOKUP(Tabla1[[#This Row],[Grupo de compras]],'Grupo compras'!$A$1:$B$115,2,FALSE)</f>
        <v>CL Ops Mall</v>
      </c>
      <c r="F624" t="s">
        <v>2185</v>
      </c>
      <c r="G624" t="str">
        <f>LEFT(Tabla1[[#This Row],[Solicitud de pedido]],2)</f>
        <v>12</v>
      </c>
      <c r="H624" t="s">
        <v>2186</v>
      </c>
      <c r="I624" t="s">
        <v>88</v>
      </c>
      <c r="J624" t="s">
        <v>2187</v>
      </c>
      <c r="K624" t="s">
        <v>2188</v>
      </c>
      <c r="L624" s="1">
        <v>46062</v>
      </c>
      <c r="M624" t="s">
        <v>1072</v>
      </c>
      <c r="N624" t="s">
        <v>1</v>
      </c>
      <c r="O624" t="s">
        <v>5</v>
      </c>
      <c r="P624" t="s">
        <v>1919</v>
      </c>
      <c r="Q624" t="s">
        <v>1920</v>
      </c>
      <c r="R624" s="2">
        <v>4170000</v>
      </c>
      <c r="S624" s="37">
        <f>Tabla1[[#This Row],[Valor total]]/'T.C.'!$B$3</f>
        <v>4503.5801842471892</v>
      </c>
      <c r="T624" t="s">
        <v>6</v>
      </c>
      <c r="U624" t="s">
        <v>3</v>
      </c>
    </row>
    <row r="625" spans="1:21" x14ac:dyDescent="0.25">
      <c r="A625" t="s">
        <v>373</v>
      </c>
      <c r="B625" t="str">
        <f>LEFT(Tabla1[[#This Row],[Organización compras]],2)</f>
        <v>PE</v>
      </c>
      <c r="C625" t="s">
        <v>340</v>
      </c>
      <c r="D625">
        <v>904</v>
      </c>
      <c r="E625" t="str">
        <f>VLOOKUP(Tabla1[[#This Row],[Grupo de compras]],'Grupo compras'!$A$1:$B$115,2,FALSE)</f>
        <v>Corp Gcia Contabi</v>
      </c>
      <c r="F625" t="s">
        <v>1838</v>
      </c>
      <c r="H625" t="s">
        <v>12055</v>
      </c>
      <c r="I625" t="s">
        <v>88</v>
      </c>
      <c r="J625" t="s">
        <v>12056</v>
      </c>
      <c r="K625" t="s">
        <v>12057</v>
      </c>
      <c r="L625" s="1">
        <v>46095</v>
      </c>
      <c r="M625" t="s">
        <v>74</v>
      </c>
      <c r="N625" t="s">
        <v>1</v>
      </c>
      <c r="O625" t="s">
        <v>0</v>
      </c>
      <c r="P625" t="s">
        <v>847</v>
      </c>
      <c r="Q625" t="s">
        <v>848</v>
      </c>
      <c r="R625" s="2">
        <v>4500</v>
      </c>
      <c r="S625" s="37">
        <f>Tabla1[[#This Row],[Valor total]]</f>
        <v>4500</v>
      </c>
      <c r="T625" t="s">
        <v>662</v>
      </c>
      <c r="U625" t="s">
        <v>3</v>
      </c>
    </row>
    <row r="626" spans="1:21" x14ac:dyDescent="0.25">
      <c r="A626" t="s">
        <v>24</v>
      </c>
      <c r="B626" t="str">
        <f>LEFT(Tabla1[[#This Row],[Organización compras]],2)</f>
        <v>CL</v>
      </c>
      <c r="C626" t="s">
        <v>339</v>
      </c>
      <c r="D626">
        <v>602</v>
      </c>
      <c r="E626" t="str">
        <f>VLOOKUP(Tabla1[[#This Row],[Grupo de compras]],'Grupo compras'!$A$1:$B$115,2,FALSE)</f>
        <v>CL Ops Mall</v>
      </c>
      <c r="F626" t="s">
        <v>118</v>
      </c>
      <c r="G626" t="str">
        <f>LEFT(Tabla1[[#This Row],[Solicitud de pedido]],2)</f>
        <v>12</v>
      </c>
      <c r="H626" t="s">
        <v>2189</v>
      </c>
      <c r="I626" t="s">
        <v>88</v>
      </c>
      <c r="J626" t="s">
        <v>2190</v>
      </c>
      <c r="K626" t="s">
        <v>2191</v>
      </c>
      <c r="L626" s="1">
        <v>46038</v>
      </c>
      <c r="M626" t="s">
        <v>118</v>
      </c>
      <c r="N626" t="s">
        <v>1</v>
      </c>
      <c r="O626" t="s">
        <v>0</v>
      </c>
      <c r="P626" t="s">
        <v>48</v>
      </c>
      <c r="Q626" t="s">
        <v>49</v>
      </c>
      <c r="R626" s="2">
        <v>107.94</v>
      </c>
      <c r="S626" s="37">
        <f>Tabla1[[#This Row],[Valor total]]/'T.C.'!$B$4</f>
        <v>4497.5</v>
      </c>
      <c r="T626" t="s">
        <v>11</v>
      </c>
      <c r="U626" t="s">
        <v>3</v>
      </c>
    </row>
    <row r="627" spans="1:21" x14ac:dyDescent="0.25">
      <c r="A627" t="s">
        <v>47</v>
      </c>
      <c r="B627" t="str">
        <f>LEFT(Tabla1[[#This Row],[Organización compras]],2)</f>
        <v>CL</v>
      </c>
      <c r="C627" t="s">
        <v>339</v>
      </c>
      <c r="D627">
        <v>602</v>
      </c>
      <c r="E627" t="str">
        <f>VLOOKUP(Tabla1[[#This Row],[Grupo de compras]],'Grupo compras'!$A$1:$B$115,2,FALSE)</f>
        <v>CL Ops Mall</v>
      </c>
      <c r="F627" t="s">
        <v>39</v>
      </c>
      <c r="G627" t="str">
        <f>LEFT(Tabla1[[#This Row],[Solicitud de pedido]],2)</f>
        <v>12</v>
      </c>
      <c r="H627" t="s">
        <v>2192</v>
      </c>
      <c r="I627" t="s">
        <v>88</v>
      </c>
      <c r="J627" t="s">
        <v>2193</v>
      </c>
      <c r="K627" t="s">
        <v>2194</v>
      </c>
      <c r="L627" s="1">
        <v>46030</v>
      </c>
      <c r="M627" t="s">
        <v>40</v>
      </c>
      <c r="N627" t="s">
        <v>1</v>
      </c>
      <c r="O627" t="s">
        <v>0</v>
      </c>
      <c r="P627" t="s">
        <v>807</v>
      </c>
      <c r="Q627" t="s">
        <v>808</v>
      </c>
      <c r="R627" s="2">
        <v>4140000</v>
      </c>
      <c r="S627" s="37">
        <f>Tabla1[[#This Row],[Valor total]]/'T.C.'!$B$3</f>
        <v>4471.1803268065623</v>
      </c>
      <c r="T627" t="s">
        <v>6</v>
      </c>
      <c r="U627" t="s">
        <v>3</v>
      </c>
    </row>
    <row r="628" spans="1:21" x14ac:dyDescent="0.25">
      <c r="A628" t="s">
        <v>696</v>
      </c>
      <c r="B628" t="str">
        <f>LEFT(Tabla1[[#This Row],[Organización compras]],2)</f>
        <v>PE</v>
      </c>
      <c r="C628" t="s">
        <v>681</v>
      </c>
      <c r="D628">
        <v>816</v>
      </c>
      <c r="E628" t="str">
        <f>VLOOKUP(Tabla1[[#This Row],[Grupo de compras]],'Grupo compras'!$A$1:$B$115,2,FALSE)</f>
        <v>PE Sgcia Infra</v>
      </c>
      <c r="F628" t="s">
        <v>378</v>
      </c>
      <c r="G628" t="str">
        <f>LEFT(Tabla1[[#This Row],[Solicitud de pedido]],2)</f>
        <v>12</v>
      </c>
      <c r="H628" t="s">
        <v>2195</v>
      </c>
      <c r="I628" t="s">
        <v>88</v>
      </c>
      <c r="J628" t="s">
        <v>2196</v>
      </c>
      <c r="K628" t="s">
        <v>2197</v>
      </c>
      <c r="L628" s="1">
        <v>46070</v>
      </c>
      <c r="M628" t="s">
        <v>400</v>
      </c>
      <c r="N628" t="s">
        <v>1</v>
      </c>
      <c r="O628" t="s">
        <v>5</v>
      </c>
      <c r="P628" t="s">
        <v>1249</v>
      </c>
      <c r="Q628" t="s">
        <v>1250</v>
      </c>
      <c r="R628" s="2">
        <v>15400</v>
      </c>
      <c r="S628" s="37">
        <f>Tabla1[[#This Row],[Valor total]]/'T.C.'!$B$2</f>
        <v>4463.768115942029</v>
      </c>
      <c r="T628" t="s">
        <v>2</v>
      </c>
      <c r="U628" t="s">
        <v>3</v>
      </c>
    </row>
    <row r="629" spans="1:21" x14ac:dyDescent="0.25">
      <c r="A629" t="s">
        <v>71</v>
      </c>
      <c r="B629" t="str">
        <f>LEFT(Tabla1[[#This Row],[Organización compras]],2)</f>
        <v>CO</v>
      </c>
      <c r="C629" t="s">
        <v>338</v>
      </c>
      <c r="D629">
        <v>930</v>
      </c>
      <c r="E629" t="str">
        <f>VLOOKUP(Tabla1[[#This Row],[Grupo de compras]],'Grupo compras'!$A$1:$B$115,2,FALSE)</f>
        <v>Corp Desarro. TI</v>
      </c>
      <c r="F629" t="s">
        <v>1610</v>
      </c>
      <c r="H629" t="s">
        <v>12701</v>
      </c>
      <c r="I629" t="s">
        <v>88</v>
      </c>
      <c r="J629" t="s">
        <v>12702</v>
      </c>
      <c r="K629" t="s">
        <v>12703</v>
      </c>
      <c r="L629" s="1">
        <v>46098</v>
      </c>
      <c r="M629" t="s">
        <v>1614</v>
      </c>
      <c r="N629" t="s">
        <v>1</v>
      </c>
      <c r="O629" t="s">
        <v>0</v>
      </c>
      <c r="P629" t="s">
        <v>12704</v>
      </c>
      <c r="Q629" t="s">
        <v>12705</v>
      </c>
      <c r="R629" s="2">
        <v>4455</v>
      </c>
      <c r="S629" s="37">
        <f>Tabla1[[#This Row],[Valor total]]</f>
        <v>4455</v>
      </c>
      <c r="T629" t="s">
        <v>662</v>
      </c>
      <c r="U629" t="s">
        <v>3</v>
      </c>
    </row>
    <row r="630" spans="1:21" x14ac:dyDescent="0.25">
      <c r="A630" t="s">
        <v>71</v>
      </c>
      <c r="B630" t="str">
        <f>LEFT(Tabla1[[#This Row],[Organización compras]],2)</f>
        <v>CO</v>
      </c>
      <c r="C630" t="s">
        <v>338</v>
      </c>
      <c r="D630">
        <v>930</v>
      </c>
      <c r="E630" t="str">
        <f>VLOOKUP(Tabla1[[#This Row],[Grupo de compras]],'Grupo compras'!$A$1:$B$115,2,FALSE)</f>
        <v>Corp Desarro. TI</v>
      </c>
      <c r="F630" t="s">
        <v>1610</v>
      </c>
      <c r="H630" t="s">
        <v>12701</v>
      </c>
      <c r="I630" t="s">
        <v>89</v>
      </c>
      <c r="J630" t="s">
        <v>12702</v>
      </c>
      <c r="K630" t="s">
        <v>12706</v>
      </c>
      <c r="L630" s="1">
        <v>46098</v>
      </c>
      <c r="M630" t="s">
        <v>1614</v>
      </c>
      <c r="N630" t="s">
        <v>1</v>
      </c>
      <c r="O630" t="s">
        <v>0</v>
      </c>
      <c r="P630" t="s">
        <v>12704</v>
      </c>
      <c r="Q630" t="s">
        <v>12705</v>
      </c>
      <c r="R630" s="2">
        <v>4455</v>
      </c>
      <c r="S630" s="37">
        <f>Tabla1[[#This Row],[Valor total]]</f>
        <v>4455</v>
      </c>
      <c r="T630" t="s">
        <v>662</v>
      </c>
      <c r="U630" t="s">
        <v>3</v>
      </c>
    </row>
    <row r="631" spans="1:21" x14ac:dyDescent="0.25">
      <c r="A631" t="s">
        <v>925</v>
      </c>
      <c r="B631" t="str">
        <f>LEFT(Tabla1[[#This Row],[Organización compras]],2)</f>
        <v>PE</v>
      </c>
      <c r="C631" t="s">
        <v>340</v>
      </c>
      <c r="D631">
        <v>816</v>
      </c>
      <c r="E631" t="str">
        <f>VLOOKUP(Tabla1[[#This Row],[Grupo de compras]],'Grupo compras'!$A$1:$B$115,2,FALSE)</f>
        <v>PE Sgcia Infra</v>
      </c>
      <c r="F631" t="s">
        <v>357</v>
      </c>
      <c r="G631" t="str">
        <f>LEFT(Tabla1[[#This Row],[Solicitud de pedido]],2)</f>
        <v>12</v>
      </c>
      <c r="H631" t="s">
        <v>2198</v>
      </c>
      <c r="I631" t="s">
        <v>88</v>
      </c>
      <c r="J631" t="s">
        <v>2199</v>
      </c>
      <c r="K631" t="s">
        <v>2200</v>
      </c>
      <c r="L631" s="1">
        <v>46029</v>
      </c>
      <c r="M631" t="s">
        <v>400</v>
      </c>
      <c r="N631" t="s">
        <v>1</v>
      </c>
      <c r="O631" t="s">
        <v>5</v>
      </c>
      <c r="P631" t="s">
        <v>761</v>
      </c>
      <c r="Q631" t="s">
        <v>762</v>
      </c>
      <c r="R631" s="2">
        <v>15362.15</v>
      </c>
      <c r="S631" s="37">
        <f>Tabla1[[#This Row],[Valor total]]/'T.C.'!$B$2</f>
        <v>4452.797101449275</v>
      </c>
      <c r="T631" t="s">
        <v>2</v>
      </c>
      <c r="U631" t="s">
        <v>3</v>
      </c>
    </row>
    <row r="632" spans="1:21" x14ac:dyDescent="0.25">
      <c r="A632" t="s">
        <v>50</v>
      </c>
      <c r="B632" t="str">
        <f>LEFT(Tabla1[[#This Row],[Organización compras]],2)</f>
        <v>CL</v>
      </c>
      <c r="C632" t="s">
        <v>339</v>
      </c>
      <c r="D632">
        <v>602</v>
      </c>
      <c r="E632" t="str">
        <f>VLOOKUP(Tabla1[[#This Row],[Grupo de compras]],'Grupo compras'!$A$1:$B$115,2,FALSE)</f>
        <v>CL Ops Mall</v>
      </c>
      <c r="F632" t="s">
        <v>739</v>
      </c>
      <c r="G632" t="str">
        <f>LEFT(Tabla1[[#This Row],[Solicitud de pedido]],2)</f>
        <v>12</v>
      </c>
      <c r="H632" t="s">
        <v>2201</v>
      </c>
      <c r="I632" t="s">
        <v>88</v>
      </c>
      <c r="J632" t="s">
        <v>2202</v>
      </c>
      <c r="K632" t="s">
        <v>2203</v>
      </c>
      <c r="L632" s="1">
        <v>46087</v>
      </c>
      <c r="M632" t="s">
        <v>52</v>
      </c>
      <c r="N632" t="s">
        <v>1</v>
      </c>
      <c r="O632" t="s">
        <v>0</v>
      </c>
      <c r="P632" t="s">
        <v>1167</v>
      </c>
      <c r="Q632" t="s">
        <v>1168</v>
      </c>
      <c r="R632" s="2">
        <v>106.22</v>
      </c>
      <c r="S632" s="37">
        <f>Tabla1[[#This Row],[Valor total]]/'T.C.'!$B$4</f>
        <v>4425.833333333333</v>
      </c>
      <c r="T632" t="s">
        <v>11</v>
      </c>
      <c r="U632" t="s">
        <v>3</v>
      </c>
    </row>
    <row r="633" spans="1:21" x14ac:dyDescent="0.25">
      <c r="A633" t="s">
        <v>19</v>
      </c>
      <c r="B633" t="str">
        <f>LEFT(Tabla1[[#This Row],[Organización compras]],2)</f>
        <v>CL</v>
      </c>
      <c r="C633" t="s">
        <v>339</v>
      </c>
      <c r="D633">
        <v>602</v>
      </c>
      <c r="E633" t="str">
        <f>VLOOKUP(Tabla1[[#This Row],[Grupo de compras]],'Grupo compras'!$A$1:$B$115,2,FALSE)</f>
        <v>CL Ops Mall</v>
      </c>
      <c r="F633" t="s">
        <v>1847</v>
      </c>
      <c r="G633" t="str">
        <f>LEFT(Tabla1[[#This Row],[Solicitud de pedido]],2)</f>
        <v>12</v>
      </c>
      <c r="H633" t="s">
        <v>2204</v>
      </c>
      <c r="I633" t="s">
        <v>88</v>
      </c>
      <c r="J633" t="s">
        <v>2205</v>
      </c>
      <c r="K633" t="s">
        <v>2206</v>
      </c>
      <c r="L633" s="1">
        <v>46029</v>
      </c>
      <c r="M633" t="s">
        <v>1346</v>
      </c>
      <c r="N633" t="s">
        <v>1</v>
      </c>
      <c r="O633" t="s">
        <v>0</v>
      </c>
      <c r="P633" t="s">
        <v>2207</v>
      </c>
      <c r="Q633" t="s">
        <v>2208</v>
      </c>
      <c r="R633" s="2">
        <v>106.19</v>
      </c>
      <c r="S633" s="37">
        <f>Tabla1[[#This Row],[Valor total]]/'T.C.'!$B$4</f>
        <v>4424.583333333333</v>
      </c>
      <c r="T633" t="s">
        <v>11</v>
      </c>
      <c r="U633" t="s">
        <v>3</v>
      </c>
    </row>
    <row r="634" spans="1:21" x14ac:dyDescent="0.25">
      <c r="A634" t="s">
        <v>83</v>
      </c>
      <c r="B634" t="str">
        <f>LEFT(Tabla1[[#This Row],[Organización compras]],2)</f>
        <v>CL</v>
      </c>
      <c r="C634" t="s">
        <v>339</v>
      </c>
      <c r="D634">
        <v>911</v>
      </c>
      <c r="E634" t="str">
        <f>VLOOKUP(Tabla1[[#This Row],[Grupo de compras]],'Grupo compras'!$A$1:$B$115,2,FALSE)</f>
        <v>Corp A. Finanzas</v>
      </c>
      <c r="F634" t="s">
        <v>1888</v>
      </c>
      <c r="G634" t="str">
        <f>LEFT(Tabla1[[#This Row],[Solicitud de pedido]],2)</f>
        <v>12</v>
      </c>
      <c r="H634" t="s">
        <v>2209</v>
      </c>
      <c r="I634" t="s">
        <v>88</v>
      </c>
      <c r="J634" t="s">
        <v>2210</v>
      </c>
      <c r="K634" t="s">
        <v>2211</v>
      </c>
      <c r="L634" s="1">
        <v>46062</v>
      </c>
      <c r="M634" t="s">
        <v>10</v>
      </c>
      <c r="N634" t="s">
        <v>1</v>
      </c>
      <c r="O634" t="s">
        <v>0</v>
      </c>
      <c r="P634" t="s">
        <v>1892</v>
      </c>
      <c r="Q634" t="s">
        <v>1893</v>
      </c>
      <c r="R634" s="2">
        <v>105.45</v>
      </c>
      <c r="S634" s="37">
        <f>Tabla1[[#This Row],[Valor total]]/'T.C.'!$B$4</f>
        <v>4393.75</v>
      </c>
      <c r="T634" t="s">
        <v>11</v>
      </c>
      <c r="U634" t="s">
        <v>3</v>
      </c>
    </row>
    <row r="635" spans="1:21" x14ac:dyDescent="0.25">
      <c r="A635" t="s">
        <v>38</v>
      </c>
      <c r="B635" t="str">
        <f>LEFT(Tabla1[[#This Row],[Organización compras]],2)</f>
        <v>CL</v>
      </c>
      <c r="C635" t="s">
        <v>339</v>
      </c>
      <c r="D635">
        <v>634</v>
      </c>
      <c r="E635" t="str">
        <f>VLOOKUP(Tabla1[[#This Row],[Grupo de compras]],'Grupo compras'!$A$1:$B$115,2,FALSE)</f>
        <v>CL Proyectos 5</v>
      </c>
      <c r="F635" t="s">
        <v>352</v>
      </c>
      <c r="G635" t="str">
        <f>LEFT(Tabla1[[#This Row],[Solicitud de pedido]],2)</f>
        <v>12</v>
      </c>
      <c r="H635" t="s">
        <v>2212</v>
      </c>
      <c r="I635" t="s">
        <v>88</v>
      </c>
      <c r="J635" t="s">
        <v>2213</v>
      </c>
      <c r="K635" t="s">
        <v>2214</v>
      </c>
      <c r="L635" s="1">
        <v>46036</v>
      </c>
      <c r="M635" t="s">
        <v>26</v>
      </c>
      <c r="N635" t="s">
        <v>1</v>
      </c>
      <c r="O635" t="s">
        <v>0</v>
      </c>
      <c r="P635" t="s">
        <v>2215</v>
      </c>
      <c r="Q635" t="s">
        <v>2216</v>
      </c>
      <c r="R635" s="2">
        <v>105</v>
      </c>
      <c r="S635" s="37">
        <f>Tabla1[[#This Row],[Valor total]]/'T.C.'!$B$4</f>
        <v>4375</v>
      </c>
      <c r="T635" t="s">
        <v>11</v>
      </c>
      <c r="U635" t="s">
        <v>3</v>
      </c>
    </row>
    <row r="636" spans="1:21" x14ac:dyDescent="0.25">
      <c r="A636" t="s">
        <v>7</v>
      </c>
      <c r="B636" t="str">
        <f>LEFT(Tabla1[[#This Row],[Organización compras]],2)</f>
        <v>CL</v>
      </c>
      <c r="C636" t="s">
        <v>339</v>
      </c>
      <c r="D636">
        <v>602</v>
      </c>
      <c r="E636" t="str">
        <f>VLOOKUP(Tabla1[[#This Row],[Grupo de compras]],'Grupo compras'!$A$1:$B$115,2,FALSE)</f>
        <v>CL Ops Mall</v>
      </c>
      <c r="F636" t="s">
        <v>84</v>
      </c>
      <c r="H636" t="s">
        <v>11820</v>
      </c>
      <c r="I636" t="s">
        <v>88</v>
      </c>
      <c r="J636" t="s">
        <v>11821</v>
      </c>
      <c r="K636" t="s">
        <v>11822</v>
      </c>
      <c r="L636" s="1">
        <v>46097</v>
      </c>
      <c r="M636" t="s">
        <v>79</v>
      </c>
      <c r="N636" t="s">
        <v>1</v>
      </c>
      <c r="O636" t="s">
        <v>0</v>
      </c>
      <c r="P636" t="s">
        <v>633</v>
      </c>
      <c r="Q636" t="s">
        <v>634</v>
      </c>
      <c r="R636" s="2">
        <v>105</v>
      </c>
      <c r="S636" s="37">
        <f>Tabla1[[#This Row],[Valor total]]/'T.C.'!$B$4</f>
        <v>4375</v>
      </c>
      <c r="T636" t="s">
        <v>11</v>
      </c>
      <c r="U636" t="s">
        <v>3</v>
      </c>
    </row>
    <row r="637" spans="1:21" x14ac:dyDescent="0.25">
      <c r="A637" t="s">
        <v>50</v>
      </c>
      <c r="B637" t="str">
        <f>LEFT(Tabla1[[#This Row],[Organización compras]],2)</f>
        <v>CL</v>
      </c>
      <c r="C637" t="s">
        <v>339</v>
      </c>
      <c r="D637">
        <v>634</v>
      </c>
      <c r="E637" t="str">
        <f>VLOOKUP(Tabla1[[#This Row],[Grupo de compras]],'Grupo compras'!$A$1:$B$115,2,FALSE)</f>
        <v>CL Proyectos 5</v>
      </c>
      <c r="F637" t="s">
        <v>352</v>
      </c>
      <c r="G637" t="str">
        <f>LEFT(Tabla1[[#This Row],[Solicitud de pedido]],2)</f>
        <v>12</v>
      </c>
      <c r="H637" t="s">
        <v>2217</v>
      </c>
      <c r="I637" t="s">
        <v>88</v>
      </c>
      <c r="J637" t="s">
        <v>2218</v>
      </c>
      <c r="K637" t="s">
        <v>2219</v>
      </c>
      <c r="L637" s="1">
        <v>46086</v>
      </c>
      <c r="M637" t="s">
        <v>26</v>
      </c>
      <c r="N637" t="s">
        <v>1</v>
      </c>
      <c r="O637" t="s">
        <v>0</v>
      </c>
      <c r="P637" t="s">
        <v>2220</v>
      </c>
      <c r="Q637" t="s">
        <v>2221</v>
      </c>
      <c r="R637" s="2">
        <v>104.35</v>
      </c>
      <c r="S637" s="37">
        <f>Tabla1[[#This Row],[Valor total]]/'T.C.'!$B$4</f>
        <v>4347.9166666666661</v>
      </c>
      <c r="T637" t="s">
        <v>11</v>
      </c>
      <c r="U637" t="s">
        <v>3</v>
      </c>
    </row>
    <row r="638" spans="1:21" x14ac:dyDescent="0.25">
      <c r="A638" t="s">
        <v>373</v>
      </c>
      <c r="B638" t="str">
        <f>LEFT(Tabla1[[#This Row],[Organización compras]],2)</f>
        <v>PE</v>
      </c>
      <c r="C638" t="s">
        <v>340</v>
      </c>
      <c r="D638">
        <v>813</v>
      </c>
      <c r="E638" t="str">
        <f>VLOOKUP(Tabla1[[#This Row],[Grupo de compras]],'Grupo compras'!$A$1:$B$115,2,FALSE)</f>
        <v>PE Gcia Ops</v>
      </c>
      <c r="F638" t="s">
        <v>2222</v>
      </c>
      <c r="G638" t="str">
        <f>LEFT(Tabla1[[#This Row],[Solicitud de pedido]],2)</f>
        <v>12</v>
      </c>
      <c r="H638" t="s">
        <v>2223</v>
      </c>
      <c r="I638" t="s">
        <v>88</v>
      </c>
      <c r="J638" t="s">
        <v>2224</v>
      </c>
      <c r="K638" t="s">
        <v>2225</v>
      </c>
      <c r="L638" s="1">
        <v>46043</v>
      </c>
      <c r="M638" t="s">
        <v>2222</v>
      </c>
      <c r="N638" t="s">
        <v>1</v>
      </c>
      <c r="O638" t="s">
        <v>0</v>
      </c>
      <c r="P638" t="s">
        <v>2226</v>
      </c>
      <c r="Q638" t="s">
        <v>2227</v>
      </c>
      <c r="R638" s="2">
        <v>15000</v>
      </c>
      <c r="S638" s="37">
        <f>Tabla1[[#This Row],[Valor total]]/'T.C.'!$B$2</f>
        <v>4347.8260869565211</v>
      </c>
      <c r="T638" t="s">
        <v>2</v>
      </c>
      <c r="U638" t="s">
        <v>3</v>
      </c>
    </row>
    <row r="639" spans="1:21" x14ac:dyDescent="0.25">
      <c r="A639" t="s">
        <v>12</v>
      </c>
      <c r="B639" t="str">
        <f>LEFT(Tabla1[[#This Row],[Organización compras]],2)</f>
        <v>PE</v>
      </c>
      <c r="C639" t="s">
        <v>340</v>
      </c>
      <c r="D639">
        <v>802</v>
      </c>
      <c r="E639" t="str">
        <f>VLOOKUP(Tabla1[[#This Row],[Grupo de compras]],'Grupo compras'!$A$1:$B$115,2,FALSE)</f>
        <v>PE Ops Mall</v>
      </c>
      <c r="F639" t="s">
        <v>360</v>
      </c>
      <c r="G639" t="str">
        <f>LEFT(Tabla1[[#This Row],[Solicitud de pedido]],2)</f>
        <v>13</v>
      </c>
      <c r="H639" t="s">
        <v>2228</v>
      </c>
      <c r="I639" t="s">
        <v>88</v>
      </c>
      <c r="J639" t="s">
        <v>2229</v>
      </c>
      <c r="K639" t="s">
        <v>2230</v>
      </c>
      <c r="L639" s="1">
        <v>46048</v>
      </c>
      <c r="M639" t="s">
        <v>14</v>
      </c>
      <c r="N639" t="s">
        <v>45</v>
      </c>
      <c r="O639" t="s">
        <v>0</v>
      </c>
      <c r="P639" t="s">
        <v>1035</v>
      </c>
      <c r="Q639" t="s">
        <v>1036</v>
      </c>
      <c r="R639" s="2">
        <v>15000</v>
      </c>
      <c r="S639" s="37">
        <f>Tabla1[[#This Row],[Valor total]]/'T.C.'!$B$2</f>
        <v>4347.8260869565211</v>
      </c>
      <c r="T639" t="s">
        <v>2</v>
      </c>
      <c r="U639" t="s">
        <v>3</v>
      </c>
    </row>
    <row r="640" spans="1:21" x14ac:dyDescent="0.25">
      <c r="A640" t="s">
        <v>17</v>
      </c>
      <c r="B640" t="str">
        <f>LEFT(Tabla1[[#This Row],[Organización compras]],2)</f>
        <v>CO</v>
      </c>
      <c r="C640" t="s">
        <v>338</v>
      </c>
      <c r="D640">
        <v>710</v>
      </c>
      <c r="E640" t="str">
        <f>VLOOKUP(Tabla1[[#This Row],[Grupo de compras]],'Grupo compras'!$A$1:$B$115,2,FALSE)</f>
        <v>CO Sgcia Personas</v>
      </c>
      <c r="F640" t="s">
        <v>1200</v>
      </c>
      <c r="H640" t="s">
        <v>2231</v>
      </c>
      <c r="I640" t="s">
        <v>88</v>
      </c>
      <c r="J640" t="s">
        <v>2232</v>
      </c>
      <c r="K640" t="s">
        <v>2233</v>
      </c>
      <c r="L640" s="1">
        <v>46092</v>
      </c>
      <c r="M640" t="s">
        <v>706</v>
      </c>
      <c r="N640" t="s">
        <v>1</v>
      </c>
      <c r="O640" t="s">
        <v>0</v>
      </c>
      <c r="P640" t="s">
        <v>2234</v>
      </c>
      <c r="Q640" t="s">
        <v>2235</v>
      </c>
      <c r="R640" s="2">
        <v>15960000</v>
      </c>
      <c r="S640" s="37">
        <f>Tabla1[[#This Row],[Valor total]]/'T.C.'!$B$5</f>
        <v>4339.3148450244698</v>
      </c>
      <c r="T640" t="s">
        <v>18</v>
      </c>
      <c r="U640" t="s">
        <v>3</v>
      </c>
    </row>
    <row r="641" spans="1:21" x14ac:dyDescent="0.25">
      <c r="A641" t="s">
        <v>7</v>
      </c>
      <c r="B641" t="str">
        <f>LEFT(Tabla1[[#This Row],[Organización compras]],2)</f>
        <v>CL</v>
      </c>
      <c r="C641" t="s">
        <v>339</v>
      </c>
      <c r="D641">
        <v>926</v>
      </c>
      <c r="E641" t="str">
        <f>VLOOKUP(Tabla1[[#This Row],[Grupo de compras]],'Grupo compras'!$A$1:$B$115,2,FALSE)</f>
        <v>Corp Exp Clientes</v>
      </c>
      <c r="F641" t="s">
        <v>2236</v>
      </c>
      <c r="G641" t="str">
        <f>LEFT(Tabla1[[#This Row],[Solicitud de pedido]],2)</f>
        <v>12</v>
      </c>
      <c r="H641" t="s">
        <v>2237</v>
      </c>
      <c r="I641" t="s">
        <v>88</v>
      </c>
      <c r="J641" t="s">
        <v>2238</v>
      </c>
      <c r="K641" t="s">
        <v>2239</v>
      </c>
      <c r="L641" s="1">
        <v>46055</v>
      </c>
      <c r="M641" t="s">
        <v>10</v>
      </c>
      <c r="N641" t="s">
        <v>1</v>
      </c>
      <c r="O641" t="s">
        <v>0</v>
      </c>
      <c r="P641" t="s">
        <v>2240</v>
      </c>
      <c r="Q641" t="s">
        <v>2241</v>
      </c>
      <c r="R641" s="2">
        <v>4000000</v>
      </c>
      <c r="S641" s="37">
        <f>Tabla1[[#This Row],[Valor total]]/'T.C.'!$B$3</f>
        <v>4319.9809920836351</v>
      </c>
      <c r="T641" t="s">
        <v>6</v>
      </c>
      <c r="U641" t="s">
        <v>3</v>
      </c>
    </row>
    <row r="642" spans="1:21" x14ac:dyDescent="0.25">
      <c r="A642" t="s">
        <v>7</v>
      </c>
      <c r="B642" t="str">
        <f>LEFT(Tabla1[[#This Row],[Organización compras]],2)</f>
        <v>CL</v>
      </c>
      <c r="C642" t="s">
        <v>339</v>
      </c>
      <c r="D642">
        <v>602</v>
      </c>
      <c r="E642" t="str">
        <f>VLOOKUP(Tabla1[[#This Row],[Grupo de compras]],'Grupo compras'!$A$1:$B$115,2,FALSE)</f>
        <v>CL Ops Mall</v>
      </c>
      <c r="F642" t="s">
        <v>869</v>
      </c>
      <c r="G642" t="str">
        <f>LEFT(Tabla1[[#This Row],[Solicitud de pedido]],2)</f>
        <v>12</v>
      </c>
      <c r="H642" t="s">
        <v>2242</v>
      </c>
      <c r="I642" t="s">
        <v>88</v>
      </c>
      <c r="J642" t="s">
        <v>2243</v>
      </c>
      <c r="K642" t="s">
        <v>2244</v>
      </c>
      <c r="L642" s="1">
        <v>46071</v>
      </c>
      <c r="M642" t="s">
        <v>79</v>
      </c>
      <c r="N642" t="s">
        <v>1</v>
      </c>
      <c r="O642" t="s">
        <v>0</v>
      </c>
      <c r="P642" t="s">
        <v>1295</v>
      </c>
      <c r="Q642" t="s">
        <v>1296</v>
      </c>
      <c r="R642" s="2">
        <v>4000000</v>
      </c>
      <c r="S642" s="37">
        <f>Tabla1[[#This Row],[Valor total]]/'T.C.'!$B$3</f>
        <v>4319.9809920836351</v>
      </c>
      <c r="T642" t="s">
        <v>6</v>
      </c>
      <c r="U642" t="s">
        <v>3</v>
      </c>
    </row>
    <row r="643" spans="1:21" x14ac:dyDescent="0.25">
      <c r="A643" t="s">
        <v>7</v>
      </c>
      <c r="B643" t="str">
        <f>LEFT(Tabla1[[#This Row],[Organización compras]],2)</f>
        <v>CL</v>
      </c>
      <c r="C643" t="s">
        <v>339</v>
      </c>
      <c r="D643">
        <v>602</v>
      </c>
      <c r="E643" t="str">
        <f>VLOOKUP(Tabla1[[#This Row],[Grupo de compras]],'Grupo compras'!$A$1:$B$115,2,FALSE)</f>
        <v>CL Ops Mall</v>
      </c>
      <c r="F643" t="s">
        <v>869</v>
      </c>
      <c r="G643" t="str">
        <f>LEFT(Tabla1[[#This Row],[Solicitud de pedido]],2)</f>
        <v>12</v>
      </c>
      <c r="H643" t="s">
        <v>2245</v>
      </c>
      <c r="I643" t="s">
        <v>88</v>
      </c>
      <c r="J643" t="s">
        <v>2246</v>
      </c>
      <c r="K643" t="s">
        <v>2247</v>
      </c>
      <c r="L643" s="1">
        <v>46071</v>
      </c>
      <c r="M643" t="s">
        <v>79</v>
      </c>
      <c r="N643" t="s">
        <v>1</v>
      </c>
      <c r="O643" t="s">
        <v>0</v>
      </c>
      <c r="P643" t="s">
        <v>1295</v>
      </c>
      <c r="Q643" t="s">
        <v>1296</v>
      </c>
      <c r="R643" s="2">
        <v>4000000</v>
      </c>
      <c r="S643" s="37">
        <f>Tabla1[[#This Row],[Valor total]]/'T.C.'!$B$3</f>
        <v>4319.9809920836351</v>
      </c>
      <c r="T643" t="s">
        <v>6</v>
      </c>
      <c r="U643" t="s">
        <v>3</v>
      </c>
    </row>
    <row r="644" spans="1:21" x14ac:dyDescent="0.25">
      <c r="A644" t="s">
        <v>377</v>
      </c>
      <c r="B644" t="str">
        <f>LEFT(Tabla1[[#This Row],[Organización compras]],2)</f>
        <v>PE</v>
      </c>
      <c r="C644" t="s">
        <v>340</v>
      </c>
      <c r="D644">
        <v>816</v>
      </c>
      <c r="E644" t="str">
        <f>VLOOKUP(Tabla1[[#This Row],[Grupo de compras]],'Grupo compras'!$A$1:$B$115,2,FALSE)</f>
        <v>PE Sgcia Infra</v>
      </c>
      <c r="F644" t="s">
        <v>378</v>
      </c>
      <c r="H644" t="s">
        <v>12176</v>
      </c>
      <c r="I644" t="s">
        <v>88</v>
      </c>
      <c r="J644" t="s">
        <v>12177</v>
      </c>
      <c r="K644" t="s">
        <v>12178</v>
      </c>
      <c r="L644" s="1">
        <v>46094</v>
      </c>
      <c r="M644" t="s">
        <v>400</v>
      </c>
      <c r="N644" t="s">
        <v>1</v>
      </c>
      <c r="O644" t="s">
        <v>5</v>
      </c>
      <c r="P644" t="s">
        <v>1300</v>
      </c>
      <c r="Q644" t="s">
        <v>1301</v>
      </c>
      <c r="R644" s="2">
        <v>14900</v>
      </c>
      <c r="S644" s="37">
        <f>Tabla1[[#This Row],[Valor total]]/'T.C.'!$B$2</f>
        <v>4318.840579710145</v>
      </c>
      <c r="T644" t="s">
        <v>2</v>
      </c>
      <c r="U644" t="s">
        <v>3</v>
      </c>
    </row>
    <row r="645" spans="1:21" x14ac:dyDescent="0.25">
      <c r="A645" t="s">
        <v>7</v>
      </c>
      <c r="B645" t="str">
        <f>LEFT(Tabla1[[#This Row],[Organización compras]],2)</f>
        <v>CL</v>
      </c>
      <c r="C645" t="s">
        <v>339</v>
      </c>
      <c r="D645">
        <v>602</v>
      </c>
      <c r="E645" t="str">
        <f>VLOOKUP(Tabla1[[#This Row],[Grupo de compras]],'Grupo compras'!$A$1:$B$115,2,FALSE)</f>
        <v>CL Ops Mall</v>
      </c>
      <c r="F645" t="s">
        <v>869</v>
      </c>
      <c r="G645" t="str">
        <f>LEFT(Tabla1[[#This Row],[Solicitud de pedido]],2)</f>
        <v>12</v>
      </c>
      <c r="H645" t="s">
        <v>2248</v>
      </c>
      <c r="I645" t="s">
        <v>88</v>
      </c>
      <c r="J645" t="s">
        <v>2249</v>
      </c>
      <c r="K645" t="s">
        <v>2250</v>
      </c>
      <c r="L645" s="1">
        <v>46091</v>
      </c>
      <c r="M645" t="s">
        <v>79</v>
      </c>
      <c r="N645" t="s">
        <v>1</v>
      </c>
      <c r="O645" t="s">
        <v>0</v>
      </c>
      <c r="P645" t="s">
        <v>1814</v>
      </c>
      <c r="Q645" t="s">
        <v>1815</v>
      </c>
      <c r="R645" s="2">
        <v>3989874</v>
      </c>
      <c r="S645" s="37">
        <f>Tabla1[[#This Row],[Valor total]]/'T.C.'!$B$3</f>
        <v>4309.0449602021754</v>
      </c>
      <c r="T645" t="s">
        <v>6</v>
      </c>
      <c r="U645" t="s">
        <v>3</v>
      </c>
    </row>
    <row r="646" spans="1:21" x14ac:dyDescent="0.25">
      <c r="A646" t="s">
        <v>377</v>
      </c>
      <c r="B646" t="str">
        <f>LEFT(Tabla1[[#This Row],[Organización compras]],2)</f>
        <v>PE</v>
      </c>
      <c r="C646" t="s">
        <v>340</v>
      </c>
      <c r="D646">
        <v>816</v>
      </c>
      <c r="E646" t="str">
        <f>VLOOKUP(Tabla1[[#This Row],[Grupo de compras]],'Grupo compras'!$A$1:$B$115,2,FALSE)</f>
        <v>PE Sgcia Infra</v>
      </c>
      <c r="F646" t="s">
        <v>378</v>
      </c>
      <c r="G646" t="str">
        <f>LEFT(Tabla1[[#This Row],[Solicitud de pedido]],2)</f>
        <v>12</v>
      </c>
      <c r="H646" t="s">
        <v>2251</v>
      </c>
      <c r="I646" t="s">
        <v>88</v>
      </c>
      <c r="J646" t="s">
        <v>2252</v>
      </c>
      <c r="K646" t="s">
        <v>2253</v>
      </c>
      <c r="L646" s="1">
        <v>46042</v>
      </c>
      <c r="M646" t="s">
        <v>400</v>
      </c>
      <c r="N646" t="s">
        <v>1</v>
      </c>
      <c r="O646" t="s">
        <v>0</v>
      </c>
      <c r="P646" t="s">
        <v>2254</v>
      </c>
      <c r="Q646" t="s">
        <v>2255</v>
      </c>
      <c r="R646" s="2">
        <v>14850</v>
      </c>
      <c r="S646" s="37">
        <f>Tabla1[[#This Row],[Valor total]]/'T.C.'!$B$2</f>
        <v>4304.347826086956</v>
      </c>
      <c r="T646" t="s">
        <v>2</v>
      </c>
      <c r="U646" t="s">
        <v>3</v>
      </c>
    </row>
    <row r="647" spans="1:21" x14ac:dyDescent="0.25">
      <c r="A647" t="s">
        <v>64</v>
      </c>
      <c r="B647" t="str">
        <f>LEFT(Tabla1[[#This Row],[Organización compras]],2)</f>
        <v>CO</v>
      </c>
      <c r="C647" t="s">
        <v>338</v>
      </c>
      <c r="D647">
        <v>704</v>
      </c>
      <c r="E647" t="str">
        <f>VLOOKUP(Tabla1[[#This Row],[Grupo de compras]],'Grupo compras'!$A$1:$B$115,2,FALSE)</f>
        <v>CO Mktg Mall</v>
      </c>
      <c r="F647" t="s">
        <v>65</v>
      </c>
      <c r="G647" t="str">
        <f>LEFT(Tabla1[[#This Row],[Solicitud de pedido]],2)</f>
        <v>12</v>
      </c>
      <c r="H647" t="s">
        <v>2256</v>
      </c>
      <c r="I647" t="s">
        <v>88</v>
      </c>
      <c r="J647" t="s">
        <v>2257</v>
      </c>
      <c r="K647" t="s">
        <v>2258</v>
      </c>
      <c r="L647" s="1">
        <v>46028</v>
      </c>
      <c r="M647" t="s">
        <v>66</v>
      </c>
      <c r="N647" t="s">
        <v>1</v>
      </c>
      <c r="O647" t="s">
        <v>67</v>
      </c>
      <c r="P647" t="s">
        <v>2259</v>
      </c>
      <c r="Q647" t="s">
        <v>2260</v>
      </c>
      <c r="R647" s="2">
        <v>15721938</v>
      </c>
      <c r="S647" s="37">
        <f>Tabla1[[#This Row],[Valor total]]/'T.C.'!$B$5</f>
        <v>4274.5889070146823</v>
      </c>
      <c r="T647" t="s">
        <v>18</v>
      </c>
      <c r="U647" t="s">
        <v>3</v>
      </c>
    </row>
    <row r="648" spans="1:21" x14ac:dyDescent="0.25">
      <c r="A648" t="s">
        <v>64</v>
      </c>
      <c r="B648" t="str">
        <f>LEFT(Tabla1[[#This Row],[Organización compras]],2)</f>
        <v>CO</v>
      </c>
      <c r="C648" t="s">
        <v>338</v>
      </c>
      <c r="D648">
        <v>702</v>
      </c>
      <c r="E648" t="str">
        <f>VLOOKUP(Tabla1[[#This Row],[Grupo de compras]],'Grupo compras'!$A$1:$B$115,2,FALSE)</f>
        <v>CO Ops Mall</v>
      </c>
      <c r="F648" t="s">
        <v>1091</v>
      </c>
      <c r="H648" t="s">
        <v>2261</v>
      </c>
      <c r="I648" t="s">
        <v>88</v>
      </c>
      <c r="J648" t="s">
        <v>2262</v>
      </c>
      <c r="K648" t="s">
        <v>2263</v>
      </c>
      <c r="L648" s="1">
        <v>46092</v>
      </c>
      <c r="M648" t="s">
        <v>1095</v>
      </c>
      <c r="N648" t="s">
        <v>1</v>
      </c>
      <c r="O648" t="s">
        <v>0</v>
      </c>
      <c r="P648" t="s">
        <v>2264</v>
      </c>
      <c r="Q648" t="s">
        <v>2265</v>
      </c>
      <c r="R648" s="2">
        <v>15648624</v>
      </c>
      <c r="S648" s="37">
        <f>Tabla1[[#This Row],[Valor total]]/'T.C.'!$B$5</f>
        <v>4254.6557911908649</v>
      </c>
      <c r="T648" t="s">
        <v>18</v>
      </c>
      <c r="U648" t="s">
        <v>3</v>
      </c>
    </row>
    <row r="649" spans="1:21" x14ac:dyDescent="0.25">
      <c r="A649" t="s">
        <v>64</v>
      </c>
      <c r="B649" t="str">
        <f>LEFT(Tabla1[[#This Row],[Organización compras]],2)</f>
        <v>CO</v>
      </c>
      <c r="C649" t="s">
        <v>338</v>
      </c>
      <c r="D649">
        <v>704</v>
      </c>
      <c r="E649" t="str">
        <f>VLOOKUP(Tabla1[[#This Row],[Grupo de compras]],'Grupo compras'!$A$1:$B$115,2,FALSE)</f>
        <v>CO Mktg Mall</v>
      </c>
      <c r="F649" t="s">
        <v>65</v>
      </c>
      <c r="G649" t="str">
        <f>LEFT(Tabla1[[#This Row],[Solicitud de pedido]],2)</f>
        <v>12</v>
      </c>
      <c r="H649" t="s">
        <v>2266</v>
      </c>
      <c r="I649" t="s">
        <v>88</v>
      </c>
      <c r="J649" t="s">
        <v>2267</v>
      </c>
      <c r="K649" t="s">
        <v>2268</v>
      </c>
      <c r="L649" s="1">
        <v>46035</v>
      </c>
      <c r="M649" t="s">
        <v>66</v>
      </c>
      <c r="N649" t="s">
        <v>1</v>
      </c>
      <c r="O649" t="s">
        <v>67</v>
      </c>
      <c r="P649" t="s">
        <v>2269</v>
      </c>
      <c r="Q649" t="s">
        <v>2270</v>
      </c>
      <c r="R649" s="2">
        <v>15640800</v>
      </c>
      <c r="S649" s="37">
        <f>Tabla1[[#This Row],[Valor total]]/'T.C.'!$B$5</f>
        <v>4252.5285481239807</v>
      </c>
      <c r="T649" t="s">
        <v>18</v>
      </c>
      <c r="U649" t="s">
        <v>3</v>
      </c>
    </row>
    <row r="650" spans="1:21" x14ac:dyDescent="0.25">
      <c r="A650" t="s">
        <v>4</v>
      </c>
      <c r="B650" t="str">
        <f>LEFT(Tabla1[[#This Row],[Organización compras]],2)</f>
        <v>CL</v>
      </c>
      <c r="C650" t="s">
        <v>339</v>
      </c>
      <c r="D650">
        <v>612</v>
      </c>
      <c r="E650" t="str">
        <f>VLOOKUP(Tabla1[[#This Row],[Grupo de compras]],'Grupo compras'!$A$1:$B$115,2,FALSE)</f>
        <v>CL Serv al Cliente</v>
      </c>
      <c r="F650" t="s">
        <v>1513</v>
      </c>
      <c r="G650" t="str">
        <f>LEFT(Tabla1[[#This Row],[Solicitud de pedido]],2)</f>
        <v>12</v>
      </c>
      <c r="H650" t="s">
        <v>2271</v>
      </c>
      <c r="I650" t="s">
        <v>88</v>
      </c>
      <c r="J650" t="s">
        <v>2272</v>
      </c>
      <c r="K650" t="s">
        <v>2273</v>
      </c>
      <c r="L650" s="1">
        <v>46063</v>
      </c>
      <c r="M650" t="s">
        <v>1517</v>
      </c>
      <c r="N650" t="s">
        <v>1</v>
      </c>
      <c r="O650" t="s">
        <v>0</v>
      </c>
      <c r="P650" t="s">
        <v>1733</v>
      </c>
      <c r="Q650" t="s">
        <v>1734</v>
      </c>
      <c r="R650" s="2">
        <v>102</v>
      </c>
      <c r="S650" s="37">
        <f>Tabla1[[#This Row],[Valor total]]/'T.C.'!$B$4</f>
        <v>4250</v>
      </c>
      <c r="T650" t="s">
        <v>11</v>
      </c>
      <c r="U650" t="s">
        <v>3</v>
      </c>
    </row>
    <row r="651" spans="1:21" x14ac:dyDescent="0.25">
      <c r="A651" t="s">
        <v>4</v>
      </c>
      <c r="B651" t="str">
        <f>LEFT(Tabla1[[#This Row],[Organización compras]],2)</f>
        <v>CL</v>
      </c>
      <c r="C651" t="s">
        <v>339</v>
      </c>
      <c r="D651">
        <v>612</v>
      </c>
      <c r="E651" t="str">
        <f>VLOOKUP(Tabla1[[#This Row],[Grupo de compras]],'Grupo compras'!$A$1:$B$115,2,FALSE)</f>
        <v>CL Serv al Cliente</v>
      </c>
      <c r="F651" t="s">
        <v>1513</v>
      </c>
      <c r="G651" t="str">
        <f>LEFT(Tabla1[[#This Row],[Solicitud de pedido]],2)</f>
        <v>12</v>
      </c>
      <c r="H651" t="s">
        <v>2274</v>
      </c>
      <c r="I651" t="s">
        <v>88</v>
      </c>
      <c r="J651" t="s">
        <v>2275</v>
      </c>
      <c r="K651" t="s">
        <v>2276</v>
      </c>
      <c r="L651" s="1">
        <v>46064</v>
      </c>
      <c r="M651" t="s">
        <v>1517</v>
      </c>
      <c r="N651" t="s">
        <v>1</v>
      </c>
      <c r="O651" t="s">
        <v>0</v>
      </c>
      <c r="P651" t="s">
        <v>1733</v>
      </c>
      <c r="Q651" t="s">
        <v>1734</v>
      </c>
      <c r="R651" s="2">
        <v>102</v>
      </c>
      <c r="S651" s="37">
        <f>Tabla1[[#This Row],[Valor total]]/'T.C.'!$B$4</f>
        <v>4250</v>
      </c>
      <c r="T651" t="s">
        <v>11</v>
      </c>
      <c r="U651" t="s">
        <v>3</v>
      </c>
    </row>
    <row r="652" spans="1:21" x14ac:dyDescent="0.25">
      <c r="A652" t="s">
        <v>763</v>
      </c>
      <c r="B652" t="str">
        <f>LEFT(Tabla1[[#This Row],[Organización compras]],2)</f>
        <v>CL</v>
      </c>
      <c r="C652" t="s">
        <v>339</v>
      </c>
      <c r="D652">
        <v>612</v>
      </c>
      <c r="E652" t="str">
        <f>VLOOKUP(Tabla1[[#This Row],[Grupo de compras]],'Grupo compras'!$A$1:$B$115,2,FALSE)</f>
        <v>CL Serv al Cliente</v>
      </c>
      <c r="F652" t="s">
        <v>1513</v>
      </c>
      <c r="G652" t="str">
        <f>LEFT(Tabla1[[#This Row],[Solicitud de pedido]],2)</f>
        <v>12</v>
      </c>
      <c r="H652" t="s">
        <v>2277</v>
      </c>
      <c r="I652" t="s">
        <v>88</v>
      </c>
      <c r="J652" t="s">
        <v>2278</v>
      </c>
      <c r="K652" t="s">
        <v>2279</v>
      </c>
      <c r="L652" s="1">
        <v>46066</v>
      </c>
      <c r="M652" t="s">
        <v>1517</v>
      </c>
      <c r="N652" t="s">
        <v>1</v>
      </c>
      <c r="O652" t="s">
        <v>0</v>
      </c>
      <c r="P652" t="s">
        <v>1733</v>
      </c>
      <c r="Q652" t="s">
        <v>1734</v>
      </c>
      <c r="R652" s="2">
        <v>102</v>
      </c>
      <c r="S652" s="37">
        <f>Tabla1[[#This Row],[Valor total]]/'T.C.'!$B$4</f>
        <v>4250</v>
      </c>
      <c r="T652" t="s">
        <v>11</v>
      </c>
      <c r="U652" t="s">
        <v>3</v>
      </c>
    </row>
    <row r="653" spans="1:21" x14ac:dyDescent="0.25">
      <c r="A653" t="s">
        <v>50</v>
      </c>
      <c r="B653" t="str">
        <f>LEFT(Tabla1[[#This Row],[Organización compras]],2)</f>
        <v>CL</v>
      </c>
      <c r="C653" t="s">
        <v>339</v>
      </c>
      <c r="D653">
        <v>612</v>
      </c>
      <c r="E653" t="str">
        <f>VLOOKUP(Tabla1[[#This Row],[Grupo de compras]],'Grupo compras'!$A$1:$B$115,2,FALSE)</f>
        <v>CL Serv al Cliente</v>
      </c>
      <c r="F653" t="s">
        <v>1729</v>
      </c>
      <c r="G653" t="str">
        <f>LEFT(Tabla1[[#This Row],[Solicitud de pedido]],2)</f>
        <v>12</v>
      </c>
      <c r="H653" t="s">
        <v>2280</v>
      </c>
      <c r="I653" t="s">
        <v>88</v>
      </c>
      <c r="J653" t="s">
        <v>2281</v>
      </c>
      <c r="K653" t="s">
        <v>2282</v>
      </c>
      <c r="L653" s="1">
        <v>46066</v>
      </c>
      <c r="M653" t="s">
        <v>1517</v>
      </c>
      <c r="N653" t="s">
        <v>1</v>
      </c>
      <c r="O653" t="s">
        <v>0</v>
      </c>
      <c r="P653" t="s">
        <v>1733</v>
      </c>
      <c r="Q653" t="s">
        <v>1734</v>
      </c>
      <c r="R653" s="2">
        <v>102</v>
      </c>
      <c r="S653" s="37">
        <f>Tabla1[[#This Row],[Valor total]]/'T.C.'!$B$4</f>
        <v>4250</v>
      </c>
      <c r="T653" t="s">
        <v>11</v>
      </c>
      <c r="U653" t="s">
        <v>3</v>
      </c>
    </row>
    <row r="654" spans="1:21" x14ac:dyDescent="0.25">
      <c r="A654" t="s">
        <v>38</v>
      </c>
      <c r="B654" t="str">
        <f>LEFT(Tabla1[[#This Row],[Organización compras]],2)</f>
        <v>CL</v>
      </c>
      <c r="C654" t="s">
        <v>339</v>
      </c>
      <c r="D654">
        <v>612</v>
      </c>
      <c r="E654" t="str">
        <f>VLOOKUP(Tabla1[[#This Row],[Grupo de compras]],'Grupo compras'!$A$1:$B$115,2,FALSE)</f>
        <v>CL Serv al Cliente</v>
      </c>
      <c r="F654" t="s">
        <v>2283</v>
      </c>
      <c r="G654" t="str">
        <f>LEFT(Tabla1[[#This Row],[Solicitud de pedido]],2)</f>
        <v>12</v>
      </c>
      <c r="H654" t="s">
        <v>2284</v>
      </c>
      <c r="I654" t="s">
        <v>88</v>
      </c>
      <c r="J654" t="s">
        <v>2285</v>
      </c>
      <c r="K654" t="s">
        <v>2286</v>
      </c>
      <c r="L654" s="1">
        <v>46066</v>
      </c>
      <c r="M654" t="s">
        <v>1517</v>
      </c>
      <c r="N654" t="s">
        <v>1</v>
      </c>
      <c r="O654" t="s">
        <v>0</v>
      </c>
      <c r="P654" t="s">
        <v>1733</v>
      </c>
      <c r="Q654" t="s">
        <v>1734</v>
      </c>
      <c r="R654" s="2">
        <v>102</v>
      </c>
      <c r="S654" s="37">
        <f>Tabla1[[#This Row],[Valor total]]/'T.C.'!$B$4</f>
        <v>4250</v>
      </c>
      <c r="T654" t="s">
        <v>11</v>
      </c>
      <c r="U654" t="s">
        <v>3</v>
      </c>
    </row>
    <row r="655" spans="1:21" x14ac:dyDescent="0.25">
      <c r="A655" t="s">
        <v>86</v>
      </c>
      <c r="B655" t="str">
        <f>LEFT(Tabla1[[#This Row],[Organización compras]],2)</f>
        <v>CL</v>
      </c>
      <c r="C655" t="s">
        <v>339</v>
      </c>
      <c r="D655">
        <v>612</v>
      </c>
      <c r="E655" t="str">
        <f>VLOOKUP(Tabla1[[#This Row],[Grupo de compras]],'Grupo compras'!$A$1:$B$115,2,FALSE)</f>
        <v>CL Serv al Cliente</v>
      </c>
      <c r="F655" t="s">
        <v>1729</v>
      </c>
      <c r="G655" t="str">
        <f>LEFT(Tabla1[[#This Row],[Solicitud de pedido]],2)</f>
        <v>12</v>
      </c>
      <c r="H655" t="s">
        <v>2287</v>
      </c>
      <c r="I655" t="s">
        <v>88</v>
      </c>
      <c r="J655" t="s">
        <v>2288</v>
      </c>
      <c r="K655" t="s">
        <v>2289</v>
      </c>
      <c r="L655" s="1">
        <v>46066</v>
      </c>
      <c r="M655" t="s">
        <v>1517</v>
      </c>
      <c r="N655" t="s">
        <v>1</v>
      </c>
      <c r="O655" t="s">
        <v>0</v>
      </c>
      <c r="P655" t="s">
        <v>1733</v>
      </c>
      <c r="Q655" t="s">
        <v>1734</v>
      </c>
      <c r="R655" s="2">
        <v>102</v>
      </c>
      <c r="S655" s="37">
        <f>Tabla1[[#This Row],[Valor total]]/'T.C.'!$B$4</f>
        <v>4250</v>
      </c>
      <c r="T655" t="s">
        <v>11</v>
      </c>
      <c r="U655" t="s">
        <v>3</v>
      </c>
    </row>
    <row r="656" spans="1:21" x14ac:dyDescent="0.25">
      <c r="A656" t="s">
        <v>4</v>
      </c>
      <c r="B656" t="str">
        <f>LEFT(Tabla1[[#This Row],[Organización compras]],2)</f>
        <v>CL</v>
      </c>
      <c r="C656" t="s">
        <v>339</v>
      </c>
      <c r="D656">
        <v>612</v>
      </c>
      <c r="E656" t="str">
        <f>VLOOKUP(Tabla1[[#This Row],[Grupo de compras]],'Grupo compras'!$A$1:$B$115,2,FALSE)</f>
        <v>CL Serv al Cliente</v>
      </c>
      <c r="F656" t="s">
        <v>2290</v>
      </c>
      <c r="G656" t="str">
        <f>LEFT(Tabla1[[#This Row],[Solicitud de pedido]],2)</f>
        <v>12</v>
      </c>
      <c r="H656" t="s">
        <v>2291</v>
      </c>
      <c r="I656" t="s">
        <v>88</v>
      </c>
      <c r="J656" t="s">
        <v>2292</v>
      </c>
      <c r="K656" t="s">
        <v>2293</v>
      </c>
      <c r="L656" s="1">
        <v>46066</v>
      </c>
      <c r="M656" t="s">
        <v>1517</v>
      </c>
      <c r="N656" t="s">
        <v>1</v>
      </c>
      <c r="O656" t="s">
        <v>0</v>
      </c>
      <c r="P656" t="s">
        <v>1733</v>
      </c>
      <c r="Q656" t="s">
        <v>1734</v>
      </c>
      <c r="R656" s="2">
        <v>102</v>
      </c>
      <c r="S656" s="37">
        <f>Tabla1[[#This Row],[Valor total]]/'T.C.'!$B$4</f>
        <v>4250</v>
      </c>
      <c r="T656" t="s">
        <v>11</v>
      </c>
      <c r="U656" t="s">
        <v>3</v>
      </c>
    </row>
    <row r="657" spans="1:21" x14ac:dyDescent="0.25">
      <c r="A657" t="s">
        <v>47</v>
      </c>
      <c r="B657" t="str">
        <f>LEFT(Tabla1[[#This Row],[Organización compras]],2)</f>
        <v>CL</v>
      </c>
      <c r="C657" t="s">
        <v>339</v>
      </c>
      <c r="D657">
        <v>612</v>
      </c>
      <c r="E657" t="str">
        <f>VLOOKUP(Tabla1[[#This Row],[Grupo de compras]],'Grupo compras'!$A$1:$B$115,2,FALSE)</f>
        <v>CL Serv al Cliente</v>
      </c>
      <c r="F657" t="s">
        <v>1729</v>
      </c>
      <c r="G657" t="str">
        <f>LEFT(Tabla1[[#This Row],[Solicitud de pedido]],2)</f>
        <v>12</v>
      </c>
      <c r="H657" t="s">
        <v>2294</v>
      </c>
      <c r="I657" t="s">
        <v>88</v>
      </c>
      <c r="J657" t="s">
        <v>2295</v>
      </c>
      <c r="K657" t="s">
        <v>2296</v>
      </c>
      <c r="L657" s="1">
        <v>46066</v>
      </c>
      <c r="M657" t="s">
        <v>1517</v>
      </c>
      <c r="N657" t="s">
        <v>1</v>
      </c>
      <c r="O657" t="s">
        <v>0</v>
      </c>
      <c r="P657" t="s">
        <v>1733</v>
      </c>
      <c r="Q657" t="s">
        <v>1734</v>
      </c>
      <c r="R657" s="2">
        <v>102</v>
      </c>
      <c r="S657" s="37">
        <f>Tabla1[[#This Row],[Valor total]]/'T.C.'!$B$4</f>
        <v>4250</v>
      </c>
      <c r="T657" t="s">
        <v>11</v>
      </c>
      <c r="U657" t="s">
        <v>3</v>
      </c>
    </row>
    <row r="658" spans="1:21" x14ac:dyDescent="0.25">
      <c r="A658" t="s">
        <v>377</v>
      </c>
      <c r="B658" t="str">
        <f>LEFT(Tabla1[[#This Row],[Organización compras]],2)</f>
        <v>PE</v>
      </c>
      <c r="C658" t="s">
        <v>340</v>
      </c>
      <c r="D658">
        <v>816</v>
      </c>
      <c r="E658" t="str">
        <f>VLOOKUP(Tabla1[[#This Row],[Grupo de compras]],'Grupo compras'!$A$1:$B$115,2,FALSE)</f>
        <v>PE Sgcia Infra</v>
      </c>
      <c r="F658" t="s">
        <v>832</v>
      </c>
      <c r="G658" t="str">
        <f>LEFT(Tabla1[[#This Row],[Solicitud de pedido]],2)</f>
        <v>12</v>
      </c>
      <c r="H658" t="s">
        <v>2297</v>
      </c>
      <c r="I658" t="s">
        <v>88</v>
      </c>
      <c r="J658" t="s">
        <v>2298</v>
      </c>
      <c r="K658" t="s">
        <v>2299</v>
      </c>
      <c r="L658" s="1">
        <v>46029</v>
      </c>
      <c r="M658" t="s">
        <v>400</v>
      </c>
      <c r="N658" t="s">
        <v>1</v>
      </c>
      <c r="O658" t="s">
        <v>5</v>
      </c>
      <c r="P658" t="s">
        <v>2300</v>
      </c>
      <c r="Q658" t="s">
        <v>2301</v>
      </c>
      <c r="R658" s="2">
        <v>14616</v>
      </c>
      <c r="S658" s="37">
        <f>Tabla1[[#This Row],[Valor total]]/'T.C.'!$B$2</f>
        <v>4236.521739130435</v>
      </c>
      <c r="T658" t="s">
        <v>2</v>
      </c>
      <c r="U658" t="s">
        <v>3</v>
      </c>
    </row>
    <row r="659" spans="1:21" x14ac:dyDescent="0.25">
      <c r="A659" t="s">
        <v>50</v>
      </c>
      <c r="B659" t="str">
        <f>LEFT(Tabla1[[#This Row],[Organización compras]],2)</f>
        <v>CL</v>
      </c>
      <c r="C659" t="s">
        <v>339</v>
      </c>
      <c r="D659">
        <v>602</v>
      </c>
      <c r="E659" t="str">
        <f>VLOOKUP(Tabla1[[#This Row],[Grupo de compras]],'Grupo compras'!$A$1:$B$115,2,FALSE)</f>
        <v>CL Ops Mall</v>
      </c>
      <c r="F659" t="s">
        <v>739</v>
      </c>
      <c r="H659" t="s">
        <v>12232</v>
      </c>
      <c r="I659" t="s">
        <v>88</v>
      </c>
      <c r="J659" t="s">
        <v>12233</v>
      </c>
      <c r="K659" t="s">
        <v>12234</v>
      </c>
      <c r="L659" s="1">
        <v>46097</v>
      </c>
      <c r="M659" t="s">
        <v>52</v>
      </c>
      <c r="N659" t="s">
        <v>1</v>
      </c>
      <c r="O659" t="s">
        <v>0</v>
      </c>
      <c r="P659" t="s">
        <v>2507</v>
      </c>
      <c r="Q659" t="s">
        <v>2508</v>
      </c>
      <c r="R659" s="2">
        <v>3914807</v>
      </c>
      <c r="S659" s="37">
        <f>Tabla1[[#This Row],[Valor total]]/'T.C.'!$B$3</f>
        <v>4227.9729569189894</v>
      </c>
      <c r="T659" t="s">
        <v>6</v>
      </c>
      <c r="U659" t="s">
        <v>3</v>
      </c>
    </row>
    <row r="660" spans="1:21" x14ac:dyDescent="0.25">
      <c r="A660" t="s">
        <v>763</v>
      </c>
      <c r="B660" t="str">
        <f>LEFT(Tabla1[[#This Row],[Organización compras]],2)</f>
        <v>CL</v>
      </c>
      <c r="C660" t="s">
        <v>339</v>
      </c>
      <c r="D660">
        <v>602</v>
      </c>
      <c r="E660" t="str">
        <f>VLOOKUP(Tabla1[[#This Row],[Grupo de compras]],'Grupo compras'!$A$1:$B$115,2,FALSE)</f>
        <v>CL Ops Mall</v>
      </c>
      <c r="F660" t="s">
        <v>1809</v>
      </c>
      <c r="G660" t="str">
        <f>LEFT(Tabla1[[#This Row],[Solicitud de pedido]],2)</f>
        <v>12</v>
      </c>
      <c r="H660" t="s">
        <v>2302</v>
      </c>
      <c r="I660" t="s">
        <v>88</v>
      </c>
      <c r="J660" t="s">
        <v>2303</v>
      </c>
      <c r="K660" t="s">
        <v>2304</v>
      </c>
      <c r="L660" s="1">
        <v>46050</v>
      </c>
      <c r="M660" t="s">
        <v>1813</v>
      </c>
      <c r="N660" t="s">
        <v>1</v>
      </c>
      <c r="O660" t="s">
        <v>0</v>
      </c>
      <c r="P660" t="s">
        <v>2305</v>
      </c>
      <c r="Q660" t="s">
        <v>2306</v>
      </c>
      <c r="R660" s="2">
        <v>3898900</v>
      </c>
      <c r="S660" s="37">
        <f>Tabla1[[#This Row],[Valor total]]/'T.C.'!$B$3</f>
        <v>4210.7934725087216</v>
      </c>
      <c r="T660" t="s">
        <v>6</v>
      </c>
      <c r="U660" t="s">
        <v>3</v>
      </c>
    </row>
    <row r="661" spans="1:21" x14ac:dyDescent="0.25">
      <c r="A661" t="s">
        <v>7</v>
      </c>
      <c r="B661" t="str">
        <f>LEFT(Tabla1[[#This Row],[Organización compras]],2)</f>
        <v>CL</v>
      </c>
      <c r="C661" t="s">
        <v>339</v>
      </c>
      <c r="D661">
        <v>602</v>
      </c>
      <c r="E661" t="str">
        <f>VLOOKUP(Tabla1[[#This Row],[Grupo de compras]],'Grupo compras'!$A$1:$B$115,2,FALSE)</f>
        <v>CL Ops Mall</v>
      </c>
      <c r="F661" t="s">
        <v>225</v>
      </c>
      <c r="H661" t="s">
        <v>12028</v>
      </c>
      <c r="I661" t="s">
        <v>88</v>
      </c>
      <c r="J661" t="s">
        <v>12029</v>
      </c>
      <c r="K661" t="s">
        <v>12030</v>
      </c>
      <c r="L661" s="1">
        <v>46094</v>
      </c>
      <c r="M661" t="s">
        <v>118</v>
      </c>
      <c r="N661" t="s">
        <v>1</v>
      </c>
      <c r="O661" t="s">
        <v>0</v>
      </c>
      <c r="P661" t="s">
        <v>743</v>
      </c>
      <c r="Q661" t="s">
        <v>744</v>
      </c>
      <c r="R661" s="2">
        <v>100.9</v>
      </c>
      <c r="S661" s="37">
        <f>Tabla1[[#This Row],[Valor total]]/'T.C.'!$B$4</f>
        <v>4204.166666666667</v>
      </c>
      <c r="T661" t="s">
        <v>11</v>
      </c>
      <c r="U661" t="s">
        <v>3</v>
      </c>
    </row>
    <row r="662" spans="1:21" x14ac:dyDescent="0.25">
      <c r="A662" t="s">
        <v>38</v>
      </c>
      <c r="B662" t="str">
        <f>LEFT(Tabla1[[#This Row],[Organización compras]],2)</f>
        <v>CL</v>
      </c>
      <c r="C662" t="s">
        <v>339</v>
      </c>
      <c r="D662">
        <v>634</v>
      </c>
      <c r="E662" t="str">
        <f>VLOOKUP(Tabla1[[#This Row],[Grupo de compras]],'Grupo compras'!$A$1:$B$115,2,FALSE)</f>
        <v>CL Proyectos 5</v>
      </c>
      <c r="F662" t="s">
        <v>352</v>
      </c>
      <c r="G662" t="str">
        <f>LEFT(Tabla1[[#This Row],[Solicitud de pedido]],2)</f>
        <v>12</v>
      </c>
      <c r="H662" t="s">
        <v>2307</v>
      </c>
      <c r="I662" t="s">
        <v>88</v>
      </c>
      <c r="J662" t="s">
        <v>2308</v>
      </c>
      <c r="K662" t="s">
        <v>2309</v>
      </c>
      <c r="L662" s="1">
        <v>46042</v>
      </c>
      <c r="M662" t="s">
        <v>26</v>
      </c>
      <c r="N662" t="s">
        <v>1</v>
      </c>
      <c r="O662" t="s">
        <v>0</v>
      </c>
      <c r="P662" t="s">
        <v>1878</v>
      </c>
      <c r="Q662" t="s">
        <v>1879</v>
      </c>
      <c r="R662" s="2">
        <v>100</v>
      </c>
      <c r="S662" s="37">
        <f>Tabla1[[#This Row],[Valor total]]/'T.C.'!$B$4</f>
        <v>4166.666666666667</v>
      </c>
      <c r="T662" t="s">
        <v>11</v>
      </c>
      <c r="U662" t="s">
        <v>3</v>
      </c>
    </row>
    <row r="663" spans="1:21" x14ac:dyDescent="0.25">
      <c r="A663" t="s">
        <v>7</v>
      </c>
      <c r="B663" t="str">
        <f>LEFT(Tabla1[[#This Row],[Organización compras]],2)</f>
        <v>CL</v>
      </c>
      <c r="C663" t="s">
        <v>339</v>
      </c>
      <c r="D663">
        <v>909</v>
      </c>
      <c r="E663" t="str">
        <f>VLOOKUP(Tabla1[[#This Row],[Grupo de compras]],'Grupo compras'!$A$1:$B$115,2,FALSE)</f>
        <v>Corp Gcia Legal</v>
      </c>
      <c r="F663" t="s">
        <v>2310</v>
      </c>
      <c r="G663" t="str">
        <f>LEFT(Tabla1[[#This Row],[Solicitud de pedido]],2)</f>
        <v>12</v>
      </c>
      <c r="H663" t="s">
        <v>2311</v>
      </c>
      <c r="I663" t="s">
        <v>88</v>
      </c>
      <c r="J663" t="s">
        <v>2312</v>
      </c>
      <c r="K663" t="s">
        <v>2313</v>
      </c>
      <c r="L663" s="1">
        <v>46048</v>
      </c>
      <c r="M663" t="s">
        <v>10</v>
      </c>
      <c r="N663" t="s">
        <v>1</v>
      </c>
      <c r="O663" t="s">
        <v>0</v>
      </c>
      <c r="P663" t="s">
        <v>2314</v>
      </c>
      <c r="Q663" t="s">
        <v>2315</v>
      </c>
      <c r="R663" s="2">
        <v>100</v>
      </c>
      <c r="S663" s="37">
        <f>Tabla1[[#This Row],[Valor total]]/'T.C.'!$B$4</f>
        <v>4166.666666666667</v>
      </c>
      <c r="T663" t="s">
        <v>11</v>
      </c>
      <c r="U663" t="s">
        <v>3</v>
      </c>
    </row>
    <row r="664" spans="1:21" x14ac:dyDescent="0.25">
      <c r="A664" t="s">
        <v>7</v>
      </c>
      <c r="B664" t="str">
        <f>LEFT(Tabla1[[#This Row],[Organización compras]],2)</f>
        <v>CL</v>
      </c>
      <c r="C664" t="s">
        <v>339</v>
      </c>
      <c r="D664">
        <v>626</v>
      </c>
      <c r="E664" t="str">
        <f>VLOOKUP(Tabla1[[#This Row],[Grupo de compras]],'Grupo compras'!$A$1:$B$115,2,FALSE)</f>
        <v>CL Proyectos 3</v>
      </c>
      <c r="F664" t="s">
        <v>58</v>
      </c>
      <c r="G664" t="str">
        <f>LEFT(Tabla1[[#This Row],[Solicitud de pedido]],2)</f>
        <v>12</v>
      </c>
      <c r="H664" t="s">
        <v>2316</v>
      </c>
      <c r="I664" t="s">
        <v>88</v>
      </c>
      <c r="J664" t="s">
        <v>2317</v>
      </c>
      <c r="K664" t="s">
        <v>2318</v>
      </c>
      <c r="L664" s="1">
        <v>46077</v>
      </c>
      <c r="M664" t="s">
        <v>26</v>
      </c>
      <c r="N664" t="s">
        <v>1</v>
      </c>
      <c r="O664" t="s">
        <v>0</v>
      </c>
      <c r="P664" t="s">
        <v>114</v>
      </c>
      <c r="Q664" t="s">
        <v>115</v>
      </c>
      <c r="R664" s="2">
        <v>100</v>
      </c>
      <c r="S664" s="37">
        <f>Tabla1[[#This Row],[Valor total]]/'T.C.'!$B$4</f>
        <v>4166.666666666667</v>
      </c>
      <c r="T664" t="s">
        <v>11</v>
      </c>
      <c r="U664" t="s">
        <v>3</v>
      </c>
    </row>
    <row r="665" spans="1:21" x14ac:dyDescent="0.25">
      <c r="A665" t="s">
        <v>763</v>
      </c>
      <c r="B665" t="str">
        <f>LEFT(Tabla1[[#This Row],[Organización compras]],2)</f>
        <v>CL</v>
      </c>
      <c r="C665" t="s">
        <v>339</v>
      </c>
      <c r="D665">
        <v>602</v>
      </c>
      <c r="E665" t="str">
        <f>VLOOKUP(Tabla1[[#This Row],[Grupo de compras]],'Grupo compras'!$A$1:$B$115,2,FALSE)</f>
        <v>CL Ops Mall</v>
      </c>
      <c r="F665" t="s">
        <v>1809</v>
      </c>
      <c r="G665" t="str">
        <f>LEFT(Tabla1[[#This Row],[Solicitud de pedido]],2)</f>
        <v>13</v>
      </c>
      <c r="H665" t="s">
        <v>2319</v>
      </c>
      <c r="I665" t="s">
        <v>88</v>
      </c>
      <c r="J665" t="s">
        <v>2320</v>
      </c>
      <c r="K665" t="s">
        <v>2321</v>
      </c>
      <c r="L665" s="1">
        <v>46087</v>
      </c>
      <c r="M665" t="s">
        <v>1813</v>
      </c>
      <c r="N665" t="s">
        <v>45</v>
      </c>
      <c r="O665" t="s">
        <v>0</v>
      </c>
      <c r="P665" t="s">
        <v>470</v>
      </c>
      <c r="Q665" t="s">
        <v>471</v>
      </c>
      <c r="R665" s="2">
        <v>100</v>
      </c>
      <c r="S665" s="37">
        <f>Tabla1[[#This Row],[Valor total]]/'T.C.'!$B$4</f>
        <v>4166.666666666667</v>
      </c>
      <c r="T665" t="s">
        <v>11</v>
      </c>
      <c r="U665" t="s">
        <v>3</v>
      </c>
    </row>
    <row r="666" spans="1:21" x14ac:dyDescent="0.25">
      <c r="A666" t="s">
        <v>763</v>
      </c>
      <c r="B666" t="str">
        <f>LEFT(Tabla1[[#This Row],[Organización compras]],2)</f>
        <v>CL</v>
      </c>
      <c r="C666" t="s">
        <v>339</v>
      </c>
      <c r="D666">
        <v>602</v>
      </c>
      <c r="E666" t="str">
        <f>VLOOKUP(Tabla1[[#This Row],[Grupo de compras]],'Grupo compras'!$A$1:$B$115,2,FALSE)</f>
        <v>CL Ops Mall</v>
      </c>
      <c r="F666" t="s">
        <v>1809</v>
      </c>
      <c r="G666" t="str">
        <f>LEFT(Tabla1[[#This Row],[Solicitud de pedido]],2)</f>
        <v>13</v>
      </c>
      <c r="H666" t="s">
        <v>2319</v>
      </c>
      <c r="I666" t="s">
        <v>89</v>
      </c>
      <c r="J666" t="s">
        <v>2320</v>
      </c>
      <c r="K666" t="s">
        <v>2322</v>
      </c>
      <c r="L666" s="1">
        <v>46087</v>
      </c>
      <c r="M666" t="s">
        <v>1813</v>
      </c>
      <c r="N666" t="s">
        <v>45</v>
      </c>
      <c r="O666" t="s">
        <v>0</v>
      </c>
      <c r="P666" t="s">
        <v>470</v>
      </c>
      <c r="Q666" t="s">
        <v>471</v>
      </c>
      <c r="R666" s="2">
        <v>100</v>
      </c>
      <c r="S666" s="37">
        <f>Tabla1[[#This Row],[Valor total]]/'T.C.'!$B$4</f>
        <v>4166.666666666667</v>
      </c>
      <c r="T666" t="s">
        <v>11</v>
      </c>
      <c r="U666" t="s">
        <v>3</v>
      </c>
    </row>
    <row r="667" spans="1:21" x14ac:dyDescent="0.25">
      <c r="A667" t="s">
        <v>763</v>
      </c>
      <c r="B667" t="str">
        <f>LEFT(Tabla1[[#This Row],[Organización compras]],2)</f>
        <v>CL</v>
      </c>
      <c r="C667" t="s">
        <v>339</v>
      </c>
      <c r="D667">
        <v>602</v>
      </c>
      <c r="E667" t="str">
        <f>VLOOKUP(Tabla1[[#This Row],[Grupo de compras]],'Grupo compras'!$A$1:$B$115,2,FALSE)</f>
        <v>CL Ops Mall</v>
      </c>
      <c r="F667" t="s">
        <v>1809</v>
      </c>
      <c r="G667" t="str">
        <f>LEFT(Tabla1[[#This Row],[Solicitud de pedido]],2)</f>
        <v>13</v>
      </c>
      <c r="H667" t="s">
        <v>2319</v>
      </c>
      <c r="I667" t="s">
        <v>99</v>
      </c>
      <c r="J667" t="s">
        <v>2320</v>
      </c>
      <c r="K667" t="s">
        <v>2323</v>
      </c>
      <c r="L667" s="1">
        <v>46087</v>
      </c>
      <c r="M667" t="s">
        <v>1813</v>
      </c>
      <c r="N667" t="s">
        <v>45</v>
      </c>
      <c r="O667" t="s">
        <v>0</v>
      </c>
      <c r="P667" t="s">
        <v>470</v>
      </c>
      <c r="Q667" t="s">
        <v>471</v>
      </c>
      <c r="R667" s="2">
        <v>100</v>
      </c>
      <c r="S667" s="37">
        <f>Tabla1[[#This Row],[Valor total]]/'T.C.'!$B$4</f>
        <v>4166.666666666667</v>
      </c>
      <c r="T667" t="s">
        <v>11</v>
      </c>
      <c r="U667" t="s">
        <v>3</v>
      </c>
    </row>
    <row r="668" spans="1:21" x14ac:dyDescent="0.25">
      <c r="A668" t="s">
        <v>763</v>
      </c>
      <c r="B668" t="str">
        <f>LEFT(Tabla1[[#This Row],[Organización compras]],2)</f>
        <v>CL</v>
      </c>
      <c r="C668" t="s">
        <v>339</v>
      </c>
      <c r="D668">
        <v>602</v>
      </c>
      <c r="E668" t="str">
        <f>VLOOKUP(Tabla1[[#This Row],[Grupo de compras]],'Grupo compras'!$A$1:$B$115,2,FALSE)</f>
        <v>CL Ops Mall</v>
      </c>
      <c r="F668" t="s">
        <v>1809</v>
      </c>
      <c r="G668" t="str">
        <f>LEFT(Tabla1[[#This Row],[Solicitud de pedido]],2)</f>
        <v>13</v>
      </c>
      <c r="H668" t="s">
        <v>2319</v>
      </c>
      <c r="I668" t="s">
        <v>100</v>
      </c>
      <c r="J668" t="s">
        <v>2320</v>
      </c>
      <c r="K668" t="s">
        <v>2324</v>
      </c>
      <c r="L668" s="1">
        <v>46087</v>
      </c>
      <c r="M668" t="s">
        <v>1813</v>
      </c>
      <c r="N668" t="s">
        <v>45</v>
      </c>
      <c r="O668" t="s">
        <v>0</v>
      </c>
      <c r="P668" t="s">
        <v>470</v>
      </c>
      <c r="Q668" t="s">
        <v>471</v>
      </c>
      <c r="R668" s="2">
        <v>100</v>
      </c>
      <c r="S668" s="37">
        <f>Tabla1[[#This Row],[Valor total]]/'T.C.'!$B$4</f>
        <v>4166.666666666667</v>
      </c>
      <c r="T668" t="s">
        <v>11</v>
      </c>
      <c r="U668" t="s">
        <v>3</v>
      </c>
    </row>
    <row r="669" spans="1:21" x14ac:dyDescent="0.25">
      <c r="A669" t="s">
        <v>7</v>
      </c>
      <c r="B669" t="str">
        <f>LEFT(Tabla1[[#This Row],[Organización compras]],2)</f>
        <v>CL</v>
      </c>
      <c r="C669" t="s">
        <v>339</v>
      </c>
      <c r="D669">
        <v>928</v>
      </c>
      <c r="E669" t="str">
        <f>VLOOKUP(Tabla1[[#This Row],[Grupo de compras]],'Grupo compras'!$A$1:$B$115,2,FALSE)</f>
        <v>Corp Gest Riesgo</v>
      </c>
      <c r="F669" t="s">
        <v>1411</v>
      </c>
      <c r="G669" t="str">
        <f>LEFT(Tabla1[[#This Row],[Solicitud de pedido]],2)</f>
        <v>14</v>
      </c>
      <c r="H669" t="s">
        <v>2325</v>
      </c>
      <c r="I669" t="s">
        <v>88</v>
      </c>
      <c r="J669" t="s">
        <v>2326</v>
      </c>
      <c r="K669" t="s">
        <v>2327</v>
      </c>
      <c r="L669" s="1">
        <v>46055</v>
      </c>
      <c r="M669" t="s">
        <v>1415</v>
      </c>
      <c r="N669" t="s">
        <v>46</v>
      </c>
      <c r="O669" t="s">
        <v>0</v>
      </c>
      <c r="P669" t="s">
        <v>2328</v>
      </c>
      <c r="Q669" t="s">
        <v>2329</v>
      </c>
      <c r="R669" s="2">
        <v>100</v>
      </c>
      <c r="S669" s="37">
        <f>Tabla1[[#This Row],[Valor total]]/'T.C.'!$B$4</f>
        <v>4166.666666666667</v>
      </c>
      <c r="T669" t="s">
        <v>11</v>
      </c>
      <c r="U669" t="s">
        <v>3</v>
      </c>
    </row>
    <row r="670" spans="1:21" x14ac:dyDescent="0.25">
      <c r="A670" t="s">
        <v>7</v>
      </c>
      <c r="B670" t="str">
        <f>LEFT(Tabla1[[#This Row],[Organización compras]],2)</f>
        <v>CL</v>
      </c>
      <c r="C670" t="s">
        <v>339</v>
      </c>
      <c r="D670">
        <v>602</v>
      </c>
      <c r="E670" t="str">
        <f>VLOOKUP(Tabla1[[#This Row],[Grupo de compras]],'Grupo compras'!$A$1:$B$115,2,FALSE)</f>
        <v>CL Ops Mall</v>
      </c>
      <c r="F670" t="s">
        <v>78</v>
      </c>
      <c r="H670" t="s">
        <v>11837</v>
      </c>
      <c r="I670" t="s">
        <v>88</v>
      </c>
      <c r="J670" t="s">
        <v>11838</v>
      </c>
      <c r="K670" t="s">
        <v>11839</v>
      </c>
      <c r="L670" s="1">
        <v>46093</v>
      </c>
      <c r="M670" t="s">
        <v>79</v>
      </c>
      <c r="N670" t="s">
        <v>1</v>
      </c>
      <c r="O670" t="s">
        <v>0</v>
      </c>
      <c r="P670" t="s">
        <v>633</v>
      </c>
      <c r="Q670" t="s">
        <v>634</v>
      </c>
      <c r="R670" s="2">
        <v>100</v>
      </c>
      <c r="S670" s="37">
        <f>Tabla1[[#This Row],[Valor total]]/'T.C.'!$B$4</f>
        <v>4166.666666666667</v>
      </c>
      <c r="T670" t="s">
        <v>11</v>
      </c>
      <c r="U670" t="s">
        <v>3</v>
      </c>
    </row>
    <row r="671" spans="1:21" x14ac:dyDescent="0.25">
      <c r="A671" t="s">
        <v>717</v>
      </c>
      <c r="B671" t="str">
        <f>LEFT(Tabla1[[#This Row],[Organización compras]],2)</f>
        <v>PE</v>
      </c>
      <c r="C671" t="s">
        <v>340</v>
      </c>
      <c r="D671">
        <v>802</v>
      </c>
      <c r="E671" t="str">
        <f>VLOOKUP(Tabla1[[#This Row],[Grupo de compras]],'Grupo compras'!$A$1:$B$115,2,FALSE)</f>
        <v>PE Ops Mall</v>
      </c>
      <c r="F671" t="s">
        <v>2330</v>
      </c>
      <c r="G671" t="str">
        <f>LEFT(Tabla1[[#This Row],[Solicitud de pedido]],2)</f>
        <v>12</v>
      </c>
      <c r="H671" t="s">
        <v>2331</v>
      </c>
      <c r="I671" t="s">
        <v>88</v>
      </c>
      <c r="J671" t="s">
        <v>2332</v>
      </c>
      <c r="K671" t="s">
        <v>2333</v>
      </c>
      <c r="L671" s="1">
        <v>46048</v>
      </c>
      <c r="M671" t="s">
        <v>819</v>
      </c>
      <c r="N671" t="s">
        <v>1</v>
      </c>
      <c r="O671" t="s">
        <v>0</v>
      </c>
      <c r="P671" t="s">
        <v>68</v>
      </c>
      <c r="Q671" t="s">
        <v>69</v>
      </c>
      <c r="R671" s="2">
        <v>14300</v>
      </c>
      <c r="S671" s="37">
        <f>Tabla1[[#This Row],[Valor total]]/'T.C.'!$B$2</f>
        <v>4144.927536231884</v>
      </c>
      <c r="T671" t="s">
        <v>2</v>
      </c>
      <c r="U671" t="s">
        <v>3</v>
      </c>
    </row>
    <row r="672" spans="1:21" x14ac:dyDescent="0.25">
      <c r="A672" t="s">
        <v>717</v>
      </c>
      <c r="B672" t="str">
        <f>LEFT(Tabla1[[#This Row],[Organización compras]],2)</f>
        <v>PE</v>
      </c>
      <c r="C672" t="s">
        <v>340</v>
      </c>
      <c r="D672">
        <v>802</v>
      </c>
      <c r="E672" t="str">
        <f>VLOOKUP(Tabla1[[#This Row],[Grupo de compras]],'Grupo compras'!$A$1:$B$115,2,FALSE)</f>
        <v>PE Ops Mall</v>
      </c>
      <c r="F672" t="s">
        <v>2330</v>
      </c>
      <c r="G672" t="str">
        <f>LEFT(Tabla1[[#This Row],[Solicitud de pedido]],2)</f>
        <v>12</v>
      </c>
      <c r="H672" t="s">
        <v>2334</v>
      </c>
      <c r="I672" t="s">
        <v>88</v>
      </c>
      <c r="J672" t="s">
        <v>2335</v>
      </c>
      <c r="K672" t="s">
        <v>2336</v>
      </c>
      <c r="L672" s="1">
        <v>46083</v>
      </c>
      <c r="M672" t="s">
        <v>819</v>
      </c>
      <c r="N672" t="s">
        <v>1</v>
      </c>
      <c r="O672" t="s">
        <v>0</v>
      </c>
      <c r="P672" t="s">
        <v>68</v>
      </c>
      <c r="Q672" t="s">
        <v>69</v>
      </c>
      <c r="R672" s="2">
        <v>14300</v>
      </c>
      <c r="S672" s="37">
        <f>Tabla1[[#This Row],[Valor total]]/'T.C.'!$B$2</f>
        <v>4144.927536231884</v>
      </c>
      <c r="T672" t="s">
        <v>2</v>
      </c>
      <c r="U672" t="s">
        <v>3</v>
      </c>
    </row>
    <row r="673" spans="1:21" x14ac:dyDescent="0.25">
      <c r="A673" t="s">
        <v>380</v>
      </c>
      <c r="B673" t="str">
        <f>LEFT(Tabla1[[#This Row],[Organización compras]],2)</f>
        <v>PE</v>
      </c>
      <c r="C673" t="s">
        <v>340</v>
      </c>
      <c r="D673">
        <v>808</v>
      </c>
      <c r="E673" t="str">
        <f>VLOOKUP(Tabla1[[#This Row],[Grupo de compras]],'Grupo compras'!$A$1:$B$115,2,FALSE)</f>
        <v>PE Área Legal</v>
      </c>
      <c r="F673" t="s">
        <v>365</v>
      </c>
      <c r="G673" t="str">
        <f>LEFT(Tabla1[[#This Row],[Solicitud de pedido]],2)</f>
        <v>12</v>
      </c>
      <c r="H673" t="s">
        <v>2337</v>
      </c>
      <c r="I673" t="s">
        <v>89</v>
      </c>
      <c r="J673" t="s">
        <v>2338</v>
      </c>
      <c r="K673" t="s">
        <v>2339</v>
      </c>
      <c r="L673" s="1">
        <v>46051</v>
      </c>
      <c r="M673" t="s">
        <v>485</v>
      </c>
      <c r="N673" t="s">
        <v>1</v>
      </c>
      <c r="O673" t="s">
        <v>0</v>
      </c>
      <c r="P673" t="s">
        <v>2140</v>
      </c>
      <c r="Q673" t="s">
        <v>2141</v>
      </c>
      <c r="R673" s="2">
        <v>4120</v>
      </c>
      <c r="S673" s="37">
        <f>Tabla1[[#This Row],[Valor total]]</f>
        <v>4120</v>
      </c>
      <c r="T673" t="s">
        <v>662</v>
      </c>
      <c r="U673" t="s">
        <v>3</v>
      </c>
    </row>
    <row r="674" spans="1:21" x14ac:dyDescent="0.25">
      <c r="A674" t="s">
        <v>16</v>
      </c>
      <c r="B674" t="str">
        <f>LEFT(Tabla1[[#This Row],[Organización compras]],2)</f>
        <v>PE</v>
      </c>
      <c r="C674" t="s">
        <v>681</v>
      </c>
      <c r="D674">
        <v>804</v>
      </c>
      <c r="E674" t="str">
        <f>VLOOKUP(Tabla1[[#This Row],[Grupo de compras]],'Grupo compras'!$A$1:$B$115,2,FALSE)</f>
        <v>PE Marketing Mall</v>
      </c>
      <c r="F674" t="s">
        <v>1158</v>
      </c>
      <c r="G674" t="str">
        <f>LEFT(Tabla1[[#This Row],[Solicitud de pedido]],2)</f>
        <v>12</v>
      </c>
      <c r="H674" t="s">
        <v>2340</v>
      </c>
      <c r="I674" t="s">
        <v>88</v>
      </c>
      <c r="J674" t="s">
        <v>2341</v>
      </c>
      <c r="K674" t="s">
        <v>2342</v>
      </c>
      <c r="L674" s="1">
        <v>46080</v>
      </c>
      <c r="M674" t="s">
        <v>43</v>
      </c>
      <c r="N674" t="s">
        <v>1</v>
      </c>
      <c r="O674" t="s">
        <v>67</v>
      </c>
      <c r="P674" t="s">
        <v>1300</v>
      </c>
      <c r="Q674" t="s">
        <v>1301</v>
      </c>
      <c r="R674" s="2">
        <v>14190</v>
      </c>
      <c r="S674" s="37">
        <f>Tabla1[[#This Row],[Valor total]]/'T.C.'!$B$2</f>
        <v>4113.0434782608691</v>
      </c>
      <c r="T674" t="s">
        <v>2</v>
      </c>
      <c r="U674" t="s">
        <v>3</v>
      </c>
    </row>
    <row r="675" spans="1:21" x14ac:dyDescent="0.25">
      <c r="A675" t="s">
        <v>7</v>
      </c>
      <c r="B675" t="str">
        <f>LEFT(Tabla1[[#This Row],[Organización compras]],2)</f>
        <v>CL</v>
      </c>
      <c r="C675" t="s">
        <v>339</v>
      </c>
      <c r="D675">
        <v>602</v>
      </c>
      <c r="E675" t="str">
        <f>VLOOKUP(Tabla1[[#This Row],[Grupo de compras]],'Grupo compras'!$A$1:$B$115,2,FALSE)</f>
        <v>CL Ops Mall</v>
      </c>
      <c r="F675" t="s">
        <v>84</v>
      </c>
      <c r="G675" t="str">
        <f>LEFT(Tabla1[[#This Row],[Solicitud de pedido]],2)</f>
        <v>12</v>
      </c>
      <c r="H675" t="s">
        <v>2343</v>
      </c>
      <c r="I675" t="s">
        <v>88</v>
      </c>
      <c r="J675" t="s">
        <v>2344</v>
      </c>
      <c r="K675" t="s">
        <v>2345</v>
      </c>
      <c r="L675" s="1">
        <v>46069</v>
      </c>
      <c r="M675" t="s">
        <v>79</v>
      </c>
      <c r="N675" t="s">
        <v>1</v>
      </c>
      <c r="O675" t="s">
        <v>0</v>
      </c>
      <c r="P675" t="s">
        <v>2346</v>
      </c>
      <c r="Q675" t="s">
        <v>2347</v>
      </c>
      <c r="R675" s="2">
        <v>3802090</v>
      </c>
      <c r="S675" s="37">
        <f>Tabla1[[#This Row],[Valor total]]/'T.C.'!$B$3</f>
        <v>4106.2391325478175</v>
      </c>
      <c r="T675" t="s">
        <v>6</v>
      </c>
      <c r="U675" t="s">
        <v>3</v>
      </c>
    </row>
    <row r="676" spans="1:21" x14ac:dyDescent="0.25">
      <c r="A676" t="s">
        <v>38</v>
      </c>
      <c r="B676" t="str">
        <f>LEFT(Tabla1[[#This Row],[Organización compras]],2)</f>
        <v>CL</v>
      </c>
      <c r="C676" t="s">
        <v>339</v>
      </c>
      <c r="D676">
        <v>911</v>
      </c>
      <c r="E676" t="str">
        <f>VLOOKUP(Tabla1[[#This Row],[Grupo de compras]],'Grupo compras'!$A$1:$B$115,2,FALSE)</f>
        <v>Corp A. Finanzas</v>
      </c>
      <c r="F676" t="s">
        <v>1125</v>
      </c>
      <c r="G676" t="str">
        <f>LEFT(Tabla1[[#This Row],[Solicitud de pedido]],2)</f>
        <v>12</v>
      </c>
      <c r="H676" t="s">
        <v>2348</v>
      </c>
      <c r="I676" t="s">
        <v>88</v>
      </c>
      <c r="J676" t="s">
        <v>2349</v>
      </c>
      <c r="K676" t="s">
        <v>2350</v>
      </c>
      <c r="L676" s="1">
        <v>46090</v>
      </c>
      <c r="M676" t="s">
        <v>74</v>
      </c>
      <c r="N676" t="s">
        <v>1</v>
      </c>
      <c r="O676" t="s">
        <v>0</v>
      </c>
      <c r="P676" t="s">
        <v>2351</v>
      </c>
      <c r="Q676" t="s">
        <v>2352</v>
      </c>
      <c r="R676" s="2">
        <v>98.5</v>
      </c>
      <c r="S676" s="37">
        <f>Tabla1[[#This Row],[Valor total]]/'T.C.'!$B$4</f>
        <v>4104.166666666667</v>
      </c>
      <c r="T676" t="s">
        <v>11</v>
      </c>
      <c r="U676" t="s">
        <v>3</v>
      </c>
    </row>
    <row r="677" spans="1:21" x14ac:dyDescent="0.25">
      <c r="A677" t="s">
        <v>369</v>
      </c>
      <c r="B677" t="str">
        <f>LEFT(Tabla1[[#This Row],[Organización compras]],2)</f>
        <v>PE</v>
      </c>
      <c r="C677" t="s">
        <v>681</v>
      </c>
      <c r="D677">
        <v>802</v>
      </c>
      <c r="E677" t="str">
        <f>VLOOKUP(Tabla1[[#This Row],[Grupo de compras]],'Grupo compras'!$A$1:$B$115,2,FALSE)</f>
        <v>PE Ops Mall</v>
      </c>
      <c r="F677" t="s">
        <v>370</v>
      </c>
      <c r="G677" t="str">
        <f>LEFT(Tabla1[[#This Row],[Solicitud de pedido]],2)</f>
        <v>12</v>
      </c>
      <c r="H677" t="s">
        <v>2353</v>
      </c>
      <c r="I677" t="s">
        <v>88</v>
      </c>
      <c r="J677" t="s">
        <v>2354</v>
      </c>
      <c r="K677" t="s">
        <v>2355</v>
      </c>
      <c r="L677" s="1">
        <v>46073</v>
      </c>
      <c r="M677" t="s">
        <v>370</v>
      </c>
      <c r="N677" t="s">
        <v>1</v>
      </c>
      <c r="O677" t="s">
        <v>0</v>
      </c>
      <c r="P677" t="s">
        <v>2356</v>
      </c>
      <c r="Q677" t="s">
        <v>2357</v>
      </c>
      <c r="R677" s="2">
        <v>14088.1</v>
      </c>
      <c r="S677" s="37">
        <f>Tabla1[[#This Row],[Valor total]]/'T.C.'!$B$2</f>
        <v>4083.5072463768115</v>
      </c>
      <c r="T677" t="s">
        <v>2</v>
      </c>
      <c r="U677" t="s">
        <v>3</v>
      </c>
    </row>
    <row r="678" spans="1:21" x14ac:dyDescent="0.25">
      <c r="A678" t="s">
        <v>96</v>
      </c>
      <c r="B678" t="str">
        <f>LEFT(Tabla1[[#This Row],[Organización compras]],2)</f>
        <v>CL</v>
      </c>
      <c r="C678" t="s">
        <v>339</v>
      </c>
      <c r="D678">
        <v>602</v>
      </c>
      <c r="E678" t="str">
        <f>VLOOKUP(Tabla1[[#This Row],[Grupo de compras]],'Grupo compras'!$A$1:$B$115,2,FALSE)</f>
        <v>CL Ops Mall</v>
      </c>
      <c r="F678" t="s">
        <v>108</v>
      </c>
      <c r="G678" t="str">
        <f>LEFT(Tabla1[[#This Row],[Solicitud de pedido]],2)</f>
        <v>12</v>
      </c>
      <c r="H678" t="s">
        <v>2358</v>
      </c>
      <c r="I678" t="s">
        <v>88</v>
      </c>
      <c r="J678" t="s">
        <v>2359</v>
      </c>
      <c r="K678" t="s">
        <v>2360</v>
      </c>
      <c r="L678" s="1">
        <v>46061</v>
      </c>
      <c r="M678" t="s">
        <v>82</v>
      </c>
      <c r="N678" t="s">
        <v>1</v>
      </c>
      <c r="O678" t="s">
        <v>0</v>
      </c>
      <c r="P678" t="s">
        <v>2361</v>
      </c>
      <c r="Q678" t="s">
        <v>2362</v>
      </c>
      <c r="R678" s="2">
        <v>3778667</v>
      </c>
      <c r="S678" s="37">
        <f>Tabla1[[#This Row],[Valor total]]/'T.C.'!$B$3</f>
        <v>4080.9424038534235</v>
      </c>
      <c r="T678" t="s">
        <v>6</v>
      </c>
      <c r="U678" t="s">
        <v>3</v>
      </c>
    </row>
    <row r="679" spans="1:21" x14ac:dyDescent="0.25">
      <c r="A679" t="s">
        <v>7</v>
      </c>
      <c r="B679" t="str">
        <f>LEFT(Tabla1[[#This Row],[Organización compras]],2)</f>
        <v>CL</v>
      </c>
      <c r="C679" t="s">
        <v>339</v>
      </c>
      <c r="D679">
        <v>602</v>
      </c>
      <c r="E679" t="str">
        <f>VLOOKUP(Tabla1[[#This Row],[Grupo de compras]],'Grupo compras'!$A$1:$B$115,2,FALSE)</f>
        <v>CL Ops Mall</v>
      </c>
      <c r="F679" t="s">
        <v>869</v>
      </c>
      <c r="G679" t="str">
        <f>LEFT(Tabla1[[#This Row],[Solicitud de pedido]],2)</f>
        <v>12</v>
      </c>
      <c r="H679" t="s">
        <v>2363</v>
      </c>
      <c r="I679" t="s">
        <v>88</v>
      </c>
      <c r="J679" t="s">
        <v>2364</v>
      </c>
      <c r="K679" t="s">
        <v>2365</v>
      </c>
      <c r="L679" s="1">
        <v>46073</v>
      </c>
      <c r="M679" t="s">
        <v>79</v>
      </c>
      <c r="N679" t="s">
        <v>1</v>
      </c>
      <c r="O679" t="s">
        <v>0</v>
      </c>
      <c r="P679" t="s">
        <v>2366</v>
      </c>
      <c r="Q679" t="s">
        <v>2367</v>
      </c>
      <c r="R679" s="2">
        <v>3774660</v>
      </c>
      <c r="S679" s="37">
        <f>Tabla1[[#This Row],[Valor total]]/'T.C.'!$B$3</f>
        <v>4076.6148628946034</v>
      </c>
      <c r="T679" t="s">
        <v>6</v>
      </c>
      <c r="U679" t="s">
        <v>3</v>
      </c>
    </row>
    <row r="680" spans="1:21" x14ac:dyDescent="0.25">
      <c r="A680" t="s">
        <v>369</v>
      </c>
      <c r="B680" t="str">
        <f>LEFT(Tabla1[[#This Row],[Organización compras]],2)</f>
        <v>PE</v>
      </c>
      <c r="C680" t="s">
        <v>681</v>
      </c>
      <c r="D680">
        <v>802</v>
      </c>
      <c r="E680" t="str">
        <f>VLOOKUP(Tabla1[[#This Row],[Grupo de compras]],'Grupo compras'!$A$1:$B$115,2,FALSE)</f>
        <v>PE Ops Mall</v>
      </c>
      <c r="F680" t="s">
        <v>370</v>
      </c>
      <c r="G680" t="str">
        <f>LEFT(Tabla1[[#This Row],[Solicitud de pedido]],2)</f>
        <v>12</v>
      </c>
      <c r="H680" t="s">
        <v>2368</v>
      </c>
      <c r="I680" t="s">
        <v>88</v>
      </c>
      <c r="J680" t="s">
        <v>2369</v>
      </c>
      <c r="K680" t="s">
        <v>2370</v>
      </c>
      <c r="L680" s="1">
        <v>46066</v>
      </c>
      <c r="M680" t="s">
        <v>370</v>
      </c>
      <c r="N680" t="s">
        <v>1</v>
      </c>
      <c r="O680" t="s">
        <v>0</v>
      </c>
      <c r="P680" t="s">
        <v>545</v>
      </c>
      <c r="Q680" t="s">
        <v>546</v>
      </c>
      <c r="R680" s="2">
        <v>14025.5</v>
      </c>
      <c r="S680" s="37">
        <f>Tabla1[[#This Row],[Valor total]]/'T.C.'!$B$2</f>
        <v>4065.3623188405795</v>
      </c>
      <c r="T680" t="s">
        <v>2</v>
      </c>
      <c r="U680" t="s">
        <v>3</v>
      </c>
    </row>
    <row r="681" spans="1:21" x14ac:dyDescent="0.25">
      <c r="A681" t="s">
        <v>717</v>
      </c>
      <c r="B681" t="str">
        <f>LEFT(Tabla1[[#This Row],[Organización compras]],2)</f>
        <v>PE</v>
      </c>
      <c r="C681" t="s">
        <v>340</v>
      </c>
      <c r="D681">
        <v>801</v>
      </c>
      <c r="E681" t="str">
        <f>VLOOKUP(Tabla1[[#This Row],[Grupo de compras]],'Grupo compras'!$A$1:$B$115,2,FALSE)</f>
        <v>PE Center Manager</v>
      </c>
      <c r="F681" t="s">
        <v>1233</v>
      </c>
      <c r="H681" t="s">
        <v>11876</v>
      </c>
      <c r="I681" t="s">
        <v>88</v>
      </c>
      <c r="J681" t="s">
        <v>11877</v>
      </c>
      <c r="K681" t="s">
        <v>11878</v>
      </c>
      <c r="L681" s="1">
        <v>46093</v>
      </c>
      <c r="M681" t="s">
        <v>43</v>
      </c>
      <c r="N681" t="s">
        <v>1</v>
      </c>
      <c r="O681" t="s">
        <v>0</v>
      </c>
      <c r="P681" t="s">
        <v>1011</v>
      </c>
      <c r="Q681" t="s">
        <v>1012</v>
      </c>
      <c r="R681" s="2">
        <v>13996.45</v>
      </c>
      <c r="S681" s="37">
        <f>Tabla1[[#This Row],[Valor total]]/'T.C.'!$B$2</f>
        <v>4056.942028985507</v>
      </c>
      <c r="T681" t="s">
        <v>2</v>
      </c>
      <c r="U681" t="s">
        <v>3</v>
      </c>
    </row>
    <row r="682" spans="1:21" x14ac:dyDescent="0.25">
      <c r="A682" t="s">
        <v>16</v>
      </c>
      <c r="B682" t="str">
        <f>LEFT(Tabla1[[#This Row],[Organización compras]],2)</f>
        <v>PE</v>
      </c>
      <c r="C682" t="s">
        <v>681</v>
      </c>
      <c r="D682">
        <v>816</v>
      </c>
      <c r="E682" t="str">
        <f>VLOOKUP(Tabla1[[#This Row],[Grupo de compras]],'Grupo compras'!$A$1:$B$115,2,FALSE)</f>
        <v>PE Sgcia Infra</v>
      </c>
      <c r="F682" t="s">
        <v>357</v>
      </c>
      <c r="H682" t="s">
        <v>2371</v>
      </c>
      <c r="I682" t="s">
        <v>88</v>
      </c>
      <c r="J682" t="s">
        <v>2372</v>
      </c>
      <c r="K682" t="s">
        <v>2373</v>
      </c>
      <c r="L682" s="1">
        <v>46092</v>
      </c>
      <c r="M682" t="s">
        <v>400</v>
      </c>
      <c r="N682" t="s">
        <v>1</v>
      </c>
      <c r="O682" t="s">
        <v>5</v>
      </c>
      <c r="P682" t="s">
        <v>2374</v>
      </c>
      <c r="Q682" t="s">
        <v>2375</v>
      </c>
      <c r="R682" s="2">
        <v>4056.9</v>
      </c>
      <c r="S682" s="37">
        <f>Tabla1[[#This Row],[Valor total]]</f>
        <v>4056.9</v>
      </c>
      <c r="T682" t="s">
        <v>662</v>
      </c>
      <c r="U682" t="s">
        <v>3</v>
      </c>
    </row>
    <row r="683" spans="1:21" x14ac:dyDescent="0.25">
      <c r="A683" t="s">
        <v>717</v>
      </c>
      <c r="B683" t="str">
        <f>LEFT(Tabla1[[#This Row],[Organización compras]],2)</f>
        <v>PE</v>
      </c>
      <c r="C683" t="s">
        <v>340</v>
      </c>
      <c r="D683">
        <v>801</v>
      </c>
      <c r="E683" t="str">
        <f>VLOOKUP(Tabla1[[#This Row],[Grupo de compras]],'Grupo compras'!$A$1:$B$115,2,FALSE)</f>
        <v>PE Center Manager</v>
      </c>
      <c r="F683" t="s">
        <v>1233</v>
      </c>
      <c r="G683" t="str">
        <f>LEFT(Tabla1[[#This Row],[Solicitud de pedido]],2)</f>
        <v>12</v>
      </c>
      <c r="H683" t="s">
        <v>2376</v>
      </c>
      <c r="I683" t="s">
        <v>88</v>
      </c>
      <c r="J683" t="s">
        <v>2377</v>
      </c>
      <c r="K683" t="s">
        <v>2378</v>
      </c>
      <c r="L683" s="1">
        <v>46076</v>
      </c>
      <c r="M683" t="s">
        <v>819</v>
      </c>
      <c r="N683" t="s">
        <v>1</v>
      </c>
      <c r="O683" t="s">
        <v>0</v>
      </c>
      <c r="P683" t="s">
        <v>2379</v>
      </c>
      <c r="Q683" t="s">
        <v>2380</v>
      </c>
      <c r="R683" s="2">
        <v>13980</v>
      </c>
      <c r="S683" s="37">
        <f>Tabla1[[#This Row],[Valor total]]/'T.C.'!$B$2</f>
        <v>4052.173913043478</v>
      </c>
      <c r="T683" t="s">
        <v>2</v>
      </c>
      <c r="U683" t="s">
        <v>3</v>
      </c>
    </row>
    <row r="684" spans="1:21" x14ac:dyDescent="0.25">
      <c r="A684" t="s">
        <v>12</v>
      </c>
      <c r="B684" t="str">
        <f>LEFT(Tabla1[[#This Row],[Organización compras]],2)</f>
        <v>PE</v>
      </c>
      <c r="C684" t="s">
        <v>340</v>
      </c>
      <c r="D684">
        <v>802</v>
      </c>
      <c r="E684" t="str">
        <f>VLOOKUP(Tabla1[[#This Row],[Grupo de compras]],'Grupo compras'!$A$1:$B$115,2,FALSE)</f>
        <v>PE Ops Mall</v>
      </c>
      <c r="F684" t="s">
        <v>371</v>
      </c>
      <c r="G684" t="str">
        <f>LEFT(Tabla1[[#This Row],[Solicitud de pedido]],2)</f>
        <v>12</v>
      </c>
      <c r="H684" t="s">
        <v>2381</v>
      </c>
      <c r="I684" t="s">
        <v>88</v>
      </c>
      <c r="J684" t="s">
        <v>2382</v>
      </c>
      <c r="K684" t="s">
        <v>2383</v>
      </c>
      <c r="L684" s="1">
        <v>46091</v>
      </c>
      <c r="M684" t="s">
        <v>556</v>
      </c>
      <c r="N684" t="s">
        <v>1</v>
      </c>
      <c r="O684" t="s">
        <v>5</v>
      </c>
      <c r="P684" t="s">
        <v>2384</v>
      </c>
      <c r="Q684" t="s">
        <v>2385</v>
      </c>
      <c r="R684" s="2">
        <v>4050.39</v>
      </c>
      <c r="S684" s="37">
        <f>Tabla1[[#This Row],[Valor total]]</f>
        <v>4050.39</v>
      </c>
      <c r="T684" t="s">
        <v>662</v>
      </c>
      <c r="U684" t="s">
        <v>3</v>
      </c>
    </row>
    <row r="685" spans="1:21" x14ac:dyDescent="0.25">
      <c r="A685" t="s">
        <v>7</v>
      </c>
      <c r="B685" t="str">
        <f>LEFT(Tabla1[[#This Row],[Organización compras]],2)</f>
        <v>CL</v>
      </c>
      <c r="C685" t="s">
        <v>339</v>
      </c>
      <c r="D685">
        <v>604</v>
      </c>
      <c r="E685" t="str">
        <f>VLOOKUP(Tabla1[[#This Row],[Grupo de compras]],'Grupo compras'!$A$1:$B$115,2,FALSE)</f>
        <v>CL Marketing Mall</v>
      </c>
      <c r="F685" t="s">
        <v>59</v>
      </c>
      <c r="G685" t="str">
        <f>LEFT(Tabla1[[#This Row],[Solicitud de pedido]],2)</f>
        <v>12</v>
      </c>
      <c r="H685" t="s">
        <v>2386</v>
      </c>
      <c r="I685" t="s">
        <v>88</v>
      </c>
      <c r="J685" t="s">
        <v>2387</v>
      </c>
      <c r="K685" t="s">
        <v>2388</v>
      </c>
      <c r="L685" s="1">
        <v>46071</v>
      </c>
      <c r="M685" t="s">
        <v>59</v>
      </c>
      <c r="N685" t="s">
        <v>1</v>
      </c>
      <c r="O685" t="s">
        <v>0</v>
      </c>
      <c r="P685" t="s">
        <v>2389</v>
      </c>
      <c r="Q685" t="s">
        <v>2390</v>
      </c>
      <c r="R685" s="2">
        <v>3750000</v>
      </c>
      <c r="S685" s="37">
        <f>Tabla1[[#This Row],[Valor total]]/'T.C.'!$B$3</f>
        <v>4049.982180078408</v>
      </c>
      <c r="T685" t="s">
        <v>6</v>
      </c>
      <c r="U685" t="s">
        <v>3</v>
      </c>
    </row>
    <row r="686" spans="1:21" x14ac:dyDescent="0.25">
      <c r="A686" t="s">
        <v>717</v>
      </c>
      <c r="B686" t="str">
        <f>LEFT(Tabla1[[#This Row],[Organización compras]],2)</f>
        <v>PE</v>
      </c>
      <c r="C686" t="s">
        <v>340</v>
      </c>
      <c r="D686">
        <v>804</v>
      </c>
      <c r="E686" t="str">
        <f>VLOOKUP(Tabla1[[#This Row],[Grupo de compras]],'Grupo compras'!$A$1:$B$115,2,FALSE)</f>
        <v>PE Marketing Mall</v>
      </c>
      <c r="F686" t="s">
        <v>718</v>
      </c>
      <c r="H686" t="s">
        <v>2391</v>
      </c>
      <c r="I686" t="s">
        <v>88</v>
      </c>
      <c r="J686" t="s">
        <v>2392</v>
      </c>
      <c r="K686" t="s">
        <v>1119</v>
      </c>
      <c r="L686" s="1">
        <v>46092</v>
      </c>
      <c r="M686" t="s">
        <v>400</v>
      </c>
      <c r="N686" t="s">
        <v>1</v>
      </c>
      <c r="O686" t="s">
        <v>67</v>
      </c>
      <c r="P686" t="s">
        <v>2089</v>
      </c>
      <c r="Q686" t="s">
        <v>2090</v>
      </c>
      <c r="R686" s="2">
        <v>13971</v>
      </c>
      <c r="S686" s="37">
        <f>Tabla1[[#This Row],[Valor total]]/'T.C.'!$B$2</f>
        <v>4049.565217391304</v>
      </c>
      <c r="T686" t="s">
        <v>2</v>
      </c>
      <c r="U686" t="s">
        <v>3</v>
      </c>
    </row>
    <row r="687" spans="1:21" x14ac:dyDescent="0.25">
      <c r="A687" t="s">
        <v>1325</v>
      </c>
      <c r="B687" t="str">
        <f>LEFT(Tabla1[[#This Row],[Organización compras]],2)</f>
        <v>CL</v>
      </c>
      <c r="C687" t="s">
        <v>339</v>
      </c>
      <c r="D687">
        <v>911</v>
      </c>
      <c r="E687" t="str">
        <f>VLOOKUP(Tabla1[[#This Row],[Grupo de compras]],'Grupo compras'!$A$1:$B$115,2,FALSE)</f>
        <v>Corp A. Finanzas</v>
      </c>
      <c r="F687" t="s">
        <v>1888</v>
      </c>
      <c r="G687" t="str">
        <f>LEFT(Tabla1[[#This Row],[Solicitud de pedido]],2)</f>
        <v>12</v>
      </c>
      <c r="H687" t="s">
        <v>2393</v>
      </c>
      <c r="I687" t="s">
        <v>88</v>
      </c>
      <c r="J687" t="s">
        <v>2394</v>
      </c>
      <c r="K687" t="s">
        <v>2395</v>
      </c>
      <c r="L687" s="1">
        <v>46065</v>
      </c>
      <c r="M687" t="s">
        <v>10</v>
      </c>
      <c r="N687" t="s">
        <v>1</v>
      </c>
      <c r="O687" t="s">
        <v>0</v>
      </c>
      <c r="P687" t="s">
        <v>1892</v>
      </c>
      <c r="Q687" t="s">
        <v>1893</v>
      </c>
      <c r="R687" s="2">
        <v>97</v>
      </c>
      <c r="S687" s="37">
        <f>Tabla1[[#This Row],[Valor total]]/'T.C.'!$B$4</f>
        <v>4041.6666666666665</v>
      </c>
      <c r="T687" t="s">
        <v>11</v>
      </c>
      <c r="U687" t="s">
        <v>3</v>
      </c>
    </row>
    <row r="688" spans="1:21" x14ac:dyDescent="0.25">
      <c r="A688" t="s">
        <v>96</v>
      </c>
      <c r="B688" t="str">
        <f>LEFT(Tabla1[[#This Row],[Organización compras]],2)</f>
        <v>CL</v>
      </c>
      <c r="C688" t="s">
        <v>339</v>
      </c>
      <c r="D688">
        <v>911</v>
      </c>
      <c r="E688" t="str">
        <f>VLOOKUP(Tabla1[[#This Row],[Grupo de compras]],'Grupo compras'!$A$1:$B$115,2,FALSE)</f>
        <v>Corp A. Finanzas</v>
      </c>
      <c r="F688" t="s">
        <v>1888</v>
      </c>
      <c r="G688" t="str">
        <f>LEFT(Tabla1[[#This Row],[Solicitud de pedido]],2)</f>
        <v>12</v>
      </c>
      <c r="H688" t="s">
        <v>2396</v>
      </c>
      <c r="I688" t="s">
        <v>88</v>
      </c>
      <c r="J688" t="s">
        <v>2397</v>
      </c>
      <c r="K688" t="s">
        <v>2398</v>
      </c>
      <c r="L688" s="1">
        <v>46062</v>
      </c>
      <c r="M688" t="s">
        <v>10</v>
      </c>
      <c r="N688" t="s">
        <v>1</v>
      </c>
      <c r="O688" t="s">
        <v>0</v>
      </c>
      <c r="P688" t="s">
        <v>1892</v>
      </c>
      <c r="Q688" t="s">
        <v>1893</v>
      </c>
      <c r="R688" s="2">
        <v>96.9</v>
      </c>
      <c r="S688" s="37">
        <f>Tabla1[[#This Row],[Valor total]]/'T.C.'!$B$4</f>
        <v>4037.5</v>
      </c>
      <c r="T688" t="s">
        <v>11</v>
      </c>
      <c r="U688" t="s">
        <v>3</v>
      </c>
    </row>
    <row r="689" spans="1:21" x14ac:dyDescent="0.25">
      <c r="A689" t="s">
        <v>24</v>
      </c>
      <c r="B689" t="str">
        <f>LEFT(Tabla1[[#This Row],[Organización compras]],2)</f>
        <v>CL</v>
      </c>
      <c r="C689" t="s">
        <v>339</v>
      </c>
      <c r="D689">
        <v>602</v>
      </c>
      <c r="E689" t="str">
        <f>VLOOKUP(Tabla1[[#This Row],[Grupo de compras]],'Grupo compras'!$A$1:$B$115,2,FALSE)</f>
        <v>CL Ops Mall</v>
      </c>
      <c r="F689" t="s">
        <v>2399</v>
      </c>
      <c r="G689" t="str">
        <f>LEFT(Tabla1[[#This Row],[Solicitud de pedido]],2)</f>
        <v>12</v>
      </c>
      <c r="H689" t="s">
        <v>2400</v>
      </c>
      <c r="I689" t="s">
        <v>88</v>
      </c>
      <c r="J689" t="s">
        <v>2401</v>
      </c>
      <c r="K689" t="s">
        <v>2402</v>
      </c>
      <c r="L689" s="1">
        <v>46057</v>
      </c>
      <c r="M689" t="s">
        <v>724</v>
      </c>
      <c r="N689" t="s">
        <v>1</v>
      </c>
      <c r="O689" t="s">
        <v>0</v>
      </c>
      <c r="P689" t="s">
        <v>29</v>
      </c>
      <c r="Q689" t="s">
        <v>30</v>
      </c>
      <c r="R689" s="2">
        <v>3508</v>
      </c>
      <c r="S689" s="37">
        <f>Tabla1[[#This Row],[Valor total]]/'T.C.'!$B$6</f>
        <v>4032.1839080459772</v>
      </c>
      <c r="T689" t="s">
        <v>663</v>
      </c>
      <c r="U689" t="s">
        <v>3</v>
      </c>
    </row>
    <row r="690" spans="1:21" x14ac:dyDescent="0.25">
      <c r="A690" t="s">
        <v>31</v>
      </c>
      <c r="B690" t="str">
        <f>LEFT(Tabla1[[#This Row],[Organización compras]],2)</f>
        <v>CO</v>
      </c>
      <c r="C690" t="s">
        <v>338</v>
      </c>
      <c r="D690">
        <v>719</v>
      </c>
      <c r="E690" t="str">
        <f>VLOOKUP(Tabla1[[#This Row],[Grupo de compras]],'Grupo compras'!$A$1:$B$115,2,FALSE)</f>
        <v>CO Gcia Ing</v>
      </c>
      <c r="F690" t="s">
        <v>77</v>
      </c>
      <c r="G690" t="str">
        <f>LEFT(Tabla1[[#This Row],[Solicitud de pedido]],2)</f>
        <v>12</v>
      </c>
      <c r="H690" t="s">
        <v>2403</v>
      </c>
      <c r="I690" t="s">
        <v>88</v>
      </c>
      <c r="J690" t="s">
        <v>2404</v>
      </c>
      <c r="K690" t="s">
        <v>2405</v>
      </c>
      <c r="L690" s="1">
        <v>46055</v>
      </c>
      <c r="M690" t="s">
        <v>77</v>
      </c>
      <c r="N690" t="s">
        <v>1</v>
      </c>
      <c r="O690" t="s">
        <v>0</v>
      </c>
      <c r="P690" t="s">
        <v>130</v>
      </c>
      <c r="Q690" t="s">
        <v>131</v>
      </c>
      <c r="R690" s="2">
        <v>14828000</v>
      </c>
      <c r="S690" s="37">
        <f>Tabla1[[#This Row],[Valor total]]/'T.C.'!$B$5</f>
        <v>4031.5388798259924</v>
      </c>
      <c r="T690" t="s">
        <v>18</v>
      </c>
      <c r="U690" t="s">
        <v>3</v>
      </c>
    </row>
    <row r="691" spans="1:21" x14ac:dyDescent="0.25">
      <c r="A691" t="s">
        <v>1498</v>
      </c>
      <c r="B691" t="str">
        <f>LEFT(Tabla1[[#This Row],[Organización compras]],2)</f>
        <v>PE</v>
      </c>
      <c r="C691" t="s">
        <v>340</v>
      </c>
      <c r="D691">
        <v>803</v>
      </c>
      <c r="E691" t="str">
        <f>VLOOKUP(Tabla1[[#This Row],[Grupo de compras]],'Grupo compras'!$A$1:$B$115,2,FALSE)</f>
        <v>PE Ops Out/Strips</v>
      </c>
      <c r="F691" t="s">
        <v>926</v>
      </c>
      <c r="G691" t="str">
        <f>LEFT(Tabla1[[#This Row],[Solicitud de pedido]],2)</f>
        <v>13</v>
      </c>
      <c r="H691" t="s">
        <v>2406</v>
      </c>
      <c r="I691" t="s">
        <v>89</v>
      </c>
      <c r="J691" t="s">
        <v>2407</v>
      </c>
      <c r="K691" t="s">
        <v>2408</v>
      </c>
      <c r="L691" s="1">
        <v>46043</v>
      </c>
      <c r="M691" t="s">
        <v>930</v>
      </c>
      <c r="N691" t="s">
        <v>45</v>
      </c>
      <c r="O691" t="s">
        <v>0</v>
      </c>
      <c r="P691" t="s">
        <v>535</v>
      </c>
      <c r="Q691" t="s">
        <v>536</v>
      </c>
      <c r="R691" s="2">
        <v>13824</v>
      </c>
      <c r="S691" s="37">
        <f>Tabla1[[#This Row],[Valor total]]/'T.C.'!$B$2</f>
        <v>4006.95652173913</v>
      </c>
      <c r="T691" t="s">
        <v>2</v>
      </c>
      <c r="U691" t="s">
        <v>3</v>
      </c>
    </row>
    <row r="692" spans="1:21" x14ac:dyDescent="0.25">
      <c r="A692" t="s">
        <v>7</v>
      </c>
      <c r="B692" t="str">
        <f>LEFT(Tabla1[[#This Row],[Organización compras]],2)</f>
        <v>CL</v>
      </c>
      <c r="C692" t="s">
        <v>339</v>
      </c>
      <c r="D692">
        <v>602</v>
      </c>
      <c r="E692" t="str">
        <f>VLOOKUP(Tabla1[[#This Row],[Grupo de compras]],'Grupo compras'!$A$1:$B$115,2,FALSE)</f>
        <v>CL Ops Mall</v>
      </c>
      <c r="F692" t="s">
        <v>869</v>
      </c>
      <c r="G692" t="str">
        <f>LEFT(Tabla1[[#This Row],[Solicitud de pedido]],2)</f>
        <v>12</v>
      </c>
      <c r="H692" t="s">
        <v>2409</v>
      </c>
      <c r="I692" t="s">
        <v>88</v>
      </c>
      <c r="J692" t="s">
        <v>2410</v>
      </c>
      <c r="K692" t="s">
        <v>2411</v>
      </c>
      <c r="L692" s="1">
        <v>46071</v>
      </c>
      <c r="M692" t="s">
        <v>79</v>
      </c>
      <c r="N692" t="s">
        <v>1</v>
      </c>
      <c r="O692" t="s">
        <v>0</v>
      </c>
      <c r="P692" t="s">
        <v>2028</v>
      </c>
      <c r="Q692" t="s">
        <v>2029</v>
      </c>
      <c r="R692" s="2">
        <v>96</v>
      </c>
      <c r="S692" s="37">
        <f>Tabla1[[#This Row],[Valor total]]/'T.C.'!$B$4</f>
        <v>4000</v>
      </c>
      <c r="T692" t="s">
        <v>11</v>
      </c>
      <c r="U692" t="s">
        <v>3</v>
      </c>
    </row>
    <row r="693" spans="1:21" x14ac:dyDescent="0.25">
      <c r="A693" t="s">
        <v>12</v>
      </c>
      <c r="B693" t="str">
        <f>LEFT(Tabla1[[#This Row],[Organización compras]],2)</f>
        <v>PE</v>
      </c>
      <c r="C693" t="s">
        <v>340</v>
      </c>
      <c r="D693">
        <v>816</v>
      </c>
      <c r="E693" t="str">
        <f>VLOOKUP(Tabla1[[#This Row],[Grupo de compras]],'Grupo compras'!$A$1:$B$115,2,FALSE)</f>
        <v>PE Sgcia Infra</v>
      </c>
      <c r="F693" t="s">
        <v>376</v>
      </c>
      <c r="G693" t="str">
        <f>LEFT(Tabla1[[#This Row],[Solicitud de pedido]],2)</f>
        <v>12</v>
      </c>
      <c r="H693" t="s">
        <v>2412</v>
      </c>
      <c r="I693" t="s">
        <v>88</v>
      </c>
      <c r="J693" t="s">
        <v>2413</v>
      </c>
      <c r="K693" t="s">
        <v>2414</v>
      </c>
      <c r="L693" s="1">
        <v>46052</v>
      </c>
      <c r="M693" t="s">
        <v>400</v>
      </c>
      <c r="N693" t="s">
        <v>1</v>
      </c>
      <c r="O693" t="s">
        <v>5</v>
      </c>
      <c r="P693" t="s">
        <v>68</v>
      </c>
      <c r="Q693" t="s">
        <v>69</v>
      </c>
      <c r="R693" s="2">
        <v>13750</v>
      </c>
      <c r="S693" s="37">
        <f>Tabla1[[#This Row],[Valor total]]/'T.C.'!$B$2</f>
        <v>3985.5072463768115</v>
      </c>
      <c r="T693" t="s">
        <v>2</v>
      </c>
      <c r="U693" t="s">
        <v>3</v>
      </c>
    </row>
    <row r="694" spans="1:21" x14ac:dyDescent="0.25">
      <c r="A694" t="s">
        <v>63</v>
      </c>
      <c r="B694" t="str">
        <f>LEFT(Tabla1[[#This Row],[Organización compras]],2)</f>
        <v>CO</v>
      </c>
      <c r="C694" t="s">
        <v>338</v>
      </c>
      <c r="D694">
        <v>911</v>
      </c>
      <c r="E694" t="str">
        <f>VLOOKUP(Tabla1[[#This Row],[Grupo de compras]],'Grupo compras'!$A$1:$B$115,2,FALSE)</f>
        <v>Corp A. Finanzas</v>
      </c>
      <c r="F694" t="s">
        <v>2415</v>
      </c>
      <c r="G694" t="str">
        <f>LEFT(Tabla1[[#This Row],[Solicitud de pedido]],2)</f>
        <v>14</v>
      </c>
      <c r="H694" t="s">
        <v>2416</v>
      </c>
      <c r="I694" t="s">
        <v>88</v>
      </c>
      <c r="J694" t="s">
        <v>2417</v>
      </c>
      <c r="K694" t="s">
        <v>2418</v>
      </c>
      <c r="L694" s="1">
        <v>46055</v>
      </c>
      <c r="M694" t="s">
        <v>2419</v>
      </c>
      <c r="N694" t="s">
        <v>46</v>
      </c>
      <c r="O694" t="s">
        <v>0</v>
      </c>
      <c r="P694" t="s">
        <v>2420</v>
      </c>
      <c r="Q694" t="s">
        <v>2421</v>
      </c>
      <c r="R694" s="2">
        <v>14608625</v>
      </c>
      <c r="S694" s="37">
        <f>Tabla1[[#This Row],[Valor total]]/'T.C.'!$B$5</f>
        <v>3971.893692224035</v>
      </c>
      <c r="T694" t="s">
        <v>18</v>
      </c>
      <c r="U694" t="s">
        <v>3</v>
      </c>
    </row>
    <row r="695" spans="1:21" x14ac:dyDescent="0.25">
      <c r="A695" t="s">
        <v>717</v>
      </c>
      <c r="B695" t="str">
        <f>LEFT(Tabla1[[#This Row],[Organización compras]],2)</f>
        <v>PE</v>
      </c>
      <c r="C695" t="s">
        <v>340</v>
      </c>
      <c r="D695">
        <v>801</v>
      </c>
      <c r="E695" t="str">
        <f>VLOOKUP(Tabla1[[#This Row],[Grupo de compras]],'Grupo compras'!$A$1:$B$115,2,FALSE)</f>
        <v>PE Center Manager</v>
      </c>
      <c r="F695" t="s">
        <v>1233</v>
      </c>
      <c r="G695" t="str">
        <f>LEFT(Tabla1[[#This Row],[Solicitud de pedido]],2)</f>
        <v>12</v>
      </c>
      <c r="H695" t="s">
        <v>2422</v>
      </c>
      <c r="I695" t="s">
        <v>88</v>
      </c>
      <c r="J695" t="s">
        <v>2423</v>
      </c>
      <c r="K695" t="s">
        <v>2424</v>
      </c>
      <c r="L695" s="1">
        <v>46090</v>
      </c>
      <c r="M695" t="s">
        <v>43</v>
      </c>
      <c r="N695" t="s">
        <v>1</v>
      </c>
      <c r="O695" t="s">
        <v>0</v>
      </c>
      <c r="P695" t="s">
        <v>2425</v>
      </c>
      <c r="Q695" t="s">
        <v>2426</v>
      </c>
      <c r="R695" s="2">
        <v>3967</v>
      </c>
      <c r="S695" s="37">
        <f>Tabla1[[#This Row],[Valor total]]</f>
        <v>3967</v>
      </c>
      <c r="T695" t="s">
        <v>662</v>
      </c>
      <c r="U695" t="s">
        <v>3</v>
      </c>
    </row>
    <row r="696" spans="1:21" x14ac:dyDescent="0.25">
      <c r="A696" t="s">
        <v>696</v>
      </c>
      <c r="B696" t="str">
        <f>LEFT(Tabla1[[#This Row],[Organización compras]],2)</f>
        <v>PE</v>
      </c>
      <c r="C696" t="s">
        <v>681</v>
      </c>
      <c r="D696">
        <v>816</v>
      </c>
      <c r="E696" t="str">
        <f>VLOOKUP(Tabla1[[#This Row],[Grupo de compras]],'Grupo compras'!$A$1:$B$115,2,FALSE)</f>
        <v>PE Sgcia Infra</v>
      </c>
      <c r="F696" t="s">
        <v>2330</v>
      </c>
      <c r="G696" t="str">
        <f>LEFT(Tabla1[[#This Row],[Solicitud de pedido]],2)</f>
        <v>12</v>
      </c>
      <c r="H696" t="s">
        <v>2427</v>
      </c>
      <c r="I696" t="s">
        <v>88</v>
      </c>
      <c r="J696" t="s">
        <v>2428</v>
      </c>
      <c r="K696" t="s">
        <v>2429</v>
      </c>
      <c r="L696" s="1">
        <v>46079</v>
      </c>
      <c r="M696" t="s">
        <v>400</v>
      </c>
      <c r="N696" t="s">
        <v>1</v>
      </c>
      <c r="O696" t="s">
        <v>5</v>
      </c>
      <c r="P696" t="s">
        <v>2430</v>
      </c>
      <c r="Q696" t="s">
        <v>2431</v>
      </c>
      <c r="R696" s="2">
        <v>13680.8</v>
      </c>
      <c r="S696" s="37">
        <f>Tabla1[[#This Row],[Valor total]]/'T.C.'!$B$2</f>
        <v>3965.4492753623185</v>
      </c>
      <c r="T696" t="s">
        <v>2</v>
      </c>
      <c r="U696" t="s">
        <v>3</v>
      </c>
    </row>
    <row r="697" spans="1:21" x14ac:dyDescent="0.25">
      <c r="A697" t="s">
        <v>71</v>
      </c>
      <c r="B697" t="str">
        <f>LEFT(Tabla1[[#This Row],[Organización compras]],2)</f>
        <v>CO</v>
      </c>
      <c r="C697" t="s">
        <v>338</v>
      </c>
      <c r="D697">
        <v>715</v>
      </c>
      <c r="E697" t="str">
        <f>VLOOKUP(Tabla1[[#This Row],[Grupo de compras]],'Grupo compras'!$A$1:$B$115,2,FALSE)</f>
        <v>CO Gcia Inmob</v>
      </c>
      <c r="F697" t="s">
        <v>1359</v>
      </c>
      <c r="G697" t="str">
        <f>LEFT(Tabla1[[#This Row],[Solicitud de pedido]],2)</f>
        <v>12</v>
      </c>
      <c r="H697" t="s">
        <v>2432</v>
      </c>
      <c r="I697" t="s">
        <v>88</v>
      </c>
      <c r="J697" t="s">
        <v>2433</v>
      </c>
      <c r="K697" t="s">
        <v>2434</v>
      </c>
      <c r="L697" s="1">
        <v>46043</v>
      </c>
      <c r="M697" t="s">
        <v>1359</v>
      </c>
      <c r="N697" t="s">
        <v>1</v>
      </c>
      <c r="O697" t="s">
        <v>0</v>
      </c>
      <c r="P697" t="s">
        <v>2435</v>
      </c>
      <c r="Q697" t="s">
        <v>2436</v>
      </c>
      <c r="R697" s="2">
        <v>14500000</v>
      </c>
      <c r="S697" s="37">
        <f>Tabla1[[#This Row],[Valor total]]/'T.C.'!$B$5</f>
        <v>3942.3599782490483</v>
      </c>
      <c r="T697" t="s">
        <v>18</v>
      </c>
      <c r="U697" t="s">
        <v>3</v>
      </c>
    </row>
    <row r="698" spans="1:21" x14ac:dyDescent="0.25">
      <c r="A698" t="s">
        <v>4</v>
      </c>
      <c r="B698" t="str">
        <f>LEFT(Tabla1[[#This Row],[Organización compras]],2)</f>
        <v>CL</v>
      </c>
      <c r="C698" t="s">
        <v>339</v>
      </c>
      <c r="D698">
        <v>602</v>
      </c>
      <c r="E698" t="str">
        <f>VLOOKUP(Tabla1[[#This Row],[Grupo de compras]],'Grupo compras'!$A$1:$B$115,2,FALSE)</f>
        <v>CL Ops Mall</v>
      </c>
      <c r="F698" t="s">
        <v>2185</v>
      </c>
      <c r="G698" t="str">
        <f>LEFT(Tabla1[[#This Row],[Solicitud de pedido]],2)</f>
        <v>12</v>
      </c>
      <c r="H698" t="s">
        <v>2437</v>
      </c>
      <c r="I698" t="s">
        <v>88</v>
      </c>
      <c r="J698" t="s">
        <v>2438</v>
      </c>
      <c r="K698" t="s">
        <v>2439</v>
      </c>
      <c r="L698" s="1">
        <v>46064</v>
      </c>
      <c r="M698" t="s">
        <v>1072</v>
      </c>
      <c r="N698" t="s">
        <v>1</v>
      </c>
      <c r="O698" t="s">
        <v>5</v>
      </c>
      <c r="P698" t="s">
        <v>2440</v>
      </c>
      <c r="Q698" t="s">
        <v>2441</v>
      </c>
      <c r="R698" s="2">
        <v>3636600</v>
      </c>
      <c r="S698" s="37">
        <f>Tabla1[[#This Row],[Valor total]]/'T.C.'!$B$3</f>
        <v>3927.5107189528367</v>
      </c>
      <c r="T698" t="s">
        <v>6</v>
      </c>
      <c r="U698" t="s">
        <v>3</v>
      </c>
    </row>
    <row r="699" spans="1:21" x14ac:dyDescent="0.25">
      <c r="A699" t="s">
        <v>7</v>
      </c>
      <c r="B699" t="str">
        <f>LEFT(Tabla1[[#This Row],[Organización compras]],2)</f>
        <v>CL</v>
      </c>
      <c r="C699" t="s">
        <v>339</v>
      </c>
      <c r="D699">
        <v>602</v>
      </c>
      <c r="E699" t="str">
        <f>VLOOKUP(Tabla1[[#This Row],[Grupo de compras]],'Grupo compras'!$A$1:$B$115,2,FALSE)</f>
        <v>CL Ops Mall</v>
      </c>
      <c r="F699" t="s">
        <v>84</v>
      </c>
      <c r="H699" t="s">
        <v>12849</v>
      </c>
      <c r="I699" t="s">
        <v>88</v>
      </c>
      <c r="J699" t="s">
        <v>12850</v>
      </c>
      <c r="K699" t="s">
        <v>12851</v>
      </c>
      <c r="L699" s="1">
        <v>46098</v>
      </c>
      <c r="M699" t="s">
        <v>79</v>
      </c>
      <c r="N699" t="s">
        <v>1</v>
      </c>
      <c r="O699" t="s">
        <v>0</v>
      </c>
      <c r="P699" t="s">
        <v>11818</v>
      </c>
      <c r="Q699" t="s">
        <v>11819</v>
      </c>
      <c r="R699" s="2">
        <v>3628893</v>
      </c>
      <c r="S699" s="37">
        <f>Tabla1[[#This Row],[Valor total]]/'T.C.'!$B$3</f>
        <v>3919.1871955763395</v>
      </c>
      <c r="T699" t="s">
        <v>6</v>
      </c>
      <c r="U699" t="s">
        <v>3</v>
      </c>
    </row>
    <row r="700" spans="1:21" x14ac:dyDescent="0.25">
      <c r="A700" t="s">
        <v>17</v>
      </c>
      <c r="B700" t="str">
        <f>LEFT(Tabla1[[#This Row],[Organización compras]],2)</f>
        <v>CO</v>
      </c>
      <c r="C700" t="s">
        <v>338</v>
      </c>
      <c r="D700">
        <v>710</v>
      </c>
      <c r="E700" t="str">
        <f>VLOOKUP(Tabla1[[#This Row],[Grupo de compras]],'Grupo compras'!$A$1:$B$115,2,FALSE)</f>
        <v>CO Sgcia Personas</v>
      </c>
      <c r="F700" t="s">
        <v>77</v>
      </c>
      <c r="G700" t="str">
        <f>LEFT(Tabla1[[#This Row],[Solicitud de pedido]],2)</f>
        <v>12</v>
      </c>
      <c r="H700" t="s">
        <v>2442</v>
      </c>
      <c r="I700" t="s">
        <v>88</v>
      </c>
      <c r="J700" t="s">
        <v>2443</v>
      </c>
      <c r="K700" t="s">
        <v>2444</v>
      </c>
      <c r="L700" s="1">
        <v>46042</v>
      </c>
      <c r="M700" t="s">
        <v>77</v>
      </c>
      <c r="N700" t="s">
        <v>1</v>
      </c>
      <c r="O700" t="s">
        <v>0</v>
      </c>
      <c r="P700" t="s">
        <v>33</v>
      </c>
      <c r="Q700" t="s">
        <v>34</v>
      </c>
      <c r="R700" s="2">
        <v>14386711</v>
      </c>
      <c r="S700" s="37">
        <f>Tabla1[[#This Row],[Valor total]]/'T.C.'!$B$5</f>
        <v>3911.558183795541</v>
      </c>
      <c r="T700" t="s">
        <v>18</v>
      </c>
      <c r="U700" t="s">
        <v>3</v>
      </c>
    </row>
    <row r="701" spans="1:21" x14ac:dyDescent="0.25">
      <c r="A701" t="s">
        <v>17</v>
      </c>
      <c r="B701" t="str">
        <f>LEFT(Tabla1[[#This Row],[Organización compras]],2)</f>
        <v>CO</v>
      </c>
      <c r="C701" t="s">
        <v>338</v>
      </c>
      <c r="D701">
        <v>710</v>
      </c>
      <c r="E701" t="str">
        <f>VLOOKUP(Tabla1[[#This Row],[Grupo de compras]],'Grupo compras'!$A$1:$B$115,2,FALSE)</f>
        <v>CO Sgcia Personas</v>
      </c>
      <c r="F701" t="s">
        <v>1200</v>
      </c>
      <c r="G701" t="str">
        <f>LEFT(Tabla1[[#This Row],[Solicitud de pedido]],2)</f>
        <v>12</v>
      </c>
      <c r="H701" t="s">
        <v>2445</v>
      </c>
      <c r="I701" t="s">
        <v>88</v>
      </c>
      <c r="J701" t="s">
        <v>2446</v>
      </c>
      <c r="K701" t="s">
        <v>2447</v>
      </c>
      <c r="L701" s="1">
        <v>46045</v>
      </c>
      <c r="M701" t="s">
        <v>706</v>
      </c>
      <c r="N701" t="s">
        <v>1</v>
      </c>
      <c r="O701" t="s">
        <v>0</v>
      </c>
      <c r="P701" t="s">
        <v>2448</v>
      </c>
      <c r="Q701" t="s">
        <v>2449</v>
      </c>
      <c r="R701" s="2">
        <v>14217348</v>
      </c>
      <c r="S701" s="37">
        <f>Tabla1[[#This Row],[Valor total]]/'T.C.'!$B$5</f>
        <v>3865.5106035889071</v>
      </c>
      <c r="T701" t="s">
        <v>18</v>
      </c>
      <c r="U701" t="s">
        <v>3</v>
      </c>
    </row>
    <row r="702" spans="1:21" x14ac:dyDescent="0.25">
      <c r="A702" t="s">
        <v>90</v>
      </c>
      <c r="B702" t="str">
        <f>LEFT(Tabla1[[#This Row],[Organización compras]],2)</f>
        <v>CL</v>
      </c>
      <c r="C702" t="s">
        <v>339</v>
      </c>
      <c r="D702">
        <v>602</v>
      </c>
      <c r="E702" t="str">
        <f>VLOOKUP(Tabla1[[#This Row],[Grupo de compras]],'Grupo compras'!$A$1:$B$115,2,FALSE)</f>
        <v>CL Ops Mall</v>
      </c>
      <c r="F702" t="s">
        <v>91</v>
      </c>
      <c r="G702" t="str">
        <f>LEFT(Tabla1[[#This Row],[Solicitud de pedido]],2)</f>
        <v>12</v>
      </c>
      <c r="H702" t="s">
        <v>2450</v>
      </c>
      <c r="I702" t="s">
        <v>88</v>
      </c>
      <c r="J702" t="s">
        <v>2451</v>
      </c>
      <c r="K702" t="s">
        <v>2452</v>
      </c>
      <c r="L702" s="1">
        <v>46034</v>
      </c>
      <c r="M702" t="s">
        <v>91</v>
      </c>
      <c r="N702" t="s">
        <v>1</v>
      </c>
      <c r="O702" t="s">
        <v>0</v>
      </c>
      <c r="P702" t="s">
        <v>1025</v>
      </c>
      <c r="Q702" t="s">
        <v>1026</v>
      </c>
      <c r="R702" s="2">
        <v>3575160</v>
      </c>
      <c r="S702" s="37">
        <f>Tabla1[[#This Row],[Valor total]]/'T.C.'!$B$3</f>
        <v>3861.1558109144321</v>
      </c>
      <c r="T702" t="s">
        <v>6</v>
      </c>
      <c r="U702" t="s">
        <v>3</v>
      </c>
    </row>
    <row r="703" spans="1:21" x14ac:dyDescent="0.25">
      <c r="A703" t="s">
        <v>2453</v>
      </c>
      <c r="B703" t="str">
        <f>LEFT(Tabla1[[#This Row],[Organización compras]],2)</f>
        <v>PE</v>
      </c>
      <c r="C703" t="s">
        <v>681</v>
      </c>
      <c r="D703">
        <v>804</v>
      </c>
      <c r="E703" t="str">
        <f>VLOOKUP(Tabla1[[#This Row],[Grupo de compras]],'Grupo compras'!$A$1:$B$115,2,FALSE)</f>
        <v>PE Marketing Mall</v>
      </c>
      <c r="F703" t="s">
        <v>2454</v>
      </c>
      <c r="G703" t="str">
        <f>LEFT(Tabla1[[#This Row],[Solicitud de pedido]],2)</f>
        <v>12</v>
      </c>
      <c r="H703" t="s">
        <v>2455</v>
      </c>
      <c r="I703" t="s">
        <v>88</v>
      </c>
      <c r="J703" t="s">
        <v>2456</v>
      </c>
      <c r="K703" t="s">
        <v>2457</v>
      </c>
      <c r="L703" s="1">
        <v>46087</v>
      </c>
      <c r="M703" t="s">
        <v>819</v>
      </c>
      <c r="N703" t="s">
        <v>1</v>
      </c>
      <c r="O703" t="s">
        <v>0</v>
      </c>
      <c r="P703" t="s">
        <v>2458</v>
      </c>
      <c r="Q703" t="s">
        <v>2459</v>
      </c>
      <c r="R703" s="2">
        <v>13290</v>
      </c>
      <c r="S703" s="37">
        <f>Tabla1[[#This Row],[Valor total]]/'T.C.'!$B$2</f>
        <v>3852.173913043478</v>
      </c>
      <c r="T703" t="s">
        <v>2</v>
      </c>
      <c r="U703" t="s">
        <v>3</v>
      </c>
    </row>
    <row r="704" spans="1:21" x14ac:dyDescent="0.25">
      <c r="A704" t="s">
        <v>4</v>
      </c>
      <c r="B704" t="str">
        <f>LEFT(Tabla1[[#This Row],[Organización compras]],2)</f>
        <v>CL</v>
      </c>
      <c r="C704" t="s">
        <v>339</v>
      </c>
      <c r="D704">
        <v>602</v>
      </c>
      <c r="E704" t="str">
        <f>VLOOKUP(Tabla1[[#This Row],[Grupo de compras]],'Grupo compras'!$A$1:$B$115,2,FALSE)</f>
        <v>CL Ops Mall</v>
      </c>
      <c r="F704" t="s">
        <v>1068</v>
      </c>
      <c r="G704" t="str">
        <f>LEFT(Tabla1[[#This Row],[Solicitud de pedido]],2)</f>
        <v>12</v>
      </c>
      <c r="H704" t="s">
        <v>2460</v>
      </c>
      <c r="I704" t="s">
        <v>88</v>
      </c>
      <c r="J704" t="s">
        <v>2461</v>
      </c>
      <c r="K704" t="s">
        <v>2462</v>
      </c>
      <c r="L704" s="1">
        <v>46049</v>
      </c>
      <c r="M704" t="s">
        <v>1072</v>
      </c>
      <c r="N704" t="s">
        <v>1</v>
      </c>
      <c r="O704" t="s">
        <v>5</v>
      </c>
      <c r="P704" t="s">
        <v>41</v>
      </c>
      <c r="Q704" t="s">
        <v>42</v>
      </c>
      <c r="R704" s="2">
        <v>3559474</v>
      </c>
      <c r="S704" s="37">
        <f>Tabla1[[#This Row],[Valor total]]/'T.C.'!$B$3</f>
        <v>3844.2150054539761</v>
      </c>
      <c r="T704" t="s">
        <v>6</v>
      </c>
      <c r="U704" t="s">
        <v>3</v>
      </c>
    </row>
    <row r="705" spans="1:21" x14ac:dyDescent="0.25">
      <c r="A705" t="s">
        <v>7</v>
      </c>
      <c r="B705" t="str">
        <f>LEFT(Tabla1[[#This Row],[Organización compras]],2)</f>
        <v>CL</v>
      </c>
      <c r="C705" t="s">
        <v>339</v>
      </c>
      <c r="D705">
        <v>626</v>
      </c>
      <c r="E705" t="str">
        <f>VLOOKUP(Tabla1[[#This Row],[Grupo de compras]],'Grupo compras'!$A$1:$B$115,2,FALSE)</f>
        <v>CL Proyectos 3</v>
      </c>
      <c r="F705" t="s">
        <v>58</v>
      </c>
      <c r="G705" t="str">
        <f>LEFT(Tabla1[[#This Row],[Solicitud de pedido]],2)</f>
        <v>12</v>
      </c>
      <c r="H705" t="s">
        <v>2463</v>
      </c>
      <c r="I705" t="s">
        <v>88</v>
      </c>
      <c r="J705" t="s">
        <v>2464</v>
      </c>
      <c r="K705" t="s">
        <v>2465</v>
      </c>
      <c r="L705" s="1">
        <v>46049</v>
      </c>
      <c r="M705" t="s">
        <v>26</v>
      </c>
      <c r="N705" t="s">
        <v>1</v>
      </c>
      <c r="O705" t="s">
        <v>0</v>
      </c>
      <c r="P705" t="s">
        <v>2466</v>
      </c>
      <c r="Q705" t="s">
        <v>2467</v>
      </c>
      <c r="R705" s="2">
        <v>92</v>
      </c>
      <c r="S705" s="37">
        <f>Tabla1[[#This Row],[Valor total]]/'T.C.'!$B$4</f>
        <v>3833.333333333333</v>
      </c>
      <c r="T705" t="s">
        <v>11</v>
      </c>
      <c r="U705" t="s">
        <v>3</v>
      </c>
    </row>
    <row r="706" spans="1:21" x14ac:dyDescent="0.25">
      <c r="A706" t="s">
        <v>369</v>
      </c>
      <c r="B706" t="str">
        <f>LEFT(Tabla1[[#This Row],[Organización compras]],2)</f>
        <v>PE</v>
      </c>
      <c r="C706" t="s">
        <v>681</v>
      </c>
      <c r="D706">
        <v>802</v>
      </c>
      <c r="E706" t="str">
        <f>VLOOKUP(Tabla1[[#This Row],[Grupo de compras]],'Grupo compras'!$A$1:$B$115,2,FALSE)</f>
        <v>PE Ops Mall</v>
      </c>
      <c r="F706" t="s">
        <v>370</v>
      </c>
      <c r="H706" t="s">
        <v>12368</v>
      </c>
      <c r="I706" t="s">
        <v>88</v>
      </c>
      <c r="J706" t="s">
        <v>12369</v>
      </c>
      <c r="K706" t="s">
        <v>12370</v>
      </c>
      <c r="L706" s="1">
        <v>46098</v>
      </c>
      <c r="M706" t="s">
        <v>370</v>
      </c>
      <c r="N706" t="s">
        <v>1</v>
      </c>
      <c r="O706" t="s">
        <v>0</v>
      </c>
      <c r="P706" t="s">
        <v>545</v>
      </c>
      <c r="Q706" t="s">
        <v>546</v>
      </c>
      <c r="R706" s="2">
        <v>13200</v>
      </c>
      <c r="S706" s="37">
        <f>Tabla1[[#This Row],[Valor total]]/'T.C.'!$B$2</f>
        <v>3826.086956521739</v>
      </c>
      <c r="T706" t="s">
        <v>2</v>
      </c>
      <c r="U706" t="s">
        <v>3</v>
      </c>
    </row>
    <row r="707" spans="1:21" x14ac:dyDescent="0.25">
      <c r="A707" t="s">
        <v>4</v>
      </c>
      <c r="B707" t="str">
        <f>LEFT(Tabla1[[#This Row],[Organización compras]],2)</f>
        <v>CL</v>
      </c>
      <c r="C707" t="s">
        <v>339</v>
      </c>
      <c r="D707">
        <v>601</v>
      </c>
      <c r="E707" t="str">
        <f>VLOOKUP(Tabla1[[#This Row],[Grupo de compras]],'Grupo compras'!$A$1:$B$115,2,FALSE)</f>
        <v>CL Center Manager</v>
      </c>
      <c r="F707" t="s">
        <v>1068</v>
      </c>
      <c r="G707" t="str">
        <f>LEFT(Tabla1[[#This Row],[Solicitud de pedido]],2)</f>
        <v>12</v>
      </c>
      <c r="H707" t="s">
        <v>2468</v>
      </c>
      <c r="I707" t="s">
        <v>88</v>
      </c>
      <c r="J707" t="s">
        <v>2469</v>
      </c>
      <c r="K707" t="s">
        <v>2470</v>
      </c>
      <c r="L707" s="1">
        <v>46047</v>
      </c>
      <c r="M707" t="s">
        <v>2162</v>
      </c>
      <c r="N707" t="s">
        <v>1</v>
      </c>
      <c r="O707" t="s">
        <v>0</v>
      </c>
      <c r="P707" t="s">
        <v>2471</v>
      </c>
      <c r="Q707" t="s">
        <v>2472</v>
      </c>
      <c r="R707" s="2">
        <v>3542500</v>
      </c>
      <c r="S707" s="37">
        <f>Tabla1[[#This Row],[Valor total]]/'T.C.'!$B$3</f>
        <v>3825.8831661140694</v>
      </c>
      <c r="T707" t="s">
        <v>6</v>
      </c>
      <c r="U707" t="s">
        <v>3</v>
      </c>
    </row>
    <row r="708" spans="1:21" x14ac:dyDescent="0.25">
      <c r="A708" t="s">
        <v>16</v>
      </c>
      <c r="B708" t="str">
        <f>LEFT(Tabla1[[#This Row],[Organización compras]],2)</f>
        <v>PE</v>
      </c>
      <c r="C708" t="s">
        <v>681</v>
      </c>
      <c r="D708">
        <v>928</v>
      </c>
      <c r="E708" t="str">
        <f>VLOOKUP(Tabla1[[#This Row],[Grupo de compras]],'Grupo compras'!$A$1:$B$115,2,FALSE)</f>
        <v>Corp Gest Riesgo</v>
      </c>
      <c r="F708" t="s">
        <v>85</v>
      </c>
      <c r="G708" t="str">
        <f>LEFT(Tabla1[[#This Row],[Solicitud de pedido]],2)</f>
        <v>14</v>
      </c>
      <c r="H708" t="s">
        <v>2473</v>
      </c>
      <c r="I708" t="s">
        <v>88</v>
      </c>
      <c r="J708" t="s">
        <v>2474</v>
      </c>
      <c r="K708" t="s">
        <v>2475</v>
      </c>
      <c r="L708" s="1">
        <v>46083</v>
      </c>
      <c r="M708" t="s">
        <v>74</v>
      </c>
      <c r="N708" t="s">
        <v>46</v>
      </c>
      <c r="O708" t="s">
        <v>0</v>
      </c>
      <c r="P708" t="s">
        <v>2476</v>
      </c>
      <c r="Q708" t="s">
        <v>2477</v>
      </c>
      <c r="R708" s="2">
        <v>13197.72</v>
      </c>
      <c r="S708" s="37">
        <f>Tabla1[[#This Row],[Valor total]]/'T.C.'!$B$2</f>
        <v>3825.4260869565214</v>
      </c>
      <c r="T708" t="s">
        <v>2</v>
      </c>
      <c r="U708" t="s">
        <v>3</v>
      </c>
    </row>
    <row r="709" spans="1:21" x14ac:dyDescent="0.25">
      <c r="A709" t="s">
        <v>7</v>
      </c>
      <c r="B709" t="str">
        <f>LEFT(Tabla1[[#This Row],[Organización compras]],2)</f>
        <v>CL</v>
      </c>
      <c r="C709" t="s">
        <v>339</v>
      </c>
      <c r="D709">
        <v>604</v>
      </c>
      <c r="E709" t="str">
        <f>VLOOKUP(Tabla1[[#This Row],[Grupo de compras]],'Grupo compras'!$A$1:$B$115,2,FALSE)</f>
        <v>CL Marketing Mall</v>
      </c>
      <c r="F709" t="s">
        <v>59</v>
      </c>
      <c r="G709" t="str">
        <f>LEFT(Tabla1[[#This Row],[Solicitud de pedido]],2)</f>
        <v>12</v>
      </c>
      <c r="H709" t="s">
        <v>2478</v>
      </c>
      <c r="I709" t="s">
        <v>88</v>
      </c>
      <c r="J709" t="s">
        <v>2479</v>
      </c>
      <c r="K709" t="s">
        <v>2480</v>
      </c>
      <c r="L709" s="1">
        <v>46035</v>
      </c>
      <c r="M709" t="s">
        <v>59</v>
      </c>
      <c r="N709" t="s">
        <v>1</v>
      </c>
      <c r="O709" t="s">
        <v>0</v>
      </c>
      <c r="P709" t="s">
        <v>1388</v>
      </c>
      <c r="Q709" t="s">
        <v>1389</v>
      </c>
      <c r="R709" s="2">
        <v>3523646</v>
      </c>
      <c r="S709" s="37">
        <f>Tabla1[[#This Row],[Valor total]]/'T.C.'!$B$3</f>
        <v>3805.5209357078829</v>
      </c>
      <c r="T709" t="s">
        <v>6</v>
      </c>
      <c r="U709" t="s">
        <v>3</v>
      </c>
    </row>
    <row r="710" spans="1:21" x14ac:dyDescent="0.25">
      <c r="A710" t="s">
        <v>751</v>
      </c>
      <c r="B710" t="str">
        <f>LEFT(Tabla1[[#This Row],[Organización compras]],2)</f>
        <v>PE</v>
      </c>
      <c r="C710" t="s">
        <v>340</v>
      </c>
      <c r="D710">
        <v>816</v>
      </c>
      <c r="E710" t="str">
        <f>VLOOKUP(Tabla1[[#This Row],[Grupo de compras]],'Grupo compras'!$A$1:$B$115,2,FALSE)</f>
        <v>PE Sgcia Infra</v>
      </c>
      <c r="F710" t="s">
        <v>933</v>
      </c>
      <c r="G710" t="str">
        <f>LEFT(Tabla1[[#This Row],[Solicitud de pedido]],2)</f>
        <v>12</v>
      </c>
      <c r="H710" t="s">
        <v>2481</v>
      </c>
      <c r="I710" t="s">
        <v>88</v>
      </c>
      <c r="J710" t="s">
        <v>2482</v>
      </c>
      <c r="K710" t="s">
        <v>2483</v>
      </c>
      <c r="L710" s="1">
        <v>46079</v>
      </c>
      <c r="M710" t="s">
        <v>400</v>
      </c>
      <c r="N710" t="s">
        <v>1</v>
      </c>
      <c r="O710" t="s">
        <v>5</v>
      </c>
      <c r="P710" t="s">
        <v>2484</v>
      </c>
      <c r="Q710" t="s">
        <v>2485</v>
      </c>
      <c r="R710" s="2">
        <v>3800</v>
      </c>
      <c r="S710" s="37">
        <f>Tabla1[[#This Row],[Valor total]]</f>
        <v>3800</v>
      </c>
      <c r="T710" t="s">
        <v>662</v>
      </c>
      <c r="U710" t="s">
        <v>3</v>
      </c>
    </row>
    <row r="711" spans="1:21" x14ac:dyDescent="0.25">
      <c r="A711" t="s">
        <v>925</v>
      </c>
      <c r="B711" t="str">
        <f>LEFT(Tabla1[[#This Row],[Organización compras]],2)</f>
        <v>PE</v>
      </c>
      <c r="C711" t="s">
        <v>340</v>
      </c>
      <c r="D711">
        <v>803</v>
      </c>
      <c r="E711" t="str">
        <f>VLOOKUP(Tabla1[[#This Row],[Grupo de compras]],'Grupo compras'!$A$1:$B$115,2,FALSE)</f>
        <v>PE Ops Out/Strips</v>
      </c>
      <c r="F711" t="s">
        <v>371</v>
      </c>
      <c r="G711" t="str">
        <f>LEFT(Tabla1[[#This Row],[Solicitud de pedido]],2)</f>
        <v>14</v>
      </c>
      <c r="H711" t="s">
        <v>2486</v>
      </c>
      <c r="I711" t="s">
        <v>88</v>
      </c>
      <c r="J711" t="s">
        <v>2487</v>
      </c>
      <c r="K711" t="s">
        <v>2488</v>
      </c>
      <c r="L711" s="1">
        <v>46071</v>
      </c>
      <c r="M711" t="s">
        <v>556</v>
      </c>
      <c r="N711" t="s">
        <v>46</v>
      </c>
      <c r="O711" t="s">
        <v>5</v>
      </c>
      <c r="P711" t="s">
        <v>119</v>
      </c>
      <c r="Q711" t="s">
        <v>120</v>
      </c>
      <c r="R711" s="2">
        <v>13104</v>
      </c>
      <c r="S711" s="37">
        <f>Tabla1[[#This Row],[Valor total]]/'T.C.'!$B$2</f>
        <v>3798.260869565217</v>
      </c>
      <c r="T711" t="s">
        <v>2</v>
      </c>
      <c r="U711" t="s">
        <v>3</v>
      </c>
    </row>
    <row r="712" spans="1:21" x14ac:dyDescent="0.25">
      <c r="A712" t="s">
        <v>925</v>
      </c>
      <c r="B712" t="str">
        <f>LEFT(Tabla1[[#This Row],[Organización compras]],2)</f>
        <v>PE</v>
      </c>
      <c r="C712" t="s">
        <v>340</v>
      </c>
      <c r="D712">
        <v>803</v>
      </c>
      <c r="E712" t="str">
        <f>VLOOKUP(Tabla1[[#This Row],[Grupo de compras]],'Grupo compras'!$A$1:$B$115,2,FALSE)</f>
        <v>PE Ops Out/Strips</v>
      </c>
      <c r="F712" t="s">
        <v>371</v>
      </c>
      <c r="G712" t="str">
        <f>LEFT(Tabla1[[#This Row],[Solicitud de pedido]],2)</f>
        <v>14</v>
      </c>
      <c r="H712" t="s">
        <v>2486</v>
      </c>
      <c r="I712" t="s">
        <v>89</v>
      </c>
      <c r="J712" t="s">
        <v>2487</v>
      </c>
      <c r="K712" t="s">
        <v>2488</v>
      </c>
      <c r="L712" s="1">
        <v>46071</v>
      </c>
      <c r="M712" t="s">
        <v>556</v>
      </c>
      <c r="N712" t="s">
        <v>46</v>
      </c>
      <c r="O712" t="s">
        <v>5</v>
      </c>
      <c r="P712" t="s">
        <v>119</v>
      </c>
      <c r="Q712" t="s">
        <v>120</v>
      </c>
      <c r="R712" s="2">
        <v>13104</v>
      </c>
      <c r="S712" s="37">
        <f>Tabla1[[#This Row],[Valor total]]/'T.C.'!$B$2</f>
        <v>3798.260869565217</v>
      </c>
      <c r="T712" t="s">
        <v>2</v>
      </c>
      <c r="U712" t="s">
        <v>3</v>
      </c>
    </row>
    <row r="713" spans="1:21" x14ac:dyDescent="0.25">
      <c r="A713" t="s">
        <v>925</v>
      </c>
      <c r="B713" t="str">
        <f>LEFT(Tabla1[[#This Row],[Organización compras]],2)</f>
        <v>PE</v>
      </c>
      <c r="C713" t="s">
        <v>340</v>
      </c>
      <c r="D713">
        <v>803</v>
      </c>
      <c r="E713" t="str">
        <f>VLOOKUP(Tabla1[[#This Row],[Grupo de compras]],'Grupo compras'!$A$1:$B$115,2,FALSE)</f>
        <v>PE Ops Out/Strips</v>
      </c>
      <c r="F713" t="s">
        <v>371</v>
      </c>
      <c r="G713" t="str">
        <f>LEFT(Tabla1[[#This Row],[Solicitud de pedido]],2)</f>
        <v>14</v>
      </c>
      <c r="H713" t="s">
        <v>2486</v>
      </c>
      <c r="I713" t="s">
        <v>99</v>
      </c>
      <c r="J713" t="s">
        <v>2487</v>
      </c>
      <c r="K713" t="s">
        <v>2488</v>
      </c>
      <c r="L713" s="1">
        <v>46071</v>
      </c>
      <c r="M713" t="s">
        <v>556</v>
      </c>
      <c r="N713" t="s">
        <v>46</v>
      </c>
      <c r="O713" t="s">
        <v>5</v>
      </c>
      <c r="P713" t="s">
        <v>119</v>
      </c>
      <c r="Q713" t="s">
        <v>120</v>
      </c>
      <c r="R713" s="2">
        <v>13104</v>
      </c>
      <c r="S713" s="37">
        <f>Tabla1[[#This Row],[Valor total]]/'T.C.'!$B$2</f>
        <v>3798.260869565217</v>
      </c>
      <c r="T713" t="s">
        <v>2</v>
      </c>
      <c r="U713" t="s">
        <v>3</v>
      </c>
    </row>
    <row r="714" spans="1:21" x14ac:dyDescent="0.25">
      <c r="A714" t="s">
        <v>925</v>
      </c>
      <c r="B714" t="str">
        <f>LEFT(Tabla1[[#This Row],[Organización compras]],2)</f>
        <v>PE</v>
      </c>
      <c r="C714" t="s">
        <v>340</v>
      </c>
      <c r="D714">
        <v>803</v>
      </c>
      <c r="E714" t="str">
        <f>VLOOKUP(Tabla1[[#This Row],[Grupo de compras]],'Grupo compras'!$A$1:$B$115,2,FALSE)</f>
        <v>PE Ops Out/Strips</v>
      </c>
      <c r="F714" t="s">
        <v>371</v>
      </c>
      <c r="G714" t="str">
        <f>LEFT(Tabla1[[#This Row],[Solicitud de pedido]],2)</f>
        <v>14</v>
      </c>
      <c r="H714" t="s">
        <v>2486</v>
      </c>
      <c r="I714" t="s">
        <v>100</v>
      </c>
      <c r="J714" t="s">
        <v>2487</v>
      </c>
      <c r="K714" t="s">
        <v>2488</v>
      </c>
      <c r="L714" s="1">
        <v>46071</v>
      </c>
      <c r="M714" t="s">
        <v>556</v>
      </c>
      <c r="N714" t="s">
        <v>46</v>
      </c>
      <c r="O714" t="s">
        <v>5</v>
      </c>
      <c r="P714" t="s">
        <v>119</v>
      </c>
      <c r="Q714" t="s">
        <v>120</v>
      </c>
      <c r="R714" s="2">
        <v>13104</v>
      </c>
      <c r="S714" s="37">
        <f>Tabla1[[#This Row],[Valor total]]/'T.C.'!$B$2</f>
        <v>3798.260869565217</v>
      </c>
      <c r="T714" t="s">
        <v>2</v>
      </c>
      <c r="U714" t="s">
        <v>3</v>
      </c>
    </row>
    <row r="715" spans="1:21" x14ac:dyDescent="0.25">
      <c r="A715" t="s">
        <v>925</v>
      </c>
      <c r="B715" t="str">
        <f>LEFT(Tabla1[[#This Row],[Organización compras]],2)</f>
        <v>PE</v>
      </c>
      <c r="C715" t="s">
        <v>340</v>
      </c>
      <c r="D715">
        <v>803</v>
      </c>
      <c r="E715" t="str">
        <f>VLOOKUP(Tabla1[[#This Row],[Grupo de compras]],'Grupo compras'!$A$1:$B$115,2,FALSE)</f>
        <v>PE Ops Out/Strips</v>
      </c>
      <c r="F715" t="s">
        <v>371</v>
      </c>
      <c r="G715" t="str">
        <f>LEFT(Tabla1[[#This Row],[Solicitud de pedido]],2)</f>
        <v>14</v>
      </c>
      <c r="H715" t="s">
        <v>2486</v>
      </c>
      <c r="I715" t="s">
        <v>101</v>
      </c>
      <c r="J715" t="s">
        <v>2487</v>
      </c>
      <c r="K715" t="s">
        <v>2488</v>
      </c>
      <c r="L715" s="1">
        <v>46071</v>
      </c>
      <c r="M715" t="s">
        <v>556</v>
      </c>
      <c r="N715" t="s">
        <v>46</v>
      </c>
      <c r="O715" t="s">
        <v>5</v>
      </c>
      <c r="P715" t="s">
        <v>119</v>
      </c>
      <c r="Q715" t="s">
        <v>120</v>
      </c>
      <c r="R715" s="2">
        <v>13104</v>
      </c>
      <c r="S715" s="37">
        <f>Tabla1[[#This Row],[Valor total]]/'T.C.'!$B$2</f>
        <v>3798.260869565217</v>
      </c>
      <c r="T715" t="s">
        <v>2</v>
      </c>
      <c r="U715" t="s">
        <v>3</v>
      </c>
    </row>
    <row r="716" spans="1:21" x14ac:dyDescent="0.25">
      <c r="A716" t="s">
        <v>925</v>
      </c>
      <c r="B716" t="str">
        <f>LEFT(Tabla1[[#This Row],[Organización compras]],2)</f>
        <v>PE</v>
      </c>
      <c r="C716" t="s">
        <v>340</v>
      </c>
      <c r="D716">
        <v>803</v>
      </c>
      <c r="E716" t="str">
        <f>VLOOKUP(Tabla1[[#This Row],[Grupo de compras]],'Grupo compras'!$A$1:$B$115,2,FALSE)</f>
        <v>PE Ops Out/Strips</v>
      </c>
      <c r="F716" t="s">
        <v>371</v>
      </c>
      <c r="G716" t="str">
        <f>LEFT(Tabla1[[#This Row],[Solicitud de pedido]],2)</f>
        <v>14</v>
      </c>
      <c r="H716" t="s">
        <v>2486</v>
      </c>
      <c r="I716" t="s">
        <v>102</v>
      </c>
      <c r="J716" t="s">
        <v>2487</v>
      </c>
      <c r="K716" t="s">
        <v>2488</v>
      </c>
      <c r="L716" s="1">
        <v>46071</v>
      </c>
      <c r="M716" t="s">
        <v>556</v>
      </c>
      <c r="N716" t="s">
        <v>46</v>
      </c>
      <c r="O716" t="s">
        <v>5</v>
      </c>
      <c r="P716" t="s">
        <v>119</v>
      </c>
      <c r="Q716" t="s">
        <v>120</v>
      </c>
      <c r="R716" s="2">
        <v>13104</v>
      </c>
      <c r="S716" s="37">
        <f>Tabla1[[#This Row],[Valor total]]/'T.C.'!$B$2</f>
        <v>3798.260869565217</v>
      </c>
      <c r="T716" t="s">
        <v>2</v>
      </c>
      <c r="U716" t="s">
        <v>3</v>
      </c>
    </row>
    <row r="717" spans="1:21" x14ac:dyDescent="0.25">
      <c r="A717" t="s">
        <v>925</v>
      </c>
      <c r="B717" t="str">
        <f>LEFT(Tabla1[[#This Row],[Organización compras]],2)</f>
        <v>PE</v>
      </c>
      <c r="C717" t="s">
        <v>340</v>
      </c>
      <c r="D717">
        <v>803</v>
      </c>
      <c r="E717" t="str">
        <f>VLOOKUP(Tabla1[[#This Row],[Grupo de compras]],'Grupo compras'!$A$1:$B$115,2,FALSE)</f>
        <v>PE Ops Out/Strips</v>
      </c>
      <c r="F717" t="s">
        <v>371</v>
      </c>
      <c r="G717" t="str">
        <f>LEFT(Tabla1[[#This Row],[Solicitud de pedido]],2)</f>
        <v>14</v>
      </c>
      <c r="H717" t="s">
        <v>2486</v>
      </c>
      <c r="I717" t="s">
        <v>103</v>
      </c>
      <c r="J717" t="s">
        <v>2487</v>
      </c>
      <c r="K717" t="s">
        <v>2488</v>
      </c>
      <c r="L717" s="1">
        <v>46071</v>
      </c>
      <c r="M717" t="s">
        <v>556</v>
      </c>
      <c r="N717" t="s">
        <v>46</v>
      </c>
      <c r="O717" t="s">
        <v>5</v>
      </c>
      <c r="P717" t="s">
        <v>119</v>
      </c>
      <c r="Q717" t="s">
        <v>120</v>
      </c>
      <c r="R717" s="2">
        <v>13104</v>
      </c>
      <c r="S717" s="37">
        <f>Tabla1[[#This Row],[Valor total]]/'T.C.'!$B$2</f>
        <v>3798.260869565217</v>
      </c>
      <c r="T717" t="s">
        <v>2</v>
      </c>
      <c r="U717" t="s">
        <v>3</v>
      </c>
    </row>
    <row r="718" spans="1:21" x14ac:dyDescent="0.25">
      <c r="A718" t="s">
        <v>925</v>
      </c>
      <c r="B718" t="str">
        <f>LEFT(Tabla1[[#This Row],[Organización compras]],2)</f>
        <v>PE</v>
      </c>
      <c r="C718" t="s">
        <v>340</v>
      </c>
      <c r="D718">
        <v>803</v>
      </c>
      <c r="E718" t="str">
        <f>VLOOKUP(Tabla1[[#This Row],[Grupo de compras]],'Grupo compras'!$A$1:$B$115,2,FALSE)</f>
        <v>PE Ops Out/Strips</v>
      </c>
      <c r="F718" t="s">
        <v>371</v>
      </c>
      <c r="G718" t="str">
        <f>LEFT(Tabla1[[#This Row],[Solicitud de pedido]],2)</f>
        <v>14</v>
      </c>
      <c r="H718" t="s">
        <v>2486</v>
      </c>
      <c r="I718" t="s">
        <v>104</v>
      </c>
      <c r="J718" t="s">
        <v>2487</v>
      </c>
      <c r="K718" t="s">
        <v>2488</v>
      </c>
      <c r="L718" s="1">
        <v>46071</v>
      </c>
      <c r="M718" t="s">
        <v>556</v>
      </c>
      <c r="N718" t="s">
        <v>46</v>
      </c>
      <c r="O718" t="s">
        <v>5</v>
      </c>
      <c r="P718" t="s">
        <v>119</v>
      </c>
      <c r="Q718" t="s">
        <v>120</v>
      </c>
      <c r="R718" s="2">
        <v>13104</v>
      </c>
      <c r="S718" s="37">
        <f>Tabla1[[#This Row],[Valor total]]/'T.C.'!$B$2</f>
        <v>3798.260869565217</v>
      </c>
      <c r="T718" t="s">
        <v>2</v>
      </c>
      <c r="U718" t="s">
        <v>3</v>
      </c>
    </row>
    <row r="719" spans="1:21" x14ac:dyDescent="0.25">
      <c r="A719" t="s">
        <v>925</v>
      </c>
      <c r="B719" t="str">
        <f>LEFT(Tabla1[[#This Row],[Organización compras]],2)</f>
        <v>PE</v>
      </c>
      <c r="C719" t="s">
        <v>340</v>
      </c>
      <c r="D719">
        <v>803</v>
      </c>
      <c r="E719" t="str">
        <f>VLOOKUP(Tabla1[[#This Row],[Grupo de compras]],'Grupo compras'!$A$1:$B$115,2,FALSE)</f>
        <v>PE Ops Out/Strips</v>
      </c>
      <c r="F719" t="s">
        <v>371</v>
      </c>
      <c r="G719" t="str">
        <f>LEFT(Tabla1[[#This Row],[Solicitud de pedido]],2)</f>
        <v>14</v>
      </c>
      <c r="H719" t="s">
        <v>2486</v>
      </c>
      <c r="I719" t="s">
        <v>105</v>
      </c>
      <c r="J719" t="s">
        <v>2487</v>
      </c>
      <c r="K719" t="s">
        <v>2488</v>
      </c>
      <c r="L719" s="1">
        <v>46071</v>
      </c>
      <c r="M719" t="s">
        <v>556</v>
      </c>
      <c r="N719" t="s">
        <v>46</v>
      </c>
      <c r="O719" t="s">
        <v>5</v>
      </c>
      <c r="P719" t="s">
        <v>119</v>
      </c>
      <c r="Q719" t="s">
        <v>120</v>
      </c>
      <c r="R719" s="2">
        <v>13104</v>
      </c>
      <c r="S719" s="37">
        <f>Tabla1[[#This Row],[Valor total]]/'T.C.'!$B$2</f>
        <v>3798.260869565217</v>
      </c>
      <c r="T719" t="s">
        <v>2</v>
      </c>
      <c r="U719" t="s">
        <v>3</v>
      </c>
    </row>
    <row r="720" spans="1:21" x14ac:dyDescent="0.25">
      <c r="A720" t="s">
        <v>925</v>
      </c>
      <c r="B720" t="str">
        <f>LEFT(Tabla1[[#This Row],[Organización compras]],2)</f>
        <v>PE</v>
      </c>
      <c r="C720" t="s">
        <v>340</v>
      </c>
      <c r="D720">
        <v>803</v>
      </c>
      <c r="E720" t="str">
        <f>VLOOKUP(Tabla1[[#This Row],[Grupo de compras]],'Grupo compras'!$A$1:$B$115,2,FALSE)</f>
        <v>PE Ops Out/Strips</v>
      </c>
      <c r="F720" t="s">
        <v>371</v>
      </c>
      <c r="G720" t="str">
        <f>LEFT(Tabla1[[#This Row],[Solicitud de pedido]],2)</f>
        <v>14</v>
      </c>
      <c r="H720" t="s">
        <v>2486</v>
      </c>
      <c r="I720" t="s">
        <v>106</v>
      </c>
      <c r="J720" t="s">
        <v>2487</v>
      </c>
      <c r="K720" t="s">
        <v>2488</v>
      </c>
      <c r="L720" s="1">
        <v>46071</v>
      </c>
      <c r="M720" t="s">
        <v>556</v>
      </c>
      <c r="N720" t="s">
        <v>46</v>
      </c>
      <c r="O720" t="s">
        <v>5</v>
      </c>
      <c r="P720" t="s">
        <v>119</v>
      </c>
      <c r="Q720" t="s">
        <v>120</v>
      </c>
      <c r="R720" s="2">
        <v>13104</v>
      </c>
      <c r="S720" s="37">
        <f>Tabla1[[#This Row],[Valor total]]/'T.C.'!$B$2</f>
        <v>3798.260869565217</v>
      </c>
      <c r="T720" t="s">
        <v>2</v>
      </c>
      <c r="U720" t="s">
        <v>3</v>
      </c>
    </row>
    <row r="721" spans="1:21" x14ac:dyDescent="0.25">
      <c r="A721" t="s">
        <v>925</v>
      </c>
      <c r="B721" t="str">
        <f>LEFT(Tabla1[[#This Row],[Organización compras]],2)</f>
        <v>PE</v>
      </c>
      <c r="C721" t="s">
        <v>340</v>
      </c>
      <c r="D721">
        <v>803</v>
      </c>
      <c r="E721" t="str">
        <f>VLOOKUP(Tabla1[[#This Row],[Grupo de compras]],'Grupo compras'!$A$1:$B$115,2,FALSE)</f>
        <v>PE Ops Out/Strips</v>
      </c>
      <c r="F721" t="s">
        <v>371</v>
      </c>
      <c r="G721" t="str">
        <f>LEFT(Tabla1[[#This Row],[Solicitud de pedido]],2)</f>
        <v>14</v>
      </c>
      <c r="H721" t="s">
        <v>2486</v>
      </c>
      <c r="I721" t="s">
        <v>107</v>
      </c>
      <c r="J721" t="s">
        <v>2487</v>
      </c>
      <c r="K721" t="s">
        <v>2488</v>
      </c>
      <c r="L721" s="1">
        <v>46071</v>
      </c>
      <c r="M721" t="s">
        <v>556</v>
      </c>
      <c r="N721" t="s">
        <v>46</v>
      </c>
      <c r="O721" t="s">
        <v>5</v>
      </c>
      <c r="P721" t="s">
        <v>119</v>
      </c>
      <c r="Q721" t="s">
        <v>120</v>
      </c>
      <c r="R721" s="2">
        <v>13104</v>
      </c>
      <c r="S721" s="37">
        <f>Tabla1[[#This Row],[Valor total]]/'T.C.'!$B$2</f>
        <v>3798.260869565217</v>
      </c>
      <c r="T721" t="s">
        <v>2</v>
      </c>
      <c r="U721" t="s">
        <v>3</v>
      </c>
    </row>
    <row r="722" spans="1:21" x14ac:dyDescent="0.25">
      <c r="A722" t="s">
        <v>925</v>
      </c>
      <c r="B722" t="str">
        <f>LEFT(Tabla1[[#This Row],[Organización compras]],2)</f>
        <v>PE</v>
      </c>
      <c r="C722" t="s">
        <v>340</v>
      </c>
      <c r="D722">
        <v>803</v>
      </c>
      <c r="E722" t="str">
        <f>VLOOKUP(Tabla1[[#This Row],[Grupo de compras]],'Grupo compras'!$A$1:$B$115,2,FALSE)</f>
        <v>PE Ops Out/Strips</v>
      </c>
      <c r="F722" t="s">
        <v>371</v>
      </c>
      <c r="G722" t="str">
        <f>LEFT(Tabla1[[#This Row],[Solicitud de pedido]],2)</f>
        <v>14</v>
      </c>
      <c r="H722" t="s">
        <v>2486</v>
      </c>
      <c r="I722" t="s">
        <v>1502</v>
      </c>
      <c r="J722" t="s">
        <v>2487</v>
      </c>
      <c r="K722" t="s">
        <v>2488</v>
      </c>
      <c r="L722" s="1">
        <v>46071</v>
      </c>
      <c r="M722" t="s">
        <v>556</v>
      </c>
      <c r="N722" t="s">
        <v>46</v>
      </c>
      <c r="O722" t="s">
        <v>5</v>
      </c>
      <c r="P722" t="s">
        <v>119</v>
      </c>
      <c r="Q722" t="s">
        <v>120</v>
      </c>
      <c r="R722" s="2">
        <v>13104</v>
      </c>
      <c r="S722" s="37">
        <f>Tabla1[[#This Row],[Valor total]]/'T.C.'!$B$2</f>
        <v>3798.260869565217</v>
      </c>
      <c r="T722" t="s">
        <v>2</v>
      </c>
      <c r="U722" t="s">
        <v>3</v>
      </c>
    </row>
    <row r="723" spans="1:21" x14ac:dyDescent="0.25">
      <c r="A723" t="s">
        <v>90</v>
      </c>
      <c r="B723" t="str">
        <f>LEFT(Tabla1[[#This Row],[Organización compras]],2)</f>
        <v>CL</v>
      </c>
      <c r="C723" t="s">
        <v>339</v>
      </c>
      <c r="D723">
        <v>602</v>
      </c>
      <c r="E723" t="str">
        <f>VLOOKUP(Tabla1[[#This Row],[Grupo de compras]],'Grupo compras'!$A$1:$B$115,2,FALSE)</f>
        <v>CL Ops Mall</v>
      </c>
      <c r="F723" t="s">
        <v>91</v>
      </c>
      <c r="G723" t="str">
        <f>LEFT(Tabla1[[#This Row],[Solicitud de pedido]],2)</f>
        <v>12</v>
      </c>
      <c r="H723" t="s">
        <v>2489</v>
      </c>
      <c r="I723" t="s">
        <v>88</v>
      </c>
      <c r="J723" t="s">
        <v>2490</v>
      </c>
      <c r="K723" t="s">
        <v>2491</v>
      </c>
      <c r="L723" s="1">
        <v>46035</v>
      </c>
      <c r="M723" t="s">
        <v>91</v>
      </c>
      <c r="N723" t="s">
        <v>1</v>
      </c>
      <c r="O723" t="s">
        <v>0</v>
      </c>
      <c r="P723" t="s">
        <v>111</v>
      </c>
      <c r="Q723" t="s">
        <v>112</v>
      </c>
      <c r="R723" s="2">
        <v>3500000</v>
      </c>
      <c r="S723" s="37">
        <f>Tabla1[[#This Row],[Valor total]]/'T.C.'!$B$3</f>
        <v>3779.9833680731808</v>
      </c>
      <c r="T723" t="s">
        <v>6</v>
      </c>
      <c r="U723" t="s">
        <v>3</v>
      </c>
    </row>
    <row r="724" spans="1:21" x14ac:dyDescent="0.25">
      <c r="A724" t="s">
        <v>7</v>
      </c>
      <c r="B724" t="str">
        <f>LEFT(Tabla1[[#This Row],[Organización compras]],2)</f>
        <v>CL</v>
      </c>
      <c r="C724" t="s">
        <v>339</v>
      </c>
      <c r="D724">
        <v>610</v>
      </c>
      <c r="E724" t="str">
        <f>VLOOKUP(Tabla1[[#This Row],[Grupo de compras]],'Grupo compras'!$A$1:$B$115,2,FALSE)</f>
        <v>CL Área Personas</v>
      </c>
      <c r="F724" t="s">
        <v>1492</v>
      </c>
      <c r="G724" t="str">
        <f>LEFT(Tabla1[[#This Row],[Solicitud de pedido]],2)</f>
        <v>12</v>
      </c>
      <c r="H724" t="s">
        <v>2492</v>
      </c>
      <c r="I724" t="s">
        <v>88</v>
      </c>
      <c r="J724" t="s">
        <v>2493</v>
      </c>
      <c r="K724" t="s">
        <v>1495</v>
      </c>
      <c r="L724" s="1">
        <v>46076</v>
      </c>
      <c r="M724" t="s">
        <v>1492</v>
      </c>
      <c r="N724" t="s">
        <v>1</v>
      </c>
      <c r="O724" t="s">
        <v>5</v>
      </c>
      <c r="P724" t="s">
        <v>2494</v>
      </c>
      <c r="Q724" t="s">
        <v>2495</v>
      </c>
      <c r="R724" s="2">
        <v>3493326</v>
      </c>
      <c r="S724" s="37">
        <f>Tabla1[[#This Row],[Valor total]]/'T.C.'!$B$3</f>
        <v>3772.7754797878893</v>
      </c>
      <c r="T724" t="s">
        <v>6</v>
      </c>
      <c r="U724" t="s">
        <v>3</v>
      </c>
    </row>
    <row r="725" spans="1:21" x14ac:dyDescent="0.25">
      <c r="A725" t="s">
        <v>717</v>
      </c>
      <c r="B725" t="str">
        <f>LEFT(Tabla1[[#This Row],[Organización compras]],2)</f>
        <v>PE</v>
      </c>
      <c r="C725" t="s">
        <v>340</v>
      </c>
      <c r="D725">
        <v>801</v>
      </c>
      <c r="E725" t="str">
        <f>VLOOKUP(Tabla1[[#This Row],[Grupo de compras]],'Grupo compras'!$A$1:$B$115,2,FALSE)</f>
        <v>PE Center Manager</v>
      </c>
      <c r="F725" t="s">
        <v>1233</v>
      </c>
      <c r="H725" t="s">
        <v>11840</v>
      </c>
      <c r="I725" t="s">
        <v>88</v>
      </c>
      <c r="J725" t="s">
        <v>11841</v>
      </c>
      <c r="K725" t="s">
        <v>11842</v>
      </c>
      <c r="L725" s="1">
        <v>46093</v>
      </c>
      <c r="M725" t="s">
        <v>43</v>
      </c>
      <c r="N725" t="s">
        <v>1</v>
      </c>
      <c r="O725" t="s">
        <v>0</v>
      </c>
      <c r="P725" t="s">
        <v>1011</v>
      </c>
      <c r="Q725" t="s">
        <v>1012</v>
      </c>
      <c r="R725" s="2">
        <v>13005.22</v>
      </c>
      <c r="S725" s="37">
        <f>Tabla1[[#This Row],[Valor total]]/'T.C.'!$B$2</f>
        <v>3769.6289855072459</v>
      </c>
      <c r="T725" t="s">
        <v>2</v>
      </c>
      <c r="U725" t="s">
        <v>3</v>
      </c>
    </row>
    <row r="726" spans="1:21" x14ac:dyDescent="0.25">
      <c r="A726" t="s">
        <v>377</v>
      </c>
      <c r="B726" t="str">
        <f>LEFT(Tabla1[[#This Row],[Organización compras]],2)</f>
        <v>PE</v>
      </c>
      <c r="C726" t="s">
        <v>340</v>
      </c>
      <c r="D726">
        <v>816</v>
      </c>
      <c r="E726" t="str">
        <f>VLOOKUP(Tabla1[[#This Row],[Grupo de compras]],'Grupo compras'!$A$1:$B$115,2,FALSE)</f>
        <v>PE Sgcia Infra</v>
      </c>
      <c r="F726" t="s">
        <v>378</v>
      </c>
      <c r="G726" t="str">
        <f>LEFT(Tabla1[[#This Row],[Solicitud de pedido]],2)</f>
        <v>12</v>
      </c>
      <c r="H726" t="s">
        <v>2496</v>
      </c>
      <c r="I726" t="s">
        <v>88</v>
      </c>
      <c r="J726" t="s">
        <v>2497</v>
      </c>
      <c r="K726" t="s">
        <v>2498</v>
      </c>
      <c r="L726" s="1">
        <v>46077</v>
      </c>
      <c r="M726" t="s">
        <v>400</v>
      </c>
      <c r="N726" t="s">
        <v>1</v>
      </c>
      <c r="O726" t="s">
        <v>5</v>
      </c>
      <c r="P726" t="s">
        <v>68</v>
      </c>
      <c r="Q726" t="s">
        <v>69</v>
      </c>
      <c r="R726" s="2">
        <v>13000</v>
      </c>
      <c r="S726" s="37">
        <f>Tabla1[[#This Row],[Valor total]]/'T.C.'!$B$2</f>
        <v>3768.1159420289855</v>
      </c>
      <c r="T726" t="s">
        <v>2</v>
      </c>
      <c r="U726" t="s">
        <v>3</v>
      </c>
    </row>
    <row r="727" spans="1:21" x14ac:dyDescent="0.25">
      <c r="A727" t="s">
        <v>7</v>
      </c>
      <c r="B727" t="str">
        <f>LEFT(Tabla1[[#This Row],[Organización compras]],2)</f>
        <v>CL</v>
      </c>
      <c r="C727" t="s">
        <v>339</v>
      </c>
      <c r="D727">
        <v>613</v>
      </c>
      <c r="E727" t="str">
        <f>VLOOKUP(Tabla1[[#This Row],[Grupo de compras]],'Grupo compras'!$A$1:$B$115,2,FALSE)</f>
        <v>CL Gcia Ops</v>
      </c>
      <c r="F727" t="s">
        <v>1169</v>
      </c>
      <c r="G727" t="str">
        <f>LEFT(Tabla1[[#This Row],[Solicitud de pedido]],2)</f>
        <v>12</v>
      </c>
      <c r="H727" t="s">
        <v>2499</v>
      </c>
      <c r="I727" t="s">
        <v>88</v>
      </c>
      <c r="J727" t="s">
        <v>2500</v>
      </c>
      <c r="K727" t="s">
        <v>2501</v>
      </c>
      <c r="L727" s="1">
        <v>46059</v>
      </c>
      <c r="M727" t="s">
        <v>1173</v>
      </c>
      <c r="N727" t="s">
        <v>1</v>
      </c>
      <c r="O727" t="s">
        <v>0</v>
      </c>
      <c r="P727" t="s">
        <v>2502</v>
      </c>
      <c r="Q727" t="s">
        <v>2503</v>
      </c>
      <c r="R727" s="2">
        <v>90.4</v>
      </c>
      <c r="S727" s="37">
        <f>Tabla1[[#This Row],[Valor total]]/'T.C.'!$B$4</f>
        <v>3766.666666666667</v>
      </c>
      <c r="T727" t="s">
        <v>11</v>
      </c>
      <c r="U727" t="s">
        <v>3</v>
      </c>
    </row>
    <row r="728" spans="1:21" x14ac:dyDescent="0.25">
      <c r="A728" t="s">
        <v>50</v>
      </c>
      <c r="B728" t="str">
        <f>LEFT(Tabla1[[#This Row],[Organización compras]],2)</f>
        <v>CL</v>
      </c>
      <c r="C728" t="s">
        <v>339</v>
      </c>
      <c r="D728">
        <v>602</v>
      </c>
      <c r="E728" t="str">
        <f>VLOOKUP(Tabla1[[#This Row],[Grupo de compras]],'Grupo compras'!$A$1:$B$115,2,FALSE)</f>
        <v>CL Ops Mall</v>
      </c>
      <c r="F728" t="s">
        <v>51</v>
      </c>
      <c r="G728" t="str">
        <f>LEFT(Tabla1[[#This Row],[Solicitud de pedido]],2)</f>
        <v>12</v>
      </c>
      <c r="H728" t="s">
        <v>2504</v>
      </c>
      <c r="I728" t="s">
        <v>88</v>
      </c>
      <c r="J728" t="s">
        <v>2505</v>
      </c>
      <c r="K728" t="s">
        <v>2506</v>
      </c>
      <c r="L728" s="1">
        <v>46063</v>
      </c>
      <c r="M728" t="s">
        <v>52</v>
      </c>
      <c r="N728" t="s">
        <v>1</v>
      </c>
      <c r="O728" t="s">
        <v>0</v>
      </c>
      <c r="P728" t="s">
        <v>2507</v>
      </c>
      <c r="Q728" t="s">
        <v>2508</v>
      </c>
      <c r="R728" s="2">
        <v>3481771</v>
      </c>
      <c r="S728" s="37">
        <f>Tabla1[[#This Row],[Valor total]]/'T.C.'!$B$3</f>
        <v>3760.2961346970073</v>
      </c>
      <c r="T728" t="s">
        <v>6</v>
      </c>
      <c r="U728" t="s">
        <v>3</v>
      </c>
    </row>
    <row r="729" spans="1:21" x14ac:dyDescent="0.25">
      <c r="A729" t="s">
        <v>7</v>
      </c>
      <c r="B729" t="str">
        <f>LEFT(Tabla1[[#This Row],[Organización compras]],2)</f>
        <v>CL</v>
      </c>
      <c r="C729" t="s">
        <v>339</v>
      </c>
      <c r="D729">
        <v>610</v>
      </c>
      <c r="E729" t="str">
        <f>VLOOKUP(Tabla1[[#This Row],[Grupo de compras]],'Grupo compras'!$A$1:$B$115,2,FALSE)</f>
        <v>CL Área Personas</v>
      </c>
      <c r="F729" t="s">
        <v>1492</v>
      </c>
      <c r="G729" t="str">
        <f>LEFT(Tabla1[[#This Row],[Solicitud de pedido]],2)</f>
        <v>12</v>
      </c>
      <c r="H729" t="s">
        <v>2509</v>
      </c>
      <c r="I729" t="s">
        <v>88</v>
      </c>
      <c r="J729" t="s">
        <v>2510</v>
      </c>
      <c r="K729" t="s">
        <v>2511</v>
      </c>
      <c r="L729" s="1">
        <v>46043</v>
      </c>
      <c r="M729" t="s">
        <v>1492</v>
      </c>
      <c r="N729" t="s">
        <v>1</v>
      </c>
      <c r="O729" t="s">
        <v>5</v>
      </c>
      <c r="P729" t="s">
        <v>2494</v>
      </c>
      <c r="Q729" t="s">
        <v>2495</v>
      </c>
      <c r="R729" s="2">
        <v>3474126</v>
      </c>
      <c r="S729" s="37">
        <f>Tabla1[[#This Row],[Valor total]]/'T.C.'!$B$3</f>
        <v>3752.0395710258877</v>
      </c>
      <c r="T729" t="s">
        <v>6</v>
      </c>
      <c r="U729" t="s">
        <v>3</v>
      </c>
    </row>
    <row r="730" spans="1:21" x14ac:dyDescent="0.25">
      <c r="A730" t="s">
        <v>7</v>
      </c>
      <c r="B730" t="str">
        <f>LEFT(Tabla1[[#This Row],[Organización compras]],2)</f>
        <v>CL</v>
      </c>
      <c r="C730" t="s">
        <v>339</v>
      </c>
      <c r="D730">
        <v>626</v>
      </c>
      <c r="E730" t="str">
        <f>VLOOKUP(Tabla1[[#This Row],[Grupo de compras]],'Grupo compras'!$A$1:$B$115,2,FALSE)</f>
        <v>CL Proyectos 3</v>
      </c>
      <c r="F730" t="s">
        <v>58</v>
      </c>
      <c r="G730" t="str">
        <f>LEFT(Tabla1[[#This Row],[Solicitud de pedido]],2)</f>
        <v>12</v>
      </c>
      <c r="H730" t="s">
        <v>2512</v>
      </c>
      <c r="I730" t="s">
        <v>88</v>
      </c>
      <c r="J730" t="s">
        <v>2513</v>
      </c>
      <c r="K730" t="s">
        <v>2514</v>
      </c>
      <c r="L730" s="1">
        <v>46049</v>
      </c>
      <c r="M730" t="s">
        <v>26</v>
      </c>
      <c r="N730" t="s">
        <v>1</v>
      </c>
      <c r="O730" t="s">
        <v>0</v>
      </c>
      <c r="P730" t="s">
        <v>2515</v>
      </c>
      <c r="Q730" t="s">
        <v>2516</v>
      </c>
      <c r="R730" s="2">
        <v>90</v>
      </c>
      <c r="S730" s="37">
        <f>Tabla1[[#This Row],[Valor total]]/'T.C.'!$B$4</f>
        <v>3750</v>
      </c>
      <c r="T730" t="s">
        <v>11</v>
      </c>
      <c r="U730" t="s">
        <v>3</v>
      </c>
    </row>
    <row r="731" spans="1:21" x14ac:dyDescent="0.25">
      <c r="A731" t="s">
        <v>351</v>
      </c>
      <c r="B731" t="str">
        <f>LEFT(Tabla1[[#This Row],[Organización compras]],2)</f>
        <v>CL</v>
      </c>
      <c r="C731" t="s">
        <v>339</v>
      </c>
      <c r="D731">
        <v>634</v>
      </c>
      <c r="E731" t="str">
        <f>VLOOKUP(Tabla1[[#This Row],[Grupo de compras]],'Grupo compras'!$A$1:$B$115,2,FALSE)</f>
        <v>CL Proyectos 5</v>
      </c>
      <c r="F731" t="s">
        <v>352</v>
      </c>
      <c r="G731" t="str">
        <f>LEFT(Tabla1[[#This Row],[Solicitud de pedido]],2)</f>
        <v>12</v>
      </c>
      <c r="H731" t="s">
        <v>2517</v>
      </c>
      <c r="I731" t="s">
        <v>88</v>
      </c>
      <c r="J731" t="s">
        <v>2518</v>
      </c>
      <c r="K731" t="s">
        <v>2519</v>
      </c>
      <c r="L731" s="1">
        <v>46049</v>
      </c>
      <c r="M731" t="s">
        <v>26</v>
      </c>
      <c r="N731" t="s">
        <v>1</v>
      </c>
      <c r="O731" t="s">
        <v>0</v>
      </c>
      <c r="P731" t="s">
        <v>2520</v>
      </c>
      <c r="Q731" t="s">
        <v>2521</v>
      </c>
      <c r="R731" s="2">
        <v>90</v>
      </c>
      <c r="S731" s="37">
        <f>Tabla1[[#This Row],[Valor total]]/'T.C.'!$B$4</f>
        <v>3750</v>
      </c>
      <c r="T731" t="s">
        <v>11</v>
      </c>
      <c r="U731" t="s">
        <v>3</v>
      </c>
    </row>
    <row r="732" spans="1:21" x14ac:dyDescent="0.25">
      <c r="A732" t="s">
        <v>50</v>
      </c>
      <c r="B732" t="str">
        <f>LEFT(Tabla1[[#This Row],[Organización compras]],2)</f>
        <v>CL</v>
      </c>
      <c r="C732" t="s">
        <v>339</v>
      </c>
      <c r="D732">
        <v>601</v>
      </c>
      <c r="E732" t="str">
        <f>VLOOKUP(Tabla1[[#This Row],[Grupo de compras]],'Grupo compras'!$A$1:$B$115,2,FALSE)</f>
        <v>CL Center Manager</v>
      </c>
      <c r="F732" t="s">
        <v>1169</v>
      </c>
      <c r="G732" t="str">
        <f>LEFT(Tabla1[[#This Row],[Solicitud de pedido]],2)</f>
        <v>12</v>
      </c>
      <c r="H732" t="s">
        <v>2522</v>
      </c>
      <c r="I732" t="s">
        <v>88</v>
      </c>
      <c r="J732" t="s">
        <v>2523</v>
      </c>
      <c r="K732" t="s">
        <v>2524</v>
      </c>
      <c r="L732" s="1">
        <v>46051</v>
      </c>
      <c r="M732" t="s">
        <v>1173</v>
      </c>
      <c r="N732" t="s">
        <v>1</v>
      </c>
      <c r="O732" t="s">
        <v>0</v>
      </c>
      <c r="P732" t="s">
        <v>1174</v>
      </c>
      <c r="Q732" t="s">
        <v>1175</v>
      </c>
      <c r="R732" s="2">
        <v>90</v>
      </c>
      <c r="S732" s="37">
        <f>Tabla1[[#This Row],[Valor total]]/'T.C.'!$B$4</f>
        <v>3750</v>
      </c>
      <c r="T732" t="s">
        <v>11</v>
      </c>
      <c r="U732" t="s">
        <v>3</v>
      </c>
    </row>
    <row r="733" spans="1:21" x14ac:dyDescent="0.25">
      <c r="A733" t="s">
        <v>7</v>
      </c>
      <c r="B733" t="str">
        <f>LEFT(Tabla1[[#This Row],[Organización compras]],2)</f>
        <v>CL</v>
      </c>
      <c r="C733" t="s">
        <v>339</v>
      </c>
      <c r="D733">
        <v>601</v>
      </c>
      <c r="E733" t="str">
        <f>VLOOKUP(Tabla1[[#This Row],[Grupo de compras]],'Grupo compras'!$A$1:$B$115,2,FALSE)</f>
        <v>CL Center Manager</v>
      </c>
      <c r="F733" t="s">
        <v>1169</v>
      </c>
      <c r="G733" t="str">
        <f>LEFT(Tabla1[[#This Row],[Solicitud de pedido]],2)</f>
        <v>12</v>
      </c>
      <c r="H733" t="s">
        <v>2525</v>
      </c>
      <c r="I733" t="s">
        <v>88</v>
      </c>
      <c r="J733" t="s">
        <v>2526</v>
      </c>
      <c r="K733" t="s">
        <v>2527</v>
      </c>
      <c r="L733" s="1">
        <v>46063</v>
      </c>
      <c r="M733" t="s">
        <v>1173</v>
      </c>
      <c r="N733" t="s">
        <v>1</v>
      </c>
      <c r="O733" t="s">
        <v>0</v>
      </c>
      <c r="P733" t="s">
        <v>2528</v>
      </c>
      <c r="Q733" t="s">
        <v>2529</v>
      </c>
      <c r="R733" s="2">
        <v>90</v>
      </c>
      <c r="S733" s="37">
        <f>Tabla1[[#This Row],[Valor total]]/'T.C.'!$B$4</f>
        <v>3750</v>
      </c>
      <c r="T733" t="s">
        <v>11</v>
      </c>
      <c r="U733" t="s">
        <v>3</v>
      </c>
    </row>
    <row r="734" spans="1:21" x14ac:dyDescent="0.25">
      <c r="A734" t="s">
        <v>7</v>
      </c>
      <c r="B734" t="str">
        <f>LEFT(Tabla1[[#This Row],[Organización compras]],2)</f>
        <v>CL</v>
      </c>
      <c r="C734" t="s">
        <v>339</v>
      </c>
      <c r="D734">
        <v>923</v>
      </c>
      <c r="E734" t="str">
        <f>VLOOKUP(Tabla1[[#This Row],[Grupo de compras]],'Grupo compras'!$A$1:$B$115,2,FALSE)</f>
        <v>Corp Analytics TI</v>
      </c>
      <c r="F734" t="s">
        <v>379</v>
      </c>
      <c r="G734" t="str">
        <f>LEFT(Tabla1[[#This Row],[Solicitud de pedido]],2)</f>
        <v>14</v>
      </c>
      <c r="H734" t="s">
        <v>2530</v>
      </c>
      <c r="I734" t="s">
        <v>88</v>
      </c>
      <c r="J734" t="s">
        <v>2531</v>
      </c>
      <c r="K734" t="s">
        <v>2532</v>
      </c>
      <c r="L734" s="1">
        <v>46062</v>
      </c>
      <c r="M734" t="s">
        <v>379</v>
      </c>
      <c r="N734" t="s">
        <v>46</v>
      </c>
      <c r="O734" t="s">
        <v>0</v>
      </c>
      <c r="P734" t="s">
        <v>613</v>
      </c>
      <c r="Q734" t="s">
        <v>614</v>
      </c>
      <c r="R734" s="2">
        <v>90</v>
      </c>
      <c r="S734" s="37">
        <f>Tabla1[[#This Row],[Valor total]]/'T.C.'!$B$4</f>
        <v>3750</v>
      </c>
      <c r="T734" t="s">
        <v>11</v>
      </c>
      <c r="U734" t="s">
        <v>3</v>
      </c>
    </row>
    <row r="735" spans="1:21" x14ac:dyDescent="0.25">
      <c r="A735" t="s">
        <v>7</v>
      </c>
      <c r="B735" t="str">
        <f>LEFT(Tabla1[[#This Row],[Organización compras]],2)</f>
        <v>CL</v>
      </c>
      <c r="C735" t="s">
        <v>339</v>
      </c>
      <c r="D735">
        <v>923</v>
      </c>
      <c r="E735" t="str">
        <f>VLOOKUP(Tabla1[[#This Row],[Grupo de compras]],'Grupo compras'!$A$1:$B$115,2,FALSE)</f>
        <v>Corp Analytics TI</v>
      </c>
      <c r="F735" t="s">
        <v>379</v>
      </c>
      <c r="G735" t="str">
        <f>LEFT(Tabla1[[#This Row],[Solicitud de pedido]],2)</f>
        <v>14</v>
      </c>
      <c r="H735" t="s">
        <v>2530</v>
      </c>
      <c r="I735" t="s">
        <v>89</v>
      </c>
      <c r="J735" t="s">
        <v>2531</v>
      </c>
      <c r="K735" t="s">
        <v>2533</v>
      </c>
      <c r="L735" s="1">
        <v>46062</v>
      </c>
      <c r="M735" t="s">
        <v>379</v>
      </c>
      <c r="N735" t="s">
        <v>46</v>
      </c>
      <c r="O735" t="s">
        <v>0</v>
      </c>
      <c r="P735" t="s">
        <v>613</v>
      </c>
      <c r="Q735" t="s">
        <v>614</v>
      </c>
      <c r="R735" s="2">
        <v>90</v>
      </c>
      <c r="S735" s="37">
        <f>Tabla1[[#This Row],[Valor total]]/'T.C.'!$B$4</f>
        <v>3750</v>
      </c>
      <c r="T735" t="s">
        <v>11</v>
      </c>
      <c r="U735" t="s">
        <v>3</v>
      </c>
    </row>
    <row r="736" spans="1:21" x14ac:dyDescent="0.25">
      <c r="A736" t="s">
        <v>7</v>
      </c>
      <c r="B736" t="str">
        <f>LEFT(Tabla1[[#This Row],[Organización compras]],2)</f>
        <v>CL</v>
      </c>
      <c r="C736" t="s">
        <v>339</v>
      </c>
      <c r="D736">
        <v>923</v>
      </c>
      <c r="E736" t="str">
        <f>VLOOKUP(Tabla1[[#This Row],[Grupo de compras]],'Grupo compras'!$A$1:$B$115,2,FALSE)</f>
        <v>Corp Analytics TI</v>
      </c>
      <c r="F736" t="s">
        <v>379</v>
      </c>
      <c r="G736" t="str">
        <f>LEFT(Tabla1[[#This Row],[Solicitud de pedido]],2)</f>
        <v>14</v>
      </c>
      <c r="H736" t="s">
        <v>2530</v>
      </c>
      <c r="I736" t="s">
        <v>99</v>
      </c>
      <c r="J736" t="s">
        <v>2531</v>
      </c>
      <c r="K736" t="s">
        <v>2534</v>
      </c>
      <c r="L736" s="1">
        <v>46062</v>
      </c>
      <c r="M736" t="s">
        <v>379</v>
      </c>
      <c r="N736" t="s">
        <v>46</v>
      </c>
      <c r="O736" t="s">
        <v>0</v>
      </c>
      <c r="P736" t="s">
        <v>613</v>
      </c>
      <c r="Q736" t="s">
        <v>614</v>
      </c>
      <c r="R736" s="2">
        <v>90</v>
      </c>
      <c r="S736" s="37">
        <f>Tabla1[[#This Row],[Valor total]]/'T.C.'!$B$4</f>
        <v>3750</v>
      </c>
      <c r="T736" t="s">
        <v>11</v>
      </c>
      <c r="U736" t="s">
        <v>3</v>
      </c>
    </row>
    <row r="737" spans="1:21" x14ac:dyDescent="0.25">
      <c r="A737" t="s">
        <v>12</v>
      </c>
      <c r="B737" t="str">
        <f>LEFT(Tabla1[[#This Row],[Organización compras]],2)</f>
        <v>PE</v>
      </c>
      <c r="C737" t="s">
        <v>340</v>
      </c>
      <c r="D737">
        <v>802</v>
      </c>
      <c r="E737" t="str">
        <f>VLOOKUP(Tabla1[[#This Row],[Grupo de compras]],'Grupo compras'!$A$1:$B$115,2,FALSE)</f>
        <v>PE Ops Mall</v>
      </c>
      <c r="F737" t="s">
        <v>9282</v>
      </c>
      <c r="H737" t="s">
        <v>12698</v>
      </c>
      <c r="I737" t="s">
        <v>88</v>
      </c>
      <c r="J737" t="s">
        <v>12699</v>
      </c>
      <c r="K737" t="s">
        <v>12700</v>
      </c>
      <c r="L737" s="1">
        <v>46099</v>
      </c>
      <c r="M737" t="s">
        <v>14</v>
      </c>
      <c r="N737" t="s">
        <v>1</v>
      </c>
      <c r="O737" t="s">
        <v>0</v>
      </c>
      <c r="P737" t="s">
        <v>2057</v>
      </c>
      <c r="Q737" t="s">
        <v>2058</v>
      </c>
      <c r="R737" s="2">
        <v>12937.4</v>
      </c>
      <c r="S737" s="37">
        <f>Tabla1[[#This Row],[Valor total]]/'T.C.'!$B$2</f>
        <v>3749.9710144927535</v>
      </c>
      <c r="T737" t="s">
        <v>2</v>
      </c>
      <c r="U737" t="s">
        <v>3</v>
      </c>
    </row>
    <row r="738" spans="1:21" x14ac:dyDescent="0.25">
      <c r="A738" t="s">
        <v>4</v>
      </c>
      <c r="B738" t="str">
        <f>LEFT(Tabla1[[#This Row],[Organización compras]],2)</f>
        <v>CL</v>
      </c>
      <c r="C738" t="s">
        <v>339</v>
      </c>
      <c r="D738">
        <v>604</v>
      </c>
      <c r="E738" t="str">
        <f>VLOOKUP(Tabla1[[#This Row],[Grupo de compras]],'Grupo compras'!$A$1:$B$115,2,FALSE)</f>
        <v>CL Marketing Mall</v>
      </c>
      <c r="F738" t="s">
        <v>60</v>
      </c>
      <c r="G738" t="str">
        <f>LEFT(Tabla1[[#This Row],[Solicitud de pedido]],2)</f>
        <v>12</v>
      </c>
      <c r="H738" t="s">
        <v>2535</v>
      </c>
      <c r="I738" t="s">
        <v>88</v>
      </c>
      <c r="J738" t="s">
        <v>2536</v>
      </c>
      <c r="K738" t="s">
        <v>2537</v>
      </c>
      <c r="L738" s="1">
        <v>46069</v>
      </c>
      <c r="M738" t="s">
        <v>60</v>
      </c>
      <c r="N738" t="s">
        <v>1</v>
      </c>
      <c r="O738" t="s">
        <v>0</v>
      </c>
      <c r="P738" t="s">
        <v>142</v>
      </c>
      <c r="Q738" t="s">
        <v>143</v>
      </c>
      <c r="R738" s="2">
        <v>3470000</v>
      </c>
      <c r="S738" s="37">
        <f>Tabla1[[#This Row],[Valor total]]/'T.C.'!$B$3</f>
        <v>3747.5835106325535</v>
      </c>
      <c r="T738" t="s">
        <v>6</v>
      </c>
      <c r="U738" t="s">
        <v>3</v>
      </c>
    </row>
    <row r="739" spans="1:21" x14ac:dyDescent="0.25">
      <c r="A739" t="s">
        <v>751</v>
      </c>
      <c r="B739" t="str">
        <f>LEFT(Tabla1[[#This Row],[Organización compras]],2)</f>
        <v>PE</v>
      </c>
      <c r="C739" t="s">
        <v>340</v>
      </c>
      <c r="D739">
        <v>805</v>
      </c>
      <c r="E739" t="str">
        <f>VLOOKUP(Tabla1[[#This Row],[Grupo de compras]],'Grupo compras'!$A$1:$B$115,2,FALSE)</f>
        <v>PE Gcia InfrayDes</v>
      </c>
      <c r="F739" t="s">
        <v>933</v>
      </c>
      <c r="G739" t="str">
        <f>LEFT(Tabla1[[#This Row],[Solicitud de pedido]],2)</f>
        <v>12</v>
      </c>
      <c r="H739" t="s">
        <v>2538</v>
      </c>
      <c r="I739" t="s">
        <v>88</v>
      </c>
      <c r="J739" t="s">
        <v>2539</v>
      </c>
      <c r="K739" t="s">
        <v>2540</v>
      </c>
      <c r="L739" s="1">
        <v>46072</v>
      </c>
      <c r="M739" t="s">
        <v>400</v>
      </c>
      <c r="N739" t="s">
        <v>1</v>
      </c>
      <c r="O739" t="s">
        <v>0</v>
      </c>
      <c r="P739" t="s">
        <v>2541</v>
      </c>
      <c r="Q739" t="s">
        <v>2542</v>
      </c>
      <c r="R739" s="2">
        <v>3717</v>
      </c>
      <c r="S739" s="37">
        <f>Tabla1[[#This Row],[Valor total]]</f>
        <v>3717</v>
      </c>
      <c r="T739" t="s">
        <v>662</v>
      </c>
      <c r="U739" t="s">
        <v>3</v>
      </c>
    </row>
    <row r="740" spans="1:21" x14ac:dyDescent="0.25">
      <c r="A740" t="s">
        <v>7</v>
      </c>
      <c r="B740" t="str">
        <f>LEFT(Tabla1[[#This Row],[Organización compras]],2)</f>
        <v>CL</v>
      </c>
      <c r="C740" t="s">
        <v>339</v>
      </c>
      <c r="D740">
        <v>602</v>
      </c>
      <c r="E740" t="str">
        <f>VLOOKUP(Tabla1[[#This Row],[Grupo de compras]],'Grupo compras'!$A$1:$B$115,2,FALSE)</f>
        <v>CL Ops Mall</v>
      </c>
      <c r="F740" t="s">
        <v>869</v>
      </c>
      <c r="G740" t="str">
        <f>LEFT(Tabla1[[#This Row],[Solicitud de pedido]],2)</f>
        <v>12</v>
      </c>
      <c r="H740" t="s">
        <v>2543</v>
      </c>
      <c r="I740" t="s">
        <v>88</v>
      </c>
      <c r="J740" t="s">
        <v>2544</v>
      </c>
      <c r="K740" t="s">
        <v>2545</v>
      </c>
      <c r="L740" s="1">
        <v>46071</v>
      </c>
      <c r="M740" t="s">
        <v>79</v>
      </c>
      <c r="N740" t="s">
        <v>1</v>
      </c>
      <c r="O740" t="s">
        <v>0</v>
      </c>
      <c r="P740" t="s">
        <v>1295</v>
      </c>
      <c r="Q740" t="s">
        <v>1296</v>
      </c>
      <c r="R740" s="2">
        <v>3440172</v>
      </c>
      <c r="S740" s="37">
        <f>Tabla1[[#This Row],[Valor total]]/'T.C.'!$B$3</f>
        <v>3715.3694123745859</v>
      </c>
      <c r="T740" t="s">
        <v>6</v>
      </c>
      <c r="U740" t="s">
        <v>3</v>
      </c>
    </row>
    <row r="741" spans="1:21" x14ac:dyDescent="0.25">
      <c r="A741" t="s">
        <v>377</v>
      </c>
      <c r="B741" t="str">
        <f>LEFT(Tabla1[[#This Row],[Organización compras]],2)</f>
        <v>PE</v>
      </c>
      <c r="C741" t="s">
        <v>340</v>
      </c>
      <c r="D741">
        <v>804</v>
      </c>
      <c r="E741" t="str">
        <f>VLOOKUP(Tabla1[[#This Row],[Grupo de compras]],'Grupo compras'!$A$1:$B$115,2,FALSE)</f>
        <v>PE Marketing Mall</v>
      </c>
      <c r="F741" t="s">
        <v>4854</v>
      </c>
      <c r="H741" t="s">
        <v>12608</v>
      </c>
      <c r="I741" t="s">
        <v>88</v>
      </c>
      <c r="J741" t="s">
        <v>12609</v>
      </c>
      <c r="K741" t="s">
        <v>12610</v>
      </c>
      <c r="L741" s="1">
        <v>46098</v>
      </c>
      <c r="M741" t="s">
        <v>14</v>
      </c>
      <c r="N741" t="s">
        <v>1</v>
      </c>
      <c r="O741" t="s">
        <v>67</v>
      </c>
      <c r="P741" t="s">
        <v>4548</v>
      </c>
      <c r="Q741" t="s">
        <v>4549</v>
      </c>
      <c r="R741" s="2">
        <v>12802.12</v>
      </c>
      <c r="S741" s="37">
        <f>Tabla1[[#This Row],[Valor total]]/'T.C.'!$B$2</f>
        <v>3710.7594202898549</v>
      </c>
      <c r="T741" t="s">
        <v>2</v>
      </c>
      <c r="U741" t="s">
        <v>3</v>
      </c>
    </row>
    <row r="742" spans="1:21" x14ac:dyDescent="0.25">
      <c r="A742" t="s">
        <v>12</v>
      </c>
      <c r="B742" t="str">
        <f>LEFT(Tabla1[[#This Row],[Organización compras]],2)</f>
        <v>PE</v>
      </c>
      <c r="C742" t="s">
        <v>340</v>
      </c>
      <c r="D742">
        <v>802</v>
      </c>
      <c r="E742" t="str">
        <f>VLOOKUP(Tabla1[[#This Row],[Grupo de compras]],'Grupo compras'!$A$1:$B$115,2,FALSE)</f>
        <v>PE Ops Mall</v>
      </c>
      <c r="F742" t="s">
        <v>13</v>
      </c>
      <c r="G742" t="str">
        <f>LEFT(Tabla1[[#This Row],[Solicitud de pedido]],2)</f>
        <v>12</v>
      </c>
      <c r="H742" t="s">
        <v>2546</v>
      </c>
      <c r="I742" t="s">
        <v>88</v>
      </c>
      <c r="J742" t="s">
        <v>2547</v>
      </c>
      <c r="K742" t="s">
        <v>2548</v>
      </c>
      <c r="L742" s="1">
        <v>46076</v>
      </c>
      <c r="M742" t="s">
        <v>14</v>
      </c>
      <c r="N742" t="s">
        <v>1</v>
      </c>
      <c r="O742" t="s">
        <v>0</v>
      </c>
      <c r="P742" t="s">
        <v>2057</v>
      </c>
      <c r="Q742" t="s">
        <v>2058</v>
      </c>
      <c r="R742" s="2">
        <v>12798.3</v>
      </c>
      <c r="S742" s="37">
        <f>Tabla1[[#This Row],[Valor total]]/'T.C.'!$B$2</f>
        <v>3709.652173913043</v>
      </c>
      <c r="T742" t="s">
        <v>2</v>
      </c>
      <c r="U742" t="s">
        <v>3</v>
      </c>
    </row>
    <row r="743" spans="1:21" x14ac:dyDescent="0.25">
      <c r="A743" t="s">
        <v>19</v>
      </c>
      <c r="B743" t="str">
        <f>LEFT(Tabla1[[#This Row],[Organización compras]],2)</f>
        <v>CL</v>
      </c>
      <c r="C743" t="s">
        <v>339</v>
      </c>
      <c r="D743">
        <v>602</v>
      </c>
      <c r="E743" t="str">
        <f>VLOOKUP(Tabla1[[#This Row],[Grupo de compras]],'Grupo compras'!$A$1:$B$115,2,FALSE)</f>
        <v>CL Ops Mall</v>
      </c>
      <c r="F743" t="s">
        <v>108</v>
      </c>
      <c r="G743" t="str">
        <f>LEFT(Tabla1[[#This Row],[Solicitud de pedido]],2)</f>
        <v>12</v>
      </c>
      <c r="H743" t="s">
        <v>2549</v>
      </c>
      <c r="I743" t="s">
        <v>88</v>
      </c>
      <c r="J743" t="s">
        <v>2550</v>
      </c>
      <c r="K743" t="s">
        <v>2551</v>
      </c>
      <c r="L743" s="1">
        <v>46065</v>
      </c>
      <c r="M743" t="s">
        <v>82</v>
      </c>
      <c r="N743" t="s">
        <v>1</v>
      </c>
      <c r="O743" t="s">
        <v>0</v>
      </c>
      <c r="P743" t="s">
        <v>2552</v>
      </c>
      <c r="Q743" t="s">
        <v>2553</v>
      </c>
      <c r="R743" s="2">
        <v>89</v>
      </c>
      <c r="S743" s="37">
        <f>Tabla1[[#This Row],[Valor total]]/'T.C.'!$B$4</f>
        <v>3708.333333333333</v>
      </c>
      <c r="T743" t="s">
        <v>11</v>
      </c>
      <c r="U743" t="s">
        <v>3</v>
      </c>
    </row>
    <row r="744" spans="1:21" x14ac:dyDescent="0.25">
      <c r="A744" t="s">
        <v>19</v>
      </c>
      <c r="B744" t="str">
        <f>LEFT(Tabla1[[#This Row],[Organización compras]],2)</f>
        <v>CL</v>
      </c>
      <c r="C744" t="s">
        <v>339</v>
      </c>
      <c r="D744">
        <v>928</v>
      </c>
      <c r="E744" t="str">
        <f>VLOOKUP(Tabla1[[#This Row],[Grupo de compras]],'Grupo compras'!$A$1:$B$115,2,FALSE)</f>
        <v>Corp Gest Riesgo</v>
      </c>
      <c r="F744" t="s">
        <v>85</v>
      </c>
      <c r="G744" t="str">
        <f>LEFT(Tabla1[[#This Row],[Solicitud de pedido]],2)</f>
        <v>14</v>
      </c>
      <c r="H744" t="s">
        <v>2554</v>
      </c>
      <c r="I744" t="s">
        <v>88</v>
      </c>
      <c r="J744" t="s">
        <v>2555</v>
      </c>
      <c r="K744" t="s">
        <v>1406</v>
      </c>
      <c r="L744" s="1">
        <v>46029</v>
      </c>
      <c r="M744" t="s">
        <v>74</v>
      </c>
      <c r="N744" t="s">
        <v>46</v>
      </c>
      <c r="O744" t="s">
        <v>0</v>
      </c>
      <c r="P744" t="s">
        <v>520</v>
      </c>
      <c r="Q744" t="s">
        <v>521</v>
      </c>
      <c r="R744" s="2">
        <v>3692.63</v>
      </c>
      <c r="S744" s="37">
        <f>Tabla1[[#This Row],[Valor total]]</f>
        <v>3692.63</v>
      </c>
      <c r="T744" t="s">
        <v>662</v>
      </c>
      <c r="U744" t="s">
        <v>3</v>
      </c>
    </row>
    <row r="745" spans="1:21" x14ac:dyDescent="0.25">
      <c r="A745" t="s">
        <v>2453</v>
      </c>
      <c r="B745" t="str">
        <f>LEFT(Tabla1[[#This Row],[Organización compras]],2)</f>
        <v>PE</v>
      </c>
      <c r="C745" t="s">
        <v>681</v>
      </c>
      <c r="D745">
        <v>802</v>
      </c>
      <c r="E745" t="str">
        <f>VLOOKUP(Tabla1[[#This Row],[Grupo de compras]],'Grupo compras'!$A$1:$B$115,2,FALSE)</f>
        <v>PE Ops Mall</v>
      </c>
      <c r="F745" t="s">
        <v>371</v>
      </c>
      <c r="G745" t="str">
        <f>LEFT(Tabla1[[#This Row],[Solicitud de pedido]],2)</f>
        <v>14</v>
      </c>
      <c r="H745" t="s">
        <v>2556</v>
      </c>
      <c r="I745" t="s">
        <v>1502</v>
      </c>
      <c r="J745" t="s">
        <v>2557</v>
      </c>
      <c r="K745" t="s">
        <v>2558</v>
      </c>
      <c r="L745" s="1">
        <v>46072</v>
      </c>
      <c r="M745" t="s">
        <v>556</v>
      </c>
      <c r="N745" t="s">
        <v>46</v>
      </c>
      <c r="O745" t="s">
        <v>5</v>
      </c>
      <c r="P745" t="s">
        <v>119</v>
      </c>
      <c r="Q745" t="s">
        <v>120</v>
      </c>
      <c r="R745" s="2">
        <v>12688</v>
      </c>
      <c r="S745" s="37">
        <f>Tabla1[[#This Row],[Valor total]]/'T.C.'!$B$2</f>
        <v>3677.6811594202895</v>
      </c>
      <c r="T745" t="s">
        <v>2</v>
      </c>
      <c r="U745" t="s">
        <v>3</v>
      </c>
    </row>
    <row r="746" spans="1:21" x14ac:dyDescent="0.25">
      <c r="A746" t="s">
        <v>2453</v>
      </c>
      <c r="B746" t="str">
        <f>LEFT(Tabla1[[#This Row],[Organización compras]],2)</f>
        <v>PE</v>
      </c>
      <c r="C746" t="s">
        <v>681</v>
      </c>
      <c r="D746">
        <v>802</v>
      </c>
      <c r="E746" t="str">
        <f>VLOOKUP(Tabla1[[#This Row],[Grupo de compras]],'Grupo compras'!$A$1:$B$115,2,FALSE)</f>
        <v>PE Ops Mall</v>
      </c>
      <c r="F746" t="s">
        <v>371</v>
      </c>
      <c r="G746" t="str">
        <f>LEFT(Tabla1[[#This Row],[Solicitud de pedido]],2)</f>
        <v>14</v>
      </c>
      <c r="H746" t="s">
        <v>2556</v>
      </c>
      <c r="I746" t="s">
        <v>88</v>
      </c>
      <c r="J746" t="s">
        <v>2557</v>
      </c>
      <c r="K746" t="s">
        <v>2558</v>
      </c>
      <c r="L746" s="1">
        <v>46064</v>
      </c>
      <c r="M746" t="s">
        <v>556</v>
      </c>
      <c r="N746" t="s">
        <v>46</v>
      </c>
      <c r="O746" t="s">
        <v>5</v>
      </c>
      <c r="P746" t="s">
        <v>119</v>
      </c>
      <c r="Q746" t="s">
        <v>120</v>
      </c>
      <c r="R746" s="2">
        <v>12688</v>
      </c>
      <c r="S746" s="37">
        <f>Tabla1[[#This Row],[Valor total]]/'T.C.'!$B$2</f>
        <v>3677.6811594202895</v>
      </c>
      <c r="T746" t="s">
        <v>2</v>
      </c>
      <c r="U746" t="s">
        <v>3</v>
      </c>
    </row>
    <row r="747" spans="1:21" x14ac:dyDescent="0.25">
      <c r="A747" t="s">
        <v>2453</v>
      </c>
      <c r="B747" t="str">
        <f>LEFT(Tabla1[[#This Row],[Organización compras]],2)</f>
        <v>PE</v>
      </c>
      <c r="C747" t="s">
        <v>681</v>
      </c>
      <c r="D747">
        <v>802</v>
      </c>
      <c r="E747" t="str">
        <f>VLOOKUP(Tabla1[[#This Row],[Grupo de compras]],'Grupo compras'!$A$1:$B$115,2,FALSE)</f>
        <v>PE Ops Mall</v>
      </c>
      <c r="F747" t="s">
        <v>371</v>
      </c>
      <c r="G747" t="str">
        <f>LEFT(Tabla1[[#This Row],[Solicitud de pedido]],2)</f>
        <v>14</v>
      </c>
      <c r="H747" t="s">
        <v>2556</v>
      </c>
      <c r="I747" t="s">
        <v>89</v>
      </c>
      <c r="J747" t="s">
        <v>2557</v>
      </c>
      <c r="K747" t="s">
        <v>2558</v>
      </c>
      <c r="L747" s="1">
        <v>46064</v>
      </c>
      <c r="M747" t="s">
        <v>556</v>
      </c>
      <c r="N747" t="s">
        <v>46</v>
      </c>
      <c r="O747" t="s">
        <v>5</v>
      </c>
      <c r="P747" t="s">
        <v>119</v>
      </c>
      <c r="Q747" t="s">
        <v>120</v>
      </c>
      <c r="R747" s="2">
        <v>12688</v>
      </c>
      <c r="S747" s="37">
        <f>Tabla1[[#This Row],[Valor total]]/'T.C.'!$B$2</f>
        <v>3677.6811594202895</v>
      </c>
      <c r="T747" t="s">
        <v>2</v>
      </c>
      <c r="U747" t="s">
        <v>3</v>
      </c>
    </row>
    <row r="748" spans="1:21" x14ac:dyDescent="0.25">
      <c r="A748" t="s">
        <v>2453</v>
      </c>
      <c r="B748" t="str">
        <f>LEFT(Tabla1[[#This Row],[Organización compras]],2)</f>
        <v>PE</v>
      </c>
      <c r="C748" t="s">
        <v>681</v>
      </c>
      <c r="D748">
        <v>802</v>
      </c>
      <c r="E748" t="str">
        <f>VLOOKUP(Tabla1[[#This Row],[Grupo de compras]],'Grupo compras'!$A$1:$B$115,2,FALSE)</f>
        <v>PE Ops Mall</v>
      </c>
      <c r="F748" t="s">
        <v>371</v>
      </c>
      <c r="G748" t="str">
        <f>LEFT(Tabla1[[#This Row],[Solicitud de pedido]],2)</f>
        <v>14</v>
      </c>
      <c r="H748" t="s">
        <v>2556</v>
      </c>
      <c r="I748" t="s">
        <v>99</v>
      </c>
      <c r="J748" t="s">
        <v>2557</v>
      </c>
      <c r="K748" t="s">
        <v>2558</v>
      </c>
      <c r="L748" s="1">
        <v>46064</v>
      </c>
      <c r="M748" t="s">
        <v>556</v>
      </c>
      <c r="N748" t="s">
        <v>46</v>
      </c>
      <c r="O748" t="s">
        <v>5</v>
      </c>
      <c r="P748" t="s">
        <v>119</v>
      </c>
      <c r="Q748" t="s">
        <v>120</v>
      </c>
      <c r="R748" s="2">
        <v>12688</v>
      </c>
      <c r="S748" s="37">
        <f>Tabla1[[#This Row],[Valor total]]/'T.C.'!$B$2</f>
        <v>3677.6811594202895</v>
      </c>
      <c r="T748" t="s">
        <v>2</v>
      </c>
      <c r="U748" t="s">
        <v>3</v>
      </c>
    </row>
    <row r="749" spans="1:21" x14ac:dyDescent="0.25">
      <c r="A749" t="s">
        <v>2453</v>
      </c>
      <c r="B749" t="str">
        <f>LEFT(Tabla1[[#This Row],[Organización compras]],2)</f>
        <v>PE</v>
      </c>
      <c r="C749" t="s">
        <v>681</v>
      </c>
      <c r="D749">
        <v>802</v>
      </c>
      <c r="E749" t="str">
        <f>VLOOKUP(Tabla1[[#This Row],[Grupo de compras]],'Grupo compras'!$A$1:$B$115,2,FALSE)</f>
        <v>PE Ops Mall</v>
      </c>
      <c r="F749" t="s">
        <v>371</v>
      </c>
      <c r="G749" t="str">
        <f>LEFT(Tabla1[[#This Row],[Solicitud de pedido]],2)</f>
        <v>14</v>
      </c>
      <c r="H749" t="s">
        <v>2556</v>
      </c>
      <c r="I749" t="s">
        <v>100</v>
      </c>
      <c r="J749" t="s">
        <v>2557</v>
      </c>
      <c r="K749" t="s">
        <v>2558</v>
      </c>
      <c r="L749" s="1">
        <v>46064</v>
      </c>
      <c r="M749" t="s">
        <v>556</v>
      </c>
      <c r="N749" t="s">
        <v>46</v>
      </c>
      <c r="O749" t="s">
        <v>5</v>
      </c>
      <c r="P749" t="s">
        <v>119</v>
      </c>
      <c r="Q749" t="s">
        <v>120</v>
      </c>
      <c r="R749" s="2">
        <v>12688</v>
      </c>
      <c r="S749" s="37">
        <f>Tabla1[[#This Row],[Valor total]]/'T.C.'!$B$2</f>
        <v>3677.6811594202895</v>
      </c>
      <c r="T749" t="s">
        <v>2</v>
      </c>
      <c r="U749" t="s">
        <v>3</v>
      </c>
    </row>
    <row r="750" spans="1:21" x14ac:dyDescent="0.25">
      <c r="A750" t="s">
        <v>2453</v>
      </c>
      <c r="B750" t="str">
        <f>LEFT(Tabla1[[#This Row],[Organización compras]],2)</f>
        <v>PE</v>
      </c>
      <c r="C750" t="s">
        <v>681</v>
      </c>
      <c r="D750">
        <v>802</v>
      </c>
      <c r="E750" t="str">
        <f>VLOOKUP(Tabla1[[#This Row],[Grupo de compras]],'Grupo compras'!$A$1:$B$115,2,FALSE)</f>
        <v>PE Ops Mall</v>
      </c>
      <c r="F750" t="s">
        <v>371</v>
      </c>
      <c r="G750" t="str">
        <f>LEFT(Tabla1[[#This Row],[Solicitud de pedido]],2)</f>
        <v>14</v>
      </c>
      <c r="H750" t="s">
        <v>2556</v>
      </c>
      <c r="I750" t="s">
        <v>101</v>
      </c>
      <c r="J750" t="s">
        <v>2557</v>
      </c>
      <c r="K750" t="s">
        <v>2558</v>
      </c>
      <c r="L750" s="1">
        <v>46064</v>
      </c>
      <c r="M750" t="s">
        <v>556</v>
      </c>
      <c r="N750" t="s">
        <v>46</v>
      </c>
      <c r="O750" t="s">
        <v>5</v>
      </c>
      <c r="P750" t="s">
        <v>119</v>
      </c>
      <c r="Q750" t="s">
        <v>120</v>
      </c>
      <c r="R750" s="2">
        <v>12688</v>
      </c>
      <c r="S750" s="37">
        <f>Tabla1[[#This Row],[Valor total]]/'T.C.'!$B$2</f>
        <v>3677.6811594202895</v>
      </c>
      <c r="T750" t="s">
        <v>2</v>
      </c>
      <c r="U750" t="s">
        <v>3</v>
      </c>
    </row>
    <row r="751" spans="1:21" x14ac:dyDescent="0.25">
      <c r="A751" t="s">
        <v>2453</v>
      </c>
      <c r="B751" t="str">
        <f>LEFT(Tabla1[[#This Row],[Organización compras]],2)</f>
        <v>PE</v>
      </c>
      <c r="C751" t="s">
        <v>681</v>
      </c>
      <c r="D751">
        <v>802</v>
      </c>
      <c r="E751" t="str">
        <f>VLOOKUP(Tabla1[[#This Row],[Grupo de compras]],'Grupo compras'!$A$1:$B$115,2,FALSE)</f>
        <v>PE Ops Mall</v>
      </c>
      <c r="F751" t="s">
        <v>371</v>
      </c>
      <c r="G751" t="str">
        <f>LEFT(Tabla1[[#This Row],[Solicitud de pedido]],2)</f>
        <v>14</v>
      </c>
      <c r="H751" t="s">
        <v>2556</v>
      </c>
      <c r="I751" t="s">
        <v>102</v>
      </c>
      <c r="J751" t="s">
        <v>2557</v>
      </c>
      <c r="K751" t="s">
        <v>2558</v>
      </c>
      <c r="L751" s="1">
        <v>46064</v>
      </c>
      <c r="M751" t="s">
        <v>556</v>
      </c>
      <c r="N751" t="s">
        <v>46</v>
      </c>
      <c r="O751" t="s">
        <v>5</v>
      </c>
      <c r="P751" t="s">
        <v>119</v>
      </c>
      <c r="Q751" t="s">
        <v>120</v>
      </c>
      <c r="R751" s="2">
        <v>12688</v>
      </c>
      <c r="S751" s="37">
        <f>Tabla1[[#This Row],[Valor total]]/'T.C.'!$B$2</f>
        <v>3677.6811594202895</v>
      </c>
      <c r="T751" t="s">
        <v>2</v>
      </c>
      <c r="U751" t="s">
        <v>3</v>
      </c>
    </row>
    <row r="752" spans="1:21" x14ac:dyDescent="0.25">
      <c r="A752" t="s">
        <v>2453</v>
      </c>
      <c r="B752" t="str">
        <f>LEFT(Tabla1[[#This Row],[Organización compras]],2)</f>
        <v>PE</v>
      </c>
      <c r="C752" t="s">
        <v>681</v>
      </c>
      <c r="D752">
        <v>802</v>
      </c>
      <c r="E752" t="str">
        <f>VLOOKUP(Tabla1[[#This Row],[Grupo de compras]],'Grupo compras'!$A$1:$B$115,2,FALSE)</f>
        <v>PE Ops Mall</v>
      </c>
      <c r="F752" t="s">
        <v>371</v>
      </c>
      <c r="G752" t="str">
        <f>LEFT(Tabla1[[#This Row],[Solicitud de pedido]],2)</f>
        <v>14</v>
      </c>
      <c r="H752" t="s">
        <v>2556</v>
      </c>
      <c r="I752" t="s">
        <v>103</v>
      </c>
      <c r="J752" t="s">
        <v>2557</v>
      </c>
      <c r="K752" t="s">
        <v>2558</v>
      </c>
      <c r="L752" s="1">
        <v>46064</v>
      </c>
      <c r="M752" t="s">
        <v>556</v>
      </c>
      <c r="N752" t="s">
        <v>46</v>
      </c>
      <c r="O752" t="s">
        <v>5</v>
      </c>
      <c r="P752" t="s">
        <v>119</v>
      </c>
      <c r="Q752" t="s">
        <v>120</v>
      </c>
      <c r="R752" s="2">
        <v>12688</v>
      </c>
      <c r="S752" s="37">
        <f>Tabla1[[#This Row],[Valor total]]/'T.C.'!$B$2</f>
        <v>3677.6811594202895</v>
      </c>
      <c r="T752" t="s">
        <v>2</v>
      </c>
      <c r="U752" t="s">
        <v>3</v>
      </c>
    </row>
    <row r="753" spans="1:21" x14ac:dyDescent="0.25">
      <c r="A753" t="s">
        <v>2453</v>
      </c>
      <c r="B753" t="str">
        <f>LEFT(Tabla1[[#This Row],[Organización compras]],2)</f>
        <v>PE</v>
      </c>
      <c r="C753" t="s">
        <v>681</v>
      </c>
      <c r="D753">
        <v>802</v>
      </c>
      <c r="E753" t="str">
        <f>VLOOKUP(Tabla1[[#This Row],[Grupo de compras]],'Grupo compras'!$A$1:$B$115,2,FALSE)</f>
        <v>PE Ops Mall</v>
      </c>
      <c r="F753" t="s">
        <v>371</v>
      </c>
      <c r="G753" t="str">
        <f>LEFT(Tabla1[[#This Row],[Solicitud de pedido]],2)</f>
        <v>14</v>
      </c>
      <c r="H753" t="s">
        <v>2556</v>
      </c>
      <c r="I753" t="s">
        <v>104</v>
      </c>
      <c r="J753" t="s">
        <v>2557</v>
      </c>
      <c r="K753" t="s">
        <v>2558</v>
      </c>
      <c r="L753" s="1">
        <v>46064</v>
      </c>
      <c r="M753" t="s">
        <v>556</v>
      </c>
      <c r="N753" t="s">
        <v>46</v>
      </c>
      <c r="O753" t="s">
        <v>5</v>
      </c>
      <c r="P753" t="s">
        <v>119</v>
      </c>
      <c r="Q753" t="s">
        <v>120</v>
      </c>
      <c r="R753" s="2">
        <v>12688</v>
      </c>
      <c r="S753" s="37">
        <f>Tabla1[[#This Row],[Valor total]]/'T.C.'!$B$2</f>
        <v>3677.6811594202895</v>
      </c>
      <c r="T753" t="s">
        <v>2</v>
      </c>
      <c r="U753" t="s">
        <v>3</v>
      </c>
    </row>
    <row r="754" spans="1:21" x14ac:dyDescent="0.25">
      <c r="A754" t="s">
        <v>2453</v>
      </c>
      <c r="B754" t="str">
        <f>LEFT(Tabla1[[#This Row],[Organización compras]],2)</f>
        <v>PE</v>
      </c>
      <c r="C754" t="s">
        <v>681</v>
      </c>
      <c r="D754">
        <v>802</v>
      </c>
      <c r="E754" t="str">
        <f>VLOOKUP(Tabla1[[#This Row],[Grupo de compras]],'Grupo compras'!$A$1:$B$115,2,FALSE)</f>
        <v>PE Ops Mall</v>
      </c>
      <c r="F754" t="s">
        <v>371</v>
      </c>
      <c r="G754" t="str">
        <f>LEFT(Tabla1[[#This Row],[Solicitud de pedido]],2)</f>
        <v>14</v>
      </c>
      <c r="H754" t="s">
        <v>2556</v>
      </c>
      <c r="I754" t="s">
        <v>105</v>
      </c>
      <c r="J754" t="s">
        <v>2557</v>
      </c>
      <c r="K754" t="s">
        <v>2558</v>
      </c>
      <c r="L754" s="1">
        <v>46064</v>
      </c>
      <c r="M754" t="s">
        <v>556</v>
      </c>
      <c r="N754" t="s">
        <v>46</v>
      </c>
      <c r="O754" t="s">
        <v>5</v>
      </c>
      <c r="P754" t="s">
        <v>119</v>
      </c>
      <c r="Q754" t="s">
        <v>120</v>
      </c>
      <c r="R754" s="2">
        <v>12688</v>
      </c>
      <c r="S754" s="37">
        <f>Tabla1[[#This Row],[Valor total]]/'T.C.'!$B$2</f>
        <v>3677.6811594202895</v>
      </c>
      <c r="T754" t="s">
        <v>2</v>
      </c>
      <c r="U754" t="s">
        <v>3</v>
      </c>
    </row>
    <row r="755" spans="1:21" x14ac:dyDescent="0.25">
      <c r="A755" t="s">
        <v>2453</v>
      </c>
      <c r="B755" t="str">
        <f>LEFT(Tabla1[[#This Row],[Organización compras]],2)</f>
        <v>PE</v>
      </c>
      <c r="C755" t="s">
        <v>681</v>
      </c>
      <c r="D755">
        <v>802</v>
      </c>
      <c r="E755" t="str">
        <f>VLOOKUP(Tabla1[[#This Row],[Grupo de compras]],'Grupo compras'!$A$1:$B$115,2,FALSE)</f>
        <v>PE Ops Mall</v>
      </c>
      <c r="F755" t="s">
        <v>371</v>
      </c>
      <c r="G755" t="str">
        <f>LEFT(Tabla1[[#This Row],[Solicitud de pedido]],2)</f>
        <v>14</v>
      </c>
      <c r="H755" t="s">
        <v>2556</v>
      </c>
      <c r="I755" t="s">
        <v>106</v>
      </c>
      <c r="J755" t="s">
        <v>2557</v>
      </c>
      <c r="K755" t="s">
        <v>2558</v>
      </c>
      <c r="L755" s="1">
        <v>46064</v>
      </c>
      <c r="M755" t="s">
        <v>556</v>
      </c>
      <c r="N755" t="s">
        <v>46</v>
      </c>
      <c r="O755" t="s">
        <v>5</v>
      </c>
      <c r="P755" t="s">
        <v>119</v>
      </c>
      <c r="Q755" t="s">
        <v>120</v>
      </c>
      <c r="R755" s="2">
        <v>12688</v>
      </c>
      <c r="S755" s="37">
        <f>Tabla1[[#This Row],[Valor total]]/'T.C.'!$B$2</f>
        <v>3677.6811594202895</v>
      </c>
      <c r="T755" t="s">
        <v>2</v>
      </c>
      <c r="U755" t="s">
        <v>3</v>
      </c>
    </row>
    <row r="756" spans="1:21" x14ac:dyDescent="0.25">
      <c r="A756" t="s">
        <v>2453</v>
      </c>
      <c r="B756" t="str">
        <f>LEFT(Tabla1[[#This Row],[Organización compras]],2)</f>
        <v>PE</v>
      </c>
      <c r="C756" t="s">
        <v>681</v>
      </c>
      <c r="D756">
        <v>802</v>
      </c>
      <c r="E756" t="str">
        <f>VLOOKUP(Tabla1[[#This Row],[Grupo de compras]],'Grupo compras'!$A$1:$B$115,2,FALSE)</f>
        <v>PE Ops Mall</v>
      </c>
      <c r="F756" t="s">
        <v>371</v>
      </c>
      <c r="G756" t="str">
        <f>LEFT(Tabla1[[#This Row],[Solicitud de pedido]],2)</f>
        <v>14</v>
      </c>
      <c r="H756" t="s">
        <v>2556</v>
      </c>
      <c r="I756" t="s">
        <v>107</v>
      </c>
      <c r="J756" t="s">
        <v>2557</v>
      </c>
      <c r="K756" t="s">
        <v>2558</v>
      </c>
      <c r="L756" s="1">
        <v>46064</v>
      </c>
      <c r="M756" t="s">
        <v>556</v>
      </c>
      <c r="N756" t="s">
        <v>46</v>
      </c>
      <c r="O756" t="s">
        <v>5</v>
      </c>
      <c r="P756" t="s">
        <v>119</v>
      </c>
      <c r="Q756" t="s">
        <v>120</v>
      </c>
      <c r="R756" s="2">
        <v>12688</v>
      </c>
      <c r="S756" s="37">
        <f>Tabla1[[#This Row],[Valor total]]/'T.C.'!$B$2</f>
        <v>3677.6811594202895</v>
      </c>
      <c r="T756" t="s">
        <v>2</v>
      </c>
      <c r="U756" t="s">
        <v>3</v>
      </c>
    </row>
    <row r="757" spans="1:21" x14ac:dyDescent="0.25">
      <c r="A757" t="s">
        <v>16</v>
      </c>
      <c r="B757" t="str">
        <f>LEFT(Tabla1[[#This Row],[Organización compras]],2)</f>
        <v>PE</v>
      </c>
      <c r="C757" t="s">
        <v>681</v>
      </c>
      <c r="D757">
        <v>802</v>
      </c>
      <c r="E757" t="str">
        <f>VLOOKUP(Tabla1[[#This Row],[Grupo de compras]],'Grupo compras'!$A$1:$B$115,2,FALSE)</f>
        <v>PE Ops Mall</v>
      </c>
      <c r="F757" t="s">
        <v>1789</v>
      </c>
      <c r="G757" t="str">
        <f>LEFT(Tabla1[[#This Row],[Solicitud de pedido]],2)</f>
        <v>12</v>
      </c>
      <c r="H757" t="s">
        <v>2559</v>
      </c>
      <c r="I757" t="s">
        <v>88</v>
      </c>
      <c r="J757" t="s">
        <v>2560</v>
      </c>
      <c r="K757" t="s">
        <v>2561</v>
      </c>
      <c r="L757" s="1">
        <v>46059</v>
      </c>
      <c r="M757" t="s">
        <v>43</v>
      </c>
      <c r="N757" t="s">
        <v>1</v>
      </c>
      <c r="O757" t="s">
        <v>44</v>
      </c>
      <c r="P757" t="s">
        <v>1011</v>
      </c>
      <c r="Q757" t="s">
        <v>1012</v>
      </c>
      <c r="R757" s="2">
        <v>12681.82</v>
      </c>
      <c r="S757" s="37">
        <f>Tabla1[[#This Row],[Valor total]]/'T.C.'!$B$2</f>
        <v>3675.8898550724634</v>
      </c>
      <c r="T757" t="s">
        <v>2</v>
      </c>
      <c r="U757" t="s">
        <v>3</v>
      </c>
    </row>
    <row r="758" spans="1:21" x14ac:dyDescent="0.25">
      <c r="A758" t="s">
        <v>7</v>
      </c>
      <c r="B758" t="str">
        <f>LEFT(Tabla1[[#This Row],[Organización compras]],2)</f>
        <v>CL</v>
      </c>
      <c r="C758" t="s">
        <v>339</v>
      </c>
      <c r="D758">
        <v>602</v>
      </c>
      <c r="E758" t="str">
        <f>VLOOKUP(Tabla1[[#This Row],[Grupo de compras]],'Grupo compras'!$A$1:$B$115,2,FALSE)</f>
        <v>CL Ops Mall</v>
      </c>
      <c r="F758" t="s">
        <v>869</v>
      </c>
      <c r="G758" t="str">
        <f>LEFT(Tabla1[[#This Row],[Solicitud de pedido]],2)</f>
        <v>12</v>
      </c>
      <c r="H758" t="s">
        <v>2562</v>
      </c>
      <c r="I758" t="s">
        <v>88</v>
      </c>
      <c r="J758" t="s">
        <v>2563</v>
      </c>
      <c r="K758" t="s">
        <v>2564</v>
      </c>
      <c r="L758" s="1">
        <v>46085</v>
      </c>
      <c r="M758" t="s">
        <v>79</v>
      </c>
      <c r="N758" t="s">
        <v>1</v>
      </c>
      <c r="O758" t="s">
        <v>0</v>
      </c>
      <c r="P758" t="s">
        <v>2565</v>
      </c>
      <c r="Q758" t="s">
        <v>2566</v>
      </c>
      <c r="R758" s="2">
        <v>88</v>
      </c>
      <c r="S758" s="37">
        <f>Tabla1[[#This Row],[Valor total]]/'T.C.'!$B$4</f>
        <v>3666.6666666666665</v>
      </c>
      <c r="T758" t="s">
        <v>11</v>
      </c>
      <c r="U758" t="s">
        <v>3</v>
      </c>
    </row>
    <row r="759" spans="1:21" x14ac:dyDescent="0.25">
      <c r="A759" t="s">
        <v>16</v>
      </c>
      <c r="B759" t="str">
        <f>LEFT(Tabla1[[#This Row],[Organización compras]],2)</f>
        <v>PE</v>
      </c>
      <c r="C759" t="s">
        <v>681</v>
      </c>
      <c r="D759">
        <v>801</v>
      </c>
      <c r="E759" t="str">
        <f>VLOOKUP(Tabla1[[#This Row],[Grupo de compras]],'Grupo compras'!$A$1:$B$115,2,FALSE)</f>
        <v>PE Center Manager</v>
      </c>
      <c r="F759" t="s">
        <v>2567</v>
      </c>
      <c r="G759" t="str">
        <f>LEFT(Tabla1[[#This Row],[Solicitud de pedido]],2)</f>
        <v>12</v>
      </c>
      <c r="H759" t="s">
        <v>2568</v>
      </c>
      <c r="I759" t="s">
        <v>88</v>
      </c>
      <c r="J759" t="s">
        <v>2569</v>
      </c>
      <c r="K759" t="s">
        <v>2570</v>
      </c>
      <c r="L759" s="1">
        <v>46056</v>
      </c>
      <c r="M759" t="s">
        <v>43</v>
      </c>
      <c r="N759" t="s">
        <v>1</v>
      </c>
      <c r="O759" t="s">
        <v>5</v>
      </c>
      <c r="P759" t="s">
        <v>2571</v>
      </c>
      <c r="Q759" t="s">
        <v>2572</v>
      </c>
      <c r="R759" s="2">
        <v>12620.76</v>
      </c>
      <c r="S759" s="37">
        <f>Tabla1[[#This Row],[Valor total]]/'T.C.'!$B$2</f>
        <v>3658.1913043478257</v>
      </c>
      <c r="T759" t="s">
        <v>2</v>
      </c>
      <c r="U759" t="s">
        <v>3</v>
      </c>
    </row>
    <row r="760" spans="1:21" x14ac:dyDescent="0.25">
      <c r="A760" t="s">
        <v>717</v>
      </c>
      <c r="B760" t="str">
        <f>LEFT(Tabla1[[#This Row],[Organización compras]],2)</f>
        <v>PE</v>
      </c>
      <c r="C760" t="s">
        <v>340</v>
      </c>
      <c r="D760">
        <v>801</v>
      </c>
      <c r="E760" t="str">
        <f>VLOOKUP(Tabla1[[#This Row],[Grupo de compras]],'Grupo compras'!$A$1:$B$115,2,FALSE)</f>
        <v>PE Center Manager</v>
      </c>
      <c r="F760" t="s">
        <v>1233</v>
      </c>
      <c r="H760" t="s">
        <v>11846</v>
      </c>
      <c r="I760" t="s">
        <v>88</v>
      </c>
      <c r="J760" t="s">
        <v>11847</v>
      </c>
      <c r="K760" t="s">
        <v>11848</v>
      </c>
      <c r="L760" s="1">
        <v>46093</v>
      </c>
      <c r="M760" t="s">
        <v>43</v>
      </c>
      <c r="N760" t="s">
        <v>1</v>
      </c>
      <c r="O760" t="s">
        <v>0</v>
      </c>
      <c r="P760" t="s">
        <v>1011</v>
      </c>
      <c r="Q760" t="s">
        <v>1012</v>
      </c>
      <c r="R760" s="2">
        <v>12594.86</v>
      </c>
      <c r="S760" s="37">
        <f>Tabla1[[#This Row],[Valor total]]/'T.C.'!$B$2</f>
        <v>3650.6840579710147</v>
      </c>
      <c r="T760" t="s">
        <v>2</v>
      </c>
      <c r="U760" t="s">
        <v>3</v>
      </c>
    </row>
    <row r="761" spans="1:21" x14ac:dyDescent="0.25">
      <c r="A761" t="s">
        <v>364</v>
      </c>
      <c r="B761" t="str">
        <f>LEFT(Tabla1[[#This Row],[Organización compras]],2)</f>
        <v>PE</v>
      </c>
      <c r="C761" t="s">
        <v>340</v>
      </c>
      <c r="D761">
        <v>911</v>
      </c>
      <c r="E761" t="str">
        <f>VLOOKUP(Tabla1[[#This Row],[Grupo de compras]],'Grupo compras'!$A$1:$B$115,2,FALSE)</f>
        <v>Corp A. Finanzas</v>
      </c>
      <c r="F761" t="s">
        <v>1125</v>
      </c>
      <c r="G761" t="str">
        <f>LEFT(Tabla1[[#This Row],[Solicitud de pedido]],2)</f>
        <v>13</v>
      </c>
      <c r="H761" t="s">
        <v>1126</v>
      </c>
      <c r="I761" t="s">
        <v>88</v>
      </c>
      <c r="J761" t="s">
        <v>1127</v>
      </c>
      <c r="K761" t="s">
        <v>2573</v>
      </c>
      <c r="L761" s="1">
        <v>46051</v>
      </c>
      <c r="M761" t="s">
        <v>10</v>
      </c>
      <c r="N761" t="s">
        <v>45</v>
      </c>
      <c r="O761" t="s">
        <v>0</v>
      </c>
      <c r="P761" t="s">
        <v>1129</v>
      </c>
      <c r="Q761" t="s">
        <v>1130</v>
      </c>
      <c r="R761" s="2">
        <v>3650.21</v>
      </c>
      <c r="S761" s="37">
        <f>Tabla1[[#This Row],[Valor total]]</f>
        <v>3650.21</v>
      </c>
      <c r="T761" t="s">
        <v>662</v>
      </c>
      <c r="U761" t="s">
        <v>3</v>
      </c>
    </row>
    <row r="762" spans="1:21" x14ac:dyDescent="0.25">
      <c r="A762" t="s">
        <v>7</v>
      </c>
      <c r="B762" t="str">
        <f>LEFT(Tabla1[[#This Row],[Organización compras]],2)</f>
        <v>CL</v>
      </c>
      <c r="C762" t="s">
        <v>339</v>
      </c>
      <c r="D762">
        <v>602</v>
      </c>
      <c r="E762" t="str">
        <f>VLOOKUP(Tabla1[[#This Row],[Grupo de compras]],'Grupo compras'!$A$1:$B$115,2,FALSE)</f>
        <v>CL Ops Mall</v>
      </c>
      <c r="F762" t="s">
        <v>137</v>
      </c>
      <c r="G762" t="str">
        <f>LEFT(Tabla1[[#This Row],[Solicitud de pedido]],2)</f>
        <v>12</v>
      </c>
      <c r="H762" t="s">
        <v>2574</v>
      </c>
      <c r="I762" t="s">
        <v>88</v>
      </c>
      <c r="J762" t="s">
        <v>2575</v>
      </c>
      <c r="K762" t="s">
        <v>2576</v>
      </c>
      <c r="L762" s="1">
        <v>46063</v>
      </c>
      <c r="M762" t="s">
        <v>79</v>
      </c>
      <c r="N762" t="s">
        <v>1</v>
      </c>
      <c r="O762" t="s">
        <v>0</v>
      </c>
      <c r="P762" t="s">
        <v>2577</v>
      </c>
      <c r="Q762" t="s">
        <v>2578</v>
      </c>
      <c r="R762" s="2">
        <v>3650</v>
      </c>
      <c r="S762" s="37">
        <f>Tabla1[[#This Row],[Valor total]]</f>
        <v>3650</v>
      </c>
      <c r="T762" t="s">
        <v>662</v>
      </c>
      <c r="U762" t="s">
        <v>3</v>
      </c>
    </row>
    <row r="763" spans="1:21" x14ac:dyDescent="0.25">
      <c r="A763" t="s">
        <v>83</v>
      </c>
      <c r="B763" t="str">
        <f>LEFT(Tabla1[[#This Row],[Organización compras]],2)</f>
        <v>CL</v>
      </c>
      <c r="C763" t="s">
        <v>339</v>
      </c>
      <c r="D763">
        <v>602</v>
      </c>
      <c r="E763" t="str">
        <f>VLOOKUP(Tabla1[[#This Row],[Grupo de compras]],'Grupo compras'!$A$1:$B$115,2,FALSE)</f>
        <v>CL Ops Mall</v>
      </c>
      <c r="F763" t="s">
        <v>214</v>
      </c>
      <c r="G763" t="str">
        <f>LEFT(Tabla1[[#This Row],[Solicitud de pedido]],2)</f>
        <v>12</v>
      </c>
      <c r="H763" t="s">
        <v>2579</v>
      </c>
      <c r="I763" t="s">
        <v>88</v>
      </c>
      <c r="J763" t="s">
        <v>2580</v>
      </c>
      <c r="K763" t="s">
        <v>2581</v>
      </c>
      <c r="L763" s="1">
        <v>46087</v>
      </c>
      <c r="M763" t="s">
        <v>214</v>
      </c>
      <c r="N763" t="s">
        <v>1</v>
      </c>
      <c r="O763" t="s">
        <v>0</v>
      </c>
      <c r="P763" t="s">
        <v>41</v>
      </c>
      <c r="Q763" t="s">
        <v>42</v>
      </c>
      <c r="R763" s="2">
        <v>3370821</v>
      </c>
      <c r="S763" s="37">
        <f>Tabla1[[#This Row],[Valor total]]/'T.C.'!$B$3</f>
        <v>3640.4706619290878</v>
      </c>
      <c r="T763" t="s">
        <v>6</v>
      </c>
      <c r="U763" t="s">
        <v>3</v>
      </c>
    </row>
    <row r="764" spans="1:21" x14ac:dyDescent="0.25">
      <c r="A764" t="s">
        <v>38</v>
      </c>
      <c r="B764" t="str">
        <f>LEFT(Tabla1[[#This Row],[Organización compras]],2)</f>
        <v>CL</v>
      </c>
      <c r="C764" t="s">
        <v>339</v>
      </c>
      <c r="D764">
        <v>603</v>
      </c>
      <c r="E764" t="str">
        <f>VLOOKUP(Tabla1[[#This Row],[Grupo de compras]],'Grupo compras'!$A$1:$B$115,2,FALSE)</f>
        <v>CL Ops Out/Strip</v>
      </c>
      <c r="F764" t="s">
        <v>39</v>
      </c>
      <c r="G764" t="str">
        <f>LEFT(Tabla1[[#This Row],[Solicitud de pedido]],2)</f>
        <v>12</v>
      </c>
      <c r="H764" t="s">
        <v>2582</v>
      </c>
      <c r="I764" t="s">
        <v>88</v>
      </c>
      <c r="J764" t="s">
        <v>2583</v>
      </c>
      <c r="K764" t="s">
        <v>2584</v>
      </c>
      <c r="L764" s="1">
        <v>46079</v>
      </c>
      <c r="M764" t="s">
        <v>40</v>
      </c>
      <c r="N764" t="s">
        <v>1</v>
      </c>
      <c r="O764" t="s">
        <v>0</v>
      </c>
      <c r="P764" t="s">
        <v>41</v>
      </c>
      <c r="Q764" t="s">
        <v>42</v>
      </c>
      <c r="R764" s="2">
        <v>3355856</v>
      </c>
      <c r="S764" s="37">
        <f>Tabla1[[#This Row],[Valor total]]/'T.C.'!$B$3</f>
        <v>3624.3085330424547</v>
      </c>
      <c r="T764" t="s">
        <v>6</v>
      </c>
      <c r="U764" t="s">
        <v>3</v>
      </c>
    </row>
    <row r="765" spans="1:21" x14ac:dyDescent="0.25">
      <c r="A765" t="s">
        <v>7</v>
      </c>
      <c r="B765" t="str">
        <f>LEFT(Tabla1[[#This Row],[Organización compras]],2)</f>
        <v>CL</v>
      </c>
      <c r="C765" t="s">
        <v>339</v>
      </c>
      <c r="D765">
        <v>602</v>
      </c>
      <c r="E765" t="str">
        <f>VLOOKUP(Tabla1[[#This Row],[Grupo de compras]],'Grupo compras'!$A$1:$B$115,2,FALSE)</f>
        <v>CL Ops Mall</v>
      </c>
      <c r="F765" t="s">
        <v>84</v>
      </c>
      <c r="G765" t="str">
        <f>LEFT(Tabla1[[#This Row],[Solicitud de pedido]],2)</f>
        <v>12</v>
      </c>
      <c r="H765" t="s">
        <v>2585</v>
      </c>
      <c r="I765" t="s">
        <v>88</v>
      </c>
      <c r="J765" t="s">
        <v>2586</v>
      </c>
      <c r="K765" t="s">
        <v>2587</v>
      </c>
      <c r="L765" s="1">
        <v>46085</v>
      </c>
      <c r="M765" t="s">
        <v>79</v>
      </c>
      <c r="N765" t="s">
        <v>1</v>
      </c>
      <c r="O765" t="s">
        <v>0</v>
      </c>
      <c r="P765" t="s">
        <v>1209</v>
      </c>
      <c r="Q765" t="s">
        <v>1210</v>
      </c>
      <c r="R765" s="2">
        <v>86.3</v>
      </c>
      <c r="S765" s="37">
        <f>Tabla1[[#This Row],[Valor total]]/'T.C.'!$B$4</f>
        <v>3595.833333333333</v>
      </c>
      <c r="T765" t="s">
        <v>11</v>
      </c>
      <c r="U765" t="s">
        <v>3</v>
      </c>
    </row>
    <row r="766" spans="1:21" x14ac:dyDescent="0.25">
      <c r="A766" t="s">
        <v>86</v>
      </c>
      <c r="B766" t="str">
        <f>LEFT(Tabla1[[#This Row],[Organización compras]],2)</f>
        <v>CL</v>
      </c>
      <c r="C766" t="s">
        <v>339</v>
      </c>
      <c r="D766">
        <v>928</v>
      </c>
      <c r="E766" t="str">
        <f>VLOOKUP(Tabla1[[#This Row],[Grupo de compras]],'Grupo compras'!$A$1:$B$115,2,FALSE)</f>
        <v>Corp Gest Riesgo</v>
      </c>
      <c r="F766" t="s">
        <v>85</v>
      </c>
      <c r="G766" t="str">
        <f>LEFT(Tabla1[[#This Row],[Solicitud de pedido]],2)</f>
        <v>14</v>
      </c>
      <c r="H766" t="s">
        <v>2588</v>
      </c>
      <c r="I766" t="s">
        <v>88</v>
      </c>
      <c r="J766" t="s">
        <v>2589</v>
      </c>
      <c r="K766" t="s">
        <v>1406</v>
      </c>
      <c r="L766" s="1">
        <v>46029</v>
      </c>
      <c r="M766" t="s">
        <v>74</v>
      </c>
      <c r="N766" t="s">
        <v>46</v>
      </c>
      <c r="O766" t="s">
        <v>0</v>
      </c>
      <c r="P766" t="s">
        <v>520</v>
      </c>
      <c r="Q766" t="s">
        <v>521</v>
      </c>
      <c r="R766" s="2">
        <v>3595.01</v>
      </c>
      <c r="S766" s="37">
        <f>Tabla1[[#This Row],[Valor total]]</f>
        <v>3595.01</v>
      </c>
      <c r="T766" t="s">
        <v>662</v>
      </c>
      <c r="U766" t="s">
        <v>3</v>
      </c>
    </row>
    <row r="767" spans="1:21" x14ac:dyDescent="0.25">
      <c r="A767" t="s">
        <v>7</v>
      </c>
      <c r="B767" t="str">
        <f>LEFT(Tabla1[[#This Row],[Organización compras]],2)</f>
        <v>CL</v>
      </c>
      <c r="C767" t="s">
        <v>339</v>
      </c>
      <c r="D767">
        <v>602</v>
      </c>
      <c r="E767" t="str">
        <f>VLOOKUP(Tabla1[[#This Row],[Grupo de compras]],'Grupo compras'!$A$1:$B$115,2,FALSE)</f>
        <v>CL Ops Mall</v>
      </c>
      <c r="F767" t="s">
        <v>84</v>
      </c>
      <c r="G767" t="str">
        <f>LEFT(Tabla1[[#This Row],[Solicitud de pedido]],2)</f>
        <v>12</v>
      </c>
      <c r="H767" t="s">
        <v>2590</v>
      </c>
      <c r="I767" t="s">
        <v>88</v>
      </c>
      <c r="J767" t="s">
        <v>2591</v>
      </c>
      <c r="K767" t="s">
        <v>2592</v>
      </c>
      <c r="L767" s="1">
        <v>46069</v>
      </c>
      <c r="M767" t="s">
        <v>79</v>
      </c>
      <c r="N767" t="s">
        <v>1</v>
      </c>
      <c r="O767" t="s">
        <v>0</v>
      </c>
      <c r="P767" t="s">
        <v>1209</v>
      </c>
      <c r="Q767" t="s">
        <v>1210</v>
      </c>
      <c r="R767" s="2">
        <v>86.18</v>
      </c>
      <c r="S767" s="37">
        <f>Tabla1[[#This Row],[Valor total]]/'T.C.'!$B$4</f>
        <v>3590.8333333333335</v>
      </c>
      <c r="T767" t="s">
        <v>11</v>
      </c>
      <c r="U767" t="s">
        <v>3</v>
      </c>
    </row>
    <row r="768" spans="1:21" x14ac:dyDescent="0.25">
      <c r="A768" t="s">
        <v>369</v>
      </c>
      <c r="B768" t="str">
        <f>LEFT(Tabla1[[#This Row],[Organización compras]],2)</f>
        <v>PE</v>
      </c>
      <c r="C768" t="s">
        <v>681</v>
      </c>
      <c r="D768">
        <v>804</v>
      </c>
      <c r="E768" t="str">
        <f>VLOOKUP(Tabla1[[#This Row],[Grupo de compras]],'Grupo compras'!$A$1:$B$115,2,FALSE)</f>
        <v>PE Marketing Mall</v>
      </c>
      <c r="F768" t="s">
        <v>2454</v>
      </c>
      <c r="G768" t="str">
        <f>LEFT(Tabla1[[#This Row],[Solicitud de pedido]],2)</f>
        <v>12</v>
      </c>
      <c r="H768" t="s">
        <v>2593</v>
      </c>
      <c r="I768" t="s">
        <v>88</v>
      </c>
      <c r="J768" t="s">
        <v>2594</v>
      </c>
      <c r="K768" t="s">
        <v>2595</v>
      </c>
      <c r="L768" s="1">
        <v>46049</v>
      </c>
      <c r="M768" t="s">
        <v>819</v>
      </c>
      <c r="N768" t="s">
        <v>1</v>
      </c>
      <c r="O768" t="s">
        <v>0</v>
      </c>
      <c r="P768" t="s">
        <v>2596</v>
      </c>
      <c r="Q768" t="s">
        <v>2597</v>
      </c>
      <c r="R768" s="2">
        <v>12350</v>
      </c>
      <c r="S768" s="37">
        <f>Tabla1[[#This Row],[Valor total]]/'T.C.'!$B$2</f>
        <v>3579.710144927536</v>
      </c>
      <c r="T768" t="s">
        <v>2</v>
      </c>
      <c r="U768" t="s">
        <v>3</v>
      </c>
    </row>
    <row r="769" spans="1:21" x14ac:dyDescent="0.25">
      <c r="A769" t="s">
        <v>47</v>
      </c>
      <c r="B769" t="str">
        <f>LEFT(Tabla1[[#This Row],[Organización compras]],2)</f>
        <v>CL</v>
      </c>
      <c r="C769" t="s">
        <v>339</v>
      </c>
      <c r="D769">
        <v>602</v>
      </c>
      <c r="E769" t="str">
        <f>VLOOKUP(Tabla1[[#This Row],[Grupo de compras]],'Grupo compras'!$A$1:$B$115,2,FALSE)</f>
        <v>CL Ops Mall</v>
      </c>
      <c r="F769" t="s">
        <v>39</v>
      </c>
      <c r="G769" t="str">
        <f>LEFT(Tabla1[[#This Row],[Solicitud de pedido]],2)</f>
        <v>12</v>
      </c>
      <c r="H769" t="s">
        <v>2598</v>
      </c>
      <c r="I769" t="s">
        <v>88</v>
      </c>
      <c r="J769" t="s">
        <v>2599</v>
      </c>
      <c r="K769" t="s">
        <v>2600</v>
      </c>
      <c r="L769" s="1">
        <v>46077</v>
      </c>
      <c r="M769" t="s">
        <v>40</v>
      </c>
      <c r="N769" t="s">
        <v>1</v>
      </c>
      <c r="O769" t="s">
        <v>0</v>
      </c>
      <c r="P769" t="s">
        <v>807</v>
      </c>
      <c r="Q769" t="s">
        <v>808</v>
      </c>
      <c r="R769" s="2">
        <v>3310890</v>
      </c>
      <c r="S769" s="37">
        <f>Tabla1[[#This Row],[Valor total]]/'T.C.'!$B$3</f>
        <v>3575.7454667199468</v>
      </c>
      <c r="T769" t="s">
        <v>6</v>
      </c>
      <c r="U769" t="s">
        <v>3</v>
      </c>
    </row>
    <row r="770" spans="1:21" x14ac:dyDescent="0.25">
      <c r="A770" t="s">
        <v>63</v>
      </c>
      <c r="B770" t="str">
        <f>LEFT(Tabla1[[#This Row],[Organización compras]],2)</f>
        <v>CO</v>
      </c>
      <c r="C770" t="s">
        <v>338</v>
      </c>
      <c r="D770">
        <v>911</v>
      </c>
      <c r="E770" t="str">
        <f>VLOOKUP(Tabla1[[#This Row],[Grupo de compras]],'Grupo compras'!$A$1:$B$115,2,FALSE)</f>
        <v>Corp A. Finanzas</v>
      </c>
      <c r="F770" t="s">
        <v>2415</v>
      </c>
      <c r="G770" t="str">
        <f>LEFT(Tabla1[[#This Row],[Solicitud de pedido]],2)</f>
        <v>14</v>
      </c>
      <c r="H770" t="s">
        <v>2416</v>
      </c>
      <c r="I770" t="s">
        <v>99</v>
      </c>
      <c r="J770" t="s">
        <v>2417</v>
      </c>
      <c r="K770" t="s">
        <v>2601</v>
      </c>
      <c r="L770" s="1">
        <v>46055</v>
      </c>
      <c r="M770" t="s">
        <v>2419</v>
      </c>
      <c r="N770" t="s">
        <v>46</v>
      </c>
      <c r="O770" t="s">
        <v>0</v>
      </c>
      <c r="P770" t="s">
        <v>2420</v>
      </c>
      <c r="Q770" t="s">
        <v>2421</v>
      </c>
      <c r="R770" s="2">
        <v>13131788</v>
      </c>
      <c r="S770" s="37">
        <f>Tabla1[[#This Row],[Valor total]]/'T.C.'!$B$5</f>
        <v>3570.3610657966287</v>
      </c>
      <c r="T770" t="s">
        <v>18</v>
      </c>
      <c r="U770" t="s">
        <v>3</v>
      </c>
    </row>
    <row r="771" spans="1:21" x14ac:dyDescent="0.25">
      <c r="A771" t="s">
        <v>63</v>
      </c>
      <c r="B771" t="str">
        <f>LEFT(Tabla1[[#This Row],[Organización compras]],2)</f>
        <v>CO</v>
      </c>
      <c r="C771" t="s">
        <v>338</v>
      </c>
      <c r="D771">
        <v>911</v>
      </c>
      <c r="E771" t="str">
        <f>VLOOKUP(Tabla1[[#This Row],[Grupo de compras]],'Grupo compras'!$A$1:$B$115,2,FALSE)</f>
        <v>Corp A. Finanzas</v>
      </c>
      <c r="F771" t="s">
        <v>2415</v>
      </c>
      <c r="G771" t="str">
        <f>LEFT(Tabla1[[#This Row],[Solicitud de pedido]],2)</f>
        <v>14</v>
      </c>
      <c r="H771" t="s">
        <v>2416</v>
      </c>
      <c r="I771" t="s">
        <v>100</v>
      </c>
      <c r="J771" t="s">
        <v>2417</v>
      </c>
      <c r="K771" t="s">
        <v>2602</v>
      </c>
      <c r="L771" s="1">
        <v>46055</v>
      </c>
      <c r="M771" t="s">
        <v>2419</v>
      </c>
      <c r="N771" t="s">
        <v>46</v>
      </c>
      <c r="O771" t="s">
        <v>0</v>
      </c>
      <c r="P771" t="s">
        <v>2420</v>
      </c>
      <c r="Q771" t="s">
        <v>2421</v>
      </c>
      <c r="R771" s="2">
        <v>13131788</v>
      </c>
      <c r="S771" s="37">
        <f>Tabla1[[#This Row],[Valor total]]/'T.C.'!$B$5</f>
        <v>3570.3610657966287</v>
      </c>
      <c r="T771" t="s">
        <v>18</v>
      </c>
      <c r="U771" t="s">
        <v>3</v>
      </c>
    </row>
    <row r="772" spans="1:21" x14ac:dyDescent="0.25">
      <c r="A772" t="s">
        <v>63</v>
      </c>
      <c r="B772" t="str">
        <f>LEFT(Tabla1[[#This Row],[Organización compras]],2)</f>
        <v>CO</v>
      </c>
      <c r="C772" t="s">
        <v>338</v>
      </c>
      <c r="D772">
        <v>911</v>
      </c>
      <c r="E772" t="str">
        <f>VLOOKUP(Tabla1[[#This Row],[Grupo de compras]],'Grupo compras'!$A$1:$B$115,2,FALSE)</f>
        <v>Corp A. Finanzas</v>
      </c>
      <c r="F772" t="s">
        <v>2415</v>
      </c>
      <c r="G772" t="str">
        <f>LEFT(Tabla1[[#This Row],[Solicitud de pedido]],2)</f>
        <v>14</v>
      </c>
      <c r="H772" t="s">
        <v>2416</v>
      </c>
      <c r="I772" t="s">
        <v>101</v>
      </c>
      <c r="J772" t="s">
        <v>2417</v>
      </c>
      <c r="K772" t="s">
        <v>2603</v>
      </c>
      <c r="L772" s="1">
        <v>46055</v>
      </c>
      <c r="M772" t="s">
        <v>2419</v>
      </c>
      <c r="N772" t="s">
        <v>46</v>
      </c>
      <c r="O772" t="s">
        <v>0</v>
      </c>
      <c r="P772" t="s">
        <v>2420</v>
      </c>
      <c r="Q772" t="s">
        <v>2421</v>
      </c>
      <c r="R772" s="2">
        <v>13131788</v>
      </c>
      <c r="S772" s="37">
        <f>Tabla1[[#This Row],[Valor total]]/'T.C.'!$B$5</f>
        <v>3570.3610657966287</v>
      </c>
      <c r="T772" t="s">
        <v>18</v>
      </c>
      <c r="U772" t="s">
        <v>3</v>
      </c>
    </row>
    <row r="773" spans="1:21" x14ac:dyDescent="0.25">
      <c r="A773" t="s">
        <v>63</v>
      </c>
      <c r="B773" t="str">
        <f>LEFT(Tabla1[[#This Row],[Organización compras]],2)</f>
        <v>CO</v>
      </c>
      <c r="C773" t="s">
        <v>338</v>
      </c>
      <c r="D773">
        <v>911</v>
      </c>
      <c r="E773" t="str">
        <f>VLOOKUP(Tabla1[[#This Row],[Grupo de compras]],'Grupo compras'!$A$1:$B$115,2,FALSE)</f>
        <v>Corp A. Finanzas</v>
      </c>
      <c r="F773" t="s">
        <v>2415</v>
      </c>
      <c r="G773" t="str">
        <f>LEFT(Tabla1[[#This Row],[Solicitud de pedido]],2)</f>
        <v>14</v>
      </c>
      <c r="H773" t="s">
        <v>2416</v>
      </c>
      <c r="I773" t="s">
        <v>102</v>
      </c>
      <c r="J773" t="s">
        <v>2417</v>
      </c>
      <c r="K773" t="s">
        <v>2604</v>
      </c>
      <c r="L773" s="1">
        <v>46055</v>
      </c>
      <c r="M773" t="s">
        <v>2419</v>
      </c>
      <c r="N773" t="s">
        <v>46</v>
      </c>
      <c r="O773" t="s">
        <v>0</v>
      </c>
      <c r="P773" t="s">
        <v>2420</v>
      </c>
      <c r="Q773" t="s">
        <v>2421</v>
      </c>
      <c r="R773" s="2">
        <v>13131788</v>
      </c>
      <c r="S773" s="37">
        <f>Tabla1[[#This Row],[Valor total]]/'T.C.'!$B$5</f>
        <v>3570.3610657966287</v>
      </c>
      <c r="T773" t="s">
        <v>18</v>
      </c>
      <c r="U773" t="s">
        <v>3</v>
      </c>
    </row>
    <row r="774" spans="1:21" x14ac:dyDescent="0.25">
      <c r="A774" t="s">
        <v>63</v>
      </c>
      <c r="B774" t="str">
        <f>LEFT(Tabla1[[#This Row],[Organización compras]],2)</f>
        <v>CO</v>
      </c>
      <c r="C774" t="s">
        <v>338</v>
      </c>
      <c r="D774">
        <v>911</v>
      </c>
      <c r="E774" t="str">
        <f>VLOOKUP(Tabla1[[#This Row],[Grupo de compras]],'Grupo compras'!$A$1:$B$115,2,FALSE)</f>
        <v>Corp A. Finanzas</v>
      </c>
      <c r="F774" t="s">
        <v>2415</v>
      </c>
      <c r="G774" t="str">
        <f>LEFT(Tabla1[[#This Row],[Solicitud de pedido]],2)</f>
        <v>14</v>
      </c>
      <c r="H774" t="s">
        <v>2416</v>
      </c>
      <c r="I774" t="s">
        <v>103</v>
      </c>
      <c r="J774" t="s">
        <v>2417</v>
      </c>
      <c r="K774" t="s">
        <v>2605</v>
      </c>
      <c r="L774" s="1">
        <v>46055</v>
      </c>
      <c r="M774" t="s">
        <v>2419</v>
      </c>
      <c r="N774" t="s">
        <v>46</v>
      </c>
      <c r="O774" t="s">
        <v>0</v>
      </c>
      <c r="P774" t="s">
        <v>2420</v>
      </c>
      <c r="Q774" t="s">
        <v>2421</v>
      </c>
      <c r="R774" s="2">
        <v>13131788</v>
      </c>
      <c r="S774" s="37">
        <f>Tabla1[[#This Row],[Valor total]]/'T.C.'!$B$5</f>
        <v>3570.3610657966287</v>
      </c>
      <c r="T774" t="s">
        <v>18</v>
      </c>
      <c r="U774" t="s">
        <v>3</v>
      </c>
    </row>
    <row r="775" spans="1:21" x14ac:dyDescent="0.25">
      <c r="A775" t="s">
        <v>63</v>
      </c>
      <c r="B775" t="str">
        <f>LEFT(Tabla1[[#This Row],[Organización compras]],2)</f>
        <v>CO</v>
      </c>
      <c r="C775" t="s">
        <v>338</v>
      </c>
      <c r="D775">
        <v>911</v>
      </c>
      <c r="E775" t="str">
        <f>VLOOKUP(Tabla1[[#This Row],[Grupo de compras]],'Grupo compras'!$A$1:$B$115,2,FALSE)</f>
        <v>Corp A. Finanzas</v>
      </c>
      <c r="F775" t="s">
        <v>2415</v>
      </c>
      <c r="G775" t="str">
        <f>LEFT(Tabla1[[#This Row],[Solicitud de pedido]],2)</f>
        <v>14</v>
      </c>
      <c r="H775" t="s">
        <v>2416</v>
      </c>
      <c r="I775" t="s">
        <v>104</v>
      </c>
      <c r="J775" t="s">
        <v>2417</v>
      </c>
      <c r="K775" t="s">
        <v>2606</v>
      </c>
      <c r="L775" s="1">
        <v>46055</v>
      </c>
      <c r="M775" t="s">
        <v>2419</v>
      </c>
      <c r="N775" t="s">
        <v>46</v>
      </c>
      <c r="O775" t="s">
        <v>0</v>
      </c>
      <c r="P775" t="s">
        <v>2420</v>
      </c>
      <c r="Q775" t="s">
        <v>2421</v>
      </c>
      <c r="R775" s="2">
        <v>13131788</v>
      </c>
      <c r="S775" s="37">
        <f>Tabla1[[#This Row],[Valor total]]/'T.C.'!$B$5</f>
        <v>3570.3610657966287</v>
      </c>
      <c r="T775" t="s">
        <v>18</v>
      </c>
      <c r="U775" t="s">
        <v>3</v>
      </c>
    </row>
    <row r="776" spans="1:21" x14ac:dyDescent="0.25">
      <c r="A776" t="s">
        <v>63</v>
      </c>
      <c r="B776" t="str">
        <f>LEFT(Tabla1[[#This Row],[Organización compras]],2)</f>
        <v>CO</v>
      </c>
      <c r="C776" t="s">
        <v>338</v>
      </c>
      <c r="D776">
        <v>911</v>
      </c>
      <c r="E776" t="str">
        <f>VLOOKUP(Tabla1[[#This Row],[Grupo de compras]],'Grupo compras'!$A$1:$B$115,2,FALSE)</f>
        <v>Corp A. Finanzas</v>
      </c>
      <c r="F776" t="s">
        <v>2415</v>
      </c>
      <c r="G776" t="str">
        <f>LEFT(Tabla1[[#This Row],[Solicitud de pedido]],2)</f>
        <v>14</v>
      </c>
      <c r="H776" t="s">
        <v>2416</v>
      </c>
      <c r="I776" t="s">
        <v>105</v>
      </c>
      <c r="J776" t="s">
        <v>2417</v>
      </c>
      <c r="K776" t="s">
        <v>2607</v>
      </c>
      <c r="L776" s="1">
        <v>46055</v>
      </c>
      <c r="M776" t="s">
        <v>2419</v>
      </c>
      <c r="N776" t="s">
        <v>46</v>
      </c>
      <c r="O776" t="s">
        <v>0</v>
      </c>
      <c r="P776" t="s">
        <v>2420</v>
      </c>
      <c r="Q776" t="s">
        <v>2421</v>
      </c>
      <c r="R776" s="2">
        <v>13131788</v>
      </c>
      <c r="S776" s="37">
        <f>Tabla1[[#This Row],[Valor total]]/'T.C.'!$B$5</f>
        <v>3570.3610657966287</v>
      </c>
      <c r="T776" t="s">
        <v>18</v>
      </c>
      <c r="U776" t="s">
        <v>3</v>
      </c>
    </row>
    <row r="777" spans="1:21" x14ac:dyDescent="0.25">
      <c r="A777" t="s">
        <v>63</v>
      </c>
      <c r="B777" t="str">
        <f>LEFT(Tabla1[[#This Row],[Organización compras]],2)</f>
        <v>CO</v>
      </c>
      <c r="C777" t="s">
        <v>338</v>
      </c>
      <c r="D777">
        <v>911</v>
      </c>
      <c r="E777" t="str">
        <f>VLOOKUP(Tabla1[[#This Row],[Grupo de compras]],'Grupo compras'!$A$1:$B$115,2,FALSE)</f>
        <v>Corp A. Finanzas</v>
      </c>
      <c r="F777" t="s">
        <v>2415</v>
      </c>
      <c r="G777" t="str">
        <f>LEFT(Tabla1[[#This Row],[Solicitud de pedido]],2)</f>
        <v>14</v>
      </c>
      <c r="H777" t="s">
        <v>2416</v>
      </c>
      <c r="I777" t="s">
        <v>106</v>
      </c>
      <c r="J777" t="s">
        <v>2417</v>
      </c>
      <c r="K777" t="s">
        <v>2608</v>
      </c>
      <c r="L777" s="1">
        <v>46055</v>
      </c>
      <c r="M777" t="s">
        <v>2419</v>
      </c>
      <c r="N777" t="s">
        <v>46</v>
      </c>
      <c r="O777" t="s">
        <v>0</v>
      </c>
      <c r="P777" t="s">
        <v>2420</v>
      </c>
      <c r="Q777" t="s">
        <v>2421</v>
      </c>
      <c r="R777" s="2">
        <v>13131788</v>
      </c>
      <c r="S777" s="37">
        <f>Tabla1[[#This Row],[Valor total]]/'T.C.'!$B$5</f>
        <v>3570.3610657966287</v>
      </c>
      <c r="T777" t="s">
        <v>18</v>
      </c>
      <c r="U777" t="s">
        <v>3</v>
      </c>
    </row>
    <row r="778" spans="1:21" x14ac:dyDescent="0.25">
      <c r="A778" t="s">
        <v>63</v>
      </c>
      <c r="B778" t="str">
        <f>LEFT(Tabla1[[#This Row],[Organización compras]],2)</f>
        <v>CO</v>
      </c>
      <c r="C778" t="s">
        <v>338</v>
      </c>
      <c r="D778">
        <v>911</v>
      </c>
      <c r="E778" t="str">
        <f>VLOOKUP(Tabla1[[#This Row],[Grupo de compras]],'Grupo compras'!$A$1:$B$115,2,FALSE)</f>
        <v>Corp A. Finanzas</v>
      </c>
      <c r="F778" t="s">
        <v>2415</v>
      </c>
      <c r="G778" t="str">
        <f>LEFT(Tabla1[[#This Row],[Solicitud de pedido]],2)</f>
        <v>14</v>
      </c>
      <c r="H778" t="s">
        <v>2416</v>
      </c>
      <c r="I778" t="s">
        <v>107</v>
      </c>
      <c r="J778" t="s">
        <v>2417</v>
      </c>
      <c r="K778" t="s">
        <v>2609</v>
      </c>
      <c r="L778" s="1">
        <v>46055</v>
      </c>
      <c r="M778" t="s">
        <v>2419</v>
      </c>
      <c r="N778" t="s">
        <v>46</v>
      </c>
      <c r="O778" t="s">
        <v>0</v>
      </c>
      <c r="P778" t="s">
        <v>2420</v>
      </c>
      <c r="Q778" t="s">
        <v>2421</v>
      </c>
      <c r="R778" s="2">
        <v>13131788</v>
      </c>
      <c r="S778" s="37">
        <f>Tabla1[[#This Row],[Valor total]]/'T.C.'!$B$5</f>
        <v>3570.3610657966287</v>
      </c>
      <c r="T778" t="s">
        <v>18</v>
      </c>
      <c r="U778" t="s">
        <v>3</v>
      </c>
    </row>
    <row r="779" spans="1:21" x14ac:dyDescent="0.25">
      <c r="A779" t="s">
        <v>63</v>
      </c>
      <c r="B779" t="str">
        <f>LEFT(Tabla1[[#This Row],[Organización compras]],2)</f>
        <v>CO</v>
      </c>
      <c r="C779" t="s">
        <v>338</v>
      </c>
      <c r="D779">
        <v>911</v>
      </c>
      <c r="E779" t="str">
        <f>VLOOKUP(Tabla1[[#This Row],[Grupo de compras]],'Grupo compras'!$A$1:$B$115,2,FALSE)</f>
        <v>Corp A. Finanzas</v>
      </c>
      <c r="F779" t="s">
        <v>2415</v>
      </c>
      <c r="G779" t="str">
        <f>LEFT(Tabla1[[#This Row],[Solicitud de pedido]],2)</f>
        <v>14</v>
      </c>
      <c r="H779" t="s">
        <v>2416</v>
      </c>
      <c r="I779" t="s">
        <v>1502</v>
      </c>
      <c r="J779" t="s">
        <v>2417</v>
      </c>
      <c r="K779" t="s">
        <v>2610</v>
      </c>
      <c r="L779" s="1">
        <v>46055</v>
      </c>
      <c r="M779" t="s">
        <v>2419</v>
      </c>
      <c r="N779" t="s">
        <v>46</v>
      </c>
      <c r="O779" t="s">
        <v>0</v>
      </c>
      <c r="P779" t="s">
        <v>2420</v>
      </c>
      <c r="Q779" t="s">
        <v>2421</v>
      </c>
      <c r="R779" s="2">
        <v>13131788</v>
      </c>
      <c r="S779" s="37">
        <f>Tabla1[[#This Row],[Valor total]]/'T.C.'!$B$5</f>
        <v>3570.3610657966287</v>
      </c>
      <c r="T779" t="s">
        <v>18</v>
      </c>
      <c r="U779" t="s">
        <v>3</v>
      </c>
    </row>
    <row r="780" spans="1:21" x14ac:dyDescent="0.25">
      <c r="A780" t="s">
        <v>63</v>
      </c>
      <c r="B780" t="str">
        <f>LEFT(Tabla1[[#This Row],[Organización compras]],2)</f>
        <v>CO</v>
      </c>
      <c r="C780" t="s">
        <v>338</v>
      </c>
      <c r="D780">
        <v>911</v>
      </c>
      <c r="E780" t="str">
        <f>VLOOKUP(Tabla1[[#This Row],[Grupo de compras]],'Grupo compras'!$A$1:$B$115,2,FALSE)</f>
        <v>Corp A. Finanzas</v>
      </c>
      <c r="F780" t="s">
        <v>2415</v>
      </c>
      <c r="G780" t="str">
        <f>LEFT(Tabla1[[#This Row],[Solicitud de pedido]],2)</f>
        <v>14</v>
      </c>
      <c r="H780" t="s">
        <v>2416</v>
      </c>
      <c r="I780" t="s">
        <v>2047</v>
      </c>
      <c r="J780" t="s">
        <v>2417</v>
      </c>
      <c r="K780" t="s">
        <v>2611</v>
      </c>
      <c r="L780" s="1">
        <v>46055</v>
      </c>
      <c r="M780" t="s">
        <v>2419</v>
      </c>
      <c r="N780" t="s">
        <v>46</v>
      </c>
      <c r="O780" t="s">
        <v>0</v>
      </c>
      <c r="P780" t="s">
        <v>2420</v>
      </c>
      <c r="Q780" t="s">
        <v>2421</v>
      </c>
      <c r="R780" s="2">
        <v>13131788</v>
      </c>
      <c r="S780" s="37">
        <f>Tabla1[[#This Row],[Valor total]]/'T.C.'!$B$5</f>
        <v>3570.3610657966287</v>
      </c>
      <c r="T780" t="s">
        <v>18</v>
      </c>
      <c r="U780" t="s">
        <v>3</v>
      </c>
    </row>
    <row r="781" spans="1:21" x14ac:dyDescent="0.25">
      <c r="A781" t="s">
        <v>53</v>
      </c>
      <c r="B781" t="str">
        <f>LEFT(Tabla1[[#This Row],[Organización compras]],2)</f>
        <v>CO</v>
      </c>
      <c r="C781" t="s">
        <v>338</v>
      </c>
      <c r="D781">
        <v>702</v>
      </c>
      <c r="E781" t="str">
        <f>VLOOKUP(Tabla1[[#This Row],[Grupo de compras]],'Grupo compras'!$A$1:$B$115,2,FALSE)</f>
        <v>CO Ops Mall</v>
      </c>
      <c r="F781" t="s">
        <v>54</v>
      </c>
      <c r="G781" t="str">
        <f>LEFT(Tabla1[[#This Row],[Solicitud de pedido]],2)</f>
        <v>12</v>
      </c>
      <c r="H781" t="s">
        <v>2612</v>
      </c>
      <c r="I781" t="s">
        <v>88</v>
      </c>
      <c r="J781" t="s">
        <v>2613</v>
      </c>
      <c r="K781" t="s">
        <v>2614</v>
      </c>
      <c r="L781" s="1">
        <v>46050</v>
      </c>
      <c r="M781" t="s">
        <v>55</v>
      </c>
      <c r="N781" t="s">
        <v>1</v>
      </c>
      <c r="O781" t="s">
        <v>0</v>
      </c>
      <c r="P781" t="s">
        <v>2615</v>
      </c>
      <c r="Q781" t="s">
        <v>2616</v>
      </c>
      <c r="R781" s="2">
        <v>13090000</v>
      </c>
      <c r="S781" s="37">
        <f>Tabla1[[#This Row],[Valor total]]/'T.C.'!$B$5</f>
        <v>3558.99945622621</v>
      </c>
      <c r="T781" t="s">
        <v>18</v>
      </c>
      <c r="U781" t="s">
        <v>3</v>
      </c>
    </row>
    <row r="782" spans="1:21" x14ac:dyDescent="0.25">
      <c r="A782" t="s">
        <v>7</v>
      </c>
      <c r="B782" t="str">
        <f>LEFT(Tabla1[[#This Row],[Organización compras]],2)</f>
        <v>CL</v>
      </c>
      <c r="C782" t="s">
        <v>339</v>
      </c>
      <c r="D782">
        <v>909</v>
      </c>
      <c r="E782" t="str">
        <f>VLOOKUP(Tabla1[[#This Row],[Grupo de compras]],'Grupo compras'!$A$1:$B$115,2,FALSE)</f>
        <v>Corp Gcia Legal</v>
      </c>
      <c r="F782" t="s">
        <v>2310</v>
      </c>
      <c r="H782" t="s">
        <v>12678</v>
      </c>
      <c r="I782" t="s">
        <v>88</v>
      </c>
      <c r="J782" t="s">
        <v>12679</v>
      </c>
      <c r="K782" t="s">
        <v>12680</v>
      </c>
      <c r="L782" s="1">
        <v>46099</v>
      </c>
      <c r="M782" t="s">
        <v>10</v>
      </c>
      <c r="N782" t="s">
        <v>1</v>
      </c>
      <c r="O782" t="s">
        <v>0</v>
      </c>
      <c r="P782" t="s">
        <v>12661</v>
      </c>
      <c r="Q782" t="s">
        <v>12662</v>
      </c>
      <c r="R782" s="2">
        <v>84.95</v>
      </c>
      <c r="S782" s="37">
        <f>Tabla1[[#This Row],[Valor total]]/'T.C.'!$B$4</f>
        <v>3539.5833333333335</v>
      </c>
      <c r="T782" t="s">
        <v>11</v>
      </c>
      <c r="U782" t="s">
        <v>3</v>
      </c>
    </row>
    <row r="783" spans="1:21" x14ac:dyDescent="0.25">
      <c r="A783" t="s">
        <v>373</v>
      </c>
      <c r="B783" t="str">
        <f>LEFT(Tabla1[[#This Row],[Organización compras]],2)</f>
        <v>PE</v>
      </c>
      <c r="C783" t="s">
        <v>340</v>
      </c>
      <c r="D783">
        <v>811</v>
      </c>
      <c r="E783" t="str">
        <f>VLOOKUP(Tabla1[[#This Row],[Grupo de compras]],'Grupo compras'!$A$1:$B$115,2,FALSE)</f>
        <v>PE Área Admin</v>
      </c>
      <c r="F783" t="s">
        <v>406</v>
      </c>
      <c r="G783" t="str">
        <f>LEFT(Tabla1[[#This Row],[Solicitud de pedido]],2)</f>
        <v>12</v>
      </c>
      <c r="H783" t="s">
        <v>2617</v>
      </c>
      <c r="I783" t="s">
        <v>88</v>
      </c>
      <c r="J783" t="s">
        <v>2618</v>
      </c>
      <c r="K783" t="s">
        <v>2619</v>
      </c>
      <c r="L783" s="1">
        <v>46044</v>
      </c>
      <c r="M783" t="s">
        <v>406</v>
      </c>
      <c r="N783" t="s">
        <v>1</v>
      </c>
      <c r="O783" t="s">
        <v>0</v>
      </c>
      <c r="P783" t="s">
        <v>2620</v>
      </c>
      <c r="Q783" t="s">
        <v>2621</v>
      </c>
      <c r="R783" s="2">
        <v>12200</v>
      </c>
      <c r="S783" s="37">
        <f>Tabla1[[#This Row],[Valor total]]/'T.C.'!$B$2</f>
        <v>3536.231884057971</v>
      </c>
      <c r="T783" t="s">
        <v>2</v>
      </c>
      <c r="U783" t="s">
        <v>3</v>
      </c>
    </row>
    <row r="784" spans="1:21" x14ac:dyDescent="0.25">
      <c r="A784" t="s">
        <v>373</v>
      </c>
      <c r="B784" t="str">
        <f>LEFT(Tabla1[[#This Row],[Organización compras]],2)</f>
        <v>PE</v>
      </c>
      <c r="C784" t="s">
        <v>340</v>
      </c>
      <c r="D784">
        <v>811</v>
      </c>
      <c r="E784" t="str">
        <f>VLOOKUP(Tabla1[[#This Row],[Grupo de compras]],'Grupo compras'!$A$1:$B$115,2,FALSE)</f>
        <v>PE Área Admin</v>
      </c>
      <c r="F784" t="s">
        <v>406</v>
      </c>
      <c r="G784" t="str">
        <f>LEFT(Tabla1[[#This Row],[Solicitud de pedido]],2)</f>
        <v>12</v>
      </c>
      <c r="H784" t="s">
        <v>2622</v>
      </c>
      <c r="I784" t="s">
        <v>88</v>
      </c>
      <c r="J784" t="s">
        <v>2623</v>
      </c>
      <c r="K784" t="s">
        <v>2624</v>
      </c>
      <c r="L784" s="1">
        <v>46058</v>
      </c>
      <c r="M784" t="s">
        <v>406</v>
      </c>
      <c r="N784" t="s">
        <v>1</v>
      </c>
      <c r="O784" t="s">
        <v>0</v>
      </c>
      <c r="P784" t="s">
        <v>2620</v>
      </c>
      <c r="Q784" t="s">
        <v>2621</v>
      </c>
      <c r="R784" s="2">
        <v>12200</v>
      </c>
      <c r="S784" s="37">
        <f>Tabla1[[#This Row],[Valor total]]/'T.C.'!$B$2</f>
        <v>3536.231884057971</v>
      </c>
      <c r="T784" t="s">
        <v>2</v>
      </c>
      <c r="U784" t="s">
        <v>3</v>
      </c>
    </row>
    <row r="785" spans="1:21" x14ac:dyDescent="0.25">
      <c r="A785" t="s">
        <v>373</v>
      </c>
      <c r="B785" t="str">
        <f>LEFT(Tabla1[[#This Row],[Organización compras]],2)</f>
        <v>PE</v>
      </c>
      <c r="C785" t="s">
        <v>340</v>
      </c>
      <c r="D785">
        <v>811</v>
      </c>
      <c r="E785" t="str">
        <f>VLOOKUP(Tabla1[[#This Row],[Grupo de compras]],'Grupo compras'!$A$1:$B$115,2,FALSE)</f>
        <v>PE Área Admin</v>
      </c>
      <c r="F785" t="s">
        <v>406</v>
      </c>
      <c r="G785" t="str">
        <f>LEFT(Tabla1[[#This Row],[Solicitud de pedido]],2)</f>
        <v>12</v>
      </c>
      <c r="H785" t="s">
        <v>2625</v>
      </c>
      <c r="I785" t="s">
        <v>88</v>
      </c>
      <c r="J785" t="s">
        <v>2626</v>
      </c>
      <c r="K785" t="s">
        <v>2627</v>
      </c>
      <c r="L785" s="1">
        <v>46086</v>
      </c>
      <c r="M785" t="s">
        <v>406</v>
      </c>
      <c r="N785" t="s">
        <v>1</v>
      </c>
      <c r="O785" t="s">
        <v>0</v>
      </c>
      <c r="P785" t="s">
        <v>2620</v>
      </c>
      <c r="Q785" t="s">
        <v>2621</v>
      </c>
      <c r="R785" s="2">
        <v>12200</v>
      </c>
      <c r="S785" s="37">
        <f>Tabla1[[#This Row],[Valor total]]/'T.C.'!$B$2</f>
        <v>3536.231884057971</v>
      </c>
      <c r="T785" t="s">
        <v>2</v>
      </c>
      <c r="U785" t="s">
        <v>3</v>
      </c>
    </row>
    <row r="786" spans="1:21" x14ac:dyDescent="0.25">
      <c r="A786" t="s">
        <v>12</v>
      </c>
      <c r="B786" t="str">
        <f>LEFT(Tabla1[[#This Row],[Organización compras]],2)</f>
        <v>PE</v>
      </c>
      <c r="C786" t="s">
        <v>340</v>
      </c>
      <c r="D786">
        <v>816</v>
      </c>
      <c r="E786" t="str">
        <f>VLOOKUP(Tabla1[[#This Row],[Grupo de compras]],'Grupo compras'!$A$1:$B$115,2,FALSE)</f>
        <v>PE Sgcia Infra</v>
      </c>
      <c r="F786" t="s">
        <v>378</v>
      </c>
      <c r="H786" t="s">
        <v>11988</v>
      </c>
      <c r="I786" t="s">
        <v>88</v>
      </c>
      <c r="J786" t="s">
        <v>11989</v>
      </c>
      <c r="K786" t="s">
        <v>11990</v>
      </c>
      <c r="L786" s="1">
        <v>46094</v>
      </c>
      <c r="M786" t="s">
        <v>400</v>
      </c>
      <c r="N786" t="s">
        <v>1</v>
      </c>
      <c r="O786" t="s">
        <v>5</v>
      </c>
      <c r="P786" t="s">
        <v>68</v>
      </c>
      <c r="Q786" t="s">
        <v>69</v>
      </c>
      <c r="R786" s="2">
        <v>12190</v>
      </c>
      <c r="S786" s="37">
        <f>Tabla1[[#This Row],[Valor total]]/'T.C.'!$B$2</f>
        <v>3533.333333333333</v>
      </c>
      <c r="T786" t="s">
        <v>2</v>
      </c>
      <c r="U786" t="s">
        <v>3</v>
      </c>
    </row>
    <row r="787" spans="1:21" x14ac:dyDescent="0.25">
      <c r="A787" t="s">
        <v>24</v>
      </c>
      <c r="B787" t="str">
        <f>LEFT(Tabla1[[#This Row],[Organización compras]],2)</f>
        <v>CL</v>
      </c>
      <c r="C787" t="s">
        <v>339</v>
      </c>
      <c r="D787">
        <v>602</v>
      </c>
      <c r="E787" t="str">
        <f>VLOOKUP(Tabla1[[#This Row],[Grupo de compras]],'Grupo compras'!$A$1:$B$115,2,FALSE)</f>
        <v>CL Ops Mall</v>
      </c>
      <c r="F787" t="s">
        <v>724</v>
      </c>
      <c r="H787" t="s">
        <v>12431</v>
      </c>
      <c r="I787" t="s">
        <v>88</v>
      </c>
      <c r="J787" t="s">
        <v>12432</v>
      </c>
      <c r="K787" t="s">
        <v>12433</v>
      </c>
      <c r="L787" s="1">
        <v>46097</v>
      </c>
      <c r="M787" t="s">
        <v>728</v>
      </c>
      <c r="N787" t="s">
        <v>1</v>
      </c>
      <c r="O787" t="s">
        <v>0</v>
      </c>
      <c r="P787" t="s">
        <v>2440</v>
      </c>
      <c r="Q787" t="s">
        <v>2441</v>
      </c>
      <c r="R787" s="2">
        <v>3248256</v>
      </c>
      <c r="S787" s="37">
        <f>Tabla1[[#This Row],[Valor total]]/'T.C.'!$B$3</f>
        <v>3508.1010443554051</v>
      </c>
      <c r="T787" t="s">
        <v>6</v>
      </c>
      <c r="U787" t="s">
        <v>3</v>
      </c>
    </row>
    <row r="788" spans="1:21" x14ac:dyDescent="0.25">
      <c r="A788" t="s">
        <v>717</v>
      </c>
      <c r="B788" t="str">
        <f>LEFT(Tabla1[[#This Row],[Organización compras]],2)</f>
        <v>PE</v>
      </c>
      <c r="C788" t="s">
        <v>340</v>
      </c>
      <c r="D788">
        <v>801</v>
      </c>
      <c r="E788" t="str">
        <f>VLOOKUP(Tabla1[[#This Row],[Grupo de compras]],'Grupo compras'!$A$1:$B$115,2,FALSE)</f>
        <v>PE Center Manager</v>
      </c>
      <c r="F788" t="s">
        <v>1233</v>
      </c>
      <c r="G788" t="str">
        <f>LEFT(Tabla1[[#This Row],[Solicitud de pedido]],2)</f>
        <v>12</v>
      </c>
      <c r="H788" t="s">
        <v>2628</v>
      </c>
      <c r="I788" t="s">
        <v>88</v>
      </c>
      <c r="J788" t="s">
        <v>2629</v>
      </c>
      <c r="K788" t="s">
        <v>2630</v>
      </c>
      <c r="L788" s="1">
        <v>46048</v>
      </c>
      <c r="M788" t="s">
        <v>819</v>
      </c>
      <c r="N788" t="s">
        <v>1</v>
      </c>
      <c r="O788" t="s">
        <v>0</v>
      </c>
      <c r="P788" t="s">
        <v>2181</v>
      </c>
      <c r="Q788" t="s">
        <v>2182</v>
      </c>
      <c r="R788" s="2">
        <v>12077.4</v>
      </c>
      <c r="S788" s="37">
        <f>Tabla1[[#This Row],[Valor total]]/'T.C.'!$B$2</f>
        <v>3500.6956521739125</v>
      </c>
      <c r="T788" t="s">
        <v>2</v>
      </c>
      <c r="U788" t="s">
        <v>3</v>
      </c>
    </row>
    <row r="789" spans="1:21" x14ac:dyDescent="0.25">
      <c r="A789" t="s">
        <v>53</v>
      </c>
      <c r="B789" t="str">
        <f>LEFT(Tabla1[[#This Row],[Organización compras]],2)</f>
        <v>CO</v>
      </c>
      <c r="C789" t="s">
        <v>338</v>
      </c>
      <c r="D789">
        <v>702</v>
      </c>
      <c r="E789" t="str">
        <f>VLOOKUP(Tabla1[[#This Row],[Grupo de compras]],'Grupo compras'!$A$1:$B$115,2,FALSE)</f>
        <v>CO Ops Mall</v>
      </c>
      <c r="F789" t="s">
        <v>54</v>
      </c>
      <c r="H789" t="s">
        <v>12975</v>
      </c>
      <c r="I789" t="s">
        <v>88</v>
      </c>
      <c r="J789" t="s">
        <v>12976</v>
      </c>
      <c r="K789" t="s">
        <v>12977</v>
      </c>
      <c r="L789" s="1">
        <v>46100</v>
      </c>
      <c r="M789" t="s">
        <v>55</v>
      </c>
      <c r="N789" t="s">
        <v>1</v>
      </c>
      <c r="O789" t="s">
        <v>0</v>
      </c>
      <c r="P789" t="s">
        <v>12978</v>
      </c>
      <c r="Q789" t="s">
        <v>12979</v>
      </c>
      <c r="R789" s="2">
        <v>12875200</v>
      </c>
      <c r="S789" s="37">
        <f>Tabla1[[#This Row],[Valor total]]/'T.C.'!$B$5</f>
        <v>3500.5981511691139</v>
      </c>
      <c r="T789" t="s">
        <v>18</v>
      </c>
      <c r="U789" t="s">
        <v>3</v>
      </c>
    </row>
    <row r="790" spans="1:21" x14ac:dyDescent="0.25">
      <c r="A790" t="s">
        <v>47</v>
      </c>
      <c r="B790" t="str">
        <f>LEFT(Tabla1[[#This Row],[Organización compras]],2)</f>
        <v>CL</v>
      </c>
      <c r="C790" t="s">
        <v>339</v>
      </c>
      <c r="D790">
        <v>602</v>
      </c>
      <c r="E790" t="str">
        <f>VLOOKUP(Tabla1[[#This Row],[Grupo de compras]],'Grupo compras'!$A$1:$B$115,2,FALSE)</f>
        <v>CL Ops Mall</v>
      </c>
      <c r="F790" t="s">
        <v>39</v>
      </c>
      <c r="G790" t="str">
        <f>LEFT(Tabla1[[#This Row],[Solicitud de pedido]],2)</f>
        <v>12</v>
      </c>
      <c r="H790" t="s">
        <v>2631</v>
      </c>
      <c r="I790" t="s">
        <v>88</v>
      </c>
      <c r="J790" t="s">
        <v>2632</v>
      </c>
      <c r="K790" t="s">
        <v>2633</v>
      </c>
      <c r="L790" s="1">
        <v>46037</v>
      </c>
      <c r="M790" t="s">
        <v>40</v>
      </c>
      <c r="N790" t="s">
        <v>1</v>
      </c>
      <c r="O790" t="s">
        <v>0</v>
      </c>
      <c r="P790" t="s">
        <v>1986</v>
      </c>
      <c r="Q790" t="s">
        <v>1987</v>
      </c>
      <c r="R790" s="2">
        <v>84</v>
      </c>
      <c r="S790" s="37">
        <f>Tabla1[[#This Row],[Valor total]]/'T.C.'!$B$4</f>
        <v>3500</v>
      </c>
      <c r="T790" t="s">
        <v>11</v>
      </c>
      <c r="U790" t="s">
        <v>3</v>
      </c>
    </row>
    <row r="791" spans="1:21" x14ac:dyDescent="0.25">
      <c r="A791" t="s">
        <v>7</v>
      </c>
      <c r="B791" t="str">
        <f>LEFT(Tabla1[[#This Row],[Organización compras]],2)</f>
        <v>CL</v>
      </c>
      <c r="C791" t="s">
        <v>339</v>
      </c>
      <c r="D791">
        <v>602</v>
      </c>
      <c r="E791" t="str">
        <f>VLOOKUP(Tabla1[[#This Row],[Grupo de compras]],'Grupo compras'!$A$1:$B$115,2,FALSE)</f>
        <v>CL Ops Mall</v>
      </c>
      <c r="F791" t="s">
        <v>869</v>
      </c>
      <c r="H791" t="s">
        <v>12226</v>
      </c>
      <c r="I791" t="s">
        <v>88</v>
      </c>
      <c r="J791" t="s">
        <v>12227</v>
      </c>
      <c r="K791" t="s">
        <v>12228</v>
      </c>
      <c r="L791" s="1">
        <v>46097</v>
      </c>
      <c r="M791" t="s">
        <v>113</v>
      </c>
      <c r="N791" t="s">
        <v>1</v>
      </c>
      <c r="O791" t="s">
        <v>0</v>
      </c>
      <c r="P791" t="s">
        <v>2366</v>
      </c>
      <c r="Q791" t="s">
        <v>2367</v>
      </c>
      <c r="R791" s="2">
        <v>3225650</v>
      </c>
      <c r="S791" s="37">
        <f>Tabla1[[#This Row],[Valor total]]/'T.C.'!$B$3</f>
        <v>3483.6866717786443</v>
      </c>
      <c r="T791" t="s">
        <v>6</v>
      </c>
      <c r="U791" t="s">
        <v>3</v>
      </c>
    </row>
    <row r="792" spans="1:21" x14ac:dyDescent="0.25">
      <c r="A792" t="s">
        <v>717</v>
      </c>
      <c r="B792" t="str">
        <f>LEFT(Tabla1[[#This Row],[Organización compras]],2)</f>
        <v>PE</v>
      </c>
      <c r="C792" t="s">
        <v>340</v>
      </c>
      <c r="D792">
        <v>801</v>
      </c>
      <c r="E792" t="str">
        <f>VLOOKUP(Tabla1[[#This Row],[Grupo de compras]],'Grupo compras'!$A$1:$B$115,2,FALSE)</f>
        <v>PE Center Manager</v>
      </c>
      <c r="F792" t="s">
        <v>1233</v>
      </c>
      <c r="G792" t="str">
        <f>LEFT(Tabla1[[#This Row],[Solicitud de pedido]],2)</f>
        <v>12</v>
      </c>
      <c r="H792" t="s">
        <v>2634</v>
      </c>
      <c r="I792" t="s">
        <v>88</v>
      </c>
      <c r="J792" t="s">
        <v>2635</v>
      </c>
      <c r="K792" t="s">
        <v>2636</v>
      </c>
      <c r="L792" s="1">
        <v>46085</v>
      </c>
      <c r="M792" t="s">
        <v>819</v>
      </c>
      <c r="N792" t="s">
        <v>1</v>
      </c>
      <c r="O792" t="s">
        <v>0</v>
      </c>
      <c r="P792" t="s">
        <v>1237</v>
      </c>
      <c r="Q792" t="s">
        <v>1238</v>
      </c>
      <c r="R792" s="2">
        <v>12016.66</v>
      </c>
      <c r="S792" s="37">
        <f>Tabla1[[#This Row],[Valor total]]/'T.C.'!$B$2</f>
        <v>3483.0898550724637</v>
      </c>
      <c r="T792" t="s">
        <v>2</v>
      </c>
      <c r="U792" t="s">
        <v>3</v>
      </c>
    </row>
    <row r="793" spans="1:21" x14ac:dyDescent="0.25">
      <c r="A793" t="s">
        <v>1498</v>
      </c>
      <c r="B793" t="str">
        <f>LEFT(Tabla1[[#This Row],[Organización compras]],2)</f>
        <v>PE</v>
      </c>
      <c r="C793" t="s">
        <v>340</v>
      </c>
      <c r="D793">
        <v>803</v>
      </c>
      <c r="E793" t="str">
        <f>VLOOKUP(Tabla1[[#This Row],[Grupo de compras]],'Grupo compras'!$A$1:$B$115,2,FALSE)</f>
        <v>PE Ops Out/Strips</v>
      </c>
      <c r="F793" t="s">
        <v>926</v>
      </c>
      <c r="G793" t="str">
        <f>LEFT(Tabla1[[#This Row],[Solicitud de pedido]],2)</f>
        <v>12</v>
      </c>
      <c r="H793" t="s">
        <v>2637</v>
      </c>
      <c r="I793" t="s">
        <v>88</v>
      </c>
      <c r="J793" t="s">
        <v>2638</v>
      </c>
      <c r="K793" t="s">
        <v>2639</v>
      </c>
      <c r="L793" s="1">
        <v>46090</v>
      </c>
      <c r="M793" t="s">
        <v>930</v>
      </c>
      <c r="N793" t="s">
        <v>1</v>
      </c>
      <c r="O793" t="s">
        <v>0</v>
      </c>
      <c r="P793" t="s">
        <v>931</v>
      </c>
      <c r="Q793" t="s">
        <v>932</v>
      </c>
      <c r="R793" s="2">
        <v>11935.3</v>
      </c>
      <c r="S793" s="37">
        <f>Tabla1[[#This Row],[Valor total]]/'T.C.'!$B$2</f>
        <v>3459.5072463768111</v>
      </c>
      <c r="T793" t="s">
        <v>2</v>
      </c>
      <c r="U793" t="s">
        <v>3</v>
      </c>
    </row>
    <row r="794" spans="1:21" x14ac:dyDescent="0.25">
      <c r="A794" t="s">
        <v>856</v>
      </c>
      <c r="B794" t="str">
        <f>LEFT(Tabla1[[#This Row],[Organización compras]],2)</f>
        <v>CL</v>
      </c>
      <c r="C794" t="s">
        <v>339</v>
      </c>
      <c r="D794">
        <v>911</v>
      </c>
      <c r="E794" t="str">
        <f>VLOOKUP(Tabla1[[#This Row],[Grupo de compras]],'Grupo compras'!$A$1:$B$115,2,FALSE)</f>
        <v>Corp A. Finanzas</v>
      </c>
      <c r="F794" t="s">
        <v>1888</v>
      </c>
      <c r="G794" t="str">
        <f>LEFT(Tabla1[[#This Row],[Solicitud de pedido]],2)</f>
        <v>12</v>
      </c>
      <c r="H794" t="s">
        <v>2640</v>
      </c>
      <c r="I794" t="s">
        <v>88</v>
      </c>
      <c r="J794" t="s">
        <v>2641</v>
      </c>
      <c r="K794" t="s">
        <v>2642</v>
      </c>
      <c r="L794" s="1">
        <v>46065</v>
      </c>
      <c r="M794" t="s">
        <v>10</v>
      </c>
      <c r="N794" t="s">
        <v>1</v>
      </c>
      <c r="O794" t="s">
        <v>0</v>
      </c>
      <c r="P794" t="s">
        <v>1892</v>
      </c>
      <c r="Q794" t="s">
        <v>1893</v>
      </c>
      <c r="R794" s="2">
        <v>82.65</v>
      </c>
      <c r="S794" s="37">
        <f>Tabla1[[#This Row],[Valor total]]/'T.C.'!$B$4</f>
        <v>3443.75</v>
      </c>
      <c r="T794" t="s">
        <v>11</v>
      </c>
      <c r="U794" t="s">
        <v>3</v>
      </c>
    </row>
    <row r="795" spans="1:21" x14ac:dyDescent="0.25">
      <c r="A795" t="s">
        <v>38</v>
      </c>
      <c r="B795" t="str">
        <f>LEFT(Tabla1[[#This Row],[Organización compras]],2)</f>
        <v>CL</v>
      </c>
      <c r="C795" t="s">
        <v>339</v>
      </c>
      <c r="D795">
        <v>911</v>
      </c>
      <c r="E795" t="str">
        <f>VLOOKUP(Tabla1[[#This Row],[Grupo de compras]],'Grupo compras'!$A$1:$B$115,2,FALSE)</f>
        <v>Corp A. Finanzas</v>
      </c>
      <c r="F795" t="s">
        <v>2643</v>
      </c>
      <c r="G795" t="str">
        <f>LEFT(Tabla1[[#This Row],[Solicitud de pedido]],2)</f>
        <v>12</v>
      </c>
      <c r="H795" t="s">
        <v>2644</v>
      </c>
      <c r="I795" t="s">
        <v>88</v>
      </c>
      <c r="J795" t="s">
        <v>2645</v>
      </c>
      <c r="K795" t="s">
        <v>2646</v>
      </c>
      <c r="L795" s="1">
        <v>46069</v>
      </c>
      <c r="M795" t="s">
        <v>10</v>
      </c>
      <c r="N795" t="s">
        <v>1</v>
      </c>
      <c r="O795" t="s">
        <v>0</v>
      </c>
      <c r="P795" t="s">
        <v>1892</v>
      </c>
      <c r="Q795" t="s">
        <v>1893</v>
      </c>
      <c r="R795" s="2">
        <v>82.65</v>
      </c>
      <c r="S795" s="37">
        <f>Tabla1[[#This Row],[Valor total]]/'T.C.'!$B$4</f>
        <v>3443.75</v>
      </c>
      <c r="T795" t="s">
        <v>11</v>
      </c>
      <c r="U795" t="s">
        <v>3</v>
      </c>
    </row>
    <row r="796" spans="1:21" x14ac:dyDescent="0.25">
      <c r="A796" t="s">
        <v>373</v>
      </c>
      <c r="B796" t="str">
        <f>LEFT(Tabla1[[#This Row],[Organización compras]],2)</f>
        <v>PE</v>
      </c>
      <c r="C796" t="s">
        <v>340</v>
      </c>
      <c r="D796">
        <v>810</v>
      </c>
      <c r="E796" t="str">
        <f>VLOOKUP(Tabla1[[#This Row],[Grupo de compras]],'Grupo compras'!$A$1:$B$115,2,FALSE)</f>
        <v>PE Área Personas</v>
      </c>
      <c r="F796" t="s">
        <v>2647</v>
      </c>
      <c r="G796" t="str">
        <f>LEFT(Tabla1[[#This Row],[Solicitud de pedido]],2)</f>
        <v>12</v>
      </c>
      <c r="H796" t="s">
        <v>2648</v>
      </c>
      <c r="I796" t="s">
        <v>88</v>
      </c>
      <c r="J796" t="s">
        <v>2649</v>
      </c>
      <c r="K796" t="s">
        <v>2650</v>
      </c>
      <c r="L796" s="1">
        <v>46030</v>
      </c>
      <c r="M796" t="s">
        <v>2647</v>
      </c>
      <c r="N796" t="s">
        <v>1</v>
      </c>
      <c r="O796" t="s">
        <v>0</v>
      </c>
      <c r="P796" t="s">
        <v>2651</v>
      </c>
      <c r="Q796" t="s">
        <v>2652</v>
      </c>
      <c r="R796" s="2">
        <v>11817</v>
      </c>
      <c r="S796" s="37">
        <f>Tabla1[[#This Row],[Valor total]]/'T.C.'!$B$2</f>
        <v>3425.2173913043475</v>
      </c>
      <c r="T796" t="s">
        <v>2</v>
      </c>
      <c r="U796" t="s">
        <v>3</v>
      </c>
    </row>
    <row r="797" spans="1:21" x14ac:dyDescent="0.25">
      <c r="A797" t="s">
        <v>373</v>
      </c>
      <c r="B797" t="str">
        <f>LEFT(Tabla1[[#This Row],[Organización compras]],2)</f>
        <v>PE</v>
      </c>
      <c r="C797" t="s">
        <v>340</v>
      </c>
      <c r="D797">
        <v>810</v>
      </c>
      <c r="E797" t="str">
        <f>VLOOKUP(Tabla1[[#This Row],[Grupo de compras]],'Grupo compras'!$A$1:$B$115,2,FALSE)</f>
        <v>PE Área Personas</v>
      </c>
      <c r="F797" t="s">
        <v>2653</v>
      </c>
      <c r="H797" t="s">
        <v>2654</v>
      </c>
      <c r="I797" t="s">
        <v>88</v>
      </c>
      <c r="J797" t="s">
        <v>2655</v>
      </c>
      <c r="K797" t="s">
        <v>2656</v>
      </c>
      <c r="L797" s="1">
        <v>46092</v>
      </c>
      <c r="M797" t="s">
        <v>406</v>
      </c>
      <c r="N797" t="s">
        <v>1</v>
      </c>
      <c r="O797" t="s">
        <v>5</v>
      </c>
      <c r="P797" t="s">
        <v>2657</v>
      </c>
      <c r="Q797" t="s">
        <v>2658</v>
      </c>
      <c r="R797" s="2">
        <v>3400</v>
      </c>
      <c r="S797" s="37">
        <f>Tabla1[[#This Row],[Valor total]]</f>
        <v>3400</v>
      </c>
      <c r="T797" t="s">
        <v>662</v>
      </c>
      <c r="U797" t="s">
        <v>3</v>
      </c>
    </row>
    <row r="798" spans="1:21" x14ac:dyDescent="0.25">
      <c r="A798" t="s">
        <v>717</v>
      </c>
      <c r="B798" t="str">
        <f>LEFT(Tabla1[[#This Row],[Organización compras]],2)</f>
        <v>PE</v>
      </c>
      <c r="C798" t="s">
        <v>340</v>
      </c>
      <c r="D798">
        <v>801</v>
      </c>
      <c r="E798" t="str">
        <f>VLOOKUP(Tabla1[[#This Row],[Grupo de compras]],'Grupo compras'!$A$1:$B$115,2,FALSE)</f>
        <v>PE Center Manager</v>
      </c>
      <c r="F798" t="s">
        <v>1233</v>
      </c>
      <c r="G798" t="str">
        <f>LEFT(Tabla1[[#This Row],[Solicitud de pedido]],2)</f>
        <v>12</v>
      </c>
      <c r="H798" t="s">
        <v>2659</v>
      </c>
      <c r="I798" t="s">
        <v>88</v>
      </c>
      <c r="J798" t="s">
        <v>2660</v>
      </c>
      <c r="K798" t="s">
        <v>2630</v>
      </c>
      <c r="L798" s="1">
        <v>46058</v>
      </c>
      <c r="M798" t="s">
        <v>819</v>
      </c>
      <c r="N798" t="s">
        <v>1</v>
      </c>
      <c r="O798" t="s">
        <v>0</v>
      </c>
      <c r="P798" t="s">
        <v>2181</v>
      </c>
      <c r="Q798" t="s">
        <v>2182</v>
      </c>
      <c r="R798" s="2">
        <v>11700</v>
      </c>
      <c r="S798" s="37">
        <f>Tabla1[[#This Row],[Valor total]]/'T.C.'!$B$2</f>
        <v>3391.304347826087</v>
      </c>
      <c r="T798" t="s">
        <v>2</v>
      </c>
      <c r="U798" t="s">
        <v>3</v>
      </c>
    </row>
    <row r="799" spans="1:21" x14ac:dyDescent="0.25">
      <c r="A799" t="s">
        <v>4</v>
      </c>
      <c r="B799" t="str">
        <f>LEFT(Tabla1[[#This Row],[Organización compras]],2)</f>
        <v>CL</v>
      </c>
      <c r="C799" t="s">
        <v>339</v>
      </c>
      <c r="D799">
        <v>634</v>
      </c>
      <c r="E799" t="str">
        <f>VLOOKUP(Tabla1[[#This Row],[Grupo de compras]],'Grupo compras'!$A$1:$B$115,2,FALSE)</f>
        <v>CL Proyectos 5</v>
      </c>
      <c r="F799" t="s">
        <v>1617</v>
      </c>
      <c r="G799" t="str">
        <f>LEFT(Tabla1[[#This Row],[Solicitud de pedido]],2)</f>
        <v>12</v>
      </c>
      <c r="H799" t="s">
        <v>2661</v>
      </c>
      <c r="I799" t="s">
        <v>88</v>
      </c>
      <c r="J799" t="s">
        <v>2662</v>
      </c>
      <c r="K799" t="s">
        <v>1623</v>
      </c>
      <c r="L799" s="1">
        <v>46077</v>
      </c>
      <c r="M799" t="s">
        <v>26</v>
      </c>
      <c r="N799" t="s">
        <v>1</v>
      </c>
      <c r="O799" t="s">
        <v>0</v>
      </c>
      <c r="P799" t="s">
        <v>470</v>
      </c>
      <c r="Q799" t="s">
        <v>471</v>
      </c>
      <c r="R799" s="2">
        <v>81</v>
      </c>
      <c r="S799" s="37">
        <f>Tabla1[[#This Row],[Valor total]]/'T.C.'!$B$4</f>
        <v>3375</v>
      </c>
      <c r="T799" t="s">
        <v>11</v>
      </c>
      <c r="U799" t="s">
        <v>3</v>
      </c>
    </row>
    <row r="800" spans="1:21" x14ac:dyDescent="0.25">
      <c r="A800" t="s">
        <v>24</v>
      </c>
      <c r="B800" t="str">
        <f>LEFT(Tabla1[[#This Row],[Organización compras]],2)</f>
        <v>CL</v>
      </c>
      <c r="C800" t="s">
        <v>339</v>
      </c>
      <c r="D800">
        <v>634</v>
      </c>
      <c r="E800" t="str">
        <f>VLOOKUP(Tabla1[[#This Row],[Grupo de compras]],'Grupo compras'!$A$1:$B$115,2,FALSE)</f>
        <v>CL Proyectos 5</v>
      </c>
      <c r="F800" t="s">
        <v>1617</v>
      </c>
      <c r="G800" t="str">
        <f>LEFT(Tabla1[[#This Row],[Solicitud de pedido]],2)</f>
        <v>12</v>
      </c>
      <c r="H800" t="s">
        <v>2663</v>
      </c>
      <c r="I800" t="s">
        <v>88</v>
      </c>
      <c r="J800" t="s">
        <v>2664</v>
      </c>
      <c r="K800" t="s">
        <v>1623</v>
      </c>
      <c r="L800" s="1">
        <v>46077</v>
      </c>
      <c r="M800" t="s">
        <v>26</v>
      </c>
      <c r="N800" t="s">
        <v>1</v>
      </c>
      <c r="O800" t="s">
        <v>0</v>
      </c>
      <c r="P800" t="s">
        <v>470</v>
      </c>
      <c r="Q800" t="s">
        <v>471</v>
      </c>
      <c r="R800" s="2">
        <v>81</v>
      </c>
      <c r="S800" s="37">
        <f>Tabla1[[#This Row],[Valor total]]/'T.C.'!$B$4</f>
        <v>3375</v>
      </c>
      <c r="T800" t="s">
        <v>11</v>
      </c>
      <c r="U800" t="s">
        <v>3</v>
      </c>
    </row>
    <row r="801" spans="1:21" x14ac:dyDescent="0.25">
      <c r="A801" t="s">
        <v>717</v>
      </c>
      <c r="B801" t="str">
        <f>LEFT(Tabla1[[#This Row],[Organización compras]],2)</f>
        <v>PE</v>
      </c>
      <c r="C801" t="s">
        <v>340</v>
      </c>
      <c r="D801">
        <v>801</v>
      </c>
      <c r="E801" t="str">
        <f>VLOOKUP(Tabla1[[#This Row],[Grupo de compras]],'Grupo compras'!$A$1:$B$115,2,FALSE)</f>
        <v>PE Center Manager</v>
      </c>
      <c r="F801" t="s">
        <v>1233</v>
      </c>
      <c r="G801" t="str">
        <f>LEFT(Tabla1[[#This Row],[Solicitud de pedido]],2)</f>
        <v>12</v>
      </c>
      <c r="H801" t="s">
        <v>2665</v>
      </c>
      <c r="I801" t="s">
        <v>88</v>
      </c>
      <c r="J801" t="s">
        <v>2666</v>
      </c>
      <c r="K801" t="s">
        <v>2667</v>
      </c>
      <c r="L801" s="1">
        <v>46091</v>
      </c>
      <c r="M801" t="s">
        <v>43</v>
      </c>
      <c r="N801" t="s">
        <v>1</v>
      </c>
      <c r="O801" t="s">
        <v>0</v>
      </c>
      <c r="P801" t="s">
        <v>2668</v>
      </c>
      <c r="Q801" t="s">
        <v>2669</v>
      </c>
      <c r="R801" s="2">
        <v>11630.3</v>
      </c>
      <c r="S801" s="37">
        <f>Tabla1[[#This Row],[Valor total]]/'T.C.'!$B$2</f>
        <v>3371.101449275362</v>
      </c>
      <c r="T801" t="s">
        <v>2</v>
      </c>
      <c r="U801" t="s">
        <v>3</v>
      </c>
    </row>
    <row r="802" spans="1:21" x14ac:dyDescent="0.25">
      <c r="A802" t="s">
        <v>47</v>
      </c>
      <c r="B802" t="str">
        <f>LEFT(Tabla1[[#This Row],[Organización compras]],2)</f>
        <v>CL</v>
      </c>
      <c r="C802" t="s">
        <v>339</v>
      </c>
      <c r="D802">
        <v>604</v>
      </c>
      <c r="E802" t="str">
        <f>VLOOKUP(Tabla1[[#This Row],[Grupo de compras]],'Grupo compras'!$A$1:$B$115,2,FALSE)</f>
        <v>CL Marketing Mall</v>
      </c>
      <c r="F802" t="s">
        <v>59</v>
      </c>
      <c r="G802" t="str">
        <f>LEFT(Tabla1[[#This Row],[Solicitud de pedido]],2)</f>
        <v>12</v>
      </c>
      <c r="H802" t="s">
        <v>2670</v>
      </c>
      <c r="I802" t="s">
        <v>88</v>
      </c>
      <c r="J802" t="s">
        <v>2671</v>
      </c>
      <c r="K802" t="s">
        <v>2672</v>
      </c>
      <c r="L802" s="1">
        <v>46055</v>
      </c>
      <c r="M802" t="s">
        <v>59</v>
      </c>
      <c r="N802" t="s">
        <v>1</v>
      </c>
      <c r="O802" t="s">
        <v>0</v>
      </c>
      <c r="P802" t="s">
        <v>1475</v>
      </c>
      <c r="Q802" t="s">
        <v>1476</v>
      </c>
      <c r="R802" s="2">
        <v>3110000</v>
      </c>
      <c r="S802" s="37">
        <f>Tabla1[[#This Row],[Valor total]]/'T.C.'!$B$3</f>
        <v>3358.7852213450265</v>
      </c>
      <c r="T802" t="s">
        <v>6</v>
      </c>
      <c r="U802" t="s">
        <v>3</v>
      </c>
    </row>
    <row r="803" spans="1:21" x14ac:dyDescent="0.25">
      <c r="A803" t="s">
        <v>7</v>
      </c>
      <c r="B803" t="str">
        <f>LEFT(Tabla1[[#This Row],[Organización compras]],2)</f>
        <v>CL</v>
      </c>
      <c r="C803" t="s">
        <v>339</v>
      </c>
      <c r="D803">
        <v>602</v>
      </c>
      <c r="E803" t="str">
        <f>VLOOKUP(Tabla1[[#This Row],[Grupo de compras]],'Grupo compras'!$A$1:$B$115,2,FALSE)</f>
        <v>CL Ops Mall</v>
      </c>
      <c r="F803" t="s">
        <v>56</v>
      </c>
      <c r="G803" t="str">
        <f>LEFT(Tabla1[[#This Row],[Solicitud de pedido]],2)</f>
        <v>12</v>
      </c>
      <c r="H803" t="s">
        <v>2673</v>
      </c>
      <c r="I803" t="s">
        <v>88</v>
      </c>
      <c r="J803" t="s">
        <v>2674</v>
      </c>
      <c r="K803" t="s">
        <v>2675</v>
      </c>
      <c r="L803" s="1">
        <v>46058</v>
      </c>
      <c r="M803" t="s">
        <v>57</v>
      </c>
      <c r="N803" t="s">
        <v>1</v>
      </c>
      <c r="O803" t="s">
        <v>0</v>
      </c>
      <c r="P803" t="s">
        <v>2507</v>
      </c>
      <c r="Q803" t="s">
        <v>2508</v>
      </c>
      <c r="R803" s="2">
        <v>80.45</v>
      </c>
      <c r="S803" s="37">
        <f>Tabla1[[#This Row],[Valor total]]/'T.C.'!$B$4</f>
        <v>3352.0833333333335</v>
      </c>
      <c r="T803" t="s">
        <v>11</v>
      </c>
      <c r="U803" t="s">
        <v>3</v>
      </c>
    </row>
    <row r="804" spans="1:21" x14ac:dyDescent="0.25">
      <c r="A804" t="s">
        <v>83</v>
      </c>
      <c r="B804" t="str">
        <f>LEFT(Tabla1[[#This Row],[Organización compras]],2)</f>
        <v>CL</v>
      </c>
      <c r="C804" t="s">
        <v>339</v>
      </c>
      <c r="D804">
        <v>928</v>
      </c>
      <c r="E804" t="str">
        <f>VLOOKUP(Tabla1[[#This Row],[Grupo de compras]],'Grupo compras'!$A$1:$B$115,2,FALSE)</f>
        <v>Corp Gest Riesgo</v>
      </c>
      <c r="F804" t="s">
        <v>85</v>
      </c>
      <c r="G804" t="str">
        <f>LEFT(Tabla1[[#This Row],[Solicitud de pedido]],2)</f>
        <v>14</v>
      </c>
      <c r="H804" t="s">
        <v>2676</v>
      </c>
      <c r="I804" t="s">
        <v>88</v>
      </c>
      <c r="J804" t="s">
        <v>2677</v>
      </c>
      <c r="K804" t="s">
        <v>1406</v>
      </c>
      <c r="L804" s="1">
        <v>46029</v>
      </c>
      <c r="M804" t="s">
        <v>74</v>
      </c>
      <c r="N804" t="s">
        <v>46</v>
      </c>
      <c r="O804" t="s">
        <v>0</v>
      </c>
      <c r="P804" t="s">
        <v>520</v>
      </c>
      <c r="Q804" t="s">
        <v>521</v>
      </c>
      <c r="R804" s="2">
        <v>3338.51</v>
      </c>
      <c r="S804" s="37">
        <f>Tabla1[[#This Row],[Valor total]]</f>
        <v>3338.51</v>
      </c>
      <c r="T804" t="s">
        <v>662</v>
      </c>
      <c r="U804" t="s">
        <v>3</v>
      </c>
    </row>
    <row r="805" spans="1:21" x14ac:dyDescent="0.25">
      <c r="A805" t="s">
        <v>7</v>
      </c>
      <c r="B805" t="str">
        <f>LEFT(Tabla1[[#This Row],[Organización compras]],2)</f>
        <v>CL</v>
      </c>
      <c r="C805" t="s">
        <v>339</v>
      </c>
      <c r="D805">
        <v>602</v>
      </c>
      <c r="E805" t="str">
        <f>VLOOKUP(Tabla1[[#This Row],[Grupo de compras]],'Grupo compras'!$A$1:$B$115,2,FALSE)</f>
        <v>CL Ops Mall</v>
      </c>
      <c r="F805" t="s">
        <v>869</v>
      </c>
      <c r="G805" t="str">
        <f>LEFT(Tabla1[[#This Row],[Solicitud de pedido]],2)</f>
        <v>12</v>
      </c>
      <c r="H805" t="s">
        <v>2678</v>
      </c>
      <c r="I805" t="s">
        <v>88</v>
      </c>
      <c r="J805" t="s">
        <v>2679</v>
      </c>
      <c r="K805" t="s">
        <v>2680</v>
      </c>
      <c r="L805" s="1">
        <v>46085</v>
      </c>
      <c r="M805" t="s">
        <v>79</v>
      </c>
      <c r="N805" t="s">
        <v>1</v>
      </c>
      <c r="O805" t="s">
        <v>0</v>
      </c>
      <c r="P805" t="s">
        <v>2681</v>
      </c>
      <c r="Q805" t="s">
        <v>2682</v>
      </c>
      <c r="R805" s="2">
        <v>80</v>
      </c>
      <c r="S805" s="37">
        <f>Tabla1[[#This Row],[Valor total]]/'T.C.'!$B$4</f>
        <v>3333.3333333333335</v>
      </c>
      <c r="T805" t="s">
        <v>11</v>
      </c>
      <c r="U805" t="s">
        <v>3</v>
      </c>
    </row>
    <row r="806" spans="1:21" x14ac:dyDescent="0.25">
      <c r="A806" t="s">
        <v>16</v>
      </c>
      <c r="B806" t="str">
        <f>LEFT(Tabla1[[#This Row],[Organización compras]],2)</f>
        <v>PE</v>
      </c>
      <c r="C806" t="s">
        <v>681</v>
      </c>
      <c r="D806">
        <v>804</v>
      </c>
      <c r="E806" t="str">
        <f>VLOOKUP(Tabla1[[#This Row],[Grupo de compras]],'Grupo compras'!$A$1:$B$115,2,FALSE)</f>
        <v>PE Marketing Mall</v>
      </c>
      <c r="F806" t="s">
        <v>1158</v>
      </c>
      <c r="G806" t="str">
        <f>LEFT(Tabla1[[#This Row],[Solicitud de pedido]],2)</f>
        <v>12</v>
      </c>
      <c r="H806" t="s">
        <v>2683</v>
      </c>
      <c r="I806" t="s">
        <v>88</v>
      </c>
      <c r="J806" t="s">
        <v>2684</v>
      </c>
      <c r="K806" t="s">
        <v>2685</v>
      </c>
      <c r="L806" s="1">
        <v>46077</v>
      </c>
      <c r="M806" t="s">
        <v>819</v>
      </c>
      <c r="N806" t="s">
        <v>1</v>
      </c>
      <c r="O806" t="s">
        <v>0</v>
      </c>
      <c r="P806" t="s">
        <v>1300</v>
      </c>
      <c r="Q806" t="s">
        <v>1301</v>
      </c>
      <c r="R806" s="2">
        <v>11500</v>
      </c>
      <c r="S806" s="37">
        <f>Tabla1[[#This Row],[Valor total]]/'T.C.'!$B$2</f>
        <v>3333.333333333333</v>
      </c>
      <c r="T806" t="s">
        <v>2</v>
      </c>
      <c r="U806" t="s">
        <v>3</v>
      </c>
    </row>
    <row r="807" spans="1:21" x14ac:dyDescent="0.25">
      <c r="A807" t="s">
        <v>75</v>
      </c>
      <c r="B807" t="str">
        <f>LEFT(Tabla1[[#This Row],[Organización compras]],2)</f>
        <v>CO</v>
      </c>
      <c r="C807" t="s">
        <v>338</v>
      </c>
      <c r="D807">
        <v>704</v>
      </c>
      <c r="E807" t="str">
        <f>VLOOKUP(Tabla1[[#This Row],[Grupo de compras]],'Grupo compras'!$A$1:$B$115,2,FALSE)</f>
        <v>CO Mktg Mall</v>
      </c>
      <c r="F807" t="s">
        <v>745</v>
      </c>
      <c r="G807" t="str">
        <f>LEFT(Tabla1[[#This Row],[Solicitud de pedido]],2)</f>
        <v>12</v>
      </c>
      <c r="H807" t="s">
        <v>2686</v>
      </c>
      <c r="I807" t="s">
        <v>88</v>
      </c>
      <c r="J807" t="s">
        <v>2687</v>
      </c>
      <c r="K807" t="s">
        <v>2688</v>
      </c>
      <c r="L807" s="1">
        <v>46044</v>
      </c>
      <c r="M807" t="s">
        <v>745</v>
      </c>
      <c r="N807" t="s">
        <v>1</v>
      </c>
      <c r="O807" t="s">
        <v>0</v>
      </c>
      <c r="P807" t="s">
        <v>2259</v>
      </c>
      <c r="Q807" t="s">
        <v>2260</v>
      </c>
      <c r="R807" s="2">
        <v>12256335</v>
      </c>
      <c r="S807" s="37">
        <f>Tabla1[[#This Row],[Valor total]]/'T.C.'!$B$5</f>
        <v>3332.336867862969</v>
      </c>
      <c r="T807" t="s">
        <v>18</v>
      </c>
      <c r="U807" t="s">
        <v>3</v>
      </c>
    </row>
    <row r="808" spans="1:21" x14ac:dyDescent="0.25">
      <c r="A808" t="s">
        <v>7</v>
      </c>
      <c r="B808" t="str">
        <f>LEFT(Tabla1[[#This Row],[Organización compras]],2)</f>
        <v>CL</v>
      </c>
      <c r="C808" t="s">
        <v>339</v>
      </c>
      <c r="D808">
        <v>626</v>
      </c>
      <c r="E808" t="str">
        <f>VLOOKUP(Tabla1[[#This Row],[Grupo de compras]],'Grupo compras'!$A$1:$B$115,2,FALSE)</f>
        <v>CL Proyectos 3</v>
      </c>
      <c r="F808" t="s">
        <v>25</v>
      </c>
      <c r="G808" t="str">
        <f>LEFT(Tabla1[[#This Row],[Solicitud de pedido]],2)</f>
        <v>12</v>
      </c>
      <c r="H808" t="s">
        <v>950</v>
      </c>
      <c r="I808" t="s">
        <v>89</v>
      </c>
      <c r="J808" t="s">
        <v>951</v>
      </c>
      <c r="K808" t="s">
        <v>2689</v>
      </c>
      <c r="L808" s="1">
        <v>46072</v>
      </c>
      <c r="M808" t="s">
        <v>26</v>
      </c>
      <c r="N808" t="s">
        <v>1</v>
      </c>
      <c r="O808" t="s">
        <v>0</v>
      </c>
      <c r="P808" t="s">
        <v>582</v>
      </c>
      <c r="Q808" t="s">
        <v>583</v>
      </c>
      <c r="R808" s="2">
        <v>79.930000000000007</v>
      </c>
      <c r="S808" s="37">
        <f>Tabla1[[#This Row],[Valor total]]/'T.C.'!$B$4</f>
        <v>3330.416666666667</v>
      </c>
      <c r="T808" t="s">
        <v>11</v>
      </c>
      <c r="U808" t="s">
        <v>3</v>
      </c>
    </row>
    <row r="809" spans="1:21" x14ac:dyDescent="0.25">
      <c r="A809" t="s">
        <v>86</v>
      </c>
      <c r="B809" t="str">
        <f>LEFT(Tabla1[[#This Row],[Organización compras]],2)</f>
        <v>CL</v>
      </c>
      <c r="C809" t="s">
        <v>339</v>
      </c>
      <c r="D809">
        <v>604</v>
      </c>
      <c r="E809" t="str">
        <f>VLOOKUP(Tabla1[[#This Row],[Grupo de compras]],'Grupo compras'!$A$1:$B$115,2,FALSE)</f>
        <v>CL Marketing Mall</v>
      </c>
      <c r="F809" t="s">
        <v>2690</v>
      </c>
      <c r="G809" t="str">
        <f>LEFT(Tabla1[[#This Row],[Solicitud de pedido]],2)</f>
        <v>12</v>
      </c>
      <c r="H809" t="s">
        <v>2691</v>
      </c>
      <c r="I809" t="s">
        <v>88</v>
      </c>
      <c r="J809" t="s">
        <v>2692</v>
      </c>
      <c r="K809" t="s">
        <v>2693</v>
      </c>
      <c r="L809" s="1">
        <v>46050</v>
      </c>
      <c r="M809" t="s">
        <v>1054</v>
      </c>
      <c r="N809" t="s">
        <v>1</v>
      </c>
      <c r="O809" t="s">
        <v>0</v>
      </c>
      <c r="P809" t="s">
        <v>2694</v>
      </c>
      <c r="Q809" t="s">
        <v>2695</v>
      </c>
      <c r="R809" s="2">
        <v>3071258</v>
      </c>
      <c r="S809" s="37">
        <f>Tabla1[[#This Row],[Valor total]]/'T.C.'!$B$3</f>
        <v>3316.9440454462001</v>
      </c>
      <c r="T809" t="s">
        <v>6</v>
      </c>
      <c r="U809" t="s">
        <v>3</v>
      </c>
    </row>
    <row r="810" spans="1:21" x14ac:dyDescent="0.25">
      <c r="A810" t="s">
        <v>19</v>
      </c>
      <c r="B810" t="str">
        <f>LEFT(Tabla1[[#This Row],[Organización compras]],2)</f>
        <v>CL</v>
      </c>
      <c r="C810" t="s">
        <v>339</v>
      </c>
      <c r="D810">
        <v>602</v>
      </c>
      <c r="E810" t="str">
        <f>VLOOKUP(Tabla1[[#This Row],[Grupo de compras]],'Grupo compras'!$A$1:$B$115,2,FALSE)</f>
        <v>CL Ops Mall</v>
      </c>
      <c r="F810" t="s">
        <v>1847</v>
      </c>
      <c r="H810" t="s">
        <v>12605</v>
      </c>
      <c r="I810" t="s">
        <v>88</v>
      </c>
      <c r="J810" t="s">
        <v>12606</v>
      </c>
      <c r="K810" t="s">
        <v>12607</v>
      </c>
      <c r="L810" s="1">
        <v>46098</v>
      </c>
      <c r="M810" t="s">
        <v>3584</v>
      </c>
      <c r="N810" t="s">
        <v>1</v>
      </c>
      <c r="O810" t="s">
        <v>0</v>
      </c>
      <c r="P810" t="s">
        <v>4505</v>
      </c>
      <c r="Q810" t="s">
        <v>4506</v>
      </c>
      <c r="R810" s="2">
        <v>3064482</v>
      </c>
      <c r="S810" s="37">
        <f>Tabla1[[#This Row],[Valor total]]/'T.C.'!$B$3</f>
        <v>3309.6259976456104</v>
      </c>
      <c r="T810" t="s">
        <v>6</v>
      </c>
      <c r="U810" t="s">
        <v>3</v>
      </c>
    </row>
    <row r="811" spans="1:21" x14ac:dyDescent="0.25">
      <c r="A811" t="s">
        <v>53</v>
      </c>
      <c r="B811" t="str">
        <f>LEFT(Tabla1[[#This Row],[Organización compras]],2)</f>
        <v>CO</v>
      </c>
      <c r="C811" t="s">
        <v>338</v>
      </c>
      <c r="D811">
        <v>702</v>
      </c>
      <c r="E811" t="str">
        <f>VLOOKUP(Tabla1[[#This Row],[Grupo de compras]],'Grupo compras'!$A$1:$B$115,2,FALSE)</f>
        <v>CO Ops Mall</v>
      </c>
      <c r="F811" t="s">
        <v>54</v>
      </c>
      <c r="G811" t="str">
        <f>LEFT(Tabla1[[#This Row],[Solicitud de pedido]],2)</f>
        <v>12</v>
      </c>
      <c r="H811" t="s">
        <v>2696</v>
      </c>
      <c r="I811" t="s">
        <v>88</v>
      </c>
      <c r="J811" t="s">
        <v>2697</v>
      </c>
      <c r="K811" t="s">
        <v>2698</v>
      </c>
      <c r="L811" s="1">
        <v>46050</v>
      </c>
      <c r="M811" t="s">
        <v>55</v>
      </c>
      <c r="N811" t="s">
        <v>1</v>
      </c>
      <c r="O811" t="s">
        <v>0</v>
      </c>
      <c r="P811" t="s">
        <v>2699</v>
      </c>
      <c r="Q811" t="s">
        <v>2700</v>
      </c>
      <c r="R811" s="2">
        <v>12163200</v>
      </c>
      <c r="S811" s="37">
        <f>Tabla1[[#This Row],[Valor total]]/'T.C.'!$B$5</f>
        <v>3307.0146818923326</v>
      </c>
      <c r="T811" t="s">
        <v>18</v>
      </c>
      <c r="U811" t="s">
        <v>3</v>
      </c>
    </row>
    <row r="812" spans="1:21" x14ac:dyDescent="0.25">
      <c r="A812" t="s">
        <v>7</v>
      </c>
      <c r="B812" t="str">
        <f>LEFT(Tabla1[[#This Row],[Organización compras]],2)</f>
        <v>CL</v>
      </c>
      <c r="C812" t="s">
        <v>339</v>
      </c>
      <c r="D812">
        <v>602</v>
      </c>
      <c r="E812" t="str">
        <f>VLOOKUP(Tabla1[[#This Row],[Grupo de compras]],'Grupo compras'!$A$1:$B$115,2,FALSE)</f>
        <v>CL Ops Mall</v>
      </c>
      <c r="F812" t="s">
        <v>56</v>
      </c>
      <c r="G812" t="str">
        <f>LEFT(Tabla1[[#This Row],[Solicitud de pedido]],2)</f>
        <v>12</v>
      </c>
      <c r="H812" t="s">
        <v>2701</v>
      </c>
      <c r="I812" t="s">
        <v>88</v>
      </c>
      <c r="J812" t="s">
        <v>2702</v>
      </c>
      <c r="K812" t="s">
        <v>2703</v>
      </c>
      <c r="L812" s="1">
        <v>46058</v>
      </c>
      <c r="M812" t="s">
        <v>57</v>
      </c>
      <c r="N812" t="s">
        <v>1</v>
      </c>
      <c r="O812" t="s">
        <v>0</v>
      </c>
      <c r="P812" t="s">
        <v>1209</v>
      </c>
      <c r="Q812" t="s">
        <v>1210</v>
      </c>
      <c r="R812" s="2">
        <v>79.19</v>
      </c>
      <c r="S812" s="37">
        <f>Tabla1[[#This Row],[Valor total]]/'T.C.'!$B$4</f>
        <v>3299.583333333333</v>
      </c>
      <c r="T812" t="s">
        <v>11</v>
      </c>
      <c r="U812" t="s">
        <v>3</v>
      </c>
    </row>
    <row r="813" spans="1:21" x14ac:dyDescent="0.25">
      <c r="A813" t="s">
        <v>377</v>
      </c>
      <c r="B813" t="str">
        <f>LEFT(Tabla1[[#This Row],[Organización compras]],2)</f>
        <v>PE</v>
      </c>
      <c r="C813" t="s">
        <v>340</v>
      </c>
      <c r="D813">
        <v>816</v>
      </c>
      <c r="E813" t="str">
        <f>VLOOKUP(Tabla1[[#This Row],[Grupo de compras]],'Grupo compras'!$A$1:$B$115,2,FALSE)</f>
        <v>PE Sgcia Infra</v>
      </c>
      <c r="F813" t="s">
        <v>378</v>
      </c>
      <c r="H813" t="s">
        <v>2704</v>
      </c>
      <c r="I813" t="s">
        <v>88</v>
      </c>
      <c r="J813" t="s">
        <v>2705</v>
      </c>
      <c r="K813" t="s">
        <v>2706</v>
      </c>
      <c r="L813" s="1">
        <v>46092</v>
      </c>
      <c r="M813" t="s">
        <v>400</v>
      </c>
      <c r="N813" t="s">
        <v>1</v>
      </c>
      <c r="O813" t="s">
        <v>0</v>
      </c>
      <c r="P813" t="s">
        <v>618</v>
      </c>
      <c r="Q813" t="s">
        <v>619</v>
      </c>
      <c r="R813" s="2">
        <v>11377.5</v>
      </c>
      <c r="S813" s="37">
        <f>Tabla1[[#This Row],[Valor total]]/'T.C.'!$B$2</f>
        <v>3297.8260869565215</v>
      </c>
      <c r="T813" t="s">
        <v>2</v>
      </c>
      <c r="U813" t="s">
        <v>3</v>
      </c>
    </row>
    <row r="814" spans="1:21" x14ac:dyDescent="0.25">
      <c r="A814" t="s">
        <v>369</v>
      </c>
      <c r="B814" t="str">
        <f>LEFT(Tabla1[[#This Row],[Organización compras]],2)</f>
        <v>PE</v>
      </c>
      <c r="C814" t="s">
        <v>681</v>
      </c>
      <c r="D814">
        <v>802</v>
      </c>
      <c r="E814" t="str">
        <f>VLOOKUP(Tabla1[[#This Row],[Grupo de compras]],'Grupo compras'!$A$1:$B$115,2,FALSE)</f>
        <v>PE Ops Mall</v>
      </c>
      <c r="F814" t="s">
        <v>370</v>
      </c>
      <c r="G814" t="str">
        <f>LEFT(Tabla1[[#This Row],[Solicitud de pedido]],2)</f>
        <v>12</v>
      </c>
      <c r="H814" t="s">
        <v>2707</v>
      </c>
      <c r="I814" t="s">
        <v>88</v>
      </c>
      <c r="J814" t="s">
        <v>2708</v>
      </c>
      <c r="K814" t="s">
        <v>2709</v>
      </c>
      <c r="L814" s="1">
        <v>46066</v>
      </c>
      <c r="M814" t="s">
        <v>370</v>
      </c>
      <c r="N814" t="s">
        <v>1</v>
      </c>
      <c r="O814" t="s">
        <v>0</v>
      </c>
      <c r="P814" t="s">
        <v>2710</v>
      </c>
      <c r="Q814" t="s">
        <v>2711</v>
      </c>
      <c r="R814" s="2">
        <v>11303.02</v>
      </c>
      <c r="S814" s="37">
        <f>Tabla1[[#This Row],[Valor total]]/'T.C.'!$B$2</f>
        <v>3276.2376811594204</v>
      </c>
      <c r="T814" t="s">
        <v>2</v>
      </c>
      <c r="U814" t="s">
        <v>3</v>
      </c>
    </row>
    <row r="815" spans="1:21" x14ac:dyDescent="0.25">
      <c r="A815" t="s">
        <v>75</v>
      </c>
      <c r="B815" t="str">
        <f>LEFT(Tabla1[[#This Row],[Organización compras]],2)</f>
        <v>CO</v>
      </c>
      <c r="C815" t="s">
        <v>338</v>
      </c>
      <c r="D815">
        <v>719</v>
      </c>
      <c r="E815" t="str">
        <f>VLOOKUP(Tabla1[[#This Row],[Grupo de compras]],'Grupo compras'!$A$1:$B$115,2,FALSE)</f>
        <v>CO Gcia Ing</v>
      </c>
      <c r="F815" t="s">
        <v>77</v>
      </c>
      <c r="G815" t="str">
        <f>LEFT(Tabla1[[#This Row],[Solicitud de pedido]],2)</f>
        <v>12</v>
      </c>
      <c r="H815" t="s">
        <v>2712</v>
      </c>
      <c r="I815" t="s">
        <v>88</v>
      </c>
      <c r="J815" t="s">
        <v>2713</v>
      </c>
      <c r="K815" t="s">
        <v>2714</v>
      </c>
      <c r="L815" s="1">
        <v>46044</v>
      </c>
      <c r="M815" t="s">
        <v>77</v>
      </c>
      <c r="N815" t="s">
        <v>1</v>
      </c>
      <c r="O815" t="s">
        <v>0</v>
      </c>
      <c r="P815" t="s">
        <v>2715</v>
      </c>
      <c r="Q815" t="s">
        <v>2716</v>
      </c>
      <c r="R815" s="2">
        <v>3270</v>
      </c>
      <c r="S815" s="37">
        <f>Tabla1[[#This Row],[Valor total]]</f>
        <v>3270</v>
      </c>
      <c r="T815" t="s">
        <v>662</v>
      </c>
      <c r="U815" t="s">
        <v>3</v>
      </c>
    </row>
    <row r="816" spans="1:21" x14ac:dyDescent="0.25">
      <c r="A816" t="s">
        <v>19</v>
      </c>
      <c r="B816" t="str">
        <f>LEFT(Tabla1[[#This Row],[Organización compras]],2)</f>
        <v>CL</v>
      </c>
      <c r="C816" t="s">
        <v>339</v>
      </c>
      <c r="D816">
        <v>602</v>
      </c>
      <c r="E816" t="str">
        <f>VLOOKUP(Tabla1[[#This Row],[Grupo de compras]],'Grupo compras'!$A$1:$B$115,2,FALSE)</f>
        <v>CL Ops Mall</v>
      </c>
      <c r="F816" t="s">
        <v>20</v>
      </c>
      <c r="G816" t="str">
        <f>LEFT(Tabla1[[#This Row],[Solicitud de pedido]],2)</f>
        <v>12</v>
      </c>
      <c r="H816" t="s">
        <v>2717</v>
      </c>
      <c r="I816" t="s">
        <v>88</v>
      </c>
      <c r="J816" t="s">
        <v>2718</v>
      </c>
      <c r="K816" t="s">
        <v>2719</v>
      </c>
      <c r="L816" s="1">
        <v>46058</v>
      </c>
      <c r="M816" t="s">
        <v>1346</v>
      </c>
      <c r="N816" t="s">
        <v>1</v>
      </c>
      <c r="O816" t="s">
        <v>0</v>
      </c>
      <c r="P816" t="s">
        <v>2720</v>
      </c>
      <c r="Q816" t="s">
        <v>2721</v>
      </c>
      <c r="R816" s="2">
        <v>3025600</v>
      </c>
      <c r="S816" s="37">
        <f>Tabla1[[#This Row],[Valor total]]/'T.C.'!$B$3</f>
        <v>3267.6336224120614</v>
      </c>
      <c r="T816" t="s">
        <v>6</v>
      </c>
      <c r="U816" t="s">
        <v>3</v>
      </c>
    </row>
    <row r="817" spans="1:21" x14ac:dyDescent="0.25">
      <c r="A817" t="s">
        <v>7</v>
      </c>
      <c r="B817" t="str">
        <f>LEFT(Tabla1[[#This Row],[Organización compras]],2)</f>
        <v>CL</v>
      </c>
      <c r="C817" t="s">
        <v>339</v>
      </c>
      <c r="D817">
        <v>626</v>
      </c>
      <c r="E817" t="str">
        <f>VLOOKUP(Tabla1[[#This Row],[Grupo de compras]],'Grupo compras'!$A$1:$B$115,2,FALSE)</f>
        <v>CL Proyectos 3</v>
      </c>
      <c r="F817" t="s">
        <v>1617</v>
      </c>
      <c r="G817" t="str">
        <f>LEFT(Tabla1[[#This Row],[Solicitud de pedido]],2)</f>
        <v>12</v>
      </c>
      <c r="H817" t="s">
        <v>2722</v>
      </c>
      <c r="I817" t="s">
        <v>88</v>
      </c>
      <c r="J817" t="s">
        <v>2723</v>
      </c>
      <c r="K817" t="s">
        <v>2724</v>
      </c>
      <c r="L817" s="1">
        <v>46077</v>
      </c>
      <c r="M817" t="s">
        <v>26</v>
      </c>
      <c r="N817" t="s">
        <v>1</v>
      </c>
      <c r="O817" t="s">
        <v>0</v>
      </c>
      <c r="P817" t="s">
        <v>470</v>
      </c>
      <c r="Q817" t="s">
        <v>471</v>
      </c>
      <c r="R817" s="2">
        <v>78.400000000000006</v>
      </c>
      <c r="S817" s="37">
        <f>Tabla1[[#This Row],[Valor total]]/'T.C.'!$B$4</f>
        <v>3266.666666666667</v>
      </c>
      <c r="T817" t="s">
        <v>11</v>
      </c>
      <c r="U817" t="s">
        <v>3</v>
      </c>
    </row>
    <row r="818" spans="1:21" x14ac:dyDescent="0.25">
      <c r="A818" t="s">
        <v>63</v>
      </c>
      <c r="B818" t="str">
        <f>LEFT(Tabla1[[#This Row],[Organización compras]],2)</f>
        <v>CO</v>
      </c>
      <c r="C818" t="s">
        <v>338</v>
      </c>
      <c r="D818">
        <v>704</v>
      </c>
      <c r="E818" t="str">
        <f>VLOOKUP(Tabla1[[#This Row],[Grupo de compras]],'Grupo compras'!$A$1:$B$115,2,FALSE)</f>
        <v>CO Mktg Mall</v>
      </c>
      <c r="F818" t="s">
        <v>2725</v>
      </c>
      <c r="G818" t="str">
        <f>LEFT(Tabla1[[#This Row],[Solicitud de pedido]],2)</f>
        <v>12</v>
      </c>
      <c r="H818" t="s">
        <v>2726</v>
      </c>
      <c r="I818" t="s">
        <v>88</v>
      </c>
      <c r="J818" t="s">
        <v>2727</v>
      </c>
      <c r="K818" t="s">
        <v>2728</v>
      </c>
      <c r="L818" s="1">
        <v>46070</v>
      </c>
      <c r="M818" t="s">
        <v>1067</v>
      </c>
      <c r="N818" t="s">
        <v>1</v>
      </c>
      <c r="O818" t="s">
        <v>67</v>
      </c>
      <c r="P818" t="s">
        <v>2729</v>
      </c>
      <c r="Q818" t="s">
        <v>2730</v>
      </c>
      <c r="R818" s="2">
        <v>12000000</v>
      </c>
      <c r="S818" s="37">
        <f>Tabla1[[#This Row],[Valor total]]/'T.C.'!$B$5</f>
        <v>3262.6427406199023</v>
      </c>
      <c r="T818" t="s">
        <v>18</v>
      </c>
      <c r="U818" t="s">
        <v>3</v>
      </c>
    </row>
    <row r="819" spans="1:21" x14ac:dyDescent="0.25">
      <c r="A819" t="s">
        <v>7</v>
      </c>
      <c r="B819" t="str">
        <f>LEFT(Tabla1[[#This Row],[Organización compras]],2)</f>
        <v>CL</v>
      </c>
      <c r="C819" t="s">
        <v>339</v>
      </c>
      <c r="D819">
        <v>602</v>
      </c>
      <c r="E819" t="str">
        <f>VLOOKUP(Tabla1[[#This Row],[Grupo de compras]],'Grupo compras'!$A$1:$B$115,2,FALSE)</f>
        <v>CL Ops Mall</v>
      </c>
      <c r="F819" t="s">
        <v>1169</v>
      </c>
      <c r="G819" t="str">
        <f>LEFT(Tabla1[[#This Row],[Solicitud de pedido]],2)</f>
        <v>12</v>
      </c>
      <c r="H819" t="s">
        <v>2731</v>
      </c>
      <c r="I819" t="s">
        <v>88</v>
      </c>
      <c r="J819" t="s">
        <v>2732</v>
      </c>
      <c r="K819" t="s">
        <v>2733</v>
      </c>
      <c r="L819" s="1">
        <v>46062</v>
      </c>
      <c r="M819" t="s">
        <v>1173</v>
      </c>
      <c r="N819" t="s">
        <v>1</v>
      </c>
      <c r="O819" t="s">
        <v>0</v>
      </c>
      <c r="P819" t="s">
        <v>2734</v>
      </c>
      <c r="Q819" t="s">
        <v>2735</v>
      </c>
      <c r="R819" s="2">
        <v>78</v>
      </c>
      <c r="S819" s="37">
        <f>Tabla1[[#This Row],[Valor total]]/'T.C.'!$B$4</f>
        <v>3250</v>
      </c>
      <c r="T819" t="s">
        <v>11</v>
      </c>
      <c r="U819" t="s">
        <v>3</v>
      </c>
    </row>
    <row r="820" spans="1:21" x14ac:dyDescent="0.25">
      <c r="A820" t="s">
        <v>717</v>
      </c>
      <c r="B820" t="str">
        <f>LEFT(Tabla1[[#This Row],[Organización compras]],2)</f>
        <v>PE</v>
      </c>
      <c r="C820" t="s">
        <v>340</v>
      </c>
      <c r="D820">
        <v>801</v>
      </c>
      <c r="E820" t="str">
        <f>VLOOKUP(Tabla1[[#This Row],[Grupo de compras]],'Grupo compras'!$A$1:$B$115,2,FALSE)</f>
        <v>PE Center Manager</v>
      </c>
      <c r="F820" t="s">
        <v>1233</v>
      </c>
      <c r="G820" t="str">
        <f>LEFT(Tabla1[[#This Row],[Solicitud de pedido]],2)</f>
        <v>12</v>
      </c>
      <c r="H820" t="s">
        <v>2736</v>
      </c>
      <c r="I820" t="s">
        <v>88</v>
      </c>
      <c r="J820" t="s">
        <v>2737</v>
      </c>
      <c r="K820" t="s">
        <v>2738</v>
      </c>
      <c r="L820" s="1">
        <v>46055</v>
      </c>
      <c r="M820" t="s">
        <v>819</v>
      </c>
      <c r="N820" t="s">
        <v>1</v>
      </c>
      <c r="O820" t="s">
        <v>0</v>
      </c>
      <c r="P820" t="s">
        <v>2668</v>
      </c>
      <c r="Q820" t="s">
        <v>2669</v>
      </c>
      <c r="R820" s="2">
        <v>11189.2</v>
      </c>
      <c r="S820" s="37">
        <f>Tabla1[[#This Row],[Valor total]]/'T.C.'!$B$2</f>
        <v>3243.2463768115945</v>
      </c>
      <c r="T820" t="s">
        <v>2</v>
      </c>
      <c r="U820" t="s">
        <v>3</v>
      </c>
    </row>
    <row r="821" spans="1:21" x14ac:dyDescent="0.25">
      <c r="A821" t="s">
        <v>4</v>
      </c>
      <c r="B821" t="str">
        <f>LEFT(Tabla1[[#This Row],[Organización compras]],2)</f>
        <v>CL</v>
      </c>
      <c r="C821" t="s">
        <v>339</v>
      </c>
      <c r="D821">
        <v>604</v>
      </c>
      <c r="E821" t="str">
        <f>VLOOKUP(Tabla1[[#This Row],[Grupo de compras]],'Grupo compras'!$A$1:$B$115,2,FALSE)</f>
        <v>CL Marketing Mall</v>
      </c>
      <c r="F821" t="s">
        <v>60</v>
      </c>
      <c r="G821" t="str">
        <f>LEFT(Tabla1[[#This Row],[Solicitud de pedido]],2)</f>
        <v>12</v>
      </c>
      <c r="H821" t="s">
        <v>2739</v>
      </c>
      <c r="I821" t="s">
        <v>88</v>
      </c>
      <c r="J821" t="s">
        <v>2740</v>
      </c>
      <c r="K821" t="s">
        <v>2741</v>
      </c>
      <c r="L821" s="1">
        <v>46073</v>
      </c>
      <c r="M821" t="s">
        <v>60</v>
      </c>
      <c r="N821" t="s">
        <v>1</v>
      </c>
      <c r="O821" t="s">
        <v>0</v>
      </c>
      <c r="P821" t="s">
        <v>2389</v>
      </c>
      <c r="Q821" t="s">
        <v>2390</v>
      </c>
      <c r="R821" s="2">
        <v>3000000</v>
      </c>
      <c r="S821" s="37">
        <f>Tabla1[[#This Row],[Valor total]]/'T.C.'!$B$3</f>
        <v>3239.9857440627261</v>
      </c>
      <c r="T821" t="s">
        <v>6</v>
      </c>
      <c r="U821" t="s">
        <v>3</v>
      </c>
    </row>
    <row r="822" spans="1:21" x14ac:dyDescent="0.25">
      <c r="A822" t="s">
        <v>7</v>
      </c>
      <c r="B822" t="str">
        <f>LEFT(Tabla1[[#This Row],[Organización compras]],2)</f>
        <v>CL</v>
      </c>
      <c r="C822" t="s">
        <v>339</v>
      </c>
      <c r="D822">
        <v>602</v>
      </c>
      <c r="E822" t="str">
        <f>VLOOKUP(Tabla1[[#This Row],[Grupo de compras]],'Grupo compras'!$A$1:$B$115,2,FALSE)</f>
        <v>CL Ops Mall</v>
      </c>
      <c r="F822" t="s">
        <v>56</v>
      </c>
      <c r="G822" t="str">
        <f>LEFT(Tabla1[[#This Row],[Solicitud de pedido]],2)</f>
        <v>12</v>
      </c>
      <c r="H822" t="s">
        <v>2742</v>
      </c>
      <c r="I822" t="s">
        <v>88</v>
      </c>
      <c r="J822" t="s">
        <v>2743</v>
      </c>
      <c r="K822" t="s">
        <v>2744</v>
      </c>
      <c r="L822" s="1">
        <v>46049</v>
      </c>
      <c r="M822" t="s">
        <v>57</v>
      </c>
      <c r="N822" t="s">
        <v>1</v>
      </c>
      <c r="O822" t="s">
        <v>0</v>
      </c>
      <c r="P822" t="s">
        <v>80</v>
      </c>
      <c r="Q822" t="s">
        <v>81</v>
      </c>
      <c r="R822" s="2">
        <v>2985999</v>
      </c>
      <c r="S822" s="37">
        <f>Tabla1[[#This Row],[Valor total]]/'T.C.'!$B$3</f>
        <v>3224.8647305951854</v>
      </c>
      <c r="T822" t="s">
        <v>6</v>
      </c>
      <c r="U822" t="s">
        <v>3</v>
      </c>
    </row>
    <row r="823" spans="1:21" x14ac:dyDescent="0.25">
      <c r="A823" t="s">
        <v>12</v>
      </c>
      <c r="B823" t="str">
        <f>LEFT(Tabla1[[#This Row],[Organización compras]],2)</f>
        <v>PE</v>
      </c>
      <c r="C823" t="s">
        <v>340</v>
      </c>
      <c r="D823">
        <v>816</v>
      </c>
      <c r="E823" t="str">
        <f>VLOOKUP(Tabla1[[#This Row],[Grupo de compras]],'Grupo compras'!$A$1:$B$115,2,FALSE)</f>
        <v>PE Sgcia Infra</v>
      </c>
      <c r="F823" t="s">
        <v>376</v>
      </c>
      <c r="G823" t="str">
        <f>LEFT(Tabla1[[#This Row],[Solicitud de pedido]],2)</f>
        <v>12</v>
      </c>
      <c r="H823" t="s">
        <v>2745</v>
      </c>
      <c r="I823" t="s">
        <v>88</v>
      </c>
      <c r="J823" t="s">
        <v>2746</v>
      </c>
      <c r="K823" t="s">
        <v>2747</v>
      </c>
      <c r="L823" s="1">
        <v>46049</v>
      </c>
      <c r="M823" t="s">
        <v>400</v>
      </c>
      <c r="N823" t="s">
        <v>1</v>
      </c>
      <c r="O823" t="s">
        <v>5</v>
      </c>
      <c r="P823" t="s">
        <v>68</v>
      </c>
      <c r="Q823" t="s">
        <v>69</v>
      </c>
      <c r="R823" s="2">
        <v>11050</v>
      </c>
      <c r="S823" s="37">
        <f>Tabla1[[#This Row],[Valor total]]/'T.C.'!$B$2</f>
        <v>3202.8985507246375</v>
      </c>
      <c r="T823" t="s">
        <v>2</v>
      </c>
      <c r="U823" t="s">
        <v>3</v>
      </c>
    </row>
    <row r="824" spans="1:21" x14ac:dyDescent="0.25">
      <c r="A824" t="s">
        <v>717</v>
      </c>
      <c r="B824" t="str">
        <f>LEFT(Tabla1[[#This Row],[Organización compras]],2)</f>
        <v>PE</v>
      </c>
      <c r="C824" t="s">
        <v>340</v>
      </c>
      <c r="D824">
        <v>801</v>
      </c>
      <c r="E824" t="str">
        <f>VLOOKUP(Tabla1[[#This Row],[Grupo de compras]],'Grupo compras'!$A$1:$B$115,2,FALSE)</f>
        <v>PE Center Manager</v>
      </c>
      <c r="F824" t="s">
        <v>1233</v>
      </c>
      <c r="H824" t="s">
        <v>11900</v>
      </c>
      <c r="I824" t="s">
        <v>88</v>
      </c>
      <c r="J824" t="s">
        <v>11901</v>
      </c>
      <c r="K824" t="s">
        <v>11902</v>
      </c>
      <c r="L824" s="1">
        <v>46093</v>
      </c>
      <c r="M824" t="s">
        <v>43</v>
      </c>
      <c r="N824" t="s">
        <v>1</v>
      </c>
      <c r="O824" t="s">
        <v>0</v>
      </c>
      <c r="P824" t="s">
        <v>3967</v>
      </c>
      <c r="Q824" t="s">
        <v>3968</v>
      </c>
      <c r="R824" s="2">
        <v>11050</v>
      </c>
      <c r="S824" s="37">
        <f>Tabla1[[#This Row],[Valor total]]/'T.C.'!$B$2</f>
        <v>3202.8985507246375</v>
      </c>
      <c r="T824" t="s">
        <v>2</v>
      </c>
      <c r="U824" t="s">
        <v>3</v>
      </c>
    </row>
    <row r="825" spans="1:21" x14ac:dyDescent="0.25">
      <c r="A825" t="s">
        <v>380</v>
      </c>
      <c r="B825" t="str">
        <f>LEFT(Tabla1[[#This Row],[Organización compras]],2)</f>
        <v>PE</v>
      </c>
      <c r="C825" t="s">
        <v>340</v>
      </c>
      <c r="D825">
        <v>808</v>
      </c>
      <c r="E825" t="str">
        <f>VLOOKUP(Tabla1[[#This Row],[Grupo de compras]],'Grupo compras'!$A$1:$B$115,2,FALSE)</f>
        <v>PE Área Legal</v>
      </c>
      <c r="F825" t="s">
        <v>365</v>
      </c>
      <c r="G825" t="str">
        <f>LEFT(Tabla1[[#This Row],[Solicitud de pedido]],2)</f>
        <v>12</v>
      </c>
      <c r="H825" t="s">
        <v>2748</v>
      </c>
      <c r="I825" t="s">
        <v>89</v>
      </c>
      <c r="J825" t="s">
        <v>2749</v>
      </c>
      <c r="K825" t="s">
        <v>2750</v>
      </c>
      <c r="L825" s="1">
        <v>46051</v>
      </c>
      <c r="M825" t="s">
        <v>485</v>
      </c>
      <c r="N825" t="s">
        <v>1</v>
      </c>
      <c r="O825" t="s">
        <v>0</v>
      </c>
      <c r="P825" t="s">
        <v>907</v>
      </c>
      <c r="Q825" t="s">
        <v>908</v>
      </c>
      <c r="R825" s="2">
        <v>3200</v>
      </c>
      <c r="S825" s="37">
        <f>Tabla1[[#This Row],[Valor total]]</f>
        <v>3200</v>
      </c>
      <c r="T825" t="s">
        <v>662</v>
      </c>
      <c r="U825" t="s">
        <v>3</v>
      </c>
    </row>
    <row r="826" spans="1:21" x14ac:dyDescent="0.25">
      <c r="A826" t="s">
        <v>64</v>
      </c>
      <c r="B826" t="str">
        <f>LEFT(Tabla1[[#This Row],[Organización compras]],2)</f>
        <v>CO</v>
      </c>
      <c r="C826" t="s">
        <v>338</v>
      </c>
      <c r="D826">
        <v>704</v>
      </c>
      <c r="E826" t="str">
        <f>VLOOKUP(Tabla1[[#This Row],[Grupo de compras]],'Grupo compras'!$A$1:$B$115,2,FALSE)</f>
        <v>CO Mktg Mall</v>
      </c>
      <c r="F826" t="s">
        <v>65</v>
      </c>
      <c r="G826" t="str">
        <f>LEFT(Tabla1[[#This Row],[Solicitud de pedido]],2)</f>
        <v>12</v>
      </c>
      <c r="H826" t="s">
        <v>2751</v>
      </c>
      <c r="I826" t="s">
        <v>88</v>
      </c>
      <c r="J826" t="s">
        <v>2752</v>
      </c>
      <c r="K826" t="s">
        <v>2753</v>
      </c>
      <c r="L826" s="1">
        <v>46077</v>
      </c>
      <c r="M826" t="s">
        <v>66</v>
      </c>
      <c r="N826" t="s">
        <v>1</v>
      </c>
      <c r="O826" t="s">
        <v>67</v>
      </c>
      <c r="P826" t="s">
        <v>2754</v>
      </c>
      <c r="Q826" t="s">
        <v>2755</v>
      </c>
      <c r="R826" s="2">
        <v>11765000</v>
      </c>
      <c r="S826" s="37">
        <f>Tabla1[[#This Row],[Valor total]]/'T.C.'!$B$5</f>
        <v>3198.7493202827623</v>
      </c>
      <c r="T826" t="s">
        <v>18</v>
      </c>
      <c r="U826" t="s">
        <v>3</v>
      </c>
    </row>
    <row r="827" spans="1:21" x14ac:dyDescent="0.25">
      <c r="A827" t="s">
        <v>7</v>
      </c>
      <c r="B827" t="str">
        <f>LEFT(Tabla1[[#This Row],[Organización compras]],2)</f>
        <v>CL</v>
      </c>
      <c r="C827" t="s">
        <v>339</v>
      </c>
      <c r="D827">
        <v>602</v>
      </c>
      <c r="E827" t="str">
        <f>VLOOKUP(Tabla1[[#This Row],[Grupo de compras]],'Grupo compras'!$A$1:$B$115,2,FALSE)</f>
        <v>CL Ops Mall</v>
      </c>
      <c r="F827" t="s">
        <v>84</v>
      </c>
      <c r="G827" t="str">
        <f>LEFT(Tabla1[[#This Row],[Solicitud de pedido]],2)</f>
        <v>12</v>
      </c>
      <c r="H827" t="s">
        <v>1469</v>
      </c>
      <c r="I827" t="s">
        <v>89</v>
      </c>
      <c r="J827" t="s">
        <v>1470</v>
      </c>
      <c r="K827" t="s">
        <v>2756</v>
      </c>
      <c r="L827" s="1">
        <v>46079</v>
      </c>
      <c r="M827" t="s">
        <v>79</v>
      </c>
      <c r="N827" t="s">
        <v>1</v>
      </c>
      <c r="O827" t="s">
        <v>0</v>
      </c>
      <c r="P827" t="s">
        <v>41</v>
      </c>
      <c r="Q827" t="s">
        <v>42</v>
      </c>
      <c r="R827" s="2">
        <v>2961686</v>
      </c>
      <c r="S827" s="37">
        <f>Tabla1[[#This Row],[Valor total]]/'T.C.'!$B$3</f>
        <v>3198.606806130053</v>
      </c>
      <c r="T827" t="s">
        <v>6</v>
      </c>
      <c r="U827" t="s">
        <v>3</v>
      </c>
    </row>
    <row r="828" spans="1:21" x14ac:dyDescent="0.25">
      <c r="A828" t="s">
        <v>2101</v>
      </c>
      <c r="B828" t="str">
        <f>LEFT(Tabla1[[#This Row],[Organización compras]],2)</f>
        <v>PE</v>
      </c>
      <c r="C828" t="s">
        <v>681</v>
      </c>
      <c r="D828">
        <v>808</v>
      </c>
      <c r="E828" t="str">
        <f>VLOOKUP(Tabla1[[#This Row],[Grupo de compras]],'Grupo compras'!$A$1:$B$115,2,FALSE)</f>
        <v>PE Área Legal</v>
      </c>
      <c r="F828" t="s">
        <v>365</v>
      </c>
      <c r="H828" t="s">
        <v>12449</v>
      </c>
      <c r="I828" t="s">
        <v>88</v>
      </c>
      <c r="J828" t="s">
        <v>12450</v>
      </c>
      <c r="K828" t="s">
        <v>12451</v>
      </c>
      <c r="L828" s="1">
        <v>46097</v>
      </c>
      <c r="M828" t="s">
        <v>485</v>
      </c>
      <c r="N828" t="s">
        <v>1</v>
      </c>
      <c r="O828" t="s">
        <v>0</v>
      </c>
      <c r="P828" t="s">
        <v>1857</v>
      </c>
      <c r="Q828" t="s">
        <v>1858</v>
      </c>
      <c r="R828" s="2">
        <v>11016.95</v>
      </c>
      <c r="S828" s="37">
        <f>Tabla1[[#This Row],[Valor total]]/'T.C.'!$B$2</f>
        <v>3193.31884057971</v>
      </c>
      <c r="T828" t="s">
        <v>2</v>
      </c>
      <c r="U828" t="s">
        <v>3</v>
      </c>
    </row>
    <row r="829" spans="1:21" x14ac:dyDescent="0.25">
      <c r="A829" t="s">
        <v>7</v>
      </c>
      <c r="B829" t="str">
        <f>LEFT(Tabla1[[#This Row],[Organización compras]],2)</f>
        <v>CL</v>
      </c>
      <c r="C829" t="s">
        <v>339</v>
      </c>
      <c r="D829">
        <v>610</v>
      </c>
      <c r="E829" t="str">
        <f>VLOOKUP(Tabla1[[#This Row],[Grupo de compras]],'Grupo compras'!$A$1:$B$115,2,FALSE)</f>
        <v>CL Área Personas</v>
      </c>
      <c r="F829" t="s">
        <v>1492</v>
      </c>
      <c r="G829" t="str">
        <f>LEFT(Tabla1[[#This Row],[Solicitud de pedido]],2)</f>
        <v>12</v>
      </c>
      <c r="H829" t="s">
        <v>2757</v>
      </c>
      <c r="I829" t="s">
        <v>88</v>
      </c>
      <c r="J829" t="s">
        <v>2758</v>
      </c>
      <c r="K829" t="s">
        <v>1495</v>
      </c>
      <c r="L829" s="1">
        <v>46085</v>
      </c>
      <c r="M829" t="s">
        <v>1492</v>
      </c>
      <c r="N829" t="s">
        <v>1</v>
      </c>
      <c r="O829" t="s">
        <v>2759</v>
      </c>
      <c r="P829" t="s">
        <v>2760</v>
      </c>
      <c r="Q829" t="s">
        <v>2761</v>
      </c>
      <c r="R829" s="2">
        <v>2949375</v>
      </c>
      <c r="S829" s="37">
        <f>Tabla1[[#This Row],[Valor total]]/'T.C.'!$B$3</f>
        <v>3185.3109846316679</v>
      </c>
      <c r="T829" t="s">
        <v>6</v>
      </c>
      <c r="U829" t="s">
        <v>3</v>
      </c>
    </row>
    <row r="830" spans="1:21" x14ac:dyDescent="0.25">
      <c r="A830" t="s">
        <v>50</v>
      </c>
      <c r="B830" t="str">
        <f>LEFT(Tabla1[[#This Row],[Organización compras]],2)</f>
        <v>CL</v>
      </c>
      <c r="C830" t="s">
        <v>339</v>
      </c>
      <c r="D830">
        <v>602</v>
      </c>
      <c r="E830" t="str">
        <f>VLOOKUP(Tabla1[[#This Row],[Grupo de compras]],'Grupo compras'!$A$1:$B$115,2,FALSE)</f>
        <v>CL Ops Mall</v>
      </c>
      <c r="F830" t="s">
        <v>51</v>
      </c>
      <c r="G830" t="str">
        <f>LEFT(Tabla1[[#This Row],[Solicitud de pedido]],2)</f>
        <v>12</v>
      </c>
      <c r="H830" t="s">
        <v>2762</v>
      </c>
      <c r="I830" t="s">
        <v>88</v>
      </c>
      <c r="J830" t="s">
        <v>2763</v>
      </c>
      <c r="K830" t="s">
        <v>2764</v>
      </c>
      <c r="L830" s="1">
        <v>46063</v>
      </c>
      <c r="M830" t="s">
        <v>52</v>
      </c>
      <c r="N830" t="s">
        <v>1</v>
      </c>
      <c r="O830" t="s">
        <v>0</v>
      </c>
      <c r="P830" t="s">
        <v>2507</v>
      </c>
      <c r="Q830" t="s">
        <v>2508</v>
      </c>
      <c r="R830" s="2">
        <v>2941225</v>
      </c>
      <c r="S830" s="37">
        <f>Tabla1[[#This Row],[Valor total]]/'T.C.'!$B$3</f>
        <v>3176.5090233602973</v>
      </c>
      <c r="T830" t="s">
        <v>6</v>
      </c>
      <c r="U830" t="s">
        <v>3</v>
      </c>
    </row>
    <row r="831" spans="1:21" x14ac:dyDescent="0.25">
      <c r="A831" t="s">
        <v>12</v>
      </c>
      <c r="B831" t="str">
        <f>LEFT(Tabla1[[#This Row],[Organización compras]],2)</f>
        <v>PE</v>
      </c>
      <c r="C831" t="s">
        <v>340</v>
      </c>
      <c r="D831">
        <v>802</v>
      </c>
      <c r="E831" t="str">
        <f>VLOOKUP(Tabla1[[#This Row],[Grupo de compras]],'Grupo compras'!$A$1:$B$115,2,FALSE)</f>
        <v>PE Ops Mall</v>
      </c>
      <c r="F831" t="s">
        <v>9282</v>
      </c>
      <c r="H831" t="s">
        <v>12713</v>
      </c>
      <c r="I831" t="s">
        <v>88</v>
      </c>
      <c r="J831" t="s">
        <v>12714</v>
      </c>
      <c r="K831" t="s">
        <v>12715</v>
      </c>
      <c r="L831" s="1">
        <v>46099</v>
      </c>
      <c r="M831" t="s">
        <v>14</v>
      </c>
      <c r="N831" t="s">
        <v>1</v>
      </c>
      <c r="O831" t="s">
        <v>0</v>
      </c>
      <c r="P831" t="s">
        <v>1011</v>
      </c>
      <c r="Q831" t="s">
        <v>1012</v>
      </c>
      <c r="R831" s="2">
        <v>10958</v>
      </c>
      <c r="S831" s="37">
        <f>Tabla1[[#This Row],[Valor total]]/'T.C.'!$B$2</f>
        <v>3176.231884057971</v>
      </c>
      <c r="T831" t="s">
        <v>2</v>
      </c>
      <c r="U831" t="s">
        <v>3</v>
      </c>
    </row>
    <row r="832" spans="1:21" x14ac:dyDescent="0.25">
      <c r="A832" t="s">
        <v>7</v>
      </c>
      <c r="B832" t="str">
        <f>LEFT(Tabla1[[#This Row],[Organización compras]],2)</f>
        <v>CL</v>
      </c>
      <c r="C832" t="s">
        <v>339</v>
      </c>
      <c r="D832">
        <v>635</v>
      </c>
      <c r="E832" t="str">
        <f>VLOOKUP(Tabla1[[#This Row],[Grupo de compras]],'Grupo compras'!$A$1:$B$115,2,FALSE)</f>
        <v>CL Proyectos 6</v>
      </c>
      <c r="F832" t="s">
        <v>25</v>
      </c>
      <c r="G832" t="str">
        <f>LEFT(Tabla1[[#This Row],[Solicitud de pedido]],2)</f>
        <v>12</v>
      </c>
      <c r="H832" t="s">
        <v>2765</v>
      </c>
      <c r="I832" t="s">
        <v>88</v>
      </c>
      <c r="J832" t="s">
        <v>2766</v>
      </c>
      <c r="K832" t="s">
        <v>2767</v>
      </c>
      <c r="L832" s="1">
        <v>46070</v>
      </c>
      <c r="M832" t="s">
        <v>26</v>
      </c>
      <c r="N832" t="s">
        <v>1</v>
      </c>
      <c r="O832" t="s">
        <v>0</v>
      </c>
      <c r="P832" t="s">
        <v>1649</v>
      </c>
      <c r="Q832" t="s">
        <v>1650</v>
      </c>
      <c r="R832" s="2">
        <v>3175</v>
      </c>
      <c r="S832" s="37">
        <f>Tabla1[[#This Row],[Valor total]]</f>
        <v>3175</v>
      </c>
      <c r="T832" t="s">
        <v>662</v>
      </c>
      <c r="U832" t="s">
        <v>3</v>
      </c>
    </row>
    <row r="833" spans="1:21" x14ac:dyDescent="0.25">
      <c r="A833" t="s">
        <v>1498</v>
      </c>
      <c r="B833" t="str">
        <f>LEFT(Tabla1[[#This Row],[Organización compras]],2)</f>
        <v>PE</v>
      </c>
      <c r="C833" t="s">
        <v>340</v>
      </c>
      <c r="D833">
        <v>803</v>
      </c>
      <c r="E833" t="str">
        <f>VLOOKUP(Tabla1[[#This Row],[Grupo de compras]],'Grupo compras'!$A$1:$B$115,2,FALSE)</f>
        <v>PE Ops Out/Strips</v>
      </c>
      <c r="F833" t="s">
        <v>926</v>
      </c>
      <c r="G833" t="str">
        <f>LEFT(Tabla1[[#This Row],[Solicitud de pedido]],2)</f>
        <v>12</v>
      </c>
      <c r="H833" t="s">
        <v>2768</v>
      </c>
      <c r="I833" t="s">
        <v>88</v>
      </c>
      <c r="J833" t="s">
        <v>2769</v>
      </c>
      <c r="K833" t="s">
        <v>2770</v>
      </c>
      <c r="L833" s="1">
        <v>46070</v>
      </c>
      <c r="M833" t="s">
        <v>930</v>
      </c>
      <c r="N833" t="s">
        <v>1</v>
      </c>
      <c r="O833" t="s">
        <v>0</v>
      </c>
      <c r="P833" t="s">
        <v>931</v>
      </c>
      <c r="Q833" t="s">
        <v>932</v>
      </c>
      <c r="R833" s="2">
        <v>10950</v>
      </c>
      <c r="S833" s="37">
        <f>Tabla1[[#This Row],[Valor total]]/'T.C.'!$B$2</f>
        <v>3173.9130434782605</v>
      </c>
      <c r="T833" t="s">
        <v>2</v>
      </c>
      <c r="U833" t="s">
        <v>3</v>
      </c>
    </row>
    <row r="834" spans="1:21" x14ac:dyDescent="0.25">
      <c r="A834" t="s">
        <v>7</v>
      </c>
      <c r="B834" t="str">
        <f>LEFT(Tabla1[[#This Row],[Organización compras]],2)</f>
        <v>CL</v>
      </c>
      <c r="C834" t="s">
        <v>339</v>
      </c>
      <c r="D834">
        <v>602</v>
      </c>
      <c r="E834" t="str">
        <f>VLOOKUP(Tabla1[[#This Row],[Grupo de compras]],'Grupo compras'!$A$1:$B$115,2,FALSE)</f>
        <v>CL Ops Mall</v>
      </c>
      <c r="F834" t="s">
        <v>869</v>
      </c>
      <c r="G834" t="str">
        <f>LEFT(Tabla1[[#This Row],[Solicitud de pedido]],2)</f>
        <v>12</v>
      </c>
      <c r="H834" t="s">
        <v>2771</v>
      </c>
      <c r="I834" t="s">
        <v>88</v>
      </c>
      <c r="J834" t="s">
        <v>2772</v>
      </c>
      <c r="K834" t="s">
        <v>2773</v>
      </c>
      <c r="L834" s="1">
        <v>46070</v>
      </c>
      <c r="M834" t="s">
        <v>79</v>
      </c>
      <c r="N834" t="s">
        <v>1</v>
      </c>
      <c r="O834" t="s">
        <v>0</v>
      </c>
      <c r="P834" t="s">
        <v>97</v>
      </c>
      <c r="Q834" t="s">
        <v>98</v>
      </c>
      <c r="R834" s="2">
        <v>2936900</v>
      </c>
      <c r="S834" s="37">
        <f>Tabla1[[#This Row],[Valor total]]/'T.C.'!$B$3</f>
        <v>3171.8380439126067</v>
      </c>
      <c r="T834" t="s">
        <v>6</v>
      </c>
      <c r="U834" t="s">
        <v>3</v>
      </c>
    </row>
    <row r="835" spans="1:21" x14ac:dyDescent="0.25">
      <c r="A835" t="s">
        <v>377</v>
      </c>
      <c r="B835" t="str">
        <f>LEFT(Tabla1[[#This Row],[Organización compras]],2)</f>
        <v>PE</v>
      </c>
      <c r="C835" t="s">
        <v>340</v>
      </c>
      <c r="D835">
        <v>802</v>
      </c>
      <c r="E835" t="str">
        <f>VLOOKUP(Tabla1[[#This Row],[Grupo de compras]],'Grupo compras'!$A$1:$B$115,2,FALSE)</f>
        <v>PE Ops Mall</v>
      </c>
      <c r="F835" t="s">
        <v>2774</v>
      </c>
      <c r="G835" t="str">
        <f>LEFT(Tabla1[[#This Row],[Solicitud de pedido]],2)</f>
        <v>12</v>
      </c>
      <c r="H835" t="s">
        <v>2775</v>
      </c>
      <c r="I835" t="s">
        <v>88</v>
      </c>
      <c r="J835" t="s">
        <v>2776</v>
      </c>
      <c r="K835" t="s">
        <v>2777</v>
      </c>
      <c r="L835" s="1">
        <v>46058</v>
      </c>
      <c r="M835" t="s">
        <v>2774</v>
      </c>
      <c r="N835" t="s">
        <v>1</v>
      </c>
      <c r="O835" t="s">
        <v>0</v>
      </c>
      <c r="P835" t="s">
        <v>2778</v>
      </c>
      <c r="Q835" t="s">
        <v>2779</v>
      </c>
      <c r="R835" s="2">
        <v>10929</v>
      </c>
      <c r="S835" s="37">
        <f>Tabla1[[#This Row],[Valor total]]/'T.C.'!$B$2</f>
        <v>3167.8260869565215</v>
      </c>
      <c r="T835" t="s">
        <v>2</v>
      </c>
      <c r="U835" t="s">
        <v>3</v>
      </c>
    </row>
    <row r="836" spans="1:21" x14ac:dyDescent="0.25">
      <c r="A836" t="s">
        <v>47</v>
      </c>
      <c r="B836" t="str">
        <f>LEFT(Tabla1[[#This Row],[Organización compras]],2)</f>
        <v>CL</v>
      </c>
      <c r="C836" t="s">
        <v>339</v>
      </c>
      <c r="D836">
        <v>602</v>
      </c>
      <c r="E836" t="str">
        <f>VLOOKUP(Tabla1[[#This Row],[Grupo de compras]],'Grupo compras'!$A$1:$B$115,2,FALSE)</f>
        <v>CL Ops Mall</v>
      </c>
      <c r="F836" t="s">
        <v>39</v>
      </c>
      <c r="G836" t="str">
        <f>LEFT(Tabla1[[#This Row],[Solicitud de pedido]],2)</f>
        <v>12</v>
      </c>
      <c r="H836" t="s">
        <v>2780</v>
      </c>
      <c r="I836" t="s">
        <v>88</v>
      </c>
      <c r="J836" t="s">
        <v>2781</v>
      </c>
      <c r="K836" t="s">
        <v>2782</v>
      </c>
      <c r="L836" s="1">
        <v>46030</v>
      </c>
      <c r="M836" t="s">
        <v>40</v>
      </c>
      <c r="N836" t="s">
        <v>1</v>
      </c>
      <c r="O836" t="s">
        <v>0</v>
      </c>
      <c r="P836" t="s">
        <v>2114</v>
      </c>
      <c r="Q836" t="s">
        <v>2115</v>
      </c>
      <c r="R836" s="2">
        <v>2931660</v>
      </c>
      <c r="S836" s="37">
        <f>Tabla1[[#This Row],[Valor total]]/'T.C.'!$B$3</f>
        <v>3166.1788688129773</v>
      </c>
      <c r="T836" t="s">
        <v>6</v>
      </c>
      <c r="U836" t="s">
        <v>3</v>
      </c>
    </row>
    <row r="837" spans="1:21" x14ac:dyDescent="0.25">
      <c r="A837" t="s">
        <v>2783</v>
      </c>
      <c r="B837" t="str">
        <f>LEFT(Tabla1[[#This Row],[Organización compras]],2)</f>
        <v>PE</v>
      </c>
      <c r="C837" t="s">
        <v>681</v>
      </c>
      <c r="D837">
        <v>802</v>
      </c>
      <c r="E837" t="str">
        <f>VLOOKUP(Tabla1[[#This Row],[Grupo de compras]],'Grupo compras'!$A$1:$B$115,2,FALSE)</f>
        <v>PE Ops Mall</v>
      </c>
      <c r="F837" t="s">
        <v>2784</v>
      </c>
      <c r="G837" t="str">
        <f>LEFT(Tabla1[[#This Row],[Solicitud de pedido]],2)</f>
        <v>12</v>
      </c>
      <c r="H837" t="s">
        <v>2785</v>
      </c>
      <c r="I837" t="s">
        <v>88</v>
      </c>
      <c r="J837" t="s">
        <v>2786</v>
      </c>
      <c r="K837" t="s">
        <v>2787</v>
      </c>
      <c r="L837" s="1">
        <v>46084</v>
      </c>
      <c r="M837" t="s">
        <v>2784</v>
      </c>
      <c r="N837" t="s">
        <v>1</v>
      </c>
      <c r="O837" t="s">
        <v>0</v>
      </c>
      <c r="P837" t="s">
        <v>1402</v>
      </c>
      <c r="Q837" t="s">
        <v>1403</v>
      </c>
      <c r="R837" s="2">
        <v>10865.95</v>
      </c>
      <c r="S837" s="37">
        <f>Tabla1[[#This Row],[Valor total]]/'T.C.'!$B$2</f>
        <v>3149.550724637681</v>
      </c>
      <c r="T837" t="s">
        <v>2</v>
      </c>
      <c r="U837" t="s">
        <v>3</v>
      </c>
    </row>
    <row r="838" spans="1:21" x14ac:dyDescent="0.25">
      <c r="A838" t="s">
        <v>16</v>
      </c>
      <c r="B838" t="str">
        <f>LEFT(Tabla1[[#This Row],[Organización compras]],2)</f>
        <v>PE</v>
      </c>
      <c r="C838" t="s">
        <v>681</v>
      </c>
      <c r="D838">
        <v>804</v>
      </c>
      <c r="E838" t="str">
        <f>VLOOKUP(Tabla1[[#This Row],[Grupo de compras]],'Grupo compras'!$A$1:$B$115,2,FALSE)</f>
        <v>PE Marketing Mall</v>
      </c>
      <c r="F838" t="s">
        <v>1158</v>
      </c>
      <c r="G838" t="str">
        <f>LEFT(Tabla1[[#This Row],[Solicitud de pedido]],2)</f>
        <v>12</v>
      </c>
      <c r="H838" t="s">
        <v>2788</v>
      </c>
      <c r="I838" t="s">
        <v>88</v>
      </c>
      <c r="J838" t="s">
        <v>2789</v>
      </c>
      <c r="K838" t="s">
        <v>2790</v>
      </c>
      <c r="L838" s="1">
        <v>46051</v>
      </c>
      <c r="M838" t="s">
        <v>43</v>
      </c>
      <c r="N838" t="s">
        <v>1</v>
      </c>
      <c r="O838" t="s">
        <v>67</v>
      </c>
      <c r="P838" t="s">
        <v>2596</v>
      </c>
      <c r="Q838" t="s">
        <v>2597</v>
      </c>
      <c r="R838" s="2">
        <v>10848</v>
      </c>
      <c r="S838" s="37">
        <f>Tabla1[[#This Row],[Valor total]]/'T.C.'!$B$2</f>
        <v>3144.3478260869565</v>
      </c>
      <c r="T838" t="s">
        <v>2</v>
      </c>
      <c r="U838" t="s">
        <v>3</v>
      </c>
    </row>
    <row r="839" spans="1:21" x14ac:dyDescent="0.25">
      <c r="A839" t="s">
        <v>7</v>
      </c>
      <c r="B839" t="str">
        <f>LEFT(Tabla1[[#This Row],[Organización compras]],2)</f>
        <v>CL</v>
      </c>
      <c r="C839" t="s">
        <v>339</v>
      </c>
      <c r="D839">
        <v>602</v>
      </c>
      <c r="E839" t="str">
        <f>VLOOKUP(Tabla1[[#This Row],[Grupo de compras]],'Grupo compras'!$A$1:$B$115,2,FALSE)</f>
        <v>CL Ops Mall</v>
      </c>
      <c r="F839" t="s">
        <v>84</v>
      </c>
      <c r="H839" t="s">
        <v>12340</v>
      </c>
      <c r="I839" t="s">
        <v>88</v>
      </c>
      <c r="J839" t="s">
        <v>12341</v>
      </c>
      <c r="K839" t="s">
        <v>12342</v>
      </c>
      <c r="L839" s="1">
        <v>46097</v>
      </c>
      <c r="M839" t="s">
        <v>79</v>
      </c>
      <c r="N839" t="s">
        <v>1</v>
      </c>
      <c r="O839" t="s">
        <v>0</v>
      </c>
      <c r="P839" t="s">
        <v>1388</v>
      </c>
      <c r="Q839" t="s">
        <v>1389</v>
      </c>
      <c r="R839" s="2">
        <v>2895000</v>
      </c>
      <c r="S839" s="37">
        <f>Tabla1[[#This Row],[Valor total]]/'T.C.'!$B$3</f>
        <v>3126.5862430205307</v>
      </c>
      <c r="T839" t="s">
        <v>6</v>
      </c>
      <c r="U839" t="s">
        <v>3</v>
      </c>
    </row>
    <row r="840" spans="1:21" x14ac:dyDescent="0.25">
      <c r="A840" t="s">
        <v>7</v>
      </c>
      <c r="B840" t="str">
        <f>LEFT(Tabla1[[#This Row],[Organización compras]],2)</f>
        <v>CL</v>
      </c>
      <c r="C840" t="s">
        <v>339</v>
      </c>
      <c r="D840">
        <v>626</v>
      </c>
      <c r="E840" t="str">
        <f>VLOOKUP(Tabla1[[#This Row],[Grupo de compras]],'Grupo compras'!$A$1:$B$115,2,FALSE)</f>
        <v>CL Proyectos 3</v>
      </c>
      <c r="F840" t="s">
        <v>2791</v>
      </c>
      <c r="G840" t="str">
        <f>LEFT(Tabla1[[#This Row],[Solicitud de pedido]],2)</f>
        <v>12</v>
      </c>
      <c r="H840" t="s">
        <v>2792</v>
      </c>
      <c r="I840" t="s">
        <v>88</v>
      </c>
      <c r="J840" t="s">
        <v>2793</v>
      </c>
      <c r="K840" t="s">
        <v>2794</v>
      </c>
      <c r="L840" s="1">
        <v>46042</v>
      </c>
      <c r="M840" t="s">
        <v>26</v>
      </c>
      <c r="N840" t="s">
        <v>1</v>
      </c>
      <c r="O840" t="s">
        <v>0</v>
      </c>
      <c r="P840" t="s">
        <v>530</v>
      </c>
      <c r="Q840" t="s">
        <v>531</v>
      </c>
      <c r="R840" s="2">
        <v>75</v>
      </c>
      <c r="S840" s="37">
        <f>Tabla1[[#This Row],[Valor total]]/'T.C.'!$B$4</f>
        <v>3125</v>
      </c>
      <c r="T840" t="s">
        <v>11</v>
      </c>
      <c r="U840" t="s">
        <v>3</v>
      </c>
    </row>
    <row r="841" spans="1:21" x14ac:dyDescent="0.25">
      <c r="A841" t="s">
        <v>380</v>
      </c>
      <c r="B841" t="str">
        <f>LEFT(Tabla1[[#This Row],[Organización compras]],2)</f>
        <v>PE</v>
      </c>
      <c r="C841" t="s">
        <v>340</v>
      </c>
      <c r="D841">
        <v>801</v>
      </c>
      <c r="E841" t="str">
        <f>VLOOKUP(Tabla1[[#This Row],[Grupo de compras]],'Grupo compras'!$A$1:$B$115,2,FALSE)</f>
        <v>PE Center Manager</v>
      </c>
      <c r="F841" t="s">
        <v>1080</v>
      </c>
      <c r="H841" t="s">
        <v>12165</v>
      </c>
      <c r="I841" t="s">
        <v>88</v>
      </c>
      <c r="J841" t="s">
        <v>12166</v>
      </c>
      <c r="K841" t="s">
        <v>11981</v>
      </c>
      <c r="L841" s="1">
        <v>46094</v>
      </c>
      <c r="M841" t="s">
        <v>11982</v>
      </c>
      <c r="N841" t="s">
        <v>1</v>
      </c>
      <c r="O841" t="s">
        <v>5</v>
      </c>
      <c r="P841" t="s">
        <v>11983</v>
      </c>
      <c r="Q841" t="s">
        <v>11984</v>
      </c>
      <c r="R841" s="2">
        <v>3100</v>
      </c>
      <c r="S841" s="37">
        <f>Tabla1[[#This Row],[Valor total]]</f>
        <v>3100</v>
      </c>
      <c r="T841" t="s">
        <v>662</v>
      </c>
      <c r="U841" t="s">
        <v>3</v>
      </c>
    </row>
    <row r="842" spans="1:21" x14ac:dyDescent="0.25">
      <c r="A842" t="s">
        <v>763</v>
      </c>
      <c r="B842" t="str">
        <f>LEFT(Tabla1[[#This Row],[Organización compras]],2)</f>
        <v>CL</v>
      </c>
      <c r="C842" t="s">
        <v>339</v>
      </c>
      <c r="D842">
        <v>612</v>
      </c>
      <c r="E842" t="str">
        <f>VLOOKUP(Tabla1[[#This Row],[Grupo de compras]],'Grupo compras'!$A$1:$B$115,2,FALSE)</f>
        <v>CL Serv al Cliente</v>
      </c>
      <c r="F842" t="s">
        <v>1513</v>
      </c>
      <c r="G842" t="str">
        <f>LEFT(Tabla1[[#This Row],[Solicitud de pedido]],2)</f>
        <v>12</v>
      </c>
      <c r="H842" t="s">
        <v>2795</v>
      </c>
      <c r="I842" t="s">
        <v>88</v>
      </c>
      <c r="J842" t="s">
        <v>2796</v>
      </c>
      <c r="K842" t="s">
        <v>2797</v>
      </c>
      <c r="L842" s="1">
        <v>46071</v>
      </c>
      <c r="M842" t="s">
        <v>1517</v>
      </c>
      <c r="N842" t="s">
        <v>1</v>
      </c>
      <c r="O842" t="s">
        <v>0</v>
      </c>
      <c r="P842" t="s">
        <v>2798</v>
      </c>
      <c r="Q842" t="s">
        <v>2542</v>
      </c>
      <c r="R842" s="2">
        <v>3098</v>
      </c>
      <c r="S842" s="37">
        <f>Tabla1[[#This Row],[Valor total]]</f>
        <v>3098</v>
      </c>
      <c r="T842" t="s">
        <v>662</v>
      </c>
      <c r="U842" t="s">
        <v>3</v>
      </c>
    </row>
    <row r="843" spans="1:21" x14ac:dyDescent="0.25">
      <c r="A843" t="s">
        <v>7</v>
      </c>
      <c r="B843" t="str">
        <f>LEFT(Tabla1[[#This Row],[Organización compras]],2)</f>
        <v>CL</v>
      </c>
      <c r="C843" t="s">
        <v>339</v>
      </c>
      <c r="D843">
        <v>602</v>
      </c>
      <c r="E843" t="str">
        <f>VLOOKUP(Tabla1[[#This Row],[Grupo de compras]],'Grupo compras'!$A$1:$B$115,2,FALSE)</f>
        <v>CL Ops Mall</v>
      </c>
      <c r="F843" t="s">
        <v>84</v>
      </c>
      <c r="H843" t="s">
        <v>12846</v>
      </c>
      <c r="I843" t="s">
        <v>88</v>
      </c>
      <c r="J843" t="s">
        <v>12847</v>
      </c>
      <c r="K843" t="s">
        <v>12848</v>
      </c>
      <c r="L843" s="1">
        <v>46098</v>
      </c>
      <c r="M843" t="s">
        <v>79</v>
      </c>
      <c r="N843" t="s">
        <v>1</v>
      </c>
      <c r="O843" t="s">
        <v>0</v>
      </c>
      <c r="P843" t="s">
        <v>41</v>
      </c>
      <c r="Q843" t="s">
        <v>42</v>
      </c>
      <c r="R843" s="2">
        <v>2868136</v>
      </c>
      <c r="S843" s="37">
        <f>Tabla1[[#This Row],[Valor total]]/'T.C.'!$B$3</f>
        <v>3097.5732506776972</v>
      </c>
      <c r="T843" t="s">
        <v>6</v>
      </c>
      <c r="U843" t="s">
        <v>3</v>
      </c>
    </row>
    <row r="844" spans="1:21" x14ac:dyDescent="0.25">
      <c r="A844" t="s">
        <v>96</v>
      </c>
      <c r="B844" t="str">
        <f>LEFT(Tabla1[[#This Row],[Organización compras]],2)</f>
        <v>CL</v>
      </c>
      <c r="C844" t="s">
        <v>339</v>
      </c>
      <c r="D844">
        <v>602</v>
      </c>
      <c r="E844" t="str">
        <f>VLOOKUP(Tabla1[[#This Row],[Grupo de compras]],'Grupo compras'!$A$1:$B$115,2,FALSE)</f>
        <v>CL Ops Mall</v>
      </c>
      <c r="F844" t="s">
        <v>2799</v>
      </c>
      <c r="G844" t="str">
        <f>LEFT(Tabla1[[#This Row],[Solicitud de pedido]],2)</f>
        <v>12</v>
      </c>
      <c r="H844" t="s">
        <v>2800</v>
      </c>
      <c r="I844" t="s">
        <v>88</v>
      </c>
      <c r="J844" t="s">
        <v>2801</v>
      </c>
      <c r="K844" t="s">
        <v>2802</v>
      </c>
      <c r="L844" s="1">
        <v>46051</v>
      </c>
      <c r="M844" t="s">
        <v>82</v>
      </c>
      <c r="N844" t="s">
        <v>1</v>
      </c>
      <c r="O844" t="s">
        <v>0</v>
      </c>
      <c r="P844" t="s">
        <v>1255</v>
      </c>
      <c r="Q844" t="s">
        <v>1256</v>
      </c>
      <c r="R844" s="2">
        <v>2860000</v>
      </c>
      <c r="S844" s="37">
        <f>Tabla1[[#This Row],[Valor total]]/'T.C.'!$B$3</f>
        <v>3088.7864093397989</v>
      </c>
      <c r="T844" t="s">
        <v>6</v>
      </c>
      <c r="U844" t="s">
        <v>3</v>
      </c>
    </row>
    <row r="845" spans="1:21" x14ac:dyDescent="0.25">
      <c r="A845" t="s">
        <v>2101</v>
      </c>
      <c r="B845" t="str">
        <f>LEFT(Tabla1[[#This Row],[Organización compras]],2)</f>
        <v>PE</v>
      </c>
      <c r="C845" t="s">
        <v>681</v>
      </c>
      <c r="D845">
        <v>802</v>
      </c>
      <c r="E845" t="str">
        <f>VLOOKUP(Tabla1[[#This Row],[Grupo de compras]],'Grupo compras'!$A$1:$B$115,2,FALSE)</f>
        <v>PE Ops Mall</v>
      </c>
      <c r="F845" t="s">
        <v>2803</v>
      </c>
      <c r="G845" t="str">
        <f>LEFT(Tabla1[[#This Row],[Solicitud de pedido]],2)</f>
        <v>12</v>
      </c>
      <c r="H845" t="s">
        <v>2804</v>
      </c>
      <c r="I845" t="s">
        <v>88</v>
      </c>
      <c r="J845" t="s">
        <v>2805</v>
      </c>
      <c r="K845" t="s">
        <v>2806</v>
      </c>
      <c r="L845" s="1">
        <v>46078</v>
      </c>
      <c r="M845" t="s">
        <v>2803</v>
      </c>
      <c r="N845" t="s">
        <v>1</v>
      </c>
      <c r="O845" t="s">
        <v>0</v>
      </c>
      <c r="P845" t="s">
        <v>2807</v>
      </c>
      <c r="Q845" t="s">
        <v>2808</v>
      </c>
      <c r="R845" s="2">
        <v>10539</v>
      </c>
      <c r="S845" s="37">
        <f>Tabla1[[#This Row],[Valor total]]/'T.C.'!$B$2</f>
        <v>3054.782608695652</v>
      </c>
      <c r="T845" t="s">
        <v>2</v>
      </c>
      <c r="U845" t="s">
        <v>3</v>
      </c>
    </row>
    <row r="846" spans="1:21" x14ac:dyDescent="0.25">
      <c r="A846" t="s">
        <v>50</v>
      </c>
      <c r="B846" t="str">
        <f>LEFT(Tabla1[[#This Row],[Organización compras]],2)</f>
        <v>CL</v>
      </c>
      <c r="C846" t="s">
        <v>339</v>
      </c>
      <c r="D846">
        <v>602</v>
      </c>
      <c r="E846" t="str">
        <f>VLOOKUP(Tabla1[[#This Row],[Grupo de compras]],'Grupo compras'!$A$1:$B$115,2,FALSE)</f>
        <v>CL Ops Mall</v>
      </c>
      <c r="F846" t="s">
        <v>51</v>
      </c>
      <c r="G846" t="str">
        <f>LEFT(Tabla1[[#This Row],[Solicitud de pedido]],2)</f>
        <v>12</v>
      </c>
      <c r="H846" t="s">
        <v>2809</v>
      </c>
      <c r="I846" t="s">
        <v>88</v>
      </c>
      <c r="J846" t="s">
        <v>2810</v>
      </c>
      <c r="K846" t="s">
        <v>2811</v>
      </c>
      <c r="L846" s="1">
        <v>46043</v>
      </c>
      <c r="M846" t="s">
        <v>52</v>
      </c>
      <c r="N846" t="s">
        <v>1</v>
      </c>
      <c r="O846" t="s">
        <v>0</v>
      </c>
      <c r="P846" t="s">
        <v>1919</v>
      </c>
      <c r="Q846" t="s">
        <v>1920</v>
      </c>
      <c r="R846" s="2">
        <v>2815278</v>
      </c>
      <c r="S846" s="37">
        <f>Tabla1[[#This Row],[Valor total]]/'T.C.'!$B$3</f>
        <v>3040.486861857808</v>
      </c>
      <c r="T846" t="s">
        <v>6</v>
      </c>
      <c r="U846" t="s">
        <v>3</v>
      </c>
    </row>
    <row r="847" spans="1:21" x14ac:dyDescent="0.25">
      <c r="A847" t="s">
        <v>4</v>
      </c>
      <c r="B847" t="str">
        <f>LEFT(Tabla1[[#This Row],[Organización compras]],2)</f>
        <v>CL</v>
      </c>
      <c r="C847" t="s">
        <v>339</v>
      </c>
      <c r="D847">
        <v>604</v>
      </c>
      <c r="E847" t="str">
        <f>VLOOKUP(Tabla1[[#This Row],[Grupo de compras]],'Grupo compras'!$A$1:$B$115,2,FALSE)</f>
        <v>CL Marketing Mall</v>
      </c>
      <c r="F847" t="s">
        <v>60</v>
      </c>
      <c r="G847" t="str">
        <f>LEFT(Tabla1[[#This Row],[Solicitud de pedido]],2)</f>
        <v>12</v>
      </c>
      <c r="H847" t="s">
        <v>2812</v>
      </c>
      <c r="I847" t="s">
        <v>88</v>
      </c>
      <c r="J847" t="s">
        <v>2813</v>
      </c>
      <c r="K847" t="s">
        <v>2814</v>
      </c>
      <c r="L847" s="1">
        <v>46062</v>
      </c>
      <c r="M847" t="s">
        <v>60</v>
      </c>
      <c r="N847" t="s">
        <v>1</v>
      </c>
      <c r="O847" t="s">
        <v>0</v>
      </c>
      <c r="P847" t="s">
        <v>2815</v>
      </c>
      <c r="Q847" t="s">
        <v>2816</v>
      </c>
      <c r="R847" s="2">
        <v>2814740</v>
      </c>
      <c r="S847" s="37">
        <f>Tabla1[[#This Row],[Valor total]]/'T.C.'!$B$3</f>
        <v>3039.9058244143725</v>
      </c>
      <c r="T847" t="s">
        <v>6</v>
      </c>
      <c r="U847" t="s">
        <v>3</v>
      </c>
    </row>
    <row r="848" spans="1:21" x14ac:dyDescent="0.25">
      <c r="A848" t="s">
        <v>1498</v>
      </c>
      <c r="B848" t="str">
        <f>LEFT(Tabla1[[#This Row],[Organización compras]],2)</f>
        <v>PE</v>
      </c>
      <c r="C848" t="s">
        <v>340</v>
      </c>
      <c r="D848">
        <v>803</v>
      </c>
      <c r="E848" t="str">
        <f>VLOOKUP(Tabla1[[#This Row],[Grupo de compras]],'Grupo compras'!$A$1:$B$115,2,FALSE)</f>
        <v>PE Ops Out/Strips</v>
      </c>
      <c r="F848" t="s">
        <v>926</v>
      </c>
      <c r="G848" t="str">
        <f>LEFT(Tabla1[[#This Row],[Solicitud de pedido]],2)</f>
        <v>12</v>
      </c>
      <c r="H848" t="s">
        <v>2817</v>
      </c>
      <c r="I848" t="s">
        <v>88</v>
      </c>
      <c r="J848" t="s">
        <v>2818</v>
      </c>
      <c r="K848" t="s">
        <v>2819</v>
      </c>
      <c r="L848" s="1">
        <v>46090</v>
      </c>
      <c r="M848" t="s">
        <v>930</v>
      </c>
      <c r="N848" t="s">
        <v>1</v>
      </c>
      <c r="O848" t="s">
        <v>0</v>
      </c>
      <c r="P848" t="s">
        <v>2820</v>
      </c>
      <c r="Q848" t="s">
        <v>2821</v>
      </c>
      <c r="R848" s="2">
        <v>10486</v>
      </c>
      <c r="S848" s="37">
        <f>Tabla1[[#This Row],[Valor total]]/'T.C.'!$B$2</f>
        <v>3039.4202898550725</v>
      </c>
      <c r="T848" t="s">
        <v>2</v>
      </c>
      <c r="U848" t="s">
        <v>3</v>
      </c>
    </row>
    <row r="849" spans="1:21" x14ac:dyDescent="0.25">
      <c r="A849" t="s">
        <v>717</v>
      </c>
      <c r="B849" t="str">
        <f>LEFT(Tabla1[[#This Row],[Organización compras]],2)</f>
        <v>PE</v>
      </c>
      <c r="C849" t="s">
        <v>340</v>
      </c>
      <c r="D849">
        <v>801</v>
      </c>
      <c r="E849" t="str">
        <f>VLOOKUP(Tabla1[[#This Row],[Grupo de compras]],'Grupo compras'!$A$1:$B$115,2,FALSE)</f>
        <v>PE Center Manager</v>
      </c>
      <c r="F849" t="s">
        <v>1233</v>
      </c>
      <c r="G849" t="str">
        <f>LEFT(Tabla1[[#This Row],[Solicitud de pedido]],2)</f>
        <v>12</v>
      </c>
      <c r="H849" t="s">
        <v>2822</v>
      </c>
      <c r="I849" t="s">
        <v>88</v>
      </c>
      <c r="J849" t="s">
        <v>2823</v>
      </c>
      <c r="K849" t="s">
        <v>2824</v>
      </c>
      <c r="L849" s="1">
        <v>46087</v>
      </c>
      <c r="M849" t="s">
        <v>43</v>
      </c>
      <c r="N849" t="s">
        <v>1</v>
      </c>
      <c r="O849" t="s">
        <v>0</v>
      </c>
      <c r="P849" t="s">
        <v>2825</v>
      </c>
      <c r="Q849" t="s">
        <v>2826</v>
      </c>
      <c r="R849" s="2">
        <v>10460</v>
      </c>
      <c r="S849" s="37">
        <f>Tabla1[[#This Row],[Valor total]]/'T.C.'!$B$2</f>
        <v>3031.8840579710145</v>
      </c>
      <c r="T849" t="s">
        <v>2</v>
      </c>
      <c r="U849" t="s">
        <v>3</v>
      </c>
    </row>
    <row r="850" spans="1:21" x14ac:dyDescent="0.25">
      <c r="A850" t="s">
        <v>1239</v>
      </c>
      <c r="B850" t="str">
        <f>LEFT(Tabla1[[#This Row],[Organización compras]],2)</f>
        <v>PE</v>
      </c>
      <c r="C850" t="s">
        <v>340</v>
      </c>
      <c r="D850">
        <v>816</v>
      </c>
      <c r="E850" t="str">
        <f>VLOOKUP(Tabla1[[#This Row],[Grupo de compras]],'Grupo compras'!$A$1:$B$115,2,FALSE)</f>
        <v>PE Sgcia Infra</v>
      </c>
      <c r="F850" t="s">
        <v>376</v>
      </c>
      <c r="G850" t="str">
        <f>LEFT(Tabla1[[#This Row],[Solicitud de pedido]],2)</f>
        <v>12</v>
      </c>
      <c r="H850" t="s">
        <v>2827</v>
      </c>
      <c r="I850" t="s">
        <v>88</v>
      </c>
      <c r="J850" t="s">
        <v>2828</v>
      </c>
      <c r="K850" t="s">
        <v>2829</v>
      </c>
      <c r="L850" s="1">
        <v>46091</v>
      </c>
      <c r="M850" t="s">
        <v>400</v>
      </c>
      <c r="N850" t="s">
        <v>1</v>
      </c>
      <c r="O850" t="s">
        <v>5</v>
      </c>
      <c r="P850" t="s">
        <v>603</v>
      </c>
      <c r="Q850" t="s">
        <v>604</v>
      </c>
      <c r="R850" s="2">
        <v>10396</v>
      </c>
      <c r="S850" s="37">
        <f>Tabla1[[#This Row],[Valor total]]/'T.C.'!$B$2</f>
        <v>3013.333333333333</v>
      </c>
      <c r="T850" t="s">
        <v>2</v>
      </c>
      <c r="U850" t="s">
        <v>3</v>
      </c>
    </row>
    <row r="851" spans="1:21" x14ac:dyDescent="0.25">
      <c r="A851" t="s">
        <v>1239</v>
      </c>
      <c r="B851" t="str">
        <f>LEFT(Tabla1[[#This Row],[Organización compras]],2)</f>
        <v>PE</v>
      </c>
      <c r="C851" t="s">
        <v>340</v>
      </c>
      <c r="D851">
        <v>816</v>
      </c>
      <c r="E851" t="str">
        <f>VLOOKUP(Tabla1[[#This Row],[Grupo de compras]],'Grupo compras'!$A$1:$B$115,2,FALSE)</f>
        <v>PE Sgcia Infra</v>
      </c>
      <c r="F851" t="s">
        <v>376</v>
      </c>
      <c r="H851" t="s">
        <v>11673</v>
      </c>
      <c r="I851" t="s">
        <v>88</v>
      </c>
      <c r="J851" t="s">
        <v>11674</v>
      </c>
      <c r="K851" t="s">
        <v>2829</v>
      </c>
      <c r="L851" s="1">
        <v>46093</v>
      </c>
      <c r="M851" t="s">
        <v>400</v>
      </c>
      <c r="N851" t="s">
        <v>1</v>
      </c>
      <c r="O851" t="s">
        <v>5</v>
      </c>
      <c r="P851" t="s">
        <v>820</v>
      </c>
      <c r="Q851" t="s">
        <v>821</v>
      </c>
      <c r="R851" s="2">
        <v>10396</v>
      </c>
      <c r="S851" s="37">
        <f>Tabla1[[#This Row],[Valor total]]/'T.C.'!$B$2</f>
        <v>3013.333333333333</v>
      </c>
      <c r="T851" t="s">
        <v>2</v>
      </c>
      <c r="U851" t="s">
        <v>3</v>
      </c>
    </row>
    <row r="852" spans="1:21" x14ac:dyDescent="0.25">
      <c r="A852" t="s">
        <v>16</v>
      </c>
      <c r="B852" t="str">
        <f>LEFT(Tabla1[[#This Row],[Organización compras]],2)</f>
        <v>PE</v>
      </c>
      <c r="C852" t="s">
        <v>681</v>
      </c>
      <c r="D852">
        <v>802</v>
      </c>
      <c r="E852" t="str">
        <f>VLOOKUP(Tabla1[[#This Row],[Grupo de compras]],'Grupo compras'!$A$1:$B$115,2,FALSE)</f>
        <v>PE Ops Mall</v>
      </c>
      <c r="F852" t="s">
        <v>1789</v>
      </c>
      <c r="G852" t="str">
        <f>LEFT(Tabla1[[#This Row],[Solicitud de pedido]],2)</f>
        <v>12</v>
      </c>
      <c r="H852" t="s">
        <v>2830</v>
      </c>
      <c r="I852" t="s">
        <v>88</v>
      </c>
      <c r="J852" t="s">
        <v>2831</v>
      </c>
      <c r="K852" t="s">
        <v>2832</v>
      </c>
      <c r="L852" s="1">
        <v>46059</v>
      </c>
      <c r="M852" t="s">
        <v>43</v>
      </c>
      <c r="N852" t="s">
        <v>1</v>
      </c>
      <c r="O852" t="s">
        <v>44</v>
      </c>
      <c r="P852" t="s">
        <v>2833</v>
      </c>
      <c r="Q852" t="s">
        <v>2834</v>
      </c>
      <c r="R852" s="2">
        <v>10383.950000000001</v>
      </c>
      <c r="S852" s="37">
        <f>Tabla1[[#This Row],[Valor total]]/'T.C.'!$B$2</f>
        <v>3009.840579710145</v>
      </c>
      <c r="T852" t="s">
        <v>2</v>
      </c>
      <c r="U852" t="s">
        <v>3</v>
      </c>
    </row>
    <row r="853" spans="1:21" x14ac:dyDescent="0.25">
      <c r="A853" t="s">
        <v>369</v>
      </c>
      <c r="B853" t="str">
        <f>LEFT(Tabla1[[#This Row],[Organización compras]],2)</f>
        <v>PE</v>
      </c>
      <c r="C853" t="s">
        <v>681</v>
      </c>
      <c r="D853">
        <v>802</v>
      </c>
      <c r="E853" t="str">
        <f>VLOOKUP(Tabla1[[#This Row],[Grupo de compras]],'Grupo compras'!$A$1:$B$115,2,FALSE)</f>
        <v>PE Ops Mall</v>
      </c>
      <c r="F853" t="s">
        <v>370</v>
      </c>
      <c r="H853" t="s">
        <v>12530</v>
      </c>
      <c r="I853" t="s">
        <v>88</v>
      </c>
      <c r="J853" t="s">
        <v>12531</v>
      </c>
      <c r="K853" t="s">
        <v>12532</v>
      </c>
      <c r="L853" s="1">
        <v>46099</v>
      </c>
      <c r="M853" t="s">
        <v>370</v>
      </c>
      <c r="N853" t="s">
        <v>1</v>
      </c>
      <c r="O853" t="s">
        <v>0</v>
      </c>
      <c r="P853" t="s">
        <v>1011</v>
      </c>
      <c r="Q853" t="s">
        <v>1012</v>
      </c>
      <c r="R853" s="2">
        <v>10363</v>
      </c>
      <c r="S853" s="37">
        <f>Tabla1[[#This Row],[Valor total]]/'T.C.'!$B$2</f>
        <v>3003.768115942029</v>
      </c>
      <c r="T853" t="s">
        <v>2</v>
      </c>
      <c r="U853" t="s">
        <v>3</v>
      </c>
    </row>
    <row r="854" spans="1:21" x14ac:dyDescent="0.25">
      <c r="A854" t="s">
        <v>16</v>
      </c>
      <c r="B854" t="str">
        <f>LEFT(Tabla1[[#This Row],[Organización compras]],2)</f>
        <v>PE</v>
      </c>
      <c r="C854" t="s">
        <v>681</v>
      </c>
      <c r="D854">
        <v>814</v>
      </c>
      <c r="E854" t="str">
        <f>VLOOKUP(Tabla1[[#This Row],[Grupo de compras]],'Grupo compras'!$A$1:$B$115,2,FALSE)</f>
        <v>PE Explotación TI</v>
      </c>
      <c r="F854" t="s">
        <v>371</v>
      </c>
      <c r="G854" t="str">
        <f>LEFT(Tabla1[[#This Row],[Solicitud de pedido]],2)</f>
        <v>14</v>
      </c>
      <c r="H854" t="s">
        <v>2835</v>
      </c>
      <c r="I854" t="s">
        <v>88</v>
      </c>
      <c r="J854" t="s">
        <v>2836</v>
      </c>
      <c r="K854" t="s">
        <v>2837</v>
      </c>
      <c r="L854" s="1">
        <v>46042</v>
      </c>
      <c r="M854" t="s">
        <v>556</v>
      </c>
      <c r="N854" t="s">
        <v>46</v>
      </c>
      <c r="O854" t="s">
        <v>5</v>
      </c>
      <c r="P854" t="s">
        <v>820</v>
      </c>
      <c r="Q854" t="s">
        <v>821</v>
      </c>
      <c r="R854" s="2">
        <v>10362</v>
      </c>
      <c r="S854" s="37">
        <f>Tabla1[[#This Row],[Valor total]]/'T.C.'!$B$2</f>
        <v>3003.478260869565</v>
      </c>
      <c r="T854" t="s">
        <v>2</v>
      </c>
      <c r="U854" t="s">
        <v>3</v>
      </c>
    </row>
    <row r="855" spans="1:21" x14ac:dyDescent="0.25">
      <c r="A855" t="s">
        <v>16</v>
      </c>
      <c r="B855" t="str">
        <f>LEFT(Tabla1[[#This Row],[Organización compras]],2)</f>
        <v>PE</v>
      </c>
      <c r="C855" t="s">
        <v>681</v>
      </c>
      <c r="D855">
        <v>814</v>
      </c>
      <c r="E855" t="str">
        <f>VLOOKUP(Tabla1[[#This Row],[Grupo de compras]],'Grupo compras'!$A$1:$B$115,2,FALSE)</f>
        <v>PE Explotación TI</v>
      </c>
      <c r="F855" t="s">
        <v>371</v>
      </c>
      <c r="G855" t="str">
        <f>LEFT(Tabla1[[#This Row],[Solicitud de pedido]],2)</f>
        <v>14</v>
      </c>
      <c r="H855" t="s">
        <v>2835</v>
      </c>
      <c r="I855" t="s">
        <v>89</v>
      </c>
      <c r="J855" t="s">
        <v>2836</v>
      </c>
      <c r="K855" t="s">
        <v>2837</v>
      </c>
      <c r="L855" s="1">
        <v>46042</v>
      </c>
      <c r="M855" t="s">
        <v>556</v>
      </c>
      <c r="N855" t="s">
        <v>46</v>
      </c>
      <c r="O855" t="s">
        <v>5</v>
      </c>
      <c r="P855" t="s">
        <v>820</v>
      </c>
      <c r="Q855" t="s">
        <v>821</v>
      </c>
      <c r="R855" s="2">
        <v>10362</v>
      </c>
      <c r="S855" s="37">
        <f>Tabla1[[#This Row],[Valor total]]/'T.C.'!$B$2</f>
        <v>3003.478260869565</v>
      </c>
      <c r="T855" t="s">
        <v>2</v>
      </c>
      <c r="U855" t="s">
        <v>3</v>
      </c>
    </row>
    <row r="856" spans="1:21" x14ac:dyDescent="0.25">
      <c r="A856" t="s">
        <v>16</v>
      </c>
      <c r="B856" t="str">
        <f>LEFT(Tabla1[[#This Row],[Organización compras]],2)</f>
        <v>PE</v>
      </c>
      <c r="C856" t="s">
        <v>681</v>
      </c>
      <c r="D856">
        <v>814</v>
      </c>
      <c r="E856" t="str">
        <f>VLOOKUP(Tabla1[[#This Row],[Grupo de compras]],'Grupo compras'!$A$1:$B$115,2,FALSE)</f>
        <v>PE Explotación TI</v>
      </c>
      <c r="F856" t="s">
        <v>371</v>
      </c>
      <c r="G856" t="str">
        <f>LEFT(Tabla1[[#This Row],[Solicitud de pedido]],2)</f>
        <v>14</v>
      </c>
      <c r="H856" t="s">
        <v>2835</v>
      </c>
      <c r="I856" t="s">
        <v>99</v>
      </c>
      <c r="J856" t="s">
        <v>2836</v>
      </c>
      <c r="K856" t="s">
        <v>2837</v>
      </c>
      <c r="L856" s="1">
        <v>46042</v>
      </c>
      <c r="M856" t="s">
        <v>556</v>
      </c>
      <c r="N856" t="s">
        <v>46</v>
      </c>
      <c r="O856" t="s">
        <v>5</v>
      </c>
      <c r="P856" t="s">
        <v>820</v>
      </c>
      <c r="Q856" t="s">
        <v>821</v>
      </c>
      <c r="R856" s="2">
        <v>10362</v>
      </c>
      <c r="S856" s="37">
        <f>Tabla1[[#This Row],[Valor total]]/'T.C.'!$B$2</f>
        <v>3003.478260869565</v>
      </c>
      <c r="T856" t="s">
        <v>2</v>
      </c>
      <c r="U856" t="s">
        <v>3</v>
      </c>
    </row>
    <row r="857" spans="1:21" x14ac:dyDescent="0.25">
      <c r="A857" t="s">
        <v>16</v>
      </c>
      <c r="B857" t="str">
        <f>LEFT(Tabla1[[#This Row],[Organización compras]],2)</f>
        <v>PE</v>
      </c>
      <c r="C857" t="s">
        <v>681</v>
      </c>
      <c r="D857">
        <v>814</v>
      </c>
      <c r="E857" t="str">
        <f>VLOOKUP(Tabla1[[#This Row],[Grupo de compras]],'Grupo compras'!$A$1:$B$115,2,FALSE)</f>
        <v>PE Explotación TI</v>
      </c>
      <c r="F857" t="s">
        <v>371</v>
      </c>
      <c r="G857" t="str">
        <f>LEFT(Tabla1[[#This Row],[Solicitud de pedido]],2)</f>
        <v>14</v>
      </c>
      <c r="H857" t="s">
        <v>2835</v>
      </c>
      <c r="I857" t="s">
        <v>100</v>
      </c>
      <c r="J857" t="s">
        <v>2836</v>
      </c>
      <c r="K857" t="s">
        <v>2837</v>
      </c>
      <c r="L857" s="1">
        <v>46042</v>
      </c>
      <c r="M857" t="s">
        <v>556</v>
      </c>
      <c r="N857" t="s">
        <v>46</v>
      </c>
      <c r="O857" t="s">
        <v>5</v>
      </c>
      <c r="P857" t="s">
        <v>820</v>
      </c>
      <c r="Q857" t="s">
        <v>821</v>
      </c>
      <c r="R857" s="2">
        <v>10362</v>
      </c>
      <c r="S857" s="37">
        <f>Tabla1[[#This Row],[Valor total]]/'T.C.'!$B$2</f>
        <v>3003.478260869565</v>
      </c>
      <c r="T857" t="s">
        <v>2</v>
      </c>
      <c r="U857" t="s">
        <v>3</v>
      </c>
    </row>
    <row r="858" spans="1:21" x14ac:dyDescent="0.25">
      <c r="A858" t="s">
        <v>16</v>
      </c>
      <c r="B858" t="str">
        <f>LEFT(Tabla1[[#This Row],[Organización compras]],2)</f>
        <v>PE</v>
      </c>
      <c r="C858" t="s">
        <v>681</v>
      </c>
      <c r="D858">
        <v>814</v>
      </c>
      <c r="E858" t="str">
        <f>VLOOKUP(Tabla1[[#This Row],[Grupo de compras]],'Grupo compras'!$A$1:$B$115,2,FALSE)</f>
        <v>PE Explotación TI</v>
      </c>
      <c r="F858" t="s">
        <v>371</v>
      </c>
      <c r="G858" t="str">
        <f>LEFT(Tabla1[[#This Row],[Solicitud de pedido]],2)</f>
        <v>14</v>
      </c>
      <c r="H858" t="s">
        <v>2835</v>
      </c>
      <c r="I858" t="s">
        <v>101</v>
      </c>
      <c r="J858" t="s">
        <v>2836</v>
      </c>
      <c r="K858" t="s">
        <v>2837</v>
      </c>
      <c r="L858" s="1">
        <v>46042</v>
      </c>
      <c r="M858" t="s">
        <v>556</v>
      </c>
      <c r="N858" t="s">
        <v>46</v>
      </c>
      <c r="O858" t="s">
        <v>5</v>
      </c>
      <c r="P858" t="s">
        <v>820</v>
      </c>
      <c r="Q858" t="s">
        <v>821</v>
      </c>
      <c r="R858" s="2">
        <v>10362</v>
      </c>
      <c r="S858" s="37">
        <f>Tabla1[[#This Row],[Valor total]]/'T.C.'!$B$2</f>
        <v>3003.478260869565</v>
      </c>
      <c r="T858" t="s">
        <v>2</v>
      </c>
      <c r="U858" t="s">
        <v>3</v>
      </c>
    </row>
    <row r="859" spans="1:21" x14ac:dyDescent="0.25">
      <c r="A859" t="s">
        <v>16</v>
      </c>
      <c r="B859" t="str">
        <f>LEFT(Tabla1[[#This Row],[Organización compras]],2)</f>
        <v>PE</v>
      </c>
      <c r="C859" t="s">
        <v>681</v>
      </c>
      <c r="D859">
        <v>814</v>
      </c>
      <c r="E859" t="str">
        <f>VLOOKUP(Tabla1[[#This Row],[Grupo de compras]],'Grupo compras'!$A$1:$B$115,2,FALSE)</f>
        <v>PE Explotación TI</v>
      </c>
      <c r="F859" t="s">
        <v>371</v>
      </c>
      <c r="G859" t="str">
        <f>LEFT(Tabla1[[#This Row],[Solicitud de pedido]],2)</f>
        <v>14</v>
      </c>
      <c r="H859" t="s">
        <v>2835</v>
      </c>
      <c r="I859" t="s">
        <v>102</v>
      </c>
      <c r="J859" t="s">
        <v>2836</v>
      </c>
      <c r="K859" t="s">
        <v>2837</v>
      </c>
      <c r="L859" s="1">
        <v>46042</v>
      </c>
      <c r="M859" t="s">
        <v>556</v>
      </c>
      <c r="N859" t="s">
        <v>46</v>
      </c>
      <c r="O859" t="s">
        <v>5</v>
      </c>
      <c r="P859" t="s">
        <v>820</v>
      </c>
      <c r="Q859" t="s">
        <v>821</v>
      </c>
      <c r="R859" s="2">
        <v>10362</v>
      </c>
      <c r="S859" s="37">
        <f>Tabla1[[#This Row],[Valor total]]/'T.C.'!$B$2</f>
        <v>3003.478260869565</v>
      </c>
      <c r="T859" t="s">
        <v>2</v>
      </c>
      <c r="U859" t="s">
        <v>3</v>
      </c>
    </row>
    <row r="860" spans="1:21" x14ac:dyDescent="0.25">
      <c r="A860" t="s">
        <v>16</v>
      </c>
      <c r="B860" t="str">
        <f>LEFT(Tabla1[[#This Row],[Organización compras]],2)</f>
        <v>PE</v>
      </c>
      <c r="C860" t="s">
        <v>681</v>
      </c>
      <c r="D860">
        <v>814</v>
      </c>
      <c r="E860" t="str">
        <f>VLOOKUP(Tabla1[[#This Row],[Grupo de compras]],'Grupo compras'!$A$1:$B$115,2,FALSE)</f>
        <v>PE Explotación TI</v>
      </c>
      <c r="F860" t="s">
        <v>371</v>
      </c>
      <c r="G860" t="str">
        <f>LEFT(Tabla1[[#This Row],[Solicitud de pedido]],2)</f>
        <v>14</v>
      </c>
      <c r="H860" t="s">
        <v>2835</v>
      </c>
      <c r="I860" t="s">
        <v>103</v>
      </c>
      <c r="J860" t="s">
        <v>2836</v>
      </c>
      <c r="K860" t="s">
        <v>2837</v>
      </c>
      <c r="L860" s="1">
        <v>46042</v>
      </c>
      <c r="M860" t="s">
        <v>556</v>
      </c>
      <c r="N860" t="s">
        <v>46</v>
      </c>
      <c r="O860" t="s">
        <v>5</v>
      </c>
      <c r="P860" t="s">
        <v>820</v>
      </c>
      <c r="Q860" t="s">
        <v>821</v>
      </c>
      <c r="R860" s="2">
        <v>10362</v>
      </c>
      <c r="S860" s="37">
        <f>Tabla1[[#This Row],[Valor total]]/'T.C.'!$B$2</f>
        <v>3003.478260869565</v>
      </c>
      <c r="T860" t="s">
        <v>2</v>
      </c>
      <c r="U860" t="s">
        <v>3</v>
      </c>
    </row>
    <row r="861" spans="1:21" x14ac:dyDescent="0.25">
      <c r="A861" t="s">
        <v>16</v>
      </c>
      <c r="B861" t="str">
        <f>LEFT(Tabla1[[#This Row],[Organización compras]],2)</f>
        <v>PE</v>
      </c>
      <c r="C861" t="s">
        <v>681</v>
      </c>
      <c r="D861">
        <v>814</v>
      </c>
      <c r="E861" t="str">
        <f>VLOOKUP(Tabla1[[#This Row],[Grupo de compras]],'Grupo compras'!$A$1:$B$115,2,FALSE)</f>
        <v>PE Explotación TI</v>
      </c>
      <c r="F861" t="s">
        <v>371</v>
      </c>
      <c r="G861" t="str">
        <f>LEFT(Tabla1[[#This Row],[Solicitud de pedido]],2)</f>
        <v>14</v>
      </c>
      <c r="H861" t="s">
        <v>2835</v>
      </c>
      <c r="I861" t="s">
        <v>104</v>
      </c>
      <c r="J861" t="s">
        <v>2836</v>
      </c>
      <c r="K861" t="s">
        <v>2837</v>
      </c>
      <c r="L861" s="1">
        <v>46042</v>
      </c>
      <c r="M861" t="s">
        <v>556</v>
      </c>
      <c r="N861" t="s">
        <v>46</v>
      </c>
      <c r="O861" t="s">
        <v>5</v>
      </c>
      <c r="P861" t="s">
        <v>820</v>
      </c>
      <c r="Q861" t="s">
        <v>821</v>
      </c>
      <c r="R861" s="2">
        <v>10362</v>
      </c>
      <c r="S861" s="37">
        <f>Tabla1[[#This Row],[Valor total]]/'T.C.'!$B$2</f>
        <v>3003.478260869565</v>
      </c>
      <c r="T861" t="s">
        <v>2</v>
      </c>
      <c r="U861" t="s">
        <v>3</v>
      </c>
    </row>
    <row r="862" spans="1:21" x14ac:dyDescent="0.25">
      <c r="A862" t="s">
        <v>16</v>
      </c>
      <c r="B862" t="str">
        <f>LEFT(Tabla1[[#This Row],[Organización compras]],2)</f>
        <v>PE</v>
      </c>
      <c r="C862" t="s">
        <v>681</v>
      </c>
      <c r="D862">
        <v>814</v>
      </c>
      <c r="E862" t="str">
        <f>VLOOKUP(Tabla1[[#This Row],[Grupo de compras]],'Grupo compras'!$A$1:$B$115,2,FALSE)</f>
        <v>PE Explotación TI</v>
      </c>
      <c r="F862" t="s">
        <v>371</v>
      </c>
      <c r="G862" t="str">
        <f>LEFT(Tabla1[[#This Row],[Solicitud de pedido]],2)</f>
        <v>14</v>
      </c>
      <c r="H862" t="s">
        <v>2835</v>
      </c>
      <c r="I862" t="s">
        <v>105</v>
      </c>
      <c r="J862" t="s">
        <v>2836</v>
      </c>
      <c r="K862" t="s">
        <v>2837</v>
      </c>
      <c r="L862" s="1">
        <v>46042</v>
      </c>
      <c r="M862" t="s">
        <v>556</v>
      </c>
      <c r="N862" t="s">
        <v>46</v>
      </c>
      <c r="O862" t="s">
        <v>5</v>
      </c>
      <c r="P862" t="s">
        <v>820</v>
      </c>
      <c r="Q862" t="s">
        <v>821</v>
      </c>
      <c r="R862" s="2">
        <v>10362</v>
      </c>
      <c r="S862" s="37">
        <f>Tabla1[[#This Row],[Valor total]]/'T.C.'!$B$2</f>
        <v>3003.478260869565</v>
      </c>
      <c r="T862" t="s">
        <v>2</v>
      </c>
      <c r="U862" t="s">
        <v>3</v>
      </c>
    </row>
    <row r="863" spans="1:21" x14ac:dyDescent="0.25">
      <c r="A863" t="s">
        <v>16</v>
      </c>
      <c r="B863" t="str">
        <f>LEFT(Tabla1[[#This Row],[Organización compras]],2)</f>
        <v>PE</v>
      </c>
      <c r="C863" t="s">
        <v>681</v>
      </c>
      <c r="D863">
        <v>814</v>
      </c>
      <c r="E863" t="str">
        <f>VLOOKUP(Tabla1[[#This Row],[Grupo de compras]],'Grupo compras'!$A$1:$B$115,2,FALSE)</f>
        <v>PE Explotación TI</v>
      </c>
      <c r="F863" t="s">
        <v>371</v>
      </c>
      <c r="G863" t="str">
        <f>LEFT(Tabla1[[#This Row],[Solicitud de pedido]],2)</f>
        <v>14</v>
      </c>
      <c r="H863" t="s">
        <v>2835</v>
      </c>
      <c r="I863" t="s">
        <v>106</v>
      </c>
      <c r="J863" t="s">
        <v>2836</v>
      </c>
      <c r="K863" t="s">
        <v>2837</v>
      </c>
      <c r="L863" s="1">
        <v>46042</v>
      </c>
      <c r="M863" t="s">
        <v>556</v>
      </c>
      <c r="N863" t="s">
        <v>46</v>
      </c>
      <c r="O863" t="s">
        <v>5</v>
      </c>
      <c r="P863" t="s">
        <v>820</v>
      </c>
      <c r="Q863" t="s">
        <v>821</v>
      </c>
      <c r="R863" s="2">
        <v>10362</v>
      </c>
      <c r="S863" s="37">
        <f>Tabla1[[#This Row],[Valor total]]/'T.C.'!$B$2</f>
        <v>3003.478260869565</v>
      </c>
      <c r="T863" t="s">
        <v>2</v>
      </c>
      <c r="U863" t="s">
        <v>3</v>
      </c>
    </row>
    <row r="864" spans="1:21" x14ac:dyDescent="0.25">
      <c r="A864" t="s">
        <v>16</v>
      </c>
      <c r="B864" t="str">
        <f>LEFT(Tabla1[[#This Row],[Organización compras]],2)</f>
        <v>PE</v>
      </c>
      <c r="C864" t="s">
        <v>681</v>
      </c>
      <c r="D864">
        <v>814</v>
      </c>
      <c r="E864" t="str">
        <f>VLOOKUP(Tabla1[[#This Row],[Grupo de compras]],'Grupo compras'!$A$1:$B$115,2,FALSE)</f>
        <v>PE Explotación TI</v>
      </c>
      <c r="F864" t="s">
        <v>371</v>
      </c>
      <c r="G864" t="str">
        <f>LEFT(Tabla1[[#This Row],[Solicitud de pedido]],2)</f>
        <v>14</v>
      </c>
      <c r="H864" t="s">
        <v>2835</v>
      </c>
      <c r="I864" t="s">
        <v>107</v>
      </c>
      <c r="J864" t="s">
        <v>2836</v>
      </c>
      <c r="K864" t="s">
        <v>2837</v>
      </c>
      <c r="L864" s="1">
        <v>46042</v>
      </c>
      <c r="M864" t="s">
        <v>556</v>
      </c>
      <c r="N864" t="s">
        <v>46</v>
      </c>
      <c r="O864" t="s">
        <v>5</v>
      </c>
      <c r="P864" t="s">
        <v>820</v>
      </c>
      <c r="Q864" t="s">
        <v>821</v>
      </c>
      <c r="R864" s="2">
        <v>10362</v>
      </c>
      <c r="S864" s="37">
        <f>Tabla1[[#This Row],[Valor total]]/'T.C.'!$B$2</f>
        <v>3003.478260869565</v>
      </c>
      <c r="T864" t="s">
        <v>2</v>
      </c>
      <c r="U864" t="s">
        <v>3</v>
      </c>
    </row>
    <row r="865" spans="1:21" x14ac:dyDescent="0.25">
      <c r="A865" t="s">
        <v>16</v>
      </c>
      <c r="B865" t="str">
        <f>LEFT(Tabla1[[#This Row],[Organización compras]],2)</f>
        <v>PE</v>
      </c>
      <c r="C865" t="s">
        <v>681</v>
      </c>
      <c r="D865">
        <v>814</v>
      </c>
      <c r="E865" t="str">
        <f>VLOOKUP(Tabla1[[#This Row],[Grupo de compras]],'Grupo compras'!$A$1:$B$115,2,FALSE)</f>
        <v>PE Explotación TI</v>
      </c>
      <c r="F865" t="s">
        <v>371</v>
      </c>
      <c r="G865" t="str">
        <f>LEFT(Tabla1[[#This Row],[Solicitud de pedido]],2)</f>
        <v>14</v>
      </c>
      <c r="H865" t="s">
        <v>2835</v>
      </c>
      <c r="I865" t="s">
        <v>1502</v>
      </c>
      <c r="J865" t="s">
        <v>2836</v>
      </c>
      <c r="K865" t="s">
        <v>2837</v>
      </c>
      <c r="L865" s="1">
        <v>46042</v>
      </c>
      <c r="M865" t="s">
        <v>556</v>
      </c>
      <c r="N865" t="s">
        <v>46</v>
      </c>
      <c r="O865" t="s">
        <v>5</v>
      </c>
      <c r="P865" t="s">
        <v>820</v>
      </c>
      <c r="Q865" t="s">
        <v>821</v>
      </c>
      <c r="R865" s="2">
        <v>10362</v>
      </c>
      <c r="S865" s="37">
        <f>Tabla1[[#This Row],[Valor total]]/'T.C.'!$B$2</f>
        <v>3003.478260869565</v>
      </c>
      <c r="T865" t="s">
        <v>2</v>
      </c>
      <c r="U865" t="s">
        <v>3</v>
      </c>
    </row>
    <row r="866" spans="1:21" x14ac:dyDescent="0.25">
      <c r="A866" t="s">
        <v>373</v>
      </c>
      <c r="B866" t="str">
        <f>LEFT(Tabla1[[#This Row],[Organización compras]],2)</f>
        <v>PE</v>
      </c>
      <c r="C866" t="s">
        <v>340</v>
      </c>
      <c r="D866">
        <v>813</v>
      </c>
      <c r="E866" t="str">
        <f>VLOOKUP(Tabla1[[#This Row],[Grupo de compras]],'Grupo compras'!$A$1:$B$115,2,FALSE)</f>
        <v>PE Gcia Ops</v>
      </c>
      <c r="F866" t="s">
        <v>374</v>
      </c>
      <c r="G866" t="str">
        <f>LEFT(Tabla1[[#This Row],[Solicitud de pedido]],2)</f>
        <v>14</v>
      </c>
      <c r="H866" t="s">
        <v>562</v>
      </c>
      <c r="I866" t="s">
        <v>89</v>
      </c>
      <c r="J866" t="s">
        <v>563</v>
      </c>
      <c r="K866" t="s">
        <v>2838</v>
      </c>
      <c r="L866" s="1">
        <v>46072</v>
      </c>
      <c r="M866" t="s">
        <v>565</v>
      </c>
      <c r="N866" t="s">
        <v>46</v>
      </c>
      <c r="O866" t="s">
        <v>5</v>
      </c>
      <c r="P866" t="s">
        <v>566</v>
      </c>
      <c r="Q866" t="s">
        <v>567</v>
      </c>
      <c r="R866" s="2">
        <v>3000</v>
      </c>
      <c r="S866" s="37">
        <f>Tabla1[[#This Row],[Valor total]]</f>
        <v>3000</v>
      </c>
      <c r="T866" t="s">
        <v>662</v>
      </c>
      <c r="U866" t="s">
        <v>3</v>
      </c>
    </row>
    <row r="867" spans="1:21" x14ac:dyDescent="0.25">
      <c r="A867" t="s">
        <v>373</v>
      </c>
      <c r="B867" t="str">
        <f>LEFT(Tabla1[[#This Row],[Organización compras]],2)</f>
        <v>PE</v>
      </c>
      <c r="C867" t="s">
        <v>340</v>
      </c>
      <c r="D867">
        <v>813</v>
      </c>
      <c r="E867" t="str">
        <f>VLOOKUP(Tabla1[[#This Row],[Grupo de compras]],'Grupo compras'!$A$1:$B$115,2,FALSE)</f>
        <v>PE Gcia Ops</v>
      </c>
      <c r="F867" t="s">
        <v>374</v>
      </c>
      <c r="G867" t="str">
        <f>LEFT(Tabla1[[#This Row],[Solicitud de pedido]],2)</f>
        <v>14</v>
      </c>
      <c r="H867" t="s">
        <v>562</v>
      </c>
      <c r="I867" t="s">
        <v>99</v>
      </c>
      <c r="J867" t="s">
        <v>563</v>
      </c>
      <c r="K867" t="s">
        <v>2839</v>
      </c>
      <c r="L867" s="1">
        <v>46072</v>
      </c>
      <c r="M867" t="s">
        <v>565</v>
      </c>
      <c r="N867" t="s">
        <v>46</v>
      </c>
      <c r="O867" t="s">
        <v>5</v>
      </c>
      <c r="P867" t="s">
        <v>566</v>
      </c>
      <c r="Q867" t="s">
        <v>567</v>
      </c>
      <c r="R867" s="2">
        <v>3000</v>
      </c>
      <c r="S867" s="37">
        <f>Tabla1[[#This Row],[Valor total]]</f>
        <v>3000</v>
      </c>
      <c r="T867" t="s">
        <v>662</v>
      </c>
      <c r="U867" t="s">
        <v>3</v>
      </c>
    </row>
    <row r="868" spans="1:21" x14ac:dyDescent="0.25">
      <c r="A868" t="s">
        <v>373</v>
      </c>
      <c r="B868" t="str">
        <f>LEFT(Tabla1[[#This Row],[Organización compras]],2)</f>
        <v>PE</v>
      </c>
      <c r="C868" t="s">
        <v>340</v>
      </c>
      <c r="D868">
        <v>813</v>
      </c>
      <c r="E868" t="str">
        <f>VLOOKUP(Tabla1[[#This Row],[Grupo de compras]],'Grupo compras'!$A$1:$B$115,2,FALSE)</f>
        <v>PE Gcia Ops</v>
      </c>
      <c r="F868" t="s">
        <v>374</v>
      </c>
      <c r="G868" t="str">
        <f>LEFT(Tabla1[[#This Row],[Solicitud de pedido]],2)</f>
        <v>14</v>
      </c>
      <c r="H868" t="s">
        <v>562</v>
      </c>
      <c r="I868" t="s">
        <v>100</v>
      </c>
      <c r="J868" t="s">
        <v>563</v>
      </c>
      <c r="K868" t="s">
        <v>2840</v>
      </c>
      <c r="L868" s="1">
        <v>46072</v>
      </c>
      <c r="M868" t="s">
        <v>565</v>
      </c>
      <c r="N868" t="s">
        <v>46</v>
      </c>
      <c r="O868" t="s">
        <v>5</v>
      </c>
      <c r="P868" t="s">
        <v>566</v>
      </c>
      <c r="Q868" t="s">
        <v>567</v>
      </c>
      <c r="R868" s="2">
        <v>3000</v>
      </c>
      <c r="S868" s="37">
        <f>Tabla1[[#This Row],[Valor total]]</f>
        <v>3000</v>
      </c>
      <c r="T868" t="s">
        <v>662</v>
      </c>
      <c r="U868" t="s">
        <v>3</v>
      </c>
    </row>
    <row r="869" spans="1:21" x14ac:dyDescent="0.25">
      <c r="A869" t="s">
        <v>373</v>
      </c>
      <c r="B869" t="str">
        <f>LEFT(Tabla1[[#This Row],[Organización compras]],2)</f>
        <v>PE</v>
      </c>
      <c r="C869" t="s">
        <v>340</v>
      </c>
      <c r="D869">
        <v>813</v>
      </c>
      <c r="E869" t="str">
        <f>VLOOKUP(Tabla1[[#This Row],[Grupo de compras]],'Grupo compras'!$A$1:$B$115,2,FALSE)</f>
        <v>PE Gcia Ops</v>
      </c>
      <c r="F869" t="s">
        <v>374</v>
      </c>
      <c r="G869" t="str">
        <f>LEFT(Tabla1[[#This Row],[Solicitud de pedido]],2)</f>
        <v>14</v>
      </c>
      <c r="H869" t="s">
        <v>562</v>
      </c>
      <c r="I869" t="s">
        <v>101</v>
      </c>
      <c r="J869" t="s">
        <v>563</v>
      </c>
      <c r="K869" t="s">
        <v>2841</v>
      </c>
      <c r="L869" s="1">
        <v>46072</v>
      </c>
      <c r="M869" t="s">
        <v>565</v>
      </c>
      <c r="N869" t="s">
        <v>46</v>
      </c>
      <c r="O869" t="s">
        <v>5</v>
      </c>
      <c r="P869" t="s">
        <v>566</v>
      </c>
      <c r="Q869" t="s">
        <v>567</v>
      </c>
      <c r="R869" s="2">
        <v>3000</v>
      </c>
      <c r="S869" s="37">
        <f>Tabla1[[#This Row],[Valor total]]</f>
        <v>3000</v>
      </c>
      <c r="T869" t="s">
        <v>662</v>
      </c>
      <c r="U869" t="s">
        <v>3</v>
      </c>
    </row>
    <row r="870" spans="1:21" x14ac:dyDescent="0.25">
      <c r="A870" t="s">
        <v>373</v>
      </c>
      <c r="B870" t="str">
        <f>LEFT(Tabla1[[#This Row],[Organización compras]],2)</f>
        <v>PE</v>
      </c>
      <c r="C870" t="s">
        <v>340</v>
      </c>
      <c r="D870">
        <v>813</v>
      </c>
      <c r="E870" t="str">
        <f>VLOOKUP(Tabla1[[#This Row],[Grupo de compras]],'Grupo compras'!$A$1:$B$115,2,FALSE)</f>
        <v>PE Gcia Ops</v>
      </c>
      <c r="F870" t="s">
        <v>374</v>
      </c>
      <c r="G870" t="str">
        <f>LEFT(Tabla1[[#This Row],[Solicitud de pedido]],2)</f>
        <v>14</v>
      </c>
      <c r="H870" t="s">
        <v>562</v>
      </c>
      <c r="I870" t="s">
        <v>102</v>
      </c>
      <c r="J870" t="s">
        <v>563</v>
      </c>
      <c r="K870" t="s">
        <v>2842</v>
      </c>
      <c r="L870" s="1">
        <v>46072</v>
      </c>
      <c r="M870" t="s">
        <v>565</v>
      </c>
      <c r="N870" t="s">
        <v>46</v>
      </c>
      <c r="O870" t="s">
        <v>5</v>
      </c>
      <c r="P870" t="s">
        <v>566</v>
      </c>
      <c r="Q870" t="s">
        <v>567</v>
      </c>
      <c r="R870" s="2">
        <v>3000</v>
      </c>
      <c r="S870" s="37">
        <f>Tabla1[[#This Row],[Valor total]]</f>
        <v>3000</v>
      </c>
      <c r="T870" t="s">
        <v>662</v>
      </c>
      <c r="U870" t="s">
        <v>3</v>
      </c>
    </row>
    <row r="871" spans="1:21" x14ac:dyDescent="0.25">
      <c r="A871" t="s">
        <v>373</v>
      </c>
      <c r="B871" t="str">
        <f>LEFT(Tabla1[[#This Row],[Organización compras]],2)</f>
        <v>PE</v>
      </c>
      <c r="C871" t="s">
        <v>340</v>
      </c>
      <c r="D871">
        <v>813</v>
      </c>
      <c r="E871" t="str">
        <f>VLOOKUP(Tabla1[[#This Row],[Grupo de compras]],'Grupo compras'!$A$1:$B$115,2,FALSE)</f>
        <v>PE Gcia Ops</v>
      </c>
      <c r="F871" t="s">
        <v>374</v>
      </c>
      <c r="G871" t="str">
        <f>LEFT(Tabla1[[#This Row],[Solicitud de pedido]],2)</f>
        <v>14</v>
      </c>
      <c r="H871" t="s">
        <v>562</v>
      </c>
      <c r="I871" t="s">
        <v>103</v>
      </c>
      <c r="J871" t="s">
        <v>563</v>
      </c>
      <c r="K871" t="s">
        <v>2843</v>
      </c>
      <c r="L871" s="1">
        <v>46072</v>
      </c>
      <c r="M871" t="s">
        <v>565</v>
      </c>
      <c r="N871" t="s">
        <v>46</v>
      </c>
      <c r="O871" t="s">
        <v>5</v>
      </c>
      <c r="P871" t="s">
        <v>566</v>
      </c>
      <c r="Q871" t="s">
        <v>567</v>
      </c>
      <c r="R871" s="2">
        <v>3000</v>
      </c>
      <c r="S871" s="37">
        <f>Tabla1[[#This Row],[Valor total]]</f>
        <v>3000</v>
      </c>
      <c r="T871" t="s">
        <v>662</v>
      </c>
      <c r="U871" t="s">
        <v>3</v>
      </c>
    </row>
    <row r="872" spans="1:21" x14ac:dyDescent="0.25">
      <c r="A872" t="s">
        <v>373</v>
      </c>
      <c r="B872" t="str">
        <f>LEFT(Tabla1[[#This Row],[Organización compras]],2)</f>
        <v>PE</v>
      </c>
      <c r="C872" t="s">
        <v>340</v>
      </c>
      <c r="D872">
        <v>813</v>
      </c>
      <c r="E872" t="str">
        <f>VLOOKUP(Tabla1[[#This Row],[Grupo de compras]],'Grupo compras'!$A$1:$B$115,2,FALSE)</f>
        <v>PE Gcia Ops</v>
      </c>
      <c r="F872" t="s">
        <v>374</v>
      </c>
      <c r="G872" t="str">
        <f>LEFT(Tabla1[[#This Row],[Solicitud de pedido]],2)</f>
        <v>14</v>
      </c>
      <c r="H872" t="s">
        <v>562</v>
      </c>
      <c r="I872" t="s">
        <v>104</v>
      </c>
      <c r="J872" t="s">
        <v>563</v>
      </c>
      <c r="K872" t="s">
        <v>2844</v>
      </c>
      <c r="L872" s="1">
        <v>46072</v>
      </c>
      <c r="M872" t="s">
        <v>565</v>
      </c>
      <c r="N872" t="s">
        <v>46</v>
      </c>
      <c r="O872" t="s">
        <v>5</v>
      </c>
      <c r="P872" t="s">
        <v>566</v>
      </c>
      <c r="Q872" t="s">
        <v>567</v>
      </c>
      <c r="R872" s="2">
        <v>3000</v>
      </c>
      <c r="S872" s="37">
        <f>Tabla1[[#This Row],[Valor total]]</f>
        <v>3000</v>
      </c>
      <c r="T872" t="s">
        <v>662</v>
      </c>
      <c r="U872" t="s">
        <v>3</v>
      </c>
    </row>
    <row r="873" spans="1:21" x14ac:dyDescent="0.25">
      <c r="A873" t="s">
        <v>373</v>
      </c>
      <c r="B873" t="str">
        <f>LEFT(Tabla1[[#This Row],[Organización compras]],2)</f>
        <v>PE</v>
      </c>
      <c r="C873" t="s">
        <v>340</v>
      </c>
      <c r="D873">
        <v>813</v>
      </c>
      <c r="E873" t="str">
        <f>VLOOKUP(Tabla1[[#This Row],[Grupo de compras]],'Grupo compras'!$A$1:$B$115,2,FALSE)</f>
        <v>PE Gcia Ops</v>
      </c>
      <c r="F873" t="s">
        <v>374</v>
      </c>
      <c r="G873" t="str">
        <f>LEFT(Tabla1[[#This Row],[Solicitud de pedido]],2)</f>
        <v>14</v>
      </c>
      <c r="H873" t="s">
        <v>562</v>
      </c>
      <c r="I873" t="s">
        <v>105</v>
      </c>
      <c r="J873" t="s">
        <v>563</v>
      </c>
      <c r="K873" t="s">
        <v>2845</v>
      </c>
      <c r="L873" s="1">
        <v>46072</v>
      </c>
      <c r="M873" t="s">
        <v>565</v>
      </c>
      <c r="N873" t="s">
        <v>46</v>
      </c>
      <c r="O873" t="s">
        <v>5</v>
      </c>
      <c r="P873" t="s">
        <v>566</v>
      </c>
      <c r="Q873" t="s">
        <v>567</v>
      </c>
      <c r="R873" s="2">
        <v>3000</v>
      </c>
      <c r="S873" s="37">
        <f>Tabla1[[#This Row],[Valor total]]</f>
        <v>3000</v>
      </c>
      <c r="T873" t="s">
        <v>662</v>
      </c>
      <c r="U873" t="s">
        <v>3</v>
      </c>
    </row>
    <row r="874" spans="1:21" x14ac:dyDescent="0.25">
      <c r="A874" t="s">
        <v>373</v>
      </c>
      <c r="B874" t="str">
        <f>LEFT(Tabla1[[#This Row],[Organización compras]],2)</f>
        <v>PE</v>
      </c>
      <c r="C874" t="s">
        <v>340</v>
      </c>
      <c r="D874">
        <v>813</v>
      </c>
      <c r="E874" t="str">
        <f>VLOOKUP(Tabla1[[#This Row],[Grupo de compras]],'Grupo compras'!$A$1:$B$115,2,FALSE)</f>
        <v>PE Gcia Ops</v>
      </c>
      <c r="F874" t="s">
        <v>374</v>
      </c>
      <c r="G874" t="str">
        <f>LEFT(Tabla1[[#This Row],[Solicitud de pedido]],2)</f>
        <v>14</v>
      </c>
      <c r="H874" t="s">
        <v>562</v>
      </c>
      <c r="I874" t="s">
        <v>106</v>
      </c>
      <c r="J874" t="s">
        <v>563</v>
      </c>
      <c r="K874" t="s">
        <v>2846</v>
      </c>
      <c r="L874" s="1">
        <v>46072</v>
      </c>
      <c r="M874" t="s">
        <v>565</v>
      </c>
      <c r="N874" t="s">
        <v>46</v>
      </c>
      <c r="O874" t="s">
        <v>5</v>
      </c>
      <c r="P874" t="s">
        <v>566</v>
      </c>
      <c r="Q874" t="s">
        <v>567</v>
      </c>
      <c r="R874" s="2">
        <v>3000</v>
      </c>
      <c r="S874" s="37">
        <f>Tabla1[[#This Row],[Valor total]]</f>
        <v>3000</v>
      </c>
      <c r="T874" t="s">
        <v>662</v>
      </c>
      <c r="U874" t="s">
        <v>3</v>
      </c>
    </row>
    <row r="875" spans="1:21" x14ac:dyDescent="0.25">
      <c r="A875" t="s">
        <v>373</v>
      </c>
      <c r="B875" t="str">
        <f>LEFT(Tabla1[[#This Row],[Organización compras]],2)</f>
        <v>PE</v>
      </c>
      <c r="C875" t="s">
        <v>340</v>
      </c>
      <c r="D875">
        <v>813</v>
      </c>
      <c r="E875" t="str">
        <f>VLOOKUP(Tabla1[[#This Row],[Grupo de compras]],'Grupo compras'!$A$1:$B$115,2,FALSE)</f>
        <v>PE Gcia Ops</v>
      </c>
      <c r="F875" t="s">
        <v>374</v>
      </c>
      <c r="G875" t="str">
        <f>LEFT(Tabla1[[#This Row],[Solicitud de pedido]],2)</f>
        <v>14</v>
      </c>
      <c r="H875" t="s">
        <v>562</v>
      </c>
      <c r="I875" t="s">
        <v>107</v>
      </c>
      <c r="J875" t="s">
        <v>563</v>
      </c>
      <c r="K875" t="s">
        <v>2847</v>
      </c>
      <c r="L875" s="1">
        <v>46072</v>
      </c>
      <c r="M875" t="s">
        <v>565</v>
      </c>
      <c r="N875" t="s">
        <v>46</v>
      </c>
      <c r="O875" t="s">
        <v>5</v>
      </c>
      <c r="P875" t="s">
        <v>566</v>
      </c>
      <c r="Q875" t="s">
        <v>567</v>
      </c>
      <c r="R875" s="2">
        <v>3000</v>
      </c>
      <c r="S875" s="37">
        <f>Tabla1[[#This Row],[Valor total]]</f>
        <v>3000</v>
      </c>
      <c r="T875" t="s">
        <v>662</v>
      </c>
      <c r="U875" t="s">
        <v>3</v>
      </c>
    </row>
    <row r="876" spans="1:21" x14ac:dyDescent="0.25">
      <c r="A876" t="s">
        <v>373</v>
      </c>
      <c r="B876" t="str">
        <f>LEFT(Tabla1[[#This Row],[Organización compras]],2)</f>
        <v>PE</v>
      </c>
      <c r="C876" t="s">
        <v>340</v>
      </c>
      <c r="D876">
        <v>813</v>
      </c>
      <c r="E876" t="str">
        <f>VLOOKUP(Tabla1[[#This Row],[Grupo de compras]],'Grupo compras'!$A$1:$B$115,2,FALSE)</f>
        <v>PE Gcia Ops</v>
      </c>
      <c r="F876" t="s">
        <v>374</v>
      </c>
      <c r="G876" t="str">
        <f>LEFT(Tabla1[[#This Row],[Solicitud de pedido]],2)</f>
        <v>14</v>
      </c>
      <c r="H876" t="s">
        <v>562</v>
      </c>
      <c r="I876" t="s">
        <v>1502</v>
      </c>
      <c r="J876" t="s">
        <v>563</v>
      </c>
      <c r="K876" t="s">
        <v>2848</v>
      </c>
      <c r="L876" s="1">
        <v>46072</v>
      </c>
      <c r="M876" t="s">
        <v>565</v>
      </c>
      <c r="N876" t="s">
        <v>46</v>
      </c>
      <c r="O876" t="s">
        <v>5</v>
      </c>
      <c r="P876" t="s">
        <v>566</v>
      </c>
      <c r="Q876" t="s">
        <v>567</v>
      </c>
      <c r="R876" s="2">
        <v>3000</v>
      </c>
      <c r="S876" s="37">
        <f>Tabla1[[#This Row],[Valor total]]</f>
        <v>3000</v>
      </c>
      <c r="T876" t="s">
        <v>662</v>
      </c>
      <c r="U876" t="s">
        <v>3</v>
      </c>
    </row>
    <row r="877" spans="1:21" x14ac:dyDescent="0.25">
      <c r="A877" t="s">
        <v>7</v>
      </c>
      <c r="B877" t="str">
        <f>LEFT(Tabla1[[#This Row],[Organización compras]],2)</f>
        <v>CL</v>
      </c>
      <c r="C877" t="s">
        <v>339</v>
      </c>
      <c r="D877">
        <v>602</v>
      </c>
      <c r="E877" t="str">
        <f>VLOOKUP(Tabla1[[#This Row],[Grupo de compras]],'Grupo compras'!$A$1:$B$115,2,FALSE)</f>
        <v>CL Ops Mall</v>
      </c>
      <c r="F877" t="s">
        <v>84</v>
      </c>
      <c r="G877" t="str">
        <f>LEFT(Tabla1[[#This Row],[Solicitud de pedido]],2)</f>
        <v>12</v>
      </c>
      <c r="H877" t="s">
        <v>2849</v>
      </c>
      <c r="I877" t="s">
        <v>88</v>
      </c>
      <c r="J877" t="s">
        <v>2850</v>
      </c>
      <c r="K877" t="s">
        <v>2851</v>
      </c>
      <c r="L877" s="1">
        <v>46083</v>
      </c>
      <c r="M877" t="s">
        <v>79</v>
      </c>
      <c r="N877" t="s">
        <v>1</v>
      </c>
      <c r="O877" t="s">
        <v>0</v>
      </c>
      <c r="P877" t="s">
        <v>1209</v>
      </c>
      <c r="Q877" t="s">
        <v>1210</v>
      </c>
      <c r="R877" s="2">
        <v>71.930000000000007</v>
      </c>
      <c r="S877" s="37">
        <f>Tabla1[[#This Row],[Valor total]]/'T.C.'!$B$4</f>
        <v>2997.0833333333335</v>
      </c>
      <c r="T877" t="s">
        <v>11</v>
      </c>
      <c r="U877" t="s">
        <v>3</v>
      </c>
    </row>
    <row r="878" spans="1:21" x14ac:dyDescent="0.25">
      <c r="A878" t="s">
        <v>1079</v>
      </c>
      <c r="B878" t="str">
        <f>LEFT(Tabla1[[#This Row],[Organización compras]],2)</f>
        <v>PE</v>
      </c>
      <c r="C878" t="s">
        <v>681</v>
      </c>
      <c r="D878">
        <v>802</v>
      </c>
      <c r="E878" t="str">
        <f>VLOOKUP(Tabla1[[#This Row],[Grupo de compras]],'Grupo compras'!$A$1:$B$115,2,FALSE)</f>
        <v>PE Ops Mall</v>
      </c>
      <c r="F878" t="s">
        <v>1080</v>
      </c>
      <c r="G878" t="str">
        <f>LEFT(Tabla1[[#This Row],[Solicitud de pedido]],2)</f>
        <v>12</v>
      </c>
      <c r="H878" t="s">
        <v>2852</v>
      </c>
      <c r="I878" t="s">
        <v>88</v>
      </c>
      <c r="J878" t="s">
        <v>2853</v>
      </c>
      <c r="K878" t="s">
        <v>2854</v>
      </c>
      <c r="L878" s="1">
        <v>46073</v>
      </c>
      <c r="M878" t="s">
        <v>565</v>
      </c>
      <c r="N878" t="s">
        <v>1</v>
      </c>
      <c r="O878" t="s">
        <v>5</v>
      </c>
      <c r="P878" t="s">
        <v>2855</v>
      </c>
      <c r="Q878" t="s">
        <v>2856</v>
      </c>
      <c r="R878" s="2">
        <v>10305.6</v>
      </c>
      <c r="S878" s="37">
        <f>Tabla1[[#This Row],[Valor total]]/'T.C.'!$B$2</f>
        <v>2987.1304347826085</v>
      </c>
      <c r="T878" t="s">
        <v>2</v>
      </c>
      <c r="U878" t="s">
        <v>3</v>
      </c>
    </row>
    <row r="879" spans="1:21" x14ac:dyDescent="0.25">
      <c r="A879" t="s">
        <v>2091</v>
      </c>
      <c r="B879" t="str">
        <f>LEFT(Tabla1[[#This Row],[Organización compras]],2)</f>
        <v>PE</v>
      </c>
      <c r="C879" t="s">
        <v>681</v>
      </c>
      <c r="D879">
        <v>803</v>
      </c>
      <c r="E879" t="str">
        <f>VLOOKUP(Tabla1[[#This Row],[Grupo de compras]],'Grupo compras'!$A$1:$B$115,2,FALSE)</f>
        <v>PE Ops Out/Strips</v>
      </c>
      <c r="F879" t="s">
        <v>2857</v>
      </c>
      <c r="G879" t="str">
        <f>LEFT(Tabla1[[#This Row],[Solicitud de pedido]],2)</f>
        <v>12</v>
      </c>
      <c r="H879" t="s">
        <v>2858</v>
      </c>
      <c r="I879" t="s">
        <v>88</v>
      </c>
      <c r="J879" t="s">
        <v>2859</v>
      </c>
      <c r="K879" t="s">
        <v>2860</v>
      </c>
      <c r="L879" s="1">
        <v>46050</v>
      </c>
      <c r="M879" t="s">
        <v>2857</v>
      </c>
      <c r="N879" t="s">
        <v>1</v>
      </c>
      <c r="O879" t="s">
        <v>0</v>
      </c>
      <c r="P879" t="s">
        <v>1300</v>
      </c>
      <c r="Q879" t="s">
        <v>1301</v>
      </c>
      <c r="R879" s="2">
        <v>10300</v>
      </c>
      <c r="S879" s="37">
        <f>Tabla1[[#This Row],[Valor total]]/'T.C.'!$B$2</f>
        <v>2985.5072463768115</v>
      </c>
      <c r="T879" t="s">
        <v>2</v>
      </c>
      <c r="U879" t="s">
        <v>3</v>
      </c>
    </row>
    <row r="880" spans="1:21" x14ac:dyDescent="0.25">
      <c r="A880" t="s">
        <v>717</v>
      </c>
      <c r="B880" t="str">
        <f>LEFT(Tabla1[[#This Row],[Organización compras]],2)</f>
        <v>PE</v>
      </c>
      <c r="C880" t="s">
        <v>340</v>
      </c>
      <c r="D880">
        <v>801</v>
      </c>
      <c r="E880" t="str">
        <f>VLOOKUP(Tabla1[[#This Row],[Grupo de compras]],'Grupo compras'!$A$1:$B$115,2,FALSE)</f>
        <v>PE Center Manager</v>
      </c>
      <c r="F880" t="s">
        <v>1233</v>
      </c>
      <c r="G880" t="str">
        <f>LEFT(Tabla1[[#This Row],[Solicitud de pedido]],2)</f>
        <v>12</v>
      </c>
      <c r="H880" t="s">
        <v>2861</v>
      </c>
      <c r="I880" t="s">
        <v>88</v>
      </c>
      <c r="J880" t="s">
        <v>2862</v>
      </c>
      <c r="K880" t="s">
        <v>2863</v>
      </c>
      <c r="L880" s="1">
        <v>46091</v>
      </c>
      <c r="M880" t="s">
        <v>43</v>
      </c>
      <c r="N880" t="s">
        <v>1</v>
      </c>
      <c r="O880" t="s">
        <v>0</v>
      </c>
      <c r="P880" t="s">
        <v>931</v>
      </c>
      <c r="Q880" t="s">
        <v>932</v>
      </c>
      <c r="R880" s="2">
        <v>10300</v>
      </c>
      <c r="S880" s="37">
        <f>Tabla1[[#This Row],[Valor total]]/'T.C.'!$B$2</f>
        <v>2985.5072463768115</v>
      </c>
      <c r="T880" t="s">
        <v>2</v>
      </c>
      <c r="U880" t="s">
        <v>3</v>
      </c>
    </row>
    <row r="881" spans="1:21" x14ac:dyDescent="0.25">
      <c r="A881" t="s">
        <v>31</v>
      </c>
      <c r="B881" t="str">
        <f>LEFT(Tabla1[[#This Row],[Organización compras]],2)</f>
        <v>CO</v>
      </c>
      <c r="C881" t="s">
        <v>338</v>
      </c>
      <c r="D881">
        <v>702</v>
      </c>
      <c r="E881" t="str">
        <f>VLOOKUP(Tabla1[[#This Row],[Grupo de compras]],'Grupo compras'!$A$1:$B$115,2,FALSE)</f>
        <v>CO Ops Mall</v>
      </c>
      <c r="F881" t="s">
        <v>1013</v>
      </c>
      <c r="G881" t="str">
        <f>LEFT(Tabla1[[#This Row],[Solicitud de pedido]],2)</f>
        <v>12</v>
      </c>
      <c r="H881" t="s">
        <v>2864</v>
      </c>
      <c r="I881" t="s">
        <v>88</v>
      </c>
      <c r="J881" t="s">
        <v>2865</v>
      </c>
      <c r="K881" t="s">
        <v>877</v>
      </c>
      <c r="L881" s="1">
        <v>46045</v>
      </c>
      <c r="M881" t="s">
        <v>32</v>
      </c>
      <c r="N881" t="s">
        <v>1</v>
      </c>
      <c r="O881" t="s">
        <v>0</v>
      </c>
      <c r="P881" t="s">
        <v>33</v>
      </c>
      <c r="Q881" t="s">
        <v>34</v>
      </c>
      <c r="R881" s="2">
        <v>10909747</v>
      </c>
      <c r="S881" s="37">
        <f>Tabla1[[#This Row],[Valor total]]/'T.C.'!$B$5</f>
        <v>2966.2172376291464</v>
      </c>
      <c r="T881" t="s">
        <v>18</v>
      </c>
      <c r="U881" t="s">
        <v>3</v>
      </c>
    </row>
    <row r="882" spans="1:21" x14ac:dyDescent="0.25">
      <c r="A882" t="s">
        <v>12</v>
      </c>
      <c r="B882" t="str">
        <f>LEFT(Tabla1[[#This Row],[Organización compras]],2)</f>
        <v>PE</v>
      </c>
      <c r="C882" t="s">
        <v>340</v>
      </c>
      <c r="D882">
        <v>802</v>
      </c>
      <c r="E882" t="str">
        <f>VLOOKUP(Tabla1[[#This Row],[Grupo de compras]],'Grupo compras'!$A$1:$B$115,2,FALSE)</f>
        <v>PE Ops Mall</v>
      </c>
      <c r="F882" t="s">
        <v>13</v>
      </c>
      <c r="G882" t="str">
        <f>LEFT(Tabla1[[#This Row],[Solicitud de pedido]],2)</f>
        <v>12</v>
      </c>
      <c r="H882" t="s">
        <v>2866</v>
      </c>
      <c r="I882" t="s">
        <v>88</v>
      </c>
      <c r="J882" t="s">
        <v>2867</v>
      </c>
      <c r="K882" t="s">
        <v>2868</v>
      </c>
      <c r="L882" s="1">
        <v>46057</v>
      </c>
      <c r="M882" t="s">
        <v>14</v>
      </c>
      <c r="N882" t="s">
        <v>1</v>
      </c>
      <c r="O882" t="s">
        <v>0</v>
      </c>
      <c r="P882" t="s">
        <v>1035</v>
      </c>
      <c r="Q882" t="s">
        <v>1036</v>
      </c>
      <c r="R882" s="2">
        <v>10200</v>
      </c>
      <c r="S882" s="37">
        <f>Tabla1[[#This Row],[Valor total]]/'T.C.'!$B$2</f>
        <v>2956.5217391304345</v>
      </c>
      <c r="T882" t="s">
        <v>2</v>
      </c>
      <c r="U882" t="s">
        <v>3</v>
      </c>
    </row>
    <row r="883" spans="1:21" x14ac:dyDescent="0.25">
      <c r="A883" t="s">
        <v>12</v>
      </c>
      <c r="B883" t="str">
        <f>LEFT(Tabla1[[#This Row],[Organización compras]],2)</f>
        <v>PE</v>
      </c>
      <c r="C883" t="s">
        <v>340</v>
      </c>
      <c r="D883">
        <v>802</v>
      </c>
      <c r="E883" t="str">
        <f>VLOOKUP(Tabla1[[#This Row],[Grupo de compras]],'Grupo compras'!$A$1:$B$115,2,FALSE)</f>
        <v>PE Ops Mall</v>
      </c>
      <c r="F883" t="s">
        <v>13</v>
      </c>
      <c r="G883" t="str">
        <f>LEFT(Tabla1[[#This Row],[Solicitud de pedido]],2)</f>
        <v>12</v>
      </c>
      <c r="H883" t="s">
        <v>2866</v>
      </c>
      <c r="I883" t="s">
        <v>89</v>
      </c>
      <c r="J883" t="s">
        <v>2867</v>
      </c>
      <c r="K883" t="s">
        <v>2869</v>
      </c>
      <c r="L883" s="1">
        <v>46057</v>
      </c>
      <c r="M883" t="s">
        <v>14</v>
      </c>
      <c r="N883" t="s">
        <v>1</v>
      </c>
      <c r="O883" t="s">
        <v>0</v>
      </c>
      <c r="P883" t="s">
        <v>1035</v>
      </c>
      <c r="Q883" t="s">
        <v>1036</v>
      </c>
      <c r="R883" s="2">
        <v>10200</v>
      </c>
      <c r="S883" s="37">
        <f>Tabla1[[#This Row],[Valor total]]/'T.C.'!$B$2</f>
        <v>2956.5217391304345</v>
      </c>
      <c r="T883" t="s">
        <v>2</v>
      </c>
      <c r="U883" t="s">
        <v>3</v>
      </c>
    </row>
    <row r="884" spans="1:21" x14ac:dyDescent="0.25">
      <c r="A884" t="s">
        <v>1452</v>
      </c>
      <c r="B884" t="str">
        <f>LEFT(Tabla1[[#This Row],[Organización compras]],2)</f>
        <v>PE</v>
      </c>
      <c r="C884" t="s">
        <v>681</v>
      </c>
      <c r="D884">
        <v>803</v>
      </c>
      <c r="E884" t="str">
        <f>VLOOKUP(Tabla1[[#This Row],[Grupo de compras]],'Grupo compras'!$A$1:$B$115,2,FALSE)</f>
        <v>PE Ops Out/Strips</v>
      </c>
      <c r="F884" t="s">
        <v>1240</v>
      </c>
      <c r="G884" t="str">
        <f>LEFT(Tabla1[[#This Row],[Solicitud de pedido]],2)</f>
        <v>12</v>
      </c>
      <c r="H884" t="s">
        <v>2870</v>
      </c>
      <c r="I884" t="s">
        <v>88</v>
      </c>
      <c r="J884" t="s">
        <v>2871</v>
      </c>
      <c r="K884" t="s">
        <v>2872</v>
      </c>
      <c r="L884" s="1">
        <v>46071</v>
      </c>
      <c r="M884" t="s">
        <v>565</v>
      </c>
      <c r="N884" t="s">
        <v>1</v>
      </c>
      <c r="O884" t="s">
        <v>5</v>
      </c>
      <c r="P884" t="s">
        <v>2873</v>
      </c>
      <c r="Q884" t="s">
        <v>2874</v>
      </c>
      <c r="R884" s="2">
        <v>10200</v>
      </c>
      <c r="S884" s="37">
        <f>Tabla1[[#This Row],[Valor total]]/'T.C.'!$B$2</f>
        <v>2956.5217391304345</v>
      </c>
      <c r="T884" t="s">
        <v>2</v>
      </c>
      <c r="U884" t="s">
        <v>3</v>
      </c>
    </row>
    <row r="885" spans="1:21" x14ac:dyDescent="0.25">
      <c r="A885" t="s">
        <v>2101</v>
      </c>
      <c r="B885" t="str">
        <f>LEFT(Tabla1[[#This Row],[Organización compras]],2)</f>
        <v>PE</v>
      </c>
      <c r="C885" t="s">
        <v>681</v>
      </c>
      <c r="D885">
        <v>802</v>
      </c>
      <c r="E885" t="str">
        <f>VLOOKUP(Tabla1[[#This Row],[Grupo de compras]],'Grupo compras'!$A$1:$B$115,2,FALSE)</f>
        <v>PE Ops Mall</v>
      </c>
      <c r="F885" t="s">
        <v>1080</v>
      </c>
      <c r="H885" t="s">
        <v>11979</v>
      </c>
      <c r="I885" t="s">
        <v>88</v>
      </c>
      <c r="J885" t="s">
        <v>11980</v>
      </c>
      <c r="K885" t="s">
        <v>11981</v>
      </c>
      <c r="L885" s="1">
        <v>46094</v>
      </c>
      <c r="M885" t="s">
        <v>11982</v>
      </c>
      <c r="N885" t="s">
        <v>1</v>
      </c>
      <c r="O885" t="s">
        <v>5</v>
      </c>
      <c r="P885" t="s">
        <v>11983</v>
      </c>
      <c r="Q885" t="s">
        <v>11984</v>
      </c>
      <c r="R885" s="2">
        <v>2950</v>
      </c>
      <c r="S885" s="37">
        <f>Tabla1[[#This Row],[Valor total]]</f>
        <v>2950</v>
      </c>
      <c r="T885" t="s">
        <v>662</v>
      </c>
      <c r="U885" t="s">
        <v>3</v>
      </c>
    </row>
    <row r="886" spans="1:21" x14ac:dyDescent="0.25">
      <c r="A886" t="s">
        <v>24</v>
      </c>
      <c r="B886" t="str">
        <f>LEFT(Tabla1[[#This Row],[Organización compras]],2)</f>
        <v>CL</v>
      </c>
      <c r="C886" t="s">
        <v>339</v>
      </c>
      <c r="D886">
        <v>614</v>
      </c>
      <c r="E886" t="str">
        <f>VLOOKUP(Tabla1[[#This Row],[Grupo de compras]],'Grupo compras'!$A$1:$B$115,2,FALSE)</f>
        <v>CL Explotación TI</v>
      </c>
      <c r="F886" t="s">
        <v>1144</v>
      </c>
      <c r="G886" t="str">
        <f>LEFT(Tabla1[[#This Row],[Solicitud de pedido]],2)</f>
        <v>13</v>
      </c>
      <c r="H886" t="s">
        <v>2875</v>
      </c>
      <c r="I886" t="s">
        <v>88</v>
      </c>
      <c r="J886" t="s">
        <v>2876</v>
      </c>
      <c r="K886" t="s">
        <v>2877</v>
      </c>
      <c r="L886" s="1">
        <v>46070</v>
      </c>
      <c r="M886" t="s">
        <v>1144</v>
      </c>
      <c r="N886" t="s">
        <v>45</v>
      </c>
      <c r="O886" t="s">
        <v>0</v>
      </c>
      <c r="P886" t="s">
        <v>1148</v>
      </c>
      <c r="Q886" t="s">
        <v>1149</v>
      </c>
      <c r="R886" s="2">
        <v>2943</v>
      </c>
      <c r="S886" s="37">
        <f>Tabla1[[#This Row],[Valor total]]</f>
        <v>2943</v>
      </c>
      <c r="T886" t="s">
        <v>662</v>
      </c>
      <c r="U886" t="s">
        <v>3</v>
      </c>
    </row>
    <row r="887" spans="1:21" x14ac:dyDescent="0.25">
      <c r="A887" t="s">
        <v>12</v>
      </c>
      <c r="B887" t="str">
        <f>LEFT(Tabla1[[#This Row],[Organización compras]],2)</f>
        <v>PE</v>
      </c>
      <c r="C887" t="s">
        <v>340</v>
      </c>
      <c r="D887">
        <v>802</v>
      </c>
      <c r="E887" t="str">
        <f>VLOOKUP(Tabla1[[#This Row],[Grupo de compras]],'Grupo compras'!$A$1:$B$115,2,FALSE)</f>
        <v>PE Ops Mall</v>
      </c>
      <c r="F887" t="s">
        <v>13</v>
      </c>
      <c r="G887" t="str">
        <f>LEFT(Tabla1[[#This Row],[Solicitud de pedido]],2)</f>
        <v>12</v>
      </c>
      <c r="H887" t="s">
        <v>2878</v>
      </c>
      <c r="I887" t="s">
        <v>88</v>
      </c>
      <c r="J887" t="s">
        <v>2879</v>
      </c>
      <c r="K887" t="s">
        <v>2880</v>
      </c>
      <c r="L887" s="1">
        <v>46086</v>
      </c>
      <c r="M887" t="s">
        <v>14</v>
      </c>
      <c r="N887" t="s">
        <v>1</v>
      </c>
      <c r="O887" t="s">
        <v>0</v>
      </c>
      <c r="P887" t="s">
        <v>1035</v>
      </c>
      <c r="Q887" t="s">
        <v>1036</v>
      </c>
      <c r="R887" s="2">
        <v>10150.75</v>
      </c>
      <c r="S887" s="37">
        <f>Tabla1[[#This Row],[Valor total]]/'T.C.'!$B$2</f>
        <v>2942.246376811594</v>
      </c>
      <c r="T887" t="s">
        <v>2</v>
      </c>
      <c r="U887" t="s">
        <v>3</v>
      </c>
    </row>
    <row r="888" spans="1:21" x14ac:dyDescent="0.25">
      <c r="A888" t="s">
        <v>377</v>
      </c>
      <c r="B888" t="str">
        <f>LEFT(Tabla1[[#This Row],[Organización compras]],2)</f>
        <v>PE</v>
      </c>
      <c r="C888" t="s">
        <v>340</v>
      </c>
      <c r="D888">
        <v>802</v>
      </c>
      <c r="E888" t="str">
        <f>VLOOKUP(Tabla1[[#This Row],[Grupo de compras]],'Grupo compras'!$A$1:$B$115,2,FALSE)</f>
        <v>PE Ops Mall</v>
      </c>
      <c r="F888" t="s">
        <v>2881</v>
      </c>
      <c r="G888" t="str">
        <f>LEFT(Tabla1[[#This Row],[Solicitud de pedido]],2)</f>
        <v>12</v>
      </c>
      <c r="H888" t="s">
        <v>2882</v>
      </c>
      <c r="I888" t="s">
        <v>88</v>
      </c>
      <c r="J888" t="s">
        <v>2883</v>
      </c>
      <c r="K888" t="s">
        <v>2884</v>
      </c>
      <c r="L888" s="1">
        <v>46058</v>
      </c>
      <c r="M888" t="s">
        <v>1340</v>
      </c>
      <c r="N888" t="s">
        <v>1</v>
      </c>
      <c r="O888" t="s">
        <v>0</v>
      </c>
      <c r="P888" t="s">
        <v>1011</v>
      </c>
      <c r="Q888" t="s">
        <v>1012</v>
      </c>
      <c r="R888" s="2">
        <v>10140</v>
      </c>
      <c r="S888" s="37">
        <f>Tabla1[[#This Row],[Valor total]]/'T.C.'!$B$2</f>
        <v>2939.1304347826085</v>
      </c>
      <c r="T888" t="s">
        <v>2</v>
      </c>
      <c r="U888" t="s">
        <v>3</v>
      </c>
    </row>
    <row r="889" spans="1:21" x14ac:dyDescent="0.25">
      <c r="A889" t="s">
        <v>925</v>
      </c>
      <c r="B889" t="str">
        <f>LEFT(Tabla1[[#This Row],[Organización compras]],2)</f>
        <v>PE</v>
      </c>
      <c r="C889" t="s">
        <v>340</v>
      </c>
      <c r="D889">
        <v>804</v>
      </c>
      <c r="E889" t="str">
        <f>VLOOKUP(Tabla1[[#This Row],[Grupo de compras]],'Grupo compras'!$A$1:$B$115,2,FALSE)</f>
        <v>PE Marketing Mall</v>
      </c>
      <c r="F889" t="s">
        <v>2885</v>
      </c>
      <c r="G889" t="str">
        <f>LEFT(Tabla1[[#This Row],[Solicitud de pedido]],2)</f>
        <v>12</v>
      </c>
      <c r="H889" t="s">
        <v>2886</v>
      </c>
      <c r="I889" t="s">
        <v>88</v>
      </c>
      <c r="J889" t="s">
        <v>2887</v>
      </c>
      <c r="K889" t="s">
        <v>2888</v>
      </c>
      <c r="L889" s="1">
        <v>46051</v>
      </c>
      <c r="M889" t="s">
        <v>400</v>
      </c>
      <c r="N889" t="s">
        <v>1</v>
      </c>
      <c r="O889" t="s">
        <v>67</v>
      </c>
      <c r="P889" t="s">
        <v>2889</v>
      </c>
      <c r="Q889" t="s">
        <v>2890</v>
      </c>
      <c r="R889" s="2">
        <v>10138.700000000001</v>
      </c>
      <c r="S889" s="37">
        <f>Tabla1[[#This Row],[Valor total]]/'T.C.'!$B$2</f>
        <v>2938.753623188406</v>
      </c>
      <c r="T889" t="s">
        <v>2</v>
      </c>
      <c r="U889" t="s">
        <v>3</v>
      </c>
    </row>
    <row r="890" spans="1:21" x14ac:dyDescent="0.25">
      <c r="A890" t="s">
        <v>63</v>
      </c>
      <c r="B890" t="str">
        <f>LEFT(Tabla1[[#This Row],[Organización compras]],2)</f>
        <v>CO</v>
      </c>
      <c r="C890" t="s">
        <v>338</v>
      </c>
      <c r="D890">
        <v>702</v>
      </c>
      <c r="E890" t="str">
        <f>VLOOKUP(Tabla1[[#This Row],[Grupo de compras]],'Grupo compras'!$A$1:$B$115,2,FALSE)</f>
        <v>CO Ops Mall</v>
      </c>
      <c r="F890" t="s">
        <v>1281</v>
      </c>
      <c r="G890" t="str">
        <f>LEFT(Tabla1[[#This Row],[Solicitud de pedido]],2)</f>
        <v>12</v>
      </c>
      <c r="H890" t="s">
        <v>1801</v>
      </c>
      <c r="I890" t="s">
        <v>89</v>
      </c>
      <c r="J890" t="s">
        <v>1802</v>
      </c>
      <c r="K890" t="s">
        <v>2891</v>
      </c>
      <c r="L890" s="1">
        <v>46090</v>
      </c>
      <c r="M890" t="s">
        <v>1067</v>
      </c>
      <c r="N890" t="s">
        <v>1</v>
      </c>
      <c r="O890" t="s">
        <v>0</v>
      </c>
      <c r="P890" t="s">
        <v>33</v>
      </c>
      <c r="Q890" t="s">
        <v>34</v>
      </c>
      <c r="R890" s="2">
        <v>10801178</v>
      </c>
      <c r="S890" s="37">
        <f>Tabla1[[#This Row],[Valor total]]/'T.C.'!$B$5</f>
        <v>2936.6987493202828</v>
      </c>
      <c r="T890" t="s">
        <v>18</v>
      </c>
      <c r="U890" t="s">
        <v>3</v>
      </c>
    </row>
    <row r="891" spans="1:21" x14ac:dyDescent="0.25">
      <c r="A891" t="s">
        <v>717</v>
      </c>
      <c r="B891" t="str">
        <f>LEFT(Tabla1[[#This Row],[Organización compras]],2)</f>
        <v>PE</v>
      </c>
      <c r="C891" t="s">
        <v>340</v>
      </c>
      <c r="D891">
        <v>801</v>
      </c>
      <c r="E891" t="str">
        <f>VLOOKUP(Tabla1[[#This Row],[Grupo de compras]],'Grupo compras'!$A$1:$B$115,2,FALSE)</f>
        <v>PE Center Manager</v>
      </c>
      <c r="F891" t="s">
        <v>1233</v>
      </c>
      <c r="H891" t="s">
        <v>11864</v>
      </c>
      <c r="I891" t="s">
        <v>88</v>
      </c>
      <c r="J891" t="s">
        <v>11865</v>
      </c>
      <c r="K891" t="s">
        <v>11866</v>
      </c>
      <c r="L891" s="1">
        <v>46093</v>
      </c>
      <c r="M891" t="s">
        <v>43</v>
      </c>
      <c r="N891" t="s">
        <v>1</v>
      </c>
      <c r="O891" t="s">
        <v>0</v>
      </c>
      <c r="P891" t="s">
        <v>1011</v>
      </c>
      <c r="Q891" t="s">
        <v>1012</v>
      </c>
      <c r="R891" s="2">
        <v>10072.56</v>
      </c>
      <c r="S891" s="37">
        <f>Tabla1[[#This Row],[Valor total]]/'T.C.'!$B$2</f>
        <v>2919.5826086956517</v>
      </c>
      <c r="T891" t="s">
        <v>2</v>
      </c>
      <c r="U891" t="s">
        <v>3</v>
      </c>
    </row>
    <row r="892" spans="1:21" x14ac:dyDescent="0.25">
      <c r="A892" t="s">
        <v>7</v>
      </c>
      <c r="B892" t="str">
        <f>LEFT(Tabla1[[#This Row],[Organización compras]],2)</f>
        <v>CL</v>
      </c>
      <c r="C892" t="s">
        <v>339</v>
      </c>
      <c r="D892">
        <v>626</v>
      </c>
      <c r="E892" t="str">
        <f>VLOOKUP(Tabla1[[#This Row],[Grupo de compras]],'Grupo compras'!$A$1:$B$115,2,FALSE)</f>
        <v>CL Proyectos 3</v>
      </c>
      <c r="F892" t="s">
        <v>25</v>
      </c>
      <c r="G892" t="str">
        <f>LEFT(Tabla1[[#This Row],[Solicitud de pedido]],2)</f>
        <v>12</v>
      </c>
      <c r="H892" t="s">
        <v>2892</v>
      </c>
      <c r="I892" t="s">
        <v>88</v>
      </c>
      <c r="J892" t="s">
        <v>2893</v>
      </c>
      <c r="K892" t="s">
        <v>2894</v>
      </c>
      <c r="L892" s="1">
        <v>46072</v>
      </c>
      <c r="M892" t="s">
        <v>26</v>
      </c>
      <c r="N892" t="s">
        <v>1</v>
      </c>
      <c r="O892" t="s">
        <v>0</v>
      </c>
      <c r="P892" t="s">
        <v>114</v>
      </c>
      <c r="Q892" t="s">
        <v>115</v>
      </c>
      <c r="R892" s="2">
        <v>70</v>
      </c>
      <c r="S892" s="37">
        <f>Tabla1[[#This Row],[Valor total]]/'T.C.'!$B$4</f>
        <v>2916.6666666666665</v>
      </c>
      <c r="T892" t="s">
        <v>11</v>
      </c>
      <c r="U892" t="s">
        <v>3</v>
      </c>
    </row>
    <row r="893" spans="1:21" x14ac:dyDescent="0.25">
      <c r="A893" t="s">
        <v>7</v>
      </c>
      <c r="B893" t="str">
        <f>LEFT(Tabla1[[#This Row],[Organización compras]],2)</f>
        <v>CL</v>
      </c>
      <c r="C893" t="s">
        <v>339</v>
      </c>
      <c r="D893">
        <v>932</v>
      </c>
      <c r="E893" t="str">
        <f>VLOOKUP(Tabla1[[#This Row],[Grupo de compras]],'Grupo compras'!$A$1:$B$115,2,FALSE)</f>
        <v>Corp Impuestos</v>
      </c>
      <c r="F893" t="s">
        <v>2163</v>
      </c>
      <c r="G893" t="str">
        <f>LEFT(Tabla1[[#This Row],[Solicitud de pedido]],2)</f>
        <v>12</v>
      </c>
      <c r="H893" t="s">
        <v>2895</v>
      </c>
      <c r="I893" t="s">
        <v>88</v>
      </c>
      <c r="J893" t="s">
        <v>2896</v>
      </c>
      <c r="K893" t="s">
        <v>2897</v>
      </c>
      <c r="L893" s="1">
        <v>46076</v>
      </c>
      <c r="M893" t="s">
        <v>74</v>
      </c>
      <c r="N893" t="s">
        <v>1</v>
      </c>
      <c r="O893" t="s">
        <v>0</v>
      </c>
      <c r="P893" t="s">
        <v>2167</v>
      </c>
      <c r="Q893" t="s">
        <v>2168</v>
      </c>
      <c r="R893" s="2">
        <v>70</v>
      </c>
      <c r="S893" s="37">
        <f>Tabla1[[#This Row],[Valor total]]/'T.C.'!$B$4</f>
        <v>2916.6666666666665</v>
      </c>
      <c r="T893" t="s">
        <v>11</v>
      </c>
      <c r="U893" t="s">
        <v>3</v>
      </c>
    </row>
    <row r="894" spans="1:21" x14ac:dyDescent="0.25">
      <c r="A894" t="s">
        <v>16</v>
      </c>
      <c r="B894" t="str">
        <f>LEFT(Tabla1[[#This Row],[Organización compras]],2)</f>
        <v>PE</v>
      </c>
      <c r="C894" t="s">
        <v>681</v>
      </c>
      <c r="D894">
        <v>801</v>
      </c>
      <c r="E894" t="str">
        <f>VLOOKUP(Tabla1[[#This Row],[Grupo de compras]],'Grupo compras'!$A$1:$B$115,2,FALSE)</f>
        <v>PE Center Manager</v>
      </c>
      <c r="F894" t="s">
        <v>1789</v>
      </c>
      <c r="G894" t="str">
        <f>LEFT(Tabla1[[#This Row],[Solicitud de pedido]],2)</f>
        <v>12</v>
      </c>
      <c r="H894" t="s">
        <v>2898</v>
      </c>
      <c r="I894" t="s">
        <v>88</v>
      </c>
      <c r="J894" t="s">
        <v>2899</v>
      </c>
      <c r="K894" t="s">
        <v>2900</v>
      </c>
      <c r="L894" s="1">
        <v>46080</v>
      </c>
      <c r="M894" t="s">
        <v>43</v>
      </c>
      <c r="N894" t="s">
        <v>1</v>
      </c>
      <c r="O894" t="s">
        <v>2759</v>
      </c>
      <c r="P894" t="s">
        <v>119</v>
      </c>
      <c r="Q894" t="s">
        <v>120</v>
      </c>
      <c r="R894" s="2">
        <v>10031</v>
      </c>
      <c r="S894" s="37">
        <f>Tabla1[[#This Row],[Valor total]]/'T.C.'!$B$2</f>
        <v>2907.536231884058</v>
      </c>
      <c r="T894" t="s">
        <v>2</v>
      </c>
      <c r="U894" t="s">
        <v>3</v>
      </c>
    </row>
    <row r="895" spans="1:21" x14ac:dyDescent="0.25">
      <c r="A895" t="s">
        <v>16</v>
      </c>
      <c r="B895" t="str">
        <f>LEFT(Tabla1[[#This Row],[Organización compras]],2)</f>
        <v>PE</v>
      </c>
      <c r="C895" t="s">
        <v>681</v>
      </c>
      <c r="D895">
        <v>801</v>
      </c>
      <c r="E895" t="str">
        <f>VLOOKUP(Tabla1[[#This Row],[Grupo de compras]],'Grupo compras'!$A$1:$B$115,2,FALSE)</f>
        <v>PE Center Manager</v>
      </c>
      <c r="F895" t="s">
        <v>1789</v>
      </c>
      <c r="G895" t="str">
        <f>LEFT(Tabla1[[#This Row],[Solicitud de pedido]],2)</f>
        <v>12</v>
      </c>
      <c r="H895" t="s">
        <v>2901</v>
      </c>
      <c r="I895" t="s">
        <v>88</v>
      </c>
      <c r="J895" t="s">
        <v>2902</v>
      </c>
      <c r="K895" t="s">
        <v>2903</v>
      </c>
      <c r="L895" s="1">
        <v>46080</v>
      </c>
      <c r="M895" t="s">
        <v>43</v>
      </c>
      <c r="N895" t="s">
        <v>1</v>
      </c>
      <c r="O895" t="s">
        <v>2759</v>
      </c>
      <c r="P895" t="s">
        <v>119</v>
      </c>
      <c r="Q895" t="s">
        <v>120</v>
      </c>
      <c r="R895" s="2">
        <v>10031</v>
      </c>
      <c r="S895" s="37">
        <f>Tabla1[[#This Row],[Valor total]]/'T.C.'!$B$2</f>
        <v>2907.536231884058</v>
      </c>
      <c r="T895" t="s">
        <v>2</v>
      </c>
      <c r="U895" t="s">
        <v>3</v>
      </c>
    </row>
    <row r="896" spans="1:21" x14ac:dyDescent="0.25">
      <c r="A896" t="s">
        <v>63</v>
      </c>
      <c r="B896" t="str">
        <f>LEFT(Tabla1[[#This Row],[Organización compras]],2)</f>
        <v>CO</v>
      </c>
      <c r="C896" t="s">
        <v>338</v>
      </c>
      <c r="D896">
        <v>911</v>
      </c>
      <c r="E896" t="str">
        <f>VLOOKUP(Tabla1[[#This Row],[Grupo de compras]],'Grupo compras'!$A$1:$B$115,2,FALSE)</f>
        <v>Corp A. Finanzas</v>
      </c>
      <c r="F896" t="s">
        <v>2415</v>
      </c>
      <c r="G896" t="str">
        <f>LEFT(Tabla1[[#This Row],[Solicitud de pedido]],2)</f>
        <v>14</v>
      </c>
      <c r="H896" t="s">
        <v>2416</v>
      </c>
      <c r="I896" t="s">
        <v>89</v>
      </c>
      <c r="J896" t="s">
        <v>2417</v>
      </c>
      <c r="K896" t="s">
        <v>2904</v>
      </c>
      <c r="L896" s="1">
        <v>46055</v>
      </c>
      <c r="M896" t="s">
        <v>2419</v>
      </c>
      <c r="N896" t="s">
        <v>46</v>
      </c>
      <c r="O896" t="s">
        <v>0</v>
      </c>
      <c r="P896" t="s">
        <v>2420</v>
      </c>
      <c r="Q896" t="s">
        <v>2421</v>
      </c>
      <c r="R896" s="2">
        <v>10676250</v>
      </c>
      <c r="S896" s="37">
        <f>Tabla1[[#This Row],[Valor total]]/'T.C.'!$B$5</f>
        <v>2902.7324632952691</v>
      </c>
      <c r="T896" t="s">
        <v>18</v>
      </c>
      <c r="U896" t="s">
        <v>3</v>
      </c>
    </row>
    <row r="897" spans="1:21" x14ac:dyDescent="0.25">
      <c r="A897" t="s">
        <v>16</v>
      </c>
      <c r="B897" t="str">
        <f>LEFT(Tabla1[[#This Row],[Organización compras]],2)</f>
        <v>PE</v>
      </c>
      <c r="C897" t="s">
        <v>681</v>
      </c>
      <c r="D897">
        <v>911</v>
      </c>
      <c r="E897" t="str">
        <f>VLOOKUP(Tabla1[[#This Row],[Grupo de compras]],'Grupo compras'!$A$1:$B$115,2,FALSE)</f>
        <v>Corp A. Finanzas</v>
      </c>
      <c r="F897" t="s">
        <v>1125</v>
      </c>
      <c r="G897" t="str">
        <f>LEFT(Tabla1[[#This Row],[Solicitud de pedido]],2)</f>
        <v>12</v>
      </c>
      <c r="H897" t="s">
        <v>2905</v>
      </c>
      <c r="I897" t="s">
        <v>88</v>
      </c>
      <c r="J897" t="s">
        <v>2906</v>
      </c>
      <c r="K897" t="s">
        <v>2907</v>
      </c>
      <c r="L897" s="1">
        <v>46029</v>
      </c>
      <c r="M897" t="s">
        <v>74</v>
      </c>
      <c r="N897" t="s">
        <v>1</v>
      </c>
      <c r="O897" t="s">
        <v>0</v>
      </c>
      <c r="P897" t="s">
        <v>2908</v>
      </c>
      <c r="Q897" t="s">
        <v>2909</v>
      </c>
      <c r="R897" s="2">
        <v>2900</v>
      </c>
      <c r="S897" s="37">
        <f>Tabla1[[#This Row],[Valor total]]</f>
        <v>2900</v>
      </c>
      <c r="T897" t="s">
        <v>662</v>
      </c>
      <c r="U897" t="s">
        <v>3</v>
      </c>
    </row>
    <row r="898" spans="1:21" x14ac:dyDescent="0.25">
      <c r="A898" t="s">
        <v>12</v>
      </c>
      <c r="B898" t="str">
        <f>LEFT(Tabla1[[#This Row],[Organización compras]],2)</f>
        <v>PE</v>
      </c>
      <c r="C898" t="s">
        <v>340</v>
      </c>
      <c r="D898">
        <v>804</v>
      </c>
      <c r="E898" t="str">
        <f>VLOOKUP(Tabla1[[#This Row],[Grupo de compras]],'Grupo compras'!$A$1:$B$115,2,FALSE)</f>
        <v>PE Marketing Mall</v>
      </c>
      <c r="F898" t="s">
        <v>1158</v>
      </c>
      <c r="G898" t="str">
        <f>LEFT(Tabla1[[#This Row],[Solicitud de pedido]],2)</f>
        <v>12</v>
      </c>
      <c r="H898" t="s">
        <v>2910</v>
      </c>
      <c r="I898" t="s">
        <v>88</v>
      </c>
      <c r="J898" t="s">
        <v>2911</v>
      </c>
      <c r="K898" t="s">
        <v>2912</v>
      </c>
      <c r="L898" s="1">
        <v>46049</v>
      </c>
      <c r="M898" t="s">
        <v>14</v>
      </c>
      <c r="N898" t="s">
        <v>1</v>
      </c>
      <c r="O898" t="s">
        <v>67</v>
      </c>
      <c r="P898" t="s">
        <v>2913</v>
      </c>
      <c r="Q898" t="s">
        <v>2914</v>
      </c>
      <c r="R898" s="2">
        <v>10000</v>
      </c>
      <c r="S898" s="37">
        <f>Tabla1[[#This Row],[Valor total]]/'T.C.'!$B$2</f>
        <v>2898.550724637681</v>
      </c>
      <c r="T898" t="s">
        <v>2</v>
      </c>
      <c r="U898" t="s">
        <v>3</v>
      </c>
    </row>
    <row r="899" spans="1:21" x14ac:dyDescent="0.25">
      <c r="A899" t="s">
        <v>717</v>
      </c>
      <c r="B899" t="str">
        <f>LEFT(Tabla1[[#This Row],[Organización compras]],2)</f>
        <v>PE</v>
      </c>
      <c r="C899" t="s">
        <v>340</v>
      </c>
      <c r="D899">
        <v>801</v>
      </c>
      <c r="E899" t="str">
        <f>VLOOKUP(Tabla1[[#This Row],[Grupo de compras]],'Grupo compras'!$A$1:$B$115,2,FALSE)</f>
        <v>PE Center Manager</v>
      </c>
      <c r="F899" t="s">
        <v>1233</v>
      </c>
      <c r="H899" t="s">
        <v>12475</v>
      </c>
      <c r="I899" t="s">
        <v>88</v>
      </c>
      <c r="J899" t="s">
        <v>12476</v>
      </c>
      <c r="K899" t="s">
        <v>12477</v>
      </c>
      <c r="L899" s="1">
        <v>46094</v>
      </c>
      <c r="M899" t="s">
        <v>43</v>
      </c>
      <c r="N899" t="s">
        <v>1</v>
      </c>
      <c r="O899" t="s">
        <v>0</v>
      </c>
      <c r="P899" t="s">
        <v>1011</v>
      </c>
      <c r="Q899" t="s">
        <v>1012</v>
      </c>
      <c r="R899" s="2">
        <v>9992.7000000000007</v>
      </c>
      <c r="S899" s="37">
        <f>Tabla1[[#This Row],[Valor total]]/'T.C.'!$B$2</f>
        <v>2896.4347826086955</v>
      </c>
      <c r="T899" t="s">
        <v>2</v>
      </c>
      <c r="U899" t="s">
        <v>3</v>
      </c>
    </row>
    <row r="900" spans="1:21" x14ac:dyDescent="0.25">
      <c r="A900" t="s">
        <v>7</v>
      </c>
      <c r="B900" t="str">
        <f>LEFT(Tabla1[[#This Row],[Organización compras]],2)</f>
        <v>CL</v>
      </c>
      <c r="C900" t="s">
        <v>339</v>
      </c>
      <c r="D900">
        <v>601</v>
      </c>
      <c r="E900" t="str">
        <f>VLOOKUP(Tabla1[[#This Row],[Grupo de compras]],'Grupo compras'!$A$1:$B$115,2,FALSE)</f>
        <v>CL Center Manager</v>
      </c>
      <c r="F900" t="s">
        <v>1169</v>
      </c>
      <c r="G900" t="str">
        <f>LEFT(Tabla1[[#This Row],[Solicitud de pedido]],2)</f>
        <v>12</v>
      </c>
      <c r="H900" t="s">
        <v>2915</v>
      </c>
      <c r="I900" t="s">
        <v>88</v>
      </c>
      <c r="J900" t="s">
        <v>2916</v>
      </c>
      <c r="K900" t="s">
        <v>2917</v>
      </c>
      <c r="L900" s="1">
        <v>46028</v>
      </c>
      <c r="M900" t="s">
        <v>1173</v>
      </c>
      <c r="N900" t="s">
        <v>1</v>
      </c>
      <c r="O900" t="s">
        <v>0</v>
      </c>
      <c r="P900" t="s">
        <v>2918</v>
      </c>
      <c r="Q900" t="s">
        <v>2919</v>
      </c>
      <c r="R900" s="2">
        <v>2895</v>
      </c>
      <c r="S900" s="37">
        <f>Tabla1[[#This Row],[Valor total]]</f>
        <v>2895</v>
      </c>
      <c r="T900" t="s">
        <v>662</v>
      </c>
      <c r="U900" t="s">
        <v>3</v>
      </c>
    </row>
    <row r="901" spans="1:21" x14ac:dyDescent="0.25">
      <c r="A901" t="s">
        <v>2101</v>
      </c>
      <c r="B901" t="str">
        <f>LEFT(Tabla1[[#This Row],[Organización compras]],2)</f>
        <v>PE</v>
      </c>
      <c r="C901" t="s">
        <v>681</v>
      </c>
      <c r="D901">
        <v>802</v>
      </c>
      <c r="E901" t="str">
        <f>VLOOKUP(Tabla1[[#This Row],[Grupo de compras]],'Grupo compras'!$A$1:$B$115,2,FALSE)</f>
        <v>PE Ops Mall</v>
      </c>
      <c r="F901" t="s">
        <v>2803</v>
      </c>
      <c r="G901" t="str">
        <f>LEFT(Tabla1[[#This Row],[Solicitud de pedido]],2)</f>
        <v>12</v>
      </c>
      <c r="H901" t="s">
        <v>2920</v>
      </c>
      <c r="I901" t="s">
        <v>88</v>
      </c>
      <c r="J901" t="s">
        <v>2921</v>
      </c>
      <c r="K901" t="s">
        <v>2922</v>
      </c>
      <c r="L901" s="1">
        <v>46031</v>
      </c>
      <c r="M901" t="s">
        <v>2803</v>
      </c>
      <c r="N901" t="s">
        <v>1</v>
      </c>
      <c r="O901" t="s">
        <v>0</v>
      </c>
      <c r="P901" t="s">
        <v>1300</v>
      </c>
      <c r="Q901" t="s">
        <v>1301</v>
      </c>
      <c r="R901" s="2">
        <v>9950</v>
      </c>
      <c r="S901" s="37">
        <f>Tabla1[[#This Row],[Valor total]]/'T.C.'!$B$2</f>
        <v>2884.0579710144925</v>
      </c>
      <c r="T901" t="s">
        <v>2</v>
      </c>
      <c r="U901" t="s">
        <v>3</v>
      </c>
    </row>
    <row r="902" spans="1:21" x14ac:dyDescent="0.25">
      <c r="A902" t="s">
        <v>7</v>
      </c>
      <c r="B902" t="str">
        <f>LEFT(Tabla1[[#This Row],[Organización compras]],2)</f>
        <v>CL</v>
      </c>
      <c r="C902" t="s">
        <v>339</v>
      </c>
      <c r="D902">
        <v>602</v>
      </c>
      <c r="E902" t="str">
        <f>VLOOKUP(Tabla1[[#This Row],[Grupo de compras]],'Grupo compras'!$A$1:$B$115,2,FALSE)</f>
        <v>CL Ops Mall</v>
      </c>
      <c r="F902" t="s">
        <v>84</v>
      </c>
      <c r="H902" t="s">
        <v>11809</v>
      </c>
      <c r="I902" t="s">
        <v>88</v>
      </c>
      <c r="J902" t="s">
        <v>11810</v>
      </c>
      <c r="K902" t="s">
        <v>11811</v>
      </c>
      <c r="L902" s="1">
        <v>46093</v>
      </c>
      <c r="M902" t="s">
        <v>79</v>
      </c>
      <c r="N902" t="s">
        <v>1</v>
      </c>
      <c r="O902" t="s">
        <v>0</v>
      </c>
      <c r="P902" t="s">
        <v>1209</v>
      </c>
      <c r="Q902" t="s">
        <v>1210</v>
      </c>
      <c r="R902" s="2">
        <v>69.010000000000005</v>
      </c>
      <c r="S902" s="37">
        <f>Tabla1[[#This Row],[Valor total]]/'T.C.'!$B$4</f>
        <v>2875.416666666667</v>
      </c>
      <c r="T902" t="s">
        <v>11</v>
      </c>
      <c r="U902" t="s">
        <v>3</v>
      </c>
    </row>
    <row r="903" spans="1:21" x14ac:dyDescent="0.25">
      <c r="A903" t="s">
        <v>64</v>
      </c>
      <c r="B903" t="str">
        <f>LEFT(Tabla1[[#This Row],[Organización compras]],2)</f>
        <v>CO</v>
      </c>
      <c r="C903" t="s">
        <v>338</v>
      </c>
      <c r="D903">
        <v>702</v>
      </c>
      <c r="E903" t="str">
        <f>VLOOKUP(Tabla1[[#This Row],[Grupo de compras]],'Grupo compras'!$A$1:$B$115,2,FALSE)</f>
        <v>CO Ops Mall</v>
      </c>
      <c r="F903" t="s">
        <v>6553</v>
      </c>
      <c r="H903" t="s">
        <v>11943</v>
      </c>
      <c r="I903" t="s">
        <v>88</v>
      </c>
      <c r="J903" t="s">
        <v>11944</v>
      </c>
      <c r="K903" t="s">
        <v>11945</v>
      </c>
      <c r="L903" s="1">
        <v>46098</v>
      </c>
      <c r="M903" t="s">
        <v>1340</v>
      </c>
      <c r="N903" t="s">
        <v>1</v>
      </c>
      <c r="O903" t="s">
        <v>0</v>
      </c>
      <c r="P903" t="s">
        <v>11946</v>
      </c>
      <c r="Q903" t="s">
        <v>11947</v>
      </c>
      <c r="R903" s="2">
        <v>10562000</v>
      </c>
      <c r="S903" s="37">
        <f>Tabla1[[#This Row],[Valor total]]/'T.C.'!$B$5</f>
        <v>2871.669385535617</v>
      </c>
      <c r="T903" t="s">
        <v>18</v>
      </c>
      <c r="U903" t="s">
        <v>3</v>
      </c>
    </row>
    <row r="904" spans="1:21" x14ac:dyDescent="0.25">
      <c r="A904" t="s">
        <v>717</v>
      </c>
      <c r="B904" t="str">
        <f>LEFT(Tabla1[[#This Row],[Organización compras]],2)</f>
        <v>PE</v>
      </c>
      <c r="C904" t="s">
        <v>340</v>
      </c>
      <c r="D904">
        <v>801</v>
      </c>
      <c r="E904" t="str">
        <f>VLOOKUP(Tabla1[[#This Row],[Grupo de compras]],'Grupo compras'!$A$1:$B$115,2,FALSE)</f>
        <v>PE Center Manager</v>
      </c>
      <c r="F904" t="s">
        <v>1233</v>
      </c>
      <c r="H904" t="s">
        <v>11779</v>
      </c>
      <c r="I904" t="s">
        <v>88</v>
      </c>
      <c r="J904" t="s">
        <v>11780</v>
      </c>
      <c r="K904" t="s">
        <v>7736</v>
      </c>
      <c r="L904" s="1">
        <v>46093</v>
      </c>
      <c r="M904" t="s">
        <v>43</v>
      </c>
      <c r="N904" t="s">
        <v>1</v>
      </c>
      <c r="O904" t="s">
        <v>0</v>
      </c>
      <c r="P904" t="s">
        <v>2181</v>
      </c>
      <c r="Q904" t="s">
        <v>2182</v>
      </c>
      <c r="R904" s="2">
        <v>9904.48</v>
      </c>
      <c r="S904" s="37">
        <f>Tabla1[[#This Row],[Valor total]]/'T.C.'!$B$2</f>
        <v>2870.8637681159416</v>
      </c>
      <c r="T904" t="s">
        <v>2</v>
      </c>
      <c r="U904" t="s">
        <v>3</v>
      </c>
    </row>
    <row r="905" spans="1:21" x14ac:dyDescent="0.25">
      <c r="A905" t="s">
        <v>7</v>
      </c>
      <c r="B905" t="str">
        <f>LEFT(Tabla1[[#This Row],[Organización compras]],2)</f>
        <v>CL</v>
      </c>
      <c r="C905" t="s">
        <v>339</v>
      </c>
      <c r="D905">
        <v>910</v>
      </c>
      <c r="E905" t="str">
        <f>VLOOKUP(Tabla1[[#This Row],[Grupo de compras]],'Grupo compras'!$A$1:$B$115,2,FALSE)</f>
        <v>Corp A. Personas</v>
      </c>
      <c r="F905" t="s">
        <v>76</v>
      </c>
      <c r="G905" t="str">
        <f>LEFT(Tabla1[[#This Row],[Solicitud de pedido]],2)</f>
        <v>12</v>
      </c>
      <c r="H905" t="s">
        <v>2923</v>
      </c>
      <c r="I905" t="s">
        <v>88</v>
      </c>
      <c r="J905" t="s">
        <v>2924</v>
      </c>
      <c r="K905" t="s">
        <v>2925</v>
      </c>
      <c r="L905" s="1">
        <v>46056</v>
      </c>
      <c r="M905" t="s">
        <v>10</v>
      </c>
      <c r="N905" t="s">
        <v>1</v>
      </c>
      <c r="O905" t="s">
        <v>0</v>
      </c>
      <c r="P905" t="s">
        <v>2760</v>
      </c>
      <c r="Q905" t="s">
        <v>2761</v>
      </c>
      <c r="R905" s="2">
        <v>2649167</v>
      </c>
      <c r="S905" s="37">
        <f>Tabla1[[#This Row],[Valor total]]/'T.C.'!$B$3</f>
        <v>2861.0877712138067</v>
      </c>
      <c r="T905" t="s">
        <v>6</v>
      </c>
      <c r="U905" t="s">
        <v>3</v>
      </c>
    </row>
    <row r="906" spans="1:21" x14ac:dyDescent="0.25">
      <c r="A906" t="s">
        <v>71</v>
      </c>
      <c r="B906" t="str">
        <f>LEFT(Tabla1[[#This Row],[Organización compras]],2)</f>
        <v>CO</v>
      </c>
      <c r="C906" t="s">
        <v>338</v>
      </c>
      <c r="D906">
        <v>715</v>
      </c>
      <c r="E906" t="str">
        <f>VLOOKUP(Tabla1[[#This Row],[Grupo de compras]],'Grupo compras'!$A$1:$B$115,2,FALSE)</f>
        <v>CO Gcia Inmob</v>
      </c>
      <c r="F906" t="s">
        <v>1359</v>
      </c>
      <c r="H906" t="s">
        <v>11933</v>
      </c>
      <c r="I906" t="s">
        <v>89</v>
      </c>
      <c r="J906" t="s">
        <v>11934</v>
      </c>
      <c r="K906" t="s">
        <v>11936</v>
      </c>
      <c r="L906" s="1">
        <v>46098</v>
      </c>
      <c r="M906" t="s">
        <v>1359</v>
      </c>
      <c r="N906" t="s">
        <v>1</v>
      </c>
      <c r="O906" t="s">
        <v>0</v>
      </c>
      <c r="P906" t="s">
        <v>7670</v>
      </c>
      <c r="Q906" t="s">
        <v>7671</v>
      </c>
      <c r="R906" s="2">
        <v>10505430</v>
      </c>
      <c r="S906" s="37">
        <f>Tabla1[[#This Row],[Valor total]]/'T.C.'!$B$5</f>
        <v>2856.2887438825451</v>
      </c>
      <c r="T906" t="s">
        <v>18</v>
      </c>
      <c r="U906" t="s">
        <v>3</v>
      </c>
    </row>
    <row r="907" spans="1:21" x14ac:dyDescent="0.25">
      <c r="A907" t="s">
        <v>1498</v>
      </c>
      <c r="B907" t="str">
        <f>LEFT(Tabla1[[#This Row],[Organización compras]],2)</f>
        <v>PE</v>
      </c>
      <c r="C907" t="s">
        <v>340</v>
      </c>
      <c r="D907">
        <v>803</v>
      </c>
      <c r="E907" t="str">
        <f>VLOOKUP(Tabla1[[#This Row],[Grupo de compras]],'Grupo compras'!$A$1:$B$115,2,FALSE)</f>
        <v>PE Ops Out/Strips</v>
      </c>
      <c r="F907" t="s">
        <v>926</v>
      </c>
      <c r="G907" t="str">
        <f>LEFT(Tabla1[[#This Row],[Solicitud de pedido]],2)</f>
        <v>12</v>
      </c>
      <c r="H907" t="s">
        <v>2926</v>
      </c>
      <c r="I907" t="s">
        <v>88</v>
      </c>
      <c r="J907" t="s">
        <v>2927</v>
      </c>
      <c r="K907" t="s">
        <v>2928</v>
      </c>
      <c r="L907" s="1">
        <v>46090</v>
      </c>
      <c r="M907" t="s">
        <v>930</v>
      </c>
      <c r="N907" t="s">
        <v>1</v>
      </c>
      <c r="O907" t="s">
        <v>0</v>
      </c>
      <c r="P907" t="s">
        <v>931</v>
      </c>
      <c r="Q907" t="s">
        <v>932</v>
      </c>
      <c r="R907" s="2">
        <v>9785</v>
      </c>
      <c r="S907" s="37">
        <f>Tabla1[[#This Row],[Valor total]]/'T.C.'!$B$2</f>
        <v>2836.231884057971</v>
      </c>
      <c r="T907" t="s">
        <v>2</v>
      </c>
      <c r="U907" t="s">
        <v>3</v>
      </c>
    </row>
    <row r="908" spans="1:21" x14ac:dyDescent="0.25">
      <c r="A908" t="s">
        <v>2929</v>
      </c>
      <c r="B908" t="str">
        <f>LEFT(Tabla1[[#This Row],[Organización compras]],2)</f>
        <v>CL</v>
      </c>
      <c r="C908" t="s">
        <v>339</v>
      </c>
      <c r="D908">
        <v>602</v>
      </c>
      <c r="E908" t="str">
        <f>VLOOKUP(Tabla1[[#This Row],[Grupo de compras]],'Grupo compras'!$A$1:$B$115,2,FALSE)</f>
        <v>CL Ops Mall</v>
      </c>
      <c r="F908" t="s">
        <v>2930</v>
      </c>
      <c r="G908" t="str">
        <f>LEFT(Tabla1[[#This Row],[Solicitud de pedido]],2)</f>
        <v>12</v>
      </c>
      <c r="H908" t="s">
        <v>2931</v>
      </c>
      <c r="I908" t="s">
        <v>88</v>
      </c>
      <c r="J908" t="s">
        <v>2932</v>
      </c>
      <c r="K908" t="s">
        <v>2933</v>
      </c>
      <c r="L908" s="1">
        <v>46035</v>
      </c>
      <c r="M908" t="s">
        <v>15</v>
      </c>
      <c r="N908" t="s">
        <v>1</v>
      </c>
      <c r="O908" t="s">
        <v>0</v>
      </c>
      <c r="P908" t="s">
        <v>807</v>
      </c>
      <c r="Q908" t="s">
        <v>808</v>
      </c>
      <c r="R908" s="2">
        <v>2610866</v>
      </c>
      <c r="S908" s="37">
        <f>Tabla1[[#This Row],[Valor total]]/'T.C.'!$B$3</f>
        <v>2819.722873219358</v>
      </c>
      <c r="T908" t="s">
        <v>6</v>
      </c>
      <c r="U908" t="s">
        <v>3</v>
      </c>
    </row>
    <row r="909" spans="1:21" x14ac:dyDescent="0.25">
      <c r="A909" t="s">
        <v>7</v>
      </c>
      <c r="B909" t="str">
        <f>LEFT(Tabla1[[#This Row],[Organización compras]],2)</f>
        <v>CL</v>
      </c>
      <c r="C909" t="s">
        <v>339</v>
      </c>
      <c r="D909">
        <v>604</v>
      </c>
      <c r="E909" t="str">
        <f>VLOOKUP(Tabla1[[#This Row],[Grupo de compras]],'Grupo compras'!$A$1:$B$115,2,FALSE)</f>
        <v>CL Marketing Mall</v>
      </c>
      <c r="F909" t="s">
        <v>1585</v>
      </c>
      <c r="G909" t="str">
        <f>LEFT(Tabla1[[#This Row],[Solicitud de pedido]],2)</f>
        <v>12</v>
      </c>
      <c r="H909" t="s">
        <v>2934</v>
      </c>
      <c r="I909" t="s">
        <v>88</v>
      </c>
      <c r="J909" t="s">
        <v>2935</v>
      </c>
      <c r="K909" t="s">
        <v>2936</v>
      </c>
      <c r="L909" s="1">
        <v>46043</v>
      </c>
      <c r="M909" t="s">
        <v>1054</v>
      </c>
      <c r="N909" t="s">
        <v>1</v>
      </c>
      <c r="O909" t="s">
        <v>0</v>
      </c>
      <c r="P909" t="s">
        <v>2937</v>
      </c>
      <c r="Q909" t="s">
        <v>2938</v>
      </c>
      <c r="R909" s="2">
        <v>2580000</v>
      </c>
      <c r="S909" s="37">
        <f>Tabla1[[#This Row],[Valor total]]/'T.C.'!$B$3</f>
        <v>2786.3877398939444</v>
      </c>
      <c r="T909" t="s">
        <v>6</v>
      </c>
      <c r="U909" t="s">
        <v>3</v>
      </c>
    </row>
    <row r="910" spans="1:21" x14ac:dyDescent="0.25">
      <c r="A910" t="s">
        <v>12</v>
      </c>
      <c r="B910" t="str">
        <f>LEFT(Tabla1[[#This Row],[Organización compras]],2)</f>
        <v>PE</v>
      </c>
      <c r="C910" t="s">
        <v>340</v>
      </c>
      <c r="D910">
        <v>914</v>
      </c>
      <c r="E910" t="str">
        <f>VLOOKUP(Tabla1[[#This Row],[Grupo de compras]],'Grupo compras'!$A$1:$B$115,2,FALSE)</f>
        <v>Corp Explo. TI</v>
      </c>
      <c r="F910" t="s">
        <v>1144</v>
      </c>
      <c r="G910" t="str">
        <f>LEFT(Tabla1[[#This Row],[Solicitud de pedido]],2)</f>
        <v>14</v>
      </c>
      <c r="H910" t="s">
        <v>2939</v>
      </c>
      <c r="I910" t="s">
        <v>88</v>
      </c>
      <c r="J910" t="s">
        <v>2940</v>
      </c>
      <c r="K910" t="s">
        <v>2941</v>
      </c>
      <c r="L910" s="1">
        <v>46071</v>
      </c>
      <c r="M910" t="s">
        <v>1144</v>
      </c>
      <c r="N910" t="s">
        <v>46</v>
      </c>
      <c r="O910" t="s">
        <v>5</v>
      </c>
      <c r="P910" t="s">
        <v>1271</v>
      </c>
      <c r="Q910" t="s">
        <v>1272</v>
      </c>
      <c r="R910" s="2">
        <v>9600</v>
      </c>
      <c r="S910" s="37">
        <f>Tabla1[[#This Row],[Valor total]]/'T.C.'!$B$2</f>
        <v>2782.608695652174</v>
      </c>
      <c r="T910" t="s">
        <v>2</v>
      </c>
      <c r="U910" t="s">
        <v>3</v>
      </c>
    </row>
    <row r="911" spans="1:21" x14ac:dyDescent="0.25">
      <c r="A911" t="s">
        <v>1325</v>
      </c>
      <c r="B911" t="str">
        <f>LEFT(Tabla1[[#This Row],[Organización compras]],2)</f>
        <v>CL</v>
      </c>
      <c r="C911" t="s">
        <v>339</v>
      </c>
      <c r="D911">
        <v>602</v>
      </c>
      <c r="E911" t="str">
        <f>VLOOKUP(Tabla1[[#This Row],[Grupo de compras]],'Grupo compras'!$A$1:$B$115,2,FALSE)</f>
        <v>CL Ops Mall</v>
      </c>
      <c r="F911" t="s">
        <v>2942</v>
      </c>
      <c r="G911" t="str">
        <f>LEFT(Tabla1[[#This Row],[Solicitud de pedido]],2)</f>
        <v>12</v>
      </c>
      <c r="H911" t="s">
        <v>2943</v>
      </c>
      <c r="I911" t="s">
        <v>88</v>
      </c>
      <c r="J911" t="s">
        <v>2944</v>
      </c>
      <c r="K911" t="s">
        <v>2945</v>
      </c>
      <c r="L911" s="1">
        <v>46090</v>
      </c>
      <c r="M911" t="s">
        <v>2942</v>
      </c>
      <c r="N911" t="s">
        <v>1</v>
      </c>
      <c r="O911" t="s">
        <v>0</v>
      </c>
      <c r="P911" t="s">
        <v>2207</v>
      </c>
      <c r="Q911" t="s">
        <v>2208</v>
      </c>
      <c r="R911" s="2">
        <v>66.510000000000005</v>
      </c>
      <c r="S911" s="37">
        <f>Tabla1[[#This Row],[Valor total]]/'T.C.'!$B$4</f>
        <v>2771.25</v>
      </c>
      <c r="T911" t="s">
        <v>11</v>
      </c>
      <c r="U911" t="s">
        <v>3</v>
      </c>
    </row>
    <row r="912" spans="1:21" x14ac:dyDescent="0.25">
      <c r="A912" t="s">
        <v>86</v>
      </c>
      <c r="B912" t="str">
        <f>LEFT(Tabla1[[#This Row],[Organización compras]],2)</f>
        <v>CL</v>
      </c>
      <c r="C912" t="s">
        <v>339</v>
      </c>
      <c r="D912">
        <v>602</v>
      </c>
      <c r="E912" t="str">
        <f>VLOOKUP(Tabla1[[#This Row],[Grupo de compras]],'Grupo compras'!$A$1:$B$115,2,FALSE)</f>
        <v>CL Ops Mall</v>
      </c>
      <c r="F912" t="s">
        <v>12288</v>
      </c>
      <c r="H912" t="s">
        <v>12289</v>
      </c>
      <c r="I912" t="s">
        <v>88</v>
      </c>
      <c r="J912" t="s">
        <v>12290</v>
      </c>
      <c r="K912" t="s">
        <v>12291</v>
      </c>
      <c r="L912" s="1">
        <v>46097</v>
      </c>
      <c r="M912" t="s">
        <v>220</v>
      </c>
      <c r="N912" t="s">
        <v>1</v>
      </c>
      <c r="O912" t="s">
        <v>0</v>
      </c>
      <c r="P912" t="s">
        <v>252</v>
      </c>
      <c r="Q912" t="s">
        <v>253</v>
      </c>
      <c r="R912" s="2">
        <v>2531029</v>
      </c>
      <c r="S912" s="37">
        <f>Tabla1[[#This Row],[Valor total]]/'T.C.'!$B$3</f>
        <v>2733.4992926031127</v>
      </c>
      <c r="T912" t="s">
        <v>6</v>
      </c>
      <c r="U912" t="s">
        <v>3</v>
      </c>
    </row>
    <row r="913" spans="1:21" x14ac:dyDescent="0.25">
      <c r="A913" t="s">
        <v>377</v>
      </c>
      <c r="B913" t="str">
        <f>LEFT(Tabla1[[#This Row],[Organización compras]],2)</f>
        <v>PE</v>
      </c>
      <c r="C913" t="s">
        <v>340</v>
      </c>
      <c r="D913">
        <v>816</v>
      </c>
      <c r="E913" t="str">
        <f>VLOOKUP(Tabla1[[#This Row],[Grupo de compras]],'Grupo compras'!$A$1:$B$115,2,FALSE)</f>
        <v>PE Sgcia Infra</v>
      </c>
      <c r="F913" t="s">
        <v>378</v>
      </c>
      <c r="G913" t="str">
        <f>LEFT(Tabla1[[#This Row],[Solicitud de pedido]],2)</f>
        <v>12</v>
      </c>
      <c r="H913" t="s">
        <v>2946</v>
      </c>
      <c r="I913" t="s">
        <v>88</v>
      </c>
      <c r="J913" t="s">
        <v>2947</v>
      </c>
      <c r="K913" t="s">
        <v>2948</v>
      </c>
      <c r="L913" s="1">
        <v>46050</v>
      </c>
      <c r="M913" t="s">
        <v>400</v>
      </c>
      <c r="N913" t="s">
        <v>1</v>
      </c>
      <c r="O913" t="s">
        <v>5</v>
      </c>
      <c r="P913" t="s">
        <v>2074</v>
      </c>
      <c r="Q913" t="s">
        <v>2075</v>
      </c>
      <c r="R913" s="2">
        <v>9384</v>
      </c>
      <c r="S913" s="37">
        <f>Tabla1[[#This Row],[Valor total]]/'T.C.'!$B$2</f>
        <v>2720</v>
      </c>
      <c r="T913" t="s">
        <v>2</v>
      </c>
      <c r="U913" t="s">
        <v>3</v>
      </c>
    </row>
    <row r="914" spans="1:21" x14ac:dyDescent="0.25">
      <c r="A914" t="s">
        <v>31</v>
      </c>
      <c r="B914" t="str">
        <f>LEFT(Tabla1[[#This Row],[Organización compras]],2)</f>
        <v>CO</v>
      </c>
      <c r="C914" t="s">
        <v>338</v>
      </c>
      <c r="D914">
        <v>711</v>
      </c>
      <c r="E914" t="str">
        <f>VLOOKUP(Tabla1[[#This Row],[Grupo de compras]],'Grupo compras'!$A$1:$B$115,2,FALSE)</f>
        <v>CO A.Finanzas</v>
      </c>
      <c r="F914" t="s">
        <v>11948</v>
      </c>
      <c r="H914" t="s">
        <v>11961</v>
      </c>
      <c r="I914" t="s">
        <v>88</v>
      </c>
      <c r="J914" t="s">
        <v>11962</v>
      </c>
      <c r="K914" t="s">
        <v>11963</v>
      </c>
      <c r="L914" s="1">
        <v>46098</v>
      </c>
      <c r="M914" t="s">
        <v>10947</v>
      </c>
      <c r="N914" t="s">
        <v>1</v>
      </c>
      <c r="O914" t="s">
        <v>2759</v>
      </c>
      <c r="P914" t="s">
        <v>11952</v>
      </c>
      <c r="Q914" t="s">
        <v>11953</v>
      </c>
      <c r="R914" s="2">
        <v>10000000</v>
      </c>
      <c r="S914" s="37">
        <f>Tabla1[[#This Row],[Valor total]]/'T.C.'!$B$5</f>
        <v>2718.8689505165853</v>
      </c>
      <c r="T914" t="s">
        <v>18</v>
      </c>
      <c r="U914" t="s">
        <v>3</v>
      </c>
    </row>
    <row r="915" spans="1:21" x14ac:dyDescent="0.25">
      <c r="A915" t="s">
        <v>63</v>
      </c>
      <c r="B915" t="str">
        <f>LEFT(Tabla1[[#This Row],[Organización compras]],2)</f>
        <v>CO</v>
      </c>
      <c r="C915" t="s">
        <v>338</v>
      </c>
      <c r="D915">
        <v>711</v>
      </c>
      <c r="E915" t="str">
        <f>VLOOKUP(Tabla1[[#This Row],[Grupo de compras]],'Grupo compras'!$A$1:$B$115,2,FALSE)</f>
        <v>CO A.Finanzas</v>
      </c>
      <c r="F915" t="s">
        <v>11948</v>
      </c>
      <c r="H915" t="s">
        <v>11964</v>
      </c>
      <c r="I915" t="s">
        <v>88</v>
      </c>
      <c r="J915" t="s">
        <v>11965</v>
      </c>
      <c r="K915" t="s">
        <v>11966</v>
      </c>
      <c r="L915" s="1">
        <v>46098</v>
      </c>
      <c r="M915" t="s">
        <v>10947</v>
      </c>
      <c r="N915" t="s">
        <v>1</v>
      </c>
      <c r="O915" t="s">
        <v>0</v>
      </c>
      <c r="P915" t="s">
        <v>11952</v>
      </c>
      <c r="Q915" t="s">
        <v>11953</v>
      </c>
      <c r="R915" s="2">
        <v>10000000</v>
      </c>
      <c r="S915" s="37">
        <f>Tabla1[[#This Row],[Valor total]]/'T.C.'!$B$5</f>
        <v>2718.8689505165853</v>
      </c>
      <c r="T915" t="s">
        <v>18</v>
      </c>
      <c r="U915" t="s">
        <v>3</v>
      </c>
    </row>
    <row r="916" spans="1:21" x14ac:dyDescent="0.25">
      <c r="A916" t="s">
        <v>12</v>
      </c>
      <c r="B916" t="str">
        <f>LEFT(Tabla1[[#This Row],[Organización compras]],2)</f>
        <v>PE</v>
      </c>
      <c r="C916" t="s">
        <v>340</v>
      </c>
      <c r="D916">
        <v>802</v>
      </c>
      <c r="E916" t="str">
        <f>VLOOKUP(Tabla1[[#This Row],[Grupo de compras]],'Grupo compras'!$A$1:$B$115,2,FALSE)</f>
        <v>PE Ops Mall</v>
      </c>
      <c r="F916" t="s">
        <v>9282</v>
      </c>
      <c r="H916" t="s">
        <v>12716</v>
      </c>
      <c r="I916" t="s">
        <v>88</v>
      </c>
      <c r="J916" t="s">
        <v>12717</v>
      </c>
      <c r="K916" t="s">
        <v>12718</v>
      </c>
      <c r="L916" s="1">
        <v>46099</v>
      </c>
      <c r="M916" t="s">
        <v>14</v>
      </c>
      <c r="N916" t="s">
        <v>1</v>
      </c>
      <c r="O916" t="s">
        <v>0</v>
      </c>
      <c r="P916" t="s">
        <v>1011</v>
      </c>
      <c r="Q916" t="s">
        <v>1012</v>
      </c>
      <c r="R916" s="2">
        <v>9367.09</v>
      </c>
      <c r="S916" s="37">
        <f>Tabla1[[#This Row],[Valor total]]/'T.C.'!$B$2</f>
        <v>2715.0985507246378</v>
      </c>
      <c r="T916" t="s">
        <v>2</v>
      </c>
      <c r="U916" t="s">
        <v>3</v>
      </c>
    </row>
    <row r="917" spans="1:21" x14ac:dyDescent="0.25">
      <c r="A917" t="s">
        <v>63</v>
      </c>
      <c r="B917" t="str">
        <f>LEFT(Tabla1[[#This Row],[Organización compras]],2)</f>
        <v>CO</v>
      </c>
      <c r="C917" t="s">
        <v>338</v>
      </c>
      <c r="D917">
        <v>702</v>
      </c>
      <c r="E917" t="str">
        <f>VLOOKUP(Tabla1[[#This Row],[Grupo de compras]],'Grupo compras'!$A$1:$B$115,2,FALSE)</f>
        <v>CO Ops Mall</v>
      </c>
      <c r="F917" t="s">
        <v>1281</v>
      </c>
      <c r="G917" t="str">
        <f>LEFT(Tabla1[[#This Row],[Solicitud de pedido]],2)</f>
        <v>12</v>
      </c>
      <c r="H917" t="s">
        <v>2949</v>
      </c>
      <c r="I917" t="s">
        <v>88</v>
      </c>
      <c r="J917" t="s">
        <v>2950</v>
      </c>
      <c r="K917" t="s">
        <v>2951</v>
      </c>
      <c r="L917" s="1">
        <v>46059</v>
      </c>
      <c r="M917" t="s">
        <v>1067</v>
      </c>
      <c r="N917" t="s">
        <v>1</v>
      </c>
      <c r="O917" t="s">
        <v>0</v>
      </c>
      <c r="P917" t="s">
        <v>1783</v>
      </c>
      <c r="Q917" t="s">
        <v>1784</v>
      </c>
      <c r="R917" s="2">
        <v>9985167</v>
      </c>
      <c r="S917" s="37">
        <f>Tabla1[[#This Row],[Valor total]]/'T.C.'!$B$5</f>
        <v>2714.836052202284</v>
      </c>
      <c r="T917" t="s">
        <v>18</v>
      </c>
      <c r="U917" t="s">
        <v>3</v>
      </c>
    </row>
    <row r="918" spans="1:21" x14ac:dyDescent="0.25">
      <c r="A918" t="s">
        <v>63</v>
      </c>
      <c r="B918" t="str">
        <f>LEFT(Tabla1[[#This Row],[Organización compras]],2)</f>
        <v>CO</v>
      </c>
      <c r="C918" t="s">
        <v>338</v>
      </c>
      <c r="D918">
        <v>702</v>
      </c>
      <c r="E918" t="str">
        <f>VLOOKUP(Tabla1[[#This Row],[Grupo de compras]],'Grupo compras'!$A$1:$B$115,2,FALSE)</f>
        <v>CO Ops Mall</v>
      </c>
      <c r="F918" t="s">
        <v>1281</v>
      </c>
      <c r="G918" t="str">
        <f>LEFT(Tabla1[[#This Row],[Solicitud de pedido]],2)</f>
        <v>12</v>
      </c>
      <c r="H918" t="s">
        <v>2952</v>
      </c>
      <c r="I918" t="s">
        <v>88</v>
      </c>
      <c r="J918" t="s">
        <v>2953</v>
      </c>
      <c r="K918" t="s">
        <v>2954</v>
      </c>
      <c r="L918" s="1">
        <v>46059</v>
      </c>
      <c r="M918" t="s">
        <v>1067</v>
      </c>
      <c r="N918" t="s">
        <v>1</v>
      </c>
      <c r="O918" t="s">
        <v>0</v>
      </c>
      <c r="P918" t="s">
        <v>1783</v>
      </c>
      <c r="Q918" t="s">
        <v>1784</v>
      </c>
      <c r="R918" s="2">
        <v>9985167</v>
      </c>
      <c r="S918" s="37">
        <f>Tabla1[[#This Row],[Valor total]]/'T.C.'!$B$5</f>
        <v>2714.836052202284</v>
      </c>
      <c r="T918" t="s">
        <v>18</v>
      </c>
      <c r="U918" t="s">
        <v>3</v>
      </c>
    </row>
    <row r="919" spans="1:21" x14ac:dyDescent="0.25">
      <c r="A919" t="s">
        <v>7</v>
      </c>
      <c r="B919" t="str">
        <f>LEFT(Tabla1[[#This Row],[Organización compras]],2)</f>
        <v>CL</v>
      </c>
      <c r="C919" t="s">
        <v>339</v>
      </c>
      <c r="D919">
        <v>914</v>
      </c>
      <c r="E919" t="str">
        <f>VLOOKUP(Tabla1[[#This Row],[Grupo de compras]],'Grupo compras'!$A$1:$B$115,2,FALSE)</f>
        <v>Corp Explo. TI</v>
      </c>
      <c r="F919" t="s">
        <v>359</v>
      </c>
      <c r="H919" t="s">
        <v>2955</v>
      </c>
      <c r="I919" t="s">
        <v>88</v>
      </c>
      <c r="J919" t="s">
        <v>2956</v>
      </c>
      <c r="K919" t="s">
        <v>2957</v>
      </c>
      <c r="L919" s="1">
        <v>46092</v>
      </c>
      <c r="M919" t="s">
        <v>359</v>
      </c>
      <c r="N919" t="s">
        <v>1</v>
      </c>
      <c r="O919" t="s">
        <v>5</v>
      </c>
      <c r="P919" t="s">
        <v>417</v>
      </c>
      <c r="Q919" t="s">
        <v>418</v>
      </c>
      <c r="R919" s="2">
        <v>65</v>
      </c>
      <c r="S919" s="37">
        <f>Tabla1[[#This Row],[Valor total]]/'T.C.'!$B$4</f>
        <v>2708.3333333333335</v>
      </c>
      <c r="T919" t="s">
        <v>11</v>
      </c>
      <c r="U919" t="s">
        <v>3</v>
      </c>
    </row>
    <row r="920" spans="1:21" x14ac:dyDescent="0.25">
      <c r="A920" t="s">
        <v>7</v>
      </c>
      <c r="B920" t="str">
        <f>LEFT(Tabla1[[#This Row],[Organización compras]],2)</f>
        <v>CL</v>
      </c>
      <c r="C920" t="s">
        <v>339</v>
      </c>
      <c r="D920">
        <v>602</v>
      </c>
      <c r="E920" t="str">
        <f>VLOOKUP(Tabla1[[#This Row],[Grupo de compras]],'Grupo compras'!$A$1:$B$115,2,FALSE)</f>
        <v>CL Ops Mall</v>
      </c>
      <c r="F920" t="s">
        <v>84</v>
      </c>
      <c r="H920" t="s">
        <v>12957</v>
      </c>
      <c r="I920" t="s">
        <v>88</v>
      </c>
      <c r="J920" t="s">
        <v>12958</v>
      </c>
      <c r="K920" t="s">
        <v>12959</v>
      </c>
      <c r="L920" s="1">
        <v>46100</v>
      </c>
      <c r="M920" t="s">
        <v>79</v>
      </c>
      <c r="N920" t="s">
        <v>1</v>
      </c>
      <c r="O920" t="s">
        <v>0</v>
      </c>
      <c r="P920" t="s">
        <v>2114</v>
      </c>
      <c r="Q920" t="s">
        <v>2115</v>
      </c>
      <c r="R920" s="2">
        <v>2506832</v>
      </c>
      <c r="S920" s="37">
        <f>Tabla1[[#This Row],[Valor total]]/'T.C.'!$B$3</f>
        <v>2707.3666475867508</v>
      </c>
      <c r="T920" t="s">
        <v>6</v>
      </c>
      <c r="U920" t="s">
        <v>3</v>
      </c>
    </row>
    <row r="921" spans="1:21" x14ac:dyDescent="0.25">
      <c r="A921" t="s">
        <v>7</v>
      </c>
      <c r="B921" t="str">
        <f>LEFT(Tabla1[[#This Row],[Organización compras]],2)</f>
        <v>CL</v>
      </c>
      <c r="C921" t="s">
        <v>339</v>
      </c>
      <c r="D921">
        <v>604</v>
      </c>
      <c r="E921" t="str">
        <f>VLOOKUP(Tabla1[[#This Row],[Grupo de compras]],'Grupo compras'!$A$1:$B$115,2,FALSE)</f>
        <v>CL Marketing Mall</v>
      </c>
      <c r="F921" t="s">
        <v>59</v>
      </c>
      <c r="G921" t="str">
        <f>LEFT(Tabla1[[#This Row],[Solicitud de pedido]],2)</f>
        <v>12</v>
      </c>
      <c r="H921" t="s">
        <v>2958</v>
      </c>
      <c r="I921" t="s">
        <v>88</v>
      </c>
      <c r="J921" t="s">
        <v>2959</v>
      </c>
      <c r="K921" t="s">
        <v>2960</v>
      </c>
      <c r="L921" s="1">
        <v>46035</v>
      </c>
      <c r="M921" t="s">
        <v>59</v>
      </c>
      <c r="N921" t="s">
        <v>1</v>
      </c>
      <c r="O921" t="s">
        <v>0</v>
      </c>
      <c r="P921" t="s">
        <v>2389</v>
      </c>
      <c r="Q921" t="s">
        <v>2390</v>
      </c>
      <c r="R921" s="2">
        <v>2500000</v>
      </c>
      <c r="S921" s="37">
        <f>Tabla1[[#This Row],[Valor total]]/'T.C.'!$B$3</f>
        <v>2699.9881200522718</v>
      </c>
      <c r="T921" t="s">
        <v>6</v>
      </c>
      <c r="U921" t="s">
        <v>3</v>
      </c>
    </row>
    <row r="922" spans="1:21" x14ac:dyDescent="0.25">
      <c r="A922" t="s">
        <v>7</v>
      </c>
      <c r="B922" t="str">
        <f>LEFT(Tabla1[[#This Row],[Organización compras]],2)</f>
        <v>CL</v>
      </c>
      <c r="C922" t="s">
        <v>339</v>
      </c>
      <c r="D922">
        <v>926</v>
      </c>
      <c r="E922" t="str">
        <f>VLOOKUP(Tabla1[[#This Row],[Grupo de compras]],'Grupo compras'!$A$1:$B$115,2,FALSE)</f>
        <v>Corp Exp Clientes</v>
      </c>
      <c r="F922" t="s">
        <v>2236</v>
      </c>
      <c r="G922" t="str">
        <f>LEFT(Tabla1[[#This Row],[Solicitud de pedido]],2)</f>
        <v>12</v>
      </c>
      <c r="H922" t="s">
        <v>2961</v>
      </c>
      <c r="I922" t="s">
        <v>88</v>
      </c>
      <c r="J922" t="s">
        <v>2962</v>
      </c>
      <c r="K922" t="s">
        <v>2963</v>
      </c>
      <c r="L922" s="1">
        <v>46055</v>
      </c>
      <c r="M922" t="s">
        <v>10</v>
      </c>
      <c r="N922" t="s">
        <v>1</v>
      </c>
      <c r="O922" t="s">
        <v>0</v>
      </c>
      <c r="P922" t="s">
        <v>2964</v>
      </c>
      <c r="Q922" t="s">
        <v>2965</v>
      </c>
      <c r="R922" s="2">
        <v>2500000</v>
      </c>
      <c r="S922" s="37">
        <f>Tabla1[[#This Row],[Valor total]]/'T.C.'!$B$3</f>
        <v>2699.9881200522718</v>
      </c>
      <c r="T922" t="s">
        <v>6</v>
      </c>
      <c r="U922" t="s">
        <v>3</v>
      </c>
    </row>
    <row r="923" spans="1:21" x14ac:dyDescent="0.25">
      <c r="A923" t="s">
        <v>50</v>
      </c>
      <c r="B923" t="str">
        <f>LEFT(Tabla1[[#This Row],[Organización compras]],2)</f>
        <v>CL</v>
      </c>
      <c r="C923" t="s">
        <v>339</v>
      </c>
      <c r="D923">
        <v>604</v>
      </c>
      <c r="E923" t="str">
        <f>VLOOKUP(Tabla1[[#This Row],[Grupo de compras]],'Grupo compras'!$A$1:$B$115,2,FALSE)</f>
        <v>CL Marketing Mall</v>
      </c>
      <c r="F923" t="s">
        <v>2966</v>
      </c>
      <c r="G923" t="str">
        <f>LEFT(Tabla1[[#This Row],[Solicitud de pedido]],2)</f>
        <v>14</v>
      </c>
      <c r="H923" t="s">
        <v>2967</v>
      </c>
      <c r="I923" t="s">
        <v>88</v>
      </c>
      <c r="J923" t="s">
        <v>2968</v>
      </c>
      <c r="K923" t="s">
        <v>2969</v>
      </c>
      <c r="L923" s="1">
        <v>46042</v>
      </c>
      <c r="M923" t="s">
        <v>1054</v>
      </c>
      <c r="N923" t="s">
        <v>46</v>
      </c>
      <c r="O923" t="s">
        <v>0</v>
      </c>
      <c r="P923" t="s">
        <v>2970</v>
      </c>
      <c r="Q923" t="s">
        <v>2971</v>
      </c>
      <c r="R923" s="2">
        <v>2500000</v>
      </c>
      <c r="S923" s="37">
        <f>Tabla1[[#This Row],[Valor total]]/'T.C.'!$B$3</f>
        <v>2699.9881200522718</v>
      </c>
      <c r="T923" t="s">
        <v>6</v>
      </c>
      <c r="U923" t="s">
        <v>3</v>
      </c>
    </row>
    <row r="924" spans="1:21" x14ac:dyDescent="0.25">
      <c r="A924" t="s">
        <v>50</v>
      </c>
      <c r="B924" t="str">
        <f>LEFT(Tabla1[[#This Row],[Organización compras]],2)</f>
        <v>CL</v>
      </c>
      <c r="C924" t="s">
        <v>339</v>
      </c>
      <c r="D924">
        <v>604</v>
      </c>
      <c r="E924" t="str">
        <f>VLOOKUP(Tabla1[[#This Row],[Grupo de compras]],'Grupo compras'!$A$1:$B$115,2,FALSE)</f>
        <v>CL Marketing Mall</v>
      </c>
      <c r="F924" t="s">
        <v>2966</v>
      </c>
      <c r="G924" t="str">
        <f>LEFT(Tabla1[[#This Row],[Solicitud de pedido]],2)</f>
        <v>14</v>
      </c>
      <c r="H924" t="s">
        <v>2967</v>
      </c>
      <c r="I924" t="s">
        <v>89</v>
      </c>
      <c r="J924" t="s">
        <v>2968</v>
      </c>
      <c r="K924" t="s">
        <v>2969</v>
      </c>
      <c r="L924" s="1">
        <v>46042</v>
      </c>
      <c r="M924" t="s">
        <v>1054</v>
      </c>
      <c r="N924" t="s">
        <v>46</v>
      </c>
      <c r="O924" t="s">
        <v>0</v>
      </c>
      <c r="P924" t="s">
        <v>2970</v>
      </c>
      <c r="Q924" t="s">
        <v>2971</v>
      </c>
      <c r="R924" s="2">
        <v>2500000</v>
      </c>
      <c r="S924" s="37">
        <f>Tabla1[[#This Row],[Valor total]]/'T.C.'!$B$3</f>
        <v>2699.9881200522718</v>
      </c>
      <c r="T924" t="s">
        <v>6</v>
      </c>
      <c r="U924" t="s">
        <v>3</v>
      </c>
    </row>
    <row r="925" spans="1:21" x14ac:dyDescent="0.25">
      <c r="A925" t="s">
        <v>50</v>
      </c>
      <c r="B925" t="str">
        <f>LEFT(Tabla1[[#This Row],[Organización compras]],2)</f>
        <v>CL</v>
      </c>
      <c r="C925" t="s">
        <v>339</v>
      </c>
      <c r="D925">
        <v>604</v>
      </c>
      <c r="E925" t="str">
        <f>VLOOKUP(Tabla1[[#This Row],[Grupo de compras]],'Grupo compras'!$A$1:$B$115,2,FALSE)</f>
        <v>CL Marketing Mall</v>
      </c>
      <c r="F925" t="s">
        <v>2966</v>
      </c>
      <c r="G925" t="str">
        <f>LEFT(Tabla1[[#This Row],[Solicitud de pedido]],2)</f>
        <v>14</v>
      </c>
      <c r="H925" t="s">
        <v>2967</v>
      </c>
      <c r="I925" t="s">
        <v>99</v>
      </c>
      <c r="J925" t="s">
        <v>2968</v>
      </c>
      <c r="K925" t="s">
        <v>2969</v>
      </c>
      <c r="L925" s="1">
        <v>46042</v>
      </c>
      <c r="M925" t="s">
        <v>1054</v>
      </c>
      <c r="N925" t="s">
        <v>46</v>
      </c>
      <c r="O925" t="s">
        <v>0</v>
      </c>
      <c r="P925" t="s">
        <v>2970</v>
      </c>
      <c r="Q925" t="s">
        <v>2971</v>
      </c>
      <c r="R925" s="2">
        <v>2500000</v>
      </c>
      <c r="S925" s="37">
        <f>Tabla1[[#This Row],[Valor total]]/'T.C.'!$B$3</f>
        <v>2699.9881200522718</v>
      </c>
      <c r="T925" t="s">
        <v>6</v>
      </c>
      <c r="U925" t="s">
        <v>3</v>
      </c>
    </row>
    <row r="926" spans="1:21" x14ac:dyDescent="0.25">
      <c r="A926" t="s">
        <v>50</v>
      </c>
      <c r="B926" t="str">
        <f>LEFT(Tabla1[[#This Row],[Organización compras]],2)</f>
        <v>CL</v>
      </c>
      <c r="C926" t="s">
        <v>339</v>
      </c>
      <c r="D926">
        <v>604</v>
      </c>
      <c r="E926" t="str">
        <f>VLOOKUP(Tabla1[[#This Row],[Grupo de compras]],'Grupo compras'!$A$1:$B$115,2,FALSE)</f>
        <v>CL Marketing Mall</v>
      </c>
      <c r="F926" t="s">
        <v>2966</v>
      </c>
      <c r="G926" t="str">
        <f>LEFT(Tabla1[[#This Row],[Solicitud de pedido]],2)</f>
        <v>14</v>
      </c>
      <c r="H926" t="s">
        <v>2967</v>
      </c>
      <c r="I926" t="s">
        <v>100</v>
      </c>
      <c r="J926" t="s">
        <v>2968</v>
      </c>
      <c r="K926" t="s">
        <v>2969</v>
      </c>
      <c r="L926" s="1">
        <v>46042</v>
      </c>
      <c r="M926" t="s">
        <v>1054</v>
      </c>
      <c r="N926" t="s">
        <v>46</v>
      </c>
      <c r="O926" t="s">
        <v>0</v>
      </c>
      <c r="P926" t="s">
        <v>2970</v>
      </c>
      <c r="Q926" t="s">
        <v>2971</v>
      </c>
      <c r="R926" s="2">
        <v>2500000</v>
      </c>
      <c r="S926" s="37">
        <f>Tabla1[[#This Row],[Valor total]]/'T.C.'!$B$3</f>
        <v>2699.9881200522718</v>
      </c>
      <c r="T926" t="s">
        <v>6</v>
      </c>
      <c r="U926" t="s">
        <v>3</v>
      </c>
    </row>
    <row r="927" spans="1:21" x14ac:dyDescent="0.25">
      <c r="A927" t="s">
        <v>50</v>
      </c>
      <c r="B927" t="str">
        <f>LEFT(Tabla1[[#This Row],[Organización compras]],2)</f>
        <v>CL</v>
      </c>
      <c r="C927" t="s">
        <v>339</v>
      </c>
      <c r="D927">
        <v>604</v>
      </c>
      <c r="E927" t="str">
        <f>VLOOKUP(Tabla1[[#This Row],[Grupo de compras]],'Grupo compras'!$A$1:$B$115,2,FALSE)</f>
        <v>CL Marketing Mall</v>
      </c>
      <c r="F927" t="s">
        <v>2966</v>
      </c>
      <c r="G927" t="str">
        <f>LEFT(Tabla1[[#This Row],[Solicitud de pedido]],2)</f>
        <v>14</v>
      </c>
      <c r="H927" t="s">
        <v>2967</v>
      </c>
      <c r="I927" t="s">
        <v>101</v>
      </c>
      <c r="J927" t="s">
        <v>2968</v>
      </c>
      <c r="K927" t="s">
        <v>2969</v>
      </c>
      <c r="L927" s="1">
        <v>46042</v>
      </c>
      <c r="M927" t="s">
        <v>1054</v>
      </c>
      <c r="N927" t="s">
        <v>46</v>
      </c>
      <c r="O927" t="s">
        <v>0</v>
      </c>
      <c r="P927" t="s">
        <v>2970</v>
      </c>
      <c r="Q927" t="s">
        <v>2971</v>
      </c>
      <c r="R927" s="2">
        <v>2500000</v>
      </c>
      <c r="S927" s="37">
        <f>Tabla1[[#This Row],[Valor total]]/'T.C.'!$B$3</f>
        <v>2699.9881200522718</v>
      </c>
      <c r="T927" t="s">
        <v>6</v>
      </c>
      <c r="U927" t="s">
        <v>3</v>
      </c>
    </row>
    <row r="928" spans="1:21" x14ac:dyDescent="0.25">
      <c r="A928" t="s">
        <v>50</v>
      </c>
      <c r="B928" t="str">
        <f>LEFT(Tabla1[[#This Row],[Organización compras]],2)</f>
        <v>CL</v>
      </c>
      <c r="C928" t="s">
        <v>339</v>
      </c>
      <c r="D928">
        <v>604</v>
      </c>
      <c r="E928" t="str">
        <f>VLOOKUP(Tabla1[[#This Row],[Grupo de compras]],'Grupo compras'!$A$1:$B$115,2,FALSE)</f>
        <v>CL Marketing Mall</v>
      </c>
      <c r="F928" t="s">
        <v>2966</v>
      </c>
      <c r="G928" t="str">
        <f>LEFT(Tabla1[[#This Row],[Solicitud de pedido]],2)</f>
        <v>14</v>
      </c>
      <c r="H928" t="s">
        <v>2967</v>
      </c>
      <c r="I928" t="s">
        <v>102</v>
      </c>
      <c r="J928" t="s">
        <v>2968</v>
      </c>
      <c r="K928" t="s">
        <v>2969</v>
      </c>
      <c r="L928" s="1">
        <v>46042</v>
      </c>
      <c r="M928" t="s">
        <v>1054</v>
      </c>
      <c r="N928" t="s">
        <v>46</v>
      </c>
      <c r="O928" t="s">
        <v>0</v>
      </c>
      <c r="P928" t="s">
        <v>2970</v>
      </c>
      <c r="Q928" t="s">
        <v>2971</v>
      </c>
      <c r="R928" s="2">
        <v>2500000</v>
      </c>
      <c r="S928" s="37">
        <f>Tabla1[[#This Row],[Valor total]]/'T.C.'!$B$3</f>
        <v>2699.9881200522718</v>
      </c>
      <c r="T928" t="s">
        <v>6</v>
      </c>
      <c r="U928" t="s">
        <v>3</v>
      </c>
    </row>
    <row r="929" spans="1:21" x14ac:dyDescent="0.25">
      <c r="A929" t="s">
        <v>50</v>
      </c>
      <c r="B929" t="str">
        <f>LEFT(Tabla1[[#This Row],[Organización compras]],2)</f>
        <v>CL</v>
      </c>
      <c r="C929" t="s">
        <v>339</v>
      </c>
      <c r="D929">
        <v>604</v>
      </c>
      <c r="E929" t="str">
        <f>VLOOKUP(Tabla1[[#This Row],[Grupo de compras]],'Grupo compras'!$A$1:$B$115,2,FALSE)</f>
        <v>CL Marketing Mall</v>
      </c>
      <c r="F929" t="s">
        <v>2966</v>
      </c>
      <c r="G929" t="str">
        <f>LEFT(Tabla1[[#This Row],[Solicitud de pedido]],2)</f>
        <v>14</v>
      </c>
      <c r="H929" t="s">
        <v>2967</v>
      </c>
      <c r="I929" t="s">
        <v>103</v>
      </c>
      <c r="J929" t="s">
        <v>2968</v>
      </c>
      <c r="K929" t="s">
        <v>2969</v>
      </c>
      <c r="L929" s="1">
        <v>46042</v>
      </c>
      <c r="M929" t="s">
        <v>1054</v>
      </c>
      <c r="N929" t="s">
        <v>46</v>
      </c>
      <c r="O929" t="s">
        <v>0</v>
      </c>
      <c r="P929" t="s">
        <v>2970</v>
      </c>
      <c r="Q929" t="s">
        <v>2971</v>
      </c>
      <c r="R929" s="2">
        <v>2500000</v>
      </c>
      <c r="S929" s="37">
        <f>Tabla1[[#This Row],[Valor total]]/'T.C.'!$B$3</f>
        <v>2699.9881200522718</v>
      </c>
      <c r="T929" t="s">
        <v>6</v>
      </c>
      <c r="U929" t="s">
        <v>3</v>
      </c>
    </row>
    <row r="930" spans="1:21" x14ac:dyDescent="0.25">
      <c r="A930" t="s">
        <v>50</v>
      </c>
      <c r="B930" t="str">
        <f>LEFT(Tabla1[[#This Row],[Organización compras]],2)</f>
        <v>CL</v>
      </c>
      <c r="C930" t="s">
        <v>339</v>
      </c>
      <c r="D930">
        <v>604</v>
      </c>
      <c r="E930" t="str">
        <f>VLOOKUP(Tabla1[[#This Row],[Grupo de compras]],'Grupo compras'!$A$1:$B$115,2,FALSE)</f>
        <v>CL Marketing Mall</v>
      </c>
      <c r="F930" t="s">
        <v>2966</v>
      </c>
      <c r="G930" t="str">
        <f>LEFT(Tabla1[[#This Row],[Solicitud de pedido]],2)</f>
        <v>14</v>
      </c>
      <c r="H930" t="s">
        <v>2967</v>
      </c>
      <c r="I930" t="s">
        <v>104</v>
      </c>
      <c r="J930" t="s">
        <v>2968</v>
      </c>
      <c r="K930" t="s">
        <v>2969</v>
      </c>
      <c r="L930" s="1">
        <v>46042</v>
      </c>
      <c r="M930" t="s">
        <v>1054</v>
      </c>
      <c r="N930" t="s">
        <v>46</v>
      </c>
      <c r="O930" t="s">
        <v>0</v>
      </c>
      <c r="P930" t="s">
        <v>2970</v>
      </c>
      <c r="Q930" t="s">
        <v>2971</v>
      </c>
      <c r="R930" s="2">
        <v>2500000</v>
      </c>
      <c r="S930" s="37">
        <f>Tabla1[[#This Row],[Valor total]]/'T.C.'!$B$3</f>
        <v>2699.9881200522718</v>
      </c>
      <c r="T930" t="s">
        <v>6</v>
      </c>
      <c r="U930" t="s">
        <v>3</v>
      </c>
    </row>
    <row r="931" spans="1:21" x14ac:dyDescent="0.25">
      <c r="A931" t="s">
        <v>50</v>
      </c>
      <c r="B931" t="str">
        <f>LEFT(Tabla1[[#This Row],[Organización compras]],2)</f>
        <v>CL</v>
      </c>
      <c r="C931" t="s">
        <v>339</v>
      </c>
      <c r="D931">
        <v>604</v>
      </c>
      <c r="E931" t="str">
        <f>VLOOKUP(Tabla1[[#This Row],[Grupo de compras]],'Grupo compras'!$A$1:$B$115,2,FALSE)</f>
        <v>CL Marketing Mall</v>
      </c>
      <c r="F931" t="s">
        <v>2966</v>
      </c>
      <c r="G931" t="str">
        <f>LEFT(Tabla1[[#This Row],[Solicitud de pedido]],2)</f>
        <v>14</v>
      </c>
      <c r="H931" t="s">
        <v>2967</v>
      </c>
      <c r="I931" t="s">
        <v>105</v>
      </c>
      <c r="J931" t="s">
        <v>2968</v>
      </c>
      <c r="K931" t="s">
        <v>2969</v>
      </c>
      <c r="L931" s="1">
        <v>46042</v>
      </c>
      <c r="M931" t="s">
        <v>1054</v>
      </c>
      <c r="N931" t="s">
        <v>46</v>
      </c>
      <c r="O931" t="s">
        <v>0</v>
      </c>
      <c r="P931" t="s">
        <v>2970</v>
      </c>
      <c r="Q931" t="s">
        <v>2971</v>
      </c>
      <c r="R931" s="2">
        <v>2500000</v>
      </c>
      <c r="S931" s="37">
        <f>Tabla1[[#This Row],[Valor total]]/'T.C.'!$B$3</f>
        <v>2699.9881200522718</v>
      </c>
      <c r="T931" t="s">
        <v>6</v>
      </c>
      <c r="U931" t="s">
        <v>3</v>
      </c>
    </row>
    <row r="932" spans="1:21" x14ac:dyDescent="0.25">
      <c r="A932" t="s">
        <v>50</v>
      </c>
      <c r="B932" t="str">
        <f>LEFT(Tabla1[[#This Row],[Organización compras]],2)</f>
        <v>CL</v>
      </c>
      <c r="C932" t="s">
        <v>339</v>
      </c>
      <c r="D932">
        <v>604</v>
      </c>
      <c r="E932" t="str">
        <f>VLOOKUP(Tabla1[[#This Row],[Grupo de compras]],'Grupo compras'!$A$1:$B$115,2,FALSE)</f>
        <v>CL Marketing Mall</v>
      </c>
      <c r="F932" t="s">
        <v>2966</v>
      </c>
      <c r="G932" t="str">
        <f>LEFT(Tabla1[[#This Row],[Solicitud de pedido]],2)</f>
        <v>14</v>
      </c>
      <c r="H932" t="s">
        <v>2967</v>
      </c>
      <c r="I932" t="s">
        <v>106</v>
      </c>
      <c r="J932" t="s">
        <v>2968</v>
      </c>
      <c r="K932" t="s">
        <v>2969</v>
      </c>
      <c r="L932" s="1">
        <v>46042</v>
      </c>
      <c r="M932" t="s">
        <v>1054</v>
      </c>
      <c r="N932" t="s">
        <v>46</v>
      </c>
      <c r="O932" t="s">
        <v>0</v>
      </c>
      <c r="P932" t="s">
        <v>2970</v>
      </c>
      <c r="Q932" t="s">
        <v>2971</v>
      </c>
      <c r="R932" s="2">
        <v>2500000</v>
      </c>
      <c r="S932" s="37">
        <f>Tabla1[[#This Row],[Valor total]]/'T.C.'!$B$3</f>
        <v>2699.9881200522718</v>
      </c>
      <c r="T932" t="s">
        <v>6</v>
      </c>
      <c r="U932" t="s">
        <v>3</v>
      </c>
    </row>
    <row r="933" spans="1:21" x14ac:dyDescent="0.25">
      <c r="A933" t="s">
        <v>50</v>
      </c>
      <c r="B933" t="str">
        <f>LEFT(Tabla1[[#This Row],[Organización compras]],2)</f>
        <v>CL</v>
      </c>
      <c r="C933" t="s">
        <v>339</v>
      </c>
      <c r="D933">
        <v>604</v>
      </c>
      <c r="E933" t="str">
        <f>VLOOKUP(Tabla1[[#This Row],[Grupo de compras]],'Grupo compras'!$A$1:$B$115,2,FALSE)</f>
        <v>CL Marketing Mall</v>
      </c>
      <c r="F933" t="s">
        <v>2966</v>
      </c>
      <c r="G933" t="str">
        <f>LEFT(Tabla1[[#This Row],[Solicitud de pedido]],2)</f>
        <v>14</v>
      </c>
      <c r="H933" t="s">
        <v>2967</v>
      </c>
      <c r="I933" t="s">
        <v>107</v>
      </c>
      <c r="J933" t="s">
        <v>2968</v>
      </c>
      <c r="K933" t="s">
        <v>2969</v>
      </c>
      <c r="L933" s="1">
        <v>46042</v>
      </c>
      <c r="M933" t="s">
        <v>1054</v>
      </c>
      <c r="N933" t="s">
        <v>46</v>
      </c>
      <c r="O933" t="s">
        <v>0</v>
      </c>
      <c r="P933" t="s">
        <v>2970</v>
      </c>
      <c r="Q933" t="s">
        <v>2971</v>
      </c>
      <c r="R933" s="2">
        <v>2500000</v>
      </c>
      <c r="S933" s="37">
        <f>Tabla1[[#This Row],[Valor total]]/'T.C.'!$B$3</f>
        <v>2699.9881200522718</v>
      </c>
      <c r="T933" t="s">
        <v>6</v>
      </c>
      <c r="U933" t="s">
        <v>3</v>
      </c>
    </row>
    <row r="934" spans="1:21" x14ac:dyDescent="0.25">
      <c r="A934" t="s">
        <v>7</v>
      </c>
      <c r="B934" t="str">
        <f>LEFT(Tabla1[[#This Row],[Organización compras]],2)</f>
        <v>CL</v>
      </c>
      <c r="C934" t="s">
        <v>339</v>
      </c>
      <c r="D934">
        <v>602</v>
      </c>
      <c r="E934" t="str">
        <f>VLOOKUP(Tabla1[[#This Row],[Grupo de compras]],'Grupo compras'!$A$1:$B$115,2,FALSE)</f>
        <v>CL Ops Mall</v>
      </c>
      <c r="F934" t="s">
        <v>56</v>
      </c>
      <c r="G934" t="str">
        <f>LEFT(Tabla1[[#This Row],[Solicitud de pedido]],2)</f>
        <v>12</v>
      </c>
      <c r="H934" t="s">
        <v>2972</v>
      </c>
      <c r="I934" t="s">
        <v>88</v>
      </c>
      <c r="J934" t="s">
        <v>2973</v>
      </c>
      <c r="K934" t="s">
        <v>2974</v>
      </c>
      <c r="L934" s="1">
        <v>46058</v>
      </c>
      <c r="M934" t="s">
        <v>57</v>
      </c>
      <c r="N934" t="s">
        <v>1</v>
      </c>
      <c r="O934" t="s">
        <v>0</v>
      </c>
      <c r="P934" t="s">
        <v>2507</v>
      </c>
      <c r="Q934" t="s">
        <v>2508</v>
      </c>
      <c r="R934" s="2">
        <v>64.56</v>
      </c>
      <c r="S934" s="37">
        <f>Tabla1[[#This Row],[Valor total]]/'T.C.'!$B$4</f>
        <v>2690</v>
      </c>
      <c r="T934" t="s">
        <v>11</v>
      </c>
      <c r="U934" t="s">
        <v>3</v>
      </c>
    </row>
    <row r="935" spans="1:21" x14ac:dyDescent="0.25">
      <c r="A935" t="s">
        <v>7</v>
      </c>
      <c r="B935" t="str">
        <f>LEFT(Tabla1[[#This Row],[Organización compras]],2)</f>
        <v>CL</v>
      </c>
      <c r="C935" t="s">
        <v>339</v>
      </c>
      <c r="D935">
        <v>604</v>
      </c>
      <c r="E935" t="str">
        <f>VLOOKUP(Tabla1[[#This Row],[Grupo de compras]],'Grupo compras'!$A$1:$B$115,2,FALSE)</f>
        <v>CL Marketing Mall</v>
      </c>
      <c r="F935" t="s">
        <v>59</v>
      </c>
      <c r="G935" t="str">
        <f>LEFT(Tabla1[[#This Row],[Solicitud de pedido]],2)</f>
        <v>12</v>
      </c>
      <c r="H935" t="s">
        <v>2975</v>
      </c>
      <c r="I935" t="s">
        <v>88</v>
      </c>
      <c r="J935" t="s">
        <v>2976</v>
      </c>
      <c r="K935" t="s">
        <v>2977</v>
      </c>
      <c r="L935" s="1">
        <v>46063</v>
      </c>
      <c r="M935" t="s">
        <v>59</v>
      </c>
      <c r="N935" t="s">
        <v>1</v>
      </c>
      <c r="O935" t="s">
        <v>0</v>
      </c>
      <c r="P935" t="s">
        <v>2815</v>
      </c>
      <c r="Q935" t="s">
        <v>2816</v>
      </c>
      <c r="R935" s="2">
        <v>2488528</v>
      </c>
      <c r="S935" s="37">
        <f>Tabla1[[#This Row],[Valor total]]/'T.C.'!$B$3</f>
        <v>2687.5984145669759</v>
      </c>
      <c r="T935" t="s">
        <v>6</v>
      </c>
      <c r="U935" t="s">
        <v>3</v>
      </c>
    </row>
    <row r="936" spans="1:21" x14ac:dyDescent="0.25">
      <c r="A936" t="s">
        <v>64</v>
      </c>
      <c r="B936" t="str">
        <f>LEFT(Tabla1[[#This Row],[Organización compras]],2)</f>
        <v>CO</v>
      </c>
      <c r="C936" t="s">
        <v>338</v>
      </c>
      <c r="D936">
        <v>704</v>
      </c>
      <c r="E936" t="str">
        <f>VLOOKUP(Tabla1[[#This Row],[Grupo de compras]],'Grupo compras'!$A$1:$B$115,2,FALSE)</f>
        <v>CO Mktg Mall</v>
      </c>
      <c r="F936" t="s">
        <v>65</v>
      </c>
      <c r="G936" t="str">
        <f>LEFT(Tabla1[[#This Row],[Solicitud de pedido]],2)</f>
        <v>12</v>
      </c>
      <c r="H936" t="s">
        <v>2978</v>
      </c>
      <c r="I936" t="s">
        <v>88</v>
      </c>
      <c r="J936" t="s">
        <v>2979</v>
      </c>
      <c r="K936" t="s">
        <v>2980</v>
      </c>
      <c r="L936" s="1">
        <v>46028</v>
      </c>
      <c r="M936" t="s">
        <v>66</v>
      </c>
      <c r="N936" t="s">
        <v>1</v>
      </c>
      <c r="O936" t="s">
        <v>0</v>
      </c>
      <c r="P936" t="s">
        <v>2981</v>
      </c>
      <c r="Q936" t="s">
        <v>2982</v>
      </c>
      <c r="R936" s="2">
        <v>9880000</v>
      </c>
      <c r="S936" s="37">
        <f>Tabla1[[#This Row],[Valor total]]/'T.C.'!$B$5</f>
        <v>2686.2425231103862</v>
      </c>
      <c r="T936" t="s">
        <v>18</v>
      </c>
      <c r="U936" t="s">
        <v>3</v>
      </c>
    </row>
    <row r="937" spans="1:21" x14ac:dyDescent="0.25">
      <c r="A937" t="s">
        <v>86</v>
      </c>
      <c r="B937" t="str">
        <f>LEFT(Tabla1[[#This Row],[Organización compras]],2)</f>
        <v>CL</v>
      </c>
      <c r="C937" t="s">
        <v>339</v>
      </c>
      <c r="D937">
        <v>604</v>
      </c>
      <c r="E937" t="str">
        <f>VLOOKUP(Tabla1[[#This Row],[Grupo de compras]],'Grupo compras'!$A$1:$B$115,2,FALSE)</f>
        <v>CL Marketing Mall</v>
      </c>
      <c r="F937" t="s">
        <v>2690</v>
      </c>
      <c r="G937" t="str">
        <f>LEFT(Tabla1[[#This Row],[Solicitud de pedido]],2)</f>
        <v>12</v>
      </c>
      <c r="H937" t="s">
        <v>2983</v>
      </c>
      <c r="I937" t="s">
        <v>88</v>
      </c>
      <c r="J937" t="s">
        <v>2984</v>
      </c>
      <c r="K937" t="s">
        <v>2985</v>
      </c>
      <c r="L937" s="1">
        <v>46069</v>
      </c>
      <c r="M937" t="s">
        <v>1054</v>
      </c>
      <c r="N937" t="s">
        <v>1</v>
      </c>
      <c r="O937" t="s">
        <v>0</v>
      </c>
      <c r="P937" t="s">
        <v>2986</v>
      </c>
      <c r="Q937" t="s">
        <v>2987</v>
      </c>
      <c r="R937" s="2">
        <v>2484000</v>
      </c>
      <c r="S937" s="37">
        <f>Tabla1[[#This Row],[Valor total]]/'T.C.'!$B$3</f>
        <v>2682.7081960839373</v>
      </c>
      <c r="T937" t="s">
        <v>6</v>
      </c>
      <c r="U937" t="s">
        <v>3</v>
      </c>
    </row>
    <row r="938" spans="1:21" x14ac:dyDescent="0.25">
      <c r="A938" t="s">
        <v>12</v>
      </c>
      <c r="B938" t="str">
        <f>LEFT(Tabla1[[#This Row],[Organización compras]],2)</f>
        <v>PE</v>
      </c>
      <c r="C938" t="s">
        <v>340</v>
      </c>
      <c r="D938">
        <v>804</v>
      </c>
      <c r="E938" t="str">
        <f>VLOOKUP(Tabla1[[#This Row],[Grupo de compras]],'Grupo compras'!$A$1:$B$115,2,FALSE)</f>
        <v>PE Marketing Mall</v>
      </c>
      <c r="F938" t="s">
        <v>1158</v>
      </c>
      <c r="G938" t="str">
        <f>LEFT(Tabla1[[#This Row],[Solicitud de pedido]],2)</f>
        <v>12</v>
      </c>
      <c r="H938" t="s">
        <v>2988</v>
      </c>
      <c r="I938" t="s">
        <v>88</v>
      </c>
      <c r="J938" t="s">
        <v>2989</v>
      </c>
      <c r="K938" t="s">
        <v>2990</v>
      </c>
      <c r="L938" s="1">
        <v>46049</v>
      </c>
      <c r="M938" t="s">
        <v>14</v>
      </c>
      <c r="N938" t="s">
        <v>1</v>
      </c>
      <c r="O938" t="s">
        <v>67</v>
      </c>
      <c r="P938" t="s">
        <v>2596</v>
      </c>
      <c r="Q938" t="s">
        <v>2597</v>
      </c>
      <c r="R938" s="2">
        <v>9251.2000000000007</v>
      </c>
      <c r="S938" s="37">
        <f>Tabla1[[#This Row],[Valor total]]/'T.C.'!$B$2</f>
        <v>2681.5072463768115</v>
      </c>
      <c r="T938" t="s">
        <v>2</v>
      </c>
      <c r="U938" t="s">
        <v>3</v>
      </c>
    </row>
    <row r="939" spans="1:21" x14ac:dyDescent="0.25">
      <c r="A939" t="s">
        <v>373</v>
      </c>
      <c r="B939" t="str">
        <f>LEFT(Tabla1[[#This Row],[Organización compras]],2)</f>
        <v>PE</v>
      </c>
      <c r="C939" t="s">
        <v>340</v>
      </c>
      <c r="D939">
        <v>810</v>
      </c>
      <c r="E939" t="str">
        <f>VLOOKUP(Tabla1[[#This Row],[Grupo de compras]],'Grupo compras'!$A$1:$B$115,2,FALSE)</f>
        <v>PE Área Personas</v>
      </c>
      <c r="F939" t="s">
        <v>2647</v>
      </c>
      <c r="G939" t="str">
        <f>LEFT(Tabla1[[#This Row],[Solicitud de pedido]],2)</f>
        <v>12</v>
      </c>
      <c r="H939" t="s">
        <v>2991</v>
      </c>
      <c r="I939" t="s">
        <v>88</v>
      </c>
      <c r="J939" t="s">
        <v>2992</v>
      </c>
      <c r="K939" t="s">
        <v>2993</v>
      </c>
      <c r="L939" s="1">
        <v>46072</v>
      </c>
      <c r="M939" t="s">
        <v>2647</v>
      </c>
      <c r="N939" t="s">
        <v>1</v>
      </c>
      <c r="O939" t="s">
        <v>0</v>
      </c>
      <c r="P939" t="s">
        <v>2994</v>
      </c>
      <c r="Q939" t="s">
        <v>2995</v>
      </c>
      <c r="R939" s="2">
        <v>9240</v>
      </c>
      <c r="S939" s="37">
        <f>Tabla1[[#This Row],[Valor total]]/'T.C.'!$B$2</f>
        <v>2678.260869565217</v>
      </c>
      <c r="T939" t="s">
        <v>2</v>
      </c>
      <c r="U939" t="s">
        <v>3</v>
      </c>
    </row>
    <row r="940" spans="1:21" x14ac:dyDescent="0.25">
      <c r="A940" t="s">
        <v>7</v>
      </c>
      <c r="B940" t="str">
        <f>LEFT(Tabla1[[#This Row],[Organización compras]],2)</f>
        <v>CL</v>
      </c>
      <c r="C940" t="s">
        <v>339</v>
      </c>
      <c r="D940">
        <v>604</v>
      </c>
      <c r="E940" t="str">
        <f>VLOOKUP(Tabla1[[#This Row],[Grupo de compras]],'Grupo compras'!$A$1:$B$115,2,FALSE)</f>
        <v>CL Marketing Mall</v>
      </c>
      <c r="F940" t="s">
        <v>3619</v>
      </c>
      <c r="H940" t="s">
        <v>12594</v>
      </c>
      <c r="I940" t="s">
        <v>88</v>
      </c>
      <c r="J940" t="s">
        <v>12595</v>
      </c>
      <c r="K940" t="s">
        <v>12596</v>
      </c>
      <c r="L940" s="1">
        <v>46098</v>
      </c>
      <c r="M940" t="s">
        <v>3623</v>
      </c>
      <c r="N940" t="s">
        <v>1</v>
      </c>
      <c r="O940" t="s">
        <v>0</v>
      </c>
      <c r="P940" t="s">
        <v>1388</v>
      </c>
      <c r="Q940" t="s">
        <v>1389</v>
      </c>
      <c r="R940" s="2">
        <v>2474544</v>
      </c>
      <c r="S940" s="37">
        <f>Tabla1[[#This Row],[Valor total]]/'T.C.'!$B$3</f>
        <v>2672.4957610186516</v>
      </c>
      <c r="T940" t="s">
        <v>6</v>
      </c>
      <c r="U940" t="s">
        <v>3</v>
      </c>
    </row>
    <row r="941" spans="1:21" x14ac:dyDescent="0.25">
      <c r="A941" t="s">
        <v>12</v>
      </c>
      <c r="B941" t="str">
        <f>LEFT(Tabla1[[#This Row],[Organización compras]],2)</f>
        <v>PE</v>
      </c>
      <c r="C941" t="s">
        <v>340</v>
      </c>
      <c r="D941">
        <v>802</v>
      </c>
      <c r="E941" t="str">
        <f>VLOOKUP(Tabla1[[#This Row],[Grupo de compras]],'Grupo compras'!$A$1:$B$115,2,FALSE)</f>
        <v>PE Ops Mall</v>
      </c>
      <c r="F941" t="s">
        <v>13</v>
      </c>
      <c r="G941" t="str">
        <f>LEFT(Tabla1[[#This Row],[Solicitud de pedido]],2)</f>
        <v>12</v>
      </c>
      <c r="H941" t="s">
        <v>2996</v>
      </c>
      <c r="I941" t="s">
        <v>88</v>
      </c>
      <c r="J941" t="s">
        <v>2997</v>
      </c>
      <c r="K941" t="s">
        <v>2998</v>
      </c>
      <c r="L941" s="1">
        <v>46048</v>
      </c>
      <c r="M941" t="s">
        <v>14</v>
      </c>
      <c r="N941" t="s">
        <v>1</v>
      </c>
      <c r="O941" t="s">
        <v>0</v>
      </c>
      <c r="P941" t="s">
        <v>1011</v>
      </c>
      <c r="Q941" t="s">
        <v>1012</v>
      </c>
      <c r="R941" s="2">
        <v>9200</v>
      </c>
      <c r="S941" s="37">
        <f>Tabla1[[#This Row],[Valor total]]/'T.C.'!$B$2</f>
        <v>2666.6666666666665</v>
      </c>
      <c r="T941" t="s">
        <v>2</v>
      </c>
      <c r="U941" t="s">
        <v>3</v>
      </c>
    </row>
    <row r="942" spans="1:21" x14ac:dyDescent="0.25">
      <c r="A942" t="s">
        <v>7</v>
      </c>
      <c r="B942" t="str">
        <f>LEFT(Tabla1[[#This Row],[Organización compras]],2)</f>
        <v>CL</v>
      </c>
      <c r="C942" t="s">
        <v>339</v>
      </c>
      <c r="D942">
        <v>910</v>
      </c>
      <c r="E942" t="str">
        <f>VLOOKUP(Tabla1[[#This Row],[Grupo de compras]],'Grupo compras'!$A$1:$B$115,2,FALSE)</f>
        <v>Corp A. Personas</v>
      </c>
      <c r="F942" t="s">
        <v>2999</v>
      </c>
      <c r="G942" t="str">
        <f>LEFT(Tabla1[[#This Row],[Solicitud de pedido]],2)</f>
        <v>12</v>
      </c>
      <c r="H942" t="s">
        <v>3000</v>
      </c>
      <c r="I942" t="s">
        <v>88</v>
      </c>
      <c r="J942" t="s">
        <v>3001</v>
      </c>
      <c r="K942" t="s">
        <v>3002</v>
      </c>
      <c r="L942" s="1">
        <v>46030</v>
      </c>
      <c r="M942" t="s">
        <v>10</v>
      </c>
      <c r="N942" t="s">
        <v>1</v>
      </c>
      <c r="O942" t="s">
        <v>0</v>
      </c>
      <c r="P942" t="s">
        <v>3003</v>
      </c>
      <c r="Q942" t="s">
        <v>3004</v>
      </c>
      <c r="R942" s="2">
        <v>2467689</v>
      </c>
      <c r="S942" s="37">
        <f>Tabla1[[#This Row],[Valor total]]/'T.C.'!$B$3</f>
        <v>2665.0923935934684</v>
      </c>
      <c r="T942" t="s">
        <v>6</v>
      </c>
      <c r="U942" t="s">
        <v>3</v>
      </c>
    </row>
    <row r="943" spans="1:21" x14ac:dyDescent="0.25">
      <c r="A943" t="s">
        <v>16</v>
      </c>
      <c r="B943" t="str">
        <f>LEFT(Tabla1[[#This Row],[Organización compras]],2)</f>
        <v>PE</v>
      </c>
      <c r="C943" t="s">
        <v>681</v>
      </c>
      <c r="D943">
        <v>802</v>
      </c>
      <c r="E943" t="str">
        <f>VLOOKUP(Tabla1[[#This Row],[Grupo de compras]],'Grupo compras'!$A$1:$B$115,2,FALSE)</f>
        <v>PE Ops Mall</v>
      </c>
      <c r="F943" t="s">
        <v>3005</v>
      </c>
      <c r="G943" t="str">
        <f>LEFT(Tabla1[[#This Row],[Solicitud de pedido]],2)</f>
        <v>12</v>
      </c>
      <c r="H943" t="s">
        <v>3006</v>
      </c>
      <c r="I943" t="s">
        <v>88</v>
      </c>
      <c r="J943" t="s">
        <v>3007</v>
      </c>
      <c r="K943" t="s">
        <v>3008</v>
      </c>
      <c r="L943" s="1">
        <v>46045</v>
      </c>
      <c r="M943" t="s">
        <v>43</v>
      </c>
      <c r="N943" t="s">
        <v>1</v>
      </c>
      <c r="O943" t="s">
        <v>44</v>
      </c>
      <c r="P943" t="s">
        <v>3009</v>
      </c>
      <c r="Q943" t="s">
        <v>3010</v>
      </c>
      <c r="R943" s="2">
        <v>9178.4</v>
      </c>
      <c r="S943" s="37">
        <f>Tabla1[[#This Row],[Valor total]]/'T.C.'!$B$2</f>
        <v>2660.405797101449</v>
      </c>
      <c r="T943" t="s">
        <v>2</v>
      </c>
      <c r="U943" t="s">
        <v>3</v>
      </c>
    </row>
    <row r="944" spans="1:21" x14ac:dyDescent="0.25">
      <c r="A944" t="s">
        <v>64</v>
      </c>
      <c r="B944" t="str">
        <f>LEFT(Tabla1[[#This Row],[Organización compras]],2)</f>
        <v>CO</v>
      </c>
      <c r="C944" t="s">
        <v>338</v>
      </c>
      <c r="D944">
        <v>704</v>
      </c>
      <c r="E944" t="str">
        <f>VLOOKUP(Tabla1[[#This Row],[Grupo de compras]],'Grupo compras'!$A$1:$B$115,2,FALSE)</f>
        <v>CO Mktg Mall</v>
      </c>
      <c r="F944" t="s">
        <v>65</v>
      </c>
      <c r="G944" t="str">
        <f>LEFT(Tabla1[[#This Row],[Solicitud de pedido]],2)</f>
        <v>12</v>
      </c>
      <c r="H944" t="s">
        <v>3011</v>
      </c>
      <c r="I944" t="s">
        <v>88</v>
      </c>
      <c r="J944" t="s">
        <v>3012</v>
      </c>
      <c r="K944" t="s">
        <v>3013</v>
      </c>
      <c r="L944" s="1">
        <v>46038</v>
      </c>
      <c r="M944" t="s">
        <v>66</v>
      </c>
      <c r="N944" t="s">
        <v>1</v>
      </c>
      <c r="O944" t="s">
        <v>67</v>
      </c>
      <c r="P944" t="s">
        <v>3014</v>
      </c>
      <c r="Q944" t="s">
        <v>3015</v>
      </c>
      <c r="R944" s="2">
        <v>9736956</v>
      </c>
      <c r="S944" s="37">
        <f>Tabla1[[#This Row],[Valor total]]/'T.C.'!$B$5</f>
        <v>2647.3507340946167</v>
      </c>
      <c r="T944" t="s">
        <v>18</v>
      </c>
      <c r="U944" t="s">
        <v>3</v>
      </c>
    </row>
    <row r="945" spans="1:21" x14ac:dyDescent="0.25">
      <c r="A945" t="s">
        <v>12</v>
      </c>
      <c r="B945" t="str">
        <f>LEFT(Tabla1[[#This Row],[Organización compras]],2)</f>
        <v>PE</v>
      </c>
      <c r="C945" t="s">
        <v>340</v>
      </c>
      <c r="D945">
        <v>802</v>
      </c>
      <c r="E945" t="str">
        <f>VLOOKUP(Tabla1[[#This Row],[Grupo de compras]],'Grupo compras'!$A$1:$B$115,2,FALSE)</f>
        <v>PE Ops Mall</v>
      </c>
      <c r="F945" t="s">
        <v>13</v>
      </c>
      <c r="G945" t="str">
        <f>LEFT(Tabla1[[#This Row],[Solicitud de pedido]],2)</f>
        <v>12</v>
      </c>
      <c r="H945" t="s">
        <v>3016</v>
      </c>
      <c r="I945" t="s">
        <v>88</v>
      </c>
      <c r="J945" t="s">
        <v>3017</v>
      </c>
      <c r="K945" t="s">
        <v>3018</v>
      </c>
      <c r="L945" s="1">
        <v>46070</v>
      </c>
      <c r="M945" t="s">
        <v>14</v>
      </c>
      <c r="N945" t="s">
        <v>1</v>
      </c>
      <c r="O945" t="s">
        <v>0</v>
      </c>
      <c r="P945" t="s">
        <v>1011</v>
      </c>
      <c r="Q945" t="s">
        <v>1012</v>
      </c>
      <c r="R945" s="2">
        <v>9090.91</v>
      </c>
      <c r="S945" s="37">
        <f>Tabla1[[#This Row],[Valor total]]/'T.C.'!$B$2</f>
        <v>2635.0463768115942</v>
      </c>
      <c r="T945" t="s">
        <v>2</v>
      </c>
      <c r="U945" t="s">
        <v>3</v>
      </c>
    </row>
    <row r="946" spans="1:21" x14ac:dyDescent="0.25">
      <c r="A946" t="s">
        <v>53</v>
      </c>
      <c r="B946" t="str">
        <f>LEFT(Tabla1[[#This Row],[Organización compras]],2)</f>
        <v>CO</v>
      </c>
      <c r="C946" t="s">
        <v>338</v>
      </c>
      <c r="D946">
        <v>704</v>
      </c>
      <c r="E946" t="str">
        <f>VLOOKUP(Tabla1[[#This Row],[Grupo de compras]],'Grupo compras'!$A$1:$B$115,2,FALSE)</f>
        <v>CO Mktg Mall</v>
      </c>
      <c r="F946" t="s">
        <v>795</v>
      </c>
      <c r="G946" t="str">
        <f>LEFT(Tabla1[[#This Row],[Solicitud de pedido]],2)</f>
        <v>12</v>
      </c>
      <c r="H946" t="s">
        <v>3019</v>
      </c>
      <c r="I946" t="s">
        <v>88</v>
      </c>
      <c r="J946" t="s">
        <v>3020</v>
      </c>
      <c r="K946" t="s">
        <v>3021</v>
      </c>
      <c r="L946" s="1">
        <v>46048</v>
      </c>
      <c r="M946" t="s">
        <v>799</v>
      </c>
      <c r="N946" t="s">
        <v>1</v>
      </c>
      <c r="O946" t="s">
        <v>0</v>
      </c>
      <c r="P946" t="s">
        <v>2269</v>
      </c>
      <c r="Q946" t="s">
        <v>2270</v>
      </c>
      <c r="R946" s="2">
        <v>9685800</v>
      </c>
      <c r="S946" s="37">
        <f>Tabla1[[#This Row],[Valor total]]/'T.C.'!$B$5</f>
        <v>2633.442088091354</v>
      </c>
      <c r="T946" t="s">
        <v>18</v>
      </c>
      <c r="U946" t="s">
        <v>3</v>
      </c>
    </row>
    <row r="947" spans="1:21" x14ac:dyDescent="0.25">
      <c r="A947" t="s">
        <v>380</v>
      </c>
      <c r="B947" t="str">
        <f>LEFT(Tabla1[[#This Row],[Organización compras]],2)</f>
        <v>PE</v>
      </c>
      <c r="C947" t="s">
        <v>340</v>
      </c>
      <c r="D947">
        <v>808</v>
      </c>
      <c r="E947" t="str">
        <f>VLOOKUP(Tabla1[[#This Row],[Grupo de compras]],'Grupo compras'!$A$1:$B$115,2,FALSE)</f>
        <v>PE Área Legal</v>
      </c>
      <c r="F947" t="s">
        <v>365</v>
      </c>
      <c r="G947" t="str">
        <f>LEFT(Tabla1[[#This Row],[Solicitud de pedido]],2)</f>
        <v>12</v>
      </c>
      <c r="H947" t="s">
        <v>2337</v>
      </c>
      <c r="I947" t="s">
        <v>88</v>
      </c>
      <c r="J947" t="s">
        <v>2338</v>
      </c>
      <c r="K947" t="s">
        <v>3022</v>
      </c>
      <c r="L947" s="1">
        <v>46051</v>
      </c>
      <c r="M947" t="s">
        <v>485</v>
      </c>
      <c r="N947" t="s">
        <v>1</v>
      </c>
      <c r="O947" t="s">
        <v>0</v>
      </c>
      <c r="P947" t="s">
        <v>2140</v>
      </c>
      <c r="Q947" t="s">
        <v>2141</v>
      </c>
      <c r="R947" s="2">
        <v>2620</v>
      </c>
      <c r="S947" s="37">
        <f>Tabla1[[#This Row],[Valor total]]</f>
        <v>2620</v>
      </c>
      <c r="T947" t="s">
        <v>662</v>
      </c>
      <c r="U947" t="s">
        <v>3</v>
      </c>
    </row>
    <row r="948" spans="1:21" x14ac:dyDescent="0.25">
      <c r="A948" t="s">
        <v>925</v>
      </c>
      <c r="B948" t="str">
        <f>LEFT(Tabla1[[#This Row],[Organización compras]],2)</f>
        <v>PE</v>
      </c>
      <c r="C948" t="s">
        <v>340</v>
      </c>
      <c r="D948">
        <v>803</v>
      </c>
      <c r="E948" t="str">
        <f>VLOOKUP(Tabla1[[#This Row],[Grupo de compras]],'Grupo compras'!$A$1:$B$115,2,FALSE)</f>
        <v>PE Ops Out/Strips</v>
      </c>
      <c r="F948" t="s">
        <v>3023</v>
      </c>
      <c r="G948" t="str">
        <f>LEFT(Tabla1[[#This Row],[Solicitud de pedido]],2)</f>
        <v>12</v>
      </c>
      <c r="H948" t="s">
        <v>3024</v>
      </c>
      <c r="I948" t="s">
        <v>88</v>
      </c>
      <c r="J948" t="s">
        <v>3025</v>
      </c>
      <c r="K948" t="s">
        <v>3026</v>
      </c>
      <c r="L948" s="1">
        <v>46052</v>
      </c>
      <c r="M948" t="s">
        <v>3023</v>
      </c>
      <c r="N948" t="s">
        <v>1</v>
      </c>
      <c r="O948" t="s">
        <v>0</v>
      </c>
      <c r="P948" t="s">
        <v>1300</v>
      </c>
      <c r="Q948" t="s">
        <v>1301</v>
      </c>
      <c r="R948" s="2">
        <v>9036</v>
      </c>
      <c r="S948" s="37">
        <f>Tabla1[[#This Row],[Valor total]]/'T.C.'!$B$2</f>
        <v>2619.1304347826085</v>
      </c>
      <c r="T948" t="s">
        <v>2</v>
      </c>
      <c r="U948" t="s">
        <v>3</v>
      </c>
    </row>
    <row r="949" spans="1:21" x14ac:dyDescent="0.25">
      <c r="A949" t="s">
        <v>75</v>
      </c>
      <c r="B949" t="str">
        <f>LEFT(Tabla1[[#This Row],[Organización compras]],2)</f>
        <v>CO</v>
      </c>
      <c r="C949" t="s">
        <v>338</v>
      </c>
      <c r="D949">
        <v>704</v>
      </c>
      <c r="E949" t="str">
        <f>VLOOKUP(Tabla1[[#This Row],[Grupo de compras]],'Grupo compras'!$A$1:$B$115,2,FALSE)</f>
        <v>CO Mktg Mall</v>
      </c>
      <c r="F949" t="s">
        <v>745</v>
      </c>
      <c r="G949" t="str">
        <f>LEFT(Tabla1[[#This Row],[Solicitud de pedido]],2)</f>
        <v>12</v>
      </c>
      <c r="H949" t="s">
        <v>3027</v>
      </c>
      <c r="I949" t="s">
        <v>88</v>
      </c>
      <c r="J949" t="s">
        <v>3028</v>
      </c>
      <c r="K949" t="s">
        <v>3029</v>
      </c>
      <c r="L949" s="1">
        <v>46049</v>
      </c>
      <c r="M949" t="s">
        <v>745</v>
      </c>
      <c r="N949" t="s">
        <v>1</v>
      </c>
      <c r="O949" t="s">
        <v>0</v>
      </c>
      <c r="P949" t="s">
        <v>3030</v>
      </c>
      <c r="Q949" t="s">
        <v>3031</v>
      </c>
      <c r="R949" s="2">
        <v>9600000</v>
      </c>
      <c r="S949" s="37">
        <f>Tabla1[[#This Row],[Valor total]]/'T.C.'!$B$5</f>
        <v>2610.1141924959215</v>
      </c>
      <c r="T949" t="s">
        <v>18</v>
      </c>
      <c r="U949" t="s">
        <v>3</v>
      </c>
    </row>
    <row r="950" spans="1:21" x14ac:dyDescent="0.25">
      <c r="A950" t="s">
        <v>373</v>
      </c>
      <c r="B950" t="str">
        <f>LEFT(Tabla1[[#This Row],[Organización compras]],2)</f>
        <v>PE</v>
      </c>
      <c r="C950" t="s">
        <v>340</v>
      </c>
      <c r="D950">
        <v>813</v>
      </c>
      <c r="E950" t="str">
        <f>VLOOKUP(Tabla1[[#This Row],[Grupo de compras]],'Grupo compras'!$A$1:$B$115,2,FALSE)</f>
        <v>PE Gcia Ops</v>
      </c>
      <c r="F950" t="s">
        <v>2222</v>
      </c>
      <c r="G950" t="str">
        <f>LEFT(Tabla1[[#This Row],[Solicitud de pedido]],2)</f>
        <v>13</v>
      </c>
      <c r="H950" t="s">
        <v>3032</v>
      </c>
      <c r="I950" t="s">
        <v>88</v>
      </c>
      <c r="J950" t="s">
        <v>3033</v>
      </c>
      <c r="K950" t="s">
        <v>3034</v>
      </c>
      <c r="L950" s="1">
        <v>46043</v>
      </c>
      <c r="M950" t="s">
        <v>2222</v>
      </c>
      <c r="N950" t="s">
        <v>45</v>
      </c>
      <c r="O950" t="s">
        <v>0</v>
      </c>
      <c r="P950" t="s">
        <v>3035</v>
      </c>
      <c r="Q950" t="s">
        <v>3036</v>
      </c>
      <c r="R950" s="2">
        <v>9000</v>
      </c>
      <c r="S950" s="37">
        <f>Tabla1[[#This Row],[Valor total]]/'T.C.'!$B$2</f>
        <v>2608.695652173913</v>
      </c>
      <c r="T950" t="s">
        <v>2</v>
      </c>
      <c r="U950" t="s">
        <v>3</v>
      </c>
    </row>
    <row r="951" spans="1:21" x14ac:dyDescent="0.25">
      <c r="A951" t="s">
        <v>2453</v>
      </c>
      <c r="B951" t="str">
        <f>LEFT(Tabla1[[#This Row],[Organización compras]],2)</f>
        <v>PE</v>
      </c>
      <c r="C951" t="s">
        <v>681</v>
      </c>
      <c r="D951">
        <v>802</v>
      </c>
      <c r="E951" t="str">
        <f>VLOOKUP(Tabla1[[#This Row],[Grupo de compras]],'Grupo compras'!$A$1:$B$115,2,FALSE)</f>
        <v>PE Ops Mall</v>
      </c>
      <c r="F951" t="s">
        <v>1080</v>
      </c>
      <c r="H951" t="s">
        <v>12160</v>
      </c>
      <c r="I951" t="s">
        <v>88</v>
      </c>
      <c r="J951" t="s">
        <v>12161</v>
      </c>
      <c r="K951" t="s">
        <v>12154</v>
      </c>
      <c r="L951" s="1">
        <v>46094</v>
      </c>
      <c r="M951" t="s">
        <v>11982</v>
      </c>
      <c r="N951" t="s">
        <v>1</v>
      </c>
      <c r="O951" t="s">
        <v>5</v>
      </c>
      <c r="P951" t="s">
        <v>12155</v>
      </c>
      <c r="Q951" t="s">
        <v>12156</v>
      </c>
      <c r="R951" s="2">
        <v>9000</v>
      </c>
      <c r="S951" s="37">
        <f>Tabla1[[#This Row],[Valor total]]/'T.C.'!$B$2</f>
        <v>2608.695652173913</v>
      </c>
      <c r="T951" t="s">
        <v>2</v>
      </c>
      <c r="U951" t="s">
        <v>3</v>
      </c>
    </row>
    <row r="952" spans="1:21" x14ac:dyDescent="0.25">
      <c r="A952" t="s">
        <v>16</v>
      </c>
      <c r="B952" t="str">
        <f>LEFT(Tabla1[[#This Row],[Organización compras]],2)</f>
        <v>PE</v>
      </c>
      <c r="C952" t="s">
        <v>681</v>
      </c>
      <c r="D952">
        <v>804</v>
      </c>
      <c r="E952" t="str">
        <f>VLOOKUP(Tabla1[[#This Row],[Grupo de compras]],'Grupo compras'!$A$1:$B$115,2,FALSE)</f>
        <v>PE Marketing Mall</v>
      </c>
      <c r="F952" t="s">
        <v>1158</v>
      </c>
      <c r="G952" t="str">
        <f>LEFT(Tabla1[[#This Row],[Solicitud de pedido]],2)</f>
        <v>12</v>
      </c>
      <c r="H952" t="s">
        <v>3037</v>
      </c>
      <c r="I952" t="s">
        <v>88</v>
      </c>
      <c r="J952" t="s">
        <v>3038</v>
      </c>
      <c r="K952" t="s">
        <v>3039</v>
      </c>
      <c r="L952" s="1">
        <v>46064</v>
      </c>
      <c r="M952" t="s">
        <v>43</v>
      </c>
      <c r="N952" t="s">
        <v>1</v>
      </c>
      <c r="O952" t="s">
        <v>67</v>
      </c>
      <c r="P952" t="s">
        <v>2596</v>
      </c>
      <c r="Q952" t="s">
        <v>2597</v>
      </c>
      <c r="R952" s="2">
        <v>8960</v>
      </c>
      <c r="S952" s="37">
        <f>Tabla1[[#This Row],[Valor total]]/'T.C.'!$B$2</f>
        <v>2597.101449275362</v>
      </c>
      <c r="T952" t="s">
        <v>2</v>
      </c>
      <c r="U952" t="s">
        <v>3</v>
      </c>
    </row>
    <row r="953" spans="1:21" x14ac:dyDescent="0.25">
      <c r="A953" t="s">
        <v>50</v>
      </c>
      <c r="B953" t="str">
        <f>LEFT(Tabla1[[#This Row],[Organización compras]],2)</f>
        <v>CL</v>
      </c>
      <c r="C953" t="s">
        <v>339</v>
      </c>
      <c r="D953">
        <v>604</v>
      </c>
      <c r="E953" t="str">
        <f>VLOOKUP(Tabla1[[#This Row],[Grupo de compras]],'Grupo compras'!$A$1:$B$115,2,FALSE)</f>
        <v>CL Marketing Mall</v>
      </c>
      <c r="F953" t="s">
        <v>60</v>
      </c>
      <c r="G953" t="str">
        <f>LEFT(Tabla1[[#This Row],[Solicitud de pedido]],2)</f>
        <v>12</v>
      </c>
      <c r="H953" t="s">
        <v>3040</v>
      </c>
      <c r="I953" t="s">
        <v>88</v>
      </c>
      <c r="J953" t="s">
        <v>3041</v>
      </c>
      <c r="K953" t="s">
        <v>3042</v>
      </c>
      <c r="L953" s="1">
        <v>46086</v>
      </c>
      <c r="M953" t="s">
        <v>60</v>
      </c>
      <c r="N953" t="s">
        <v>1</v>
      </c>
      <c r="O953" t="s">
        <v>0</v>
      </c>
      <c r="P953" t="s">
        <v>142</v>
      </c>
      <c r="Q953" t="s">
        <v>143</v>
      </c>
      <c r="R953" s="2">
        <v>2390000</v>
      </c>
      <c r="S953" s="37">
        <f>Tabla1[[#This Row],[Valor total]]/'T.C.'!$B$3</f>
        <v>2581.1886427699719</v>
      </c>
      <c r="T953" t="s">
        <v>6</v>
      </c>
      <c r="U953" t="s">
        <v>3</v>
      </c>
    </row>
    <row r="954" spans="1:21" x14ac:dyDescent="0.25">
      <c r="A954" t="s">
        <v>24</v>
      </c>
      <c r="B954" t="str">
        <f>LEFT(Tabla1[[#This Row],[Organización compras]],2)</f>
        <v>CL</v>
      </c>
      <c r="C954" t="s">
        <v>339</v>
      </c>
      <c r="D954">
        <v>602</v>
      </c>
      <c r="E954" t="str">
        <f>VLOOKUP(Tabla1[[#This Row],[Grupo de compras]],'Grupo compras'!$A$1:$B$115,2,FALSE)</f>
        <v>CL Ops Mall</v>
      </c>
      <c r="F954" t="s">
        <v>724</v>
      </c>
      <c r="G954" t="str">
        <f>LEFT(Tabla1[[#This Row],[Solicitud de pedido]],2)</f>
        <v>12</v>
      </c>
      <c r="H954" t="s">
        <v>3043</v>
      </c>
      <c r="I954" t="s">
        <v>88</v>
      </c>
      <c r="J954" t="s">
        <v>3044</v>
      </c>
      <c r="K954" t="s">
        <v>3045</v>
      </c>
      <c r="L954" s="1">
        <v>46057</v>
      </c>
      <c r="M954" t="s">
        <v>728</v>
      </c>
      <c r="N954" t="s">
        <v>1</v>
      </c>
      <c r="O954" t="s">
        <v>0</v>
      </c>
      <c r="P954" t="s">
        <v>2440</v>
      </c>
      <c r="Q954" t="s">
        <v>2441</v>
      </c>
      <c r="R954" s="2">
        <v>2386800</v>
      </c>
      <c r="S954" s="37">
        <f>Tabla1[[#This Row],[Valor total]]/'T.C.'!$B$3</f>
        <v>2577.7326579763048</v>
      </c>
      <c r="T954" t="s">
        <v>6</v>
      </c>
      <c r="U954" t="s">
        <v>3</v>
      </c>
    </row>
    <row r="955" spans="1:21" x14ac:dyDescent="0.25">
      <c r="A955" t="s">
        <v>925</v>
      </c>
      <c r="B955" t="str">
        <f>LEFT(Tabla1[[#This Row],[Organización compras]],2)</f>
        <v>PE</v>
      </c>
      <c r="C955" t="s">
        <v>340</v>
      </c>
      <c r="D955">
        <v>803</v>
      </c>
      <c r="E955" t="str">
        <f>VLOOKUP(Tabla1[[#This Row],[Grupo de compras]],'Grupo compras'!$A$1:$B$115,2,FALSE)</f>
        <v>PE Ops Out/Strips</v>
      </c>
      <c r="F955" t="s">
        <v>371</v>
      </c>
      <c r="G955" t="str">
        <f>LEFT(Tabla1[[#This Row],[Solicitud de pedido]],2)</f>
        <v>14</v>
      </c>
      <c r="H955" t="s">
        <v>3046</v>
      </c>
      <c r="I955" t="s">
        <v>88</v>
      </c>
      <c r="J955" t="s">
        <v>3047</v>
      </c>
      <c r="K955" t="s">
        <v>3048</v>
      </c>
      <c r="L955" s="1">
        <v>46072</v>
      </c>
      <c r="M955" t="s">
        <v>556</v>
      </c>
      <c r="N955" t="s">
        <v>46</v>
      </c>
      <c r="O955" t="s">
        <v>5</v>
      </c>
      <c r="P955" t="s">
        <v>119</v>
      </c>
      <c r="Q955" t="s">
        <v>120</v>
      </c>
      <c r="R955" s="2">
        <v>8891</v>
      </c>
      <c r="S955" s="37">
        <f>Tabla1[[#This Row],[Valor total]]/'T.C.'!$B$2</f>
        <v>2577.101449275362</v>
      </c>
      <c r="T955" t="s">
        <v>2</v>
      </c>
      <c r="U955" t="s">
        <v>3</v>
      </c>
    </row>
    <row r="956" spans="1:21" x14ac:dyDescent="0.25">
      <c r="A956" t="s">
        <v>925</v>
      </c>
      <c r="B956" t="str">
        <f>LEFT(Tabla1[[#This Row],[Organización compras]],2)</f>
        <v>PE</v>
      </c>
      <c r="C956" t="s">
        <v>340</v>
      </c>
      <c r="D956">
        <v>803</v>
      </c>
      <c r="E956" t="str">
        <f>VLOOKUP(Tabla1[[#This Row],[Grupo de compras]],'Grupo compras'!$A$1:$B$115,2,FALSE)</f>
        <v>PE Ops Out/Strips</v>
      </c>
      <c r="F956" t="s">
        <v>371</v>
      </c>
      <c r="G956" t="str">
        <f>LEFT(Tabla1[[#This Row],[Solicitud de pedido]],2)</f>
        <v>14</v>
      </c>
      <c r="H956" t="s">
        <v>3046</v>
      </c>
      <c r="I956" t="s">
        <v>89</v>
      </c>
      <c r="J956" t="s">
        <v>3047</v>
      </c>
      <c r="K956" t="s">
        <v>3048</v>
      </c>
      <c r="L956" s="1">
        <v>46072</v>
      </c>
      <c r="M956" t="s">
        <v>556</v>
      </c>
      <c r="N956" t="s">
        <v>46</v>
      </c>
      <c r="O956" t="s">
        <v>5</v>
      </c>
      <c r="P956" t="s">
        <v>119</v>
      </c>
      <c r="Q956" t="s">
        <v>120</v>
      </c>
      <c r="R956" s="2">
        <v>8891</v>
      </c>
      <c r="S956" s="37">
        <f>Tabla1[[#This Row],[Valor total]]/'T.C.'!$B$2</f>
        <v>2577.101449275362</v>
      </c>
      <c r="T956" t="s">
        <v>2</v>
      </c>
      <c r="U956" t="s">
        <v>3</v>
      </c>
    </row>
    <row r="957" spans="1:21" x14ac:dyDescent="0.25">
      <c r="A957" t="s">
        <v>925</v>
      </c>
      <c r="B957" t="str">
        <f>LEFT(Tabla1[[#This Row],[Organización compras]],2)</f>
        <v>PE</v>
      </c>
      <c r="C957" t="s">
        <v>340</v>
      </c>
      <c r="D957">
        <v>803</v>
      </c>
      <c r="E957" t="str">
        <f>VLOOKUP(Tabla1[[#This Row],[Grupo de compras]],'Grupo compras'!$A$1:$B$115,2,FALSE)</f>
        <v>PE Ops Out/Strips</v>
      </c>
      <c r="F957" t="s">
        <v>371</v>
      </c>
      <c r="G957" t="str">
        <f>LEFT(Tabla1[[#This Row],[Solicitud de pedido]],2)</f>
        <v>14</v>
      </c>
      <c r="H957" t="s">
        <v>3046</v>
      </c>
      <c r="I957" t="s">
        <v>99</v>
      </c>
      <c r="J957" t="s">
        <v>3047</v>
      </c>
      <c r="K957" t="s">
        <v>3048</v>
      </c>
      <c r="L957" s="1">
        <v>46072</v>
      </c>
      <c r="M957" t="s">
        <v>556</v>
      </c>
      <c r="N957" t="s">
        <v>46</v>
      </c>
      <c r="O957" t="s">
        <v>5</v>
      </c>
      <c r="P957" t="s">
        <v>119</v>
      </c>
      <c r="Q957" t="s">
        <v>120</v>
      </c>
      <c r="R957" s="2">
        <v>8891</v>
      </c>
      <c r="S957" s="37">
        <f>Tabla1[[#This Row],[Valor total]]/'T.C.'!$B$2</f>
        <v>2577.101449275362</v>
      </c>
      <c r="T957" t="s">
        <v>2</v>
      </c>
      <c r="U957" t="s">
        <v>3</v>
      </c>
    </row>
    <row r="958" spans="1:21" x14ac:dyDescent="0.25">
      <c r="A958" t="s">
        <v>925</v>
      </c>
      <c r="B958" t="str">
        <f>LEFT(Tabla1[[#This Row],[Organización compras]],2)</f>
        <v>PE</v>
      </c>
      <c r="C958" t="s">
        <v>340</v>
      </c>
      <c r="D958">
        <v>803</v>
      </c>
      <c r="E958" t="str">
        <f>VLOOKUP(Tabla1[[#This Row],[Grupo de compras]],'Grupo compras'!$A$1:$B$115,2,FALSE)</f>
        <v>PE Ops Out/Strips</v>
      </c>
      <c r="F958" t="s">
        <v>371</v>
      </c>
      <c r="G958" t="str">
        <f>LEFT(Tabla1[[#This Row],[Solicitud de pedido]],2)</f>
        <v>14</v>
      </c>
      <c r="H958" t="s">
        <v>3046</v>
      </c>
      <c r="I958" t="s">
        <v>100</v>
      </c>
      <c r="J958" t="s">
        <v>3047</v>
      </c>
      <c r="K958" t="s">
        <v>3048</v>
      </c>
      <c r="L958" s="1">
        <v>46072</v>
      </c>
      <c r="M958" t="s">
        <v>556</v>
      </c>
      <c r="N958" t="s">
        <v>46</v>
      </c>
      <c r="O958" t="s">
        <v>5</v>
      </c>
      <c r="P958" t="s">
        <v>119</v>
      </c>
      <c r="Q958" t="s">
        <v>120</v>
      </c>
      <c r="R958" s="2">
        <v>8891</v>
      </c>
      <c r="S958" s="37">
        <f>Tabla1[[#This Row],[Valor total]]/'T.C.'!$B$2</f>
        <v>2577.101449275362</v>
      </c>
      <c r="T958" t="s">
        <v>2</v>
      </c>
      <c r="U958" t="s">
        <v>3</v>
      </c>
    </row>
    <row r="959" spans="1:21" x14ac:dyDescent="0.25">
      <c r="A959" t="s">
        <v>925</v>
      </c>
      <c r="B959" t="str">
        <f>LEFT(Tabla1[[#This Row],[Organización compras]],2)</f>
        <v>PE</v>
      </c>
      <c r="C959" t="s">
        <v>340</v>
      </c>
      <c r="D959">
        <v>803</v>
      </c>
      <c r="E959" t="str">
        <f>VLOOKUP(Tabla1[[#This Row],[Grupo de compras]],'Grupo compras'!$A$1:$B$115,2,FALSE)</f>
        <v>PE Ops Out/Strips</v>
      </c>
      <c r="F959" t="s">
        <v>371</v>
      </c>
      <c r="G959" t="str">
        <f>LEFT(Tabla1[[#This Row],[Solicitud de pedido]],2)</f>
        <v>14</v>
      </c>
      <c r="H959" t="s">
        <v>3046</v>
      </c>
      <c r="I959" t="s">
        <v>101</v>
      </c>
      <c r="J959" t="s">
        <v>3047</v>
      </c>
      <c r="K959" t="s">
        <v>3048</v>
      </c>
      <c r="L959" s="1">
        <v>46072</v>
      </c>
      <c r="M959" t="s">
        <v>556</v>
      </c>
      <c r="N959" t="s">
        <v>46</v>
      </c>
      <c r="O959" t="s">
        <v>5</v>
      </c>
      <c r="P959" t="s">
        <v>119</v>
      </c>
      <c r="Q959" t="s">
        <v>120</v>
      </c>
      <c r="R959" s="2">
        <v>8891</v>
      </c>
      <c r="S959" s="37">
        <f>Tabla1[[#This Row],[Valor total]]/'T.C.'!$B$2</f>
        <v>2577.101449275362</v>
      </c>
      <c r="T959" t="s">
        <v>2</v>
      </c>
      <c r="U959" t="s">
        <v>3</v>
      </c>
    </row>
    <row r="960" spans="1:21" x14ac:dyDescent="0.25">
      <c r="A960" t="s">
        <v>925</v>
      </c>
      <c r="B960" t="str">
        <f>LEFT(Tabla1[[#This Row],[Organización compras]],2)</f>
        <v>PE</v>
      </c>
      <c r="C960" t="s">
        <v>340</v>
      </c>
      <c r="D960">
        <v>803</v>
      </c>
      <c r="E960" t="str">
        <f>VLOOKUP(Tabla1[[#This Row],[Grupo de compras]],'Grupo compras'!$A$1:$B$115,2,FALSE)</f>
        <v>PE Ops Out/Strips</v>
      </c>
      <c r="F960" t="s">
        <v>371</v>
      </c>
      <c r="G960" t="str">
        <f>LEFT(Tabla1[[#This Row],[Solicitud de pedido]],2)</f>
        <v>14</v>
      </c>
      <c r="H960" t="s">
        <v>3046</v>
      </c>
      <c r="I960" t="s">
        <v>102</v>
      </c>
      <c r="J960" t="s">
        <v>3047</v>
      </c>
      <c r="K960" t="s">
        <v>3048</v>
      </c>
      <c r="L960" s="1">
        <v>46072</v>
      </c>
      <c r="M960" t="s">
        <v>556</v>
      </c>
      <c r="N960" t="s">
        <v>46</v>
      </c>
      <c r="O960" t="s">
        <v>5</v>
      </c>
      <c r="P960" t="s">
        <v>119</v>
      </c>
      <c r="Q960" t="s">
        <v>120</v>
      </c>
      <c r="R960" s="2">
        <v>8891</v>
      </c>
      <c r="S960" s="37">
        <f>Tabla1[[#This Row],[Valor total]]/'T.C.'!$B$2</f>
        <v>2577.101449275362</v>
      </c>
      <c r="T960" t="s">
        <v>2</v>
      </c>
      <c r="U960" t="s">
        <v>3</v>
      </c>
    </row>
    <row r="961" spans="1:21" x14ac:dyDescent="0.25">
      <c r="A961" t="s">
        <v>925</v>
      </c>
      <c r="B961" t="str">
        <f>LEFT(Tabla1[[#This Row],[Organización compras]],2)</f>
        <v>PE</v>
      </c>
      <c r="C961" t="s">
        <v>340</v>
      </c>
      <c r="D961">
        <v>803</v>
      </c>
      <c r="E961" t="str">
        <f>VLOOKUP(Tabla1[[#This Row],[Grupo de compras]],'Grupo compras'!$A$1:$B$115,2,FALSE)</f>
        <v>PE Ops Out/Strips</v>
      </c>
      <c r="F961" t="s">
        <v>371</v>
      </c>
      <c r="G961" t="str">
        <f>LEFT(Tabla1[[#This Row],[Solicitud de pedido]],2)</f>
        <v>14</v>
      </c>
      <c r="H961" t="s">
        <v>3046</v>
      </c>
      <c r="I961" t="s">
        <v>103</v>
      </c>
      <c r="J961" t="s">
        <v>3047</v>
      </c>
      <c r="K961" t="s">
        <v>3048</v>
      </c>
      <c r="L961" s="1">
        <v>46072</v>
      </c>
      <c r="M961" t="s">
        <v>556</v>
      </c>
      <c r="N961" t="s">
        <v>46</v>
      </c>
      <c r="O961" t="s">
        <v>5</v>
      </c>
      <c r="P961" t="s">
        <v>119</v>
      </c>
      <c r="Q961" t="s">
        <v>120</v>
      </c>
      <c r="R961" s="2">
        <v>8891</v>
      </c>
      <c r="S961" s="37">
        <f>Tabla1[[#This Row],[Valor total]]/'T.C.'!$B$2</f>
        <v>2577.101449275362</v>
      </c>
      <c r="T961" t="s">
        <v>2</v>
      </c>
      <c r="U961" t="s">
        <v>3</v>
      </c>
    </row>
    <row r="962" spans="1:21" x14ac:dyDescent="0.25">
      <c r="A962" t="s">
        <v>925</v>
      </c>
      <c r="B962" t="str">
        <f>LEFT(Tabla1[[#This Row],[Organización compras]],2)</f>
        <v>PE</v>
      </c>
      <c r="C962" t="s">
        <v>340</v>
      </c>
      <c r="D962">
        <v>803</v>
      </c>
      <c r="E962" t="str">
        <f>VLOOKUP(Tabla1[[#This Row],[Grupo de compras]],'Grupo compras'!$A$1:$B$115,2,FALSE)</f>
        <v>PE Ops Out/Strips</v>
      </c>
      <c r="F962" t="s">
        <v>371</v>
      </c>
      <c r="G962" t="str">
        <f>LEFT(Tabla1[[#This Row],[Solicitud de pedido]],2)</f>
        <v>14</v>
      </c>
      <c r="H962" t="s">
        <v>3046</v>
      </c>
      <c r="I962" t="s">
        <v>104</v>
      </c>
      <c r="J962" t="s">
        <v>3047</v>
      </c>
      <c r="K962" t="s">
        <v>3048</v>
      </c>
      <c r="L962" s="1">
        <v>46072</v>
      </c>
      <c r="M962" t="s">
        <v>556</v>
      </c>
      <c r="N962" t="s">
        <v>46</v>
      </c>
      <c r="O962" t="s">
        <v>5</v>
      </c>
      <c r="P962" t="s">
        <v>119</v>
      </c>
      <c r="Q962" t="s">
        <v>120</v>
      </c>
      <c r="R962" s="2">
        <v>8891</v>
      </c>
      <c r="S962" s="37">
        <f>Tabla1[[#This Row],[Valor total]]/'T.C.'!$B$2</f>
        <v>2577.101449275362</v>
      </c>
      <c r="T962" t="s">
        <v>2</v>
      </c>
      <c r="U962" t="s">
        <v>3</v>
      </c>
    </row>
    <row r="963" spans="1:21" x14ac:dyDescent="0.25">
      <c r="A963" t="s">
        <v>925</v>
      </c>
      <c r="B963" t="str">
        <f>LEFT(Tabla1[[#This Row],[Organización compras]],2)</f>
        <v>PE</v>
      </c>
      <c r="C963" t="s">
        <v>340</v>
      </c>
      <c r="D963">
        <v>803</v>
      </c>
      <c r="E963" t="str">
        <f>VLOOKUP(Tabla1[[#This Row],[Grupo de compras]],'Grupo compras'!$A$1:$B$115,2,FALSE)</f>
        <v>PE Ops Out/Strips</v>
      </c>
      <c r="F963" t="s">
        <v>371</v>
      </c>
      <c r="G963" t="str">
        <f>LEFT(Tabla1[[#This Row],[Solicitud de pedido]],2)</f>
        <v>14</v>
      </c>
      <c r="H963" t="s">
        <v>3046</v>
      </c>
      <c r="I963" t="s">
        <v>105</v>
      </c>
      <c r="J963" t="s">
        <v>3047</v>
      </c>
      <c r="K963" t="s">
        <v>3048</v>
      </c>
      <c r="L963" s="1">
        <v>46072</v>
      </c>
      <c r="M963" t="s">
        <v>556</v>
      </c>
      <c r="N963" t="s">
        <v>46</v>
      </c>
      <c r="O963" t="s">
        <v>5</v>
      </c>
      <c r="P963" t="s">
        <v>119</v>
      </c>
      <c r="Q963" t="s">
        <v>120</v>
      </c>
      <c r="R963" s="2">
        <v>8891</v>
      </c>
      <c r="S963" s="37">
        <f>Tabla1[[#This Row],[Valor total]]/'T.C.'!$B$2</f>
        <v>2577.101449275362</v>
      </c>
      <c r="T963" t="s">
        <v>2</v>
      </c>
      <c r="U963" t="s">
        <v>3</v>
      </c>
    </row>
    <row r="964" spans="1:21" x14ac:dyDescent="0.25">
      <c r="A964" t="s">
        <v>925</v>
      </c>
      <c r="B964" t="str">
        <f>LEFT(Tabla1[[#This Row],[Organización compras]],2)</f>
        <v>PE</v>
      </c>
      <c r="C964" t="s">
        <v>340</v>
      </c>
      <c r="D964">
        <v>803</v>
      </c>
      <c r="E964" t="str">
        <f>VLOOKUP(Tabla1[[#This Row],[Grupo de compras]],'Grupo compras'!$A$1:$B$115,2,FALSE)</f>
        <v>PE Ops Out/Strips</v>
      </c>
      <c r="F964" t="s">
        <v>371</v>
      </c>
      <c r="G964" t="str">
        <f>LEFT(Tabla1[[#This Row],[Solicitud de pedido]],2)</f>
        <v>14</v>
      </c>
      <c r="H964" t="s">
        <v>3046</v>
      </c>
      <c r="I964" t="s">
        <v>106</v>
      </c>
      <c r="J964" t="s">
        <v>3047</v>
      </c>
      <c r="K964" t="s">
        <v>3048</v>
      </c>
      <c r="L964" s="1">
        <v>46072</v>
      </c>
      <c r="M964" t="s">
        <v>556</v>
      </c>
      <c r="N964" t="s">
        <v>46</v>
      </c>
      <c r="O964" t="s">
        <v>5</v>
      </c>
      <c r="P964" t="s">
        <v>119</v>
      </c>
      <c r="Q964" t="s">
        <v>120</v>
      </c>
      <c r="R964" s="2">
        <v>8891</v>
      </c>
      <c r="S964" s="37">
        <f>Tabla1[[#This Row],[Valor total]]/'T.C.'!$B$2</f>
        <v>2577.101449275362</v>
      </c>
      <c r="T964" t="s">
        <v>2</v>
      </c>
      <c r="U964" t="s">
        <v>3</v>
      </c>
    </row>
    <row r="965" spans="1:21" x14ac:dyDescent="0.25">
      <c r="A965" t="s">
        <v>925</v>
      </c>
      <c r="B965" t="str">
        <f>LEFT(Tabla1[[#This Row],[Organización compras]],2)</f>
        <v>PE</v>
      </c>
      <c r="C965" t="s">
        <v>340</v>
      </c>
      <c r="D965">
        <v>803</v>
      </c>
      <c r="E965" t="str">
        <f>VLOOKUP(Tabla1[[#This Row],[Grupo de compras]],'Grupo compras'!$A$1:$B$115,2,FALSE)</f>
        <v>PE Ops Out/Strips</v>
      </c>
      <c r="F965" t="s">
        <v>371</v>
      </c>
      <c r="G965" t="str">
        <f>LEFT(Tabla1[[#This Row],[Solicitud de pedido]],2)</f>
        <v>14</v>
      </c>
      <c r="H965" t="s">
        <v>3046</v>
      </c>
      <c r="I965" t="s">
        <v>107</v>
      </c>
      <c r="J965" t="s">
        <v>3047</v>
      </c>
      <c r="K965" t="s">
        <v>3048</v>
      </c>
      <c r="L965" s="1">
        <v>46072</v>
      </c>
      <c r="M965" t="s">
        <v>556</v>
      </c>
      <c r="N965" t="s">
        <v>46</v>
      </c>
      <c r="O965" t="s">
        <v>5</v>
      </c>
      <c r="P965" t="s">
        <v>119</v>
      </c>
      <c r="Q965" t="s">
        <v>120</v>
      </c>
      <c r="R965" s="2">
        <v>8891</v>
      </c>
      <c r="S965" s="37">
        <f>Tabla1[[#This Row],[Valor total]]/'T.C.'!$B$2</f>
        <v>2577.101449275362</v>
      </c>
      <c r="T965" t="s">
        <v>2</v>
      </c>
      <c r="U965" t="s">
        <v>3</v>
      </c>
    </row>
    <row r="966" spans="1:21" x14ac:dyDescent="0.25">
      <c r="A966" t="s">
        <v>64</v>
      </c>
      <c r="B966" t="str">
        <f>LEFT(Tabla1[[#This Row],[Organización compras]],2)</f>
        <v>CO</v>
      </c>
      <c r="C966" t="s">
        <v>338</v>
      </c>
      <c r="D966">
        <v>702</v>
      </c>
      <c r="E966" t="str">
        <f>VLOOKUP(Tabla1[[#This Row],[Grupo de compras]],'Grupo compras'!$A$1:$B$115,2,FALSE)</f>
        <v>CO Ops Mall</v>
      </c>
      <c r="F966" t="s">
        <v>1091</v>
      </c>
      <c r="H966" t="s">
        <v>3049</v>
      </c>
      <c r="I966" t="s">
        <v>88</v>
      </c>
      <c r="J966" t="s">
        <v>3050</v>
      </c>
      <c r="K966" t="s">
        <v>3051</v>
      </c>
      <c r="L966" s="1">
        <v>46092</v>
      </c>
      <c r="M966" t="s">
        <v>1095</v>
      </c>
      <c r="N966" t="s">
        <v>1</v>
      </c>
      <c r="O966" t="s">
        <v>0</v>
      </c>
      <c r="P966" t="s">
        <v>33</v>
      </c>
      <c r="Q966" t="s">
        <v>34</v>
      </c>
      <c r="R966" s="2">
        <v>9477600</v>
      </c>
      <c r="S966" s="37">
        <f>Tabla1[[#This Row],[Valor total]]/'T.C.'!$B$5</f>
        <v>2576.8352365415985</v>
      </c>
      <c r="T966" t="s">
        <v>18</v>
      </c>
      <c r="U966" t="s">
        <v>3</v>
      </c>
    </row>
    <row r="967" spans="1:21" x14ac:dyDescent="0.25">
      <c r="A967" t="s">
        <v>12</v>
      </c>
      <c r="B967" t="str">
        <f>LEFT(Tabla1[[#This Row],[Organización compras]],2)</f>
        <v>PE</v>
      </c>
      <c r="C967" t="s">
        <v>340</v>
      </c>
      <c r="D967">
        <v>804</v>
      </c>
      <c r="E967" t="str">
        <f>VLOOKUP(Tabla1[[#This Row],[Grupo de compras]],'Grupo compras'!$A$1:$B$115,2,FALSE)</f>
        <v>PE Marketing Mall</v>
      </c>
      <c r="F967" t="s">
        <v>1158</v>
      </c>
      <c r="G967" t="str">
        <f>LEFT(Tabla1[[#This Row],[Solicitud de pedido]],2)</f>
        <v>12</v>
      </c>
      <c r="H967" t="s">
        <v>3052</v>
      </c>
      <c r="I967" t="s">
        <v>88</v>
      </c>
      <c r="J967" t="s">
        <v>3053</v>
      </c>
      <c r="K967" t="s">
        <v>3054</v>
      </c>
      <c r="L967" s="1">
        <v>46080</v>
      </c>
      <c r="M967" t="s">
        <v>1158</v>
      </c>
      <c r="N967" t="s">
        <v>1</v>
      </c>
      <c r="O967" t="s">
        <v>0</v>
      </c>
      <c r="P967" t="s">
        <v>2596</v>
      </c>
      <c r="Q967" t="s">
        <v>2597</v>
      </c>
      <c r="R967" s="2">
        <v>8855</v>
      </c>
      <c r="S967" s="37">
        <f>Tabla1[[#This Row],[Valor total]]/'T.C.'!$B$2</f>
        <v>2566.6666666666665</v>
      </c>
      <c r="T967" t="s">
        <v>2</v>
      </c>
      <c r="U967" t="s">
        <v>3</v>
      </c>
    </row>
    <row r="968" spans="1:21" x14ac:dyDescent="0.25">
      <c r="A968" t="s">
        <v>50</v>
      </c>
      <c r="B968" t="str">
        <f>LEFT(Tabla1[[#This Row],[Organización compras]],2)</f>
        <v>CL</v>
      </c>
      <c r="C968" t="s">
        <v>339</v>
      </c>
      <c r="D968">
        <v>602</v>
      </c>
      <c r="E968" t="str">
        <f>VLOOKUP(Tabla1[[#This Row],[Grupo de compras]],'Grupo compras'!$A$1:$B$115,2,FALSE)</f>
        <v>CL Ops Mall</v>
      </c>
      <c r="F968" t="s">
        <v>51</v>
      </c>
      <c r="H968" t="s">
        <v>12567</v>
      </c>
      <c r="I968" t="s">
        <v>88</v>
      </c>
      <c r="J968" t="s">
        <v>12568</v>
      </c>
      <c r="K968" t="s">
        <v>12569</v>
      </c>
      <c r="L968" s="1">
        <v>46098</v>
      </c>
      <c r="M968" t="s">
        <v>52</v>
      </c>
      <c r="N968" t="s">
        <v>1</v>
      </c>
      <c r="O968" t="s">
        <v>0</v>
      </c>
      <c r="P968" t="s">
        <v>2507</v>
      </c>
      <c r="Q968" t="s">
        <v>2508</v>
      </c>
      <c r="R968" s="2">
        <v>2375713</v>
      </c>
      <c r="S968" s="37">
        <f>Tabla1[[#This Row],[Valor total]]/'T.C.'!$B$3</f>
        <v>2565.7587506614973</v>
      </c>
      <c r="T968" t="s">
        <v>6</v>
      </c>
      <c r="U968" t="s">
        <v>3</v>
      </c>
    </row>
    <row r="969" spans="1:21" x14ac:dyDescent="0.25">
      <c r="A969" t="s">
        <v>4</v>
      </c>
      <c r="B969" t="str">
        <f>LEFT(Tabla1[[#This Row],[Organización compras]],2)</f>
        <v>CL</v>
      </c>
      <c r="C969" t="s">
        <v>339</v>
      </c>
      <c r="D969">
        <v>604</v>
      </c>
      <c r="E969" t="str">
        <f>VLOOKUP(Tabla1[[#This Row],[Grupo de compras]],'Grupo compras'!$A$1:$B$115,2,FALSE)</f>
        <v>CL Marketing Mall</v>
      </c>
      <c r="F969" t="s">
        <v>60</v>
      </c>
      <c r="H969" t="s">
        <v>12781</v>
      </c>
      <c r="I969" t="s">
        <v>88</v>
      </c>
      <c r="J969" t="s">
        <v>12782</v>
      </c>
      <c r="K969" t="s">
        <v>2814</v>
      </c>
      <c r="L969" s="1">
        <v>46099</v>
      </c>
      <c r="M969" t="s">
        <v>60</v>
      </c>
      <c r="N969" t="s">
        <v>1</v>
      </c>
      <c r="O969" t="s">
        <v>0</v>
      </c>
      <c r="P969" t="s">
        <v>2815</v>
      </c>
      <c r="Q969" t="s">
        <v>2816</v>
      </c>
      <c r="R969" s="2">
        <v>2365328</v>
      </c>
      <c r="S969" s="37">
        <f>Tabla1[[#This Row],[Valor total]]/'T.C.'!$B$3</f>
        <v>2554.5430000107999</v>
      </c>
      <c r="T969" t="s">
        <v>6</v>
      </c>
      <c r="U969" t="s">
        <v>3</v>
      </c>
    </row>
    <row r="970" spans="1:21" x14ac:dyDescent="0.25">
      <c r="A970" t="s">
        <v>4</v>
      </c>
      <c r="B970" t="str">
        <f>LEFT(Tabla1[[#This Row],[Organización compras]],2)</f>
        <v>CL</v>
      </c>
      <c r="C970" t="s">
        <v>339</v>
      </c>
      <c r="D970">
        <v>602</v>
      </c>
      <c r="E970" t="str">
        <f>VLOOKUP(Tabla1[[#This Row],[Grupo de compras]],'Grupo compras'!$A$1:$B$115,2,FALSE)</f>
        <v>CL Ops Mall</v>
      </c>
      <c r="F970" t="s">
        <v>790</v>
      </c>
      <c r="G970" t="str">
        <f>LEFT(Tabla1[[#This Row],[Solicitud de pedido]],2)</f>
        <v>12</v>
      </c>
      <c r="H970" t="s">
        <v>3055</v>
      </c>
      <c r="I970" t="s">
        <v>88</v>
      </c>
      <c r="J970" t="s">
        <v>3056</v>
      </c>
      <c r="K970" t="s">
        <v>3057</v>
      </c>
      <c r="L970" s="1">
        <v>46069</v>
      </c>
      <c r="M970" t="s">
        <v>794</v>
      </c>
      <c r="N970" t="s">
        <v>1</v>
      </c>
      <c r="O970" t="s">
        <v>0</v>
      </c>
      <c r="P970" t="s">
        <v>2114</v>
      </c>
      <c r="Q970" t="s">
        <v>2115</v>
      </c>
      <c r="R970" s="2">
        <v>2360700</v>
      </c>
      <c r="S970" s="37">
        <f>Tabla1[[#This Row],[Valor total]]/'T.C.'!$B$3</f>
        <v>2549.5447820029594</v>
      </c>
      <c r="T970" t="s">
        <v>6</v>
      </c>
      <c r="U970" t="s">
        <v>3</v>
      </c>
    </row>
    <row r="971" spans="1:21" x14ac:dyDescent="0.25">
      <c r="A971" t="s">
        <v>7</v>
      </c>
      <c r="B971" t="str">
        <f>LEFT(Tabla1[[#This Row],[Organización compras]],2)</f>
        <v>CL</v>
      </c>
      <c r="C971" t="s">
        <v>339</v>
      </c>
      <c r="D971">
        <v>918</v>
      </c>
      <c r="E971" t="str">
        <f>VLOOKUP(Tabla1[[#This Row],[Grupo de compras]],'Grupo compras'!$A$1:$B$115,2,FALSE)</f>
        <v>Corp Invest. Rel</v>
      </c>
      <c r="F971" t="s">
        <v>12328</v>
      </c>
      <c r="H971" t="s">
        <v>12329</v>
      </c>
      <c r="I971" t="s">
        <v>88</v>
      </c>
      <c r="J971" t="s">
        <v>12330</v>
      </c>
      <c r="K971" t="s">
        <v>12331</v>
      </c>
      <c r="L971" s="1">
        <v>46097</v>
      </c>
      <c r="M971" t="s">
        <v>74</v>
      </c>
      <c r="N971" t="s">
        <v>1</v>
      </c>
      <c r="O971" t="s">
        <v>0</v>
      </c>
      <c r="P971" t="s">
        <v>12332</v>
      </c>
      <c r="Q971" t="s">
        <v>12333</v>
      </c>
      <c r="R971" s="2">
        <v>2340000</v>
      </c>
      <c r="S971" s="37">
        <f>Tabla1[[#This Row],[Valor total]]/'T.C.'!$B$3</f>
        <v>2527.1888803689267</v>
      </c>
      <c r="T971" t="s">
        <v>6</v>
      </c>
      <c r="U971" t="s">
        <v>3</v>
      </c>
    </row>
    <row r="972" spans="1:21" x14ac:dyDescent="0.25">
      <c r="A972" t="s">
        <v>61</v>
      </c>
      <c r="B972" t="str">
        <f>LEFT(Tabla1[[#This Row],[Organización compras]],2)</f>
        <v>CO</v>
      </c>
      <c r="C972" t="s">
        <v>338</v>
      </c>
      <c r="D972">
        <v>703</v>
      </c>
      <c r="E972" t="str">
        <f>VLOOKUP(Tabla1[[#This Row],[Grupo de compras]],'Grupo compras'!$A$1:$B$115,2,FALSE)</f>
        <v>CO Ops Out/Strip</v>
      </c>
      <c r="F972" t="s">
        <v>12058</v>
      </c>
      <c r="H972" t="s">
        <v>12059</v>
      </c>
      <c r="I972" t="s">
        <v>88</v>
      </c>
      <c r="J972" t="s">
        <v>12060</v>
      </c>
      <c r="K972" t="s">
        <v>12061</v>
      </c>
      <c r="L972" s="1">
        <v>46096</v>
      </c>
      <c r="M972" t="s">
        <v>62</v>
      </c>
      <c r="N972" t="s">
        <v>1</v>
      </c>
      <c r="O972" t="s">
        <v>0</v>
      </c>
      <c r="P972" t="s">
        <v>12062</v>
      </c>
      <c r="Q972" t="s">
        <v>12063</v>
      </c>
      <c r="R972" s="2">
        <v>9278182</v>
      </c>
      <c r="S972" s="37">
        <f>Tabla1[[#This Row],[Valor total]]/'T.C.'!$B$5</f>
        <v>2522.616095704187</v>
      </c>
      <c r="T972" t="s">
        <v>18</v>
      </c>
      <c r="U972" t="s">
        <v>3</v>
      </c>
    </row>
    <row r="973" spans="1:21" x14ac:dyDescent="0.25">
      <c r="A973" t="s">
        <v>2453</v>
      </c>
      <c r="B973" t="str">
        <f>LEFT(Tabla1[[#This Row],[Organización compras]],2)</f>
        <v>PE</v>
      </c>
      <c r="C973" t="s">
        <v>681</v>
      </c>
      <c r="D973">
        <v>808</v>
      </c>
      <c r="E973" t="str">
        <f>VLOOKUP(Tabla1[[#This Row],[Grupo de compras]],'Grupo compras'!$A$1:$B$115,2,FALSE)</f>
        <v>PE Área Legal</v>
      </c>
      <c r="F973" t="s">
        <v>365</v>
      </c>
      <c r="G973" t="str">
        <f>LEFT(Tabla1[[#This Row],[Solicitud de pedido]],2)</f>
        <v>12</v>
      </c>
      <c r="H973" t="s">
        <v>3058</v>
      </c>
      <c r="I973" t="s">
        <v>89</v>
      </c>
      <c r="J973" t="s">
        <v>3059</v>
      </c>
      <c r="K973" t="s">
        <v>1856</v>
      </c>
      <c r="L973" s="1">
        <v>46071</v>
      </c>
      <c r="M973" t="s">
        <v>485</v>
      </c>
      <c r="N973" t="s">
        <v>1</v>
      </c>
      <c r="O973" t="s">
        <v>0</v>
      </c>
      <c r="P973" t="s">
        <v>1857</v>
      </c>
      <c r="Q973" t="s">
        <v>1858</v>
      </c>
      <c r="R973" s="2">
        <v>8686.44</v>
      </c>
      <c r="S973" s="37">
        <f>Tabla1[[#This Row],[Valor total]]/'T.C.'!$B$2</f>
        <v>2517.8086956521738</v>
      </c>
      <c r="T973" t="s">
        <v>2</v>
      </c>
      <c r="U973" t="s">
        <v>3</v>
      </c>
    </row>
    <row r="974" spans="1:21" x14ac:dyDescent="0.25">
      <c r="A974" t="s">
        <v>763</v>
      </c>
      <c r="B974" t="str">
        <f>LEFT(Tabla1[[#This Row],[Organización compras]],2)</f>
        <v>CL</v>
      </c>
      <c r="C974" t="s">
        <v>339</v>
      </c>
      <c r="D974">
        <v>602</v>
      </c>
      <c r="E974" t="str">
        <f>VLOOKUP(Tabla1[[#This Row],[Grupo de compras]],'Grupo compras'!$A$1:$B$115,2,FALSE)</f>
        <v>CL Ops Mall</v>
      </c>
      <c r="F974" t="s">
        <v>1809</v>
      </c>
      <c r="G974" t="str">
        <f>LEFT(Tabla1[[#This Row],[Solicitud de pedido]],2)</f>
        <v>12</v>
      </c>
      <c r="H974" t="s">
        <v>3060</v>
      </c>
      <c r="I974" t="s">
        <v>88</v>
      </c>
      <c r="J974" t="s">
        <v>3061</v>
      </c>
      <c r="K974" t="s">
        <v>3062</v>
      </c>
      <c r="L974" s="1">
        <v>46070</v>
      </c>
      <c r="M974" t="s">
        <v>1813</v>
      </c>
      <c r="N974" t="s">
        <v>1</v>
      </c>
      <c r="O974" t="s">
        <v>0</v>
      </c>
      <c r="P974" t="s">
        <v>3063</v>
      </c>
      <c r="Q974" t="s">
        <v>3064</v>
      </c>
      <c r="R974" s="2">
        <v>2329300</v>
      </c>
      <c r="S974" s="37">
        <f>Tabla1[[#This Row],[Valor total]]/'T.C.'!$B$3</f>
        <v>2515.6329312151029</v>
      </c>
      <c r="T974" t="s">
        <v>6</v>
      </c>
      <c r="U974" t="s">
        <v>3</v>
      </c>
    </row>
    <row r="975" spans="1:21" x14ac:dyDescent="0.25">
      <c r="A975" t="s">
        <v>75</v>
      </c>
      <c r="B975" t="str">
        <f>LEFT(Tabla1[[#This Row],[Organización compras]],2)</f>
        <v>CO</v>
      </c>
      <c r="C975" t="s">
        <v>338</v>
      </c>
      <c r="D975">
        <v>704</v>
      </c>
      <c r="E975" t="str">
        <f>VLOOKUP(Tabla1[[#This Row],[Grupo de compras]],'Grupo compras'!$A$1:$B$115,2,FALSE)</f>
        <v>CO Mktg Mall</v>
      </c>
      <c r="F975" t="s">
        <v>745</v>
      </c>
      <c r="G975" t="str">
        <f>LEFT(Tabla1[[#This Row],[Solicitud de pedido]],2)</f>
        <v>12</v>
      </c>
      <c r="H975" t="s">
        <v>3065</v>
      </c>
      <c r="I975" t="s">
        <v>88</v>
      </c>
      <c r="J975" t="s">
        <v>3066</v>
      </c>
      <c r="K975" t="s">
        <v>3067</v>
      </c>
      <c r="L975" s="1">
        <v>46058</v>
      </c>
      <c r="M975" t="s">
        <v>745</v>
      </c>
      <c r="N975" t="s">
        <v>1</v>
      </c>
      <c r="O975" t="s">
        <v>0</v>
      </c>
      <c r="P975" t="s">
        <v>3068</v>
      </c>
      <c r="Q975" t="s">
        <v>3069</v>
      </c>
      <c r="R975" s="2">
        <v>9240000</v>
      </c>
      <c r="S975" s="37">
        <f>Tabla1[[#This Row],[Valor total]]/'T.C.'!$B$5</f>
        <v>2512.2349102773246</v>
      </c>
      <c r="T975" t="s">
        <v>18</v>
      </c>
      <c r="U975" t="s">
        <v>3</v>
      </c>
    </row>
    <row r="976" spans="1:21" x14ac:dyDescent="0.25">
      <c r="A976" t="s">
        <v>7</v>
      </c>
      <c r="B976" t="str">
        <f>LEFT(Tabla1[[#This Row],[Organización compras]],2)</f>
        <v>CL</v>
      </c>
      <c r="C976" t="s">
        <v>339</v>
      </c>
      <c r="D976">
        <v>910</v>
      </c>
      <c r="E976" t="str">
        <f>VLOOKUP(Tabla1[[#This Row],[Grupo de compras]],'Grupo compras'!$A$1:$B$115,2,FALSE)</f>
        <v>Corp A. Personas</v>
      </c>
      <c r="F976" t="s">
        <v>76</v>
      </c>
      <c r="H976" t="s">
        <v>12544</v>
      </c>
      <c r="I976" t="s">
        <v>88</v>
      </c>
      <c r="J976" t="s">
        <v>12545</v>
      </c>
      <c r="K976" t="s">
        <v>12546</v>
      </c>
      <c r="L976" s="1">
        <v>46099</v>
      </c>
      <c r="M976" t="s">
        <v>10</v>
      </c>
      <c r="N976" t="s">
        <v>1</v>
      </c>
      <c r="O976" t="s">
        <v>0</v>
      </c>
      <c r="P976" t="s">
        <v>1496</v>
      </c>
      <c r="Q976" t="s">
        <v>1497</v>
      </c>
      <c r="R976" s="2">
        <v>2322272</v>
      </c>
      <c r="S976" s="37">
        <f>Tabla1[[#This Row],[Valor total]]/'T.C.'!$B$3</f>
        <v>2508.0427246120116</v>
      </c>
      <c r="T976" t="s">
        <v>6</v>
      </c>
      <c r="U976" t="s">
        <v>3</v>
      </c>
    </row>
    <row r="977" spans="1:21" x14ac:dyDescent="0.25">
      <c r="A977" t="s">
        <v>717</v>
      </c>
      <c r="B977" t="str">
        <f>LEFT(Tabla1[[#This Row],[Organización compras]],2)</f>
        <v>PE</v>
      </c>
      <c r="C977" t="s">
        <v>340</v>
      </c>
      <c r="D977">
        <v>801</v>
      </c>
      <c r="E977" t="str">
        <f>VLOOKUP(Tabla1[[#This Row],[Grupo de compras]],'Grupo compras'!$A$1:$B$115,2,FALSE)</f>
        <v>PE Center Manager</v>
      </c>
      <c r="F977" t="s">
        <v>1233</v>
      </c>
      <c r="G977" t="str">
        <f>LEFT(Tabla1[[#This Row],[Solicitud de pedido]],2)</f>
        <v>12</v>
      </c>
      <c r="H977" t="s">
        <v>3070</v>
      </c>
      <c r="I977" t="s">
        <v>88</v>
      </c>
      <c r="J977" t="s">
        <v>3071</v>
      </c>
      <c r="K977" t="s">
        <v>3072</v>
      </c>
      <c r="L977" s="1">
        <v>46091</v>
      </c>
      <c r="M977" t="s">
        <v>43</v>
      </c>
      <c r="N977" t="s">
        <v>1</v>
      </c>
      <c r="O977" t="s">
        <v>0</v>
      </c>
      <c r="P977" t="s">
        <v>1237</v>
      </c>
      <c r="Q977" t="s">
        <v>1238</v>
      </c>
      <c r="R977" s="2">
        <v>8648.2800000000007</v>
      </c>
      <c r="S977" s="37">
        <f>Tabla1[[#This Row],[Valor total]]/'T.C.'!$B$2</f>
        <v>2506.7478260869566</v>
      </c>
      <c r="T977" t="s">
        <v>2</v>
      </c>
      <c r="U977" t="s">
        <v>3</v>
      </c>
    </row>
    <row r="978" spans="1:21" x14ac:dyDescent="0.25">
      <c r="A978" t="s">
        <v>47</v>
      </c>
      <c r="B978" t="str">
        <f>LEFT(Tabla1[[#This Row],[Organización compras]],2)</f>
        <v>CL</v>
      </c>
      <c r="C978" t="s">
        <v>339</v>
      </c>
      <c r="D978">
        <v>602</v>
      </c>
      <c r="E978" t="str">
        <f>VLOOKUP(Tabla1[[#This Row],[Grupo de compras]],'Grupo compras'!$A$1:$B$115,2,FALSE)</f>
        <v>CL Ops Mall</v>
      </c>
      <c r="F978" t="s">
        <v>39</v>
      </c>
      <c r="G978" t="str">
        <f>LEFT(Tabla1[[#This Row],[Solicitud de pedido]],2)</f>
        <v>12</v>
      </c>
      <c r="H978" t="s">
        <v>3073</v>
      </c>
      <c r="I978" t="s">
        <v>88</v>
      </c>
      <c r="J978" t="s">
        <v>3074</v>
      </c>
      <c r="K978" t="s">
        <v>3075</v>
      </c>
      <c r="L978" s="1">
        <v>46030</v>
      </c>
      <c r="M978" t="s">
        <v>40</v>
      </c>
      <c r="N978" t="s">
        <v>1</v>
      </c>
      <c r="O978" t="s">
        <v>0</v>
      </c>
      <c r="P978" t="s">
        <v>807</v>
      </c>
      <c r="Q978" t="s">
        <v>808</v>
      </c>
      <c r="R978" s="2">
        <v>2320000</v>
      </c>
      <c r="S978" s="37">
        <f>Tabla1[[#This Row],[Valor total]]/'T.C.'!$B$3</f>
        <v>2505.5889754085083</v>
      </c>
      <c r="T978" t="s">
        <v>6</v>
      </c>
      <c r="U978" t="s">
        <v>3</v>
      </c>
    </row>
    <row r="979" spans="1:21" x14ac:dyDescent="0.25">
      <c r="A979" t="s">
        <v>7</v>
      </c>
      <c r="B979" t="str">
        <f>LEFT(Tabla1[[#This Row],[Organización compras]],2)</f>
        <v>CL</v>
      </c>
      <c r="C979" t="s">
        <v>339</v>
      </c>
      <c r="D979">
        <v>626</v>
      </c>
      <c r="E979" t="str">
        <f>VLOOKUP(Tabla1[[#This Row],[Grupo de compras]],'Grupo compras'!$A$1:$B$115,2,FALSE)</f>
        <v>CL Proyectos 3</v>
      </c>
      <c r="F979" t="s">
        <v>25</v>
      </c>
      <c r="G979" t="str">
        <f>LEFT(Tabla1[[#This Row],[Solicitud de pedido]],2)</f>
        <v>12</v>
      </c>
      <c r="H979" t="s">
        <v>3076</v>
      </c>
      <c r="I979" t="s">
        <v>88</v>
      </c>
      <c r="J979" t="s">
        <v>3077</v>
      </c>
      <c r="K979" t="s">
        <v>3078</v>
      </c>
      <c r="L979" s="1">
        <v>46049</v>
      </c>
      <c r="M979" t="s">
        <v>26</v>
      </c>
      <c r="N979" t="s">
        <v>1</v>
      </c>
      <c r="O979" t="s">
        <v>0</v>
      </c>
      <c r="P979" t="s">
        <v>1537</v>
      </c>
      <c r="Q979" t="s">
        <v>1538</v>
      </c>
      <c r="R979" s="2">
        <v>60</v>
      </c>
      <c r="S979" s="37">
        <f>Tabla1[[#This Row],[Valor total]]/'T.C.'!$B$4</f>
        <v>2500</v>
      </c>
      <c r="T979" t="s">
        <v>11</v>
      </c>
      <c r="U979" t="s">
        <v>3</v>
      </c>
    </row>
    <row r="980" spans="1:21" x14ac:dyDescent="0.25">
      <c r="A980" t="s">
        <v>7</v>
      </c>
      <c r="B980" t="str">
        <f>LEFT(Tabla1[[#This Row],[Organización compras]],2)</f>
        <v>CL</v>
      </c>
      <c r="C980" t="s">
        <v>339</v>
      </c>
      <c r="D980">
        <v>612</v>
      </c>
      <c r="E980" t="str">
        <f>VLOOKUP(Tabla1[[#This Row],[Grupo de compras]],'Grupo compras'!$A$1:$B$115,2,FALSE)</f>
        <v>CL Serv al Cliente</v>
      </c>
      <c r="F980" t="s">
        <v>1513</v>
      </c>
      <c r="G980" t="str">
        <f>LEFT(Tabla1[[#This Row],[Solicitud de pedido]],2)</f>
        <v>12</v>
      </c>
      <c r="H980" t="s">
        <v>3079</v>
      </c>
      <c r="I980" t="s">
        <v>88</v>
      </c>
      <c r="J980" t="s">
        <v>3080</v>
      </c>
      <c r="K980" t="s">
        <v>3081</v>
      </c>
      <c r="L980" s="1">
        <v>46048</v>
      </c>
      <c r="M980" t="s">
        <v>1517</v>
      </c>
      <c r="N980" t="s">
        <v>1</v>
      </c>
      <c r="O980" t="s">
        <v>0</v>
      </c>
      <c r="P980" t="s">
        <v>1733</v>
      </c>
      <c r="Q980" t="s">
        <v>1734</v>
      </c>
      <c r="R980" s="2">
        <v>60</v>
      </c>
      <c r="S980" s="37">
        <f>Tabla1[[#This Row],[Valor total]]/'T.C.'!$B$4</f>
        <v>2500</v>
      </c>
      <c r="T980" t="s">
        <v>11</v>
      </c>
      <c r="U980" t="s">
        <v>3</v>
      </c>
    </row>
    <row r="981" spans="1:21" x14ac:dyDescent="0.25">
      <c r="A981" t="s">
        <v>24</v>
      </c>
      <c r="B981" t="str">
        <f>LEFT(Tabla1[[#This Row],[Organización compras]],2)</f>
        <v>CL</v>
      </c>
      <c r="C981" t="s">
        <v>339</v>
      </c>
      <c r="D981">
        <v>602</v>
      </c>
      <c r="E981" t="str">
        <f>VLOOKUP(Tabla1[[#This Row],[Grupo de compras]],'Grupo compras'!$A$1:$B$115,2,FALSE)</f>
        <v>CL Ops Mall</v>
      </c>
      <c r="F981" t="s">
        <v>724</v>
      </c>
      <c r="G981" t="str">
        <f>LEFT(Tabla1[[#This Row],[Solicitud de pedido]],2)</f>
        <v>12</v>
      </c>
      <c r="H981" t="s">
        <v>3082</v>
      </c>
      <c r="I981" t="s">
        <v>88</v>
      </c>
      <c r="J981" t="s">
        <v>3083</v>
      </c>
      <c r="K981" t="s">
        <v>3084</v>
      </c>
      <c r="L981" s="1">
        <v>46063</v>
      </c>
      <c r="M981" t="s">
        <v>728</v>
      </c>
      <c r="N981" t="s">
        <v>1</v>
      </c>
      <c r="O981" t="s">
        <v>0</v>
      </c>
      <c r="P981" t="s">
        <v>633</v>
      </c>
      <c r="Q981" t="s">
        <v>634</v>
      </c>
      <c r="R981" s="2">
        <v>60</v>
      </c>
      <c r="S981" s="37">
        <f>Tabla1[[#This Row],[Valor total]]/'T.C.'!$B$4</f>
        <v>2500</v>
      </c>
      <c r="T981" t="s">
        <v>11</v>
      </c>
      <c r="U981" t="s">
        <v>3</v>
      </c>
    </row>
    <row r="982" spans="1:21" x14ac:dyDescent="0.25">
      <c r="A982" t="s">
        <v>351</v>
      </c>
      <c r="B982" t="str">
        <f>LEFT(Tabla1[[#This Row],[Organización compras]],2)</f>
        <v>CL</v>
      </c>
      <c r="C982" t="s">
        <v>339</v>
      </c>
      <c r="D982">
        <v>634</v>
      </c>
      <c r="E982" t="str">
        <f>VLOOKUP(Tabla1[[#This Row],[Grupo de compras]],'Grupo compras'!$A$1:$B$115,2,FALSE)</f>
        <v>CL Proyectos 5</v>
      </c>
      <c r="F982" t="s">
        <v>1617</v>
      </c>
      <c r="G982" t="str">
        <f>LEFT(Tabla1[[#This Row],[Solicitud de pedido]],2)</f>
        <v>12</v>
      </c>
      <c r="H982" t="s">
        <v>3085</v>
      </c>
      <c r="I982" t="s">
        <v>88</v>
      </c>
      <c r="J982" t="s">
        <v>3086</v>
      </c>
      <c r="K982" t="s">
        <v>3087</v>
      </c>
      <c r="L982" s="1">
        <v>46063</v>
      </c>
      <c r="M982" t="s">
        <v>26</v>
      </c>
      <c r="N982" t="s">
        <v>1</v>
      </c>
      <c r="O982" t="s">
        <v>0</v>
      </c>
      <c r="P982" t="s">
        <v>1994</v>
      </c>
      <c r="Q982" t="s">
        <v>1995</v>
      </c>
      <c r="R982" s="2">
        <v>60</v>
      </c>
      <c r="S982" s="37">
        <f>Tabla1[[#This Row],[Valor total]]/'T.C.'!$B$4</f>
        <v>2500</v>
      </c>
      <c r="T982" t="s">
        <v>11</v>
      </c>
      <c r="U982" t="s">
        <v>3</v>
      </c>
    </row>
    <row r="983" spans="1:21" x14ac:dyDescent="0.25">
      <c r="A983" t="s">
        <v>7</v>
      </c>
      <c r="B983" t="str">
        <f>LEFT(Tabla1[[#This Row],[Organización compras]],2)</f>
        <v>CL</v>
      </c>
      <c r="C983" t="s">
        <v>339</v>
      </c>
      <c r="D983">
        <v>602</v>
      </c>
      <c r="E983" t="str">
        <f>VLOOKUP(Tabla1[[#This Row],[Grupo de compras]],'Grupo compras'!$A$1:$B$115,2,FALSE)</f>
        <v>CL Ops Mall</v>
      </c>
      <c r="F983" t="s">
        <v>225</v>
      </c>
      <c r="G983" t="str">
        <f>LEFT(Tabla1[[#This Row],[Solicitud de pedido]],2)</f>
        <v>12</v>
      </c>
      <c r="H983" t="s">
        <v>3088</v>
      </c>
      <c r="I983" t="s">
        <v>88</v>
      </c>
      <c r="J983" t="s">
        <v>3089</v>
      </c>
      <c r="K983" t="s">
        <v>3090</v>
      </c>
      <c r="L983" s="1">
        <v>46063</v>
      </c>
      <c r="M983" t="s">
        <v>118</v>
      </c>
      <c r="N983" t="s">
        <v>1</v>
      </c>
      <c r="O983" t="s">
        <v>0</v>
      </c>
      <c r="P983" t="s">
        <v>3091</v>
      </c>
      <c r="Q983" t="s">
        <v>3092</v>
      </c>
      <c r="R983" s="2">
        <v>60</v>
      </c>
      <c r="S983" s="37">
        <f>Tabla1[[#This Row],[Valor total]]/'T.C.'!$B$4</f>
        <v>2500</v>
      </c>
      <c r="T983" t="s">
        <v>11</v>
      </c>
      <c r="U983" t="s">
        <v>3</v>
      </c>
    </row>
    <row r="984" spans="1:21" x14ac:dyDescent="0.25">
      <c r="A984" t="s">
        <v>7</v>
      </c>
      <c r="B984" t="str">
        <f>LEFT(Tabla1[[#This Row],[Organización compras]],2)</f>
        <v>CL</v>
      </c>
      <c r="C984" t="s">
        <v>339</v>
      </c>
      <c r="D984">
        <v>626</v>
      </c>
      <c r="E984" t="str">
        <f>VLOOKUP(Tabla1[[#This Row],[Grupo de compras]],'Grupo compras'!$A$1:$B$115,2,FALSE)</f>
        <v>CL Proyectos 3</v>
      </c>
      <c r="F984" t="s">
        <v>2791</v>
      </c>
      <c r="G984" t="str">
        <f>LEFT(Tabla1[[#This Row],[Solicitud de pedido]],2)</f>
        <v>12</v>
      </c>
      <c r="H984" t="s">
        <v>3093</v>
      </c>
      <c r="I984" t="s">
        <v>88</v>
      </c>
      <c r="J984" t="s">
        <v>3094</v>
      </c>
      <c r="K984" t="s">
        <v>3095</v>
      </c>
      <c r="L984" s="1">
        <v>46084</v>
      </c>
      <c r="M984" t="s">
        <v>26</v>
      </c>
      <c r="N984" t="s">
        <v>1</v>
      </c>
      <c r="O984" t="s">
        <v>0</v>
      </c>
      <c r="P984" t="s">
        <v>515</v>
      </c>
      <c r="Q984" t="s">
        <v>516</v>
      </c>
      <c r="R984" s="2">
        <v>60</v>
      </c>
      <c r="S984" s="37">
        <f>Tabla1[[#This Row],[Valor total]]/'T.C.'!$B$4</f>
        <v>2500</v>
      </c>
      <c r="T984" t="s">
        <v>11</v>
      </c>
      <c r="U984" t="s">
        <v>3</v>
      </c>
    </row>
    <row r="985" spans="1:21" x14ac:dyDescent="0.25">
      <c r="A985" t="s">
        <v>7</v>
      </c>
      <c r="B985" t="str">
        <f>LEFT(Tabla1[[#This Row],[Organización compras]],2)</f>
        <v>CL</v>
      </c>
      <c r="C985" t="s">
        <v>339</v>
      </c>
      <c r="D985">
        <v>626</v>
      </c>
      <c r="E985" t="str">
        <f>VLOOKUP(Tabla1[[#This Row],[Grupo de compras]],'Grupo compras'!$A$1:$B$115,2,FALSE)</f>
        <v>CL Proyectos 3</v>
      </c>
      <c r="F985" t="s">
        <v>70</v>
      </c>
      <c r="G985" t="str">
        <f>LEFT(Tabla1[[#This Row],[Solicitud de pedido]],2)</f>
        <v>12</v>
      </c>
      <c r="H985" t="s">
        <v>3096</v>
      </c>
      <c r="I985" t="s">
        <v>88</v>
      </c>
      <c r="J985" t="s">
        <v>3097</v>
      </c>
      <c r="K985" t="s">
        <v>3098</v>
      </c>
      <c r="L985" s="1">
        <v>46085</v>
      </c>
      <c r="M985" t="s">
        <v>26</v>
      </c>
      <c r="N985" t="s">
        <v>1</v>
      </c>
      <c r="O985" t="s">
        <v>0</v>
      </c>
      <c r="P985" t="s">
        <v>48</v>
      </c>
      <c r="Q985" t="s">
        <v>49</v>
      </c>
      <c r="R985" s="2">
        <v>60</v>
      </c>
      <c r="S985" s="37">
        <f>Tabla1[[#This Row],[Valor total]]/'T.C.'!$B$4</f>
        <v>2500</v>
      </c>
      <c r="T985" t="s">
        <v>11</v>
      </c>
      <c r="U985" t="s">
        <v>3</v>
      </c>
    </row>
    <row r="986" spans="1:21" x14ac:dyDescent="0.25">
      <c r="A986" t="s">
        <v>814</v>
      </c>
      <c r="B986" t="str">
        <f>LEFT(Tabla1[[#This Row],[Organización compras]],2)</f>
        <v>PE</v>
      </c>
      <c r="C986" t="s">
        <v>340</v>
      </c>
      <c r="D986">
        <v>802</v>
      </c>
      <c r="E986" t="str">
        <f>VLOOKUP(Tabla1[[#This Row],[Grupo de compras]],'Grupo compras'!$A$1:$B$115,2,FALSE)</f>
        <v>PE Ops Mall</v>
      </c>
      <c r="F986" t="s">
        <v>1240</v>
      </c>
      <c r="G986" t="str">
        <f>LEFT(Tabla1[[#This Row],[Solicitud de pedido]],2)</f>
        <v>12</v>
      </c>
      <c r="H986" t="s">
        <v>3099</v>
      </c>
      <c r="I986" t="s">
        <v>88</v>
      </c>
      <c r="J986" t="s">
        <v>3100</v>
      </c>
      <c r="K986" t="s">
        <v>3101</v>
      </c>
      <c r="L986" s="1">
        <v>46044</v>
      </c>
      <c r="M986" t="s">
        <v>565</v>
      </c>
      <c r="N986" t="s">
        <v>1</v>
      </c>
      <c r="O986" t="s">
        <v>5</v>
      </c>
      <c r="P986" t="s">
        <v>3102</v>
      </c>
      <c r="Q986" t="s">
        <v>3103</v>
      </c>
      <c r="R986" s="2">
        <v>2500</v>
      </c>
      <c r="S986" s="37">
        <f>Tabla1[[#This Row],[Valor total]]</f>
        <v>2500</v>
      </c>
      <c r="T986" t="s">
        <v>662</v>
      </c>
      <c r="U986" t="s">
        <v>3</v>
      </c>
    </row>
    <row r="987" spans="1:21" x14ac:dyDescent="0.25">
      <c r="A987" t="s">
        <v>31</v>
      </c>
      <c r="B987" t="str">
        <f>LEFT(Tabla1[[#This Row],[Organización compras]],2)</f>
        <v>CO</v>
      </c>
      <c r="C987" t="s">
        <v>338</v>
      </c>
      <c r="D987">
        <v>702</v>
      </c>
      <c r="E987" t="str">
        <f>VLOOKUP(Tabla1[[#This Row],[Grupo de compras]],'Grupo compras'!$A$1:$B$115,2,FALSE)</f>
        <v>CO Ops Mall</v>
      </c>
      <c r="F987" t="s">
        <v>210</v>
      </c>
      <c r="G987" t="str">
        <f>LEFT(Tabla1[[#This Row],[Solicitud de pedido]],2)</f>
        <v>13</v>
      </c>
      <c r="H987" t="s">
        <v>215</v>
      </c>
      <c r="I987" t="s">
        <v>99</v>
      </c>
      <c r="J987" t="s">
        <v>216</v>
      </c>
      <c r="K987" t="s">
        <v>3104</v>
      </c>
      <c r="L987" s="1">
        <v>46058</v>
      </c>
      <c r="M987" t="s">
        <v>32</v>
      </c>
      <c r="N987" t="s">
        <v>45</v>
      </c>
      <c r="O987" t="s">
        <v>0</v>
      </c>
      <c r="P987" t="s">
        <v>128</v>
      </c>
      <c r="Q987" t="s">
        <v>129</v>
      </c>
      <c r="R987" s="2">
        <v>9166056</v>
      </c>
      <c r="S987" s="37">
        <f>Tabla1[[#This Row],[Valor total]]/'T.C.'!$B$5</f>
        <v>2492.1305057096247</v>
      </c>
      <c r="T987" t="s">
        <v>18</v>
      </c>
      <c r="U987" t="s">
        <v>3</v>
      </c>
    </row>
    <row r="988" spans="1:21" x14ac:dyDescent="0.25">
      <c r="A988" t="s">
        <v>12</v>
      </c>
      <c r="B988" t="str">
        <f>LEFT(Tabla1[[#This Row],[Organización compras]],2)</f>
        <v>PE</v>
      </c>
      <c r="C988" t="s">
        <v>340</v>
      </c>
      <c r="D988">
        <v>804</v>
      </c>
      <c r="E988" t="str">
        <f>VLOOKUP(Tabla1[[#This Row],[Grupo de compras]],'Grupo compras'!$A$1:$B$115,2,FALSE)</f>
        <v>PE Marketing Mall</v>
      </c>
      <c r="F988" t="s">
        <v>1158</v>
      </c>
      <c r="G988" t="str">
        <f>LEFT(Tabla1[[#This Row],[Solicitud de pedido]],2)</f>
        <v>12</v>
      </c>
      <c r="H988" t="s">
        <v>3105</v>
      </c>
      <c r="I988" t="s">
        <v>88</v>
      </c>
      <c r="J988" t="s">
        <v>3106</v>
      </c>
      <c r="K988" t="s">
        <v>3107</v>
      </c>
      <c r="L988" s="1">
        <v>46079</v>
      </c>
      <c r="M988" t="s">
        <v>1158</v>
      </c>
      <c r="N988" t="s">
        <v>1</v>
      </c>
      <c r="O988" t="s">
        <v>0</v>
      </c>
      <c r="P988" t="s">
        <v>2596</v>
      </c>
      <c r="Q988" t="s">
        <v>2597</v>
      </c>
      <c r="R988" s="2">
        <v>8590.4</v>
      </c>
      <c r="S988" s="37">
        <f>Tabla1[[#This Row],[Valor total]]/'T.C.'!$B$2</f>
        <v>2489.9710144927535</v>
      </c>
      <c r="T988" t="s">
        <v>2</v>
      </c>
      <c r="U988" t="s">
        <v>3</v>
      </c>
    </row>
    <row r="989" spans="1:21" x14ac:dyDescent="0.25">
      <c r="A989" t="s">
        <v>4</v>
      </c>
      <c r="B989" t="str">
        <f>LEFT(Tabla1[[#This Row],[Organización compras]],2)</f>
        <v>CL</v>
      </c>
      <c r="C989" t="s">
        <v>339</v>
      </c>
      <c r="D989">
        <v>604</v>
      </c>
      <c r="E989" t="str">
        <f>VLOOKUP(Tabla1[[#This Row],[Grupo de compras]],'Grupo compras'!$A$1:$B$115,2,FALSE)</f>
        <v>CL Marketing Mall</v>
      </c>
      <c r="F989" t="s">
        <v>60</v>
      </c>
      <c r="G989" t="str">
        <f>LEFT(Tabla1[[#This Row],[Solicitud de pedido]],2)</f>
        <v>12</v>
      </c>
      <c r="H989" t="s">
        <v>3108</v>
      </c>
      <c r="I989" t="s">
        <v>88</v>
      </c>
      <c r="J989" t="s">
        <v>3109</v>
      </c>
      <c r="K989" t="s">
        <v>3110</v>
      </c>
      <c r="L989" s="1">
        <v>46030</v>
      </c>
      <c r="M989" t="s">
        <v>60</v>
      </c>
      <c r="N989" t="s">
        <v>1</v>
      </c>
      <c r="O989" t="s">
        <v>0</v>
      </c>
      <c r="P989" t="s">
        <v>1388</v>
      </c>
      <c r="Q989" t="s">
        <v>1389</v>
      </c>
      <c r="R989" s="2">
        <v>2302185</v>
      </c>
      <c r="S989" s="37">
        <f>Tabla1[[#This Row],[Valor total]]/'T.C.'!$B$3</f>
        <v>2486.3488600650157</v>
      </c>
      <c r="T989" t="s">
        <v>6</v>
      </c>
      <c r="U989" t="s">
        <v>3</v>
      </c>
    </row>
    <row r="990" spans="1:21" x14ac:dyDescent="0.25">
      <c r="A990" t="s">
        <v>369</v>
      </c>
      <c r="B990" t="str">
        <f>LEFT(Tabla1[[#This Row],[Organización compras]],2)</f>
        <v>PE</v>
      </c>
      <c r="C990" t="s">
        <v>681</v>
      </c>
      <c r="D990">
        <v>802</v>
      </c>
      <c r="E990" t="str">
        <f>VLOOKUP(Tabla1[[#This Row],[Grupo de compras]],'Grupo compras'!$A$1:$B$115,2,FALSE)</f>
        <v>PE Ops Mall</v>
      </c>
      <c r="F990" t="s">
        <v>370</v>
      </c>
      <c r="G990" t="str">
        <f>LEFT(Tabla1[[#This Row],[Solicitud de pedido]],2)</f>
        <v>12</v>
      </c>
      <c r="H990" t="s">
        <v>3111</v>
      </c>
      <c r="I990" t="s">
        <v>88</v>
      </c>
      <c r="J990" t="s">
        <v>3112</v>
      </c>
      <c r="K990" t="s">
        <v>3113</v>
      </c>
      <c r="L990" s="1">
        <v>46085</v>
      </c>
      <c r="M990" t="s">
        <v>370</v>
      </c>
      <c r="N990" t="s">
        <v>1</v>
      </c>
      <c r="O990" t="s">
        <v>0</v>
      </c>
      <c r="P990" t="s">
        <v>1011</v>
      </c>
      <c r="Q990" t="s">
        <v>1012</v>
      </c>
      <c r="R990" s="2">
        <v>8539.7199999999993</v>
      </c>
      <c r="S990" s="37">
        <f>Tabla1[[#This Row],[Valor total]]/'T.C.'!$B$2</f>
        <v>2475.2811594202894</v>
      </c>
      <c r="T990" t="s">
        <v>2</v>
      </c>
      <c r="U990" t="s">
        <v>3</v>
      </c>
    </row>
    <row r="991" spans="1:21" x14ac:dyDescent="0.25">
      <c r="A991" t="s">
        <v>7</v>
      </c>
      <c r="B991" t="str">
        <f>LEFT(Tabla1[[#This Row],[Organización compras]],2)</f>
        <v>CL</v>
      </c>
      <c r="C991" t="s">
        <v>339</v>
      </c>
      <c r="D991">
        <v>626</v>
      </c>
      <c r="E991" t="str">
        <f>VLOOKUP(Tabla1[[#This Row],[Grupo de compras]],'Grupo compras'!$A$1:$B$115,2,FALSE)</f>
        <v>CL Proyectos 3</v>
      </c>
      <c r="F991" t="s">
        <v>2791</v>
      </c>
      <c r="G991" t="str">
        <f>LEFT(Tabla1[[#This Row],[Solicitud de pedido]],2)</f>
        <v>12</v>
      </c>
      <c r="H991" t="s">
        <v>3114</v>
      </c>
      <c r="I991" t="s">
        <v>88</v>
      </c>
      <c r="J991" t="s">
        <v>3115</v>
      </c>
      <c r="K991" t="s">
        <v>3116</v>
      </c>
      <c r="L991" s="1">
        <v>46084</v>
      </c>
      <c r="M991" t="s">
        <v>26</v>
      </c>
      <c r="N991" t="s">
        <v>1</v>
      </c>
      <c r="O991" t="s">
        <v>0</v>
      </c>
      <c r="P991" t="s">
        <v>3117</v>
      </c>
      <c r="Q991" t="s">
        <v>3118</v>
      </c>
      <c r="R991" s="2">
        <v>2287500</v>
      </c>
      <c r="S991" s="37">
        <f>Tabla1[[#This Row],[Valor total]]/'T.C.'!$B$3</f>
        <v>2470.4891298478287</v>
      </c>
      <c r="T991" t="s">
        <v>6</v>
      </c>
      <c r="U991" t="s">
        <v>3</v>
      </c>
    </row>
    <row r="992" spans="1:21" x14ac:dyDescent="0.25">
      <c r="A992" t="s">
        <v>2783</v>
      </c>
      <c r="B992" t="str">
        <f>LEFT(Tabla1[[#This Row],[Organización compras]],2)</f>
        <v>PE</v>
      </c>
      <c r="C992" t="s">
        <v>681</v>
      </c>
      <c r="D992">
        <v>802</v>
      </c>
      <c r="E992" t="str">
        <f>VLOOKUP(Tabla1[[#This Row],[Grupo de compras]],'Grupo compras'!$A$1:$B$115,2,FALSE)</f>
        <v>PE Ops Mall</v>
      </c>
      <c r="F992" t="s">
        <v>3119</v>
      </c>
      <c r="G992" t="str">
        <f>LEFT(Tabla1[[#This Row],[Solicitud de pedido]],2)</f>
        <v>12</v>
      </c>
      <c r="H992" t="s">
        <v>3120</v>
      </c>
      <c r="I992" t="s">
        <v>88</v>
      </c>
      <c r="J992" t="s">
        <v>3121</v>
      </c>
      <c r="K992" t="s">
        <v>3122</v>
      </c>
      <c r="L992" s="1">
        <v>46078</v>
      </c>
      <c r="M992" t="s">
        <v>1340</v>
      </c>
      <c r="N992" t="s">
        <v>1</v>
      </c>
      <c r="O992" t="s">
        <v>0</v>
      </c>
      <c r="P992" t="s">
        <v>2430</v>
      </c>
      <c r="Q992" t="s">
        <v>2431</v>
      </c>
      <c r="R992" s="2">
        <v>8500</v>
      </c>
      <c r="S992" s="37">
        <f>Tabla1[[#This Row],[Valor total]]/'T.C.'!$B$2</f>
        <v>2463.768115942029</v>
      </c>
      <c r="T992" t="s">
        <v>2</v>
      </c>
      <c r="U992" t="s">
        <v>3</v>
      </c>
    </row>
    <row r="993" spans="1:21" x14ac:dyDescent="0.25">
      <c r="A993" t="s">
        <v>717</v>
      </c>
      <c r="B993" t="str">
        <f>LEFT(Tabla1[[#This Row],[Organización compras]],2)</f>
        <v>PE</v>
      </c>
      <c r="C993" t="s">
        <v>340</v>
      </c>
      <c r="D993">
        <v>804</v>
      </c>
      <c r="E993" t="str">
        <f>VLOOKUP(Tabla1[[#This Row],[Grupo de compras]],'Grupo compras'!$A$1:$B$115,2,FALSE)</f>
        <v>PE Marketing Mall</v>
      </c>
      <c r="F993" t="s">
        <v>3123</v>
      </c>
      <c r="G993" t="str">
        <f>LEFT(Tabla1[[#This Row],[Solicitud de pedido]],2)</f>
        <v>12</v>
      </c>
      <c r="H993" t="s">
        <v>3124</v>
      </c>
      <c r="I993" t="s">
        <v>88</v>
      </c>
      <c r="J993" t="s">
        <v>3125</v>
      </c>
      <c r="K993" t="s">
        <v>3126</v>
      </c>
      <c r="L993" s="1">
        <v>46086</v>
      </c>
      <c r="M993" t="s">
        <v>406</v>
      </c>
      <c r="N993" t="s">
        <v>1</v>
      </c>
      <c r="O993" t="s">
        <v>67</v>
      </c>
      <c r="P993" t="s">
        <v>3127</v>
      </c>
      <c r="Q993" t="s">
        <v>3128</v>
      </c>
      <c r="R993" s="2">
        <v>8500</v>
      </c>
      <c r="S993" s="37">
        <f>Tabla1[[#This Row],[Valor total]]/'T.C.'!$B$2</f>
        <v>2463.768115942029</v>
      </c>
      <c r="T993" t="s">
        <v>2</v>
      </c>
      <c r="U993" t="s">
        <v>3</v>
      </c>
    </row>
    <row r="994" spans="1:21" x14ac:dyDescent="0.25">
      <c r="A994" t="s">
        <v>717</v>
      </c>
      <c r="B994" t="str">
        <f>LEFT(Tabla1[[#This Row],[Organización compras]],2)</f>
        <v>PE</v>
      </c>
      <c r="C994" t="s">
        <v>340</v>
      </c>
      <c r="D994">
        <v>801</v>
      </c>
      <c r="E994" t="str">
        <f>VLOOKUP(Tabla1[[#This Row],[Grupo de compras]],'Grupo compras'!$A$1:$B$115,2,FALSE)</f>
        <v>PE Center Manager</v>
      </c>
      <c r="F994" t="s">
        <v>1233</v>
      </c>
      <c r="H994" t="s">
        <v>11781</v>
      </c>
      <c r="I994" t="s">
        <v>88</v>
      </c>
      <c r="J994" t="s">
        <v>11782</v>
      </c>
      <c r="K994" t="s">
        <v>11783</v>
      </c>
      <c r="L994" s="1">
        <v>46093</v>
      </c>
      <c r="M994" t="s">
        <v>43</v>
      </c>
      <c r="N994" t="s">
        <v>1</v>
      </c>
      <c r="O994" t="s">
        <v>0</v>
      </c>
      <c r="P994" t="s">
        <v>1011</v>
      </c>
      <c r="Q994" t="s">
        <v>1012</v>
      </c>
      <c r="R994" s="2">
        <v>8454</v>
      </c>
      <c r="S994" s="37">
        <f>Tabla1[[#This Row],[Valor total]]/'T.C.'!$B$2</f>
        <v>2450.4347826086955</v>
      </c>
      <c r="T994" t="s">
        <v>2</v>
      </c>
      <c r="U994" t="s">
        <v>3</v>
      </c>
    </row>
    <row r="995" spans="1:21" x14ac:dyDescent="0.25">
      <c r="A995" t="s">
        <v>7</v>
      </c>
      <c r="B995" t="str">
        <f>LEFT(Tabla1[[#This Row],[Organización compras]],2)</f>
        <v>CL</v>
      </c>
      <c r="C995" t="s">
        <v>339</v>
      </c>
      <c r="D995">
        <v>602</v>
      </c>
      <c r="E995" t="str">
        <f>VLOOKUP(Tabla1[[#This Row],[Grupo de compras]],'Grupo compras'!$A$1:$B$115,2,FALSE)</f>
        <v>CL Ops Mall</v>
      </c>
      <c r="F995" t="s">
        <v>869</v>
      </c>
      <c r="G995" t="str">
        <f>LEFT(Tabla1[[#This Row],[Solicitud de pedido]],2)</f>
        <v>12</v>
      </c>
      <c r="H995" t="s">
        <v>3129</v>
      </c>
      <c r="I995" t="s">
        <v>88</v>
      </c>
      <c r="J995" t="s">
        <v>3130</v>
      </c>
      <c r="K995" t="s">
        <v>3131</v>
      </c>
      <c r="L995" s="1">
        <v>46071</v>
      </c>
      <c r="M995" t="s">
        <v>79</v>
      </c>
      <c r="N995" t="s">
        <v>1</v>
      </c>
      <c r="O995" t="s">
        <v>0</v>
      </c>
      <c r="P995" t="s">
        <v>2151</v>
      </c>
      <c r="Q995" t="s">
        <v>2152</v>
      </c>
      <c r="R995" s="2">
        <v>58.81</v>
      </c>
      <c r="S995" s="37">
        <f>Tabla1[[#This Row],[Valor total]]/'T.C.'!$B$4</f>
        <v>2450.4166666666665</v>
      </c>
      <c r="T995" t="s">
        <v>11</v>
      </c>
      <c r="U995" t="s">
        <v>3</v>
      </c>
    </row>
    <row r="996" spans="1:21" x14ac:dyDescent="0.25">
      <c r="A996" t="s">
        <v>7</v>
      </c>
      <c r="B996" t="str">
        <f>LEFT(Tabla1[[#This Row],[Organización compras]],2)</f>
        <v>CL</v>
      </c>
      <c r="C996" t="s">
        <v>339</v>
      </c>
      <c r="D996">
        <v>602</v>
      </c>
      <c r="E996" t="str">
        <f>VLOOKUP(Tabla1[[#This Row],[Grupo de compras]],'Grupo compras'!$A$1:$B$115,2,FALSE)</f>
        <v>CL Ops Mall</v>
      </c>
      <c r="F996" t="s">
        <v>358</v>
      </c>
      <c r="G996" t="str">
        <f>LEFT(Tabla1[[#This Row],[Solicitud de pedido]],2)</f>
        <v>12</v>
      </c>
      <c r="H996" t="s">
        <v>3132</v>
      </c>
      <c r="I996" t="s">
        <v>88</v>
      </c>
      <c r="J996" t="s">
        <v>3133</v>
      </c>
      <c r="K996" t="s">
        <v>3134</v>
      </c>
      <c r="L996" s="1">
        <v>46049</v>
      </c>
      <c r="M996" t="s">
        <v>434</v>
      </c>
      <c r="N996" t="s">
        <v>1</v>
      </c>
      <c r="O996" t="s">
        <v>0</v>
      </c>
      <c r="P996" t="s">
        <v>3135</v>
      </c>
      <c r="Q996" t="s">
        <v>3136</v>
      </c>
      <c r="R996" s="2">
        <v>58.26</v>
      </c>
      <c r="S996" s="37">
        <f>Tabla1[[#This Row],[Valor total]]/'T.C.'!$B$4</f>
        <v>2427.5</v>
      </c>
      <c r="T996" t="s">
        <v>11</v>
      </c>
      <c r="U996" t="s">
        <v>3</v>
      </c>
    </row>
    <row r="997" spans="1:21" x14ac:dyDescent="0.25">
      <c r="A997" t="s">
        <v>16</v>
      </c>
      <c r="B997" t="str">
        <f>LEFT(Tabla1[[#This Row],[Organización compras]],2)</f>
        <v>PE</v>
      </c>
      <c r="C997" t="s">
        <v>681</v>
      </c>
      <c r="D997">
        <v>802</v>
      </c>
      <c r="E997" t="str">
        <f>VLOOKUP(Tabla1[[#This Row],[Grupo de compras]],'Grupo compras'!$A$1:$B$115,2,FALSE)</f>
        <v>PE Ops Mall</v>
      </c>
      <c r="F997" t="s">
        <v>1789</v>
      </c>
      <c r="G997" t="str">
        <f>LEFT(Tabla1[[#This Row],[Solicitud de pedido]],2)</f>
        <v>12</v>
      </c>
      <c r="H997" t="s">
        <v>3137</v>
      </c>
      <c r="I997" t="s">
        <v>88</v>
      </c>
      <c r="J997" t="s">
        <v>3138</v>
      </c>
      <c r="K997" t="s">
        <v>3139</v>
      </c>
      <c r="L997" s="1">
        <v>46049</v>
      </c>
      <c r="M997" t="s">
        <v>43</v>
      </c>
      <c r="N997" t="s">
        <v>1</v>
      </c>
      <c r="O997" t="s">
        <v>44</v>
      </c>
      <c r="P997" t="s">
        <v>3140</v>
      </c>
      <c r="Q997" t="s">
        <v>3141</v>
      </c>
      <c r="R997" s="2">
        <v>2427.38</v>
      </c>
      <c r="S997" s="37">
        <f>Tabla1[[#This Row],[Valor total]]</f>
        <v>2427.38</v>
      </c>
      <c r="T997" t="s">
        <v>662</v>
      </c>
      <c r="U997" t="s">
        <v>3</v>
      </c>
    </row>
    <row r="998" spans="1:21" x14ac:dyDescent="0.25">
      <c r="A998" t="s">
        <v>7</v>
      </c>
      <c r="B998" t="str">
        <f>LEFT(Tabla1[[#This Row],[Organización compras]],2)</f>
        <v>CL</v>
      </c>
      <c r="C998" t="s">
        <v>339</v>
      </c>
      <c r="D998">
        <v>604</v>
      </c>
      <c r="E998" t="str">
        <f>VLOOKUP(Tabla1[[#This Row],[Grupo de compras]],'Grupo compras'!$A$1:$B$115,2,FALSE)</f>
        <v>CL Marketing Mall</v>
      </c>
      <c r="F998" t="s">
        <v>11733</v>
      </c>
      <c r="H998" t="s">
        <v>11755</v>
      </c>
      <c r="I998" t="s">
        <v>88</v>
      </c>
      <c r="J998" t="s">
        <v>11756</v>
      </c>
      <c r="K998" t="s">
        <v>11757</v>
      </c>
      <c r="L998" s="1">
        <v>46093</v>
      </c>
      <c r="M998" t="s">
        <v>15</v>
      </c>
      <c r="N998" t="s">
        <v>1</v>
      </c>
      <c r="O998" t="s">
        <v>0</v>
      </c>
      <c r="P998" t="s">
        <v>1589</v>
      </c>
      <c r="Q998" t="s">
        <v>1590</v>
      </c>
      <c r="R998" s="2">
        <v>2234000</v>
      </c>
      <c r="S998" s="37">
        <f>Tabla1[[#This Row],[Valor total]]/'T.C.'!$B$3</f>
        <v>2412.7093840787102</v>
      </c>
      <c r="T998" t="s">
        <v>6</v>
      </c>
      <c r="U998" t="s">
        <v>3</v>
      </c>
    </row>
    <row r="999" spans="1:21" x14ac:dyDescent="0.25">
      <c r="A999" t="s">
        <v>369</v>
      </c>
      <c r="B999" t="str">
        <f>LEFT(Tabla1[[#This Row],[Organización compras]],2)</f>
        <v>PE</v>
      </c>
      <c r="C999" t="s">
        <v>681</v>
      </c>
      <c r="D999">
        <v>802</v>
      </c>
      <c r="E999" t="str">
        <f>VLOOKUP(Tabla1[[#This Row],[Grupo de compras]],'Grupo compras'!$A$1:$B$115,2,FALSE)</f>
        <v>PE Ops Mall</v>
      </c>
      <c r="F999" t="s">
        <v>370</v>
      </c>
      <c r="G999" t="str">
        <f>LEFT(Tabla1[[#This Row],[Solicitud de pedido]],2)</f>
        <v>12</v>
      </c>
      <c r="H999" t="s">
        <v>3142</v>
      </c>
      <c r="I999" t="s">
        <v>88</v>
      </c>
      <c r="J999" t="s">
        <v>3143</v>
      </c>
      <c r="K999" t="s">
        <v>3144</v>
      </c>
      <c r="L999" s="1">
        <v>46085</v>
      </c>
      <c r="M999" t="s">
        <v>370</v>
      </c>
      <c r="N999" t="s">
        <v>1</v>
      </c>
      <c r="O999" t="s">
        <v>0</v>
      </c>
      <c r="P999" t="s">
        <v>1011</v>
      </c>
      <c r="Q999" t="s">
        <v>1012</v>
      </c>
      <c r="R999" s="2">
        <v>8300</v>
      </c>
      <c r="S999" s="37">
        <f>Tabla1[[#This Row],[Valor total]]/'T.C.'!$B$2</f>
        <v>2405.797101449275</v>
      </c>
      <c r="T999" t="s">
        <v>2</v>
      </c>
      <c r="U999" t="s">
        <v>3</v>
      </c>
    </row>
    <row r="1000" spans="1:21" x14ac:dyDescent="0.25">
      <c r="A1000" t="s">
        <v>12</v>
      </c>
      <c r="B1000" t="str">
        <f>LEFT(Tabla1[[#This Row],[Organización compras]],2)</f>
        <v>PE</v>
      </c>
      <c r="C1000" t="s">
        <v>340</v>
      </c>
      <c r="D1000">
        <v>928</v>
      </c>
      <c r="E1000" t="str">
        <f>VLOOKUP(Tabla1[[#This Row],[Grupo de compras]],'Grupo compras'!$A$1:$B$115,2,FALSE)</f>
        <v>Corp Gest Riesgo</v>
      </c>
      <c r="F1000" t="s">
        <v>85</v>
      </c>
      <c r="H1000" t="s">
        <v>13018</v>
      </c>
      <c r="I1000" t="s">
        <v>88</v>
      </c>
      <c r="J1000" t="s">
        <v>13019</v>
      </c>
      <c r="K1000" t="s">
        <v>13020</v>
      </c>
      <c r="L1000" s="1">
        <v>46094</v>
      </c>
      <c r="M1000" t="s">
        <v>74</v>
      </c>
      <c r="N1000" t="s">
        <v>46</v>
      </c>
      <c r="O1000" t="s">
        <v>0</v>
      </c>
      <c r="P1000" t="s">
        <v>13016</v>
      </c>
      <c r="Q1000" t="s">
        <v>13017</v>
      </c>
      <c r="R1000" s="2">
        <v>2382.3000000000002</v>
      </c>
      <c r="S1000" s="37">
        <f>Tabla1[[#This Row],[Valor total]]</f>
        <v>2382.3000000000002</v>
      </c>
      <c r="T1000" t="s">
        <v>662</v>
      </c>
      <c r="U1000" t="s">
        <v>3</v>
      </c>
    </row>
    <row r="1001" spans="1:21" x14ac:dyDescent="0.25">
      <c r="A1001" t="s">
        <v>925</v>
      </c>
      <c r="B1001" t="str">
        <f>LEFT(Tabla1[[#This Row],[Organización compras]],2)</f>
        <v>PE</v>
      </c>
      <c r="C1001" t="s">
        <v>340</v>
      </c>
      <c r="D1001">
        <v>804</v>
      </c>
      <c r="E1001" t="str">
        <f>VLOOKUP(Tabla1[[#This Row],[Grupo de compras]],'Grupo compras'!$A$1:$B$115,2,FALSE)</f>
        <v>PE Marketing Mall</v>
      </c>
      <c r="F1001" t="s">
        <v>2885</v>
      </c>
      <c r="G1001" t="str">
        <f>LEFT(Tabla1[[#This Row],[Solicitud de pedido]],2)</f>
        <v>12</v>
      </c>
      <c r="H1001" t="s">
        <v>3145</v>
      </c>
      <c r="I1001" t="s">
        <v>88</v>
      </c>
      <c r="J1001" t="s">
        <v>3146</v>
      </c>
      <c r="K1001" t="s">
        <v>3147</v>
      </c>
      <c r="L1001" s="1">
        <v>46051</v>
      </c>
      <c r="M1001" t="s">
        <v>400</v>
      </c>
      <c r="N1001" t="s">
        <v>1</v>
      </c>
      <c r="O1001" t="s">
        <v>67</v>
      </c>
      <c r="P1001" t="s">
        <v>2089</v>
      </c>
      <c r="Q1001" t="s">
        <v>2090</v>
      </c>
      <c r="R1001" s="2">
        <v>8204.42</v>
      </c>
      <c r="S1001" s="37">
        <f>Tabla1[[#This Row],[Valor total]]/'T.C.'!$B$2</f>
        <v>2378.0927536231884</v>
      </c>
      <c r="T1001" t="s">
        <v>2</v>
      </c>
      <c r="U1001" t="s">
        <v>3</v>
      </c>
    </row>
    <row r="1002" spans="1:21" x14ac:dyDescent="0.25">
      <c r="A1002" t="s">
        <v>19</v>
      </c>
      <c r="B1002" t="str">
        <f>LEFT(Tabla1[[#This Row],[Organización compras]],2)</f>
        <v>CL</v>
      </c>
      <c r="C1002" t="s">
        <v>339</v>
      </c>
      <c r="D1002">
        <v>602</v>
      </c>
      <c r="E1002" t="str">
        <f>VLOOKUP(Tabla1[[#This Row],[Grupo de compras]],'Grupo compras'!$A$1:$B$115,2,FALSE)</f>
        <v>CL Ops Mall</v>
      </c>
      <c r="F1002" t="s">
        <v>20</v>
      </c>
      <c r="G1002" t="str">
        <f>LEFT(Tabla1[[#This Row],[Solicitud de pedido]],2)</f>
        <v>12</v>
      </c>
      <c r="H1002" t="s">
        <v>3148</v>
      </c>
      <c r="I1002" t="s">
        <v>88</v>
      </c>
      <c r="J1002" t="s">
        <v>3149</v>
      </c>
      <c r="K1002" t="s">
        <v>3150</v>
      </c>
      <c r="L1002" s="1">
        <v>46071</v>
      </c>
      <c r="M1002" t="s">
        <v>21</v>
      </c>
      <c r="N1002" t="s">
        <v>1</v>
      </c>
      <c r="O1002" t="s">
        <v>0</v>
      </c>
      <c r="P1002" t="s">
        <v>1040</v>
      </c>
      <c r="Q1002" t="s">
        <v>1041</v>
      </c>
      <c r="R1002" s="2">
        <v>2200000</v>
      </c>
      <c r="S1002" s="37">
        <f>Tabla1[[#This Row],[Valor total]]/'T.C.'!$B$3</f>
        <v>2375.9895456459994</v>
      </c>
      <c r="T1002" t="s">
        <v>6</v>
      </c>
      <c r="U1002" t="s">
        <v>3</v>
      </c>
    </row>
    <row r="1003" spans="1:21" x14ac:dyDescent="0.25">
      <c r="A1003" t="s">
        <v>12</v>
      </c>
      <c r="B1003" t="str">
        <f>LEFT(Tabla1[[#This Row],[Organización compras]],2)</f>
        <v>PE</v>
      </c>
      <c r="C1003" t="s">
        <v>340</v>
      </c>
      <c r="D1003">
        <v>801</v>
      </c>
      <c r="E1003" t="str">
        <f>VLOOKUP(Tabla1[[#This Row],[Grupo de compras]],'Grupo compras'!$A$1:$B$115,2,FALSE)</f>
        <v>PE Center Manager</v>
      </c>
      <c r="F1003" t="s">
        <v>3151</v>
      </c>
      <c r="G1003" t="str">
        <f>LEFT(Tabla1[[#This Row],[Solicitud de pedido]],2)</f>
        <v>12</v>
      </c>
      <c r="H1003" t="s">
        <v>3152</v>
      </c>
      <c r="I1003" t="s">
        <v>88</v>
      </c>
      <c r="J1003" t="s">
        <v>3153</v>
      </c>
      <c r="K1003" t="s">
        <v>3154</v>
      </c>
      <c r="L1003" s="1">
        <v>46089</v>
      </c>
      <c r="M1003" t="s">
        <v>3155</v>
      </c>
      <c r="N1003" t="s">
        <v>1</v>
      </c>
      <c r="O1003" t="s">
        <v>2759</v>
      </c>
      <c r="P1003" t="s">
        <v>3156</v>
      </c>
      <c r="Q1003" t="s">
        <v>3157</v>
      </c>
      <c r="R1003" s="2">
        <v>8152.12</v>
      </c>
      <c r="S1003" s="37">
        <f>Tabla1[[#This Row],[Valor total]]/'T.C.'!$B$2</f>
        <v>2362.9333333333334</v>
      </c>
      <c r="T1003" t="s">
        <v>2</v>
      </c>
      <c r="U1003" t="s">
        <v>3</v>
      </c>
    </row>
    <row r="1004" spans="1:21" x14ac:dyDescent="0.25">
      <c r="A1004" t="s">
        <v>696</v>
      </c>
      <c r="B1004" t="str">
        <f>LEFT(Tabla1[[#This Row],[Organización compras]],2)</f>
        <v>PE</v>
      </c>
      <c r="C1004" t="s">
        <v>681</v>
      </c>
      <c r="D1004">
        <v>808</v>
      </c>
      <c r="E1004" t="str">
        <f>VLOOKUP(Tabla1[[#This Row],[Grupo de compras]],'Grupo compras'!$A$1:$B$115,2,FALSE)</f>
        <v>PE Área Legal</v>
      </c>
      <c r="F1004" t="s">
        <v>365</v>
      </c>
      <c r="G1004" t="str">
        <f>LEFT(Tabla1[[#This Row],[Solicitud de pedido]],2)</f>
        <v>12</v>
      </c>
      <c r="H1004" t="s">
        <v>3158</v>
      </c>
      <c r="I1004" t="s">
        <v>89</v>
      </c>
      <c r="J1004" t="s">
        <v>3159</v>
      </c>
      <c r="K1004" t="s">
        <v>1856</v>
      </c>
      <c r="L1004" s="1">
        <v>46071</v>
      </c>
      <c r="M1004" t="s">
        <v>485</v>
      </c>
      <c r="N1004" t="s">
        <v>1</v>
      </c>
      <c r="O1004" t="s">
        <v>0</v>
      </c>
      <c r="P1004" t="s">
        <v>1857</v>
      </c>
      <c r="Q1004" t="s">
        <v>1858</v>
      </c>
      <c r="R1004" s="2">
        <v>8135.6</v>
      </c>
      <c r="S1004" s="37">
        <f>Tabla1[[#This Row],[Valor total]]/'T.C.'!$B$2</f>
        <v>2358.144927536232</v>
      </c>
      <c r="T1004" t="s">
        <v>2</v>
      </c>
      <c r="U1004" t="s">
        <v>3</v>
      </c>
    </row>
    <row r="1005" spans="1:21" x14ac:dyDescent="0.25">
      <c r="A1005" t="s">
        <v>883</v>
      </c>
      <c r="B1005" t="str">
        <f>LEFT(Tabla1[[#This Row],[Organización compras]],2)</f>
        <v>PE</v>
      </c>
      <c r="C1005" t="s">
        <v>681</v>
      </c>
      <c r="D1005">
        <v>808</v>
      </c>
      <c r="E1005" t="str">
        <f>VLOOKUP(Tabla1[[#This Row],[Grupo de compras]],'Grupo compras'!$A$1:$B$115,2,FALSE)</f>
        <v>PE Área Legal</v>
      </c>
      <c r="F1005" t="s">
        <v>365</v>
      </c>
      <c r="G1005" t="str">
        <f>LEFT(Tabla1[[#This Row],[Solicitud de pedido]],2)</f>
        <v>12</v>
      </c>
      <c r="H1005" t="s">
        <v>3160</v>
      </c>
      <c r="I1005" t="s">
        <v>89</v>
      </c>
      <c r="J1005" t="s">
        <v>3161</v>
      </c>
      <c r="K1005" t="s">
        <v>1856</v>
      </c>
      <c r="L1005" s="1">
        <v>46071</v>
      </c>
      <c r="M1005" t="s">
        <v>485</v>
      </c>
      <c r="N1005" t="s">
        <v>1</v>
      </c>
      <c r="O1005" t="s">
        <v>0</v>
      </c>
      <c r="P1005" t="s">
        <v>1857</v>
      </c>
      <c r="Q1005" t="s">
        <v>1858</v>
      </c>
      <c r="R1005" s="2">
        <v>8135.6</v>
      </c>
      <c r="S1005" s="37">
        <f>Tabla1[[#This Row],[Valor total]]/'T.C.'!$B$2</f>
        <v>2358.144927536232</v>
      </c>
      <c r="T1005" t="s">
        <v>2</v>
      </c>
      <c r="U1005" t="s">
        <v>3</v>
      </c>
    </row>
    <row r="1006" spans="1:21" x14ac:dyDescent="0.25">
      <c r="A1006" t="s">
        <v>7</v>
      </c>
      <c r="B1006" t="str">
        <f>LEFT(Tabla1[[#This Row],[Organización compras]],2)</f>
        <v>CL</v>
      </c>
      <c r="C1006" t="s">
        <v>339</v>
      </c>
      <c r="D1006">
        <v>911</v>
      </c>
      <c r="E1006" t="str">
        <f>VLOOKUP(Tabla1[[#This Row],[Grupo de compras]],'Grupo compras'!$A$1:$B$115,2,FALSE)</f>
        <v>Corp A. Finanzas</v>
      </c>
      <c r="F1006" t="s">
        <v>1924</v>
      </c>
      <c r="G1006" t="str">
        <f>LEFT(Tabla1[[#This Row],[Solicitud de pedido]],2)</f>
        <v>12</v>
      </c>
      <c r="H1006" t="s">
        <v>3162</v>
      </c>
      <c r="I1006" t="s">
        <v>88</v>
      </c>
      <c r="J1006" t="s">
        <v>3163</v>
      </c>
      <c r="K1006" t="s">
        <v>3164</v>
      </c>
      <c r="L1006" s="1">
        <v>46035</v>
      </c>
      <c r="M1006" t="s">
        <v>74</v>
      </c>
      <c r="N1006" t="s">
        <v>1</v>
      </c>
      <c r="O1006" t="s">
        <v>0</v>
      </c>
      <c r="P1006" t="s">
        <v>3165</v>
      </c>
      <c r="Q1006" t="s">
        <v>3166</v>
      </c>
      <c r="R1006" s="2">
        <v>2180798</v>
      </c>
      <c r="S1006" s="37">
        <f>Tabla1[[#This Row],[Valor total]]/'T.C.'!$B$3</f>
        <v>2355.2514768935016</v>
      </c>
      <c r="T1006" t="s">
        <v>6</v>
      </c>
      <c r="U1006" t="s">
        <v>3</v>
      </c>
    </row>
    <row r="1007" spans="1:21" x14ac:dyDescent="0.25">
      <c r="A1007" t="s">
        <v>7</v>
      </c>
      <c r="B1007" t="str">
        <f>LEFT(Tabla1[[#This Row],[Organización compras]],2)</f>
        <v>CL</v>
      </c>
      <c r="C1007" t="s">
        <v>339</v>
      </c>
      <c r="D1007">
        <v>602</v>
      </c>
      <c r="E1007" t="str">
        <f>VLOOKUP(Tabla1[[#This Row],[Grupo de compras]],'Grupo compras'!$A$1:$B$115,2,FALSE)</f>
        <v>CL Ops Mall</v>
      </c>
      <c r="F1007" t="s">
        <v>869</v>
      </c>
      <c r="G1007" t="str">
        <f>LEFT(Tabla1[[#This Row],[Solicitud de pedido]],2)</f>
        <v>12</v>
      </c>
      <c r="H1007" t="s">
        <v>3167</v>
      </c>
      <c r="I1007" t="s">
        <v>88</v>
      </c>
      <c r="J1007" t="s">
        <v>3168</v>
      </c>
      <c r="K1007" t="s">
        <v>3169</v>
      </c>
      <c r="L1007" s="1">
        <v>46083</v>
      </c>
      <c r="M1007" t="s">
        <v>79</v>
      </c>
      <c r="N1007" t="s">
        <v>1</v>
      </c>
      <c r="O1007" t="s">
        <v>0</v>
      </c>
      <c r="P1007" t="s">
        <v>873</v>
      </c>
      <c r="Q1007" t="s">
        <v>874</v>
      </c>
      <c r="R1007" s="2">
        <v>56</v>
      </c>
      <c r="S1007" s="37">
        <f>Tabla1[[#This Row],[Valor total]]/'T.C.'!$B$4</f>
        <v>2333.3333333333335</v>
      </c>
      <c r="T1007" t="s">
        <v>11</v>
      </c>
      <c r="U1007" t="s">
        <v>3</v>
      </c>
    </row>
    <row r="1008" spans="1:21" x14ac:dyDescent="0.25">
      <c r="A1008" t="s">
        <v>16</v>
      </c>
      <c r="B1008" t="str">
        <f>LEFT(Tabla1[[#This Row],[Organización compras]],2)</f>
        <v>PE</v>
      </c>
      <c r="C1008" t="s">
        <v>681</v>
      </c>
      <c r="D1008">
        <v>802</v>
      </c>
      <c r="E1008" t="str">
        <f>VLOOKUP(Tabla1[[#This Row],[Grupo de compras]],'Grupo compras'!$A$1:$B$115,2,FALSE)</f>
        <v>PE Ops Mall</v>
      </c>
      <c r="F1008" t="s">
        <v>3170</v>
      </c>
      <c r="G1008" t="str">
        <f>LEFT(Tabla1[[#This Row],[Solicitud de pedido]],2)</f>
        <v>12</v>
      </c>
      <c r="H1008" t="s">
        <v>3171</v>
      </c>
      <c r="I1008" t="s">
        <v>88</v>
      </c>
      <c r="J1008" t="s">
        <v>3172</v>
      </c>
      <c r="K1008" t="s">
        <v>3173</v>
      </c>
      <c r="L1008" s="1">
        <v>46059</v>
      </c>
      <c r="M1008" t="s">
        <v>43</v>
      </c>
      <c r="N1008" t="s">
        <v>1</v>
      </c>
      <c r="O1008" t="s">
        <v>44</v>
      </c>
      <c r="P1008" t="s">
        <v>1300</v>
      </c>
      <c r="Q1008" t="s">
        <v>1301</v>
      </c>
      <c r="R1008" s="2">
        <v>8000</v>
      </c>
      <c r="S1008" s="37">
        <f>Tabla1[[#This Row],[Valor total]]/'T.C.'!$B$2</f>
        <v>2318.840579710145</v>
      </c>
      <c r="T1008" t="s">
        <v>2</v>
      </c>
      <c r="U1008" t="s">
        <v>3</v>
      </c>
    </row>
    <row r="1009" spans="1:21" x14ac:dyDescent="0.25">
      <c r="A1009" t="s">
        <v>696</v>
      </c>
      <c r="B1009" t="str">
        <f>LEFT(Tabla1[[#This Row],[Organización compras]],2)</f>
        <v>PE</v>
      </c>
      <c r="C1009" t="s">
        <v>681</v>
      </c>
      <c r="D1009">
        <v>803</v>
      </c>
      <c r="E1009" t="str">
        <f>VLOOKUP(Tabla1[[#This Row],[Grupo de compras]],'Grupo compras'!$A$1:$B$115,2,FALSE)</f>
        <v>PE Ops Out/Strips</v>
      </c>
      <c r="F1009" t="s">
        <v>1080</v>
      </c>
      <c r="H1009" t="s">
        <v>12152</v>
      </c>
      <c r="I1009" t="s">
        <v>88</v>
      </c>
      <c r="J1009" t="s">
        <v>12153</v>
      </c>
      <c r="K1009" t="s">
        <v>12154</v>
      </c>
      <c r="L1009" s="1">
        <v>46094</v>
      </c>
      <c r="M1009" t="s">
        <v>11982</v>
      </c>
      <c r="N1009" t="s">
        <v>1</v>
      </c>
      <c r="O1009" t="s">
        <v>5</v>
      </c>
      <c r="P1009" t="s">
        <v>12155</v>
      </c>
      <c r="Q1009" t="s">
        <v>12156</v>
      </c>
      <c r="R1009" s="2">
        <v>8000</v>
      </c>
      <c r="S1009" s="37">
        <f>Tabla1[[#This Row],[Valor total]]/'T.C.'!$B$2</f>
        <v>2318.840579710145</v>
      </c>
      <c r="T1009" t="s">
        <v>2</v>
      </c>
      <c r="U1009" t="s">
        <v>3</v>
      </c>
    </row>
    <row r="1010" spans="1:21" x14ac:dyDescent="0.25">
      <c r="A1010" t="s">
        <v>24</v>
      </c>
      <c r="B1010" t="str">
        <f>LEFT(Tabla1[[#This Row],[Organización compras]],2)</f>
        <v>CL</v>
      </c>
      <c r="C1010" t="s">
        <v>339</v>
      </c>
      <c r="D1010">
        <v>602</v>
      </c>
      <c r="E1010" t="str">
        <f>VLOOKUP(Tabla1[[#This Row],[Grupo de compras]],'Grupo compras'!$A$1:$B$115,2,FALSE)</f>
        <v>CL Ops Mall</v>
      </c>
      <c r="F1010" t="s">
        <v>724</v>
      </c>
      <c r="G1010" t="str">
        <f>LEFT(Tabla1[[#This Row],[Solicitud de pedido]],2)</f>
        <v>12</v>
      </c>
      <c r="H1010" t="s">
        <v>3174</v>
      </c>
      <c r="I1010" t="s">
        <v>88</v>
      </c>
      <c r="J1010" t="s">
        <v>3175</v>
      </c>
      <c r="K1010" t="s">
        <v>3176</v>
      </c>
      <c r="L1010" s="1">
        <v>46045</v>
      </c>
      <c r="M1010" t="s">
        <v>728</v>
      </c>
      <c r="N1010" t="s">
        <v>1</v>
      </c>
      <c r="O1010" t="s">
        <v>0</v>
      </c>
      <c r="P1010" t="s">
        <v>48</v>
      </c>
      <c r="Q1010" t="s">
        <v>49</v>
      </c>
      <c r="R1010" s="2">
        <v>55.5</v>
      </c>
      <c r="S1010" s="37">
        <f>Tabla1[[#This Row],[Valor total]]/'T.C.'!$B$4</f>
        <v>2312.5</v>
      </c>
      <c r="T1010" t="s">
        <v>11</v>
      </c>
      <c r="U1010" t="s">
        <v>3</v>
      </c>
    </row>
    <row r="1011" spans="1:21" x14ac:dyDescent="0.25">
      <c r="A1011" t="s">
        <v>64</v>
      </c>
      <c r="B1011" t="str">
        <f>LEFT(Tabla1[[#This Row],[Organización compras]],2)</f>
        <v>CO</v>
      </c>
      <c r="C1011" t="s">
        <v>338</v>
      </c>
      <c r="D1011">
        <v>711</v>
      </c>
      <c r="E1011" t="str">
        <f>VLOOKUP(Tabla1[[#This Row],[Grupo de compras]],'Grupo compras'!$A$1:$B$115,2,FALSE)</f>
        <v>CO A.Finanzas</v>
      </c>
      <c r="F1011" t="s">
        <v>11948</v>
      </c>
      <c r="H1011" t="s">
        <v>11967</v>
      </c>
      <c r="I1011" t="s">
        <v>88</v>
      </c>
      <c r="J1011" t="s">
        <v>11968</v>
      </c>
      <c r="K1011" t="s">
        <v>11969</v>
      </c>
      <c r="L1011" s="1">
        <v>46098</v>
      </c>
      <c r="M1011" t="s">
        <v>10947</v>
      </c>
      <c r="N1011" t="s">
        <v>1</v>
      </c>
      <c r="O1011" t="s">
        <v>0</v>
      </c>
      <c r="P1011" t="s">
        <v>11952</v>
      </c>
      <c r="Q1011" t="s">
        <v>11953</v>
      </c>
      <c r="R1011" s="2">
        <v>8500000</v>
      </c>
      <c r="S1011" s="37">
        <f>Tabla1[[#This Row],[Valor total]]/'T.C.'!$B$5</f>
        <v>2311.0386079390973</v>
      </c>
      <c r="T1011" t="s">
        <v>18</v>
      </c>
      <c r="U1011" t="s">
        <v>3</v>
      </c>
    </row>
    <row r="1012" spans="1:21" x14ac:dyDescent="0.25">
      <c r="A1012" t="s">
        <v>50</v>
      </c>
      <c r="B1012" t="str">
        <f>LEFT(Tabla1[[#This Row],[Organización compras]],2)</f>
        <v>CL</v>
      </c>
      <c r="C1012" t="s">
        <v>339</v>
      </c>
      <c r="D1012">
        <v>602</v>
      </c>
      <c r="E1012" t="str">
        <f>VLOOKUP(Tabla1[[#This Row],[Grupo de compras]],'Grupo compras'!$A$1:$B$115,2,FALSE)</f>
        <v>CL Ops Mall</v>
      </c>
      <c r="F1012" t="s">
        <v>3177</v>
      </c>
      <c r="G1012" t="str">
        <f>LEFT(Tabla1[[#This Row],[Solicitud de pedido]],2)</f>
        <v>12</v>
      </c>
      <c r="H1012" t="s">
        <v>3178</v>
      </c>
      <c r="I1012" t="s">
        <v>88</v>
      </c>
      <c r="J1012" t="s">
        <v>3179</v>
      </c>
      <c r="K1012" t="s">
        <v>3180</v>
      </c>
      <c r="L1012" s="1">
        <v>46043</v>
      </c>
      <c r="M1012" t="s">
        <v>52</v>
      </c>
      <c r="N1012" t="s">
        <v>1</v>
      </c>
      <c r="O1012" t="s">
        <v>0</v>
      </c>
      <c r="P1012" t="s">
        <v>1919</v>
      </c>
      <c r="Q1012" t="s">
        <v>1920</v>
      </c>
      <c r="R1012" s="2">
        <v>2139611</v>
      </c>
      <c r="S1012" s="37">
        <f>Tabla1[[#This Row],[Valor total]]/'T.C.'!$B$3</f>
        <v>2310.7697126132648</v>
      </c>
      <c r="T1012" t="s">
        <v>6</v>
      </c>
      <c r="U1012" t="s">
        <v>3</v>
      </c>
    </row>
    <row r="1013" spans="1:21" x14ac:dyDescent="0.25">
      <c r="A1013" t="s">
        <v>53</v>
      </c>
      <c r="B1013" t="str">
        <f>LEFT(Tabla1[[#This Row],[Organización compras]],2)</f>
        <v>CO</v>
      </c>
      <c r="C1013" t="s">
        <v>338</v>
      </c>
      <c r="D1013">
        <v>702</v>
      </c>
      <c r="E1013" t="str">
        <f>VLOOKUP(Tabla1[[#This Row],[Grupo de compras]],'Grupo compras'!$A$1:$B$115,2,FALSE)</f>
        <v>CO Ops Mall</v>
      </c>
      <c r="F1013" t="s">
        <v>54</v>
      </c>
      <c r="G1013" t="str">
        <f>LEFT(Tabla1[[#This Row],[Solicitud de pedido]],2)</f>
        <v>12</v>
      </c>
      <c r="H1013" t="s">
        <v>3181</v>
      </c>
      <c r="I1013" t="s">
        <v>88</v>
      </c>
      <c r="J1013" t="s">
        <v>3182</v>
      </c>
      <c r="K1013" t="s">
        <v>3183</v>
      </c>
      <c r="L1013" s="1">
        <v>46045</v>
      </c>
      <c r="M1013" t="s">
        <v>55</v>
      </c>
      <c r="N1013" t="s">
        <v>1</v>
      </c>
      <c r="O1013" t="s">
        <v>0</v>
      </c>
      <c r="P1013" t="s">
        <v>3184</v>
      </c>
      <c r="Q1013" t="s">
        <v>3185</v>
      </c>
      <c r="R1013" s="2">
        <v>8412045</v>
      </c>
      <c r="S1013" s="37">
        <f>Tabla1[[#This Row],[Valor total]]/'T.C.'!$B$5</f>
        <v>2287.1247960848286</v>
      </c>
      <c r="T1013" t="s">
        <v>18</v>
      </c>
      <c r="U1013" t="s">
        <v>3</v>
      </c>
    </row>
    <row r="1014" spans="1:21" x14ac:dyDescent="0.25">
      <c r="A1014" t="s">
        <v>7</v>
      </c>
      <c r="B1014" t="str">
        <f>LEFT(Tabla1[[#This Row],[Organización compras]],2)</f>
        <v>CL</v>
      </c>
      <c r="C1014" t="s">
        <v>339</v>
      </c>
      <c r="D1014">
        <v>602</v>
      </c>
      <c r="E1014" t="str">
        <f>VLOOKUP(Tabla1[[#This Row],[Grupo de compras]],'Grupo compras'!$A$1:$B$115,2,FALSE)</f>
        <v>CL Ops Mall</v>
      </c>
      <c r="F1014" t="s">
        <v>84</v>
      </c>
      <c r="H1014" t="s">
        <v>12855</v>
      </c>
      <c r="I1014" t="s">
        <v>88</v>
      </c>
      <c r="J1014" t="s">
        <v>12856</v>
      </c>
      <c r="K1014" t="s">
        <v>12857</v>
      </c>
      <c r="L1014" s="1">
        <v>46098</v>
      </c>
      <c r="M1014" t="s">
        <v>79</v>
      </c>
      <c r="N1014" t="s">
        <v>1</v>
      </c>
      <c r="O1014" t="s">
        <v>0</v>
      </c>
      <c r="P1014" t="s">
        <v>72</v>
      </c>
      <c r="Q1014" t="s">
        <v>73</v>
      </c>
      <c r="R1014" s="2">
        <v>2114735</v>
      </c>
      <c r="S1014" s="37">
        <f>Tabla1[[#This Row],[Valor total]]/'T.C.'!$B$3</f>
        <v>2283.9037508234965</v>
      </c>
      <c r="T1014" t="s">
        <v>6</v>
      </c>
      <c r="U1014" t="s">
        <v>3</v>
      </c>
    </row>
    <row r="1015" spans="1:21" x14ac:dyDescent="0.25">
      <c r="A1015" t="s">
        <v>63</v>
      </c>
      <c r="B1015" t="str">
        <f>LEFT(Tabla1[[#This Row],[Organización compras]],2)</f>
        <v>CO</v>
      </c>
      <c r="C1015" t="s">
        <v>338</v>
      </c>
      <c r="D1015">
        <v>704</v>
      </c>
      <c r="E1015" t="str">
        <f>VLOOKUP(Tabla1[[#This Row],[Grupo de compras]],'Grupo compras'!$A$1:$B$115,2,FALSE)</f>
        <v>CO Mktg Mall</v>
      </c>
      <c r="F1015" t="s">
        <v>3186</v>
      </c>
      <c r="G1015" t="str">
        <f>LEFT(Tabla1[[#This Row],[Solicitud de pedido]],2)</f>
        <v>12</v>
      </c>
      <c r="H1015" t="s">
        <v>3187</v>
      </c>
      <c r="I1015" t="s">
        <v>88</v>
      </c>
      <c r="J1015" t="s">
        <v>3188</v>
      </c>
      <c r="K1015" t="s">
        <v>3189</v>
      </c>
      <c r="L1015" s="1">
        <v>46049</v>
      </c>
      <c r="M1015" t="s">
        <v>1067</v>
      </c>
      <c r="N1015" t="s">
        <v>1</v>
      </c>
      <c r="O1015" t="s">
        <v>0</v>
      </c>
      <c r="P1015" t="s">
        <v>3190</v>
      </c>
      <c r="Q1015" t="s">
        <v>3191</v>
      </c>
      <c r="R1015" s="2">
        <v>8380800</v>
      </c>
      <c r="S1015" s="37">
        <f>Tabla1[[#This Row],[Valor total]]/'T.C.'!$B$5</f>
        <v>2278.6296900489397</v>
      </c>
      <c r="T1015" t="s">
        <v>18</v>
      </c>
      <c r="U1015" t="s">
        <v>3</v>
      </c>
    </row>
    <row r="1016" spans="1:21" x14ac:dyDescent="0.25">
      <c r="A1016" t="s">
        <v>717</v>
      </c>
      <c r="B1016" t="str">
        <f>LEFT(Tabla1[[#This Row],[Organización compras]],2)</f>
        <v>PE</v>
      </c>
      <c r="C1016" t="s">
        <v>340</v>
      </c>
      <c r="D1016">
        <v>801</v>
      </c>
      <c r="E1016" t="str">
        <f>VLOOKUP(Tabla1[[#This Row],[Grupo de compras]],'Grupo compras'!$A$1:$B$115,2,FALSE)</f>
        <v>PE Center Manager</v>
      </c>
      <c r="F1016" t="s">
        <v>1233</v>
      </c>
      <c r="G1016" t="str">
        <f>LEFT(Tabla1[[#This Row],[Solicitud de pedido]],2)</f>
        <v>12</v>
      </c>
      <c r="H1016" t="s">
        <v>3192</v>
      </c>
      <c r="I1016" t="s">
        <v>88</v>
      </c>
      <c r="J1016" t="s">
        <v>3193</v>
      </c>
      <c r="K1016" t="s">
        <v>3194</v>
      </c>
      <c r="L1016" s="1">
        <v>46029</v>
      </c>
      <c r="M1016" t="s">
        <v>819</v>
      </c>
      <c r="N1016" t="s">
        <v>1</v>
      </c>
      <c r="O1016" t="s">
        <v>0</v>
      </c>
      <c r="P1016" t="s">
        <v>1011</v>
      </c>
      <c r="Q1016" t="s">
        <v>1012</v>
      </c>
      <c r="R1016" s="2">
        <v>7857.14</v>
      </c>
      <c r="S1016" s="37">
        <f>Tabla1[[#This Row],[Valor total]]/'T.C.'!$B$2</f>
        <v>2277.4318840579708</v>
      </c>
      <c r="T1016" t="s">
        <v>2</v>
      </c>
      <c r="U1016" t="s">
        <v>3</v>
      </c>
    </row>
    <row r="1017" spans="1:21" x14ac:dyDescent="0.25">
      <c r="A1017" t="s">
        <v>369</v>
      </c>
      <c r="B1017" t="str">
        <f>LEFT(Tabla1[[#This Row],[Organización compras]],2)</f>
        <v>PE</v>
      </c>
      <c r="C1017" t="s">
        <v>681</v>
      </c>
      <c r="D1017">
        <v>802</v>
      </c>
      <c r="E1017" t="str">
        <f>VLOOKUP(Tabla1[[#This Row],[Grupo de compras]],'Grupo compras'!$A$1:$B$115,2,FALSE)</f>
        <v>PE Ops Mall</v>
      </c>
      <c r="F1017" t="s">
        <v>3151</v>
      </c>
      <c r="G1017" t="str">
        <f>LEFT(Tabla1[[#This Row],[Solicitud de pedido]],2)</f>
        <v>12</v>
      </c>
      <c r="H1017" t="s">
        <v>3195</v>
      </c>
      <c r="I1017" t="s">
        <v>88</v>
      </c>
      <c r="J1017" t="s">
        <v>3196</v>
      </c>
      <c r="K1017" t="s">
        <v>3197</v>
      </c>
      <c r="L1017" s="1">
        <v>46071</v>
      </c>
      <c r="M1017" t="s">
        <v>3155</v>
      </c>
      <c r="N1017" t="s">
        <v>1</v>
      </c>
      <c r="O1017" t="s">
        <v>2759</v>
      </c>
      <c r="P1017" t="s">
        <v>1604</v>
      </c>
      <c r="Q1017" t="s">
        <v>1605</v>
      </c>
      <c r="R1017" s="2">
        <v>7850</v>
      </c>
      <c r="S1017" s="37">
        <f>Tabla1[[#This Row],[Valor total]]/'T.C.'!$B$2</f>
        <v>2275.3623188405795</v>
      </c>
      <c r="T1017" t="s">
        <v>2</v>
      </c>
      <c r="U1017" t="s">
        <v>3</v>
      </c>
    </row>
    <row r="1018" spans="1:21" x14ac:dyDescent="0.25">
      <c r="A1018" t="s">
        <v>7</v>
      </c>
      <c r="B1018" t="str">
        <f>LEFT(Tabla1[[#This Row],[Organización compras]],2)</f>
        <v>CL</v>
      </c>
      <c r="C1018" t="s">
        <v>339</v>
      </c>
      <c r="D1018">
        <v>602</v>
      </c>
      <c r="E1018" t="str">
        <f>VLOOKUP(Tabla1[[#This Row],[Grupo de compras]],'Grupo compras'!$A$1:$B$115,2,FALSE)</f>
        <v>CL Ops Mall</v>
      </c>
      <c r="F1018" t="s">
        <v>84</v>
      </c>
      <c r="G1018" t="str">
        <f>LEFT(Tabla1[[#This Row],[Solicitud de pedido]],2)</f>
        <v>12</v>
      </c>
      <c r="H1018" t="s">
        <v>3198</v>
      </c>
      <c r="I1018" t="s">
        <v>88</v>
      </c>
      <c r="J1018" t="s">
        <v>3199</v>
      </c>
      <c r="K1018" t="s">
        <v>3200</v>
      </c>
      <c r="L1018" s="1">
        <v>46071</v>
      </c>
      <c r="M1018" t="s">
        <v>79</v>
      </c>
      <c r="N1018" t="s">
        <v>1</v>
      </c>
      <c r="O1018" t="s">
        <v>0</v>
      </c>
      <c r="P1018" t="s">
        <v>1209</v>
      </c>
      <c r="Q1018" t="s">
        <v>1210</v>
      </c>
      <c r="R1018" s="2">
        <v>54.58</v>
      </c>
      <c r="S1018" s="37">
        <f>Tabla1[[#This Row],[Valor total]]/'T.C.'!$B$4</f>
        <v>2274.1666666666665</v>
      </c>
      <c r="T1018" t="s">
        <v>11</v>
      </c>
      <c r="U1018" t="s">
        <v>3</v>
      </c>
    </row>
    <row r="1019" spans="1:21" x14ac:dyDescent="0.25">
      <c r="A1019" t="s">
        <v>373</v>
      </c>
      <c r="B1019" t="str">
        <f>LEFT(Tabla1[[#This Row],[Organización compras]],2)</f>
        <v>PE</v>
      </c>
      <c r="C1019" t="s">
        <v>340</v>
      </c>
      <c r="D1019">
        <v>810</v>
      </c>
      <c r="E1019" t="str">
        <f>VLOOKUP(Tabla1[[#This Row],[Grupo de compras]],'Grupo compras'!$A$1:$B$115,2,FALSE)</f>
        <v>PE Área Personas</v>
      </c>
      <c r="F1019" t="s">
        <v>2647</v>
      </c>
      <c r="G1019" t="str">
        <f>LEFT(Tabla1[[#This Row],[Solicitud de pedido]],2)</f>
        <v>12</v>
      </c>
      <c r="H1019" t="s">
        <v>3201</v>
      </c>
      <c r="I1019" t="s">
        <v>88</v>
      </c>
      <c r="J1019" t="s">
        <v>3202</v>
      </c>
      <c r="K1019" t="s">
        <v>3203</v>
      </c>
      <c r="L1019" s="1">
        <v>46079</v>
      </c>
      <c r="M1019" t="s">
        <v>2647</v>
      </c>
      <c r="N1019" t="s">
        <v>1</v>
      </c>
      <c r="O1019" t="s">
        <v>0</v>
      </c>
      <c r="P1019" t="s">
        <v>3204</v>
      </c>
      <c r="Q1019" t="s">
        <v>3205</v>
      </c>
      <c r="R1019" s="2">
        <v>7845.5</v>
      </c>
      <c r="S1019" s="37">
        <f>Tabla1[[#This Row],[Valor total]]/'T.C.'!$B$2</f>
        <v>2274.0579710144925</v>
      </c>
      <c r="T1019" t="s">
        <v>2</v>
      </c>
      <c r="U1019" t="s">
        <v>3</v>
      </c>
    </row>
    <row r="1020" spans="1:21" x14ac:dyDescent="0.25">
      <c r="A1020" t="s">
        <v>24</v>
      </c>
      <c r="B1020" t="str">
        <f>LEFT(Tabla1[[#This Row],[Organización compras]],2)</f>
        <v>CL</v>
      </c>
      <c r="C1020" t="s">
        <v>339</v>
      </c>
      <c r="D1020">
        <v>602</v>
      </c>
      <c r="E1020" t="str">
        <f>VLOOKUP(Tabla1[[#This Row],[Grupo de compras]],'Grupo compras'!$A$1:$B$115,2,FALSE)</f>
        <v>CL Ops Mall</v>
      </c>
      <c r="F1020" t="s">
        <v>724</v>
      </c>
      <c r="H1020" t="s">
        <v>12268</v>
      </c>
      <c r="I1020" t="s">
        <v>88</v>
      </c>
      <c r="J1020" t="s">
        <v>12269</v>
      </c>
      <c r="K1020" t="s">
        <v>12270</v>
      </c>
      <c r="L1020" s="1">
        <v>46097</v>
      </c>
      <c r="M1020" t="s">
        <v>728</v>
      </c>
      <c r="N1020" t="s">
        <v>1</v>
      </c>
      <c r="O1020" t="s">
        <v>0</v>
      </c>
      <c r="P1020" t="s">
        <v>2440</v>
      </c>
      <c r="Q1020" t="s">
        <v>2441</v>
      </c>
      <c r="R1020" s="2">
        <v>2090352</v>
      </c>
      <c r="S1020" s="37">
        <f>Tabla1[[#This Row],[Valor total]]/'T.C.'!$B$3</f>
        <v>2257.5702266910025</v>
      </c>
      <c r="T1020" t="s">
        <v>6</v>
      </c>
      <c r="U1020" t="s">
        <v>3</v>
      </c>
    </row>
    <row r="1021" spans="1:21" x14ac:dyDescent="0.25">
      <c r="A1021" t="s">
        <v>717</v>
      </c>
      <c r="B1021" t="str">
        <f>LEFT(Tabla1[[#This Row],[Organización compras]],2)</f>
        <v>PE</v>
      </c>
      <c r="C1021" t="s">
        <v>340</v>
      </c>
      <c r="D1021">
        <v>801</v>
      </c>
      <c r="E1021" t="str">
        <f>VLOOKUP(Tabla1[[#This Row],[Grupo de compras]],'Grupo compras'!$A$1:$B$115,2,FALSE)</f>
        <v>PE Center Manager</v>
      </c>
      <c r="F1021" t="s">
        <v>1233</v>
      </c>
      <c r="H1021" t="s">
        <v>11870</v>
      </c>
      <c r="I1021" t="s">
        <v>88</v>
      </c>
      <c r="J1021" t="s">
        <v>11871</v>
      </c>
      <c r="K1021" t="s">
        <v>11872</v>
      </c>
      <c r="L1021" s="1">
        <v>46093</v>
      </c>
      <c r="M1021" t="s">
        <v>43</v>
      </c>
      <c r="N1021" t="s">
        <v>1</v>
      </c>
      <c r="O1021" t="s">
        <v>0</v>
      </c>
      <c r="P1021" t="s">
        <v>1011</v>
      </c>
      <c r="Q1021" t="s">
        <v>1012</v>
      </c>
      <c r="R1021" s="2">
        <v>7785.12</v>
      </c>
      <c r="S1021" s="37">
        <f>Tabla1[[#This Row],[Valor total]]/'T.C.'!$B$2</f>
        <v>2256.5565217391304</v>
      </c>
      <c r="T1021" t="s">
        <v>2</v>
      </c>
      <c r="U1021" t="s">
        <v>3</v>
      </c>
    </row>
    <row r="1022" spans="1:21" x14ac:dyDescent="0.25">
      <c r="A1022" t="s">
        <v>7</v>
      </c>
      <c r="B1022" t="str">
        <f>LEFT(Tabla1[[#This Row],[Organización compras]],2)</f>
        <v>CL</v>
      </c>
      <c r="C1022" t="s">
        <v>339</v>
      </c>
      <c r="D1022">
        <v>910</v>
      </c>
      <c r="E1022" t="str">
        <f>VLOOKUP(Tabla1[[#This Row],[Grupo de compras]],'Grupo compras'!$A$1:$B$115,2,FALSE)</f>
        <v>Corp A. Personas</v>
      </c>
      <c r="F1022" t="s">
        <v>76</v>
      </c>
      <c r="G1022" t="str">
        <f>LEFT(Tabla1[[#This Row],[Solicitud de pedido]],2)</f>
        <v>12</v>
      </c>
      <c r="H1022" t="s">
        <v>3206</v>
      </c>
      <c r="I1022" t="s">
        <v>88</v>
      </c>
      <c r="J1022" t="s">
        <v>3207</v>
      </c>
      <c r="K1022" t="s">
        <v>3208</v>
      </c>
      <c r="L1022" s="1">
        <v>46063</v>
      </c>
      <c r="M1022" t="s">
        <v>10</v>
      </c>
      <c r="N1022" t="s">
        <v>1</v>
      </c>
      <c r="O1022" t="s">
        <v>0</v>
      </c>
      <c r="P1022" t="s">
        <v>1496</v>
      </c>
      <c r="Q1022" t="s">
        <v>1497</v>
      </c>
      <c r="R1022" s="2">
        <v>2084779</v>
      </c>
      <c r="S1022" s="37">
        <f>Tabla1[[#This Row],[Valor total]]/'T.C.'!$B$3</f>
        <v>2251.5514131737823</v>
      </c>
      <c r="T1022" t="s">
        <v>6</v>
      </c>
      <c r="U1022" t="s">
        <v>3</v>
      </c>
    </row>
    <row r="1023" spans="1:21" x14ac:dyDescent="0.25">
      <c r="A1023" t="s">
        <v>7</v>
      </c>
      <c r="B1023" t="str">
        <f>LEFT(Tabla1[[#This Row],[Organización compras]],2)</f>
        <v>CL</v>
      </c>
      <c r="C1023" t="s">
        <v>339</v>
      </c>
      <c r="D1023">
        <v>602</v>
      </c>
      <c r="E1023" t="str">
        <f>VLOOKUP(Tabla1[[#This Row],[Grupo de compras]],'Grupo compras'!$A$1:$B$115,2,FALSE)</f>
        <v>CL Ops Mall</v>
      </c>
      <c r="F1023" t="s">
        <v>869</v>
      </c>
      <c r="G1023" t="str">
        <f>LEFT(Tabla1[[#This Row],[Solicitud de pedido]],2)</f>
        <v>12</v>
      </c>
      <c r="H1023" t="s">
        <v>3209</v>
      </c>
      <c r="I1023" t="s">
        <v>88</v>
      </c>
      <c r="J1023" t="s">
        <v>3210</v>
      </c>
      <c r="K1023" t="s">
        <v>3211</v>
      </c>
      <c r="L1023" s="1">
        <v>46091</v>
      </c>
      <c r="M1023" t="s">
        <v>79</v>
      </c>
      <c r="N1023" t="s">
        <v>1</v>
      </c>
      <c r="O1023" t="s">
        <v>0</v>
      </c>
      <c r="P1023" t="s">
        <v>72</v>
      </c>
      <c r="Q1023" t="s">
        <v>73</v>
      </c>
      <c r="R1023" s="2">
        <v>2084759</v>
      </c>
      <c r="S1023" s="37">
        <f>Tabla1[[#This Row],[Valor total]]/'T.C.'!$B$3</f>
        <v>2251.5298132688217</v>
      </c>
      <c r="T1023" t="s">
        <v>6</v>
      </c>
      <c r="U1023" t="s">
        <v>3</v>
      </c>
    </row>
    <row r="1024" spans="1:21" x14ac:dyDescent="0.25">
      <c r="A1024" t="s">
        <v>4</v>
      </c>
      <c r="B1024" t="str">
        <f>LEFT(Tabla1[[#This Row],[Organización compras]],2)</f>
        <v>CL</v>
      </c>
      <c r="C1024" t="s">
        <v>339</v>
      </c>
      <c r="D1024">
        <v>602</v>
      </c>
      <c r="E1024" t="str">
        <f>VLOOKUP(Tabla1[[#This Row],[Grupo de compras]],'Grupo compras'!$A$1:$B$115,2,FALSE)</f>
        <v>CL Ops Mall</v>
      </c>
      <c r="F1024" t="s">
        <v>2185</v>
      </c>
      <c r="H1024" t="s">
        <v>12461</v>
      </c>
      <c r="I1024" t="s">
        <v>88</v>
      </c>
      <c r="J1024" t="s">
        <v>12462</v>
      </c>
      <c r="K1024" s="42" t="s">
        <v>12463</v>
      </c>
      <c r="L1024" s="1">
        <v>46093</v>
      </c>
      <c r="M1024" t="s">
        <v>794</v>
      </c>
      <c r="N1024" t="s">
        <v>1</v>
      </c>
      <c r="O1024" t="s">
        <v>0</v>
      </c>
      <c r="P1024" t="s">
        <v>5398</v>
      </c>
      <c r="Q1024" t="s">
        <v>5399</v>
      </c>
      <c r="R1024" s="2">
        <v>54</v>
      </c>
      <c r="S1024" s="37">
        <f>Tabla1[[#This Row],[Valor total]]/'T.C.'!$B$4</f>
        <v>2250</v>
      </c>
      <c r="T1024" t="s">
        <v>11</v>
      </c>
      <c r="U1024" t="s">
        <v>3</v>
      </c>
    </row>
    <row r="1025" spans="1:21" x14ac:dyDescent="0.25">
      <c r="A1025" t="s">
        <v>75</v>
      </c>
      <c r="B1025" t="str">
        <f>LEFT(Tabla1[[#This Row],[Organización compras]],2)</f>
        <v>CO</v>
      </c>
      <c r="C1025" t="s">
        <v>338</v>
      </c>
      <c r="D1025">
        <v>719</v>
      </c>
      <c r="E1025" t="str">
        <f>VLOOKUP(Tabla1[[#This Row],[Grupo de compras]],'Grupo compras'!$A$1:$B$115,2,FALSE)</f>
        <v>CO Gcia Ing</v>
      </c>
      <c r="F1025" t="s">
        <v>77</v>
      </c>
      <c r="G1025" t="str">
        <f>LEFT(Tabla1[[#This Row],[Solicitud de pedido]],2)</f>
        <v>12</v>
      </c>
      <c r="H1025" t="s">
        <v>3212</v>
      </c>
      <c r="I1025" t="s">
        <v>88</v>
      </c>
      <c r="J1025" t="s">
        <v>3213</v>
      </c>
      <c r="K1025" t="s">
        <v>3214</v>
      </c>
      <c r="L1025" s="1">
        <v>46044</v>
      </c>
      <c r="M1025" t="s">
        <v>77</v>
      </c>
      <c r="N1025" t="s">
        <v>1</v>
      </c>
      <c r="O1025" t="s">
        <v>0</v>
      </c>
      <c r="P1025" t="s">
        <v>3215</v>
      </c>
      <c r="Q1025" t="s">
        <v>3216</v>
      </c>
      <c r="R1025" s="2">
        <v>8272953</v>
      </c>
      <c r="S1025" s="37">
        <f>Tabla1[[#This Row],[Valor total]]/'T.C.'!$B$5</f>
        <v>2249.3075040783033</v>
      </c>
      <c r="T1025" t="s">
        <v>18</v>
      </c>
      <c r="U1025" t="s">
        <v>3</v>
      </c>
    </row>
    <row r="1026" spans="1:21" x14ac:dyDescent="0.25">
      <c r="A1026" t="s">
        <v>75</v>
      </c>
      <c r="B1026" t="str">
        <f>LEFT(Tabla1[[#This Row],[Organización compras]],2)</f>
        <v>CO</v>
      </c>
      <c r="C1026" t="s">
        <v>338</v>
      </c>
      <c r="D1026">
        <v>719</v>
      </c>
      <c r="E1026" t="str">
        <f>VLOOKUP(Tabla1[[#This Row],[Grupo de compras]],'Grupo compras'!$A$1:$B$115,2,FALSE)</f>
        <v>CO Gcia Ing</v>
      </c>
      <c r="F1026" t="s">
        <v>77</v>
      </c>
      <c r="H1026" t="s">
        <v>12031</v>
      </c>
      <c r="I1026" t="s">
        <v>88</v>
      </c>
      <c r="J1026" t="s">
        <v>12032</v>
      </c>
      <c r="K1026" t="s">
        <v>12033</v>
      </c>
      <c r="L1026" s="1">
        <v>46094</v>
      </c>
      <c r="M1026" t="s">
        <v>77</v>
      </c>
      <c r="N1026" t="s">
        <v>1</v>
      </c>
      <c r="O1026" t="s">
        <v>0</v>
      </c>
      <c r="P1026" t="s">
        <v>3215</v>
      </c>
      <c r="Q1026" t="s">
        <v>3216</v>
      </c>
      <c r="R1026" s="2">
        <v>8272953</v>
      </c>
      <c r="S1026" s="37">
        <f>Tabla1[[#This Row],[Valor total]]/'T.C.'!$B$5</f>
        <v>2249.3075040783033</v>
      </c>
      <c r="T1026" t="s">
        <v>18</v>
      </c>
      <c r="U1026" t="s">
        <v>3</v>
      </c>
    </row>
    <row r="1027" spans="1:21" x14ac:dyDescent="0.25">
      <c r="A1027" t="s">
        <v>7</v>
      </c>
      <c r="B1027" t="str">
        <f>LEFT(Tabla1[[#This Row],[Organización compras]],2)</f>
        <v>CL</v>
      </c>
      <c r="C1027" t="s">
        <v>339</v>
      </c>
      <c r="D1027">
        <v>610</v>
      </c>
      <c r="E1027" t="str">
        <f>VLOOKUP(Tabla1[[#This Row],[Grupo de compras]],'Grupo compras'!$A$1:$B$115,2,FALSE)</f>
        <v>CL Área Personas</v>
      </c>
      <c r="F1027" t="s">
        <v>1492</v>
      </c>
      <c r="H1027" t="s">
        <v>12630</v>
      </c>
      <c r="I1027" t="s">
        <v>88</v>
      </c>
      <c r="J1027" t="s">
        <v>12631</v>
      </c>
      <c r="K1027" t="s">
        <v>1495</v>
      </c>
      <c r="L1027" s="1">
        <v>46098</v>
      </c>
      <c r="M1027" t="s">
        <v>1492</v>
      </c>
      <c r="N1027" t="s">
        <v>1</v>
      </c>
      <c r="O1027" t="s">
        <v>5</v>
      </c>
      <c r="P1027" t="s">
        <v>3561</v>
      </c>
      <c r="Q1027" t="s">
        <v>3562</v>
      </c>
      <c r="R1027" s="2">
        <v>2074902</v>
      </c>
      <c r="S1027" s="37">
        <f>Tabla1[[#This Row],[Valor total]]/'T.C.'!$B$3</f>
        <v>2240.8843001090795</v>
      </c>
      <c r="T1027" t="s">
        <v>6</v>
      </c>
      <c r="U1027" t="s">
        <v>3</v>
      </c>
    </row>
    <row r="1028" spans="1:21" x14ac:dyDescent="0.25">
      <c r="A1028" t="s">
        <v>380</v>
      </c>
      <c r="B1028" t="str">
        <f>LEFT(Tabla1[[#This Row],[Organización compras]],2)</f>
        <v>PE</v>
      </c>
      <c r="C1028" t="s">
        <v>340</v>
      </c>
      <c r="D1028">
        <v>808</v>
      </c>
      <c r="E1028" t="str">
        <f>VLOOKUP(Tabla1[[#This Row],[Grupo de compras]],'Grupo compras'!$A$1:$B$115,2,FALSE)</f>
        <v>PE Área Legal</v>
      </c>
      <c r="F1028" t="s">
        <v>365</v>
      </c>
      <c r="G1028" t="str">
        <f>LEFT(Tabla1[[#This Row],[Solicitud de pedido]],2)</f>
        <v>12</v>
      </c>
      <c r="H1028" t="s">
        <v>3217</v>
      </c>
      <c r="I1028" t="s">
        <v>88</v>
      </c>
      <c r="J1028" t="s">
        <v>3218</v>
      </c>
      <c r="K1028" t="s">
        <v>3219</v>
      </c>
      <c r="L1028" s="1">
        <v>46051</v>
      </c>
      <c r="M1028" t="s">
        <v>485</v>
      </c>
      <c r="N1028" t="s">
        <v>1</v>
      </c>
      <c r="O1028" t="s">
        <v>0</v>
      </c>
      <c r="P1028" t="s">
        <v>2140</v>
      </c>
      <c r="Q1028" t="s">
        <v>2141</v>
      </c>
      <c r="R1028" s="2">
        <v>2240</v>
      </c>
      <c r="S1028" s="37">
        <f>Tabla1[[#This Row],[Valor total]]</f>
        <v>2240</v>
      </c>
      <c r="T1028" t="s">
        <v>662</v>
      </c>
      <c r="U1028" t="s">
        <v>3</v>
      </c>
    </row>
    <row r="1029" spans="1:21" x14ac:dyDescent="0.25">
      <c r="A1029" t="s">
        <v>1239</v>
      </c>
      <c r="B1029" t="str">
        <f>LEFT(Tabla1[[#This Row],[Organización compras]],2)</f>
        <v>PE</v>
      </c>
      <c r="C1029" t="s">
        <v>340</v>
      </c>
      <c r="D1029">
        <v>802</v>
      </c>
      <c r="E1029" t="str">
        <f>VLOOKUP(Tabla1[[#This Row],[Grupo de compras]],'Grupo compras'!$A$1:$B$115,2,FALSE)</f>
        <v>PE Ops Mall</v>
      </c>
      <c r="F1029" t="s">
        <v>3220</v>
      </c>
      <c r="G1029" t="str">
        <f>LEFT(Tabla1[[#This Row],[Solicitud de pedido]],2)</f>
        <v>12</v>
      </c>
      <c r="H1029" t="s">
        <v>3221</v>
      </c>
      <c r="I1029" t="s">
        <v>88</v>
      </c>
      <c r="J1029" t="s">
        <v>3222</v>
      </c>
      <c r="K1029" t="s">
        <v>3223</v>
      </c>
      <c r="L1029" s="1">
        <v>46045</v>
      </c>
      <c r="M1029" t="s">
        <v>3220</v>
      </c>
      <c r="N1029" t="s">
        <v>1</v>
      </c>
      <c r="O1029" t="s">
        <v>0</v>
      </c>
      <c r="P1029" t="s">
        <v>3224</v>
      </c>
      <c r="Q1029" t="s">
        <v>3225</v>
      </c>
      <c r="R1029" s="2">
        <v>7710.98</v>
      </c>
      <c r="S1029" s="37">
        <f>Tabla1[[#This Row],[Valor total]]/'T.C.'!$B$2</f>
        <v>2235.0666666666666</v>
      </c>
      <c r="T1029" t="s">
        <v>2</v>
      </c>
      <c r="U1029" t="s">
        <v>3</v>
      </c>
    </row>
    <row r="1030" spans="1:21" x14ac:dyDescent="0.25">
      <c r="A1030" t="s">
        <v>16</v>
      </c>
      <c r="B1030" t="str">
        <f>LEFT(Tabla1[[#This Row],[Organización compras]],2)</f>
        <v>PE</v>
      </c>
      <c r="C1030" t="s">
        <v>681</v>
      </c>
      <c r="D1030">
        <v>802</v>
      </c>
      <c r="E1030" t="str">
        <f>VLOOKUP(Tabla1[[#This Row],[Grupo de compras]],'Grupo compras'!$A$1:$B$115,2,FALSE)</f>
        <v>PE Ops Mall</v>
      </c>
      <c r="F1030" t="s">
        <v>1789</v>
      </c>
      <c r="G1030" t="str">
        <f>LEFT(Tabla1[[#This Row],[Solicitud de pedido]],2)</f>
        <v>12</v>
      </c>
      <c r="H1030" t="s">
        <v>3226</v>
      </c>
      <c r="I1030" t="s">
        <v>88</v>
      </c>
      <c r="J1030" t="s">
        <v>3227</v>
      </c>
      <c r="K1030" t="s">
        <v>3228</v>
      </c>
      <c r="L1030" s="1">
        <v>46062</v>
      </c>
      <c r="M1030" t="s">
        <v>43</v>
      </c>
      <c r="N1030" t="s">
        <v>1</v>
      </c>
      <c r="O1030" t="s">
        <v>44</v>
      </c>
      <c r="P1030" t="s">
        <v>3229</v>
      </c>
      <c r="Q1030" t="s">
        <v>3230</v>
      </c>
      <c r="R1030" s="2">
        <v>7710</v>
      </c>
      <c r="S1030" s="37">
        <f>Tabla1[[#This Row],[Valor total]]/'T.C.'!$B$2</f>
        <v>2234.782608695652</v>
      </c>
      <c r="T1030" t="s">
        <v>2</v>
      </c>
      <c r="U1030" t="s">
        <v>3</v>
      </c>
    </row>
    <row r="1031" spans="1:21" x14ac:dyDescent="0.25">
      <c r="A1031" t="s">
        <v>53</v>
      </c>
      <c r="B1031" t="str">
        <f>LEFT(Tabla1[[#This Row],[Organización compras]],2)</f>
        <v>CO</v>
      </c>
      <c r="C1031" t="s">
        <v>338</v>
      </c>
      <c r="D1031">
        <v>704</v>
      </c>
      <c r="E1031" t="str">
        <f>VLOOKUP(Tabla1[[#This Row],[Grupo de compras]],'Grupo compras'!$A$1:$B$115,2,FALSE)</f>
        <v>CO Mktg Mall</v>
      </c>
      <c r="F1031" t="s">
        <v>795</v>
      </c>
      <c r="G1031" t="str">
        <f>LEFT(Tabla1[[#This Row],[Solicitud de pedido]],2)</f>
        <v>12</v>
      </c>
      <c r="H1031" t="s">
        <v>3231</v>
      </c>
      <c r="I1031" t="s">
        <v>88</v>
      </c>
      <c r="J1031" t="s">
        <v>3232</v>
      </c>
      <c r="K1031" t="s">
        <v>3233</v>
      </c>
      <c r="L1031" s="1">
        <v>46043</v>
      </c>
      <c r="M1031" t="s">
        <v>799</v>
      </c>
      <c r="N1031" t="s">
        <v>1</v>
      </c>
      <c r="O1031" t="s">
        <v>0</v>
      </c>
      <c r="P1031" t="s">
        <v>3234</v>
      </c>
      <c r="Q1031" t="s">
        <v>3235</v>
      </c>
      <c r="R1031" s="2">
        <v>8185188</v>
      </c>
      <c r="S1031" s="37">
        <f>Tabla1[[#This Row],[Valor total]]/'T.C.'!$B$5</f>
        <v>2225.4453507340945</v>
      </c>
      <c r="T1031" t="s">
        <v>18</v>
      </c>
      <c r="U1031" t="s">
        <v>3</v>
      </c>
    </row>
    <row r="1032" spans="1:21" x14ac:dyDescent="0.25">
      <c r="A1032" t="s">
        <v>31</v>
      </c>
      <c r="B1032" t="str">
        <f>LEFT(Tabla1[[#This Row],[Organización compras]],2)</f>
        <v>CO</v>
      </c>
      <c r="C1032" t="s">
        <v>338</v>
      </c>
      <c r="D1032">
        <v>704</v>
      </c>
      <c r="E1032" t="str">
        <f>VLOOKUP(Tabla1[[#This Row],[Grupo de compras]],'Grupo compras'!$A$1:$B$115,2,FALSE)</f>
        <v>CO Mktg Mall</v>
      </c>
      <c r="F1032" t="s">
        <v>7539</v>
      </c>
      <c r="H1032" t="s">
        <v>12890</v>
      </c>
      <c r="I1032" t="s">
        <v>88</v>
      </c>
      <c r="J1032" t="s">
        <v>12891</v>
      </c>
      <c r="K1032" t="s">
        <v>12892</v>
      </c>
      <c r="L1032" s="1">
        <v>46100</v>
      </c>
      <c r="M1032" t="s">
        <v>3696</v>
      </c>
      <c r="N1032" t="s">
        <v>1</v>
      </c>
      <c r="O1032" t="s">
        <v>0</v>
      </c>
      <c r="P1032" t="s">
        <v>3234</v>
      </c>
      <c r="Q1032" t="s">
        <v>3235</v>
      </c>
      <c r="R1032" s="2">
        <v>8185188</v>
      </c>
      <c r="S1032" s="37">
        <f>Tabla1[[#This Row],[Valor total]]/'T.C.'!$B$5</f>
        <v>2225.4453507340945</v>
      </c>
      <c r="T1032" t="s">
        <v>18</v>
      </c>
      <c r="U1032" t="s">
        <v>3</v>
      </c>
    </row>
    <row r="1033" spans="1:21" x14ac:dyDescent="0.25">
      <c r="A1033" t="s">
        <v>7</v>
      </c>
      <c r="B1033" t="str">
        <f>LEFT(Tabla1[[#This Row],[Organización compras]],2)</f>
        <v>CL</v>
      </c>
      <c r="C1033" t="s">
        <v>339</v>
      </c>
      <c r="D1033">
        <v>626</v>
      </c>
      <c r="E1033" t="str">
        <f>VLOOKUP(Tabla1[[#This Row],[Grupo de compras]],'Grupo compras'!$A$1:$B$115,2,FALSE)</f>
        <v>CL Proyectos 3</v>
      </c>
      <c r="F1033" t="s">
        <v>2791</v>
      </c>
      <c r="G1033" t="str">
        <f>LEFT(Tabla1[[#This Row],[Solicitud de pedido]],2)</f>
        <v>12</v>
      </c>
      <c r="H1033" t="s">
        <v>3236</v>
      </c>
      <c r="I1033" t="s">
        <v>88</v>
      </c>
      <c r="J1033" t="s">
        <v>3237</v>
      </c>
      <c r="K1033" t="s">
        <v>3238</v>
      </c>
      <c r="L1033" s="1">
        <v>46071</v>
      </c>
      <c r="M1033" t="s">
        <v>26</v>
      </c>
      <c r="N1033" t="s">
        <v>1</v>
      </c>
      <c r="O1033" t="s">
        <v>0</v>
      </c>
      <c r="P1033" t="s">
        <v>3239</v>
      </c>
      <c r="Q1033" t="s">
        <v>3240</v>
      </c>
      <c r="R1033" s="2">
        <v>2058940</v>
      </c>
      <c r="S1033" s="37">
        <f>Tabla1[[#This Row],[Valor total]]/'T.C.'!$B$3</f>
        <v>2223.6454159601699</v>
      </c>
      <c r="T1033" t="s">
        <v>6</v>
      </c>
      <c r="U1033" t="s">
        <v>3</v>
      </c>
    </row>
    <row r="1034" spans="1:21" x14ac:dyDescent="0.25">
      <c r="A1034" t="s">
        <v>717</v>
      </c>
      <c r="B1034" t="str">
        <f>LEFT(Tabla1[[#This Row],[Organización compras]],2)</f>
        <v>PE</v>
      </c>
      <c r="C1034" t="s">
        <v>340</v>
      </c>
      <c r="D1034">
        <v>801</v>
      </c>
      <c r="E1034" t="str">
        <f>VLOOKUP(Tabla1[[#This Row],[Grupo de compras]],'Grupo compras'!$A$1:$B$115,2,FALSE)</f>
        <v>PE Center Manager</v>
      </c>
      <c r="F1034" t="s">
        <v>1233</v>
      </c>
      <c r="G1034" t="str">
        <f>LEFT(Tabla1[[#This Row],[Solicitud de pedido]],2)</f>
        <v>12</v>
      </c>
      <c r="H1034" t="s">
        <v>3241</v>
      </c>
      <c r="I1034" t="s">
        <v>88</v>
      </c>
      <c r="J1034" t="s">
        <v>3242</v>
      </c>
      <c r="K1034" t="s">
        <v>3243</v>
      </c>
      <c r="L1034" s="1">
        <v>46036</v>
      </c>
      <c r="M1034" t="s">
        <v>819</v>
      </c>
      <c r="N1034" t="s">
        <v>1</v>
      </c>
      <c r="O1034" t="s">
        <v>0</v>
      </c>
      <c r="P1034" t="s">
        <v>1011</v>
      </c>
      <c r="Q1034" t="s">
        <v>1012</v>
      </c>
      <c r="R1034" s="2">
        <v>7620.5</v>
      </c>
      <c r="S1034" s="37">
        <f>Tabla1[[#This Row],[Valor total]]/'T.C.'!$B$2</f>
        <v>2208.840579710145</v>
      </c>
      <c r="T1034" t="s">
        <v>2</v>
      </c>
      <c r="U1034" t="s">
        <v>3</v>
      </c>
    </row>
    <row r="1035" spans="1:21" x14ac:dyDescent="0.25">
      <c r="A1035" t="s">
        <v>717</v>
      </c>
      <c r="B1035" t="str">
        <f>LEFT(Tabla1[[#This Row],[Organización compras]],2)</f>
        <v>PE</v>
      </c>
      <c r="C1035" t="s">
        <v>340</v>
      </c>
      <c r="D1035">
        <v>801</v>
      </c>
      <c r="E1035" t="str">
        <f>VLOOKUP(Tabla1[[#This Row],[Grupo de compras]],'Grupo compras'!$A$1:$B$115,2,FALSE)</f>
        <v>PE Center Manager</v>
      </c>
      <c r="F1035" t="s">
        <v>1233</v>
      </c>
      <c r="G1035" t="str">
        <f>LEFT(Tabla1[[#This Row],[Solicitud de pedido]],2)</f>
        <v>12</v>
      </c>
      <c r="H1035" t="s">
        <v>3244</v>
      </c>
      <c r="I1035" t="s">
        <v>88</v>
      </c>
      <c r="J1035" t="s">
        <v>3245</v>
      </c>
      <c r="K1035" t="s">
        <v>3243</v>
      </c>
      <c r="L1035" s="1">
        <v>46069</v>
      </c>
      <c r="M1035" t="s">
        <v>819</v>
      </c>
      <c r="N1035" t="s">
        <v>1</v>
      </c>
      <c r="O1035" t="s">
        <v>0</v>
      </c>
      <c r="P1035" t="s">
        <v>1011</v>
      </c>
      <c r="Q1035" t="s">
        <v>1012</v>
      </c>
      <c r="R1035" s="2">
        <v>7620.5</v>
      </c>
      <c r="S1035" s="37">
        <f>Tabla1[[#This Row],[Valor total]]/'T.C.'!$B$2</f>
        <v>2208.840579710145</v>
      </c>
      <c r="T1035" t="s">
        <v>2</v>
      </c>
      <c r="U1035" t="s">
        <v>3</v>
      </c>
    </row>
    <row r="1036" spans="1:21" x14ac:dyDescent="0.25">
      <c r="A1036" t="s">
        <v>717</v>
      </c>
      <c r="B1036" t="str">
        <f>LEFT(Tabla1[[#This Row],[Organización compras]],2)</f>
        <v>PE</v>
      </c>
      <c r="C1036" t="s">
        <v>340</v>
      </c>
      <c r="D1036">
        <v>801</v>
      </c>
      <c r="E1036" t="str">
        <f>VLOOKUP(Tabla1[[#This Row],[Grupo de compras]],'Grupo compras'!$A$1:$B$115,2,FALSE)</f>
        <v>PE Center Manager</v>
      </c>
      <c r="F1036" t="s">
        <v>1233</v>
      </c>
      <c r="H1036" t="s">
        <v>12183</v>
      </c>
      <c r="I1036" t="s">
        <v>88</v>
      </c>
      <c r="J1036" t="s">
        <v>12184</v>
      </c>
      <c r="K1036" t="s">
        <v>3243</v>
      </c>
      <c r="L1036" s="1">
        <v>46094</v>
      </c>
      <c r="M1036" t="s">
        <v>43</v>
      </c>
      <c r="N1036" t="s">
        <v>1</v>
      </c>
      <c r="O1036" t="s">
        <v>0</v>
      </c>
      <c r="P1036" t="s">
        <v>1011</v>
      </c>
      <c r="Q1036" t="s">
        <v>1012</v>
      </c>
      <c r="R1036" s="2">
        <v>7620.5</v>
      </c>
      <c r="S1036" s="37">
        <f>Tabla1[[#This Row],[Valor total]]/'T.C.'!$B$2</f>
        <v>2208.840579710145</v>
      </c>
      <c r="T1036" t="s">
        <v>2</v>
      </c>
      <c r="U1036" t="s">
        <v>3</v>
      </c>
    </row>
    <row r="1037" spans="1:21" x14ac:dyDescent="0.25">
      <c r="A1037" t="s">
        <v>1498</v>
      </c>
      <c r="B1037" t="str">
        <f>LEFT(Tabla1[[#This Row],[Organización compras]],2)</f>
        <v>PE</v>
      </c>
      <c r="C1037" t="s">
        <v>340</v>
      </c>
      <c r="D1037">
        <v>803</v>
      </c>
      <c r="E1037" t="str">
        <f>VLOOKUP(Tabla1[[#This Row],[Grupo de compras]],'Grupo compras'!$A$1:$B$115,2,FALSE)</f>
        <v>PE Ops Out/Strips</v>
      </c>
      <c r="F1037" t="s">
        <v>926</v>
      </c>
      <c r="G1037" t="str">
        <f>LEFT(Tabla1[[#This Row],[Solicitud de pedido]],2)</f>
        <v>12</v>
      </c>
      <c r="H1037" t="s">
        <v>3246</v>
      </c>
      <c r="I1037" t="s">
        <v>88</v>
      </c>
      <c r="J1037" t="s">
        <v>3247</v>
      </c>
      <c r="K1037" t="s">
        <v>3248</v>
      </c>
      <c r="L1037" s="1">
        <v>46034</v>
      </c>
      <c r="M1037" t="s">
        <v>930</v>
      </c>
      <c r="N1037" t="s">
        <v>1</v>
      </c>
      <c r="O1037" t="s">
        <v>0</v>
      </c>
      <c r="P1037" t="s">
        <v>825</v>
      </c>
      <c r="Q1037" t="s">
        <v>826</v>
      </c>
      <c r="R1037" s="2">
        <v>7616</v>
      </c>
      <c r="S1037" s="37">
        <f>Tabla1[[#This Row],[Valor total]]/'T.C.'!$B$2</f>
        <v>2207.536231884058</v>
      </c>
      <c r="T1037" t="s">
        <v>2</v>
      </c>
      <c r="U1037" t="s">
        <v>3</v>
      </c>
    </row>
    <row r="1038" spans="1:21" x14ac:dyDescent="0.25">
      <c r="A1038" t="s">
        <v>16</v>
      </c>
      <c r="B1038" t="str">
        <f>LEFT(Tabla1[[#This Row],[Organización compras]],2)</f>
        <v>PE</v>
      </c>
      <c r="C1038" t="s">
        <v>681</v>
      </c>
      <c r="D1038">
        <v>928</v>
      </c>
      <c r="E1038" t="str">
        <f>VLOOKUP(Tabla1[[#This Row],[Grupo de compras]],'Grupo compras'!$A$1:$B$115,2,FALSE)</f>
        <v>Corp Gest Riesgo</v>
      </c>
      <c r="F1038" t="s">
        <v>1411</v>
      </c>
      <c r="G1038" t="str">
        <f>LEFT(Tabla1[[#This Row],[Solicitud de pedido]],2)</f>
        <v>14</v>
      </c>
      <c r="H1038" t="s">
        <v>3249</v>
      </c>
      <c r="I1038" t="s">
        <v>88</v>
      </c>
      <c r="J1038" t="s">
        <v>3250</v>
      </c>
      <c r="K1038" t="s">
        <v>1572</v>
      </c>
      <c r="L1038" s="1">
        <v>46062</v>
      </c>
      <c r="M1038" t="s">
        <v>1415</v>
      </c>
      <c r="N1038" t="s">
        <v>46</v>
      </c>
      <c r="O1038" t="s">
        <v>0</v>
      </c>
      <c r="P1038" t="s">
        <v>3251</v>
      </c>
      <c r="Q1038" t="s">
        <v>3252</v>
      </c>
      <c r="R1038" s="2">
        <v>2207.23</v>
      </c>
      <c r="S1038" s="37">
        <f>Tabla1[[#This Row],[Valor total]]</f>
        <v>2207.23</v>
      </c>
      <c r="T1038" t="s">
        <v>662</v>
      </c>
      <c r="U1038" t="s">
        <v>3</v>
      </c>
    </row>
    <row r="1039" spans="1:21" x14ac:dyDescent="0.25">
      <c r="A1039" t="s">
        <v>16</v>
      </c>
      <c r="B1039" t="str">
        <f>LEFT(Tabla1[[#This Row],[Organización compras]],2)</f>
        <v>PE</v>
      </c>
      <c r="C1039" t="s">
        <v>681</v>
      </c>
      <c r="D1039">
        <v>802</v>
      </c>
      <c r="E1039" t="str">
        <f>VLOOKUP(Tabla1[[#This Row],[Grupo de compras]],'Grupo compras'!$A$1:$B$115,2,FALSE)</f>
        <v>PE Ops Mall</v>
      </c>
      <c r="F1039" t="s">
        <v>37</v>
      </c>
      <c r="G1039" t="str">
        <f>LEFT(Tabla1[[#This Row],[Solicitud de pedido]],2)</f>
        <v>12</v>
      </c>
      <c r="H1039" t="s">
        <v>3253</v>
      </c>
      <c r="I1039" t="s">
        <v>88</v>
      </c>
      <c r="J1039" t="s">
        <v>3254</v>
      </c>
      <c r="K1039" t="s">
        <v>1002</v>
      </c>
      <c r="L1039" s="1">
        <v>46086</v>
      </c>
      <c r="M1039" t="s">
        <v>43</v>
      </c>
      <c r="N1039" t="s">
        <v>1</v>
      </c>
      <c r="O1039" t="s">
        <v>44</v>
      </c>
      <c r="P1039" t="s">
        <v>1793</v>
      </c>
      <c r="Q1039" t="s">
        <v>1794</v>
      </c>
      <c r="R1039" s="2">
        <v>7600</v>
      </c>
      <c r="S1039" s="37">
        <f>Tabla1[[#This Row],[Valor total]]/'T.C.'!$B$2</f>
        <v>2202.8985507246375</v>
      </c>
      <c r="T1039" t="s">
        <v>2</v>
      </c>
      <c r="U1039" t="s">
        <v>3</v>
      </c>
    </row>
    <row r="1040" spans="1:21" x14ac:dyDescent="0.25">
      <c r="A1040" t="s">
        <v>7</v>
      </c>
      <c r="B1040" t="str">
        <f>LEFT(Tabla1[[#This Row],[Organización compras]],2)</f>
        <v>CL</v>
      </c>
      <c r="C1040" t="s">
        <v>339</v>
      </c>
      <c r="D1040">
        <v>910</v>
      </c>
      <c r="E1040" t="str">
        <f>VLOOKUP(Tabla1[[#This Row],[Grupo de compras]],'Grupo compras'!$A$1:$B$115,2,FALSE)</f>
        <v>Corp A. Personas</v>
      </c>
      <c r="F1040" t="s">
        <v>3590</v>
      </c>
      <c r="H1040" t="s">
        <v>12533</v>
      </c>
      <c r="I1040" t="s">
        <v>88</v>
      </c>
      <c r="J1040" t="s">
        <v>12534</v>
      </c>
      <c r="K1040" t="s">
        <v>12535</v>
      </c>
      <c r="L1040" s="1">
        <v>46099</v>
      </c>
      <c r="M1040" t="s">
        <v>10</v>
      </c>
      <c r="N1040" t="s">
        <v>1</v>
      </c>
      <c r="O1040" t="s">
        <v>0</v>
      </c>
      <c r="P1040" t="s">
        <v>12536</v>
      </c>
      <c r="Q1040" t="s">
        <v>12537</v>
      </c>
      <c r="R1040" s="2">
        <v>2030000</v>
      </c>
      <c r="S1040" s="37">
        <f>Tabla1[[#This Row],[Valor total]]/'T.C.'!$B$3</f>
        <v>2192.3903534824449</v>
      </c>
      <c r="T1040" t="s">
        <v>6</v>
      </c>
      <c r="U1040" t="s">
        <v>3</v>
      </c>
    </row>
    <row r="1041" spans="1:21" x14ac:dyDescent="0.25">
      <c r="A1041" t="s">
        <v>4</v>
      </c>
      <c r="B1041" t="str">
        <f>LEFT(Tabla1[[#This Row],[Organización compras]],2)</f>
        <v>CL</v>
      </c>
      <c r="C1041" t="s">
        <v>339</v>
      </c>
      <c r="D1041">
        <v>602</v>
      </c>
      <c r="E1041" t="str">
        <f>VLOOKUP(Tabla1[[#This Row],[Grupo de compras]],'Grupo compras'!$A$1:$B$115,2,FALSE)</f>
        <v>CL Ops Mall</v>
      </c>
      <c r="F1041" t="s">
        <v>3255</v>
      </c>
      <c r="G1041" t="str">
        <f>LEFT(Tabla1[[#This Row],[Solicitud de pedido]],2)</f>
        <v>12</v>
      </c>
      <c r="H1041" t="s">
        <v>3256</v>
      </c>
      <c r="I1041" t="s">
        <v>88</v>
      </c>
      <c r="J1041" t="s">
        <v>3257</v>
      </c>
      <c r="K1041" t="s">
        <v>3258</v>
      </c>
      <c r="L1041" s="1">
        <v>46069</v>
      </c>
      <c r="M1041" t="s">
        <v>794</v>
      </c>
      <c r="N1041" t="s">
        <v>1</v>
      </c>
      <c r="O1041" t="s">
        <v>0</v>
      </c>
      <c r="P1041" t="s">
        <v>2114</v>
      </c>
      <c r="Q1041" t="s">
        <v>2115</v>
      </c>
      <c r="R1041" s="2">
        <v>2025200</v>
      </c>
      <c r="S1041" s="37">
        <f>Tabla1[[#This Row],[Valor total]]/'T.C.'!$B$3</f>
        <v>2187.2063762919443</v>
      </c>
      <c r="T1041" t="s">
        <v>6</v>
      </c>
      <c r="U1041" t="s">
        <v>3</v>
      </c>
    </row>
    <row r="1042" spans="1:21" x14ac:dyDescent="0.25">
      <c r="A1042" t="s">
        <v>53</v>
      </c>
      <c r="B1042" t="str">
        <f>LEFT(Tabla1[[#This Row],[Organización compras]],2)</f>
        <v>CO</v>
      </c>
      <c r="C1042" t="s">
        <v>338</v>
      </c>
      <c r="D1042">
        <v>711</v>
      </c>
      <c r="E1042" t="str">
        <f>VLOOKUP(Tabla1[[#This Row],[Grupo de compras]],'Grupo compras'!$A$1:$B$115,2,FALSE)</f>
        <v>CO A.Finanzas</v>
      </c>
      <c r="F1042" t="s">
        <v>11957</v>
      </c>
      <c r="H1042" t="s">
        <v>11958</v>
      </c>
      <c r="I1042" t="s">
        <v>88</v>
      </c>
      <c r="J1042" t="s">
        <v>11959</v>
      </c>
      <c r="K1042" t="s">
        <v>11960</v>
      </c>
      <c r="L1042" s="1">
        <v>46098</v>
      </c>
      <c r="M1042" t="s">
        <v>10947</v>
      </c>
      <c r="N1042" t="s">
        <v>1</v>
      </c>
      <c r="O1042" t="s">
        <v>0</v>
      </c>
      <c r="P1042" t="s">
        <v>11952</v>
      </c>
      <c r="Q1042" t="s">
        <v>11953</v>
      </c>
      <c r="R1042" s="2">
        <v>8000000</v>
      </c>
      <c r="S1042" s="37">
        <f>Tabla1[[#This Row],[Valor total]]/'T.C.'!$B$5</f>
        <v>2175.0951604132679</v>
      </c>
      <c r="T1042" t="s">
        <v>18</v>
      </c>
      <c r="U1042" t="s">
        <v>3</v>
      </c>
    </row>
    <row r="1043" spans="1:21" x14ac:dyDescent="0.25">
      <c r="A1043" t="s">
        <v>12</v>
      </c>
      <c r="B1043" t="str">
        <f>LEFT(Tabla1[[#This Row],[Organización compras]],2)</f>
        <v>PE</v>
      </c>
      <c r="C1043" t="s">
        <v>340</v>
      </c>
      <c r="D1043">
        <v>802</v>
      </c>
      <c r="E1043" t="str">
        <f>VLOOKUP(Tabla1[[#This Row],[Grupo de compras]],'Grupo compras'!$A$1:$B$115,2,FALSE)</f>
        <v>PE Ops Mall</v>
      </c>
      <c r="F1043" t="s">
        <v>360</v>
      </c>
      <c r="G1043" t="str">
        <f>LEFT(Tabla1[[#This Row],[Solicitud de pedido]],2)</f>
        <v>12</v>
      </c>
      <c r="H1043" t="s">
        <v>3259</v>
      </c>
      <c r="I1043" t="s">
        <v>88</v>
      </c>
      <c r="J1043" t="s">
        <v>3260</v>
      </c>
      <c r="K1043" t="s">
        <v>3261</v>
      </c>
      <c r="L1043" s="1">
        <v>46071</v>
      </c>
      <c r="M1043" t="s">
        <v>14</v>
      </c>
      <c r="N1043" t="s">
        <v>1</v>
      </c>
      <c r="O1043" t="s">
        <v>0</v>
      </c>
      <c r="P1043" t="s">
        <v>1011</v>
      </c>
      <c r="Q1043" t="s">
        <v>1012</v>
      </c>
      <c r="R1043" s="2">
        <v>7500</v>
      </c>
      <c r="S1043" s="37">
        <f>Tabla1[[#This Row],[Valor total]]/'T.C.'!$B$2</f>
        <v>2173.9130434782605</v>
      </c>
      <c r="T1043" t="s">
        <v>2</v>
      </c>
      <c r="U1043" t="s">
        <v>3</v>
      </c>
    </row>
    <row r="1044" spans="1:21" x14ac:dyDescent="0.25">
      <c r="A1044" t="s">
        <v>4</v>
      </c>
      <c r="B1044" t="str">
        <f>LEFT(Tabla1[[#This Row],[Organización compras]],2)</f>
        <v>CL</v>
      </c>
      <c r="C1044" t="s">
        <v>339</v>
      </c>
      <c r="D1044">
        <v>602</v>
      </c>
      <c r="E1044" t="str">
        <f>VLOOKUP(Tabla1[[#This Row],[Grupo de compras]],'Grupo compras'!$A$1:$B$115,2,FALSE)</f>
        <v>CL Ops Mall</v>
      </c>
      <c r="F1044" t="s">
        <v>790</v>
      </c>
      <c r="G1044" t="str">
        <f>LEFT(Tabla1[[#This Row],[Solicitud de pedido]],2)</f>
        <v>12</v>
      </c>
      <c r="H1044" t="s">
        <v>3262</v>
      </c>
      <c r="I1044" t="s">
        <v>88</v>
      </c>
      <c r="J1044" t="s">
        <v>3263</v>
      </c>
      <c r="K1044" t="s">
        <v>3264</v>
      </c>
      <c r="L1044" s="1">
        <v>46084</v>
      </c>
      <c r="M1044" t="s">
        <v>794</v>
      </c>
      <c r="N1044" t="s">
        <v>1</v>
      </c>
      <c r="O1044" t="s">
        <v>0</v>
      </c>
      <c r="P1044" t="s">
        <v>35</v>
      </c>
      <c r="Q1044" t="s">
        <v>36</v>
      </c>
      <c r="R1044" s="2">
        <v>2008552</v>
      </c>
      <c r="S1044" s="37">
        <f>Tabla1[[#This Row],[Valor total]]/'T.C.'!$B$3</f>
        <v>2169.2266154028925</v>
      </c>
      <c r="T1044" t="s">
        <v>6</v>
      </c>
      <c r="U1044" t="s">
        <v>3</v>
      </c>
    </row>
    <row r="1045" spans="1:21" x14ac:dyDescent="0.25">
      <c r="A1045" t="s">
        <v>369</v>
      </c>
      <c r="B1045" t="str">
        <f>LEFT(Tabla1[[#This Row],[Organización compras]],2)</f>
        <v>PE</v>
      </c>
      <c r="C1045" t="s">
        <v>681</v>
      </c>
      <c r="D1045">
        <v>804</v>
      </c>
      <c r="E1045" t="str">
        <f>VLOOKUP(Tabla1[[#This Row],[Grupo de compras]],'Grupo compras'!$A$1:$B$115,2,FALSE)</f>
        <v>PE Marketing Mall</v>
      </c>
      <c r="F1045" t="s">
        <v>2454</v>
      </c>
      <c r="G1045" t="str">
        <f>LEFT(Tabla1[[#This Row],[Solicitud de pedido]],2)</f>
        <v>12</v>
      </c>
      <c r="H1045" t="s">
        <v>3265</v>
      </c>
      <c r="I1045" t="s">
        <v>88</v>
      </c>
      <c r="J1045" t="s">
        <v>3266</v>
      </c>
      <c r="K1045" t="s">
        <v>3267</v>
      </c>
      <c r="L1045" s="1">
        <v>46029</v>
      </c>
      <c r="M1045" t="s">
        <v>819</v>
      </c>
      <c r="N1045" t="s">
        <v>1</v>
      </c>
      <c r="O1045" t="s">
        <v>0</v>
      </c>
      <c r="P1045" t="s">
        <v>3268</v>
      </c>
      <c r="Q1045" t="s">
        <v>3269</v>
      </c>
      <c r="R1045" s="2">
        <v>7481</v>
      </c>
      <c r="S1045" s="37">
        <f>Tabla1[[#This Row],[Valor total]]/'T.C.'!$B$2</f>
        <v>2168.405797101449</v>
      </c>
      <c r="T1045" t="s">
        <v>2</v>
      </c>
      <c r="U1045" t="s">
        <v>3</v>
      </c>
    </row>
    <row r="1046" spans="1:21" x14ac:dyDescent="0.25">
      <c r="A1046" t="s">
        <v>2783</v>
      </c>
      <c r="B1046" t="str">
        <f>LEFT(Tabla1[[#This Row],[Organización compras]],2)</f>
        <v>PE</v>
      </c>
      <c r="C1046" t="s">
        <v>681</v>
      </c>
      <c r="D1046">
        <v>802</v>
      </c>
      <c r="E1046" t="str">
        <f>VLOOKUP(Tabla1[[#This Row],[Grupo de compras]],'Grupo compras'!$A$1:$B$115,2,FALSE)</f>
        <v>PE Ops Mall</v>
      </c>
      <c r="F1046" t="s">
        <v>3119</v>
      </c>
      <c r="G1046" t="str">
        <f>LEFT(Tabla1[[#This Row],[Solicitud de pedido]],2)</f>
        <v>12</v>
      </c>
      <c r="H1046" t="s">
        <v>3270</v>
      </c>
      <c r="I1046" t="s">
        <v>88</v>
      </c>
      <c r="J1046" t="s">
        <v>3271</v>
      </c>
      <c r="K1046" t="s">
        <v>3272</v>
      </c>
      <c r="L1046" s="1">
        <v>46041</v>
      </c>
      <c r="M1046" t="s">
        <v>1340</v>
      </c>
      <c r="N1046" t="s">
        <v>1</v>
      </c>
      <c r="O1046" t="s">
        <v>0</v>
      </c>
      <c r="P1046" t="s">
        <v>2052</v>
      </c>
      <c r="Q1046" t="s">
        <v>2053</v>
      </c>
      <c r="R1046" s="2">
        <v>7467.6</v>
      </c>
      <c r="S1046" s="37">
        <f>Tabla1[[#This Row],[Valor total]]/'T.C.'!$B$2</f>
        <v>2164.521739130435</v>
      </c>
      <c r="T1046" t="s">
        <v>2</v>
      </c>
      <c r="U1046" t="s">
        <v>3</v>
      </c>
    </row>
    <row r="1047" spans="1:21" x14ac:dyDescent="0.25">
      <c r="A1047" t="s">
        <v>64</v>
      </c>
      <c r="B1047" t="str">
        <f>LEFT(Tabla1[[#This Row],[Organización compras]],2)</f>
        <v>CO</v>
      </c>
      <c r="C1047" t="s">
        <v>338</v>
      </c>
      <c r="D1047">
        <v>702</v>
      </c>
      <c r="E1047" t="str">
        <f>VLOOKUP(Tabla1[[#This Row],[Grupo de compras]],'Grupo compras'!$A$1:$B$115,2,FALSE)</f>
        <v>CO Ops Mall</v>
      </c>
      <c r="F1047" t="s">
        <v>3273</v>
      </c>
      <c r="G1047" t="str">
        <f>LEFT(Tabla1[[#This Row],[Solicitud de pedido]],2)</f>
        <v>14</v>
      </c>
      <c r="H1047" t="s">
        <v>3274</v>
      </c>
      <c r="I1047" t="s">
        <v>100</v>
      </c>
      <c r="J1047" t="s">
        <v>3275</v>
      </c>
      <c r="K1047" t="s">
        <v>3276</v>
      </c>
      <c r="L1047" s="1">
        <v>46051</v>
      </c>
      <c r="M1047" t="s">
        <v>1095</v>
      </c>
      <c r="N1047" t="s">
        <v>46</v>
      </c>
      <c r="O1047" t="s">
        <v>0</v>
      </c>
      <c r="P1047" t="s">
        <v>3277</v>
      </c>
      <c r="Q1047" t="s">
        <v>3278</v>
      </c>
      <c r="R1047" s="2">
        <v>7948947</v>
      </c>
      <c r="S1047" s="37">
        <f>Tabla1[[#This Row],[Valor total]]/'T.C.'!$B$5</f>
        <v>2161.2145187601959</v>
      </c>
      <c r="T1047" t="s">
        <v>18</v>
      </c>
      <c r="U1047" t="s">
        <v>3</v>
      </c>
    </row>
    <row r="1048" spans="1:21" x14ac:dyDescent="0.25">
      <c r="A1048" t="s">
        <v>64</v>
      </c>
      <c r="B1048" t="str">
        <f>LEFT(Tabla1[[#This Row],[Organización compras]],2)</f>
        <v>CO</v>
      </c>
      <c r="C1048" t="s">
        <v>338</v>
      </c>
      <c r="D1048">
        <v>702</v>
      </c>
      <c r="E1048" t="str">
        <f>VLOOKUP(Tabla1[[#This Row],[Grupo de compras]],'Grupo compras'!$A$1:$B$115,2,FALSE)</f>
        <v>CO Ops Mall</v>
      </c>
      <c r="F1048" t="s">
        <v>3273</v>
      </c>
      <c r="G1048" t="str">
        <f>LEFT(Tabla1[[#This Row],[Solicitud de pedido]],2)</f>
        <v>14</v>
      </c>
      <c r="H1048" t="s">
        <v>3274</v>
      </c>
      <c r="I1048" t="s">
        <v>102</v>
      </c>
      <c r="J1048" t="s">
        <v>3275</v>
      </c>
      <c r="K1048" t="s">
        <v>3279</v>
      </c>
      <c r="L1048" s="1">
        <v>46051</v>
      </c>
      <c r="M1048" t="s">
        <v>1095</v>
      </c>
      <c r="N1048" t="s">
        <v>46</v>
      </c>
      <c r="O1048" t="s">
        <v>0</v>
      </c>
      <c r="P1048" t="s">
        <v>3277</v>
      </c>
      <c r="Q1048" t="s">
        <v>3278</v>
      </c>
      <c r="R1048" s="2">
        <v>7948947</v>
      </c>
      <c r="S1048" s="37">
        <f>Tabla1[[#This Row],[Valor total]]/'T.C.'!$B$5</f>
        <v>2161.2145187601959</v>
      </c>
      <c r="T1048" t="s">
        <v>18</v>
      </c>
      <c r="U1048" t="s">
        <v>3</v>
      </c>
    </row>
    <row r="1049" spans="1:21" x14ac:dyDescent="0.25">
      <c r="A1049" t="s">
        <v>64</v>
      </c>
      <c r="B1049" t="str">
        <f>LEFT(Tabla1[[#This Row],[Organización compras]],2)</f>
        <v>CO</v>
      </c>
      <c r="C1049" t="s">
        <v>338</v>
      </c>
      <c r="D1049">
        <v>702</v>
      </c>
      <c r="E1049" t="str">
        <f>VLOOKUP(Tabla1[[#This Row],[Grupo de compras]],'Grupo compras'!$A$1:$B$115,2,FALSE)</f>
        <v>CO Ops Mall</v>
      </c>
      <c r="F1049" t="s">
        <v>3273</v>
      </c>
      <c r="G1049" t="str">
        <f>LEFT(Tabla1[[#This Row],[Solicitud de pedido]],2)</f>
        <v>14</v>
      </c>
      <c r="H1049" t="s">
        <v>3274</v>
      </c>
      <c r="I1049" t="s">
        <v>104</v>
      </c>
      <c r="J1049" t="s">
        <v>3275</v>
      </c>
      <c r="K1049" t="s">
        <v>3280</v>
      </c>
      <c r="L1049" s="1">
        <v>46051</v>
      </c>
      <c r="M1049" t="s">
        <v>1095</v>
      </c>
      <c r="N1049" t="s">
        <v>46</v>
      </c>
      <c r="O1049" t="s">
        <v>0</v>
      </c>
      <c r="P1049" t="s">
        <v>3277</v>
      </c>
      <c r="Q1049" t="s">
        <v>3278</v>
      </c>
      <c r="R1049" s="2">
        <v>7948947</v>
      </c>
      <c r="S1049" s="37">
        <f>Tabla1[[#This Row],[Valor total]]/'T.C.'!$B$5</f>
        <v>2161.2145187601959</v>
      </c>
      <c r="T1049" t="s">
        <v>18</v>
      </c>
      <c r="U1049" t="s">
        <v>3</v>
      </c>
    </row>
    <row r="1050" spans="1:21" x14ac:dyDescent="0.25">
      <c r="A1050" t="s">
        <v>64</v>
      </c>
      <c r="B1050" t="str">
        <f>LEFT(Tabla1[[#This Row],[Organización compras]],2)</f>
        <v>CO</v>
      </c>
      <c r="C1050" t="s">
        <v>338</v>
      </c>
      <c r="D1050">
        <v>702</v>
      </c>
      <c r="E1050" t="str">
        <f>VLOOKUP(Tabla1[[#This Row],[Grupo de compras]],'Grupo compras'!$A$1:$B$115,2,FALSE)</f>
        <v>CO Ops Mall</v>
      </c>
      <c r="F1050" t="s">
        <v>3273</v>
      </c>
      <c r="G1050" t="str">
        <f>LEFT(Tabla1[[#This Row],[Solicitud de pedido]],2)</f>
        <v>14</v>
      </c>
      <c r="H1050" t="s">
        <v>3274</v>
      </c>
      <c r="I1050" t="s">
        <v>106</v>
      </c>
      <c r="J1050" t="s">
        <v>3275</v>
      </c>
      <c r="K1050" t="s">
        <v>3281</v>
      </c>
      <c r="L1050" s="1">
        <v>46051</v>
      </c>
      <c r="M1050" t="s">
        <v>1095</v>
      </c>
      <c r="N1050" t="s">
        <v>46</v>
      </c>
      <c r="O1050" t="s">
        <v>0</v>
      </c>
      <c r="P1050" t="s">
        <v>3277</v>
      </c>
      <c r="Q1050" t="s">
        <v>3278</v>
      </c>
      <c r="R1050" s="2">
        <v>7948947</v>
      </c>
      <c r="S1050" s="37">
        <f>Tabla1[[#This Row],[Valor total]]/'T.C.'!$B$5</f>
        <v>2161.2145187601959</v>
      </c>
      <c r="T1050" t="s">
        <v>18</v>
      </c>
      <c r="U1050" t="s">
        <v>3</v>
      </c>
    </row>
    <row r="1051" spans="1:21" x14ac:dyDescent="0.25">
      <c r="A1051" t="s">
        <v>64</v>
      </c>
      <c r="B1051" t="str">
        <f>LEFT(Tabla1[[#This Row],[Organización compras]],2)</f>
        <v>CO</v>
      </c>
      <c r="C1051" t="s">
        <v>338</v>
      </c>
      <c r="D1051">
        <v>702</v>
      </c>
      <c r="E1051" t="str">
        <f>VLOOKUP(Tabla1[[#This Row],[Grupo de compras]],'Grupo compras'!$A$1:$B$115,2,FALSE)</f>
        <v>CO Ops Mall</v>
      </c>
      <c r="F1051" t="s">
        <v>3273</v>
      </c>
      <c r="G1051" t="str">
        <f>LEFT(Tabla1[[#This Row],[Solicitud de pedido]],2)</f>
        <v>14</v>
      </c>
      <c r="H1051" t="s">
        <v>3274</v>
      </c>
      <c r="I1051" t="s">
        <v>1502</v>
      </c>
      <c r="J1051" t="s">
        <v>3275</v>
      </c>
      <c r="K1051" t="s">
        <v>3282</v>
      </c>
      <c r="L1051" s="1">
        <v>46051</v>
      </c>
      <c r="M1051" t="s">
        <v>1095</v>
      </c>
      <c r="N1051" t="s">
        <v>46</v>
      </c>
      <c r="O1051" t="s">
        <v>0</v>
      </c>
      <c r="P1051" t="s">
        <v>3277</v>
      </c>
      <c r="Q1051" t="s">
        <v>3278</v>
      </c>
      <c r="R1051" s="2">
        <v>7948947</v>
      </c>
      <c r="S1051" s="37">
        <f>Tabla1[[#This Row],[Valor total]]/'T.C.'!$B$5</f>
        <v>2161.2145187601959</v>
      </c>
      <c r="T1051" t="s">
        <v>18</v>
      </c>
      <c r="U1051" t="s">
        <v>3</v>
      </c>
    </row>
    <row r="1052" spans="1:21" x14ac:dyDescent="0.25">
      <c r="A1052" t="s">
        <v>64</v>
      </c>
      <c r="B1052" t="str">
        <f>LEFT(Tabla1[[#This Row],[Organización compras]],2)</f>
        <v>CO</v>
      </c>
      <c r="C1052" t="s">
        <v>338</v>
      </c>
      <c r="D1052">
        <v>702</v>
      </c>
      <c r="E1052" t="str">
        <f>VLOOKUP(Tabla1[[#This Row],[Grupo de compras]],'Grupo compras'!$A$1:$B$115,2,FALSE)</f>
        <v>CO Ops Mall</v>
      </c>
      <c r="F1052" t="s">
        <v>3273</v>
      </c>
      <c r="G1052" t="str">
        <f>LEFT(Tabla1[[#This Row],[Solicitud de pedido]],2)</f>
        <v>14</v>
      </c>
      <c r="H1052" t="s">
        <v>3274</v>
      </c>
      <c r="I1052" t="s">
        <v>3283</v>
      </c>
      <c r="J1052" t="s">
        <v>3275</v>
      </c>
      <c r="K1052" t="s">
        <v>3284</v>
      </c>
      <c r="L1052" s="1">
        <v>46051</v>
      </c>
      <c r="M1052" t="s">
        <v>1095</v>
      </c>
      <c r="N1052" t="s">
        <v>46</v>
      </c>
      <c r="O1052" t="s">
        <v>0</v>
      </c>
      <c r="P1052" t="s">
        <v>3277</v>
      </c>
      <c r="Q1052" t="s">
        <v>3278</v>
      </c>
      <c r="R1052" s="2">
        <v>7948947</v>
      </c>
      <c r="S1052" s="37">
        <f>Tabla1[[#This Row],[Valor total]]/'T.C.'!$B$5</f>
        <v>2161.2145187601959</v>
      </c>
      <c r="T1052" t="s">
        <v>18</v>
      </c>
      <c r="U1052" t="s">
        <v>3</v>
      </c>
    </row>
    <row r="1053" spans="1:21" x14ac:dyDescent="0.25">
      <c r="A1053" t="s">
        <v>64</v>
      </c>
      <c r="B1053" t="str">
        <f>LEFT(Tabla1[[#This Row],[Organización compras]],2)</f>
        <v>CO</v>
      </c>
      <c r="C1053" t="s">
        <v>338</v>
      </c>
      <c r="D1053">
        <v>702</v>
      </c>
      <c r="E1053" t="str">
        <f>VLOOKUP(Tabla1[[#This Row],[Grupo de compras]],'Grupo compras'!$A$1:$B$115,2,FALSE)</f>
        <v>CO Ops Mall</v>
      </c>
      <c r="F1053" t="s">
        <v>3273</v>
      </c>
      <c r="G1053" t="str">
        <f>LEFT(Tabla1[[#This Row],[Solicitud de pedido]],2)</f>
        <v>14</v>
      </c>
      <c r="H1053" t="s">
        <v>3274</v>
      </c>
      <c r="I1053" t="s">
        <v>3285</v>
      </c>
      <c r="J1053" t="s">
        <v>3275</v>
      </c>
      <c r="K1053" t="s">
        <v>3286</v>
      </c>
      <c r="L1053" s="1">
        <v>46051</v>
      </c>
      <c r="M1053" t="s">
        <v>1095</v>
      </c>
      <c r="N1053" t="s">
        <v>46</v>
      </c>
      <c r="O1053" t="s">
        <v>0</v>
      </c>
      <c r="P1053" t="s">
        <v>3277</v>
      </c>
      <c r="Q1053" t="s">
        <v>3278</v>
      </c>
      <c r="R1053" s="2">
        <v>7948947</v>
      </c>
      <c r="S1053" s="37">
        <f>Tabla1[[#This Row],[Valor total]]/'T.C.'!$B$5</f>
        <v>2161.2145187601959</v>
      </c>
      <c r="T1053" t="s">
        <v>18</v>
      </c>
      <c r="U1053" t="s">
        <v>3</v>
      </c>
    </row>
    <row r="1054" spans="1:21" x14ac:dyDescent="0.25">
      <c r="A1054" t="s">
        <v>64</v>
      </c>
      <c r="B1054" t="str">
        <f>LEFT(Tabla1[[#This Row],[Organización compras]],2)</f>
        <v>CO</v>
      </c>
      <c r="C1054" t="s">
        <v>338</v>
      </c>
      <c r="D1054">
        <v>702</v>
      </c>
      <c r="E1054" t="str">
        <f>VLOOKUP(Tabla1[[#This Row],[Grupo de compras]],'Grupo compras'!$A$1:$B$115,2,FALSE)</f>
        <v>CO Ops Mall</v>
      </c>
      <c r="F1054" t="s">
        <v>3273</v>
      </c>
      <c r="G1054" t="str">
        <f>LEFT(Tabla1[[#This Row],[Solicitud de pedido]],2)</f>
        <v>14</v>
      </c>
      <c r="H1054" t="s">
        <v>3274</v>
      </c>
      <c r="I1054" t="s">
        <v>3287</v>
      </c>
      <c r="J1054" t="s">
        <v>3275</v>
      </c>
      <c r="K1054" t="s">
        <v>3288</v>
      </c>
      <c r="L1054" s="1">
        <v>46051</v>
      </c>
      <c r="M1054" t="s">
        <v>1095</v>
      </c>
      <c r="N1054" t="s">
        <v>46</v>
      </c>
      <c r="O1054" t="s">
        <v>0</v>
      </c>
      <c r="P1054" t="s">
        <v>3277</v>
      </c>
      <c r="Q1054" t="s">
        <v>3278</v>
      </c>
      <c r="R1054" s="2">
        <v>7948947</v>
      </c>
      <c r="S1054" s="37">
        <f>Tabla1[[#This Row],[Valor total]]/'T.C.'!$B$5</f>
        <v>2161.2145187601959</v>
      </c>
      <c r="T1054" t="s">
        <v>18</v>
      </c>
      <c r="U1054" t="s">
        <v>3</v>
      </c>
    </row>
    <row r="1055" spans="1:21" x14ac:dyDescent="0.25">
      <c r="A1055" t="s">
        <v>64</v>
      </c>
      <c r="B1055" t="str">
        <f>LEFT(Tabla1[[#This Row],[Organización compras]],2)</f>
        <v>CO</v>
      </c>
      <c r="C1055" t="s">
        <v>338</v>
      </c>
      <c r="D1055">
        <v>702</v>
      </c>
      <c r="E1055" t="str">
        <f>VLOOKUP(Tabla1[[#This Row],[Grupo de compras]],'Grupo compras'!$A$1:$B$115,2,FALSE)</f>
        <v>CO Ops Mall</v>
      </c>
      <c r="F1055" t="s">
        <v>3273</v>
      </c>
      <c r="G1055" t="str">
        <f>LEFT(Tabla1[[#This Row],[Solicitud de pedido]],2)</f>
        <v>14</v>
      </c>
      <c r="H1055" t="s">
        <v>3274</v>
      </c>
      <c r="I1055" t="s">
        <v>3289</v>
      </c>
      <c r="J1055" t="s">
        <v>3275</v>
      </c>
      <c r="K1055" t="s">
        <v>3290</v>
      </c>
      <c r="L1055" s="1">
        <v>46051</v>
      </c>
      <c r="M1055" t="s">
        <v>1095</v>
      </c>
      <c r="N1055" t="s">
        <v>46</v>
      </c>
      <c r="O1055" t="s">
        <v>0</v>
      </c>
      <c r="P1055" t="s">
        <v>3277</v>
      </c>
      <c r="Q1055" t="s">
        <v>3278</v>
      </c>
      <c r="R1055" s="2">
        <v>7948947</v>
      </c>
      <c r="S1055" s="37">
        <f>Tabla1[[#This Row],[Valor total]]/'T.C.'!$B$5</f>
        <v>2161.2145187601959</v>
      </c>
      <c r="T1055" t="s">
        <v>18</v>
      </c>
      <c r="U1055" t="s">
        <v>3</v>
      </c>
    </row>
    <row r="1056" spans="1:21" x14ac:dyDescent="0.25">
      <c r="A1056" t="s">
        <v>64</v>
      </c>
      <c r="B1056" t="str">
        <f>LEFT(Tabla1[[#This Row],[Organización compras]],2)</f>
        <v>CO</v>
      </c>
      <c r="C1056" t="s">
        <v>338</v>
      </c>
      <c r="D1056">
        <v>702</v>
      </c>
      <c r="E1056" t="str">
        <f>VLOOKUP(Tabla1[[#This Row],[Grupo de compras]],'Grupo compras'!$A$1:$B$115,2,FALSE)</f>
        <v>CO Ops Mall</v>
      </c>
      <c r="F1056" t="s">
        <v>3273</v>
      </c>
      <c r="G1056" t="str">
        <f>LEFT(Tabla1[[#This Row],[Solicitud de pedido]],2)</f>
        <v>14</v>
      </c>
      <c r="H1056" t="s">
        <v>3274</v>
      </c>
      <c r="I1056" t="s">
        <v>3291</v>
      </c>
      <c r="J1056" t="s">
        <v>3275</v>
      </c>
      <c r="K1056" t="s">
        <v>3292</v>
      </c>
      <c r="L1056" s="1">
        <v>46051</v>
      </c>
      <c r="M1056" t="s">
        <v>1095</v>
      </c>
      <c r="N1056" t="s">
        <v>46</v>
      </c>
      <c r="O1056" t="s">
        <v>0</v>
      </c>
      <c r="P1056" t="s">
        <v>3277</v>
      </c>
      <c r="Q1056" t="s">
        <v>3278</v>
      </c>
      <c r="R1056" s="2">
        <v>7948947</v>
      </c>
      <c r="S1056" s="37">
        <f>Tabla1[[#This Row],[Valor total]]/'T.C.'!$B$5</f>
        <v>2161.2145187601959</v>
      </c>
      <c r="T1056" t="s">
        <v>18</v>
      </c>
      <c r="U1056" t="s">
        <v>3</v>
      </c>
    </row>
    <row r="1057" spans="1:21" x14ac:dyDescent="0.25">
      <c r="A1057" t="s">
        <v>64</v>
      </c>
      <c r="B1057" t="str">
        <f>LEFT(Tabla1[[#This Row],[Organización compras]],2)</f>
        <v>CO</v>
      </c>
      <c r="C1057" t="s">
        <v>338</v>
      </c>
      <c r="D1057">
        <v>702</v>
      </c>
      <c r="E1057" t="str">
        <f>VLOOKUP(Tabla1[[#This Row],[Grupo de compras]],'Grupo compras'!$A$1:$B$115,2,FALSE)</f>
        <v>CO Ops Mall</v>
      </c>
      <c r="F1057" t="s">
        <v>3273</v>
      </c>
      <c r="G1057" t="str">
        <f>LEFT(Tabla1[[#This Row],[Solicitud de pedido]],2)</f>
        <v>14</v>
      </c>
      <c r="H1057" t="s">
        <v>3274</v>
      </c>
      <c r="I1057" t="s">
        <v>3293</v>
      </c>
      <c r="J1057" t="s">
        <v>3275</v>
      </c>
      <c r="K1057" t="s">
        <v>3294</v>
      </c>
      <c r="L1057" s="1">
        <v>46051</v>
      </c>
      <c r="M1057" t="s">
        <v>1095</v>
      </c>
      <c r="N1057" t="s">
        <v>46</v>
      </c>
      <c r="O1057" t="s">
        <v>0</v>
      </c>
      <c r="P1057" t="s">
        <v>3277</v>
      </c>
      <c r="Q1057" t="s">
        <v>3278</v>
      </c>
      <c r="R1057" s="2">
        <v>7948947</v>
      </c>
      <c r="S1057" s="37">
        <f>Tabla1[[#This Row],[Valor total]]/'T.C.'!$B$5</f>
        <v>2161.2145187601959</v>
      </c>
      <c r="T1057" t="s">
        <v>18</v>
      </c>
      <c r="U1057" t="s">
        <v>3</v>
      </c>
    </row>
    <row r="1058" spans="1:21" x14ac:dyDescent="0.25">
      <c r="A1058" t="s">
        <v>75</v>
      </c>
      <c r="B1058" t="str">
        <f>LEFT(Tabla1[[#This Row],[Organización compras]],2)</f>
        <v>CO</v>
      </c>
      <c r="C1058" t="s">
        <v>338</v>
      </c>
      <c r="D1058">
        <v>704</v>
      </c>
      <c r="E1058" t="str">
        <f>VLOOKUP(Tabla1[[#This Row],[Grupo de compras]],'Grupo compras'!$A$1:$B$115,2,FALSE)</f>
        <v>CO Mktg Mall</v>
      </c>
      <c r="F1058" t="s">
        <v>745</v>
      </c>
      <c r="G1058" t="str">
        <f>LEFT(Tabla1[[#This Row],[Solicitud de pedido]],2)</f>
        <v>12</v>
      </c>
      <c r="H1058" t="s">
        <v>3295</v>
      </c>
      <c r="I1058" t="s">
        <v>88</v>
      </c>
      <c r="J1058" t="s">
        <v>3296</v>
      </c>
      <c r="K1058" t="s">
        <v>3297</v>
      </c>
      <c r="L1058" s="1">
        <v>46064</v>
      </c>
      <c r="M1058" t="s">
        <v>745</v>
      </c>
      <c r="N1058" t="s">
        <v>1</v>
      </c>
      <c r="O1058" t="s">
        <v>67</v>
      </c>
      <c r="P1058" t="s">
        <v>3298</v>
      </c>
      <c r="Q1058" t="s">
        <v>3299</v>
      </c>
      <c r="R1058" s="2">
        <v>2160</v>
      </c>
      <c r="S1058" s="37">
        <f>Tabla1[[#This Row],[Valor total]]</f>
        <v>2160</v>
      </c>
      <c r="T1058" t="s">
        <v>662</v>
      </c>
      <c r="U1058" t="s">
        <v>3</v>
      </c>
    </row>
    <row r="1059" spans="1:21" x14ac:dyDescent="0.25">
      <c r="A1059" t="s">
        <v>50</v>
      </c>
      <c r="B1059" t="str">
        <f>LEFT(Tabla1[[#This Row],[Organización compras]],2)</f>
        <v>CL</v>
      </c>
      <c r="C1059" t="s">
        <v>339</v>
      </c>
      <c r="D1059">
        <v>604</v>
      </c>
      <c r="E1059" t="str">
        <f>VLOOKUP(Tabla1[[#This Row],[Grupo de compras]],'Grupo compras'!$A$1:$B$115,2,FALSE)</f>
        <v>CL Marketing Mall</v>
      </c>
      <c r="F1059" t="s">
        <v>60</v>
      </c>
      <c r="G1059" t="str">
        <f>LEFT(Tabla1[[#This Row],[Solicitud de pedido]],2)</f>
        <v>12</v>
      </c>
      <c r="H1059" t="s">
        <v>3300</v>
      </c>
      <c r="I1059" t="s">
        <v>88</v>
      </c>
      <c r="J1059" t="s">
        <v>3301</v>
      </c>
      <c r="K1059" t="s">
        <v>3302</v>
      </c>
      <c r="L1059" s="1">
        <v>46034</v>
      </c>
      <c r="M1059" t="s">
        <v>60</v>
      </c>
      <c r="N1059" t="s">
        <v>1</v>
      </c>
      <c r="O1059" t="s">
        <v>0</v>
      </c>
      <c r="P1059" t="s">
        <v>2389</v>
      </c>
      <c r="Q1059" t="s">
        <v>2390</v>
      </c>
      <c r="R1059" s="2">
        <v>2000000</v>
      </c>
      <c r="S1059" s="37">
        <f>Tabla1[[#This Row],[Valor total]]/'T.C.'!$B$3</f>
        <v>2159.9904960418176</v>
      </c>
      <c r="T1059" t="s">
        <v>6</v>
      </c>
      <c r="U1059" t="s">
        <v>3</v>
      </c>
    </row>
    <row r="1060" spans="1:21" x14ac:dyDescent="0.25">
      <c r="A1060" t="s">
        <v>53</v>
      </c>
      <c r="B1060" t="str">
        <f>LEFT(Tabla1[[#This Row],[Organización compras]],2)</f>
        <v>CO</v>
      </c>
      <c r="C1060" t="s">
        <v>338</v>
      </c>
      <c r="D1060">
        <v>702</v>
      </c>
      <c r="E1060" t="str">
        <f>VLOOKUP(Tabla1[[#This Row],[Grupo de compras]],'Grupo compras'!$A$1:$B$115,2,FALSE)</f>
        <v>CO Ops Mall</v>
      </c>
      <c r="F1060" t="s">
        <v>54</v>
      </c>
      <c r="H1060" t="s">
        <v>3303</v>
      </c>
      <c r="I1060" t="s">
        <v>99</v>
      </c>
      <c r="J1060" t="s">
        <v>3304</v>
      </c>
      <c r="K1060" t="s">
        <v>3305</v>
      </c>
      <c r="L1060" s="1">
        <v>46092</v>
      </c>
      <c r="M1060" t="s">
        <v>55</v>
      </c>
      <c r="N1060" t="s">
        <v>1</v>
      </c>
      <c r="O1060" t="s">
        <v>0</v>
      </c>
      <c r="P1060" t="s">
        <v>3306</v>
      </c>
      <c r="Q1060" t="s">
        <v>3307</v>
      </c>
      <c r="R1060" s="2">
        <v>7923885</v>
      </c>
      <c r="S1060" s="37">
        <f>Tabla1[[#This Row],[Valor total]]/'T.C.'!$B$5</f>
        <v>2154.4004893964111</v>
      </c>
      <c r="T1060" t="s">
        <v>18</v>
      </c>
      <c r="U1060" t="s">
        <v>3</v>
      </c>
    </row>
    <row r="1061" spans="1:21" x14ac:dyDescent="0.25">
      <c r="A1061" t="s">
        <v>12</v>
      </c>
      <c r="B1061" t="str">
        <f>LEFT(Tabla1[[#This Row],[Organización compras]],2)</f>
        <v>PE</v>
      </c>
      <c r="C1061" t="s">
        <v>340</v>
      </c>
      <c r="D1061">
        <v>802</v>
      </c>
      <c r="E1061" t="str">
        <f>VLOOKUP(Tabla1[[#This Row],[Grupo de compras]],'Grupo compras'!$A$1:$B$115,2,FALSE)</f>
        <v>PE Ops Mall</v>
      </c>
      <c r="F1061" t="s">
        <v>13</v>
      </c>
      <c r="G1061" t="str">
        <f>LEFT(Tabla1[[#This Row],[Solicitud de pedido]],2)</f>
        <v>12</v>
      </c>
      <c r="H1061" t="s">
        <v>3308</v>
      </c>
      <c r="I1061" t="s">
        <v>88</v>
      </c>
      <c r="J1061" t="s">
        <v>3309</v>
      </c>
      <c r="K1061" t="s">
        <v>3310</v>
      </c>
      <c r="L1061" s="1">
        <v>46048</v>
      </c>
      <c r="M1061" t="s">
        <v>14</v>
      </c>
      <c r="N1061" t="s">
        <v>1</v>
      </c>
      <c r="O1061" t="s">
        <v>0</v>
      </c>
      <c r="P1061" t="s">
        <v>2057</v>
      </c>
      <c r="Q1061" t="s">
        <v>2058</v>
      </c>
      <c r="R1061" s="2">
        <v>7430</v>
      </c>
      <c r="S1061" s="37">
        <f>Tabla1[[#This Row],[Valor total]]/'T.C.'!$B$2</f>
        <v>2153.623188405797</v>
      </c>
      <c r="T1061" t="s">
        <v>2</v>
      </c>
      <c r="U1061" t="s">
        <v>3</v>
      </c>
    </row>
    <row r="1062" spans="1:21" x14ac:dyDescent="0.25">
      <c r="A1062" t="s">
        <v>38</v>
      </c>
      <c r="B1062" t="str">
        <f>LEFT(Tabla1[[#This Row],[Organización compras]],2)</f>
        <v>CL</v>
      </c>
      <c r="C1062" t="s">
        <v>339</v>
      </c>
      <c r="D1062">
        <v>603</v>
      </c>
      <c r="E1062" t="str">
        <f>VLOOKUP(Tabla1[[#This Row],[Grupo de compras]],'Grupo compras'!$A$1:$B$115,2,FALSE)</f>
        <v>CL Ops Out/Strip</v>
      </c>
      <c r="F1062" t="s">
        <v>39</v>
      </c>
      <c r="G1062" t="str">
        <f>LEFT(Tabla1[[#This Row],[Solicitud de pedido]],2)</f>
        <v>12</v>
      </c>
      <c r="H1062" t="s">
        <v>3311</v>
      </c>
      <c r="I1062" t="s">
        <v>88</v>
      </c>
      <c r="J1062" t="s">
        <v>3312</v>
      </c>
      <c r="K1062" t="s">
        <v>3313</v>
      </c>
      <c r="L1062" s="1">
        <v>46058</v>
      </c>
      <c r="M1062" t="s">
        <v>40</v>
      </c>
      <c r="N1062" t="s">
        <v>1</v>
      </c>
      <c r="O1062" t="s">
        <v>0</v>
      </c>
      <c r="P1062" t="s">
        <v>41</v>
      </c>
      <c r="Q1062" t="s">
        <v>42</v>
      </c>
      <c r="R1062" s="2">
        <v>1989858</v>
      </c>
      <c r="S1062" s="37">
        <f>Tabla1[[#This Row],[Valor total]]/'T.C.'!$B$3</f>
        <v>2149.0371842363893</v>
      </c>
      <c r="T1062" t="s">
        <v>6</v>
      </c>
      <c r="U1062" t="s">
        <v>3</v>
      </c>
    </row>
    <row r="1063" spans="1:21" x14ac:dyDescent="0.25">
      <c r="A1063" t="s">
        <v>12</v>
      </c>
      <c r="B1063" t="str">
        <f>LEFT(Tabla1[[#This Row],[Organización compras]],2)</f>
        <v>PE</v>
      </c>
      <c r="C1063" t="s">
        <v>340</v>
      </c>
      <c r="D1063">
        <v>802</v>
      </c>
      <c r="E1063" t="str">
        <f>VLOOKUP(Tabla1[[#This Row],[Grupo de compras]],'Grupo compras'!$A$1:$B$115,2,FALSE)</f>
        <v>PE Ops Mall</v>
      </c>
      <c r="F1063" t="s">
        <v>13</v>
      </c>
      <c r="G1063" t="str">
        <f>LEFT(Tabla1[[#This Row],[Solicitud de pedido]],2)</f>
        <v>12</v>
      </c>
      <c r="H1063" t="s">
        <v>3314</v>
      </c>
      <c r="I1063" t="s">
        <v>88</v>
      </c>
      <c r="J1063" t="s">
        <v>3315</v>
      </c>
      <c r="K1063" t="s">
        <v>3316</v>
      </c>
      <c r="L1063" s="1">
        <v>46076</v>
      </c>
      <c r="M1063" t="s">
        <v>14</v>
      </c>
      <c r="N1063" t="s">
        <v>1</v>
      </c>
      <c r="O1063" t="s">
        <v>0</v>
      </c>
      <c r="P1063" t="s">
        <v>2057</v>
      </c>
      <c r="Q1063" t="s">
        <v>2058</v>
      </c>
      <c r="R1063" s="2">
        <v>7404.9</v>
      </c>
      <c r="S1063" s="37">
        <f>Tabla1[[#This Row],[Valor total]]/'T.C.'!$B$2</f>
        <v>2146.3478260869565</v>
      </c>
      <c r="T1063" t="s">
        <v>2</v>
      </c>
      <c r="U1063" t="s">
        <v>3</v>
      </c>
    </row>
    <row r="1064" spans="1:21" x14ac:dyDescent="0.25">
      <c r="A1064" t="s">
        <v>925</v>
      </c>
      <c r="B1064" t="str">
        <f>LEFT(Tabla1[[#This Row],[Organización compras]],2)</f>
        <v>PE</v>
      </c>
      <c r="C1064" t="s">
        <v>340</v>
      </c>
      <c r="D1064">
        <v>803</v>
      </c>
      <c r="E1064" t="str">
        <f>VLOOKUP(Tabla1[[#This Row],[Grupo de compras]],'Grupo compras'!$A$1:$B$115,2,FALSE)</f>
        <v>PE Ops Out/Strips</v>
      </c>
      <c r="F1064" t="s">
        <v>1453</v>
      </c>
      <c r="H1064" t="s">
        <v>12737</v>
      </c>
      <c r="I1064" t="s">
        <v>88</v>
      </c>
      <c r="J1064" t="s">
        <v>12738</v>
      </c>
      <c r="K1064" t="s">
        <v>12739</v>
      </c>
      <c r="L1064" s="1">
        <v>46099</v>
      </c>
      <c r="M1064" t="s">
        <v>1453</v>
      </c>
      <c r="N1064" t="s">
        <v>1</v>
      </c>
      <c r="O1064" t="s">
        <v>0</v>
      </c>
      <c r="P1064" t="s">
        <v>1402</v>
      </c>
      <c r="Q1064" t="s">
        <v>1403</v>
      </c>
      <c r="R1064" s="2">
        <v>7404.85</v>
      </c>
      <c r="S1064" s="37">
        <f>Tabla1[[#This Row],[Valor total]]/'T.C.'!$B$2</f>
        <v>2146.3333333333335</v>
      </c>
      <c r="T1064" t="s">
        <v>2</v>
      </c>
      <c r="U1064" t="s">
        <v>3</v>
      </c>
    </row>
    <row r="1065" spans="1:21" x14ac:dyDescent="0.25">
      <c r="A1065" t="s">
        <v>90</v>
      </c>
      <c r="B1065" t="str">
        <f>LEFT(Tabla1[[#This Row],[Organización compras]],2)</f>
        <v>CL</v>
      </c>
      <c r="C1065" t="s">
        <v>339</v>
      </c>
      <c r="D1065">
        <v>602</v>
      </c>
      <c r="E1065" t="str">
        <f>VLOOKUP(Tabla1[[#This Row],[Grupo de compras]],'Grupo compras'!$A$1:$B$115,2,FALSE)</f>
        <v>CL Ops Mall</v>
      </c>
      <c r="F1065" t="s">
        <v>91</v>
      </c>
      <c r="G1065" t="str">
        <f>LEFT(Tabla1[[#This Row],[Solicitud de pedido]],2)</f>
        <v>12</v>
      </c>
      <c r="H1065" t="s">
        <v>3317</v>
      </c>
      <c r="I1065" t="s">
        <v>88</v>
      </c>
      <c r="J1065" t="s">
        <v>3318</v>
      </c>
      <c r="K1065" t="s">
        <v>3319</v>
      </c>
      <c r="L1065" s="1">
        <v>46034</v>
      </c>
      <c r="M1065" t="s">
        <v>91</v>
      </c>
      <c r="N1065" t="s">
        <v>1</v>
      </c>
      <c r="O1065" t="s">
        <v>0</v>
      </c>
      <c r="P1065" t="s">
        <v>1025</v>
      </c>
      <c r="Q1065" t="s">
        <v>1026</v>
      </c>
      <c r="R1065" s="2">
        <v>1986200</v>
      </c>
      <c r="S1065" s="37">
        <f>Tabla1[[#This Row],[Valor total]]/'T.C.'!$B$3</f>
        <v>2145.086561619129</v>
      </c>
      <c r="T1065" t="s">
        <v>6</v>
      </c>
      <c r="U1065" t="s">
        <v>3</v>
      </c>
    </row>
    <row r="1066" spans="1:21" x14ac:dyDescent="0.25">
      <c r="A1066" t="s">
        <v>7</v>
      </c>
      <c r="B1066" t="str">
        <f>LEFT(Tabla1[[#This Row],[Organización compras]],2)</f>
        <v>CL</v>
      </c>
      <c r="C1066" t="s">
        <v>339</v>
      </c>
      <c r="D1066">
        <v>626</v>
      </c>
      <c r="E1066" t="str">
        <f>VLOOKUP(Tabla1[[#This Row],[Grupo de compras]],'Grupo compras'!$A$1:$B$115,2,FALSE)</f>
        <v>CL Proyectos 3</v>
      </c>
      <c r="F1066" t="s">
        <v>25</v>
      </c>
      <c r="G1066" t="str">
        <f>LEFT(Tabla1[[#This Row],[Solicitud de pedido]],2)</f>
        <v>12</v>
      </c>
      <c r="H1066" t="s">
        <v>950</v>
      </c>
      <c r="I1066" t="s">
        <v>100</v>
      </c>
      <c r="J1066" t="s">
        <v>951</v>
      </c>
      <c r="K1066" t="s">
        <v>3320</v>
      </c>
      <c r="L1066" s="1">
        <v>46072</v>
      </c>
      <c r="M1066" t="s">
        <v>26</v>
      </c>
      <c r="N1066" t="s">
        <v>1</v>
      </c>
      <c r="O1066" t="s">
        <v>0</v>
      </c>
      <c r="P1066" t="s">
        <v>582</v>
      </c>
      <c r="Q1066" t="s">
        <v>583</v>
      </c>
      <c r="R1066" s="2">
        <v>51.32</v>
      </c>
      <c r="S1066" s="37">
        <f>Tabla1[[#This Row],[Valor total]]/'T.C.'!$B$4</f>
        <v>2138.3333333333335</v>
      </c>
      <c r="T1066" t="s">
        <v>11</v>
      </c>
      <c r="U1066" t="s">
        <v>3</v>
      </c>
    </row>
    <row r="1067" spans="1:21" x14ac:dyDescent="0.25">
      <c r="A1067" t="s">
        <v>24</v>
      </c>
      <c r="B1067" t="str">
        <f>LEFT(Tabla1[[#This Row],[Organización compras]],2)</f>
        <v>CL</v>
      </c>
      <c r="C1067" t="s">
        <v>339</v>
      </c>
      <c r="D1067">
        <v>604</v>
      </c>
      <c r="E1067" t="str">
        <f>VLOOKUP(Tabla1[[#This Row],[Grupo de compras]],'Grupo compras'!$A$1:$B$115,2,FALSE)</f>
        <v>CL Marketing Mall</v>
      </c>
      <c r="F1067" t="s">
        <v>709</v>
      </c>
      <c r="G1067" t="str">
        <f>LEFT(Tabla1[[#This Row],[Solicitud de pedido]],2)</f>
        <v>12</v>
      </c>
      <c r="H1067" t="s">
        <v>3321</v>
      </c>
      <c r="I1067" t="s">
        <v>88</v>
      </c>
      <c r="J1067" t="s">
        <v>3322</v>
      </c>
      <c r="K1067" t="s">
        <v>3323</v>
      </c>
      <c r="L1067" s="1">
        <v>46078</v>
      </c>
      <c r="M1067" t="s">
        <v>1054</v>
      </c>
      <c r="N1067" t="s">
        <v>1</v>
      </c>
      <c r="O1067" t="s">
        <v>0</v>
      </c>
      <c r="P1067" t="s">
        <v>41</v>
      </c>
      <c r="Q1067" t="s">
        <v>42</v>
      </c>
      <c r="R1067" s="2">
        <v>1970274</v>
      </c>
      <c r="S1067" s="37">
        <f>Tabla1[[#This Row],[Valor total]]/'T.C.'!$B$3</f>
        <v>2127.8865572991481</v>
      </c>
      <c r="T1067" t="s">
        <v>6</v>
      </c>
      <c r="U1067" t="s">
        <v>3</v>
      </c>
    </row>
    <row r="1068" spans="1:21" x14ac:dyDescent="0.25">
      <c r="A1068" t="s">
        <v>717</v>
      </c>
      <c r="B1068" t="str">
        <f>LEFT(Tabla1[[#This Row],[Organización compras]],2)</f>
        <v>PE</v>
      </c>
      <c r="C1068" t="s">
        <v>340</v>
      </c>
      <c r="D1068">
        <v>804</v>
      </c>
      <c r="E1068" t="str">
        <f>VLOOKUP(Tabla1[[#This Row],[Grupo de compras]],'Grupo compras'!$A$1:$B$115,2,FALSE)</f>
        <v>PE Marketing Mall</v>
      </c>
      <c r="F1068" t="s">
        <v>9947</v>
      </c>
      <c r="H1068" t="s">
        <v>13040</v>
      </c>
      <c r="I1068" t="s">
        <v>88</v>
      </c>
      <c r="J1068" t="s">
        <v>13041</v>
      </c>
      <c r="K1068" t="s">
        <v>13037</v>
      </c>
      <c r="L1068" s="1">
        <v>46099</v>
      </c>
      <c r="M1068" t="s">
        <v>400</v>
      </c>
      <c r="N1068" t="s">
        <v>46</v>
      </c>
      <c r="O1068" t="s">
        <v>67</v>
      </c>
      <c r="P1068" t="s">
        <v>13038</v>
      </c>
      <c r="Q1068" t="s">
        <v>13039</v>
      </c>
      <c r="R1068" s="2">
        <v>7333.33</v>
      </c>
      <c r="S1068" s="37">
        <f>Tabla1[[#This Row],[Valor total]]/'T.C.'!$B$2</f>
        <v>2125.6028985507246</v>
      </c>
      <c r="T1068" t="s">
        <v>2</v>
      </c>
      <c r="U1068" t="s">
        <v>3</v>
      </c>
    </row>
    <row r="1069" spans="1:21" x14ac:dyDescent="0.25">
      <c r="A1069" t="s">
        <v>717</v>
      </c>
      <c r="B1069" t="str">
        <f>LEFT(Tabla1[[#This Row],[Organización compras]],2)</f>
        <v>PE</v>
      </c>
      <c r="C1069" t="s">
        <v>340</v>
      </c>
      <c r="D1069">
        <v>804</v>
      </c>
      <c r="E1069" t="str">
        <f>VLOOKUP(Tabla1[[#This Row],[Grupo de compras]],'Grupo compras'!$A$1:$B$115,2,FALSE)</f>
        <v>PE Marketing Mall</v>
      </c>
      <c r="F1069" t="s">
        <v>9947</v>
      </c>
      <c r="H1069" t="s">
        <v>13040</v>
      </c>
      <c r="I1069" t="s">
        <v>89</v>
      </c>
      <c r="J1069" t="s">
        <v>13041</v>
      </c>
      <c r="K1069" t="s">
        <v>13037</v>
      </c>
      <c r="L1069" s="1">
        <v>46099</v>
      </c>
      <c r="M1069" t="s">
        <v>400</v>
      </c>
      <c r="N1069" t="s">
        <v>46</v>
      </c>
      <c r="O1069" t="s">
        <v>67</v>
      </c>
      <c r="P1069" t="s">
        <v>13038</v>
      </c>
      <c r="Q1069" t="s">
        <v>13039</v>
      </c>
      <c r="R1069" s="2">
        <v>7333.33</v>
      </c>
      <c r="S1069" s="37">
        <f>Tabla1[[#This Row],[Valor total]]/'T.C.'!$B$2</f>
        <v>2125.6028985507246</v>
      </c>
      <c r="T1069" t="s">
        <v>2</v>
      </c>
      <c r="U1069" t="s">
        <v>3</v>
      </c>
    </row>
    <row r="1070" spans="1:21" x14ac:dyDescent="0.25">
      <c r="A1070" t="s">
        <v>717</v>
      </c>
      <c r="B1070" t="str">
        <f>LEFT(Tabla1[[#This Row],[Organización compras]],2)</f>
        <v>PE</v>
      </c>
      <c r="C1070" t="s">
        <v>340</v>
      </c>
      <c r="D1070">
        <v>804</v>
      </c>
      <c r="E1070" t="str">
        <f>VLOOKUP(Tabla1[[#This Row],[Grupo de compras]],'Grupo compras'!$A$1:$B$115,2,FALSE)</f>
        <v>PE Marketing Mall</v>
      </c>
      <c r="F1070" t="s">
        <v>9947</v>
      </c>
      <c r="H1070" t="s">
        <v>13040</v>
      </c>
      <c r="I1070" t="s">
        <v>99</v>
      </c>
      <c r="J1070" t="s">
        <v>13041</v>
      </c>
      <c r="K1070" t="s">
        <v>13037</v>
      </c>
      <c r="L1070" s="1">
        <v>46099</v>
      </c>
      <c r="M1070" t="s">
        <v>400</v>
      </c>
      <c r="N1070" t="s">
        <v>46</v>
      </c>
      <c r="O1070" t="s">
        <v>67</v>
      </c>
      <c r="P1070" t="s">
        <v>13038</v>
      </c>
      <c r="Q1070" t="s">
        <v>13039</v>
      </c>
      <c r="R1070" s="2">
        <v>7333.33</v>
      </c>
      <c r="S1070" s="37">
        <f>Tabla1[[#This Row],[Valor total]]/'T.C.'!$B$2</f>
        <v>2125.6028985507246</v>
      </c>
      <c r="T1070" t="s">
        <v>2</v>
      </c>
      <c r="U1070" t="s">
        <v>3</v>
      </c>
    </row>
    <row r="1071" spans="1:21" x14ac:dyDescent="0.25">
      <c r="A1071" t="s">
        <v>717</v>
      </c>
      <c r="B1071" t="str">
        <f>LEFT(Tabla1[[#This Row],[Organización compras]],2)</f>
        <v>PE</v>
      </c>
      <c r="C1071" t="s">
        <v>340</v>
      </c>
      <c r="D1071">
        <v>801</v>
      </c>
      <c r="E1071" t="str">
        <f>VLOOKUP(Tabla1[[#This Row],[Grupo de compras]],'Grupo compras'!$A$1:$B$115,2,FALSE)</f>
        <v>PE Center Manager</v>
      </c>
      <c r="F1071" t="s">
        <v>1233</v>
      </c>
      <c r="G1071" t="str">
        <f>LEFT(Tabla1[[#This Row],[Solicitud de pedido]],2)</f>
        <v>12</v>
      </c>
      <c r="H1071" t="s">
        <v>3324</v>
      </c>
      <c r="I1071" t="s">
        <v>88</v>
      </c>
      <c r="J1071" t="s">
        <v>3325</v>
      </c>
      <c r="K1071" t="s">
        <v>3326</v>
      </c>
      <c r="L1071" s="1">
        <v>46035</v>
      </c>
      <c r="M1071" t="s">
        <v>819</v>
      </c>
      <c r="N1071" t="s">
        <v>1</v>
      </c>
      <c r="O1071" t="s">
        <v>0</v>
      </c>
      <c r="P1071" t="s">
        <v>1237</v>
      </c>
      <c r="Q1071" t="s">
        <v>1238</v>
      </c>
      <c r="R1071" s="2">
        <v>7318.75</v>
      </c>
      <c r="S1071" s="37">
        <f>Tabla1[[#This Row],[Valor total]]/'T.C.'!$B$2</f>
        <v>2121.376811594203</v>
      </c>
      <c r="T1071" t="s">
        <v>2</v>
      </c>
      <c r="U1071" t="s">
        <v>3</v>
      </c>
    </row>
    <row r="1072" spans="1:21" x14ac:dyDescent="0.25">
      <c r="A1072" t="s">
        <v>717</v>
      </c>
      <c r="B1072" t="str">
        <f>LEFT(Tabla1[[#This Row],[Organización compras]],2)</f>
        <v>PE</v>
      </c>
      <c r="C1072" t="s">
        <v>340</v>
      </c>
      <c r="D1072">
        <v>801</v>
      </c>
      <c r="E1072" t="str">
        <f>VLOOKUP(Tabla1[[#This Row],[Grupo de compras]],'Grupo compras'!$A$1:$B$115,2,FALSE)</f>
        <v>PE Center Manager</v>
      </c>
      <c r="F1072" t="s">
        <v>1233</v>
      </c>
      <c r="G1072" t="str">
        <f>LEFT(Tabla1[[#This Row],[Solicitud de pedido]],2)</f>
        <v>12</v>
      </c>
      <c r="H1072" t="s">
        <v>3327</v>
      </c>
      <c r="I1072" t="s">
        <v>88</v>
      </c>
      <c r="J1072" t="s">
        <v>3328</v>
      </c>
      <c r="K1072" t="s">
        <v>3329</v>
      </c>
      <c r="L1072" s="1">
        <v>46090</v>
      </c>
      <c r="M1072" t="s">
        <v>43</v>
      </c>
      <c r="N1072" t="s">
        <v>1</v>
      </c>
      <c r="O1072" t="s">
        <v>0</v>
      </c>
      <c r="P1072" t="s">
        <v>2181</v>
      </c>
      <c r="Q1072" t="s">
        <v>2182</v>
      </c>
      <c r="R1072" s="2">
        <v>7295.4</v>
      </c>
      <c r="S1072" s="37">
        <f>Tabla1[[#This Row],[Valor total]]/'T.C.'!$B$2</f>
        <v>2114.6086956521735</v>
      </c>
      <c r="T1072" t="s">
        <v>2</v>
      </c>
      <c r="U1072" t="s">
        <v>3</v>
      </c>
    </row>
    <row r="1073" spans="1:21" x14ac:dyDescent="0.25">
      <c r="A1073" t="s">
        <v>7</v>
      </c>
      <c r="B1073" t="str">
        <f>LEFT(Tabla1[[#This Row],[Organización compras]],2)</f>
        <v>CL</v>
      </c>
      <c r="C1073" t="s">
        <v>339</v>
      </c>
      <c r="D1073">
        <v>604</v>
      </c>
      <c r="E1073" t="str">
        <f>VLOOKUP(Tabla1[[#This Row],[Grupo de compras]],'Grupo compras'!$A$1:$B$115,2,FALSE)</f>
        <v>CL Marketing Mall</v>
      </c>
      <c r="F1073" t="s">
        <v>59</v>
      </c>
      <c r="G1073" t="str">
        <f>LEFT(Tabla1[[#This Row],[Solicitud de pedido]],2)</f>
        <v>12</v>
      </c>
      <c r="H1073" t="s">
        <v>3330</v>
      </c>
      <c r="I1073" t="s">
        <v>88</v>
      </c>
      <c r="J1073" t="s">
        <v>3331</v>
      </c>
      <c r="K1073" t="s">
        <v>3332</v>
      </c>
      <c r="L1073" s="1">
        <v>46036</v>
      </c>
      <c r="M1073" t="s">
        <v>59</v>
      </c>
      <c r="N1073" t="s">
        <v>1</v>
      </c>
      <c r="O1073" t="s">
        <v>0</v>
      </c>
      <c r="P1073" t="s">
        <v>1475</v>
      </c>
      <c r="Q1073" t="s">
        <v>1476</v>
      </c>
      <c r="R1073" s="2">
        <v>1955000</v>
      </c>
      <c r="S1073" s="37">
        <f>Tabla1[[#This Row],[Valor total]]/'T.C.'!$B$3</f>
        <v>2111.3907098808768</v>
      </c>
      <c r="T1073" t="s">
        <v>6</v>
      </c>
      <c r="U1073" t="s">
        <v>3</v>
      </c>
    </row>
    <row r="1074" spans="1:21" x14ac:dyDescent="0.25">
      <c r="A1074" t="s">
        <v>373</v>
      </c>
      <c r="B1074" t="str">
        <f>LEFT(Tabla1[[#This Row],[Organización compras]],2)</f>
        <v>PE</v>
      </c>
      <c r="C1074" t="s">
        <v>340</v>
      </c>
      <c r="D1074">
        <v>809</v>
      </c>
      <c r="E1074" t="str">
        <f>VLOOKUP(Tabla1[[#This Row],[Grupo de compras]],'Grupo compras'!$A$1:$B$115,2,FALSE)</f>
        <v>PE Gcia Marketing</v>
      </c>
      <c r="F1074" t="s">
        <v>3333</v>
      </c>
      <c r="G1074" t="str">
        <f>LEFT(Tabla1[[#This Row],[Solicitud de pedido]],2)</f>
        <v>12</v>
      </c>
      <c r="H1074" t="s">
        <v>3334</v>
      </c>
      <c r="I1074" t="s">
        <v>88</v>
      </c>
      <c r="J1074" t="s">
        <v>3335</v>
      </c>
      <c r="K1074" t="s">
        <v>3336</v>
      </c>
      <c r="L1074" s="1">
        <v>46029</v>
      </c>
      <c r="M1074" t="s">
        <v>400</v>
      </c>
      <c r="N1074" t="s">
        <v>1</v>
      </c>
      <c r="O1074" t="s">
        <v>67</v>
      </c>
      <c r="P1074" t="s">
        <v>3337</v>
      </c>
      <c r="Q1074" t="s">
        <v>3338</v>
      </c>
      <c r="R1074" s="2">
        <v>7270.44</v>
      </c>
      <c r="S1074" s="37">
        <f>Tabla1[[#This Row],[Valor total]]/'T.C.'!$B$2</f>
        <v>2107.3739130434778</v>
      </c>
      <c r="T1074" t="s">
        <v>2</v>
      </c>
      <c r="U1074" t="s">
        <v>3</v>
      </c>
    </row>
    <row r="1075" spans="1:21" x14ac:dyDescent="0.25">
      <c r="A1075" t="s">
        <v>373</v>
      </c>
      <c r="B1075" t="str">
        <f>LEFT(Tabla1[[#This Row],[Organización compras]],2)</f>
        <v>PE</v>
      </c>
      <c r="C1075" t="s">
        <v>340</v>
      </c>
      <c r="D1075">
        <v>809</v>
      </c>
      <c r="E1075" t="str">
        <f>VLOOKUP(Tabla1[[#This Row],[Grupo de compras]],'Grupo compras'!$A$1:$B$115,2,FALSE)</f>
        <v>PE Gcia Marketing</v>
      </c>
      <c r="F1075" t="s">
        <v>3333</v>
      </c>
      <c r="G1075" t="str">
        <f>LEFT(Tabla1[[#This Row],[Solicitud de pedido]],2)</f>
        <v>12</v>
      </c>
      <c r="H1075" t="s">
        <v>3334</v>
      </c>
      <c r="I1075" t="s">
        <v>89</v>
      </c>
      <c r="J1075" t="s">
        <v>3335</v>
      </c>
      <c r="K1075" t="s">
        <v>3339</v>
      </c>
      <c r="L1075" s="1">
        <v>46029</v>
      </c>
      <c r="M1075" t="s">
        <v>400</v>
      </c>
      <c r="N1075" t="s">
        <v>1</v>
      </c>
      <c r="O1075" t="s">
        <v>67</v>
      </c>
      <c r="P1075" t="s">
        <v>3337</v>
      </c>
      <c r="Q1075" t="s">
        <v>3338</v>
      </c>
      <c r="R1075" s="2">
        <v>7270.44</v>
      </c>
      <c r="S1075" s="37">
        <f>Tabla1[[#This Row],[Valor total]]/'T.C.'!$B$2</f>
        <v>2107.3739130434778</v>
      </c>
      <c r="T1075" t="s">
        <v>2</v>
      </c>
      <c r="U1075" t="s">
        <v>3</v>
      </c>
    </row>
    <row r="1076" spans="1:21" x14ac:dyDescent="0.25">
      <c r="A1076" t="s">
        <v>373</v>
      </c>
      <c r="B1076" t="str">
        <f>LEFT(Tabla1[[#This Row],[Organización compras]],2)</f>
        <v>PE</v>
      </c>
      <c r="C1076" t="s">
        <v>340</v>
      </c>
      <c r="D1076">
        <v>809</v>
      </c>
      <c r="E1076" t="str">
        <f>VLOOKUP(Tabla1[[#This Row],[Grupo de compras]],'Grupo compras'!$A$1:$B$115,2,FALSE)</f>
        <v>PE Gcia Marketing</v>
      </c>
      <c r="F1076" t="s">
        <v>3333</v>
      </c>
      <c r="G1076" t="str">
        <f>LEFT(Tabla1[[#This Row],[Solicitud de pedido]],2)</f>
        <v>12</v>
      </c>
      <c r="H1076" t="s">
        <v>3340</v>
      </c>
      <c r="I1076" t="s">
        <v>88</v>
      </c>
      <c r="J1076" t="s">
        <v>3341</v>
      </c>
      <c r="K1076" t="s">
        <v>3342</v>
      </c>
      <c r="L1076" s="1">
        <v>46066</v>
      </c>
      <c r="M1076" t="s">
        <v>400</v>
      </c>
      <c r="N1076" t="s">
        <v>1</v>
      </c>
      <c r="O1076" t="s">
        <v>67</v>
      </c>
      <c r="P1076" t="s">
        <v>3337</v>
      </c>
      <c r="Q1076" t="s">
        <v>3338</v>
      </c>
      <c r="R1076" s="2">
        <v>7270.44</v>
      </c>
      <c r="S1076" s="37">
        <f>Tabla1[[#This Row],[Valor total]]/'T.C.'!$B$2</f>
        <v>2107.3739130434778</v>
      </c>
      <c r="T1076" t="s">
        <v>2</v>
      </c>
      <c r="U1076" t="s">
        <v>3</v>
      </c>
    </row>
    <row r="1077" spans="1:21" x14ac:dyDescent="0.25">
      <c r="A1077" t="s">
        <v>373</v>
      </c>
      <c r="B1077" t="str">
        <f>LEFT(Tabla1[[#This Row],[Organización compras]],2)</f>
        <v>PE</v>
      </c>
      <c r="C1077" t="s">
        <v>340</v>
      </c>
      <c r="D1077">
        <v>809</v>
      </c>
      <c r="E1077" t="str">
        <f>VLOOKUP(Tabla1[[#This Row],[Grupo de compras]],'Grupo compras'!$A$1:$B$115,2,FALSE)</f>
        <v>PE Gcia Marketing</v>
      </c>
      <c r="F1077" t="s">
        <v>3333</v>
      </c>
      <c r="H1077" t="s">
        <v>3343</v>
      </c>
      <c r="I1077" t="s">
        <v>88</v>
      </c>
      <c r="J1077" t="s">
        <v>3344</v>
      </c>
      <c r="K1077" t="s">
        <v>3345</v>
      </c>
      <c r="L1077" s="1">
        <v>46092</v>
      </c>
      <c r="M1077" t="s">
        <v>400</v>
      </c>
      <c r="N1077" t="s">
        <v>1</v>
      </c>
      <c r="O1077" t="s">
        <v>67</v>
      </c>
      <c r="P1077" t="s">
        <v>3337</v>
      </c>
      <c r="Q1077" t="s">
        <v>3338</v>
      </c>
      <c r="R1077" s="2">
        <v>7270.44</v>
      </c>
      <c r="S1077" s="37">
        <f>Tabla1[[#This Row],[Valor total]]/'T.C.'!$B$2</f>
        <v>2107.3739130434778</v>
      </c>
      <c r="T1077" t="s">
        <v>2</v>
      </c>
      <c r="U1077" t="s">
        <v>3</v>
      </c>
    </row>
    <row r="1078" spans="1:21" x14ac:dyDescent="0.25">
      <c r="A1078" t="s">
        <v>3346</v>
      </c>
      <c r="B1078" t="str">
        <f>LEFT(Tabla1[[#This Row],[Organización compras]],2)</f>
        <v>PE</v>
      </c>
      <c r="C1078" t="s">
        <v>681</v>
      </c>
      <c r="D1078">
        <v>802</v>
      </c>
      <c r="E1078" t="str">
        <f>VLOOKUP(Tabla1[[#This Row],[Grupo de compras]],'Grupo compras'!$A$1:$B$115,2,FALSE)</f>
        <v>PE Ops Mall</v>
      </c>
      <c r="F1078" t="s">
        <v>371</v>
      </c>
      <c r="G1078" t="str">
        <f>LEFT(Tabla1[[#This Row],[Solicitud de pedido]],2)</f>
        <v>14</v>
      </c>
      <c r="H1078" t="s">
        <v>3347</v>
      </c>
      <c r="I1078" t="s">
        <v>88</v>
      </c>
      <c r="J1078" t="s">
        <v>3348</v>
      </c>
      <c r="K1078" t="s">
        <v>3349</v>
      </c>
      <c r="L1078" s="1">
        <v>46064</v>
      </c>
      <c r="M1078" t="s">
        <v>556</v>
      </c>
      <c r="N1078" t="s">
        <v>46</v>
      </c>
      <c r="O1078" t="s">
        <v>5</v>
      </c>
      <c r="P1078" t="s">
        <v>119</v>
      </c>
      <c r="Q1078" t="s">
        <v>120</v>
      </c>
      <c r="R1078" s="2">
        <v>7247</v>
      </c>
      <c r="S1078" s="37">
        <f>Tabla1[[#This Row],[Valor total]]/'T.C.'!$B$2</f>
        <v>2100.5797101449275</v>
      </c>
      <c r="T1078" t="s">
        <v>2</v>
      </c>
      <c r="U1078" t="s">
        <v>3</v>
      </c>
    </row>
    <row r="1079" spans="1:21" x14ac:dyDescent="0.25">
      <c r="A1079" t="s">
        <v>3346</v>
      </c>
      <c r="B1079" t="str">
        <f>LEFT(Tabla1[[#This Row],[Organización compras]],2)</f>
        <v>PE</v>
      </c>
      <c r="C1079" t="s">
        <v>681</v>
      </c>
      <c r="D1079">
        <v>802</v>
      </c>
      <c r="E1079" t="str">
        <f>VLOOKUP(Tabla1[[#This Row],[Grupo de compras]],'Grupo compras'!$A$1:$B$115,2,FALSE)</f>
        <v>PE Ops Mall</v>
      </c>
      <c r="F1079" t="s">
        <v>371</v>
      </c>
      <c r="G1079" t="str">
        <f>LEFT(Tabla1[[#This Row],[Solicitud de pedido]],2)</f>
        <v>14</v>
      </c>
      <c r="H1079" t="s">
        <v>3347</v>
      </c>
      <c r="I1079" t="s">
        <v>89</v>
      </c>
      <c r="J1079" t="s">
        <v>3348</v>
      </c>
      <c r="K1079" t="s">
        <v>3349</v>
      </c>
      <c r="L1079" s="1">
        <v>46064</v>
      </c>
      <c r="M1079" t="s">
        <v>556</v>
      </c>
      <c r="N1079" t="s">
        <v>46</v>
      </c>
      <c r="O1079" t="s">
        <v>5</v>
      </c>
      <c r="P1079" t="s">
        <v>119</v>
      </c>
      <c r="Q1079" t="s">
        <v>120</v>
      </c>
      <c r="R1079" s="2">
        <v>7247</v>
      </c>
      <c r="S1079" s="37">
        <f>Tabla1[[#This Row],[Valor total]]/'T.C.'!$B$2</f>
        <v>2100.5797101449275</v>
      </c>
      <c r="T1079" t="s">
        <v>2</v>
      </c>
      <c r="U1079" t="s">
        <v>3</v>
      </c>
    </row>
    <row r="1080" spans="1:21" x14ac:dyDescent="0.25">
      <c r="A1080" t="s">
        <v>3346</v>
      </c>
      <c r="B1080" t="str">
        <f>LEFT(Tabla1[[#This Row],[Organización compras]],2)</f>
        <v>PE</v>
      </c>
      <c r="C1080" t="s">
        <v>681</v>
      </c>
      <c r="D1080">
        <v>802</v>
      </c>
      <c r="E1080" t="str">
        <f>VLOOKUP(Tabla1[[#This Row],[Grupo de compras]],'Grupo compras'!$A$1:$B$115,2,FALSE)</f>
        <v>PE Ops Mall</v>
      </c>
      <c r="F1080" t="s">
        <v>371</v>
      </c>
      <c r="G1080" t="str">
        <f>LEFT(Tabla1[[#This Row],[Solicitud de pedido]],2)</f>
        <v>14</v>
      </c>
      <c r="H1080" t="s">
        <v>3347</v>
      </c>
      <c r="I1080" t="s">
        <v>99</v>
      </c>
      <c r="J1080" t="s">
        <v>3348</v>
      </c>
      <c r="K1080" t="s">
        <v>3349</v>
      </c>
      <c r="L1080" s="1">
        <v>46064</v>
      </c>
      <c r="M1080" t="s">
        <v>556</v>
      </c>
      <c r="N1080" t="s">
        <v>46</v>
      </c>
      <c r="O1080" t="s">
        <v>5</v>
      </c>
      <c r="P1080" t="s">
        <v>119</v>
      </c>
      <c r="Q1080" t="s">
        <v>120</v>
      </c>
      <c r="R1080" s="2">
        <v>7247</v>
      </c>
      <c r="S1080" s="37">
        <f>Tabla1[[#This Row],[Valor total]]/'T.C.'!$B$2</f>
        <v>2100.5797101449275</v>
      </c>
      <c r="T1080" t="s">
        <v>2</v>
      </c>
      <c r="U1080" t="s">
        <v>3</v>
      </c>
    </row>
    <row r="1081" spans="1:21" x14ac:dyDescent="0.25">
      <c r="A1081" t="s">
        <v>3346</v>
      </c>
      <c r="B1081" t="str">
        <f>LEFT(Tabla1[[#This Row],[Organización compras]],2)</f>
        <v>PE</v>
      </c>
      <c r="C1081" t="s">
        <v>681</v>
      </c>
      <c r="D1081">
        <v>802</v>
      </c>
      <c r="E1081" t="str">
        <f>VLOOKUP(Tabla1[[#This Row],[Grupo de compras]],'Grupo compras'!$A$1:$B$115,2,FALSE)</f>
        <v>PE Ops Mall</v>
      </c>
      <c r="F1081" t="s">
        <v>371</v>
      </c>
      <c r="G1081" t="str">
        <f>LEFT(Tabla1[[#This Row],[Solicitud de pedido]],2)</f>
        <v>14</v>
      </c>
      <c r="H1081" t="s">
        <v>3347</v>
      </c>
      <c r="I1081" t="s">
        <v>100</v>
      </c>
      <c r="J1081" t="s">
        <v>3348</v>
      </c>
      <c r="K1081" t="s">
        <v>3349</v>
      </c>
      <c r="L1081" s="1">
        <v>46064</v>
      </c>
      <c r="M1081" t="s">
        <v>556</v>
      </c>
      <c r="N1081" t="s">
        <v>46</v>
      </c>
      <c r="O1081" t="s">
        <v>5</v>
      </c>
      <c r="P1081" t="s">
        <v>119</v>
      </c>
      <c r="Q1081" t="s">
        <v>120</v>
      </c>
      <c r="R1081" s="2">
        <v>7247</v>
      </c>
      <c r="S1081" s="37">
        <f>Tabla1[[#This Row],[Valor total]]/'T.C.'!$B$2</f>
        <v>2100.5797101449275</v>
      </c>
      <c r="T1081" t="s">
        <v>2</v>
      </c>
      <c r="U1081" t="s">
        <v>3</v>
      </c>
    </row>
    <row r="1082" spans="1:21" x14ac:dyDescent="0.25">
      <c r="A1082" t="s">
        <v>3346</v>
      </c>
      <c r="B1082" t="str">
        <f>LEFT(Tabla1[[#This Row],[Organización compras]],2)</f>
        <v>PE</v>
      </c>
      <c r="C1082" t="s">
        <v>681</v>
      </c>
      <c r="D1082">
        <v>802</v>
      </c>
      <c r="E1082" t="str">
        <f>VLOOKUP(Tabla1[[#This Row],[Grupo de compras]],'Grupo compras'!$A$1:$B$115,2,FALSE)</f>
        <v>PE Ops Mall</v>
      </c>
      <c r="F1082" t="s">
        <v>371</v>
      </c>
      <c r="G1082" t="str">
        <f>LEFT(Tabla1[[#This Row],[Solicitud de pedido]],2)</f>
        <v>14</v>
      </c>
      <c r="H1082" t="s">
        <v>3347</v>
      </c>
      <c r="I1082" t="s">
        <v>101</v>
      </c>
      <c r="J1082" t="s">
        <v>3348</v>
      </c>
      <c r="K1082" t="s">
        <v>3349</v>
      </c>
      <c r="L1082" s="1">
        <v>46064</v>
      </c>
      <c r="M1082" t="s">
        <v>556</v>
      </c>
      <c r="N1082" t="s">
        <v>46</v>
      </c>
      <c r="O1082" t="s">
        <v>5</v>
      </c>
      <c r="P1082" t="s">
        <v>119</v>
      </c>
      <c r="Q1082" t="s">
        <v>120</v>
      </c>
      <c r="R1082" s="2">
        <v>7247</v>
      </c>
      <c r="S1082" s="37">
        <f>Tabla1[[#This Row],[Valor total]]/'T.C.'!$B$2</f>
        <v>2100.5797101449275</v>
      </c>
      <c r="T1082" t="s">
        <v>2</v>
      </c>
      <c r="U1082" t="s">
        <v>3</v>
      </c>
    </row>
    <row r="1083" spans="1:21" x14ac:dyDescent="0.25">
      <c r="A1083" t="s">
        <v>3346</v>
      </c>
      <c r="B1083" t="str">
        <f>LEFT(Tabla1[[#This Row],[Organización compras]],2)</f>
        <v>PE</v>
      </c>
      <c r="C1083" t="s">
        <v>681</v>
      </c>
      <c r="D1083">
        <v>802</v>
      </c>
      <c r="E1083" t="str">
        <f>VLOOKUP(Tabla1[[#This Row],[Grupo de compras]],'Grupo compras'!$A$1:$B$115,2,FALSE)</f>
        <v>PE Ops Mall</v>
      </c>
      <c r="F1083" t="s">
        <v>371</v>
      </c>
      <c r="G1083" t="str">
        <f>LEFT(Tabla1[[#This Row],[Solicitud de pedido]],2)</f>
        <v>14</v>
      </c>
      <c r="H1083" t="s">
        <v>3347</v>
      </c>
      <c r="I1083" t="s">
        <v>102</v>
      </c>
      <c r="J1083" t="s">
        <v>3348</v>
      </c>
      <c r="K1083" t="s">
        <v>3349</v>
      </c>
      <c r="L1083" s="1">
        <v>46064</v>
      </c>
      <c r="M1083" t="s">
        <v>556</v>
      </c>
      <c r="N1083" t="s">
        <v>46</v>
      </c>
      <c r="O1083" t="s">
        <v>5</v>
      </c>
      <c r="P1083" t="s">
        <v>119</v>
      </c>
      <c r="Q1083" t="s">
        <v>120</v>
      </c>
      <c r="R1083" s="2">
        <v>7247</v>
      </c>
      <c r="S1083" s="37">
        <f>Tabla1[[#This Row],[Valor total]]/'T.C.'!$B$2</f>
        <v>2100.5797101449275</v>
      </c>
      <c r="T1083" t="s">
        <v>2</v>
      </c>
      <c r="U1083" t="s">
        <v>3</v>
      </c>
    </row>
    <row r="1084" spans="1:21" x14ac:dyDescent="0.25">
      <c r="A1084" t="s">
        <v>3346</v>
      </c>
      <c r="B1084" t="str">
        <f>LEFT(Tabla1[[#This Row],[Organización compras]],2)</f>
        <v>PE</v>
      </c>
      <c r="C1084" t="s">
        <v>681</v>
      </c>
      <c r="D1084">
        <v>802</v>
      </c>
      <c r="E1084" t="str">
        <f>VLOOKUP(Tabla1[[#This Row],[Grupo de compras]],'Grupo compras'!$A$1:$B$115,2,FALSE)</f>
        <v>PE Ops Mall</v>
      </c>
      <c r="F1084" t="s">
        <v>371</v>
      </c>
      <c r="G1084" t="str">
        <f>LEFT(Tabla1[[#This Row],[Solicitud de pedido]],2)</f>
        <v>14</v>
      </c>
      <c r="H1084" t="s">
        <v>3347</v>
      </c>
      <c r="I1084" t="s">
        <v>103</v>
      </c>
      <c r="J1084" t="s">
        <v>3348</v>
      </c>
      <c r="K1084" t="s">
        <v>3349</v>
      </c>
      <c r="L1084" s="1">
        <v>46064</v>
      </c>
      <c r="M1084" t="s">
        <v>556</v>
      </c>
      <c r="N1084" t="s">
        <v>46</v>
      </c>
      <c r="O1084" t="s">
        <v>5</v>
      </c>
      <c r="P1084" t="s">
        <v>119</v>
      </c>
      <c r="Q1084" t="s">
        <v>120</v>
      </c>
      <c r="R1084" s="2">
        <v>7247</v>
      </c>
      <c r="S1084" s="37">
        <f>Tabla1[[#This Row],[Valor total]]/'T.C.'!$B$2</f>
        <v>2100.5797101449275</v>
      </c>
      <c r="T1084" t="s">
        <v>2</v>
      </c>
      <c r="U1084" t="s">
        <v>3</v>
      </c>
    </row>
    <row r="1085" spans="1:21" x14ac:dyDescent="0.25">
      <c r="A1085" t="s">
        <v>3346</v>
      </c>
      <c r="B1085" t="str">
        <f>LEFT(Tabla1[[#This Row],[Organización compras]],2)</f>
        <v>PE</v>
      </c>
      <c r="C1085" t="s">
        <v>681</v>
      </c>
      <c r="D1085">
        <v>802</v>
      </c>
      <c r="E1085" t="str">
        <f>VLOOKUP(Tabla1[[#This Row],[Grupo de compras]],'Grupo compras'!$A$1:$B$115,2,FALSE)</f>
        <v>PE Ops Mall</v>
      </c>
      <c r="F1085" t="s">
        <v>371</v>
      </c>
      <c r="G1085" t="str">
        <f>LEFT(Tabla1[[#This Row],[Solicitud de pedido]],2)</f>
        <v>14</v>
      </c>
      <c r="H1085" t="s">
        <v>3347</v>
      </c>
      <c r="I1085" t="s">
        <v>104</v>
      </c>
      <c r="J1085" t="s">
        <v>3348</v>
      </c>
      <c r="K1085" t="s">
        <v>3349</v>
      </c>
      <c r="L1085" s="1">
        <v>46064</v>
      </c>
      <c r="M1085" t="s">
        <v>556</v>
      </c>
      <c r="N1085" t="s">
        <v>46</v>
      </c>
      <c r="O1085" t="s">
        <v>5</v>
      </c>
      <c r="P1085" t="s">
        <v>119</v>
      </c>
      <c r="Q1085" t="s">
        <v>120</v>
      </c>
      <c r="R1085" s="2">
        <v>7247</v>
      </c>
      <c r="S1085" s="37">
        <f>Tabla1[[#This Row],[Valor total]]/'T.C.'!$B$2</f>
        <v>2100.5797101449275</v>
      </c>
      <c r="T1085" t="s">
        <v>2</v>
      </c>
      <c r="U1085" t="s">
        <v>3</v>
      </c>
    </row>
    <row r="1086" spans="1:21" x14ac:dyDescent="0.25">
      <c r="A1086" t="s">
        <v>3346</v>
      </c>
      <c r="B1086" t="str">
        <f>LEFT(Tabla1[[#This Row],[Organización compras]],2)</f>
        <v>PE</v>
      </c>
      <c r="C1086" t="s">
        <v>681</v>
      </c>
      <c r="D1086">
        <v>802</v>
      </c>
      <c r="E1086" t="str">
        <f>VLOOKUP(Tabla1[[#This Row],[Grupo de compras]],'Grupo compras'!$A$1:$B$115,2,FALSE)</f>
        <v>PE Ops Mall</v>
      </c>
      <c r="F1086" t="s">
        <v>371</v>
      </c>
      <c r="G1086" t="str">
        <f>LEFT(Tabla1[[#This Row],[Solicitud de pedido]],2)</f>
        <v>14</v>
      </c>
      <c r="H1086" t="s">
        <v>3347</v>
      </c>
      <c r="I1086" t="s">
        <v>105</v>
      </c>
      <c r="J1086" t="s">
        <v>3348</v>
      </c>
      <c r="K1086" t="s">
        <v>3349</v>
      </c>
      <c r="L1086" s="1">
        <v>46064</v>
      </c>
      <c r="M1086" t="s">
        <v>556</v>
      </c>
      <c r="N1086" t="s">
        <v>46</v>
      </c>
      <c r="O1086" t="s">
        <v>5</v>
      </c>
      <c r="P1086" t="s">
        <v>119</v>
      </c>
      <c r="Q1086" t="s">
        <v>120</v>
      </c>
      <c r="R1086" s="2">
        <v>7247</v>
      </c>
      <c r="S1086" s="37">
        <f>Tabla1[[#This Row],[Valor total]]/'T.C.'!$B$2</f>
        <v>2100.5797101449275</v>
      </c>
      <c r="T1086" t="s">
        <v>2</v>
      </c>
      <c r="U1086" t="s">
        <v>3</v>
      </c>
    </row>
    <row r="1087" spans="1:21" x14ac:dyDescent="0.25">
      <c r="A1087" t="s">
        <v>3346</v>
      </c>
      <c r="B1087" t="str">
        <f>LEFT(Tabla1[[#This Row],[Organización compras]],2)</f>
        <v>PE</v>
      </c>
      <c r="C1087" t="s">
        <v>681</v>
      </c>
      <c r="D1087">
        <v>802</v>
      </c>
      <c r="E1087" t="str">
        <f>VLOOKUP(Tabla1[[#This Row],[Grupo de compras]],'Grupo compras'!$A$1:$B$115,2,FALSE)</f>
        <v>PE Ops Mall</v>
      </c>
      <c r="F1087" t="s">
        <v>371</v>
      </c>
      <c r="G1087" t="str">
        <f>LEFT(Tabla1[[#This Row],[Solicitud de pedido]],2)</f>
        <v>14</v>
      </c>
      <c r="H1087" t="s">
        <v>3347</v>
      </c>
      <c r="I1087" t="s">
        <v>106</v>
      </c>
      <c r="J1087" t="s">
        <v>3348</v>
      </c>
      <c r="K1087" t="s">
        <v>3349</v>
      </c>
      <c r="L1087" s="1">
        <v>46064</v>
      </c>
      <c r="M1087" t="s">
        <v>556</v>
      </c>
      <c r="N1087" t="s">
        <v>46</v>
      </c>
      <c r="O1087" t="s">
        <v>5</v>
      </c>
      <c r="P1087" t="s">
        <v>119</v>
      </c>
      <c r="Q1087" t="s">
        <v>120</v>
      </c>
      <c r="R1087" s="2">
        <v>7247</v>
      </c>
      <c r="S1087" s="37">
        <f>Tabla1[[#This Row],[Valor total]]/'T.C.'!$B$2</f>
        <v>2100.5797101449275</v>
      </c>
      <c r="T1087" t="s">
        <v>2</v>
      </c>
      <c r="U1087" t="s">
        <v>3</v>
      </c>
    </row>
    <row r="1088" spans="1:21" x14ac:dyDescent="0.25">
      <c r="A1088" t="s">
        <v>3346</v>
      </c>
      <c r="B1088" t="str">
        <f>LEFT(Tabla1[[#This Row],[Organización compras]],2)</f>
        <v>PE</v>
      </c>
      <c r="C1088" t="s">
        <v>681</v>
      </c>
      <c r="D1088">
        <v>802</v>
      </c>
      <c r="E1088" t="str">
        <f>VLOOKUP(Tabla1[[#This Row],[Grupo de compras]],'Grupo compras'!$A$1:$B$115,2,FALSE)</f>
        <v>PE Ops Mall</v>
      </c>
      <c r="F1088" t="s">
        <v>371</v>
      </c>
      <c r="G1088" t="str">
        <f>LEFT(Tabla1[[#This Row],[Solicitud de pedido]],2)</f>
        <v>14</v>
      </c>
      <c r="H1088" t="s">
        <v>3347</v>
      </c>
      <c r="I1088" t="s">
        <v>107</v>
      </c>
      <c r="J1088" t="s">
        <v>3348</v>
      </c>
      <c r="K1088" t="s">
        <v>3349</v>
      </c>
      <c r="L1088" s="1">
        <v>46064</v>
      </c>
      <c r="M1088" t="s">
        <v>556</v>
      </c>
      <c r="N1088" t="s">
        <v>46</v>
      </c>
      <c r="O1088" t="s">
        <v>5</v>
      </c>
      <c r="P1088" t="s">
        <v>119</v>
      </c>
      <c r="Q1088" t="s">
        <v>120</v>
      </c>
      <c r="R1088" s="2">
        <v>7247</v>
      </c>
      <c r="S1088" s="37">
        <f>Tabla1[[#This Row],[Valor total]]/'T.C.'!$B$2</f>
        <v>2100.5797101449275</v>
      </c>
      <c r="T1088" t="s">
        <v>2</v>
      </c>
      <c r="U1088" t="s">
        <v>3</v>
      </c>
    </row>
    <row r="1089" spans="1:21" x14ac:dyDescent="0.25">
      <c r="A1089" t="s">
        <v>3346</v>
      </c>
      <c r="B1089" t="str">
        <f>LEFT(Tabla1[[#This Row],[Organización compras]],2)</f>
        <v>PE</v>
      </c>
      <c r="C1089" t="s">
        <v>681</v>
      </c>
      <c r="D1089">
        <v>802</v>
      </c>
      <c r="E1089" t="str">
        <f>VLOOKUP(Tabla1[[#This Row],[Grupo de compras]],'Grupo compras'!$A$1:$B$115,2,FALSE)</f>
        <v>PE Ops Mall</v>
      </c>
      <c r="F1089" t="s">
        <v>371</v>
      </c>
      <c r="G1089" t="str">
        <f>LEFT(Tabla1[[#This Row],[Solicitud de pedido]],2)</f>
        <v>14</v>
      </c>
      <c r="H1089" t="s">
        <v>3347</v>
      </c>
      <c r="I1089" t="s">
        <v>1502</v>
      </c>
      <c r="J1089" t="s">
        <v>3348</v>
      </c>
      <c r="K1089" t="s">
        <v>3349</v>
      </c>
      <c r="L1089" s="1">
        <v>46064</v>
      </c>
      <c r="M1089" t="s">
        <v>556</v>
      </c>
      <c r="N1089" t="s">
        <v>46</v>
      </c>
      <c r="O1089" t="s">
        <v>5</v>
      </c>
      <c r="P1089" t="s">
        <v>119</v>
      </c>
      <c r="Q1089" t="s">
        <v>120</v>
      </c>
      <c r="R1089" s="2">
        <v>7247</v>
      </c>
      <c r="S1089" s="37">
        <f>Tabla1[[#This Row],[Valor total]]/'T.C.'!$B$2</f>
        <v>2100.5797101449275</v>
      </c>
      <c r="T1089" t="s">
        <v>2</v>
      </c>
      <c r="U1089" t="s">
        <v>3</v>
      </c>
    </row>
    <row r="1090" spans="1:21" x14ac:dyDescent="0.25">
      <c r="A1090" t="s">
        <v>38</v>
      </c>
      <c r="B1090" t="str">
        <f>LEFT(Tabla1[[#This Row],[Organización compras]],2)</f>
        <v>CL</v>
      </c>
      <c r="C1090" t="s">
        <v>339</v>
      </c>
      <c r="D1090">
        <v>603</v>
      </c>
      <c r="E1090" t="str">
        <f>VLOOKUP(Tabla1[[#This Row],[Grupo de compras]],'Grupo compras'!$A$1:$B$115,2,FALSE)</f>
        <v>CL Ops Out/Strip</v>
      </c>
      <c r="F1090" t="s">
        <v>1169</v>
      </c>
      <c r="G1090" t="str">
        <f>LEFT(Tabla1[[#This Row],[Solicitud de pedido]],2)</f>
        <v>12</v>
      </c>
      <c r="H1090" t="s">
        <v>3350</v>
      </c>
      <c r="I1090" t="s">
        <v>88</v>
      </c>
      <c r="J1090" t="s">
        <v>3351</v>
      </c>
      <c r="K1090" t="s">
        <v>3352</v>
      </c>
      <c r="L1090" s="1">
        <v>46065</v>
      </c>
      <c r="M1090" t="s">
        <v>1173</v>
      </c>
      <c r="N1090" t="s">
        <v>1</v>
      </c>
      <c r="O1090" t="s">
        <v>0</v>
      </c>
      <c r="P1090" t="s">
        <v>1174</v>
      </c>
      <c r="Q1090" t="s">
        <v>1175</v>
      </c>
      <c r="R1090" s="2">
        <v>50.4</v>
      </c>
      <c r="S1090" s="37">
        <f>Tabla1[[#This Row],[Valor total]]/'T.C.'!$B$4</f>
        <v>2100</v>
      </c>
      <c r="T1090" t="s">
        <v>11</v>
      </c>
      <c r="U1090" t="s">
        <v>3</v>
      </c>
    </row>
    <row r="1091" spans="1:21" x14ac:dyDescent="0.25">
      <c r="A1091" t="s">
        <v>7</v>
      </c>
      <c r="B1091" t="str">
        <f>LEFT(Tabla1[[#This Row],[Organización compras]],2)</f>
        <v>CL</v>
      </c>
      <c r="C1091" t="s">
        <v>339</v>
      </c>
      <c r="D1091">
        <v>602</v>
      </c>
      <c r="E1091" t="str">
        <f>VLOOKUP(Tabla1[[#This Row],[Grupo de compras]],'Grupo compras'!$A$1:$B$115,2,FALSE)</f>
        <v>CL Ops Mall</v>
      </c>
      <c r="F1091" t="s">
        <v>1169</v>
      </c>
      <c r="G1091" t="str">
        <f>LEFT(Tabla1[[#This Row],[Solicitud de pedido]],2)</f>
        <v>12</v>
      </c>
      <c r="H1091" t="s">
        <v>3353</v>
      </c>
      <c r="I1091" t="s">
        <v>88</v>
      </c>
      <c r="J1091" t="s">
        <v>3354</v>
      </c>
      <c r="K1091" t="s">
        <v>3355</v>
      </c>
      <c r="L1091" s="1">
        <v>46058</v>
      </c>
      <c r="M1091" t="s">
        <v>1173</v>
      </c>
      <c r="N1091" t="s">
        <v>1</v>
      </c>
      <c r="O1091" t="s">
        <v>0</v>
      </c>
      <c r="P1091" t="s">
        <v>72</v>
      </c>
      <c r="Q1091" t="s">
        <v>73</v>
      </c>
      <c r="R1091" s="2">
        <v>1941300</v>
      </c>
      <c r="S1091" s="37">
        <f>Tabla1[[#This Row],[Valor total]]/'T.C.'!$B$3</f>
        <v>2096.5947749829902</v>
      </c>
      <c r="T1091" t="s">
        <v>6</v>
      </c>
      <c r="U1091" t="s">
        <v>3</v>
      </c>
    </row>
    <row r="1092" spans="1:21" x14ac:dyDescent="0.25">
      <c r="A1092" t="s">
        <v>24</v>
      </c>
      <c r="B1092" t="str">
        <f>LEFT(Tabla1[[#This Row],[Organización compras]],2)</f>
        <v>CL</v>
      </c>
      <c r="C1092" t="s">
        <v>339</v>
      </c>
      <c r="D1092">
        <v>634</v>
      </c>
      <c r="E1092" t="str">
        <f>VLOOKUP(Tabla1[[#This Row],[Grupo de compras]],'Grupo compras'!$A$1:$B$115,2,FALSE)</f>
        <v>CL Proyectos 5</v>
      </c>
      <c r="F1092" t="s">
        <v>87</v>
      </c>
      <c r="G1092" t="str">
        <f>LEFT(Tabla1[[#This Row],[Solicitud de pedido]],2)</f>
        <v>12</v>
      </c>
      <c r="H1092" t="s">
        <v>3356</v>
      </c>
      <c r="I1092" t="s">
        <v>88</v>
      </c>
      <c r="J1092" t="s">
        <v>3357</v>
      </c>
      <c r="K1092" t="s">
        <v>3358</v>
      </c>
      <c r="L1092" s="1">
        <v>46065</v>
      </c>
      <c r="M1092" t="s">
        <v>26</v>
      </c>
      <c r="N1092" t="s">
        <v>1</v>
      </c>
      <c r="O1092" t="s">
        <v>0</v>
      </c>
      <c r="P1092" t="s">
        <v>1787</v>
      </c>
      <c r="Q1092" t="s">
        <v>1788</v>
      </c>
      <c r="R1092" s="2">
        <v>1939788</v>
      </c>
      <c r="S1092" s="37">
        <f>Tabla1[[#This Row],[Valor total]]/'T.C.'!$B$3</f>
        <v>2094.9618221679825</v>
      </c>
      <c r="T1092" t="s">
        <v>6</v>
      </c>
      <c r="U1092" t="s">
        <v>3</v>
      </c>
    </row>
    <row r="1093" spans="1:21" x14ac:dyDescent="0.25">
      <c r="A1093" t="s">
        <v>50</v>
      </c>
      <c r="B1093" t="str">
        <f>LEFT(Tabla1[[#This Row],[Organización compras]],2)</f>
        <v>CL</v>
      </c>
      <c r="C1093" t="s">
        <v>339</v>
      </c>
      <c r="D1093">
        <v>602</v>
      </c>
      <c r="E1093" t="str">
        <f>VLOOKUP(Tabla1[[#This Row],[Grupo de compras]],'Grupo compras'!$A$1:$B$115,2,FALSE)</f>
        <v>CL Ops Mall</v>
      </c>
      <c r="F1093" t="s">
        <v>51</v>
      </c>
      <c r="G1093" t="str">
        <f>LEFT(Tabla1[[#This Row],[Solicitud de pedido]],2)</f>
        <v>12</v>
      </c>
      <c r="H1093" t="s">
        <v>3359</v>
      </c>
      <c r="I1093" t="s">
        <v>88</v>
      </c>
      <c r="J1093" t="s">
        <v>3360</v>
      </c>
      <c r="K1093" t="s">
        <v>3361</v>
      </c>
      <c r="L1093" s="1">
        <v>46085</v>
      </c>
      <c r="M1093" t="s">
        <v>52</v>
      </c>
      <c r="N1093" t="s">
        <v>1</v>
      </c>
      <c r="O1093" t="s">
        <v>0</v>
      </c>
      <c r="P1093" t="s">
        <v>41</v>
      </c>
      <c r="Q1093" t="s">
        <v>42</v>
      </c>
      <c r="R1093" s="2">
        <v>1938000</v>
      </c>
      <c r="S1093" s="37">
        <f>Tabla1[[#This Row],[Valor total]]/'T.C.'!$B$3</f>
        <v>2093.0307906645212</v>
      </c>
      <c r="T1093" t="s">
        <v>6</v>
      </c>
      <c r="U1093" t="s">
        <v>3</v>
      </c>
    </row>
    <row r="1094" spans="1:21" x14ac:dyDescent="0.25">
      <c r="A1094" t="s">
        <v>75</v>
      </c>
      <c r="B1094" t="str">
        <f>LEFT(Tabla1[[#This Row],[Organización compras]],2)</f>
        <v>CO</v>
      </c>
      <c r="C1094" t="s">
        <v>338</v>
      </c>
      <c r="D1094">
        <v>702</v>
      </c>
      <c r="E1094" t="str">
        <f>VLOOKUP(Tabla1[[#This Row],[Grupo de compras]],'Grupo compras'!$A$1:$B$115,2,FALSE)</f>
        <v>CO Ops Mall</v>
      </c>
      <c r="F1094" t="s">
        <v>92</v>
      </c>
      <c r="G1094" t="str">
        <f>LEFT(Tabla1[[#This Row],[Solicitud de pedido]],2)</f>
        <v>12</v>
      </c>
      <c r="H1094" t="s">
        <v>3362</v>
      </c>
      <c r="I1094" t="s">
        <v>88</v>
      </c>
      <c r="J1094" t="s">
        <v>3363</v>
      </c>
      <c r="K1094" t="s">
        <v>3364</v>
      </c>
      <c r="L1094" s="1">
        <v>46060</v>
      </c>
      <c r="M1094" t="s">
        <v>93</v>
      </c>
      <c r="N1094" t="s">
        <v>1</v>
      </c>
      <c r="O1094" t="s">
        <v>0</v>
      </c>
      <c r="P1094" t="s">
        <v>33</v>
      </c>
      <c r="Q1094" t="s">
        <v>34</v>
      </c>
      <c r="R1094" s="2">
        <v>7670300</v>
      </c>
      <c r="S1094" s="37">
        <f>Tabla1[[#This Row],[Valor total]]/'T.C.'!$B$5</f>
        <v>2085.4540511147361</v>
      </c>
      <c r="T1094" t="s">
        <v>18</v>
      </c>
      <c r="U1094" t="s">
        <v>3</v>
      </c>
    </row>
    <row r="1095" spans="1:21" x14ac:dyDescent="0.25">
      <c r="A1095" t="s">
        <v>50</v>
      </c>
      <c r="B1095" t="str">
        <f>LEFT(Tabla1[[#This Row],[Organización compras]],2)</f>
        <v>CL</v>
      </c>
      <c r="C1095" t="s">
        <v>339</v>
      </c>
      <c r="D1095">
        <v>602</v>
      </c>
      <c r="E1095" t="str">
        <f>VLOOKUP(Tabla1[[#This Row],[Grupo de compras]],'Grupo compras'!$A$1:$B$115,2,FALSE)</f>
        <v>CL Ops Mall</v>
      </c>
      <c r="F1095" t="s">
        <v>51</v>
      </c>
      <c r="G1095" t="str">
        <f>LEFT(Tabla1[[#This Row],[Solicitud de pedido]],2)</f>
        <v>12</v>
      </c>
      <c r="H1095" t="s">
        <v>3365</v>
      </c>
      <c r="I1095" t="s">
        <v>88</v>
      </c>
      <c r="J1095" t="s">
        <v>3366</v>
      </c>
      <c r="K1095" t="s">
        <v>3367</v>
      </c>
      <c r="L1095" s="1">
        <v>46063</v>
      </c>
      <c r="M1095" t="s">
        <v>52</v>
      </c>
      <c r="N1095" t="s">
        <v>1</v>
      </c>
      <c r="O1095" t="s">
        <v>0</v>
      </c>
      <c r="P1095" t="s">
        <v>3368</v>
      </c>
      <c r="Q1095" t="s">
        <v>3369</v>
      </c>
      <c r="R1095" s="2">
        <v>50</v>
      </c>
      <c r="S1095" s="37">
        <f>Tabla1[[#This Row],[Valor total]]/'T.C.'!$B$4</f>
        <v>2083.3333333333335</v>
      </c>
      <c r="T1095" t="s">
        <v>11</v>
      </c>
      <c r="U1095" t="s">
        <v>3</v>
      </c>
    </row>
    <row r="1096" spans="1:21" x14ac:dyDescent="0.25">
      <c r="A1096" t="s">
        <v>50</v>
      </c>
      <c r="B1096" t="str">
        <f>LEFT(Tabla1[[#This Row],[Organización compras]],2)</f>
        <v>CL</v>
      </c>
      <c r="C1096" t="s">
        <v>339</v>
      </c>
      <c r="D1096">
        <v>602</v>
      </c>
      <c r="E1096" t="str">
        <f>VLOOKUP(Tabla1[[#This Row],[Grupo de compras]],'Grupo compras'!$A$1:$B$115,2,FALSE)</f>
        <v>CL Ops Mall</v>
      </c>
      <c r="F1096" t="s">
        <v>51</v>
      </c>
      <c r="G1096" t="str">
        <f>LEFT(Tabla1[[#This Row],[Solicitud de pedido]],2)</f>
        <v>12</v>
      </c>
      <c r="H1096" t="s">
        <v>3370</v>
      </c>
      <c r="I1096" t="s">
        <v>88</v>
      </c>
      <c r="J1096" t="s">
        <v>3371</v>
      </c>
      <c r="K1096" t="s">
        <v>3372</v>
      </c>
      <c r="L1096" s="1">
        <v>46063</v>
      </c>
      <c r="M1096" t="s">
        <v>52</v>
      </c>
      <c r="N1096" t="s">
        <v>1</v>
      </c>
      <c r="O1096" t="s">
        <v>0</v>
      </c>
      <c r="P1096" t="s">
        <v>3368</v>
      </c>
      <c r="Q1096" t="s">
        <v>3369</v>
      </c>
      <c r="R1096" s="2">
        <v>50</v>
      </c>
      <c r="S1096" s="37">
        <f>Tabla1[[#This Row],[Valor total]]/'T.C.'!$B$4</f>
        <v>2083.3333333333335</v>
      </c>
      <c r="T1096" t="s">
        <v>11</v>
      </c>
      <c r="U1096" t="s">
        <v>3</v>
      </c>
    </row>
    <row r="1097" spans="1:21" x14ac:dyDescent="0.25">
      <c r="A1097" t="s">
        <v>24</v>
      </c>
      <c r="B1097" t="str">
        <f>LEFT(Tabla1[[#This Row],[Organización compras]],2)</f>
        <v>CL</v>
      </c>
      <c r="C1097" t="s">
        <v>339</v>
      </c>
      <c r="D1097">
        <v>634</v>
      </c>
      <c r="E1097" t="str">
        <f>VLOOKUP(Tabla1[[#This Row],[Grupo de compras]],'Grupo compras'!$A$1:$B$115,2,FALSE)</f>
        <v>CL Proyectos 5</v>
      </c>
      <c r="F1097" t="s">
        <v>352</v>
      </c>
      <c r="G1097" t="str">
        <f>LEFT(Tabla1[[#This Row],[Solicitud de pedido]],2)</f>
        <v>12</v>
      </c>
      <c r="H1097" t="s">
        <v>3373</v>
      </c>
      <c r="I1097" t="s">
        <v>88</v>
      </c>
      <c r="J1097" t="s">
        <v>3374</v>
      </c>
      <c r="K1097" t="s">
        <v>3375</v>
      </c>
      <c r="L1097" s="1">
        <v>46051</v>
      </c>
      <c r="M1097" t="s">
        <v>26</v>
      </c>
      <c r="N1097" t="s">
        <v>1</v>
      </c>
      <c r="O1097" t="s">
        <v>0</v>
      </c>
      <c r="P1097" t="s">
        <v>29</v>
      </c>
      <c r="Q1097" t="s">
        <v>30</v>
      </c>
      <c r="R1097" s="2">
        <v>1926270</v>
      </c>
      <c r="S1097" s="37">
        <f>Tabla1[[#This Row],[Valor total]]/'T.C.'!$B$3</f>
        <v>2080.3624464052359</v>
      </c>
      <c r="T1097" t="s">
        <v>6</v>
      </c>
      <c r="U1097" t="s">
        <v>3</v>
      </c>
    </row>
    <row r="1098" spans="1:21" x14ac:dyDescent="0.25">
      <c r="A1098" t="s">
        <v>3346</v>
      </c>
      <c r="B1098" t="str">
        <f>LEFT(Tabla1[[#This Row],[Organización compras]],2)</f>
        <v>PE</v>
      </c>
      <c r="C1098" t="s">
        <v>681</v>
      </c>
      <c r="D1098">
        <v>802</v>
      </c>
      <c r="E1098" t="str">
        <f>VLOOKUP(Tabla1[[#This Row],[Grupo de compras]],'Grupo compras'!$A$1:$B$115,2,FALSE)</f>
        <v>PE Ops Mall</v>
      </c>
      <c r="F1098" t="s">
        <v>3376</v>
      </c>
      <c r="G1098" t="str">
        <f>LEFT(Tabla1[[#This Row],[Solicitud de pedido]],2)</f>
        <v>12</v>
      </c>
      <c r="H1098" t="s">
        <v>3377</v>
      </c>
      <c r="I1098" t="s">
        <v>88</v>
      </c>
      <c r="J1098" t="s">
        <v>3378</v>
      </c>
      <c r="K1098" t="s">
        <v>3379</v>
      </c>
      <c r="L1098" s="1">
        <v>46076</v>
      </c>
      <c r="M1098" t="s">
        <v>3376</v>
      </c>
      <c r="N1098" t="s">
        <v>1</v>
      </c>
      <c r="O1098" t="s">
        <v>0</v>
      </c>
      <c r="P1098" t="s">
        <v>1604</v>
      </c>
      <c r="Q1098" t="s">
        <v>1605</v>
      </c>
      <c r="R1098" s="2">
        <v>7169</v>
      </c>
      <c r="S1098" s="37">
        <f>Tabla1[[#This Row],[Valor total]]/'T.C.'!$B$2</f>
        <v>2077.9710144927535</v>
      </c>
      <c r="T1098" t="s">
        <v>2</v>
      </c>
      <c r="U1098" t="s">
        <v>3</v>
      </c>
    </row>
    <row r="1099" spans="1:21" x14ac:dyDescent="0.25">
      <c r="A1099" t="s">
        <v>53</v>
      </c>
      <c r="B1099" t="str">
        <f>LEFT(Tabla1[[#This Row],[Organización compras]],2)</f>
        <v>CO</v>
      </c>
      <c r="C1099" t="s">
        <v>338</v>
      </c>
      <c r="D1099">
        <v>702</v>
      </c>
      <c r="E1099" t="str">
        <f>VLOOKUP(Tabla1[[#This Row],[Grupo de compras]],'Grupo compras'!$A$1:$B$115,2,FALSE)</f>
        <v>CO Ops Mall</v>
      </c>
      <c r="F1099" t="s">
        <v>54</v>
      </c>
      <c r="G1099" t="str">
        <f>LEFT(Tabla1[[#This Row],[Solicitud de pedido]],2)</f>
        <v>12</v>
      </c>
      <c r="H1099" t="s">
        <v>3380</v>
      </c>
      <c r="I1099" t="s">
        <v>88</v>
      </c>
      <c r="J1099" t="s">
        <v>3381</v>
      </c>
      <c r="K1099" t="s">
        <v>3382</v>
      </c>
      <c r="L1099" s="1">
        <v>46070</v>
      </c>
      <c r="M1099" t="s">
        <v>55</v>
      </c>
      <c r="N1099" t="s">
        <v>1</v>
      </c>
      <c r="O1099" t="s">
        <v>0</v>
      </c>
      <c r="P1099" t="s">
        <v>2699</v>
      </c>
      <c r="Q1099" t="s">
        <v>2700</v>
      </c>
      <c r="R1099" s="2">
        <v>7638400</v>
      </c>
      <c r="S1099" s="37">
        <f>Tabla1[[#This Row],[Valor total]]/'T.C.'!$B$5</f>
        <v>2076.7808591625885</v>
      </c>
      <c r="T1099" t="s">
        <v>18</v>
      </c>
      <c r="U1099" t="s">
        <v>3</v>
      </c>
    </row>
    <row r="1100" spans="1:21" x14ac:dyDescent="0.25">
      <c r="A1100" t="s">
        <v>75</v>
      </c>
      <c r="B1100" t="str">
        <f>LEFT(Tabla1[[#This Row],[Organización compras]],2)</f>
        <v>CO</v>
      </c>
      <c r="C1100" t="s">
        <v>338</v>
      </c>
      <c r="D1100">
        <v>906</v>
      </c>
      <c r="E1100" t="str">
        <f>VLOOKUP(Tabla1[[#This Row],[Grupo de compras]],'Grupo compras'!$A$1:$B$115,2,FALSE)</f>
        <v>Corp Gcia TI</v>
      </c>
      <c r="F1100" t="s">
        <v>3383</v>
      </c>
      <c r="G1100" t="str">
        <f>LEFT(Tabla1[[#This Row],[Solicitud de pedido]],2)</f>
        <v>12</v>
      </c>
      <c r="H1100" t="s">
        <v>3384</v>
      </c>
      <c r="I1100" t="s">
        <v>88</v>
      </c>
      <c r="J1100" t="s">
        <v>3385</v>
      </c>
      <c r="K1100" t="s">
        <v>3386</v>
      </c>
      <c r="L1100" s="1">
        <v>46086</v>
      </c>
      <c r="M1100" t="s">
        <v>10</v>
      </c>
      <c r="N1100" t="s">
        <v>1</v>
      </c>
      <c r="O1100" t="s">
        <v>0</v>
      </c>
      <c r="P1100" t="s">
        <v>3387</v>
      </c>
      <c r="Q1100" t="s">
        <v>3388</v>
      </c>
      <c r="R1100" s="2">
        <v>7600000</v>
      </c>
      <c r="S1100" s="37">
        <f>Tabla1[[#This Row],[Valor total]]/'T.C.'!$B$5</f>
        <v>2066.3404023926046</v>
      </c>
      <c r="T1100" t="s">
        <v>18</v>
      </c>
      <c r="U1100" t="s">
        <v>3</v>
      </c>
    </row>
    <row r="1101" spans="1:21" x14ac:dyDescent="0.25">
      <c r="A1101" t="s">
        <v>717</v>
      </c>
      <c r="B1101" t="str">
        <f>LEFT(Tabla1[[#This Row],[Organización compras]],2)</f>
        <v>PE</v>
      </c>
      <c r="C1101" t="s">
        <v>340</v>
      </c>
      <c r="D1101">
        <v>801</v>
      </c>
      <c r="E1101" t="str">
        <f>VLOOKUP(Tabla1[[#This Row],[Grupo de compras]],'Grupo compras'!$A$1:$B$115,2,FALSE)</f>
        <v>PE Center Manager</v>
      </c>
      <c r="F1101" t="s">
        <v>1233</v>
      </c>
      <c r="H1101" t="s">
        <v>11879</v>
      </c>
      <c r="I1101" t="s">
        <v>88</v>
      </c>
      <c r="J1101" t="s">
        <v>11880</v>
      </c>
      <c r="K1101" t="s">
        <v>11881</v>
      </c>
      <c r="L1101" s="1">
        <v>46093</v>
      </c>
      <c r="M1101" t="s">
        <v>43</v>
      </c>
      <c r="N1101" t="s">
        <v>1</v>
      </c>
      <c r="O1101" t="s">
        <v>0</v>
      </c>
      <c r="P1101" t="s">
        <v>1011</v>
      </c>
      <c r="Q1101" t="s">
        <v>1012</v>
      </c>
      <c r="R1101" s="2">
        <v>7107</v>
      </c>
      <c r="S1101" s="37">
        <f>Tabla1[[#This Row],[Valor total]]/'T.C.'!$B$2</f>
        <v>2060</v>
      </c>
      <c r="T1101" t="s">
        <v>2</v>
      </c>
      <c r="U1101" t="s">
        <v>3</v>
      </c>
    </row>
    <row r="1102" spans="1:21" x14ac:dyDescent="0.25">
      <c r="A1102" t="s">
        <v>380</v>
      </c>
      <c r="B1102" t="str">
        <f>LEFT(Tabla1[[#This Row],[Organización compras]],2)</f>
        <v>PE</v>
      </c>
      <c r="C1102" t="s">
        <v>340</v>
      </c>
      <c r="D1102">
        <v>808</v>
      </c>
      <c r="E1102" t="str">
        <f>VLOOKUP(Tabla1[[#This Row],[Grupo de compras]],'Grupo compras'!$A$1:$B$115,2,FALSE)</f>
        <v>PE Área Legal</v>
      </c>
      <c r="F1102" t="s">
        <v>365</v>
      </c>
      <c r="G1102" t="str">
        <f>LEFT(Tabla1[[#This Row],[Solicitud de pedido]],2)</f>
        <v>12</v>
      </c>
      <c r="H1102" t="s">
        <v>3389</v>
      </c>
      <c r="I1102" t="s">
        <v>88</v>
      </c>
      <c r="J1102" t="s">
        <v>3390</v>
      </c>
      <c r="K1102" t="s">
        <v>3391</v>
      </c>
      <c r="L1102" s="1">
        <v>46079</v>
      </c>
      <c r="M1102" t="s">
        <v>485</v>
      </c>
      <c r="N1102" t="s">
        <v>1</v>
      </c>
      <c r="O1102" t="s">
        <v>0</v>
      </c>
      <c r="P1102" t="s">
        <v>769</v>
      </c>
      <c r="Q1102" t="s">
        <v>770</v>
      </c>
      <c r="R1102" s="2">
        <v>2058.33</v>
      </c>
      <c r="S1102" s="37">
        <f>Tabla1[[#This Row],[Valor total]]</f>
        <v>2058.33</v>
      </c>
      <c r="T1102" t="s">
        <v>662</v>
      </c>
      <c r="U1102" t="s">
        <v>3</v>
      </c>
    </row>
    <row r="1103" spans="1:21" x14ac:dyDescent="0.25">
      <c r="A1103" t="s">
        <v>96</v>
      </c>
      <c r="B1103" t="str">
        <f>LEFT(Tabla1[[#This Row],[Organización compras]],2)</f>
        <v>CL</v>
      </c>
      <c r="C1103" t="s">
        <v>339</v>
      </c>
      <c r="D1103">
        <v>928</v>
      </c>
      <c r="E1103" t="str">
        <f>VLOOKUP(Tabla1[[#This Row],[Grupo de compras]],'Grupo compras'!$A$1:$B$115,2,FALSE)</f>
        <v>Corp Gest Riesgo</v>
      </c>
      <c r="F1103" t="s">
        <v>85</v>
      </c>
      <c r="G1103" t="str">
        <f>LEFT(Tabla1[[#This Row],[Solicitud de pedido]],2)</f>
        <v>14</v>
      </c>
      <c r="H1103" t="s">
        <v>3392</v>
      </c>
      <c r="I1103" t="s">
        <v>88</v>
      </c>
      <c r="J1103" t="s">
        <v>3393</v>
      </c>
      <c r="K1103" t="s">
        <v>1406</v>
      </c>
      <c r="L1103" s="1">
        <v>46029</v>
      </c>
      <c r="M1103" t="s">
        <v>74</v>
      </c>
      <c r="N1103" t="s">
        <v>46</v>
      </c>
      <c r="O1103" t="s">
        <v>0</v>
      </c>
      <c r="P1103" t="s">
        <v>520</v>
      </c>
      <c r="Q1103" t="s">
        <v>521</v>
      </c>
      <c r="R1103" s="2">
        <v>2048.9499999999998</v>
      </c>
      <c r="S1103" s="37">
        <f>Tabla1[[#This Row],[Valor total]]</f>
        <v>2048.9499999999998</v>
      </c>
      <c r="T1103" t="s">
        <v>662</v>
      </c>
      <c r="U1103" t="s">
        <v>3</v>
      </c>
    </row>
    <row r="1104" spans="1:21" x14ac:dyDescent="0.25">
      <c r="A1104" t="s">
        <v>1079</v>
      </c>
      <c r="B1104" t="str">
        <f>LEFT(Tabla1[[#This Row],[Organización compras]],2)</f>
        <v>PE</v>
      </c>
      <c r="C1104" t="s">
        <v>681</v>
      </c>
      <c r="D1104">
        <v>802</v>
      </c>
      <c r="E1104" t="str">
        <f>VLOOKUP(Tabla1[[#This Row],[Grupo de compras]],'Grupo compras'!$A$1:$B$115,2,FALSE)</f>
        <v>PE Ops Mall</v>
      </c>
      <c r="F1104" t="s">
        <v>3394</v>
      </c>
      <c r="G1104" t="str">
        <f>LEFT(Tabla1[[#This Row],[Solicitud de pedido]],2)</f>
        <v>12</v>
      </c>
      <c r="H1104" t="s">
        <v>3395</v>
      </c>
      <c r="I1104" t="s">
        <v>88</v>
      </c>
      <c r="J1104" t="s">
        <v>3396</v>
      </c>
      <c r="K1104" t="s">
        <v>3397</v>
      </c>
      <c r="L1104" s="1">
        <v>46059</v>
      </c>
      <c r="M1104" t="s">
        <v>3398</v>
      </c>
      <c r="N1104" t="s">
        <v>1</v>
      </c>
      <c r="O1104" t="s">
        <v>0</v>
      </c>
      <c r="P1104" t="s">
        <v>2571</v>
      </c>
      <c r="Q1104" t="s">
        <v>2572</v>
      </c>
      <c r="R1104" s="2">
        <v>7062.74</v>
      </c>
      <c r="S1104" s="37">
        <f>Tabla1[[#This Row],[Valor total]]/'T.C.'!$B$2</f>
        <v>2047.1710144927536</v>
      </c>
      <c r="T1104" t="s">
        <v>2</v>
      </c>
      <c r="U1104" t="s">
        <v>3</v>
      </c>
    </row>
    <row r="1105" spans="1:21" x14ac:dyDescent="0.25">
      <c r="A1105" t="s">
        <v>31</v>
      </c>
      <c r="B1105" t="str">
        <f>LEFT(Tabla1[[#This Row],[Organización compras]],2)</f>
        <v>CO</v>
      </c>
      <c r="C1105" t="s">
        <v>338</v>
      </c>
      <c r="D1105">
        <v>702</v>
      </c>
      <c r="E1105" t="str">
        <f>VLOOKUP(Tabla1[[#This Row],[Grupo de compras]],'Grupo compras'!$A$1:$B$115,2,FALSE)</f>
        <v>CO Ops Mall</v>
      </c>
      <c r="F1105" t="s">
        <v>210</v>
      </c>
      <c r="G1105" t="str">
        <f>LEFT(Tabla1[[#This Row],[Solicitud de pedido]],2)</f>
        <v>12</v>
      </c>
      <c r="H1105" t="s">
        <v>3399</v>
      </c>
      <c r="I1105" t="s">
        <v>88</v>
      </c>
      <c r="J1105" t="s">
        <v>3400</v>
      </c>
      <c r="K1105" t="s">
        <v>3401</v>
      </c>
      <c r="L1105" s="1">
        <v>46069</v>
      </c>
      <c r="M1105" t="s">
        <v>32</v>
      </c>
      <c r="N1105" t="s">
        <v>1</v>
      </c>
      <c r="O1105" t="s">
        <v>0</v>
      </c>
      <c r="P1105" t="s">
        <v>33</v>
      </c>
      <c r="Q1105" t="s">
        <v>34</v>
      </c>
      <c r="R1105" s="2">
        <v>7524000</v>
      </c>
      <c r="S1105" s="37">
        <f>Tabla1[[#This Row],[Valor total]]/'T.C.'!$B$5</f>
        <v>2045.6769983686786</v>
      </c>
      <c r="T1105" t="s">
        <v>18</v>
      </c>
      <c r="U1105" t="s">
        <v>3</v>
      </c>
    </row>
    <row r="1106" spans="1:21" x14ac:dyDescent="0.25">
      <c r="A1106" t="s">
        <v>38</v>
      </c>
      <c r="B1106" t="str">
        <f>LEFT(Tabla1[[#This Row],[Organización compras]],2)</f>
        <v>CL</v>
      </c>
      <c r="C1106" t="s">
        <v>339</v>
      </c>
      <c r="D1106">
        <v>634</v>
      </c>
      <c r="E1106" t="str">
        <f>VLOOKUP(Tabla1[[#This Row],[Grupo de compras]],'Grupo compras'!$A$1:$B$115,2,FALSE)</f>
        <v>CL Proyectos 5</v>
      </c>
      <c r="F1106" t="s">
        <v>352</v>
      </c>
      <c r="G1106" t="str">
        <f>LEFT(Tabla1[[#This Row],[Solicitud de pedido]],2)</f>
        <v>12</v>
      </c>
      <c r="H1106" t="s">
        <v>3402</v>
      </c>
      <c r="I1106" t="s">
        <v>88</v>
      </c>
      <c r="J1106" t="s">
        <v>3403</v>
      </c>
      <c r="K1106" t="s">
        <v>3404</v>
      </c>
      <c r="L1106" s="1">
        <v>46036</v>
      </c>
      <c r="M1106" t="s">
        <v>26</v>
      </c>
      <c r="N1106" t="s">
        <v>1</v>
      </c>
      <c r="O1106" t="s">
        <v>0</v>
      </c>
      <c r="P1106" t="s">
        <v>3405</v>
      </c>
      <c r="Q1106" t="s">
        <v>3406</v>
      </c>
      <c r="R1106" s="2">
        <v>48.72</v>
      </c>
      <c r="S1106" s="37">
        <f>Tabla1[[#This Row],[Valor total]]/'T.C.'!$B$4</f>
        <v>2030</v>
      </c>
      <c r="T1106" t="s">
        <v>11</v>
      </c>
      <c r="U1106" t="s">
        <v>3</v>
      </c>
    </row>
    <row r="1107" spans="1:21" x14ac:dyDescent="0.25">
      <c r="A1107" t="s">
        <v>2453</v>
      </c>
      <c r="B1107" t="str">
        <f>LEFT(Tabla1[[#This Row],[Organización compras]],2)</f>
        <v>PE</v>
      </c>
      <c r="C1107" t="s">
        <v>681</v>
      </c>
      <c r="D1107">
        <v>802</v>
      </c>
      <c r="E1107" t="str">
        <f>VLOOKUP(Tabla1[[#This Row],[Grupo de compras]],'Grupo compras'!$A$1:$B$115,2,FALSE)</f>
        <v>PE Ops Mall</v>
      </c>
      <c r="F1107" t="s">
        <v>3376</v>
      </c>
      <c r="G1107" t="str">
        <f>LEFT(Tabla1[[#This Row],[Solicitud de pedido]],2)</f>
        <v>12</v>
      </c>
      <c r="H1107" t="s">
        <v>3407</v>
      </c>
      <c r="I1107" t="s">
        <v>88</v>
      </c>
      <c r="J1107" t="s">
        <v>3408</v>
      </c>
      <c r="K1107" t="s">
        <v>3409</v>
      </c>
      <c r="L1107" s="1">
        <v>46076</v>
      </c>
      <c r="M1107" t="s">
        <v>3376</v>
      </c>
      <c r="N1107" t="s">
        <v>1</v>
      </c>
      <c r="O1107" t="s">
        <v>0</v>
      </c>
      <c r="P1107" t="s">
        <v>825</v>
      </c>
      <c r="Q1107" t="s">
        <v>826</v>
      </c>
      <c r="R1107" s="2">
        <v>7000</v>
      </c>
      <c r="S1107" s="37">
        <f>Tabla1[[#This Row],[Valor total]]/'T.C.'!$B$2</f>
        <v>2028.9855072463768</v>
      </c>
      <c r="T1107" t="s">
        <v>2</v>
      </c>
      <c r="U1107" t="s">
        <v>3</v>
      </c>
    </row>
    <row r="1108" spans="1:21" x14ac:dyDescent="0.25">
      <c r="A1108" t="s">
        <v>12</v>
      </c>
      <c r="B1108" t="str">
        <f>LEFT(Tabla1[[#This Row],[Organización compras]],2)</f>
        <v>PE</v>
      </c>
      <c r="C1108" t="s">
        <v>340</v>
      </c>
      <c r="D1108">
        <v>802</v>
      </c>
      <c r="E1108" t="str">
        <f>VLOOKUP(Tabla1[[#This Row],[Grupo de compras]],'Grupo compras'!$A$1:$B$115,2,FALSE)</f>
        <v>PE Ops Mall</v>
      </c>
      <c r="F1108" t="s">
        <v>9282</v>
      </c>
      <c r="H1108" t="s">
        <v>11973</v>
      </c>
      <c r="I1108" t="s">
        <v>88</v>
      </c>
      <c r="J1108" t="s">
        <v>11974</v>
      </c>
      <c r="K1108" t="s">
        <v>11975</v>
      </c>
      <c r="L1108" s="1">
        <v>46094</v>
      </c>
      <c r="M1108" t="s">
        <v>14</v>
      </c>
      <c r="N1108" t="s">
        <v>1</v>
      </c>
      <c r="O1108" t="s">
        <v>0</v>
      </c>
      <c r="P1108" t="s">
        <v>1011</v>
      </c>
      <c r="Q1108" t="s">
        <v>1012</v>
      </c>
      <c r="R1108" s="2">
        <v>7000</v>
      </c>
      <c r="S1108" s="37">
        <f>Tabla1[[#This Row],[Valor total]]/'T.C.'!$B$2</f>
        <v>2028.9855072463768</v>
      </c>
      <c r="T1108" t="s">
        <v>2</v>
      </c>
      <c r="U1108" t="s">
        <v>3</v>
      </c>
    </row>
    <row r="1109" spans="1:21" x14ac:dyDescent="0.25">
      <c r="A1109" t="s">
        <v>717</v>
      </c>
      <c r="B1109" t="str">
        <f>LEFT(Tabla1[[#This Row],[Organización compras]],2)</f>
        <v>PE</v>
      </c>
      <c r="C1109" t="s">
        <v>340</v>
      </c>
      <c r="D1109">
        <v>801</v>
      </c>
      <c r="E1109" t="str">
        <f>VLOOKUP(Tabla1[[#This Row],[Grupo de compras]],'Grupo compras'!$A$1:$B$115,2,FALSE)</f>
        <v>PE Center Manager</v>
      </c>
      <c r="F1109" t="s">
        <v>1233</v>
      </c>
      <c r="H1109" t="s">
        <v>11897</v>
      </c>
      <c r="I1109" t="s">
        <v>88</v>
      </c>
      <c r="J1109" t="s">
        <v>11898</v>
      </c>
      <c r="K1109" t="s">
        <v>11899</v>
      </c>
      <c r="L1109" s="1">
        <v>46093</v>
      </c>
      <c r="M1109" t="s">
        <v>43</v>
      </c>
      <c r="N1109" t="s">
        <v>1</v>
      </c>
      <c r="O1109" t="s">
        <v>0</v>
      </c>
      <c r="P1109" t="s">
        <v>2668</v>
      </c>
      <c r="Q1109" t="s">
        <v>2669</v>
      </c>
      <c r="R1109" s="2">
        <v>6990.5</v>
      </c>
      <c r="S1109" s="37">
        <f>Tabla1[[#This Row],[Valor total]]/'T.C.'!$B$2</f>
        <v>2026.231884057971</v>
      </c>
      <c r="T1109" t="s">
        <v>2</v>
      </c>
      <c r="U1109" t="s">
        <v>3</v>
      </c>
    </row>
    <row r="1110" spans="1:21" x14ac:dyDescent="0.25">
      <c r="A1110" t="s">
        <v>4</v>
      </c>
      <c r="B1110" t="str">
        <f>LEFT(Tabla1[[#This Row],[Organización compras]],2)</f>
        <v>CL</v>
      </c>
      <c r="C1110" t="s">
        <v>339</v>
      </c>
      <c r="D1110">
        <v>604</v>
      </c>
      <c r="E1110" t="str">
        <f>VLOOKUP(Tabla1[[#This Row],[Grupo de compras]],'Grupo compras'!$A$1:$B$115,2,FALSE)</f>
        <v>CL Marketing Mall</v>
      </c>
      <c r="F1110" t="s">
        <v>3410</v>
      </c>
      <c r="G1110" t="str">
        <f>LEFT(Tabla1[[#This Row],[Solicitud de pedido]],2)</f>
        <v>12</v>
      </c>
      <c r="H1110" t="s">
        <v>3411</v>
      </c>
      <c r="I1110" t="s">
        <v>88</v>
      </c>
      <c r="J1110" t="s">
        <v>3412</v>
      </c>
      <c r="K1110" t="s">
        <v>3413</v>
      </c>
      <c r="L1110" s="1">
        <v>46044</v>
      </c>
      <c r="M1110" t="s">
        <v>3410</v>
      </c>
      <c r="N1110" t="s">
        <v>1</v>
      </c>
      <c r="O1110" t="s">
        <v>0</v>
      </c>
      <c r="P1110" t="s">
        <v>1589</v>
      </c>
      <c r="Q1110" t="s">
        <v>1590</v>
      </c>
      <c r="R1110" s="2">
        <v>1861000</v>
      </c>
      <c r="S1110" s="37">
        <f>Tabla1[[#This Row],[Valor total]]/'T.C.'!$B$3</f>
        <v>2009.8711565669112</v>
      </c>
      <c r="T1110" t="s">
        <v>6</v>
      </c>
      <c r="U1110" t="s">
        <v>3</v>
      </c>
    </row>
    <row r="1111" spans="1:21" x14ac:dyDescent="0.25">
      <c r="A1111" t="s">
        <v>38</v>
      </c>
      <c r="B1111" t="str">
        <f>LEFT(Tabla1[[#This Row],[Organización compras]],2)</f>
        <v>CL</v>
      </c>
      <c r="C1111" t="s">
        <v>339</v>
      </c>
      <c r="D1111">
        <v>603</v>
      </c>
      <c r="E1111" t="str">
        <f>VLOOKUP(Tabla1[[#This Row],[Grupo de compras]],'Grupo compras'!$A$1:$B$115,2,FALSE)</f>
        <v>CL Ops Out/Strip</v>
      </c>
      <c r="F1111" t="s">
        <v>39</v>
      </c>
      <c r="G1111" t="str">
        <f>LEFT(Tabla1[[#This Row],[Solicitud de pedido]],2)</f>
        <v>12</v>
      </c>
      <c r="H1111" t="s">
        <v>3414</v>
      </c>
      <c r="I1111" t="s">
        <v>88</v>
      </c>
      <c r="J1111" t="s">
        <v>3415</v>
      </c>
      <c r="K1111" t="s">
        <v>3416</v>
      </c>
      <c r="L1111" s="1">
        <v>46079</v>
      </c>
      <c r="M1111" t="s">
        <v>40</v>
      </c>
      <c r="N1111" t="s">
        <v>1</v>
      </c>
      <c r="O1111" t="s">
        <v>0</v>
      </c>
      <c r="P1111" t="s">
        <v>41</v>
      </c>
      <c r="Q1111" t="s">
        <v>42</v>
      </c>
      <c r="R1111" s="2">
        <v>1857974</v>
      </c>
      <c r="S1111" s="37">
        <f>Tabla1[[#This Row],[Valor total]]/'T.C.'!$B$3</f>
        <v>2006.6030909464</v>
      </c>
      <c r="T1111" t="s">
        <v>6</v>
      </c>
      <c r="U1111" t="s">
        <v>3</v>
      </c>
    </row>
    <row r="1112" spans="1:21" x14ac:dyDescent="0.25">
      <c r="A1112" t="s">
        <v>717</v>
      </c>
      <c r="B1112" t="str">
        <f>LEFT(Tabla1[[#This Row],[Organización compras]],2)</f>
        <v>PE</v>
      </c>
      <c r="C1112" t="s">
        <v>340</v>
      </c>
      <c r="D1112">
        <v>801</v>
      </c>
      <c r="E1112" t="str">
        <f>VLOOKUP(Tabla1[[#This Row],[Grupo de compras]],'Grupo compras'!$A$1:$B$115,2,FALSE)</f>
        <v>PE Center Manager</v>
      </c>
      <c r="F1112" t="s">
        <v>1233</v>
      </c>
      <c r="G1112" t="str">
        <f>LEFT(Tabla1[[#This Row],[Solicitud de pedido]],2)</f>
        <v>12</v>
      </c>
      <c r="H1112" t="s">
        <v>3417</v>
      </c>
      <c r="I1112" t="s">
        <v>88</v>
      </c>
      <c r="J1112" t="s">
        <v>3418</v>
      </c>
      <c r="K1112" t="s">
        <v>3419</v>
      </c>
      <c r="L1112" s="1">
        <v>46035</v>
      </c>
      <c r="M1112" t="s">
        <v>819</v>
      </c>
      <c r="N1112" t="s">
        <v>1</v>
      </c>
      <c r="O1112" t="s">
        <v>0</v>
      </c>
      <c r="P1112" t="s">
        <v>2668</v>
      </c>
      <c r="Q1112" t="s">
        <v>2669</v>
      </c>
      <c r="R1112" s="2">
        <v>6908</v>
      </c>
      <c r="S1112" s="37">
        <f>Tabla1[[#This Row],[Valor total]]/'T.C.'!$B$2</f>
        <v>2002.31884057971</v>
      </c>
      <c r="T1112" t="s">
        <v>2</v>
      </c>
      <c r="U1112" t="s">
        <v>3</v>
      </c>
    </row>
    <row r="1113" spans="1:21" x14ac:dyDescent="0.25">
      <c r="A1113" t="s">
        <v>7</v>
      </c>
      <c r="B1113" t="str">
        <f>LEFT(Tabla1[[#This Row],[Organización compras]],2)</f>
        <v>CL</v>
      </c>
      <c r="C1113" t="s">
        <v>339</v>
      </c>
      <c r="D1113">
        <v>906</v>
      </c>
      <c r="E1113" t="str">
        <f>VLOOKUP(Tabla1[[#This Row],[Grupo de compras]],'Grupo compras'!$A$1:$B$115,2,FALSE)</f>
        <v>Corp Gcia TI</v>
      </c>
      <c r="F1113" t="s">
        <v>3383</v>
      </c>
      <c r="G1113" t="str">
        <f>LEFT(Tabla1[[#This Row],[Solicitud de pedido]],2)</f>
        <v>12</v>
      </c>
      <c r="H1113" t="s">
        <v>3420</v>
      </c>
      <c r="I1113" t="s">
        <v>88</v>
      </c>
      <c r="J1113" t="s">
        <v>3421</v>
      </c>
      <c r="K1113" t="s">
        <v>3422</v>
      </c>
      <c r="L1113" s="1">
        <v>46086</v>
      </c>
      <c r="M1113" t="s">
        <v>10</v>
      </c>
      <c r="N1113" t="s">
        <v>1</v>
      </c>
      <c r="O1113" t="s">
        <v>0</v>
      </c>
      <c r="P1113" t="s">
        <v>3423</v>
      </c>
      <c r="Q1113" t="s">
        <v>3424</v>
      </c>
      <c r="R1113" s="2">
        <v>2000</v>
      </c>
      <c r="S1113" s="37">
        <f>Tabla1[[#This Row],[Valor total]]</f>
        <v>2000</v>
      </c>
      <c r="T1113" t="s">
        <v>662</v>
      </c>
      <c r="U1113" t="s">
        <v>3</v>
      </c>
    </row>
    <row r="1114" spans="1:21" x14ac:dyDescent="0.25">
      <c r="A1114" t="s">
        <v>717</v>
      </c>
      <c r="B1114" t="str">
        <f>LEFT(Tabla1[[#This Row],[Organización compras]],2)</f>
        <v>PE</v>
      </c>
      <c r="C1114" t="s">
        <v>340</v>
      </c>
      <c r="D1114">
        <v>801</v>
      </c>
      <c r="E1114" t="str">
        <f>VLOOKUP(Tabla1[[#This Row],[Grupo de compras]],'Grupo compras'!$A$1:$B$115,2,FALSE)</f>
        <v>PE Center Manager</v>
      </c>
      <c r="F1114" t="s">
        <v>1233</v>
      </c>
      <c r="H1114" t="s">
        <v>11834</v>
      </c>
      <c r="I1114" t="s">
        <v>88</v>
      </c>
      <c r="J1114" t="s">
        <v>11835</v>
      </c>
      <c r="K1114" t="s">
        <v>11836</v>
      </c>
      <c r="L1114" s="1">
        <v>46093</v>
      </c>
      <c r="M1114" t="s">
        <v>43</v>
      </c>
      <c r="N1114" t="s">
        <v>1</v>
      </c>
      <c r="O1114" t="s">
        <v>0</v>
      </c>
      <c r="P1114" t="s">
        <v>1011</v>
      </c>
      <c r="Q1114" t="s">
        <v>1012</v>
      </c>
      <c r="R1114" s="2">
        <v>6883.12</v>
      </c>
      <c r="S1114" s="37">
        <f>Tabla1[[#This Row],[Valor total]]/'T.C.'!$B$2</f>
        <v>1995.1072463768114</v>
      </c>
      <c r="T1114" t="s">
        <v>2</v>
      </c>
      <c r="U1114" t="s">
        <v>3</v>
      </c>
    </row>
    <row r="1115" spans="1:21" x14ac:dyDescent="0.25">
      <c r="A1115" t="s">
        <v>12</v>
      </c>
      <c r="B1115" t="str">
        <f>LEFT(Tabla1[[#This Row],[Organización compras]],2)</f>
        <v>PE</v>
      </c>
      <c r="C1115" t="s">
        <v>340</v>
      </c>
      <c r="D1115">
        <v>802</v>
      </c>
      <c r="E1115" t="str">
        <f>VLOOKUP(Tabla1[[#This Row],[Grupo de compras]],'Grupo compras'!$A$1:$B$115,2,FALSE)</f>
        <v>PE Ops Mall</v>
      </c>
      <c r="F1115" t="s">
        <v>360</v>
      </c>
      <c r="G1115" t="str">
        <f>LEFT(Tabla1[[#This Row],[Solicitud de pedido]],2)</f>
        <v>12</v>
      </c>
      <c r="H1115" t="s">
        <v>3425</v>
      </c>
      <c r="I1115" t="s">
        <v>88</v>
      </c>
      <c r="J1115" t="s">
        <v>3426</v>
      </c>
      <c r="K1115" t="s">
        <v>3427</v>
      </c>
      <c r="L1115" s="1">
        <v>46078</v>
      </c>
      <c r="M1115" t="s">
        <v>14</v>
      </c>
      <c r="N1115" t="s">
        <v>1</v>
      </c>
      <c r="O1115" t="s">
        <v>0</v>
      </c>
      <c r="P1115" t="s">
        <v>3428</v>
      </c>
      <c r="Q1115" t="s">
        <v>3429</v>
      </c>
      <c r="R1115" s="2">
        <v>1995</v>
      </c>
      <c r="S1115" s="37">
        <f>Tabla1[[#This Row],[Valor total]]</f>
        <v>1995</v>
      </c>
      <c r="T1115" t="s">
        <v>662</v>
      </c>
      <c r="U1115" t="s">
        <v>3</v>
      </c>
    </row>
    <row r="1116" spans="1:21" x14ac:dyDescent="0.25">
      <c r="A1116" t="s">
        <v>717</v>
      </c>
      <c r="B1116" t="str">
        <f>LEFT(Tabla1[[#This Row],[Organización compras]],2)</f>
        <v>PE</v>
      </c>
      <c r="C1116" t="s">
        <v>340</v>
      </c>
      <c r="D1116">
        <v>801</v>
      </c>
      <c r="E1116" t="str">
        <f>VLOOKUP(Tabla1[[#This Row],[Grupo de compras]],'Grupo compras'!$A$1:$B$115,2,FALSE)</f>
        <v>PE Center Manager</v>
      </c>
      <c r="F1116" t="s">
        <v>1233</v>
      </c>
      <c r="G1116" t="str">
        <f>LEFT(Tabla1[[#This Row],[Solicitud de pedido]],2)</f>
        <v>12</v>
      </c>
      <c r="H1116" t="s">
        <v>3430</v>
      </c>
      <c r="I1116" t="s">
        <v>88</v>
      </c>
      <c r="J1116" t="s">
        <v>3431</v>
      </c>
      <c r="K1116" t="s">
        <v>3432</v>
      </c>
      <c r="L1116" s="1">
        <v>46087</v>
      </c>
      <c r="M1116" t="s">
        <v>43</v>
      </c>
      <c r="N1116" t="s">
        <v>1</v>
      </c>
      <c r="O1116" t="s">
        <v>0</v>
      </c>
      <c r="P1116" t="s">
        <v>931</v>
      </c>
      <c r="Q1116" t="s">
        <v>932</v>
      </c>
      <c r="R1116" s="2">
        <v>6854</v>
      </c>
      <c r="S1116" s="37">
        <f>Tabla1[[#This Row],[Valor total]]/'T.C.'!$B$2</f>
        <v>1986.6666666666665</v>
      </c>
      <c r="T1116" t="s">
        <v>2</v>
      </c>
      <c r="U1116" t="s">
        <v>3</v>
      </c>
    </row>
    <row r="1117" spans="1:21" x14ac:dyDescent="0.25">
      <c r="A1117" t="s">
        <v>369</v>
      </c>
      <c r="B1117" t="str">
        <f>LEFT(Tabla1[[#This Row],[Organización compras]],2)</f>
        <v>PE</v>
      </c>
      <c r="C1117" t="s">
        <v>681</v>
      </c>
      <c r="D1117">
        <v>802</v>
      </c>
      <c r="E1117" t="str">
        <f>VLOOKUP(Tabla1[[#This Row],[Grupo de compras]],'Grupo compras'!$A$1:$B$115,2,FALSE)</f>
        <v>PE Ops Mall</v>
      </c>
      <c r="F1117" t="s">
        <v>376</v>
      </c>
      <c r="G1117" t="str">
        <f>LEFT(Tabla1[[#This Row],[Solicitud de pedido]],2)</f>
        <v>12</v>
      </c>
      <c r="H1117" t="s">
        <v>3433</v>
      </c>
      <c r="I1117" t="s">
        <v>88</v>
      </c>
      <c r="J1117" t="s">
        <v>3434</v>
      </c>
      <c r="K1117" t="s">
        <v>3435</v>
      </c>
      <c r="L1117" s="1">
        <v>46078</v>
      </c>
      <c r="M1117" t="s">
        <v>400</v>
      </c>
      <c r="N1117" t="s">
        <v>1</v>
      </c>
      <c r="O1117" t="s">
        <v>5</v>
      </c>
      <c r="P1117" t="s">
        <v>68</v>
      </c>
      <c r="Q1117" t="s">
        <v>69</v>
      </c>
      <c r="R1117" s="2">
        <v>6840</v>
      </c>
      <c r="S1117" s="37">
        <f>Tabla1[[#This Row],[Valor total]]/'T.C.'!$B$2</f>
        <v>1982.6086956521738</v>
      </c>
      <c r="T1117" t="s">
        <v>2</v>
      </c>
      <c r="U1117" t="s">
        <v>3</v>
      </c>
    </row>
    <row r="1118" spans="1:21" x14ac:dyDescent="0.25">
      <c r="A1118" t="s">
        <v>7</v>
      </c>
      <c r="B1118" t="str">
        <f>LEFT(Tabla1[[#This Row],[Organización compras]],2)</f>
        <v>CL</v>
      </c>
      <c r="C1118" t="s">
        <v>339</v>
      </c>
      <c r="D1118">
        <v>602</v>
      </c>
      <c r="E1118" t="str">
        <f>VLOOKUP(Tabla1[[#This Row],[Grupo de compras]],'Grupo compras'!$A$1:$B$115,2,FALSE)</f>
        <v>CL Ops Mall</v>
      </c>
      <c r="F1118" t="s">
        <v>3436</v>
      </c>
      <c r="G1118" t="str">
        <f>LEFT(Tabla1[[#This Row],[Solicitud de pedido]],2)</f>
        <v>12</v>
      </c>
      <c r="H1118" t="s">
        <v>3437</v>
      </c>
      <c r="I1118" t="s">
        <v>89</v>
      </c>
      <c r="J1118" t="s">
        <v>3438</v>
      </c>
      <c r="K1118" t="s">
        <v>3439</v>
      </c>
      <c r="L1118" s="1">
        <v>46048</v>
      </c>
      <c r="M1118" t="s">
        <v>15</v>
      </c>
      <c r="N1118" t="s">
        <v>1</v>
      </c>
      <c r="O1118" t="s">
        <v>0</v>
      </c>
      <c r="P1118" t="s">
        <v>1518</v>
      </c>
      <c r="Q1118" t="s">
        <v>1519</v>
      </c>
      <c r="R1118" s="2">
        <v>1833030</v>
      </c>
      <c r="S1118" s="37">
        <f>Tabla1[[#This Row],[Valor total]]/'T.C.'!$B$3</f>
        <v>1979.6636894797664</v>
      </c>
      <c r="T1118" t="s">
        <v>6</v>
      </c>
      <c r="U1118" t="s">
        <v>3</v>
      </c>
    </row>
    <row r="1119" spans="1:21" x14ac:dyDescent="0.25">
      <c r="A1119" t="s">
        <v>7</v>
      </c>
      <c r="B1119" t="str">
        <f>LEFT(Tabla1[[#This Row],[Organización compras]],2)</f>
        <v>CL</v>
      </c>
      <c r="C1119" t="s">
        <v>339</v>
      </c>
      <c r="D1119">
        <v>602</v>
      </c>
      <c r="E1119" t="str">
        <f>VLOOKUP(Tabla1[[#This Row],[Grupo de compras]],'Grupo compras'!$A$1:$B$115,2,FALSE)</f>
        <v>CL Ops Mall</v>
      </c>
      <c r="F1119" t="s">
        <v>3436</v>
      </c>
      <c r="G1119" t="str">
        <f>LEFT(Tabla1[[#This Row],[Solicitud de pedido]],2)</f>
        <v>12</v>
      </c>
      <c r="H1119" t="s">
        <v>3437</v>
      </c>
      <c r="I1119" t="s">
        <v>99</v>
      </c>
      <c r="J1119" t="s">
        <v>3438</v>
      </c>
      <c r="K1119" t="s">
        <v>3440</v>
      </c>
      <c r="L1119" s="1">
        <v>46048</v>
      </c>
      <c r="M1119" t="s">
        <v>15</v>
      </c>
      <c r="N1119" t="s">
        <v>1</v>
      </c>
      <c r="O1119" t="s">
        <v>0</v>
      </c>
      <c r="P1119" t="s">
        <v>1518</v>
      </c>
      <c r="Q1119" t="s">
        <v>1519</v>
      </c>
      <c r="R1119" s="2">
        <v>1833030</v>
      </c>
      <c r="S1119" s="37">
        <f>Tabla1[[#This Row],[Valor total]]/'T.C.'!$B$3</f>
        <v>1979.6636894797664</v>
      </c>
      <c r="T1119" t="s">
        <v>6</v>
      </c>
      <c r="U1119" t="s">
        <v>3</v>
      </c>
    </row>
    <row r="1120" spans="1:21" x14ac:dyDescent="0.25">
      <c r="A1120" t="s">
        <v>7</v>
      </c>
      <c r="B1120" t="str">
        <f>LEFT(Tabla1[[#This Row],[Organización compras]],2)</f>
        <v>CL</v>
      </c>
      <c r="C1120" t="s">
        <v>339</v>
      </c>
      <c r="D1120">
        <v>602</v>
      </c>
      <c r="E1120" t="str">
        <f>VLOOKUP(Tabla1[[#This Row],[Grupo de compras]],'Grupo compras'!$A$1:$B$115,2,FALSE)</f>
        <v>CL Ops Mall</v>
      </c>
      <c r="F1120" t="s">
        <v>3436</v>
      </c>
      <c r="G1120" t="str">
        <f>LEFT(Tabla1[[#This Row],[Solicitud de pedido]],2)</f>
        <v>12</v>
      </c>
      <c r="H1120" t="s">
        <v>3437</v>
      </c>
      <c r="I1120" t="s">
        <v>100</v>
      </c>
      <c r="J1120" t="s">
        <v>3438</v>
      </c>
      <c r="K1120" t="s">
        <v>3441</v>
      </c>
      <c r="L1120" s="1">
        <v>46048</v>
      </c>
      <c r="M1120" t="s">
        <v>15</v>
      </c>
      <c r="N1120" t="s">
        <v>1</v>
      </c>
      <c r="O1120" t="s">
        <v>0</v>
      </c>
      <c r="P1120" t="s">
        <v>1518</v>
      </c>
      <c r="Q1120" t="s">
        <v>1519</v>
      </c>
      <c r="R1120" s="2">
        <v>1833030</v>
      </c>
      <c r="S1120" s="37">
        <f>Tabla1[[#This Row],[Valor total]]/'T.C.'!$B$3</f>
        <v>1979.6636894797664</v>
      </c>
      <c r="T1120" t="s">
        <v>6</v>
      </c>
      <c r="U1120" t="s">
        <v>3</v>
      </c>
    </row>
    <row r="1121" spans="1:21" x14ac:dyDescent="0.25">
      <c r="A1121" t="s">
        <v>7</v>
      </c>
      <c r="B1121" t="str">
        <f>LEFT(Tabla1[[#This Row],[Organización compras]],2)</f>
        <v>CL</v>
      </c>
      <c r="C1121" t="s">
        <v>339</v>
      </c>
      <c r="D1121">
        <v>602</v>
      </c>
      <c r="E1121" t="str">
        <f>VLOOKUP(Tabla1[[#This Row],[Grupo de compras]],'Grupo compras'!$A$1:$B$115,2,FALSE)</f>
        <v>CL Ops Mall</v>
      </c>
      <c r="F1121" t="s">
        <v>3436</v>
      </c>
      <c r="G1121" t="str">
        <f>LEFT(Tabla1[[#This Row],[Solicitud de pedido]],2)</f>
        <v>12</v>
      </c>
      <c r="H1121" t="s">
        <v>3437</v>
      </c>
      <c r="I1121" t="s">
        <v>101</v>
      </c>
      <c r="J1121" t="s">
        <v>3438</v>
      </c>
      <c r="K1121" t="s">
        <v>3442</v>
      </c>
      <c r="L1121" s="1">
        <v>46048</v>
      </c>
      <c r="M1121" t="s">
        <v>15</v>
      </c>
      <c r="N1121" t="s">
        <v>1</v>
      </c>
      <c r="O1121" t="s">
        <v>0</v>
      </c>
      <c r="P1121" t="s">
        <v>1518</v>
      </c>
      <c r="Q1121" t="s">
        <v>1519</v>
      </c>
      <c r="R1121" s="2">
        <v>1833030</v>
      </c>
      <c r="S1121" s="37">
        <f>Tabla1[[#This Row],[Valor total]]/'T.C.'!$B$3</f>
        <v>1979.6636894797664</v>
      </c>
      <c r="T1121" t="s">
        <v>6</v>
      </c>
      <c r="U1121" t="s">
        <v>3</v>
      </c>
    </row>
    <row r="1122" spans="1:21" x14ac:dyDescent="0.25">
      <c r="A1122" t="s">
        <v>7</v>
      </c>
      <c r="B1122" t="str">
        <f>LEFT(Tabla1[[#This Row],[Organización compras]],2)</f>
        <v>CL</v>
      </c>
      <c r="C1122" t="s">
        <v>339</v>
      </c>
      <c r="D1122">
        <v>602</v>
      </c>
      <c r="E1122" t="str">
        <f>VLOOKUP(Tabla1[[#This Row],[Grupo de compras]],'Grupo compras'!$A$1:$B$115,2,FALSE)</f>
        <v>CL Ops Mall</v>
      </c>
      <c r="F1122" t="s">
        <v>3436</v>
      </c>
      <c r="G1122" t="str">
        <f>LEFT(Tabla1[[#This Row],[Solicitud de pedido]],2)</f>
        <v>12</v>
      </c>
      <c r="H1122" t="s">
        <v>3437</v>
      </c>
      <c r="I1122" t="s">
        <v>102</v>
      </c>
      <c r="J1122" t="s">
        <v>3438</v>
      </c>
      <c r="K1122" t="s">
        <v>3443</v>
      </c>
      <c r="L1122" s="1">
        <v>46048</v>
      </c>
      <c r="M1122" t="s">
        <v>15</v>
      </c>
      <c r="N1122" t="s">
        <v>1</v>
      </c>
      <c r="O1122" t="s">
        <v>0</v>
      </c>
      <c r="P1122" t="s">
        <v>1518</v>
      </c>
      <c r="Q1122" t="s">
        <v>1519</v>
      </c>
      <c r="R1122" s="2">
        <v>1833030</v>
      </c>
      <c r="S1122" s="37">
        <f>Tabla1[[#This Row],[Valor total]]/'T.C.'!$B$3</f>
        <v>1979.6636894797664</v>
      </c>
      <c r="T1122" t="s">
        <v>6</v>
      </c>
      <c r="U1122" t="s">
        <v>3</v>
      </c>
    </row>
    <row r="1123" spans="1:21" x14ac:dyDescent="0.25">
      <c r="A1123" t="s">
        <v>7</v>
      </c>
      <c r="B1123" t="str">
        <f>LEFT(Tabla1[[#This Row],[Organización compras]],2)</f>
        <v>CL</v>
      </c>
      <c r="C1123" t="s">
        <v>339</v>
      </c>
      <c r="D1123">
        <v>602</v>
      </c>
      <c r="E1123" t="str">
        <f>VLOOKUP(Tabla1[[#This Row],[Grupo de compras]],'Grupo compras'!$A$1:$B$115,2,FALSE)</f>
        <v>CL Ops Mall</v>
      </c>
      <c r="F1123" t="s">
        <v>3436</v>
      </c>
      <c r="G1123" t="str">
        <f>LEFT(Tabla1[[#This Row],[Solicitud de pedido]],2)</f>
        <v>12</v>
      </c>
      <c r="H1123" t="s">
        <v>3437</v>
      </c>
      <c r="I1123" t="s">
        <v>103</v>
      </c>
      <c r="J1123" t="s">
        <v>3438</v>
      </c>
      <c r="K1123" t="s">
        <v>3444</v>
      </c>
      <c r="L1123" s="1">
        <v>46048</v>
      </c>
      <c r="M1123" t="s">
        <v>15</v>
      </c>
      <c r="N1123" t="s">
        <v>1</v>
      </c>
      <c r="O1123" t="s">
        <v>0</v>
      </c>
      <c r="P1123" t="s">
        <v>1518</v>
      </c>
      <c r="Q1123" t="s">
        <v>1519</v>
      </c>
      <c r="R1123" s="2">
        <v>1833030</v>
      </c>
      <c r="S1123" s="37">
        <f>Tabla1[[#This Row],[Valor total]]/'T.C.'!$B$3</f>
        <v>1979.6636894797664</v>
      </c>
      <c r="T1123" t="s">
        <v>6</v>
      </c>
      <c r="U1123" t="s">
        <v>3</v>
      </c>
    </row>
    <row r="1124" spans="1:21" x14ac:dyDescent="0.25">
      <c r="A1124" t="s">
        <v>7</v>
      </c>
      <c r="B1124" t="str">
        <f>LEFT(Tabla1[[#This Row],[Organización compras]],2)</f>
        <v>CL</v>
      </c>
      <c r="C1124" t="s">
        <v>339</v>
      </c>
      <c r="D1124">
        <v>602</v>
      </c>
      <c r="E1124" t="str">
        <f>VLOOKUP(Tabla1[[#This Row],[Grupo de compras]],'Grupo compras'!$A$1:$B$115,2,FALSE)</f>
        <v>CL Ops Mall</v>
      </c>
      <c r="F1124" t="s">
        <v>3436</v>
      </c>
      <c r="G1124" t="str">
        <f>LEFT(Tabla1[[#This Row],[Solicitud de pedido]],2)</f>
        <v>12</v>
      </c>
      <c r="H1124" t="s">
        <v>3437</v>
      </c>
      <c r="I1124" t="s">
        <v>104</v>
      </c>
      <c r="J1124" t="s">
        <v>3438</v>
      </c>
      <c r="K1124" t="s">
        <v>3445</v>
      </c>
      <c r="L1124" s="1">
        <v>46048</v>
      </c>
      <c r="M1124" t="s">
        <v>15</v>
      </c>
      <c r="N1124" t="s">
        <v>1</v>
      </c>
      <c r="O1124" t="s">
        <v>0</v>
      </c>
      <c r="P1124" t="s">
        <v>1518</v>
      </c>
      <c r="Q1124" t="s">
        <v>1519</v>
      </c>
      <c r="R1124" s="2">
        <v>1833030</v>
      </c>
      <c r="S1124" s="37">
        <f>Tabla1[[#This Row],[Valor total]]/'T.C.'!$B$3</f>
        <v>1979.6636894797664</v>
      </c>
      <c r="T1124" t="s">
        <v>6</v>
      </c>
      <c r="U1124" t="s">
        <v>3</v>
      </c>
    </row>
    <row r="1125" spans="1:21" x14ac:dyDescent="0.25">
      <c r="A1125" t="s">
        <v>7</v>
      </c>
      <c r="B1125" t="str">
        <f>LEFT(Tabla1[[#This Row],[Organización compras]],2)</f>
        <v>CL</v>
      </c>
      <c r="C1125" t="s">
        <v>339</v>
      </c>
      <c r="D1125">
        <v>602</v>
      </c>
      <c r="E1125" t="str">
        <f>VLOOKUP(Tabla1[[#This Row],[Grupo de compras]],'Grupo compras'!$A$1:$B$115,2,FALSE)</f>
        <v>CL Ops Mall</v>
      </c>
      <c r="F1125" t="s">
        <v>3436</v>
      </c>
      <c r="G1125" t="str">
        <f>LEFT(Tabla1[[#This Row],[Solicitud de pedido]],2)</f>
        <v>12</v>
      </c>
      <c r="H1125" t="s">
        <v>3437</v>
      </c>
      <c r="I1125" t="s">
        <v>105</v>
      </c>
      <c r="J1125" t="s">
        <v>3438</v>
      </c>
      <c r="K1125" t="s">
        <v>3446</v>
      </c>
      <c r="L1125" s="1">
        <v>46048</v>
      </c>
      <c r="M1125" t="s">
        <v>15</v>
      </c>
      <c r="N1125" t="s">
        <v>1</v>
      </c>
      <c r="O1125" t="s">
        <v>0</v>
      </c>
      <c r="P1125" t="s">
        <v>1518</v>
      </c>
      <c r="Q1125" t="s">
        <v>1519</v>
      </c>
      <c r="R1125" s="2">
        <v>1833030</v>
      </c>
      <c r="S1125" s="37">
        <f>Tabla1[[#This Row],[Valor total]]/'T.C.'!$B$3</f>
        <v>1979.6636894797664</v>
      </c>
      <c r="T1125" t="s">
        <v>6</v>
      </c>
      <c r="U1125" t="s">
        <v>3</v>
      </c>
    </row>
    <row r="1126" spans="1:21" x14ac:dyDescent="0.25">
      <c r="A1126" t="s">
        <v>7</v>
      </c>
      <c r="B1126" t="str">
        <f>LEFT(Tabla1[[#This Row],[Organización compras]],2)</f>
        <v>CL</v>
      </c>
      <c r="C1126" t="s">
        <v>339</v>
      </c>
      <c r="D1126">
        <v>602</v>
      </c>
      <c r="E1126" t="str">
        <f>VLOOKUP(Tabla1[[#This Row],[Grupo de compras]],'Grupo compras'!$A$1:$B$115,2,FALSE)</f>
        <v>CL Ops Mall</v>
      </c>
      <c r="F1126" t="s">
        <v>3436</v>
      </c>
      <c r="G1126" t="str">
        <f>LEFT(Tabla1[[#This Row],[Solicitud de pedido]],2)</f>
        <v>12</v>
      </c>
      <c r="H1126" t="s">
        <v>3437</v>
      </c>
      <c r="I1126" t="s">
        <v>106</v>
      </c>
      <c r="J1126" t="s">
        <v>3438</v>
      </c>
      <c r="K1126" t="s">
        <v>3447</v>
      </c>
      <c r="L1126" s="1">
        <v>46048</v>
      </c>
      <c r="M1126" t="s">
        <v>15</v>
      </c>
      <c r="N1126" t="s">
        <v>1</v>
      </c>
      <c r="O1126" t="s">
        <v>0</v>
      </c>
      <c r="P1126" t="s">
        <v>1518</v>
      </c>
      <c r="Q1126" t="s">
        <v>1519</v>
      </c>
      <c r="R1126" s="2">
        <v>1833030</v>
      </c>
      <c r="S1126" s="37">
        <f>Tabla1[[#This Row],[Valor total]]/'T.C.'!$B$3</f>
        <v>1979.6636894797664</v>
      </c>
      <c r="T1126" t="s">
        <v>6</v>
      </c>
      <c r="U1126" t="s">
        <v>3</v>
      </c>
    </row>
    <row r="1127" spans="1:21" x14ac:dyDescent="0.25">
      <c r="A1127" t="s">
        <v>7</v>
      </c>
      <c r="B1127" t="str">
        <f>LEFT(Tabla1[[#This Row],[Organización compras]],2)</f>
        <v>CL</v>
      </c>
      <c r="C1127" t="s">
        <v>339</v>
      </c>
      <c r="D1127">
        <v>602</v>
      </c>
      <c r="E1127" t="str">
        <f>VLOOKUP(Tabla1[[#This Row],[Grupo de compras]],'Grupo compras'!$A$1:$B$115,2,FALSE)</f>
        <v>CL Ops Mall</v>
      </c>
      <c r="F1127" t="s">
        <v>3436</v>
      </c>
      <c r="G1127" t="str">
        <f>LEFT(Tabla1[[#This Row],[Solicitud de pedido]],2)</f>
        <v>12</v>
      </c>
      <c r="H1127" t="s">
        <v>3437</v>
      </c>
      <c r="I1127" t="s">
        <v>107</v>
      </c>
      <c r="J1127" t="s">
        <v>3438</v>
      </c>
      <c r="K1127" t="s">
        <v>3448</v>
      </c>
      <c r="L1127" s="1">
        <v>46048</v>
      </c>
      <c r="M1127" t="s">
        <v>15</v>
      </c>
      <c r="N1127" t="s">
        <v>1</v>
      </c>
      <c r="O1127" t="s">
        <v>0</v>
      </c>
      <c r="P1127" t="s">
        <v>1518</v>
      </c>
      <c r="Q1127" t="s">
        <v>1519</v>
      </c>
      <c r="R1127" s="2">
        <v>1833030</v>
      </c>
      <c r="S1127" s="37">
        <f>Tabla1[[#This Row],[Valor total]]/'T.C.'!$B$3</f>
        <v>1979.6636894797664</v>
      </c>
      <c r="T1127" t="s">
        <v>6</v>
      </c>
      <c r="U1127" t="s">
        <v>3</v>
      </c>
    </row>
    <row r="1128" spans="1:21" x14ac:dyDescent="0.25">
      <c r="A1128" t="s">
        <v>7</v>
      </c>
      <c r="B1128" t="str">
        <f>LEFT(Tabla1[[#This Row],[Organización compras]],2)</f>
        <v>CL</v>
      </c>
      <c r="C1128" t="s">
        <v>339</v>
      </c>
      <c r="D1128">
        <v>602</v>
      </c>
      <c r="E1128" t="str">
        <f>VLOOKUP(Tabla1[[#This Row],[Grupo de compras]],'Grupo compras'!$A$1:$B$115,2,FALSE)</f>
        <v>CL Ops Mall</v>
      </c>
      <c r="F1128" t="s">
        <v>3436</v>
      </c>
      <c r="G1128" t="str">
        <f>LEFT(Tabla1[[#This Row],[Solicitud de pedido]],2)</f>
        <v>12</v>
      </c>
      <c r="H1128" t="s">
        <v>3437</v>
      </c>
      <c r="I1128" t="s">
        <v>1502</v>
      </c>
      <c r="J1128" t="s">
        <v>3438</v>
      </c>
      <c r="K1128" t="s">
        <v>3449</v>
      </c>
      <c r="L1128" s="1">
        <v>46048</v>
      </c>
      <c r="M1128" t="s">
        <v>15</v>
      </c>
      <c r="N1128" t="s">
        <v>1</v>
      </c>
      <c r="O1128" t="s">
        <v>0</v>
      </c>
      <c r="P1128" t="s">
        <v>1518</v>
      </c>
      <c r="Q1128" t="s">
        <v>1519</v>
      </c>
      <c r="R1128" s="2">
        <v>1833030</v>
      </c>
      <c r="S1128" s="37">
        <f>Tabla1[[#This Row],[Valor total]]/'T.C.'!$B$3</f>
        <v>1979.6636894797664</v>
      </c>
      <c r="T1128" t="s">
        <v>6</v>
      </c>
      <c r="U1128" t="s">
        <v>3</v>
      </c>
    </row>
    <row r="1129" spans="1:21" x14ac:dyDescent="0.25">
      <c r="A1129" t="s">
        <v>7</v>
      </c>
      <c r="B1129" t="str">
        <f>LEFT(Tabla1[[#This Row],[Organización compras]],2)</f>
        <v>CL</v>
      </c>
      <c r="C1129" t="s">
        <v>339</v>
      </c>
      <c r="D1129">
        <v>602</v>
      </c>
      <c r="E1129" t="str">
        <f>VLOOKUP(Tabla1[[#This Row],[Grupo de compras]],'Grupo compras'!$A$1:$B$115,2,FALSE)</f>
        <v>CL Ops Mall</v>
      </c>
      <c r="F1129" t="s">
        <v>3436</v>
      </c>
      <c r="G1129" t="str">
        <f>LEFT(Tabla1[[#This Row],[Solicitud de pedido]],2)</f>
        <v>12</v>
      </c>
      <c r="H1129" t="s">
        <v>3437</v>
      </c>
      <c r="I1129" t="s">
        <v>2047</v>
      </c>
      <c r="J1129" t="s">
        <v>3438</v>
      </c>
      <c r="K1129" t="s">
        <v>3450</v>
      </c>
      <c r="L1129" s="1">
        <v>46048</v>
      </c>
      <c r="M1129" t="s">
        <v>15</v>
      </c>
      <c r="N1129" t="s">
        <v>1</v>
      </c>
      <c r="O1129" t="s">
        <v>0</v>
      </c>
      <c r="P1129" t="s">
        <v>1518</v>
      </c>
      <c r="Q1129" t="s">
        <v>1519</v>
      </c>
      <c r="R1129" s="2">
        <v>1833030</v>
      </c>
      <c r="S1129" s="37">
        <f>Tabla1[[#This Row],[Valor total]]/'T.C.'!$B$3</f>
        <v>1979.6636894797664</v>
      </c>
      <c r="T1129" t="s">
        <v>6</v>
      </c>
      <c r="U1129" t="s">
        <v>3</v>
      </c>
    </row>
    <row r="1130" spans="1:21" x14ac:dyDescent="0.25">
      <c r="A1130" t="s">
        <v>1756</v>
      </c>
      <c r="B1130" t="str">
        <f>LEFT(Tabla1[[#This Row],[Organización compras]],2)</f>
        <v>CL</v>
      </c>
      <c r="C1130" t="s">
        <v>339</v>
      </c>
      <c r="D1130">
        <v>602</v>
      </c>
      <c r="E1130" t="str">
        <f>VLOOKUP(Tabla1[[#This Row],[Grupo de compras]],'Grupo compras'!$A$1:$B$115,2,FALSE)</f>
        <v>CL Ops Mall</v>
      </c>
      <c r="F1130" t="s">
        <v>20</v>
      </c>
      <c r="G1130" t="str">
        <f>LEFT(Tabla1[[#This Row],[Solicitud de pedido]],2)</f>
        <v>12</v>
      </c>
      <c r="H1130" t="s">
        <v>3451</v>
      </c>
      <c r="I1130" t="s">
        <v>88</v>
      </c>
      <c r="J1130" t="s">
        <v>3452</v>
      </c>
      <c r="K1130" t="s">
        <v>3453</v>
      </c>
      <c r="L1130" s="1">
        <v>46045</v>
      </c>
      <c r="M1130" t="s">
        <v>21</v>
      </c>
      <c r="N1130" t="s">
        <v>1</v>
      </c>
      <c r="O1130" t="s">
        <v>0</v>
      </c>
      <c r="P1130" t="s">
        <v>94</v>
      </c>
      <c r="Q1130" t="s">
        <v>95</v>
      </c>
      <c r="R1130" s="2">
        <v>1830400</v>
      </c>
      <c r="S1130" s="37">
        <f>Tabla1[[#This Row],[Valor total]]/'T.C.'!$B$3</f>
        <v>1976.8233019774714</v>
      </c>
      <c r="T1130" t="s">
        <v>6</v>
      </c>
      <c r="U1130" t="s">
        <v>3</v>
      </c>
    </row>
    <row r="1131" spans="1:21" x14ac:dyDescent="0.25">
      <c r="A1131" t="s">
        <v>71</v>
      </c>
      <c r="B1131" t="str">
        <f>LEFT(Tabla1[[#This Row],[Organización compras]],2)</f>
        <v>CO</v>
      </c>
      <c r="C1131" t="s">
        <v>338</v>
      </c>
      <c r="D1131">
        <v>708</v>
      </c>
      <c r="E1131" t="str">
        <f>VLOOKUP(Tabla1[[#This Row],[Grupo de compras]],'Grupo compras'!$A$1:$B$115,2,FALSE)</f>
        <v>CO Sgcia Legal</v>
      </c>
      <c r="F1131" t="s">
        <v>3454</v>
      </c>
      <c r="G1131" t="str">
        <f>LEFT(Tabla1[[#This Row],[Solicitud de pedido]],2)</f>
        <v>13</v>
      </c>
      <c r="H1131" t="s">
        <v>3455</v>
      </c>
      <c r="I1131" t="s">
        <v>89</v>
      </c>
      <c r="J1131" t="s">
        <v>3456</v>
      </c>
      <c r="K1131" t="s">
        <v>3457</v>
      </c>
      <c r="L1131" s="1">
        <v>46090</v>
      </c>
      <c r="M1131" t="s">
        <v>3458</v>
      </c>
      <c r="N1131" t="s">
        <v>45</v>
      </c>
      <c r="O1131" t="s">
        <v>0</v>
      </c>
      <c r="P1131" t="s">
        <v>3459</v>
      </c>
      <c r="Q1131" t="s">
        <v>3460</v>
      </c>
      <c r="R1131" s="2">
        <v>7253000</v>
      </c>
      <c r="S1131" s="37">
        <f>Tabla1[[#This Row],[Valor total]]/'T.C.'!$B$5</f>
        <v>1971.9956498096792</v>
      </c>
      <c r="T1131" t="s">
        <v>18</v>
      </c>
      <c r="U1131" t="s">
        <v>3</v>
      </c>
    </row>
    <row r="1132" spans="1:21" x14ac:dyDescent="0.25">
      <c r="A1132" t="s">
        <v>17</v>
      </c>
      <c r="B1132" t="str">
        <f>LEFT(Tabla1[[#This Row],[Organización compras]],2)</f>
        <v>CO</v>
      </c>
      <c r="C1132" t="s">
        <v>338</v>
      </c>
      <c r="D1132">
        <v>708</v>
      </c>
      <c r="E1132" t="str">
        <f>VLOOKUP(Tabla1[[#This Row],[Grupo de compras]],'Grupo compras'!$A$1:$B$115,2,FALSE)</f>
        <v>CO Sgcia Legal</v>
      </c>
      <c r="F1132" t="s">
        <v>3454</v>
      </c>
      <c r="H1132" t="s">
        <v>12997</v>
      </c>
      <c r="I1132" t="s">
        <v>89</v>
      </c>
      <c r="J1132" t="s">
        <v>12998</v>
      </c>
      <c r="K1132" t="s">
        <v>9849</v>
      </c>
      <c r="L1132" s="1">
        <v>46099</v>
      </c>
      <c r="M1132" t="s">
        <v>3458</v>
      </c>
      <c r="N1132" t="s">
        <v>45</v>
      </c>
      <c r="O1132" t="s">
        <v>0</v>
      </c>
      <c r="P1132" t="s">
        <v>3459</v>
      </c>
      <c r="Q1132" t="s">
        <v>3460</v>
      </c>
      <c r="R1132" s="2">
        <v>7253000</v>
      </c>
      <c r="S1132" s="37">
        <f>Tabla1[[#This Row],[Valor total]]/'T.C.'!$B$5</f>
        <v>1971.9956498096792</v>
      </c>
      <c r="T1132" t="s">
        <v>18</v>
      </c>
      <c r="U1132" t="s">
        <v>3</v>
      </c>
    </row>
    <row r="1133" spans="1:21" x14ac:dyDescent="0.25">
      <c r="A1133" t="s">
        <v>64</v>
      </c>
      <c r="B1133" t="str">
        <f>LEFT(Tabla1[[#This Row],[Organización compras]],2)</f>
        <v>CO</v>
      </c>
      <c r="C1133" t="s">
        <v>338</v>
      </c>
      <c r="D1133">
        <v>702</v>
      </c>
      <c r="E1133" t="str">
        <f>VLOOKUP(Tabla1[[#This Row],[Grupo de compras]],'Grupo compras'!$A$1:$B$115,2,FALSE)</f>
        <v>CO Ops Mall</v>
      </c>
      <c r="F1133" t="s">
        <v>3273</v>
      </c>
      <c r="G1133" t="str">
        <f>LEFT(Tabla1[[#This Row],[Solicitud de pedido]],2)</f>
        <v>14</v>
      </c>
      <c r="H1133" t="s">
        <v>3274</v>
      </c>
      <c r="I1133" t="s">
        <v>89</v>
      </c>
      <c r="J1133" t="s">
        <v>3275</v>
      </c>
      <c r="K1133" t="s">
        <v>3461</v>
      </c>
      <c r="L1133" s="1">
        <v>46051</v>
      </c>
      <c r="M1133" t="s">
        <v>1095</v>
      </c>
      <c r="N1133" t="s">
        <v>46</v>
      </c>
      <c r="O1133" t="s">
        <v>0</v>
      </c>
      <c r="P1133" t="s">
        <v>3277</v>
      </c>
      <c r="Q1133" t="s">
        <v>3278</v>
      </c>
      <c r="R1133" s="2">
        <v>7226315</v>
      </c>
      <c r="S1133" s="37">
        <f>Tabla1[[#This Row],[Valor total]]/'T.C.'!$B$5</f>
        <v>1964.7403480152257</v>
      </c>
      <c r="T1133" t="s">
        <v>18</v>
      </c>
      <c r="U1133" t="s">
        <v>3</v>
      </c>
    </row>
    <row r="1134" spans="1:21" x14ac:dyDescent="0.25">
      <c r="A1134" t="s">
        <v>2101</v>
      </c>
      <c r="B1134" t="str">
        <f>LEFT(Tabla1[[#This Row],[Organización compras]],2)</f>
        <v>PE</v>
      </c>
      <c r="C1134" t="s">
        <v>681</v>
      </c>
      <c r="D1134">
        <v>802</v>
      </c>
      <c r="E1134" t="str">
        <f>VLOOKUP(Tabla1[[#This Row],[Grupo de compras]],'Grupo compras'!$A$1:$B$115,2,FALSE)</f>
        <v>PE Ops Mall</v>
      </c>
      <c r="F1134" t="s">
        <v>2803</v>
      </c>
      <c r="G1134" t="str">
        <f>LEFT(Tabla1[[#This Row],[Solicitud de pedido]],2)</f>
        <v>12</v>
      </c>
      <c r="H1134" t="s">
        <v>3462</v>
      </c>
      <c r="I1134" t="s">
        <v>88</v>
      </c>
      <c r="J1134" t="s">
        <v>3463</v>
      </c>
      <c r="K1134" t="s">
        <v>3464</v>
      </c>
      <c r="L1134" s="1">
        <v>46072</v>
      </c>
      <c r="M1134" t="s">
        <v>2803</v>
      </c>
      <c r="N1134" t="s">
        <v>1</v>
      </c>
      <c r="O1134" t="s">
        <v>0</v>
      </c>
      <c r="P1134" t="s">
        <v>2807</v>
      </c>
      <c r="Q1134" t="s">
        <v>2808</v>
      </c>
      <c r="R1134" s="2">
        <v>6777.5</v>
      </c>
      <c r="S1134" s="37">
        <f>Tabla1[[#This Row],[Valor total]]/'T.C.'!$B$2</f>
        <v>1964.4927536231883</v>
      </c>
      <c r="T1134" t="s">
        <v>2</v>
      </c>
      <c r="U1134" t="s">
        <v>3</v>
      </c>
    </row>
    <row r="1135" spans="1:21" x14ac:dyDescent="0.25">
      <c r="A1135" t="s">
        <v>925</v>
      </c>
      <c r="B1135" t="str">
        <f>LEFT(Tabla1[[#This Row],[Organización compras]],2)</f>
        <v>PE</v>
      </c>
      <c r="C1135" t="s">
        <v>340</v>
      </c>
      <c r="D1135">
        <v>803</v>
      </c>
      <c r="E1135" t="str">
        <f>VLOOKUP(Tabla1[[#This Row],[Grupo de compras]],'Grupo compras'!$A$1:$B$115,2,FALSE)</f>
        <v>PE Ops Out/Strips</v>
      </c>
      <c r="F1135" t="s">
        <v>3023</v>
      </c>
      <c r="G1135" t="str">
        <f>LEFT(Tabla1[[#This Row],[Solicitud de pedido]],2)</f>
        <v>12</v>
      </c>
      <c r="H1135" t="s">
        <v>3465</v>
      </c>
      <c r="I1135" t="s">
        <v>88</v>
      </c>
      <c r="J1135" t="s">
        <v>3466</v>
      </c>
      <c r="K1135" t="s">
        <v>3467</v>
      </c>
      <c r="L1135" s="1">
        <v>46070</v>
      </c>
      <c r="M1135" t="s">
        <v>3023</v>
      </c>
      <c r="N1135" t="s">
        <v>1</v>
      </c>
      <c r="O1135" t="s">
        <v>0</v>
      </c>
      <c r="P1135" t="s">
        <v>1237</v>
      </c>
      <c r="Q1135" t="s">
        <v>1238</v>
      </c>
      <c r="R1135" s="2">
        <v>6761.33</v>
      </c>
      <c r="S1135" s="37">
        <f>Tabla1[[#This Row],[Valor total]]/'T.C.'!$B$2</f>
        <v>1959.8057971014491</v>
      </c>
      <c r="T1135" t="s">
        <v>2</v>
      </c>
      <c r="U1135" t="s">
        <v>3</v>
      </c>
    </row>
    <row r="1136" spans="1:21" x14ac:dyDescent="0.25">
      <c r="A1136" t="s">
        <v>12</v>
      </c>
      <c r="B1136" t="str">
        <f>LEFT(Tabla1[[#This Row],[Organización compras]],2)</f>
        <v>PE</v>
      </c>
      <c r="C1136" t="s">
        <v>340</v>
      </c>
      <c r="D1136">
        <v>804</v>
      </c>
      <c r="E1136" t="str">
        <f>VLOOKUP(Tabla1[[#This Row],[Grupo de compras]],'Grupo compras'!$A$1:$B$115,2,FALSE)</f>
        <v>PE Marketing Mall</v>
      </c>
      <c r="F1136" t="s">
        <v>12509</v>
      </c>
      <c r="H1136" t="s">
        <v>12516</v>
      </c>
      <c r="I1136" t="s">
        <v>88</v>
      </c>
      <c r="J1136" t="s">
        <v>12517</v>
      </c>
      <c r="K1136" t="s">
        <v>12518</v>
      </c>
      <c r="L1136" s="1">
        <v>46100</v>
      </c>
      <c r="M1136" t="s">
        <v>14</v>
      </c>
      <c r="N1136" t="s">
        <v>1</v>
      </c>
      <c r="O1136" t="s">
        <v>67</v>
      </c>
      <c r="P1136" t="s">
        <v>3268</v>
      </c>
      <c r="Q1136" t="s">
        <v>3269</v>
      </c>
      <c r="R1136" s="2">
        <v>6760</v>
      </c>
      <c r="S1136" s="37">
        <f>Tabla1[[#This Row],[Valor total]]/'T.C.'!$B$2</f>
        <v>1959.4202898550723</v>
      </c>
      <c r="T1136" t="s">
        <v>2</v>
      </c>
      <c r="U1136" t="s">
        <v>3</v>
      </c>
    </row>
    <row r="1137" spans="1:21" x14ac:dyDescent="0.25">
      <c r="A1137" t="s">
        <v>7</v>
      </c>
      <c r="B1137" t="str">
        <f>LEFT(Tabla1[[#This Row],[Organización compras]],2)</f>
        <v>CL</v>
      </c>
      <c r="C1137" t="s">
        <v>339</v>
      </c>
      <c r="D1137">
        <v>626</v>
      </c>
      <c r="E1137" t="str">
        <f>VLOOKUP(Tabla1[[#This Row],[Grupo de compras]],'Grupo compras'!$A$1:$B$115,2,FALSE)</f>
        <v>CL Proyectos 3</v>
      </c>
      <c r="F1137" t="s">
        <v>70</v>
      </c>
      <c r="G1137" t="str">
        <f>LEFT(Tabla1[[#This Row],[Solicitud de pedido]],2)</f>
        <v>12</v>
      </c>
      <c r="H1137" t="s">
        <v>3468</v>
      </c>
      <c r="I1137" t="s">
        <v>88</v>
      </c>
      <c r="J1137" t="s">
        <v>3469</v>
      </c>
      <c r="K1137" t="s">
        <v>3470</v>
      </c>
      <c r="L1137" s="1">
        <v>46058</v>
      </c>
      <c r="M1137" t="s">
        <v>26</v>
      </c>
      <c r="N1137" t="s">
        <v>1</v>
      </c>
      <c r="O1137" t="s">
        <v>0</v>
      </c>
      <c r="P1137" t="s">
        <v>3471</v>
      </c>
      <c r="Q1137" t="s">
        <v>3472</v>
      </c>
      <c r="R1137" s="2">
        <v>47</v>
      </c>
      <c r="S1137" s="37">
        <f>Tabla1[[#This Row],[Valor total]]/'T.C.'!$B$4</f>
        <v>1958.3333333333333</v>
      </c>
      <c r="T1137" t="s">
        <v>11</v>
      </c>
      <c r="U1137" t="s">
        <v>3</v>
      </c>
    </row>
    <row r="1138" spans="1:21" x14ac:dyDescent="0.25">
      <c r="A1138" t="s">
        <v>7</v>
      </c>
      <c r="B1138" t="str">
        <f>LEFT(Tabla1[[#This Row],[Organización compras]],2)</f>
        <v>CL</v>
      </c>
      <c r="C1138" t="s">
        <v>339</v>
      </c>
      <c r="D1138">
        <v>622</v>
      </c>
      <c r="E1138" t="str">
        <f>VLOOKUP(Tabla1[[#This Row],[Grupo de compras]],'Grupo compras'!$A$1:$B$115,2,FALSE)</f>
        <v>CL Arq Mall</v>
      </c>
      <c r="F1138" t="s">
        <v>3473</v>
      </c>
      <c r="G1138" t="str">
        <f>LEFT(Tabla1[[#This Row],[Solicitud de pedido]],2)</f>
        <v>13</v>
      </c>
      <c r="H1138" t="s">
        <v>3474</v>
      </c>
      <c r="I1138" t="s">
        <v>88</v>
      </c>
      <c r="J1138" t="s">
        <v>3475</v>
      </c>
      <c r="K1138" t="s">
        <v>3476</v>
      </c>
      <c r="L1138" s="1">
        <v>46050</v>
      </c>
      <c r="M1138" t="s">
        <v>15</v>
      </c>
      <c r="N1138" t="s">
        <v>45</v>
      </c>
      <c r="O1138" t="s">
        <v>0</v>
      </c>
      <c r="P1138" t="s">
        <v>3477</v>
      </c>
      <c r="Q1138" t="s">
        <v>3478</v>
      </c>
      <c r="R1138" s="2">
        <v>47</v>
      </c>
      <c r="S1138" s="37">
        <f>Tabla1[[#This Row],[Valor total]]/'T.C.'!$B$4</f>
        <v>1958.3333333333333</v>
      </c>
      <c r="T1138" t="s">
        <v>11</v>
      </c>
      <c r="U1138" t="s">
        <v>3</v>
      </c>
    </row>
    <row r="1139" spans="1:21" x14ac:dyDescent="0.25">
      <c r="A1139" t="s">
        <v>86</v>
      </c>
      <c r="B1139" t="str">
        <f>LEFT(Tabla1[[#This Row],[Organización compras]],2)</f>
        <v>CL</v>
      </c>
      <c r="C1139" t="s">
        <v>339</v>
      </c>
      <c r="D1139">
        <v>602</v>
      </c>
      <c r="E1139" t="str">
        <f>VLOOKUP(Tabla1[[#This Row],[Grupo de compras]],'Grupo compras'!$A$1:$B$115,2,FALSE)</f>
        <v>CL Ops Mall</v>
      </c>
      <c r="F1139" t="s">
        <v>220</v>
      </c>
      <c r="H1139" t="s">
        <v>12627</v>
      </c>
      <c r="I1139" t="s">
        <v>88</v>
      </c>
      <c r="J1139" t="s">
        <v>12628</v>
      </c>
      <c r="K1139" t="s">
        <v>12629</v>
      </c>
      <c r="L1139" s="1">
        <v>46098</v>
      </c>
      <c r="M1139" t="s">
        <v>220</v>
      </c>
      <c r="N1139" t="s">
        <v>1</v>
      </c>
      <c r="O1139" t="s">
        <v>0</v>
      </c>
      <c r="P1139" t="s">
        <v>7958</v>
      </c>
      <c r="Q1139" t="s">
        <v>7959</v>
      </c>
      <c r="R1139" s="2">
        <v>1806000</v>
      </c>
      <c r="S1139" s="37">
        <f>Tabla1[[#This Row],[Valor total]]/'T.C.'!$B$3</f>
        <v>1950.4714179257612</v>
      </c>
      <c r="T1139" t="s">
        <v>6</v>
      </c>
      <c r="U1139" t="s">
        <v>3</v>
      </c>
    </row>
    <row r="1140" spans="1:21" x14ac:dyDescent="0.25">
      <c r="A1140" t="s">
        <v>373</v>
      </c>
      <c r="B1140" t="str">
        <f>LEFT(Tabla1[[#This Row],[Organización compras]],2)</f>
        <v>PE</v>
      </c>
      <c r="C1140" t="s">
        <v>340</v>
      </c>
      <c r="D1140">
        <v>815</v>
      </c>
      <c r="E1140" t="str">
        <f>VLOOKUP(Tabla1[[#This Row],[Grupo de compras]],'Grupo compras'!$A$1:$B$115,2,FALSE)</f>
        <v>PE Gcia Centro Com</v>
      </c>
      <c r="F1140" t="s">
        <v>12304</v>
      </c>
      <c r="H1140" t="s">
        <v>12305</v>
      </c>
      <c r="I1140" t="s">
        <v>88</v>
      </c>
      <c r="J1140" t="s">
        <v>12306</v>
      </c>
      <c r="K1140" t="s">
        <v>12307</v>
      </c>
      <c r="L1140" s="1">
        <v>46093</v>
      </c>
      <c r="M1140" t="s">
        <v>12308</v>
      </c>
      <c r="N1140" t="s">
        <v>1</v>
      </c>
      <c r="O1140" t="s">
        <v>12309</v>
      </c>
      <c r="P1140" t="s">
        <v>2541</v>
      </c>
      <c r="Q1140" t="s">
        <v>2542</v>
      </c>
      <c r="R1140" s="2">
        <v>1947</v>
      </c>
      <c r="S1140" s="37">
        <f>Tabla1[[#This Row],[Valor total]]</f>
        <v>1947</v>
      </c>
      <c r="T1140" t="s">
        <v>662</v>
      </c>
      <c r="U1140" t="s">
        <v>3</v>
      </c>
    </row>
    <row r="1141" spans="1:21" x14ac:dyDescent="0.25">
      <c r="A1141" t="s">
        <v>64</v>
      </c>
      <c r="B1141" t="str">
        <f>LEFT(Tabla1[[#This Row],[Organización compras]],2)</f>
        <v>CO</v>
      </c>
      <c r="C1141" t="s">
        <v>338</v>
      </c>
      <c r="D1141">
        <v>704</v>
      </c>
      <c r="E1141" t="str">
        <f>VLOOKUP(Tabla1[[#This Row],[Grupo de compras]],'Grupo compras'!$A$1:$B$115,2,FALSE)</f>
        <v>CO Mktg Mall</v>
      </c>
      <c r="F1141" t="s">
        <v>65</v>
      </c>
      <c r="H1141" t="s">
        <v>12112</v>
      </c>
      <c r="I1141" t="s">
        <v>88</v>
      </c>
      <c r="J1141" t="s">
        <v>12113</v>
      </c>
      <c r="K1141" t="s">
        <v>12114</v>
      </c>
      <c r="L1141" s="1">
        <v>46097</v>
      </c>
      <c r="M1141" t="s">
        <v>66</v>
      </c>
      <c r="N1141" t="s">
        <v>1</v>
      </c>
      <c r="O1141" t="s">
        <v>67</v>
      </c>
      <c r="P1141" t="s">
        <v>8206</v>
      </c>
      <c r="Q1141" t="s">
        <v>8207</v>
      </c>
      <c r="R1141" s="2">
        <v>7153878</v>
      </c>
      <c r="S1141" s="37">
        <f>Tabla1[[#This Row],[Valor total]]/'T.C.'!$B$5</f>
        <v>1945.0456769983687</v>
      </c>
      <c r="T1141" t="s">
        <v>18</v>
      </c>
      <c r="U1141" t="s">
        <v>3</v>
      </c>
    </row>
    <row r="1142" spans="1:21" x14ac:dyDescent="0.25">
      <c r="A1142" t="s">
        <v>19</v>
      </c>
      <c r="B1142" t="str">
        <f>LEFT(Tabla1[[#This Row],[Organización compras]],2)</f>
        <v>CL</v>
      </c>
      <c r="C1142" t="s">
        <v>339</v>
      </c>
      <c r="D1142">
        <v>602</v>
      </c>
      <c r="E1142" t="str">
        <f>VLOOKUP(Tabla1[[#This Row],[Grupo de compras]],'Grupo compras'!$A$1:$B$115,2,FALSE)</f>
        <v>CL Ops Mall</v>
      </c>
      <c r="F1142" t="s">
        <v>20</v>
      </c>
      <c r="G1142" t="str">
        <f>LEFT(Tabla1[[#This Row],[Solicitud de pedido]],2)</f>
        <v>14</v>
      </c>
      <c r="H1142" t="s">
        <v>3479</v>
      </c>
      <c r="I1142" t="s">
        <v>88</v>
      </c>
      <c r="J1142" t="s">
        <v>3480</v>
      </c>
      <c r="K1142" t="s">
        <v>3481</v>
      </c>
      <c r="L1142" s="1">
        <v>46069</v>
      </c>
      <c r="M1142" t="s">
        <v>21</v>
      </c>
      <c r="N1142" t="s">
        <v>46</v>
      </c>
      <c r="O1142" t="s">
        <v>0</v>
      </c>
      <c r="P1142" t="s">
        <v>3482</v>
      </c>
      <c r="Q1142" t="s">
        <v>3483</v>
      </c>
      <c r="R1142" s="2">
        <v>1800000</v>
      </c>
      <c r="S1142" s="37">
        <f>Tabla1[[#This Row],[Valor total]]/'T.C.'!$B$3</f>
        <v>1943.9914464376359</v>
      </c>
      <c r="T1142" t="s">
        <v>6</v>
      </c>
      <c r="U1142" t="s">
        <v>3</v>
      </c>
    </row>
    <row r="1143" spans="1:21" x14ac:dyDescent="0.25">
      <c r="A1143" t="s">
        <v>19</v>
      </c>
      <c r="B1143" t="str">
        <f>LEFT(Tabla1[[#This Row],[Organización compras]],2)</f>
        <v>CL</v>
      </c>
      <c r="C1143" t="s">
        <v>339</v>
      </c>
      <c r="D1143">
        <v>602</v>
      </c>
      <c r="E1143" t="str">
        <f>VLOOKUP(Tabla1[[#This Row],[Grupo de compras]],'Grupo compras'!$A$1:$B$115,2,FALSE)</f>
        <v>CL Ops Mall</v>
      </c>
      <c r="F1143" t="s">
        <v>20</v>
      </c>
      <c r="G1143" t="str">
        <f>LEFT(Tabla1[[#This Row],[Solicitud de pedido]],2)</f>
        <v>14</v>
      </c>
      <c r="H1143" t="s">
        <v>3479</v>
      </c>
      <c r="I1143" t="s">
        <v>89</v>
      </c>
      <c r="J1143" t="s">
        <v>3480</v>
      </c>
      <c r="K1143" t="s">
        <v>3484</v>
      </c>
      <c r="L1143" s="1">
        <v>46069</v>
      </c>
      <c r="M1143" t="s">
        <v>21</v>
      </c>
      <c r="N1143" t="s">
        <v>46</v>
      </c>
      <c r="O1143" t="s">
        <v>0</v>
      </c>
      <c r="P1143" t="s">
        <v>3482</v>
      </c>
      <c r="Q1143" t="s">
        <v>3483</v>
      </c>
      <c r="R1143" s="2">
        <v>1800000</v>
      </c>
      <c r="S1143" s="37">
        <f>Tabla1[[#This Row],[Valor total]]/'T.C.'!$B$3</f>
        <v>1943.9914464376359</v>
      </c>
      <c r="T1143" t="s">
        <v>6</v>
      </c>
      <c r="U1143" t="s">
        <v>3</v>
      </c>
    </row>
    <row r="1144" spans="1:21" x14ac:dyDescent="0.25">
      <c r="A1144" t="s">
        <v>19</v>
      </c>
      <c r="B1144" t="str">
        <f>LEFT(Tabla1[[#This Row],[Organización compras]],2)</f>
        <v>CL</v>
      </c>
      <c r="C1144" t="s">
        <v>339</v>
      </c>
      <c r="D1144">
        <v>602</v>
      </c>
      <c r="E1144" t="str">
        <f>VLOOKUP(Tabla1[[#This Row],[Grupo de compras]],'Grupo compras'!$A$1:$B$115,2,FALSE)</f>
        <v>CL Ops Mall</v>
      </c>
      <c r="F1144" t="s">
        <v>20</v>
      </c>
      <c r="G1144" t="str">
        <f>LEFT(Tabla1[[#This Row],[Solicitud de pedido]],2)</f>
        <v>14</v>
      </c>
      <c r="H1144" t="s">
        <v>3479</v>
      </c>
      <c r="I1144" t="s">
        <v>99</v>
      </c>
      <c r="J1144" t="s">
        <v>3480</v>
      </c>
      <c r="K1144" t="s">
        <v>3485</v>
      </c>
      <c r="L1144" s="1">
        <v>46069</v>
      </c>
      <c r="M1144" t="s">
        <v>21</v>
      </c>
      <c r="N1144" t="s">
        <v>46</v>
      </c>
      <c r="O1144" t="s">
        <v>0</v>
      </c>
      <c r="P1144" t="s">
        <v>3482</v>
      </c>
      <c r="Q1144" t="s">
        <v>3483</v>
      </c>
      <c r="R1144" s="2">
        <v>1800000</v>
      </c>
      <c r="S1144" s="37">
        <f>Tabla1[[#This Row],[Valor total]]/'T.C.'!$B$3</f>
        <v>1943.9914464376359</v>
      </c>
      <c r="T1144" t="s">
        <v>6</v>
      </c>
      <c r="U1144" t="s">
        <v>3</v>
      </c>
    </row>
    <row r="1145" spans="1:21" x14ac:dyDescent="0.25">
      <c r="A1145" t="s">
        <v>19</v>
      </c>
      <c r="B1145" t="str">
        <f>LEFT(Tabla1[[#This Row],[Organización compras]],2)</f>
        <v>CL</v>
      </c>
      <c r="C1145" t="s">
        <v>339</v>
      </c>
      <c r="D1145">
        <v>602</v>
      </c>
      <c r="E1145" t="str">
        <f>VLOOKUP(Tabla1[[#This Row],[Grupo de compras]],'Grupo compras'!$A$1:$B$115,2,FALSE)</f>
        <v>CL Ops Mall</v>
      </c>
      <c r="F1145" t="s">
        <v>20</v>
      </c>
      <c r="G1145" t="str">
        <f>LEFT(Tabla1[[#This Row],[Solicitud de pedido]],2)</f>
        <v>14</v>
      </c>
      <c r="H1145" t="s">
        <v>3479</v>
      </c>
      <c r="I1145" t="s">
        <v>100</v>
      </c>
      <c r="J1145" t="s">
        <v>3480</v>
      </c>
      <c r="K1145" t="s">
        <v>3486</v>
      </c>
      <c r="L1145" s="1">
        <v>46069</v>
      </c>
      <c r="M1145" t="s">
        <v>21</v>
      </c>
      <c r="N1145" t="s">
        <v>46</v>
      </c>
      <c r="O1145" t="s">
        <v>0</v>
      </c>
      <c r="P1145" t="s">
        <v>3482</v>
      </c>
      <c r="Q1145" t="s">
        <v>3483</v>
      </c>
      <c r="R1145" s="2">
        <v>1800000</v>
      </c>
      <c r="S1145" s="37">
        <f>Tabla1[[#This Row],[Valor total]]/'T.C.'!$B$3</f>
        <v>1943.9914464376359</v>
      </c>
      <c r="T1145" t="s">
        <v>6</v>
      </c>
      <c r="U1145" t="s">
        <v>3</v>
      </c>
    </row>
    <row r="1146" spans="1:21" x14ac:dyDescent="0.25">
      <c r="A1146" t="s">
        <v>19</v>
      </c>
      <c r="B1146" t="str">
        <f>LEFT(Tabla1[[#This Row],[Organización compras]],2)</f>
        <v>CL</v>
      </c>
      <c r="C1146" t="s">
        <v>339</v>
      </c>
      <c r="D1146">
        <v>602</v>
      </c>
      <c r="E1146" t="str">
        <f>VLOOKUP(Tabla1[[#This Row],[Grupo de compras]],'Grupo compras'!$A$1:$B$115,2,FALSE)</f>
        <v>CL Ops Mall</v>
      </c>
      <c r="F1146" t="s">
        <v>20</v>
      </c>
      <c r="G1146" t="str">
        <f>LEFT(Tabla1[[#This Row],[Solicitud de pedido]],2)</f>
        <v>14</v>
      </c>
      <c r="H1146" t="s">
        <v>3479</v>
      </c>
      <c r="I1146" t="s">
        <v>101</v>
      </c>
      <c r="J1146" t="s">
        <v>3480</v>
      </c>
      <c r="K1146" t="s">
        <v>3487</v>
      </c>
      <c r="L1146" s="1">
        <v>46069</v>
      </c>
      <c r="M1146" t="s">
        <v>21</v>
      </c>
      <c r="N1146" t="s">
        <v>46</v>
      </c>
      <c r="O1146" t="s">
        <v>0</v>
      </c>
      <c r="P1146" t="s">
        <v>3482</v>
      </c>
      <c r="Q1146" t="s">
        <v>3483</v>
      </c>
      <c r="R1146" s="2">
        <v>1800000</v>
      </c>
      <c r="S1146" s="37">
        <f>Tabla1[[#This Row],[Valor total]]/'T.C.'!$B$3</f>
        <v>1943.9914464376359</v>
      </c>
      <c r="T1146" t="s">
        <v>6</v>
      </c>
      <c r="U1146" t="s">
        <v>3</v>
      </c>
    </row>
    <row r="1147" spans="1:21" x14ac:dyDescent="0.25">
      <c r="A1147" t="s">
        <v>19</v>
      </c>
      <c r="B1147" t="str">
        <f>LEFT(Tabla1[[#This Row],[Organización compras]],2)</f>
        <v>CL</v>
      </c>
      <c r="C1147" t="s">
        <v>339</v>
      </c>
      <c r="D1147">
        <v>602</v>
      </c>
      <c r="E1147" t="str">
        <f>VLOOKUP(Tabla1[[#This Row],[Grupo de compras]],'Grupo compras'!$A$1:$B$115,2,FALSE)</f>
        <v>CL Ops Mall</v>
      </c>
      <c r="F1147" t="s">
        <v>20</v>
      </c>
      <c r="G1147" t="str">
        <f>LEFT(Tabla1[[#This Row],[Solicitud de pedido]],2)</f>
        <v>14</v>
      </c>
      <c r="H1147" t="s">
        <v>3479</v>
      </c>
      <c r="I1147" t="s">
        <v>102</v>
      </c>
      <c r="J1147" t="s">
        <v>3480</v>
      </c>
      <c r="K1147" t="s">
        <v>3488</v>
      </c>
      <c r="L1147" s="1">
        <v>46069</v>
      </c>
      <c r="M1147" t="s">
        <v>21</v>
      </c>
      <c r="N1147" t="s">
        <v>46</v>
      </c>
      <c r="O1147" t="s">
        <v>0</v>
      </c>
      <c r="P1147" t="s">
        <v>3482</v>
      </c>
      <c r="Q1147" t="s">
        <v>3483</v>
      </c>
      <c r="R1147" s="2">
        <v>1800000</v>
      </c>
      <c r="S1147" s="37">
        <f>Tabla1[[#This Row],[Valor total]]/'T.C.'!$B$3</f>
        <v>1943.9914464376359</v>
      </c>
      <c r="T1147" t="s">
        <v>6</v>
      </c>
      <c r="U1147" t="s">
        <v>3</v>
      </c>
    </row>
    <row r="1148" spans="1:21" x14ac:dyDescent="0.25">
      <c r="A1148" t="s">
        <v>19</v>
      </c>
      <c r="B1148" t="str">
        <f>LEFT(Tabla1[[#This Row],[Organización compras]],2)</f>
        <v>CL</v>
      </c>
      <c r="C1148" t="s">
        <v>339</v>
      </c>
      <c r="D1148">
        <v>602</v>
      </c>
      <c r="E1148" t="str">
        <f>VLOOKUP(Tabla1[[#This Row],[Grupo de compras]],'Grupo compras'!$A$1:$B$115,2,FALSE)</f>
        <v>CL Ops Mall</v>
      </c>
      <c r="F1148" t="s">
        <v>20</v>
      </c>
      <c r="G1148" t="str">
        <f>LEFT(Tabla1[[#This Row],[Solicitud de pedido]],2)</f>
        <v>14</v>
      </c>
      <c r="H1148" t="s">
        <v>3479</v>
      </c>
      <c r="I1148" t="s">
        <v>103</v>
      </c>
      <c r="J1148" t="s">
        <v>3480</v>
      </c>
      <c r="K1148" t="s">
        <v>3489</v>
      </c>
      <c r="L1148" s="1">
        <v>46069</v>
      </c>
      <c r="M1148" t="s">
        <v>21</v>
      </c>
      <c r="N1148" t="s">
        <v>46</v>
      </c>
      <c r="O1148" t="s">
        <v>0</v>
      </c>
      <c r="P1148" t="s">
        <v>3482</v>
      </c>
      <c r="Q1148" t="s">
        <v>3483</v>
      </c>
      <c r="R1148" s="2">
        <v>1800000</v>
      </c>
      <c r="S1148" s="37">
        <f>Tabla1[[#This Row],[Valor total]]/'T.C.'!$B$3</f>
        <v>1943.9914464376359</v>
      </c>
      <c r="T1148" t="s">
        <v>6</v>
      </c>
      <c r="U1148" t="s">
        <v>3</v>
      </c>
    </row>
    <row r="1149" spans="1:21" x14ac:dyDescent="0.25">
      <c r="A1149" t="s">
        <v>19</v>
      </c>
      <c r="B1149" t="str">
        <f>LEFT(Tabla1[[#This Row],[Organización compras]],2)</f>
        <v>CL</v>
      </c>
      <c r="C1149" t="s">
        <v>339</v>
      </c>
      <c r="D1149">
        <v>602</v>
      </c>
      <c r="E1149" t="str">
        <f>VLOOKUP(Tabla1[[#This Row],[Grupo de compras]],'Grupo compras'!$A$1:$B$115,2,FALSE)</f>
        <v>CL Ops Mall</v>
      </c>
      <c r="F1149" t="s">
        <v>20</v>
      </c>
      <c r="G1149" t="str">
        <f>LEFT(Tabla1[[#This Row],[Solicitud de pedido]],2)</f>
        <v>14</v>
      </c>
      <c r="H1149" t="s">
        <v>3479</v>
      </c>
      <c r="I1149" t="s">
        <v>104</v>
      </c>
      <c r="J1149" t="s">
        <v>3480</v>
      </c>
      <c r="K1149" t="s">
        <v>3490</v>
      </c>
      <c r="L1149" s="1">
        <v>46069</v>
      </c>
      <c r="M1149" t="s">
        <v>21</v>
      </c>
      <c r="N1149" t="s">
        <v>46</v>
      </c>
      <c r="O1149" t="s">
        <v>0</v>
      </c>
      <c r="P1149" t="s">
        <v>3482</v>
      </c>
      <c r="Q1149" t="s">
        <v>3483</v>
      </c>
      <c r="R1149" s="2">
        <v>1800000</v>
      </c>
      <c r="S1149" s="37">
        <f>Tabla1[[#This Row],[Valor total]]/'T.C.'!$B$3</f>
        <v>1943.9914464376359</v>
      </c>
      <c r="T1149" t="s">
        <v>6</v>
      </c>
      <c r="U1149" t="s">
        <v>3</v>
      </c>
    </row>
    <row r="1150" spans="1:21" x14ac:dyDescent="0.25">
      <c r="A1150" t="s">
        <v>19</v>
      </c>
      <c r="B1150" t="str">
        <f>LEFT(Tabla1[[#This Row],[Organización compras]],2)</f>
        <v>CL</v>
      </c>
      <c r="C1150" t="s">
        <v>339</v>
      </c>
      <c r="D1150">
        <v>602</v>
      </c>
      <c r="E1150" t="str">
        <f>VLOOKUP(Tabla1[[#This Row],[Grupo de compras]],'Grupo compras'!$A$1:$B$115,2,FALSE)</f>
        <v>CL Ops Mall</v>
      </c>
      <c r="F1150" t="s">
        <v>20</v>
      </c>
      <c r="G1150" t="str">
        <f>LEFT(Tabla1[[#This Row],[Solicitud de pedido]],2)</f>
        <v>14</v>
      </c>
      <c r="H1150" t="s">
        <v>3479</v>
      </c>
      <c r="I1150" t="s">
        <v>105</v>
      </c>
      <c r="J1150" t="s">
        <v>3480</v>
      </c>
      <c r="K1150" t="s">
        <v>3491</v>
      </c>
      <c r="L1150" s="1">
        <v>46069</v>
      </c>
      <c r="M1150" t="s">
        <v>21</v>
      </c>
      <c r="N1150" t="s">
        <v>46</v>
      </c>
      <c r="O1150" t="s">
        <v>0</v>
      </c>
      <c r="P1150" t="s">
        <v>3482</v>
      </c>
      <c r="Q1150" t="s">
        <v>3483</v>
      </c>
      <c r="R1150" s="2">
        <v>1800000</v>
      </c>
      <c r="S1150" s="37">
        <f>Tabla1[[#This Row],[Valor total]]/'T.C.'!$B$3</f>
        <v>1943.9914464376359</v>
      </c>
      <c r="T1150" t="s">
        <v>6</v>
      </c>
      <c r="U1150" t="s">
        <v>3</v>
      </c>
    </row>
    <row r="1151" spans="1:21" x14ac:dyDescent="0.25">
      <c r="A1151" t="s">
        <v>19</v>
      </c>
      <c r="B1151" t="str">
        <f>LEFT(Tabla1[[#This Row],[Organización compras]],2)</f>
        <v>CL</v>
      </c>
      <c r="C1151" t="s">
        <v>339</v>
      </c>
      <c r="D1151">
        <v>602</v>
      </c>
      <c r="E1151" t="str">
        <f>VLOOKUP(Tabla1[[#This Row],[Grupo de compras]],'Grupo compras'!$A$1:$B$115,2,FALSE)</f>
        <v>CL Ops Mall</v>
      </c>
      <c r="F1151" t="s">
        <v>20</v>
      </c>
      <c r="G1151" t="str">
        <f>LEFT(Tabla1[[#This Row],[Solicitud de pedido]],2)</f>
        <v>14</v>
      </c>
      <c r="H1151" t="s">
        <v>3479</v>
      </c>
      <c r="I1151" t="s">
        <v>106</v>
      </c>
      <c r="J1151" t="s">
        <v>3480</v>
      </c>
      <c r="K1151" t="s">
        <v>3492</v>
      </c>
      <c r="L1151" s="1">
        <v>46069</v>
      </c>
      <c r="M1151" t="s">
        <v>21</v>
      </c>
      <c r="N1151" t="s">
        <v>46</v>
      </c>
      <c r="O1151" t="s">
        <v>0</v>
      </c>
      <c r="P1151" t="s">
        <v>3482</v>
      </c>
      <c r="Q1151" t="s">
        <v>3483</v>
      </c>
      <c r="R1151" s="2">
        <v>1800000</v>
      </c>
      <c r="S1151" s="37">
        <f>Tabla1[[#This Row],[Valor total]]/'T.C.'!$B$3</f>
        <v>1943.9914464376359</v>
      </c>
      <c r="T1151" t="s">
        <v>6</v>
      </c>
      <c r="U1151" t="s">
        <v>3</v>
      </c>
    </row>
    <row r="1152" spans="1:21" x14ac:dyDescent="0.25">
      <c r="A1152" t="s">
        <v>19</v>
      </c>
      <c r="B1152" t="str">
        <f>LEFT(Tabla1[[#This Row],[Organización compras]],2)</f>
        <v>CL</v>
      </c>
      <c r="C1152" t="s">
        <v>339</v>
      </c>
      <c r="D1152">
        <v>602</v>
      </c>
      <c r="E1152" t="str">
        <f>VLOOKUP(Tabla1[[#This Row],[Grupo de compras]],'Grupo compras'!$A$1:$B$115,2,FALSE)</f>
        <v>CL Ops Mall</v>
      </c>
      <c r="F1152" t="s">
        <v>20</v>
      </c>
      <c r="G1152" t="str">
        <f>LEFT(Tabla1[[#This Row],[Solicitud de pedido]],2)</f>
        <v>14</v>
      </c>
      <c r="H1152" t="s">
        <v>3479</v>
      </c>
      <c r="I1152" t="s">
        <v>107</v>
      </c>
      <c r="J1152" t="s">
        <v>3480</v>
      </c>
      <c r="K1152" t="s">
        <v>3493</v>
      </c>
      <c r="L1152" s="1">
        <v>46069</v>
      </c>
      <c r="M1152" t="s">
        <v>21</v>
      </c>
      <c r="N1152" t="s">
        <v>46</v>
      </c>
      <c r="O1152" t="s">
        <v>0</v>
      </c>
      <c r="P1152" t="s">
        <v>3482</v>
      </c>
      <c r="Q1152" t="s">
        <v>3483</v>
      </c>
      <c r="R1152" s="2">
        <v>1800000</v>
      </c>
      <c r="S1152" s="37">
        <f>Tabla1[[#This Row],[Valor total]]/'T.C.'!$B$3</f>
        <v>1943.9914464376359</v>
      </c>
      <c r="T1152" t="s">
        <v>6</v>
      </c>
      <c r="U1152" t="s">
        <v>3</v>
      </c>
    </row>
    <row r="1153" spans="1:21" x14ac:dyDescent="0.25">
      <c r="A1153" t="s">
        <v>19</v>
      </c>
      <c r="B1153" t="str">
        <f>LEFT(Tabla1[[#This Row],[Organización compras]],2)</f>
        <v>CL</v>
      </c>
      <c r="C1153" t="s">
        <v>339</v>
      </c>
      <c r="D1153">
        <v>602</v>
      </c>
      <c r="E1153" t="str">
        <f>VLOOKUP(Tabla1[[#This Row],[Grupo de compras]],'Grupo compras'!$A$1:$B$115,2,FALSE)</f>
        <v>CL Ops Mall</v>
      </c>
      <c r="F1153" t="s">
        <v>20</v>
      </c>
      <c r="G1153" t="str">
        <f>LEFT(Tabla1[[#This Row],[Solicitud de pedido]],2)</f>
        <v>14</v>
      </c>
      <c r="H1153" t="s">
        <v>3479</v>
      </c>
      <c r="I1153" t="s">
        <v>1502</v>
      </c>
      <c r="J1153" t="s">
        <v>3480</v>
      </c>
      <c r="K1153" t="s">
        <v>3494</v>
      </c>
      <c r="L1153" s="1">
        <v>46069</v>
      </c>
      <c r="M1153" t="s">
        <v>21</v>
      </c>
      <c r="N1153" t="s">
        <v>46</v>
      </c>
      <c r="O1153" t="s">
        <v>0</v>
      </c>
      <c r="P1153" t="s">
        <v>3482</v>
      </c>
      <c r="Q1153" t="s">
        <v>3483</v>
      </c>
      <c r="R1153" s="2">
        <v>1800000</v>
      </c>
      <c r="S1153" s="37">
        <f>Tabla1[[#This Row],[Valor total]]/'T.C.'!$B$3</f>
        <v>1943.9914464376359</v>
      </c>
      <c r="T1153" t="s">
        <v>6</v>
      </c>
      <c r="U1153" t="s">
        <v>3</v>
      </c>
    </row>
    <row r="1154" spans="1:21" x14ac:dyDescent="0.25">
      <c r="A1154" t="s">
        <v>717</v>
      </c>
      <c r="B1154" t="str">
        <f>LEFT(Tabla1[[#This Row],[Organización compras]],2)</f>
        <v>PE</v>
      </c>
      <c r="C1154" t="s">
        <v>340</v>
      </c>
      <c r="D1154">
        <v>801</v>
      </c>
      <c r="E1154" t="str">
        <f>VLOOKUP(Tabla1[[#This Row],[Grupo de compras]],'Grupo compras'!$A$1:$B$115,2,FALSE)</f>
        <v>PE Center Manager</v>
      </c>
      <c r="F1154" t="s">
        <v>1233</v>
      </c>
      <c r="G1154" t="str">
        <f>LEFT(Tabla1[[#This Row],[Solicitud de pedido]],2)</f>
        <v>12</v>
      </c>
      <c r="H1154" t="s">
        <v>3495</v>
      </c>
      <c r="I1154" t="s">
        <v>88</v>
      </c>
      <c r="J1154" t="s">
        <v>3496</v>
      </c>
      <c r="K1154" t="s">
        <v>3497</v>
      </c>
      <c r="L1154" s="1">
        <v>46091</v>
      </c>
      <c r="M1154" t="s">
        <v>43</v>
      </c>
      <c r="N1154" t="s">
        <v>1</v>
      </c>
      <c r="O1154" t="s">
        <v>0</v>
      </c>
      <c r="P1154" t="s">
        <v>931</v>
      </c>
      <c r="Q1154" t="s">
        <v>932</v>
      </c>
      <c r="R1154" s="2">
        <v>6700</v>
      </c>
      <c r="S1154" s="37">
        <f>Tabla1[[#This Row],[Valor total]]/'T.C.'!$B$2</f>
        <v>1942.0289855072463</v>
      </c>
      <c r="T1154" t="s">
        <v>2</v>
      </c>
      <c r="U1154" t="s">
        <v>3</v>
      </c>
    </row>
    <row r="1155" spans="1:21" x14ac:dyDescent="0.25">
      <c r="A1155" t="s">
        <v>83</v>
      </c>
      <c r="B1155" t="str">
        <f>LEFT(Tabla1[[#This Row],[Organización compras]],2)</f>
        <v>CL</v>
      </c>
      <c r="C1155" t="s">
        <v>339</v>
      </c>
      <c r="D1155">
        <v>602</v>
      </c>
      <c r="E1155" t="str">
        <f>VLOOKUP(Tabla1[[#This Row],[Grupo de compras]],'Grupo compras'!$A$1:$B$115,2,FALSE)</f>
        <v>CL Ops Mall</v>
      </c>
      <c r="F1155" t="s">
        <v>224</v>
      </c>
      <c r="G1155" t="str">
        <f>LEFT(Tabla1[[#This Row],[Solicitud de pedido]],2)</f>
        <v>12</v>
      </c>
      <c r="H1155" t="s">
        <v>3498</v>
      </c>
      <c r="I1155" t="s">
        <v>88</v>
      </c>
      <c r="J1155" t="s">
        <v>3499</v>
      </c>
      <c r="K1155" t="s">
        <v>3500</v>
      </c>
      <c r="L1155" s="1">
        <v>46071</v>
      </c>
      <c r="M1155" t="s">
        <v>214</v>
      </c>
      <c r="N1155" t="s">
        <v>1</v>
      </c>
      <c r="O1155" t="s">
        <v>0</v>
      </c>
      <c r="P1155" t="s">
        <v>1134</v>
      </c>
      <c r="Q1155" t="s">
        <v>1135</v>
      </c>
      <c r="R1155" s="2">
        <v>1795000</v>
      </c>
      <c r="S1155" s="37">
        <f>Tabla1[[#This Row],[Valor total]]/'T.C.'!$B$3</f>
        <v>1938.5914701975312</v>
      </c>
      <c r="T1155" t="s">
        <v>6</v>
      </c>
      <c r="U1155" t="s">
        <v>3</v>
      </c>
    </row>
    <row r="1156" spans="1:21" x14ac:dyDescent="0.25">
      <c r="A1156" t="s">
        <v>717</v>
      </c>
      <c r="B1156" t="str">
        <f>LEFT(Tabla1[[#This Row],[Organización compras]],2)</f>
        <v>PE</v>
      </c>
      <c r="C1156" t="s">
        <v>340</v>
      </c>
      <c r="D1156">
        <v>801</v>
      </c>
      <c r="E1156" t="str">
        <f>VLOOKUP(Tabla1[[#This Row],[Grupo de compras]],'Grupo compras'!$A$1:$B$115,2,FALSE)</f>
        <v>PE Center Manager</v>
      </c>
      <c r="F1156" t="s">
        <v>1233</v>
      </c>
      <c r="G1156" t="str">
        <f>LEFT(Tabla1[[#This Row],[Solicitud de pedido]],2)</f>
        <v>12</v>
      </c>
      <c r="H1156" t="s">
        <v>3501</v>
      </c>
      <c r="I1156" t="s">
        <v>88</v>
      </c>
      <c r="J1156" t="s">
        <v>3502</v>
      </c>
      <c r="K1156" t="s">
        <v>3503</v>
      </c>
      <c r="L1156" s="1">
        <v>46056</v>
      </c>
      <c r="M1156" t="s">
        <v>819</v>
      </c>
      <c r="N1156" t="s">
        <v>1</v>
      </c>
      <c r="O1156" t="s">
        <v>0</v>
      </c>
      <c r="P1156" t="s">
        <v>1011</v>
      </c>
      <c r="Q1156" t="s">
        <v>1012</v>
      </c>
      <c r="R1156" s="2">
        <v>6680.64</v>
      </c>
      <c r="S1156" s="37">
        <f>Tabla1[[#This Row],[Valor total]]/'T.C.'!$B$2</f>
        <v>1936.4173913043478</v>
      </c>
      <c r="T1156" t="s">
        <v>2</v>
      </c>
      <c r="U1156" t="s">
        <v>3</v>
      </c>
    </row>
    <row r="1157" spans="1:21" x14ac:dyDescent="0.25">
      <c r="A1157" t="s">
        <v>717</v>
      </c>
      <c r="B1157" t="str">
        <f>LEFT(Tabla1[[#This Row],[Organización compras]],2)</f>
        <v>PE</v>
      </c>
      <c r="C1157" t="s">
        <v>340</v>
      </c>
      <c r="D1157">
        <v>801</v>
      </c>
      <c r="E1157" t="str">
        <f>VLOOKUP(Tabla1[[#This Row],[Grupo de compras]],'Grupo compras'!$A$1:$B$115,2,FALSE)</f>
        <v>PE Center Manager</v>
      </c>
      <c r="F1157" t="s">
        <v>1233</v>
      </c>
      <c r="G1157" t="str">
        <f>LEFT(Tabla1[[#This Row],[Solicitud de pedido]],2)</f>
        <v>12</v>
      </c>
      <c r="H1157" t="s">
        <v>3504</v>
      </c>
      <c r="I1157" t="s">
        <v>88</v>
      </c>
      <c r="J1157" t="s">
        <v>3505</v>
      </c>
      <c r="K1157" t="s">
        <v>3506</v>
      </c>
      <c r="L1157" s="1">
        <v>46035</v>
      </c>
      <c r="M1157" t="s">
        <v>819</v>
      </c>
      <c r="N1157" t="s">
        <v>1</v>
      </c>
      <c r="O1157" t="s">
        <v>0</v>
      </c>
      <c r="P1157" t="s">
        <v>1237</v>
      </c>
      <c r="Q1157" t="s">
        <v>1238</v>
      </c>
      <c r="R1157" s="2">
        <v>6625.01</v>
      </c>
      <c r="S1157" s="37">
        <f>Tabla1[[#This Row],[Valor total]]/'T.C.'!$B$2</f>
        <v>1920.2927536231884</v>
      </c>
      <c r="T1157" t="s">
        <v>2</v>
      </c>
      <c r="U1157" t="s">
        <v>3</v>
      </c>
    </row>
    <row r="1158" spans="1:21" x14ac:dyDescent="0.25">
      <c r="A1158" t="s">
        <v>7</v>
      </c>
      <c r="B1158" t="str">
        <f>LEFT(Tabla1[[#This Row],[Organización compras]],2)</f>
        <v>CL</v>
      </c>
      <c r="C1158" t="s">
        <v>339</v>
      </c>
      <c r="D1158">
        <v>604</v>
      </c>
      <c r="E1158" t="str">
        <f>VLOOKUP(Tabla1[[#This Row],[Grupo de compras]],'Grupo compras'!$A$1:$B$115,2,FALSE)</f>
        <v>CL Marketing Mall</v>
      </c>
      <c r="F1158" t="s">
        <v>59</v>
      </c>
      <c r="G1158" t="str">
        <f>LEFT(Tabla1[[#This Row],[Solicitud de pedido]],2)</f>
        <v>12</v>
      </c>
      <c r="H1158" t="s">
        <v>3507</v>
      </c>
      <c r="I1158" t="s">
        <v>88</v>
      </c>
      <c r="J1158" t="s">
        <v>3508</v>
      </c>
      <c r="K1158" t="s">
        <v>3509</v>
      </c>
      <c r="L1158" s="1">
        <v>46048</v>
      </c>
      <c r="M1158" t="s">
        <v>59</v>
      </c>
      <c r="N1158" t="s">
        <v>1</v>
      </c>
      <c r="O1158" t="s">
        <v>0</v>
      </c>
      <c r="P1158" t="s">
        <v>3510</v>
      </c>
      <c r="Q1158" t="s">
        <v>3511</v>
      </c>
      <c r="R1158" s="2">
        <v>46</v>
      </c>
      <c r="S1158" s="37">
        <f>Tabla1[[#This Row],[Valor total]]/'T.C.'!$B$4</f>
        <v>1916.6666666666665</v>
      </c>
      <c r="T1158" t="s">
        <v>11</v>
      </c>
      <c r="U1158" t="s">
        <v>3</v>
      </c>
    </row>
    <row r="1159" spans="1:21" x14ac:dyDescent="0.25">
      <c r="A1159" t="s">
        <v>380</v>
      </c>
      <c r="B1159" t="str">
        <f>LEFT(Tabla1[[#This Row],[Organización compras]],2)</f>
        <v>PE</v>
      </c>
      <c r="C1159" t="s">
        <v>340</v>
      </c>
      <c r="D1159">
        <v>808</v>
      </c>
      <c r="E1159" t="str">
        <f>VLOOKUP(Tabla1[[#This Row],[Grupo de compras]],'Grupo compras'!$A$1:$B$115,2,FALSE)</f>
        <v>PE Área Legal</v>
      </c>
      <c r="F1159" t="s">
        <v>365</v>
      </c>
      <c r="G1159" t="str">
        <f>LEFT(Tabla1[[#This Row],[Solicitud de pedido]],2)</f>
        <v>12</v>
      </c>
      <c r="H1159" t="s">
        <v>2748</v>
      </c>
      <c r="I1159" t="s">
        <v>88</v>
      </c>
      <c r="J1159" t="s">
        <v>2749</v>
      </c>
      <c r="K1159" t="s">
        <v>3512</v>
      </c>
      <c r="L1159" s="1">
        <v>46051</v>
      </c>
      <c r="M1159" t="s">
        <v>485</v>
      </c>
      <c r="N1159" t="s">
        <v>1</v>
      </c>
      <c r="O1159" t="s">
        <v>0</v>
      </c>
      <c r="P1159" t="s">
        <v>907</v>
      </c>
      <c r="Q1159" t="s">
        <v>908</v>
      </c>
      <c r="R1159" s="2">
        <v>1912.5</v>
      </c>
      <c r="S1159" s="37">
        <f>Tabla1[[#This Row],[Valor total]]</f>
        <v>1912.5</v>
      </c>
      <c r="T1159" t="s">
        <v>662</v>
      </c>
      <c r="U1159" t="s">
        <v>3</v>
      </c>
    </row>
    <row r="1160" spans="1:21" x14ac:dyDescent="0.25">
      <c r="A1160" t="s">
        <v>53</v>
      </c>
      <c r="B1160" t="str">
        <f>LEFT(Tabla1[[#This Row],[Organización compras]],2)</f>
        <v>CO</v>
      </c>
      <c r="C1160" t="s">
        <v>338</v>
      </c>
      <c r="D1160">
        <v>702</v>
      </c>
      <c r="E1160" t="str">
        <f>VLOOKUP(Tabla1[[#This Row],[Grupo de compras]],'Grupo compras'!$A$1:$B$115,2,FALSE)</f>
        <v>CO Ops Mall</v>
      </c>
      <c r="F1160" t="s">
        <v>54</v>
      </c>
      <c r="G1160" t="str">
        <f>LEFT(Tabla1[[#This Row],[Solicitud de pedido]],2)</f>
        <v>12</v>
      </c>
      <c r="H1160" t="s">
        <v>3513</v>
      </c>
      <c r="I1160" t="s">
        <v>88</v>
      </c>
      <c r="J1160" t="s">
        <v>3514</v>
      </c>
      <c r="K1160" t="s">
        <v>3515</v>
      </c>
      <c r="L1160" s="1">
        <v>46050</v>
      </c>
      <c r="M1160" t="s">
        <v>55</v>
      </c>
      <c r="N1160" t="s">
        <v>1</v>
      </c>
      <c r="O1160" t="s">
        <v>0</v>
      </c>
      <c r="P1160" t="s">
        <v>128</v>
      </c>
      <c r="Q1160" t="s">
        <v>129</v>
      </c>
      <c r="R1160" s="2">
        <v>7023873</v>
      </c>
      <c r="S1160" s="37">
        <f>Tabla1[[#This Row],[Valor total]]/'T.C.'!$B$5</f>
        <v>1909.6990212071778</v>
      </c>
      <c r="T1160" t="s">
        <v>18</v>
      </c>
      <c r="U1160" t="s">
        <v>3</v>
      </c>
    </row>
    <row r="1161" spans="1:21" x14ac:dyDescent="0.25">
      <c r="A1161" t="s">
        <v>717</v>
      </c>
      <c r="B1161" t="str">
        <f>LEFT(Tabla1[[#This Row],[Organización compras]],2)</f>
        <v>PE</v>
      </c>
      <c r="C1161" t="s">
        <v>340</v>
      </c>
      <c r="D1161">
        <v>801</v>
      </c>
      <c r="E1161" t="str">
        <f>VLOOKUP(Tabla1[[#This Row],[Grupo de compras]],'Grupo compras'!$A$1:$B$115,2,FALSE)</f>
        <v>PE Center Manager</v>
      </c>
      <c r="F1161" t="s">
        <v>1233</v>
      </c>
      <c r="G1161" t="str">
        <f>LEFT(Tabla1[[#This Row],[Solicitud de pedido]],2)</f>
        <v>12</v>
      </c>
      <c r="H1161" t="s">
        <v>3516</v>
      </c>
      <c r="I1161" t="s">
        <v>88</v>
      </c>
      <c r="J1161" t="s">
        <v>3517</v>
      </c>
      <c r="K1161" t="s">
        <v>3518</v>
      </c>
      <c r="L1161" s="1">
        <v>46055</v>
      </c>
      <c r="M1161" t="s">
        <v>819</v>
      </c>
      <c r="N1161" t="s">
        <v>1</v>
      </c>
      <c r="O1161" t="s">
        <v>0</v>
      </c>
      <c r="P1161" t="s">
        <v>2668</v>
      </c>
      <c r="Q1161" t="s">
        <v>2669</v>
      </c>
      <c r="R1161" s="2">
        <v>6586.8</v>
      </c>
      <c r="S1161" s="37">
        <f>Tabla1[[#This Row],[Valor total]]/'T.C.'!$B$2</f>
        <v>1909.2173913043478</v>
      </c>
      <c r="T1161" t="s">
        <v>2</v>
      </c>
      <c r="U1161" t="s">
        <v>3</v>
      </c>
    </row>
    <row r="1162" spans="1:21" x14ac:dyDescent="0.25">
      <c r="A1162" t="s">
        <v>7</v>
      </c>
      <c r="B1162" t="str">
        <f>LEFT(Tabla1[[#This Row],[Organización compras]],2)</f>
        <v>CL</v>
      </c>
      <c r="C1162" t="s">
        <v>339</v>
      </c>
      <c r="D1162">
        <v>911</v>
      </c>
      <c r="E1162" t="str">
        <f>VLOOKUP(Tabla1[[#This Row],[Grupo de compras]],'Grupo compras'!$A$1:$B$115,2,FALSE)</f>
        <v>Corp A. Finanzas</v>
      </c>
      <c r="F1162" t="s">
        <v>74</v>
      </c>
      <c r="G1162" t="str">
        <f>LEFT(Tabla1[[#This Row],[Solicitud de pedido]],2)</f>
        <v>12</v>
      </c>
      <c r="H1162" t="s">
        <v>3519</v>
      </c>
      <c r="I1162" t="s">
        <v>88</v>
      </c>
      <c r="J1162" t="s">
        <v>3520</v>
      </c>
      <c r="K1162" t="s">
        <v>3521</v>
      </c>
      <c r="L1162" s="1">
        <v>46048</v>
      </c>
      <c r="M1162" t="s">
        <v>10</v>
      </c>
      <c r="N1162" t="s">
        <v>1</v>
      </c>
      <c r="O1162" t="s">
        <v>0</v>
      </c>
      <c r="P1162" t="s">
        <v>3522</v>
      </c>
      <c r="Q1162" t="s">
        <v>3523</v>
      </c>
      <c r="R1162" s="2">
        <v>1766642</v>
      </c>
      <c r="S1162" s="37">
        <f>Tabla1[[#This Row],[Valor total]]/'T.C.'!$B$3</f>
        <v>1907.9649649541543</v>
      </c>
      <c r="T1162" t="s">
        <v>6</v>
      </c>
      <c r="U1162" t="s">
        <v>3</v>
      </c>
    </row>
    <row r="1163" spans="1:21" x14ac:dyDescent="0.25">
      <c r="A1163" t="s">
        <v>16</v>
      </c>
      <c r="B1163" t="str">
        <f>LEFT(Tabla1[[#This Row],[Organización compras]],2)</f>
        <v>PE</v>
      </c>
      <c r="C1163" t="s">
        <v>681</v>
      </c>
      <c r="D1163">
        <v>802</v>
      </c>
      <c r="E1163" t="str">
        <f>VLOOKUP(Tabla1[[#This Row],[Grupo de compras]],'Grupo compras'!$A$1:$B$115,2,FALSE)</f>
        <v>PE Ops Mall</v>
      </c>
      <c r="F1163" t="s">
        <v>37</v>
      </c>
      <c r="G1163" t="str">
        <f>LEFT(Tabla1[[#This Row],[Solicitud de pedido]],2)</f>
        <v>12</v>
      </c>
      <c r="H1163" t="s">
        <v>3524</v>
      </c>
      <c r="I1163" t="s">
        <v>88</v>
      </c>
      <c r="J1163" t="s">
        <v>3525</v>
      </c>
      <c r="K1163" t="s">
        <v>3526</v>
      </c>
      <c r="L1163" s="1">
        <v>46043</v>
      </c>
      <c r="M1163" t="s">
        <v>43</v>
      </c>
      <c r="N1163" t="s">
        <v>1</v>
      </c>
      <c r="O1163" t="s">
        <v>44</v>
      </c>
      <c r="P1163" t="s">
        <v>1807</v>
      </c>
      <c r="Q1163" t="s">
        <v>1808</v>
      </c>
      <c r="R1163" s="2">
        <v>6575.5</v>
      </c>
      <c r="S1163" s="37">
        <f>Tabla1[[#This Row],[Valor total]]/'T.C.'!$B$2</f>
        <v>1905.9420289855072</v>
      </c>
      <c r="T1163" t="s">
        <v>2</v>
      </c>
      <c r="U1163" t="s">
        <v>3</v>
      </c>
    </row>
    <row r="1164" spans="1:21" x14ac:dyDescent="0.25">
      <c r="A1164" t="s">
        <v>17</v>
      </c>
      <c r="B1164" t="str">
        <f>LEFT(Tabla1[[#This Row],[Organización compras]],2)</f>
        <v>CO</v>
      </c>
      <c r="C1164" t="s">
        <v>338</v>
      </c>
      <c r="D1164">
        <v>710</v>
      </c>
      <c r="E1164" t="str">
        <f>VLOOKUP(Tabla1[[#This Row],[Grupo de compras]],'Grupo compras'!$A$1:$B$115,2,FALSE)</f>
        <v>CO Sgcia Personas</v>
      </c>
      <c r="F1164" t="s">
        <v>3527</v>
      </c>
      <c r="G1164" t="str">
        <f>LEFT(Tabla1[[#This Row],[Solicitud de pedido]],2)</f>
        <v>13</v>
      </c>
      <c r="H1164" t="s">
        <v>3528</v>
      </c>
      <c r="I1164" t="s">
        <v>88</v>
      </c>
      <c r="J1164" t="s">
        <v>3529</v>
      </c>
      <c r="K1164" t="s">
        <v>3530</v>
      </c>
      <c r="L1164" s="1">
        <v>46036</v>
      </c>
      <c r="M1164" t="s">
        <v>706</v>
      </c>
      <c r="N1164" t="s">
        <v>45</v>
      </c>
      <c r="O1164" t="s">
        <v>0</v>
      </c>
      <c r="P1164" t="s">
        <v>3531</v>
      </c>
      <c r="Q1164" t="s">
        <v>3532</v>
      </c>
      <c r="R1164" s="2">
        <v>7000000</v>
      </c>
      <c r="S1164" s="37">
        <f>Tabla1[[#This Row],[Valor total]]/'T.C.'!$B$5</f>
        <v>1903.2082653616096</v>
      </c>
      <c r="T1164" t="s">
        <v>18</v>
      </c>
      <c r="U1164" t="s">
        <v>3</v>
      </c>
    </row>
    <row r="1165" spans="1:21" x14ac:dyDescent="0.25">
      <c r="A1165" t="s">
        <v>7</v>
      </c>
      <c r="B1165" t="str">
        <f>LEFT(Tabla1[[#This Row],[Organización compras]],2)</f>
        <v>CL</v>
      </c>
      <c r="C1165" t="s">
        <v>339</v>
      </c>
      <c r="D1165">
        <v>602</v>
      </c>
      <c r="E1165" t="str">
        <f>VLOOKUP(Tabla1[[#This Row],[Grupo de compras]],'Grupo compras'!$A$1:$B$115,2,FALSE)</f>
        <v>CL Ops Mall</v>
      </c>
      <c r="F1165" t="s">
        <v>869</v>
      </c>
      <c r="G1165" t="str">
        <f>LEFT(Tabla1[[#This Row],[Solicitud de pedido]],2)</f>
        <v>12</v>
      </c>
      <c r="H1165" t="s">
        <v>3533</v>
      </c>
      <c r="I1165" t="s">
        <v>88</v>
      </c>
      <c r="J1165" t="s">
        <v>3534</v>
      </c>
      <c r="K1165" t="s">
        <v>3535</v>
      </c>
      <c r="L1165" s="1">
        <v>46029</v>
      </c>
      <c r="M1165" t="s">
        <v>79</v>
      </c>
      <c r="N1165" t="s">
        <v>1</v>
      </c>
      <c r="O1165" t="s">
        <v>0</v>
      </c>
      <c r="P1165" t="s">
        <v>72</v>
      </c>
      <c r="Q1165" t="s">
        <v>73</v>
      </c>
      <c r="R1165" s="2">
        <v>1761750</v>
      </c>
      <c r="S1165" s="37">
        <f>Tabla1[[#This Row],[Valor total]]/'T.C.'!$B$3</f>
        <v>1902.681628200836</v>
      </c>
      <c r="T1165" t="s">
        <v>6</v>
      </c>
      <c r="U1165" t="s">
        <v>3</v>
      </c>
    </row>
    <row r="1166" spans="1:21" x14ac:dyDescent="0.25">
      <c r="A1166" t="s">
        <v>3536</v>
      </c>
      <c r="B1166" t="str">
        <f>LEFT(Tabla1[[#This Row],[Organización compras]],2)</f>
        <v>CL</v>
      </c>
      <c r="C1166" t="s">
        <v>339</v>
      </c>
      <c r="D1166">
        <v>911</v>
      </c>
      <c r="E1166" t="str">
        <f>VLOOKUP(Tabla1[[#This Row],[Grupo de compras]],'Grupo compras'!$A$1:$B$115,2,FALSE)</f>
        <v>Corp A. Finanzas</v>
      </c>
      <c r="F1166" t="s">
        <v>1888</v>
      </c>
      <c r="G1166" t="str">
        <f>LEFT(Tabla1[[#This Row],[Solicitud de pedido]],2)</f>
        <v>12</v>
      </c>
      <c r="H1166" t="s">
        <v>3537</v>
      </c>
      <c r="I1166" t="s">
        <v>88</v>
      </c>
      <c r="J1166" t="s">
        <v>3538</v>
      </c>
      <c r="K1166" t="s">
        <v>3539</v>
      </c>
      <c r="L1166" s="1">
        <v>46063</v>
      </c>
      <c r="M1166" t="s">
        <v>10</v>
      </c>
      <c r="N1166" t="s">
        <v>1</v>
      </c>
      <c r="O1166" t="s">
        <v>0</v>
      </c>
      <c r="P1166" t="s">
        <v>1892</v>
      </c>
      <c r="Q1166" t="s">
        <v>1893</v>
      </c>
      <c r="R1166" s="2">
        <v>45.6</v>
      </c>
      <c r="S1166" s="37">
        <f>Tabla1[[#This Row],[Valor total]]/'T.C.'!$B$4</f>
        <v>1900</v>
      </c>
      <c r="T1166" t="s">
        <v>11</v>
      </c>
      <c r="U1166" t="s">
        <v>3</v>
      </c>
    </row>
    <row r="1167" spans="1:21" x14ac:dyDescent="0.25">
      <c r="A1167" t="s">
        <v>3536</v>
      </c>
      <c r="B1167" t="str">
        <f>LEFT(Tabla1[[#This Row],[Organización compras]],2)</f>
        <v>CL</v>
      </c>
      <c r="C1167" t="s">
        <v>339</v>
      </c>
      <c r="D1167">
        <v>911</v>
      </c>
      <c r="E1167" t="str">
        <f>VLOOKUP(Tabla1[[#This Row],[Grupo de compras]],'Grupo compras'!$A$1:$B$115,2,FALSE)</f>
        <v>Corp A. Finanzas</v>
      </c>
      <c r="F1167" t="s">
        <v>1888</v>
      </c>
      <c r="G1167" t="str">
        <f>LEFT(Tabla1[[#This Row],[Solicitud de pedido]],2)</f>
        <v>12</v>
      </c>
      <c r="H1167" t="s">
        <v>3540</v>
      </c>
      <c r="I1167" t="s">
        <v>88</v>
      </c>
      <c r="J1167" t="s">
        <v>3541</v>
      </c>
      <c r="K1167" t="s">
        <v>3542</v>
      </c>
      <c r="L1167" s="1">
        <v>46076</v>
      </c>
      <c r="M1167" t="s">
        <v>10</v>
      </c>
      <c r="N1167" t="s">
        <v>1</v>
      </c>
      <c r="O1167" t="s">
        <v>0</v>
      </c>
      <c r="P1167" t="s">
        <v>1892</v>
      </c>
      <c r="Q1167" t="s">
        <v>1893</v>
      </c>
      <c r="R1167" s="2">
        <v>45.6</v>
      </c>
      <c r="S1167" s="37">
        <f>Tabla1[[#This Row],[Valor total]]/'T.C.'!$B$4</f>
        <v>1900</v>
      </c>
      <c r="T1167" t="s">
        <v>11</v>
      </c>
      <c r="U1167" t="s">
        <v>3</v>
      </c>
    </row>
    <row r="1168" spans="1:21" x14ac:dyDescent="0.25">
      <c r="A1168" t="s">
        <v>717</v>
      </c>
      <c r="B1168" t="str">
        <f>LEFT(Tabla1[[#This Row],[Organización compras]],2)</f>
        <v>PE</v>
      </c>
      <c r="C1168" t="s">
        <v>340</v>
      </c>
      <c r="D1168">
        <v>801</v>
      </c>
      <c r="E1168" t="str">
        <f>VLOOKUP(Tabla1[[#This Row],[Grupo de compras]],'Grupo compras'!$A$1:$B$115,2,FALSE)</f>
        <v>PE Center Manager</v>
      </c>
      <c r="F1168" t="s">
        <v>1233</v>
      </c>
      <c r="G1168" t="str">
        <f>LEFT(Tabla1[[#This Row],[Solicitud de pedido]],2)</f>
        <v>12</v>
      </c>
      <c r="H1168" t="s">
        <v>3543</v>
      </c>
      <c r="I1168" t="s">
        <v>88</v>
      </c>
      <c r="J1168" t="s">
        <v>3544</v>
      </c>
      <c r="K1168" t="s">
        <v>3545</v>
      </c>
      <c r="L1168" s="1">
        <v>46087</v>
      </c>
      <c r="M1168" t="s">
        <v>43</v>
      </c>
      <c r="N1168" t="s">
        <v>1</v>
      </c>
      <c r="O1168" t="s">
        <v>0</v>
      </c>
      <c r="P1168" t="s">
        <v>2825</v>
      </c>
      <c r="Q1168" t="s">
        <v>2826</v>
      </c>
      <c r="R1168" s="2">
        <v>6553</v>
      </c>
      <c r="S1168" s="37">
        <f>Tabla1[[#This Row],[Valor total]]/'T.C.'!$B$2</f>
        <v>1899.4202898550723</v>
      </c>
      <c r="T1168" t="s">
        <v>2</v>
      </c>
      <c r="U1168" t="s">
        <v>3</v>
      </c>
    </row>
    <row r="1169" spans="1:21" x14ac:dyDescent="0.25">
      <c r="A1169" t="s">
        <v>2091</v>
      </c>
      <c r="B1169" t="str">
        <f>LEFT(Tabla1[[#This Row],[Organización compras]],2)</f>
        <v>PE</v>
      </c>
      <c r="C1169" t="s">
        <v>681</v>
      </c>
      <c r="D1169">
        <v>803</v>
      </c>
      <c r="E1169" t="str">
        <f>VLOOKUP(Tabla1[[#This Row],[Grupo de compras]],'Grupo compras'!$A$1:$B$115,2,FALSE)</f>
        <v>PE Ops Out/Strips</v>
      </c>
      <c r="F1169" t="s">
        <v>2857</v>
      </c>
      <c r="G1169" t="str">
        <f>LEFT(Tabla1[[#This Row],[Solicitud de pedido]],2)</f>
        <v>12</v>
      </c>
      <c r="H1169" t="s">
        <v>3546</v>
      </c>
      <c r="I1169" t="s">
        <v>88</v>
      </c>
      <c r="J1169" t="s">
        <v>3547</v>
      </c>
      <c r="K1169" t="s">
        <v>3548</v>
      </c>
      <c r="L1169" s="1">
        <v>46056</v>
      </c>
      <c r="M1169" t="s">
        <v>2857</v>
      </c>
      <c r="N1169" t="s">
        <v>1</v>
      </c>
      <c r="O1169" t="s">
        <v>0</v>
      </c>
      <c r="P1169" t="s">
        <v>3549</v>
      </c>
      <c r="Q1169" t="s">
        <v>3550</v>
      </c>
      <c r="R1169" s="2">
        <v>6500.7</v>
      </c>
      <c r="S1169" s="37">
        <f>Tabla1[[#This Row],[Valor total]]/'T.C.'!$B$2</f>
        <v>1884.2608695652173</v>
      </c>
      <c r="T1169" t="s">
        <v>2</v>
      </c>
      <c r="U1169" t="s">
        <v>3</v>
      </c>
    </row>
    <row r="1170" spans="1:21" x14ac:dyDescent="0.25">
      <c r="A1170" t="s">
        <v>925</v>
      </c>
      <c r="B1170" t="str">
        <f>LEFT(Tabla1[[#This Row],[Organización compras]],2)</f>
        <v>PE</v>
      </c>
      <c r="C1170" t="s">
        <v>340</v>
      </c>
      <c r="D1170">
        <v>804</v>
      </c>
      <c r="E1170" t="str">
        <f>VLOOKUP(Tabla1[[#This Row],[Grupo de compras]],'Grupo compras'!$A$1:$B$115,2,FALSE)</f>
        <v>PE Marketing Mall</v>
      </c>
      <c r="F1170" t="s">
        <v>2885</v>
      </c>
      <c r="G1170" t="str">
        <f>LEFT(Tabla1[[#This Row],[Solicitud de pedido]],2)</f>
        <v>12</v>
      </c>
      <c r="H1170" t="s">
        <v>3551</v>
      </c>
      <c r="I1170" t="s">
        <v>88</v>
      </c>
      <c r="J1170" t="s">
        <v>3552</v>
      </c>
      <c r="K1170" t="s">
        <v>3553</v>
      </c>
      <c r="L1170" s="1">
        <v>46086</v>
      </c>
      <c r="M1170" t="s">
        <v>400</v>
      </c>
      <c r="N1170" t="s">
        <v>1</v>
      </c>
      <c r="O1170" t="s">
        <v>67</v>
      </c>
      <c r="P1170" t="s">
        <v>3554</v>
      </c>
      <c r="Q1170" t="s">
        <v>3555</v>
      </c>
      <c r="R1170" s="2">
        <v>6500</v>
      </c>
      <c r="S1170" s="37">
        <f>Tabla1[[#This Row],[Valor total]]/'T.C.'!$B$2</f>
        <v>1884.0579710144928</v>
      </c>
      <c r="T1170" t="s">
        <v>2</v>
      </c>
      <c r="U1170" t="s">
        <v>3</v>
      </c>
    </row>
    <row r="1171" spans="1:21" x14ac:dyDescent="0.25">
      <c r="A1171" t="s">
        <v>1325</v>
      </c>
      <c r="B1171" t="str">
        <f>LEFT(Tabla1[[#This Row],[Organización compras]],2)</f>
        <v>CL</v>
      </c>
      <c r="C1171" t="s">
        <v>339</v>
      </c>
      <c r="D1171">
        <v>602</v>
      </c>
      <c r="E1171" t="str">
        <f>VLOOKUP(Tabla1[[#This Row],[Grupo de compras]],'Grupo compras'!$A$1:$B$115,2,FALSE)</f>
        <v>CL Ops Mall</v>
      </c>
      <c r="F1171" t="s">
        <v>2942</v>
      </c>
      <c r="G1171" t="str">
        <f>LEFT(Tabla1[[#This Row],[Solicitud de pedido]],2)</f>
        <v>12</v>
      </c>
      <c r="H1171" t="s">
        <v>3556</v>
      </c>
      <c r="I1171" t="s">
        <v>88</v>
      </c>
      <c r="J1171" t="s">
        <v>3557</v>
      </c>
      <c r="K1171" t="s">
        <v>3558</v>
      </c>
      <c r="L1171" s="1">
        <v>46090</v>
      </c>
      <c r="M1171" t="s">
        <v>2942</v>
      </c>
      <c r="N1171" t="s">
        <v>1</v>
      </c>
      <c r="O1171" t="s">
        <v>0</v>
      </c>
      <c r="P1171" t="s">
        <v>2207</v>
      </c>
      <c r="Q1171" t="s">
        <v>2208</v>
      </c>
      <c r="R1171" s="2">
        <v>45.1</v>
      </c>
      <c r="S1171" s="37">
        <f>Tabla1[[#This Row],[Valor total]]/'T.C.'!$B$4</f>
        <v>1879.1666666666667</v>
      </c>
      <c r="T1171" t="s">
        <v>11</v>
      </c>
      <c r="U1171" t="s">
        <v>3</v>
      </c>
    </row>
    <row r="1172" spans="1:21" x14ac:dyDescent="0.25">
      <c r="A1172" t="s">
        <v>7</v>
      </c>
      <c r="B1172" t="str">
        <f>LEFT(Tabla1[[#This Row],[Organización compras]],2)</f>
        <v>CL</v>
      </c>
      <c r="C1172" t="s">
        <v>339</v>
      </c>
      <c r="D1172">
        <v>610</v>
      </c>
      <c r="E1172" t="str">
        <f>VLOOKUP(Tabla1[[#This Row],[Grupo de compras]],'Grupo compras'!$A$1:$B$115,2,FALSE)</f>
        <v>CL Área Personas</v>
      </c>
      <c r="F1172" t="s">
        <v>1492</v>
      </c>
      <c r="G1172" t="str">
        <f>LEFT(Tabla1[[#This Row],[Solicitud de pedido]],2)</f>
        <v>12</v>
      </c>
      <c r="H1172" t="s">
        <v>3559</v>
      </c>
      <c r="I1172" t="s">
        <v>88</v>
      </c>
      <c r="J1172" t="s">
        <v>3560</v>
      </c>
      <c r="K1172" t="s">
        <v>2511</v>
      </c>
      <c r="L1172" s="1">
        <v>46027</v>
      </c>
      <c r="M1172" t="s">
        <v>1492</v>
      </c>
      <c r="N1172" t="s">
        <v>1</v>
      </c>
      <c r="O1172" t="s">
        <v>5</v>
      </c>
      <c r="P1172" t="s">
        <v>3561</v>
      </c>
      <c r="Q1172" t="s">
        <v>3562</v>
      </c>
      <c r="R1172" s="2">
        <v>1731798</v>
      </c>
      <c r="S1172" s="37">
        <f>Tabla1[[#This Row],[Valor total]]/'T.C.'!$B$3</f>
        <v>1870.3336105321137</v>
      </c>
      <c r="T1172" t="s">
        <v>6</v>
      </c>
      <c r="U1172" t="s">
        <v>3</v>
      </c>
    </row>
    <row r="1173" spans="1:21" x14ac:dyDescent="0.25">
      <c r="A1173" t="s">
        <v>61</v>
      </c>
      <c r="B1173" t="str">
        <f>LEFT(Tabla1[[#This Row],[Organización compras]],2)</f>
        <v>CO</v>
      </c>
      <c r="C1173" t="s">
        <v>338</v>
      </c>
      <c r="D1173">
        <v>703</v>
      </c>
      <c r="E1173" t="str">
        <f>VLOOKUP(Tabla1[[#This Row],[Grupo de compras]],'Grupo compras'!$A$1:$B$115,2,FALSE)</f>
        <v>CO Ops Out/Strip</v>
      </c>
      <c r="F1173" t="s">
        <v>62</v>
      </c>
      <c r="G1173" t="str">
        <f>LEFT(Tabla1[[#This Row],[Solicitud de pedido]],2)</f>
        <v>12</v>
      </c>
      <c r="H1173" t="s">
        <v>3563</v>
      </c>
      <c r="I1173" t="s">
        <v>88</v>
      </c>
      <c r="J1173" t="s">
        <v>3564</v>
      </c>
      <c r="K1173" t="s">
        <v>3565</v>
      </c>
      <c r="L1173" s="1">
        <v>46075</v>
      </c>
      <c r="M1173" t="s">
        <v>62</v>
      </c>
      <c r="N1173" t="s">
        <v>1</v>
      </c>
      <c r="O1173" t="s">
        <v>0</v>
      </c>
      <c r="P1173" t="s">
        <v>33</v>
      </c>
      <c r="Q1173" t="s">
        <v>34</v>
      </c>
      <c r="R1173" s="2">
        <v>6851625</v>
      </c>
      <c r="S1173" s="37">
        <f>Tabla1[[#This Row],[Valor total]]/'T.C.'!$B$5</f>
        <v>1862.8670473083198</v>
      </c>
      <c r="T1173" t="s">
        <v>18</v>
      </c>
      <c r="U1173" t="s">
        <v>3</v>
      </c>
    </row>
    <row r="1174" spans="1:21" x14ac:dyDescent="0.25">
      <c r="A1174" t="s">
        <v>369</v>
      </c>
      <c r="B1174" t="str">
        <f>LEFT(Tabla1[[#This Row],[Organización compras]],2)</f>
        <v>PE</v>
      </c>
      <c r="C1174" t="s">
        <v>681</v>
      </c>
      <c r="D1174">
        <v>802</v>
      </c>
      <c r="E1174" t="str">
        <f>VLOOKUP(Tabla1[[#This Row],[Grupo de compras]],'Grupo compras'!$A$1:$B$115,2,FALSE)</f>
        <v>PE Ops Mall</v>
      </c>
      <c r="F1174" t="s">
        <v>370</v>
      </c>
      <c r="G1174" t="str">
        <f>LEFT(Tabla1[[#This Row],[Solicitud de pedido]],2)</f>
        <v>12</v>
      </c>
      <c r="H1174" t="s">
        <v>3566</v>
      </c>
      <c r="I1174" t="s">
        <v>88</v>
      </c>
      <c r="J1174" t="s">
        <v>3567</v>
      </c>
      <c r="K1174" t="s">
        <v>3568</v>
      </c>
      <c r="L1174" s="1">
        <v>46085</v>
      </c>
      <c r="M1174" t="s">
        <v>370</v>
      </c>
      <c r="N1174" t="s">
        <v>1</v>
      </c>
      <c r="O1174" t="s">
        <v>0</v>
      </c>
      <c r="P1174" t="s">
        <v>1011</v>
      </c>
      <c r="Q1174" t="s">
        <v>1012</v>
      </c>
      <c r="R1174" s="2">
        <v>6425.78</v>
      </c>
      <c r="S1174" s="37">
        <f>Tabla1[[#This Row],[Valor total]]/'T.C.'!$B$2</f>
        <v>1862.5449275362316</v>
      </c>
      <c r="T1174" t="s">
        <v>2</v>
      </c>
      <c r="U1174" t="s">
        <v>3</v>
      </c>
    </row>
    <row r="1175" spans="1:21" x14ac:dyDescent="0.25">
      <c r="A1175" t="s">
        <v>763</v>
      </c>
      <c r="B1175" t="str">
        <f>LEFT(Tabla1[[#This Row],[Organización compras]],2)</f>
        <v>CL</v>
      </c>
      <c r="C1175" t="s">
        <v>339</v>
      </c>
      <c r="D1175">
        <v>602</v>
      </c>
      <c r="E1175" t="str">
        <f>VLOOKUP(Tabla1[[#This Row],[Grupo de compras]],'Grupo compras'!$A$1:$B$115,2,FALSE)</f>
        <v>CL Ops Mall</v>
      </c>
      <c r="F1175" t="s">
        <v>1809</v>
      </c>
      <c r="G1175" t="str">
        <f>LEFT(Tabla1[[#This Row],[Solicitud de pedido]],2)</f>
        <v>12</v>
      </c>
      <c r="H1175" t="s">
        <v>3569</v>
      </c>
      <c r="I1175" t="s">
        <v>88</v>
      </c>
      <c r="J1175" t="s">
        <v>3570</v>
      </c>
      <c r="K1175" t="s">
        <v>3571</v>
      </c>
      <c r="L1175" s="1">
        <v>46087</v>
      </c>
      <c r="M1175" t="s">
        <v>1813</v>
      </c>
      <c r="N1175" t="s">
        <v>1</v>
      </c>
      <c r="O1175" t="s">
        <v>0</v>
      </c>
      <c r="P1175" t="s">
        <v>1814</v>
      </c>
      <c r="Q1175" t="s">
        <v>1815</v>
      </c>
      <c r="R1175" s="2">
        <v>1722804</v>
      </c>
      <c r="S1175" s="37">
        <f>Tabla1[[#This Row],[Valor total]]/'T.C.'!$B$3</f>
        <v>1860.6201332714138</v>
      </c>
      <c r="T1175" t="s">
        <v>6</v>
      </c>
      <c r="U1175" t="s">
        <v>3</v>
      </c>
    </row>
    <row r="1176" spans="1:21" x14ac:dyDescent="0.25">
      <c r="A1176" t="s">
        <v>38</v>
      </c>
      <c r="B1176" t="str">
        <f>LEFT(Tabla1[[#This Row],[Organización compras]],2)</f>
        <v>CL</v>
      </c>
      <c r="C1176" t="s">
        <v>339</v>
      </c>
      <c r="D1176">
        <v>603</v>
      </c>
      <c r="E1176" t="str">
        <f>VLOOKUP(Tabla1[[#This Row],[Grupo de compras]],'Grupo compras'!$A$1:$B$115,2,FALSE)</f>
        <v>CL Ops Out/Strip</v>
      </c>
      <c r="F1176" t="s">
        <v>39</v>
      </c>
      <c r="G1176" t="str">
        <f>LEFT(Tabla1[[#This Row],[Solicitud de pedido]],2)</f>
        <v>12</v>
      </c>
      <c r="H1176" t="s">
        <v>3572</v>
      </c>
      <c r="I1176" t="s">
        <v>88</v>
      </c>
      <c r="J1176" t="s">
        <v>3573</v>
      </c>
      <c r="K1176" t="s">
        <v>3574</v>
      </c>
      <c r="L1176" s="1">
        <v>46028</v>
      </c>
      <c r="M1176" t="s">
        <v>40</v>
      </c>
      <c r="N1176" t="s">
        <v>1</v>
      </c>
      <c r="O1176" t="s">
        <v>0</v>
      </c>
      <c r="P1176" t="s">
        <v>41</v>
      </c>
      <c r="Q1176" t="s">
        <v>42</v>
      </c>
      <c r="R1176" s="2">
        <v>1715789</v>
      </c>
      <c r="S1176" s="37">
        <f>Tabla1[[#This Row],[Valor total]]/'T.C.'!$B$3</f>
        <v>1853.043966606547</v>
      </c>
      <c r="T1176" t="s">
        <v>6</v>
      </c>
      <c r="U1176" t="s">
        <v>3</v>
      </c>
    </row>
    <row r="1177" spans="1:21" x14ac:dyDescent="0.25">
      <c r="A1177" t="s">
        <v>16</v>
      </c>
      <c r="B1177" t="str">
        <f>LEFT(Tabla1[[#This Row],[Organización compras]],2)</f>
        <v>PE</v>
      </c>
      <c r="C1177" t="s">
        <v>681</v>
      </c>
      <c r="D1177">
        <v>801</v>
      </c>
      <c r="E1177" t="str">
        <f>VLOOKUP(Tabla1[[#This Row],[Grupo de compras]],'Grupo compras'!$A$1:$B$115,2,FALSE)</f>
        <v>PE Center Manager</v>
      </c>
      <c r="F1177" t="s">
        <v>3151</v>
      </c>
      <c r="G1177" t="str">
        <f>LEFT(Tabla1[[#This Row],[Solicitud de pedido]],2)</f>
        <v>12</v>
      </c>
      <c r="H1177" t="s">
        <v>3575</v>
      </c>
      <c r="I1177" t="s">
        <v>88</v>
      </c>
      <c r="J1177" t="s">
        <v>3576</v>
      </c>
      <c r="K1177" t="s">
        <v>3577</v>
      </c>
      <c r="L1177" s="1">
        <v>46075</v>
      </c>
      <c r="M1177" t="s">
        <v>3155</v>
      </c>
      <c r="N1177" t="s">
        <v>1</v>
      </c>
      <c r="O1177" t="s">
        <v>2759</v>
      </c>
      <c r="P1177" t="s">
        <v>3156</v>
      </c>
      <c r="Q1177" t="s">
        <v>3157</v>
      </c>
      <c r="R1177" s="2">
        <v>6380</v>
      </c>
      <c r="S1177" s="37">
        <f>Tabla1[[#This Row],[Valor total]]/'T.C.'!$B$2</f>
        <v>1849.2753623188405</v>
      </c>
      <c r="T1177" t="s">
        <v>2</v>
      </c>
      <c r="U1177" t="s">
        <v>3</v>
      </c>
    </row>
    <row r="1178" spans="1:21" x14ac:dyDescent="0.25">
      <c r="A1178" t="s">
        <v>16</v>
      </c>
      <c r="B1178" t="str">
        <f>LEFT(Tabla1[[#This Row],[Organización compras]],2)</f>
        <v>PE</v>
      </c>
      <c r="C1178" t="s">
        <v>681</v>
      </c>
      <c r="D1178">
        <v>802</v>
      </c>
      <c r="E1178" t="str">
        <f>VLOOKUP(Tabla1[[#This Row],[Grupo de compras]],'Grupo compras'!$A$1:$B$115,2,FALSE)</f>
        <v>PE Ops Mall</v>
      </c>
      <c r="F1178" t="s">
        <v>1789</v>
      </c>
      <c r="G1178" t="str">
        <f>LEFT(Tabla1[[#This Row],[Solicitud de pedido]],2)</f>
        <v>12</v>
      </c>
      <c r="H1178" t="s">
        <v>3578</v>
      </c>
      <c r="I1178" t="s">
        <v>88</v>
      </c>
      <c r="J1178" t="s">
        <v>3579</v>
      </c>
      <c r="K1178" t="s">
        <v>3580</v>
      </c>
      <c r="L1178" s="1">
        <v>46065</v>
      </c>
      <c r="M1178" t="s">
        <v>43</v>
      </c>
      <c r="N1178" t="s">
        <v>1</v>
      </c>
      <c r="O1178" t="s">
        <v>44</v>
      </c>
      <c r="P1178" t="s">
        <v>1011</v>
      </c>
      <c r="Q1178" t="s">
        <v>1012</v>
      </c>
      <c r="R1178" s="2">
        <v>6358.57</v>
      </c>
      <c r="S1178" s="37">
        <f>Tabla1[[#This Row],[Valor total]]/'T.C.'!$B$2</f>
        <v>1843.0637681159419</v>
      </c>
      <c r="T1178" t="s">
        <v>2</v>
      </c>
      <c r="U1178" t="s">
        <v>3</v>
      </c>
    </row>
    <row r="1179" spans="1:21" x14ac:dyDescent="0.25">
      <c r="A1179" t="s">
        <v>19</v>
      </c>
      <c r="B1179" t="str">
        <f>LEFT(Tabla1[[#This Row],[Organización compras]],2)</f>
        <v>CL</v>
      </c>
      <c r="C1179" t="s">
        <v>339</v>
      </c>
      <c r="D1179">
        <v>602</v>
      </c>
      <c r="E1179" t="str">
        <f>VLOOKUP(Tabla1[[#This Row],[Grupo de compras]],'Grupo compras'!$A$1:$B$115,2,FALSE)</f>
        <v>CL Ops Mall</v>
      </c>
      <c r="F1179" t="s">
        <v>20</v>
      </c>
      <c r="G1179" t="str">
        <f>LEFT(Tabla1[[#This Row],[Solicitud de pedido]],2)</f>
        <v>12</v>
      </c>
      <c r="H1179" t="s">
        <v>3581</v>
      </c>
      <c r="I1179" t="s">
        <v>88</v>
      </c>
      <c r="J1179" t="s">
        <v>3582</v>
      </c>
      <c r="K1179" t="s">
        <v>3583</v>
      </c>
      <c r="L1179" s="1">
        <v>46072</v>
      </c>
      <c r="M1179" t="s">
        <v>3584</v>
      </c>
      <c r="N1179" t="s">
        <v>1</v>
      </c>
      <c r="O1179" t="s">
        <v>0</v>
      </c>
      <c r="P1179" t="s">
        <v>3585</v>
      </c>
      <c r="Q1179" t="s">
        <v>3586</v>
      </c>
      <c r="R1179" s="2">
        <v>1700160</v>
      </c>
      <c r="S1179" s="37">
        <f>Tabla1[[#This Row],[Valor total]]/'T.C.'!$B$3</f>
        <v>1836.1647208752283</v>
      </c>
      <c r="T1179" t="s">
        <v>6</v>
      </c>
      <c r="U1179" t="s">
        <v>3</v>
      </c>
    </row>
    <row r="1180" spans="1:21" x14ac:dyDescent="0.25">
      <c r="A1180" t="s">
        <v>12</v>
      </c>
      <c r="B1180" t="str">
        <f>LEFT(Tabla1[[#This Row],[Organización compras]],2)</f>
        <v>PE</v>
      </c>
      <c r="C1180" t="s">
        <v>340</v>
      </c>
      <c r="D1180">
        <v>802</v>
      </c>
      <c r="E1180" t="str">
        <f>VLOOKUP(Tabla1[[#This Row],[Grupo de compras]],'Grupo compras'!$A$1:$B$115,2,FALSE)</f>
        <v>PE Ops Mall</v>
      </c>
      <c r="F1180" t="s">
        <v>13</v>
      </c>
      <c r="G1180" t="str">
        <f>LEFT(Tabla1[[#This Row],[Solicitud de pedido]],2)</f>
        <v>12</v>
      </c>
      <c r="H1180" t="s">
        <v>3587</v>
      </c>
      <c r="I1180" t="s">
        <v>88</v>
      </c>
      <c r="J1180" t="s">
        <v>3588</v>
      </c>
      <c r="K1180" t="s">
        <v>3589</v>
      </c>
      <c r="L1180" s="1">
        <v>46048</v>
      </c>
      <c r="M1180" t="s">
        <v>14</v>
      </c>
      <c r="N1180" t="s">
        <v>1</v>
      </c>
      <c r="O1180" t="s">
        <v>0</v>
      </c>
      <c r="P1180" t="s">
        <v>1011</v>
      </c>
      <c r="Q1180" t="s">
        <v>1012</v>
      </c>
      <c r="R1180" s="2">
        <v>6333.33</v>
      </c>
      <c r="S1180" s="37">
        <f>Tabla1[[#This Row],[Valor total]]/'T.C.'!$B$2</f>
        <v>1835.7478260869564</v>
      </c>
      <c r="T1180" t="s">
        <v>2</v>
      </c>
      <c r="U1180" t="s">
        <v>3</v>
      </c>
    </row>
    <row r="1181" spans="1:21" x14ac:dyDescent="0.25">
      <c r="A1181" t="s">
        <v>7</v>
      </c>
      <c r="B1181" t="str">
        <f>LEFT(Tabla1[[#This Row],[Organización compras]],2)</f>
        <v>CL</v>
      </c>
      <c r="C1181" t="s">
        <v>339</v>
      </c>
      <c r="D1181">
        <v>910</v>
      </c>
      <c r="E1181" t="str">
        <f>VLOOKUP(Tabla1[[#This Row],[Grupo de compras]],'Grupo compras'!$A$1:$B$115,2,FALSE)</f>
        <v>Corp A. Personas</v>
      </c>
      <c r="F1181" t="s">
        <v>3590</v>
      </c>
      <c r="G1181" t="str">
        <f>LEFT(Tabla1[[#This Row],[Solicitud de pedido]],2)</f>
        <v>12</v>
      </c>
      <c r="H1181" t="s">
        <v>3591</v>
      </c>
      <c r="I1181" t="s">
        <v>88</v>
      </c>
      <c r="J1181" t="s">
        <v>3592</v>
      </c>
      <c r="K1181" t="s">
        <v>3593</v>
      </c>
      <c r="L1181" s="1">
        <v>46091</v>
      </c>
      <c r="M1181" t="s">
        <v>10</v>
      </c>
      <c r="N1181" t="s">
        <v>1</v>
      </c>
      <c r="O1181" t="s">
        <v>0</v>
      </c>
      <c r="P1181" t="s">
        <v>3594</v>
      </c>
      <c r="Q1181" t="s">
        <v>3595</v>
      </c>
      <c r="R1181" s="2">
        <v>1699000</v>
      </c>
      <c r="S1181" s="37">
        <f>Tabla1[[#This Row],[Valor total]]/'T.C.'!$B$3</f>
        <v>1834.9119263875241</v>
      </c>
      <c r="T1181" t="s">
        <v>6</v>
      </c>
      <c r="U1181" t="s">
        <v>3</v>
      </c>
    </row>
    <row r="1182" spans="1:21" x14ac:dyDescent="0.25">
      <c r="A1182" t="s">
        <v>7</v>
      </c>
      <c r="B1182" t="str">
        <f>LEFT(Tabla1[[#This Row],[Organización compras]],2)</f>
        <v>CL</v>
      </c>
      <c r="C1182" t="s">
        <v>339</v>
      </c>
      <c r="D1182">
        <v>602</v>
      </c>
      <c r="E1182" t="str">
        <f>VLOOKUP(Tabla1[[#This Row],[Grupo de compras]],'Grupo compras'!$A$1:$B$115,2,FALSE)</f>
        <v>CL Ops Mall</v>
      </c>
      <c r="F1182" t="s">
        <v>78</v>
      </c>
      <c r="G1182" t="str">
        <f>LEFT(Tabla1[[#This Row],[Solicitud de pedido]],2)</f>
        <v>12</v>
      </c>
      <c r="H1182" t="s">
        <v>3596</v>
      </c>
      <c r="I1182" t="s">
        <v>88</v>
      </c>
      <c r="J1182" t="s">
        <v>3597</v>
      </c>
      <c r="K1182" t="s">
        <v>3598</v>
      </c>
      <c r="L1182" s="1">
        <v>46051</v>
      </c>
      <c r="M1182" t="s">
        <v>113</v>
      </c>
      <c r="N1182" t="s">
        <v>1</v>
      </c>
      <c r="O1182" t="s">
        <v>0</v>
      </c>
      <c r="P1182" t="s">
        <v>2366</v>
      </c>
      <c r="Q1182" t="s">
        <v>2367</v>
      </c>
      <c r="R1182" s="2">
        <v>1694304</v>
      </c>
      <c r="S1182" s="37">
        <f>Tabla1[[#This Row],[Valor total]]/'T.C.'!$B$3</f>
        <v>1829.8402687028179</v>
      </c>
      <c r="T1182" t="s">
        <v>6</v>
      </c>
      <c r="U1182" t="s">
        <v>3</v>
      </c>
    </row>
    <row r="1183" spans="1:21" x14ac:dyDescent="0.25">
      <c r="A1183" t="s">
        <v>7</v>
      </c>
      <c r="B1183" t="str">
        <f>LEFT(Tabla1[[#This Row],[Organización compras]],2)</f>
        <v>CL</v>
      </c>
      <c r="C1183" t="s">
        <v>339</v>
      </c>
      <c r="D1183">
        <v>911</v>
      </c>
      <c r="E1183" t="str">
        <f>VLOOKUP(Tabla1[[#This Row],[Grupo de compras]],'Grupo compras'!$A$1:$B$115,2,FALSE)</f>
        <v>Corp A. Finanzas</v>
      </c>
      <c r="F1183" t="s">
        <v>1924</v>
      </c>
      <c r="G1183" t="str">
        <f>LEFT(Tabla1[[#This Row],[Solicitud de pedido]],2)</f>
        <v>12</v>
      </c>
      <c r="H1183" t="s">
        <v>3599</v>
      </c>
      <c r="I1183" t="s">
        <v>88</v>
      </c>
      <c r="J1183" t="s">
        <v>3600</v>
      </c>
      <c r="K1183" t="s">
        <v>3601</v>
      </c>
      <c r="L1183" s="1">
        <v>46071</v>
      </c>
      <c r="M1183" t="s">
        <v>74</v>
      </c>
      <c r="N1183" t="s">
        <v>1</v>
      </c>
      <c r="O1183" t="s">
        <v>0</v>
      </c>
      <c r="P1183" t="s">
        <v>3522</v>
      </c>
      <c r="Q1183" t="s">
        <v>3523</v>
      </c>
      <c r="R1183" s="2">
        <v>1690823</v>
      </c>
      <c r="S1183" s="37">
        <f>Tabla1[[#This Row],[Valor total]]/'T.C.'!$B$3</f>
        <v>1826.080805244457</v>
      </c>
      <c r="T1183" t="s">
        <v>6</v>
      </c>
      <c r="U1183" t="s">
        <v>3</v>
      </c>
    </row>
    <row r="1184" spans="1:21" x14ac:dyDescent="0.25">
      <c r="A1184" t="s">
        <v>50</v>
      </c>
      <c r="B1184" t="str">
        <f>LEFT(Tabla1[[#This Row],[Organización compras]],2)</f>
        <v>CL</v>
      </c>
      <c r="C1184" t="s">
        <v>339</v>
      </c>
      <c r="D1184">
        <v>602</v>
      </c>
      <c r="E1184" t="str">
        <f>VLOOKUP(Tabla1[[#This Row],[Grupo de compras]],'Grupo compras'!$A$1:$B$115,2,FALSE)</f>
        <v>CL Ops Mall</v>
      </c>
      <c r="F1184" t="s">
        <v>51</v>
      </c>
      <c r="G1184" t="str">
        <f>LEFT(Tabla1[[#This Row],[Solicitud de pedido]],2)</f>
        <v>12</v>
      </c>
      <c r="H1184" t="s">
        <v>3602</v>
      </c>
      <c r="I1184" t="s">
        <v>88</v>
      </c>
      <c r="J1184" t="s">
        <v>3603</v>
      </c>
      <c r="K1184" t="s">
        <v>3604</v>
      </c>
      <c r="L1184" s="1">
        <v>46043</v>
      </c>
      <c r="M1184" t="s">
        <v>52</v>
      </c>
      <c r="N1184" t="s">
        <v>1</v>
      </c>
      <c r="O1184" t="s">
        <v>0</v>
      </c>
      <c r="P1184" t="s">
        <v>1919</v>
      </c>
      <c r="Q1184" t="s">
        <v>1920</v>
      </c>
      <c r="R1184" s="2">
        <v>1689167</v>
      </c>
      <c r="S1184" s="37">
        <f>Tabla1[[#This Row],[Valor total]]/'T.C.'!$B$3</f>
        <v>1824.2923331137345</v>
      </c>
      <c r="T1184" t="s">
        <v>6</v>
      </c>
      <c r="U1184" t="s">
        <v>3</v>
      </c>
    </row>
    <row r="1185" spans="1:21" x14ac:dyDescent="0.25">
      <c r="A1185" t="s">
        <v>7</v>
      </c>
      <c r="B1185" t="str">
        <f>LEFT(Tabla1[[#This Row],[Organización compras]],2)</f>
        <v>CL</v>
      </c>
      <c r="C1185" t="s">
        <v>339</v>
      </c>
      <c r="D1185">
        <v>602</v>
      </c>
      <c r="E1185" t="str">
        <f>VLOOKUP(Tabla1[[#This Row],[Grupo de compras]],'Grupo compras'!$A$1:$B$115,2,FALSE)</f>
        <v>CL Ops Mall</v>
      </c>
      <c r="F1185" t="s">
        <v>56</v>
      </c>
      <c r="G1185" t="str">
        <f>LEFT(Tabla1[[#This Row],[Solicitud de pedido]],2)</f>
        <v>12</v>
      </c>
      <c r="H1185" t="s">
        <v>3605</v>
      </c>
      <c r="I1185" t="s">
        <v>88</v>
      </c>
      <c r="J1185" t="s">
        <v>3606</v>
      </c>
      <c r="K1185" t="s">
        <v>3607</v>
      </c>
      <c r="L1185" s="1">
        <v>46058</v>
      </c>
      <c r="M1185" t="s">
        <v>57</v>
      </c>
      <c r="N1185" t="s">
        <v>1</v>
      </c>
      <c r="O1185" t="s">
        <v>0</v>
      </c>
      <c r="P1185" t="s">
        <v>1209</v>
      </c>
      <c r="Q1185" t="s">
        <v>1210</v>
      </c>
      <c r="R1185" s="2">
        <v>43.77</v>
      </c>
      <c r="S1185" s="37">
        <f>Tabla1[[#This Row],[Valor total]]/'T.C.'!$B$4</f>
        <v>1823.75</v>
      </c>
      <c r="T1185" t="s">
        <v>11</v>
      </c>
      <c r="U1185" t="s">
        <v>3</v>
      </c>
    </row>
    <row r="1186" spans="1:21" x14ac:dyDescent="0.25">
      <c r="A1186" t="s">
        <v>75</v>
      </c>
      <c r="B1186" t="str">
        <f>LEFT(Tabla1[[#This Row],[Organización compras]],2)</f>
        <v>CO</v>
      </c>
      <c r="C1186" t="s">
        <v>338</v>
      </c>
      <c r="D1186">
        <v>702</v>
      </c>
      <c r="E1186" t="str">
        <f>VLOOKUP(Tabla1[[#This Row],[Grupo de compras]],'Grupo compras'!$A$1:$B$115,2,FALSE)</f>
        <v>CO Ops Mall</v>
      </c>
      <c r="F1186" t="s">
        <v>92</v>
      </c>
      <c r="G1186" t="str">
        <f>LEFT(Tabla1[[#This Row],[Solicitud de pedido]],2)</f>
        <v>12</v>
      </c>
      <c r="H1186" t="s">
        <v>3608</v>
      </c>
      <c r="I1186" t="s">
        <v>88</v>
      </c>
      <c r="J1186" t="s">
        <v>3609</v>
      </c>
      <c r="K1186" t="s">
        <v>3610</v>
      </c>
      <c r="L1186" s="1">
        <v>46083</v>
      </c>
      <c r="M1186" t="s">
        <v>93</v>
      </c>
      <c r="N1186" t="s">
        <v>1</v>
      </c>
      <c r="O1186" t="s">
        <v>0</v>
      </c>
      <c r="P1186" t="s">
        <v>218</v>
      </c>
      <c r="Q1186" t="s">
        <v>219</v>
      </c>
      <c r="R1186" s="2">
        <v>6697500</v>
      </c>
      <c r="S1186" s="37">
        <f>Tabla1[[#This Row],[Valor total]]/'T.C.'!$B$5</f>
        <v>1820.9624796084829</v>
      </c>
      <c r="T1186" t="s">
        <v>18</v>
      </c>
      <c r="U1186" t="s">
        <v>3</v>
      </c>
    </row>
    <row r="1187" spans="1:21" x14ac:dyDescent="0.25">
      <c r="A1187" t="s">
        <v>925</v>
      </c>
      <c r="B1187" t="str">
        <f>LEFT(Tabla1[[#This Row],[Organización compras]],2)</f>
        <v>PE</v>
      </c>
      <c r="C1187" t="s">
        <v>340</v>
      </c>
      <c r="D1187">
        <v>804</v>
      </c>
      <c r="E1187" t="str">
        <f>VLOOKUP(Tabla1[[#This Row],[Grupo de compras]],'Grupo compras'!$A$1:$B$115,2,FALSE)</f>
        <v>PE Marketing Mall</v>
      </c>
      <c r="F1187" t="s">
        <v>2885</v>
      </c>
      <c r="G1187" t="str">
        <f>LEFT(Tabla1[[#This Row],[Solicitud de pedido]],2)</f>
        <v>12</v>
      </c>
      <c r="H1187" t="s">
        <v>3611</v>
      </c>
      <c r="I1187" t="s">
        <v>88</v>
      </c>
      <c r="J1187" t="s">
        <v>3612</v>
      </c>
      <c r="K1187" t="s">
        <v>3613</v>
      </c>
      <c r="L1187" s="1">
        <v>46076</v>
      </c>
      <c r="M1187" t="s">
        <v>400</v>
      </c>
      <c r="N1187" t="s">
        <v>1</v>
      </c>
      <c r="O1187" t="s">
        <v>67</v>
      </c>
      <c r="P1187" t="s">
        <v>2596</v>
      </c>
      <c r="Q1187" t="s">
        <v>2597</v>
      </c>
      <c r="R1187" s="2">
        <v>6280</v>
      </c>
      <c r="S1187" s="37">
        <f>Tabla1[[#This Row],[Valor total]]/'T.C.'!$B$2</f>
        <v>1820.2898550724638</v>
      </c>
      <c r="T1187" t="s">
        <v>2</v>
      </c>
      <c r="U1187" t="s">
        <v>3</v>
      </c>
    </row>
    <row r="1188" spans="1:21" x14ac:dyDescent="0.25">
      <c r="A1188" t="s">
        <v>24</v>
      </c>
      <c r="B1188" t="str">
        <f>LEFT(Tabla1[[#This Row],[Organización compras]],2)</f>
        <v>CL</v>
      </c>
      <c r="C1188" t="s">
        <v>339</v>
      </c>
      <c r="D1188">
        <v>602</v>
      </c>
      <c r="E1188" t="str">
        <f>VLOOKUP(Tabla1[[#This Row],[Grupo de compras]],'Grupo compras'!$A$1:$B$115,2,FALSE)</f>
        <v>CL Ops Mall</v>
      </c>
      <c r="F1188" t="s">
        <v>724</v>
      </c>
      <c r="G1188" t="str">
        <f>LEFT(Tabla1[[#This Row],[Solicitud de pedido]],2)</f>
        <v>12</v>
      </c>
      <c r="H1188" t="s">
        <v>3614</v>
      </c>
      <c r="I1188" t="s">
        <v>88</v>
      </c>
      <c r="J1188" t="s">
        <v>3615</v>
      </c>
      <c r="K1188" t="s">
        <v>3616</v>
      </c>
      <c r="L1188" s="1">
        <v>46056</v>
      </c>
      <c r="M1188" t="s">
        <v>728</v>
      </c>
      <c r="N1188" t="s">
        <v>1</v>
      </c>
      <c r="O1188" t="s">
        <v>0</v>
      </c>
      <c r="P1188" t="s">
        <v>3617</v>
      </c>
      <c r="Q1188" t="s">
        <v>3618</v>
      </c>
      <c r="R1188" s="2">
        <v>1680000</v>
      </c>
      <c r="S1188" s="37">
        <f>Tabla1[[#This Row],[Valor total]]/'T.C.'!$B$3</f>
        <v>1814.3920166751268</v>
      </c>
      <c r="T1188" t="s">
        <v>6</v>
      </c>
      <c r="U1188" t="s">
        <v>3</v>
      </c>
    </row>
    <row r="1189" spans="1:21" x14ac:dyDescent="0.25">
      <c r="A1189" t="s">
        <v>7</v>
      </c>
      <c r="B1189" t="str">
        <f>LEFT(Tabla1[[#This Row],[Organización compras]],2)</f>
        <v>CL</v>
      </c>
      <c r="C1189" t="s">
        <v>339</v>
      </c>
      <c r="D1189">
        <v>604</v>
      </c>
      <c r="E1189" t="str">
        <f>VLOOKUP(Tabla1[[#This Row],[Grupo de compras]],'Grupo compras'!$A$1:$B$115,2,FALSE)</f>
        <v>CL Marketing Mall</v>
      </c>
      <c r="F1189" t="s">
        <v>3619</v>
      </c>
      <c r="G1189" t="str">
        <f>LEFT(Tabla1[[#This Row],[Solicitud de pedido]],2)</f>
        <v>12</v>
      </c>
      <c r="H1189" t="s">
        <v>3620</v>
      </c>
      <c r="I1189" t="s">
        <v>88</v>
      </c>
      <c r="J1189" t="s">
        <v>3621</v>
      </c>
      <c r="K1189" t="s">
        <v>3622</v>
      </c>
      <c r="L1189" s="1">
        <v>46058</v>
      </c>
      <c r="M1189" t="s">
        <v>3623</v>
      </c>
      <c r="N1189" t="s">
        <v>1</v>
      </c>
      <c r="O1189" t="s">
        <v>0</v>
      </c>
      <c r="P1189" t="s">
        <v>3624</v>
      </c>
      <c r="Q1189" t="s">
        <v>3625</v>
      </c>
      <c r="R1189" s="2">
        <v>1670000</v>
      </c>
      <c r="S1189" s="37">
        <f>Tabla1[[#This Row],[Valor total]]/'T.C.'!$B$3</f>
        <v>1803.5920641949176</v>
      </c>
      <c r="T1189" t="s">
        <v>6</v>
      </c>
      <c r="U1189" t="s">
        <v>3</v>
      </c>
    </row>
    <row r="1190" spans="1:21" x14ac:dyDescent="0.25">
      <c r="A1190" t="s">
        <v>717</v>
      </c>
      <c r="B1190" t="str">
        <f>LEFT(Tabla1[[#This Row],[Organización compras]],2)</f>
        <v>PE</v>
      </c>
      <c r="C1190" t="s">
        <v>340</v>
      </c>
      <c r="D1190">
        <v>801</v>
      </c>
      <c r="E1190" t="str">
        <f>VLOOKUP(Tabla1[[#This Row],[Grupo de compras]],'Grupo compras'!$A$1:$B$115,2,FALSE)</f>
        <v>PE Center Manager</v>
      </c>
      <c r="F1190" t="s">
        <v>1233</v>
      </c>
      <c r="G1190" t="str">
        <f>LEFT(Tabla1[[#This Row],[Solicitud de pedido]],2)</f>
        <v>12</v>
      </c>
      <c r="H1190" t="s">
        <v>3626</v>
      </c>
      <c r="I1190" t="s">
        <v>88</v>
      </c>
      <c r="J1190" t="s">
        <v>3627</v>
      </c>
      <c r="K1190" t="s">
        <v>3628</v>
      </c>
      <c r="L1190" s="1">
        <v>46058</v>
      </c>
      <c r="M1190" t="s">
        <v>819</v>
      </c>
      <c r="N1190" t="s">
        <v>1</v>
      </c>
      <c r="O1190" t="s">
        <v>0</v>
      </c>
      <c r="P1190" t="s">
        <v>3629</v>
      </c>
      <c r="Q1190" t="s">
        <v>3630</v>
      </c>
      <c r="R1190" s="2">
        <v>6216</v>
      </c>
      <c r="S1190" s="37">
        <f>Tabla1[[#This Row],[Valor total]]/'T.C.'!$B$2</f>
        <v>1801.7391304347825</v>
      </c>
      <c r="T1190" t="s">
        <v>2</v>
      </c>
      <c r="U1190" t="s">
        <v>3</v>
      </c>
    </row>
    <row r="1191" spans="1:21" x14ac:dyDescent="0.25">
      <c r="A1191" t="s">
        <v>75</v>
      </c>
      <c r="B1191" t="str">
        <f>LEFT(Tabla1[[#This Row],[Organización compras]],2)</f>
        <v>CO</v>
      </c>
      <c r="C1191" t="s">
        <v>338</v>
      </c>
      <c r="D1191">
        <v>702</v>
      </c>
      <c r="E1191" t="str">
        <f>VLOOKUP(Tabla1[[#This Row],[Grupo de compras]],'Grupo compras'!$A$1:$B$115,2,FALSE)</f>
        <v>CO Ops Mall</v>
      </c>
      <c r="F1191" t="s">
        <v>77</v>
      </c>
      <c r="H1191" t="s">
        <v>3631</v>
      </c>
      <c r="I1191" t="s">
        <v>88</v>
      </c>
      <c r="J1191" t="s">
        <v>3632</v>
      </c>
      <c r="K1191" t="s">
        <v>3633</v>
      </c>
      <c r="L1191" s="1">
        <v>46092</v>
      </c>
      <c r="M1191" t="s">
        <v>77</v>
      </c>
      <c r="N1191" t="s">
        <v>1</v>
      </c>
      <c r="O1191" t="s">
        <v>0</v>
      </c>
      <c r="P1191" t="s">
        <v>3634</v>
      </c>
      <c r="Q1191" t="s">
        <v>3635</v>
      </c>
      <c r="R1191" s="2">
        <v>6600000</v>
      </c>
      <c r="S1191" s="37">
        <f>Tabla1[[#This Row],[Valor total]]/'T.C.'!$B$5</f>
        <v>1794.4535073409461</v>
      </c>
      <c r="T1191" t="s">
        <v>18</v>
      </c>
      <c r="U1191" t="s">
        <v>3</v>
      </c>
    </row>
    <row r="1192" spans="1:21" x14ac:dyDescent="0.25">
      <c r="A1192" t="s">
        <v>814</v>
      </c>
      <c r="B1192" t="str">
        <f>LEFT(Tabla1[[#This Row],[Organización compras]],2)</f>
        <v>PE</v>
      </c>
      <c r="C1192" t="s">
        <v>340</v>
      </c>
      <c r="D1192">
        <v>802</v>
      </c>
      <c r="E1192" t="str">
        <f>VLOOKUP(Tabla1[[#This Row],[Grupo de compras]],'Grupo compras'!$A$1:$B$115,2,FALSE)</f>
        <v>PE Ops Mall</v>
      </c>
      <c r="F1192" t="s">
        <v>3636</v>
      </c>
      <c r="G1192" t="str">
        <f>LEFT(Tabla1[[#This Row],[Solicitud de pedido]],2)</f>
        <v>12</v>
      </c>
      <c r="H1192" t="s">
        <v>3637</v>
      </c>
      <c r="I1192" t="s">
        <v>88</v>
      </c>
      <c r="J1192" t="s">
        <v>3638</v>
      </c>
      <c r="K1192" t="s">
        <v>3639</v>
      </c>
      <c r="L1192" s="1">
        <v>46058</v>
      </c>
      <c r="M1192" t="s">
        <v>3155</v>
      </c>
      <c r="N1192" t="s">
        <v>1</v>
      </c>
      <c r="O1192" t="s">
        <v>0</v>
      </c>
      <c r="P1192" t="s">
        <v>3640</v>
      </c>
      <c r="Q1192" t="s">
        <v>3641</v>
      </c>
      <c r="R1192" s="2">
        <v>6190</v>
      </c>
      <c r="S1192" s="37">
        <f>Tabla1[[#This Row],[Valor total]]/'T.C.'!$B$2</f>
        <v>1794.2028985507245</v>
      </c>
      <c r="T1192" t="s">
        <v>2</v>
      </c>
      <c r="U1192" t="s">
        <v>3</v>
      </c>
    </row>
    <row r="1193" spans="1:21" x14ac:dyDescent="0.25">
      <c r="A1193" t="s">
        <v>380</v>
      </c>
      <c r="B1193" t="str">
        <f>LEFT(Tabla1[[#This Row],[Organización compras]],2)</f>
        <v>PE</v>
      </c>
      <c r="C1193" t="s">
        <v>340</v>
      </c>
      <c r="D1193">
        <v>801</v>
      </c>
      <c r="E1193" t="str">
        <f>VLOOKUP(Tabla1[[#This Row],[Grupo de compras]],'Grupo compras'!$A$1:$B$115,2,FALSE)</f>
        <v>PE Center Manager</v>
      </c>
      <c r="F1193" t="s">
        <v>3636</v>
      </c>
      <c r="G1193" t="str">
        <f>LEFT(Tabla1[[#This Row],[Solicitud de pedido]],2)</f>
        <v>12</v>
      </c>
      <c r="H1193" t="s">
        <v>3642</v>
      </c>
      <c r="I1193" t="s">
        <v>88</v>
      </c>
      <c r="J1193" t="s">
        <v>3643</v>
      </c>
      <c r="K1193" t="s">
        <v>3639</v>
      </c>
      <c r="L1193" s="1">
        <v>46058</v>
      </c>
      <c r="M1193" t="s">
        <v>3155</v>
      </c>
      <c r="N1193" t="s">
        <v>1</v>
      </c>
      <c r="O1193" t="s">
        <v>0</v>
      </c>
      <c r="P1193" t="s">
        <v>3640</v>
      </c>
      <c r="Q1193" t="s">
        <v>3641</v>
      </c>
      <c r="R1193" s="2">
        <v>6190</v>
      </c>
      <c r="S1193" s="37">
        <f>Tabla1[[#This Row],[Valor total]]/'T.C.'!$B$2</f>
        <v>1794.2028985507245</v>
      </c>
      <c r="T1193" t="s">
        <v>2</v>
      </c>
      <c r="U1193" t="s">
        <v>3</v>
      </c>
    </row>
    <row r="1194" spans="1:21" x14ac:dyDescent="0.25">
      <c r="A1194" t="s">
        <v>377</v>
      </c>
      <c r="B1194" t="str">
        <f>LEFT(Tabla1[[#This Row],[Organización compras]],2)</f>
        <v>PE</v>
      </c>
      <c r="C1194" t="s">
        <v>340</v>
      </c>
      <c r="D1194">
        <v>802</v>
      </c>
      <c r="E1194" t="str">
        <f>VLOOKUP(Tabla1[[#This Row],[Grupo de compras]],'Grupo compras'!$A$1:$B$115,2,FALSE)</f>
        <v>PE Ops Mall</v>
      </c>
      <c r="F1194" t="s">
        <v>3636</v>
      </c>
      <c r="G1194" t="str">
        <f>LEFT(Tabla1[[#This Row],[Solicitud de pedido]],2)</f>
        <v>12</v>
      </c>
      <c r="H1194" t="s">
        <v>3644</v>
      </c>
      <c r="I1194" t="s">
        <v>88</v>
      </c>
      <c r="J1194" t="s">
        <v>3645</v>
      </c>
      <c r="K1194" t="s">
        <v>3639</v>
      </c>
      <c r="L1194" s="1">
        <v>46058</v>
      </c>
      <c r="M1194" t="s">
        <v>3155</v>
      </c>
      <c r="N1194" t="s">
        <v>1</v>
      </c>
      <c r="O1194" t="s">
        <v>0</v>
      </c>
      <c r="P1194" t="s">
        <v>3640</v>
      </c>
      <c r="Q1194" t="s">
        <v>3641</v>
      </c>
      <c r="R1194" s="2">
        <v>6190</v>
      </c>
      <c r="S1194" s="37">
        <f>Tabla1[[#This Row],[Valor total]]/'T.C.'!$B$2</f>
        <v>1794.2028985507245</v>
      </c>
      <c r="T1194" t="s">
        <v>2</v>
      </c>
      <c r="U1194" t="s">
        <v>3</v>
      </c>
    </row>
    <row r="1195" spans="1:21" x14ac:dyDescent="0.25">
      <c r="A1195" t="s">
        <v>1239</v>
      </c>
      <c r="B1195" t="str">
        <f>LEFT(Tabla1[[#This Row],[Organización compras]],2)</f>
        <v>PE</v>
      </c>
      <c r="C1195" t="s">
        <v>340</v>
      </c>
      <c r="D1195">
        <v>802</v>
      </c>
      <c r="E1195" t="str">
        <f>VLOOKUP(Tabla1[[#This Row],[Grupo de compras]],'Grupo compras'!$A$1:$B$115,2,FALSE)</f>
        <v>PE Ops Mall</v>
      </c>
      <c r="F1195" t="s">
        <v>3636</v>
      </c>
      <c r="G1195" t="str">
        <f>LEFT(Tabla1[[#This Row],[Solicitud de pedido]],2)</f>
        <v>12</v>
      </c>
      <c r="H1195" t="s">
        <v>3646</v>
      </c>
      <c r="I1195" t="s">
        <v>88</v>
      </c>
      <c r="J1195" t="s">
        <v>3647</v>
      </c>
      <c r="K1195" t="s">
        <v>3639</v>
      </c>
      <c r="L1195" s="1">
        <v>46058</v>
      </c>
      <c r="M1195" t="s">
        <v>3155</v>
      </c>
      <c r="N1195" t="s">
        <v>1</v>
      </c>
      <c r="O1195" t="s">
        <v>0</v>
      </c>
      <c r="P1195" t="s">
        <v>3640</v>
      </c>
      <c r="Q1195" t="s">
        <v>3641</v>
      </c>
      <c r="R1195" s="2">
        <v>6190</v>
      </c>
      <c r="S1195" s="37">
        <f>Tabla1[[#This Row],[Valor total]]/'T.C.'!$B$2</f>
        <v>1794.2028985507245</v>
      </c>
      <c r="T1195" t="s">
        <v>2</v>
      </c>
      <c r="U1195" t="s">
        <v>3</v>
      </c>
    </row>
    <row r="1196" spans="1:21" x14ac:dyDescent="0.25">
      <c r="A1196" t="s">
        <v>1498</v>
      </c>
      <c r="B1196" t="str">
        <f>LEFT(Tabla1[[#This Row],[Organización compras]],2)</f>
        <v>PE</v>
      </c>
      <c r="C1196" t="s">
        <v>340</v>
      </c>
      <c r="D1196">
        <v>803</v>
      </c>
      <c r="E1196" t="str">
        <f>VLOOKUP(Tabla1[[#This Row],[Grupo de compras]],'Grupo compras'!$A$1:$B$115,2,FALSE)</f>
        <v>PE Ops Out/Strips</v>
      </c>
      <c r="F1196" t="s">
        <v>3636</v>
      </c>
      <c r="G1196" t="str">
        <f>LEFT(Tabla1[[#This Row],[Solicitud de pedido]],2)</f>
        <v>12</v>
      </c>
      <c r="H1196" t="s">
        <v>3648</v>
      </c>
      <c r="I1196" t="s">
        <v>88</v>
      </c>
      <c r="J1196" t="s">
        <v>3649</v>
      </c>
      <c r="K1196" t="s">
        <v>3639</v>
      </c>
      <c r="L1196" s="1">
        <v>46058</v>
      </c>
      <c r="M1196" t="s">
        <v>3155</v>
      </c>
      <c r="N1196" t="s">
        <v>1</v>
      </c>
      <c r="O1196" t="s">
        <v>5</v>
      </c>
      <c r="P1196" t="s">
        <v>3640</v>
      </c>
      <c r="Q1196" t="s">
        <v>3641</v>
      </c>
      <c r="R1196" s="2">
        <v>6190</v>
      </c>
      <c r="S1196" s="37">
        <f>Tabla1[[#This Row],[Valor total]]/'T.C.'!$B$2</f>
        <v>1794.2028985507245</v>
      </c>
      <c r="T1196" t="s">
        <v>2</v>
      </c>
      <c r="U1196" t="s">
        <v>3</v>
      </c>
    </row>
    <row r="1197" spans="1:21" x14ac:dyDescent="0.25">
      <c r="A1197" t="s">
        <v>75</v>
      </c>
      <c r="B1197" t="str">
        <f>LEFT(Tabla1[[#This Row],[Organización compras]],2)</f>
        <v>CO</v>
      </c>
      <c r="C1197" t="s">
        <v>338</v>
      </c>
      <c r="D1197">
        <v>702</v>
      </c>
      <c r="E1197" t="str">
        <f>VLOOKUP(Tabla1[[#This Row],[Grupo de compras]],'Grupo compras'!$A$1:$B$115,2,FALSE)</f>
        <v>CO Ops Mall</v>
      </c>
      <c r="F1197" t="s">
        <v>92</v>
      </c>
      <c r="G1197" t="str">
        <f>LEFT(Tabla1[[#This Row],[Solicitud de pedido]],2)</f>
        <v>12</v>
      </c>
      <c r="H1197" t="s">
        <v>3650</v>
      </c>
      <c r="I1197" t="s">
        <v>88</v>
      </c>
      <c r="J1197" t="s">
        <v>3651</v>
      </c>
      <c r="K1197" t="s">
        <v>3652</v>
      </c>
      <c r="L1197" s="1">
        <v>46078</v>
      </c>
      <c r="M1197" t="s">
        <v>93</v>
      </c>
      <c r="N1197" t="s">
        <v>1</v>
      </c>
      <c r="O1197" t="s">
        <v>0</v>
      </c>
      <c r="P1197" t="s">
        <v>3653</v>
      </c>
      <c r="Q1197" t="s">
        <v>3654</v>
      </c>
      <c r="R1197" s="2">
        <v>6595820</v>
      </c>
      <c r="S1197" s="37">
        <f>Tabla1[[#This Row],[Valor total]]/'T.C.'!$B$5</f>
        <v>1793.3170201196303</v>
      </c>
      <c r="T1197" t="s">
        <v>18</v>
      </c>
      <c r="U1197" t="s">
        <v>3</v>
      </c>
    </row>
    <row r="1198" spans="1:21" x14ac:dyDescent="0.25">
      <c r="A1198" t="s">
        <v>717</v>
      </c>
      <c r="B1198" t="str">
        <f>LEFT(Tabla1[[#This Row],[Organización compras]],2)</f>
        <v>PE</v>
      </c>
      <c r="C1198" t="s">
        <v>340</v>
      </c>
      <c r="D1198">
        <v>814</v>
      </c>
      <c r="E1198" t="str">
        <f>VLOOKUP(Tabla1[[#This Row],[Grupo de compras]],'Grupo compras'!$A$1:$B$115,2,FALSE)</f>
        <v>PE Explotación TI</v>
      </c>
      <c r="F1198" t="s">
        <v>371</v>
      </c>
      <c r="G1198" t="str">
        <f>LEFT(Tabla1[[#This Row],[Solicitud de pedido]],2)</f>
        <v>14</v>
      </c>
      <c r="H1198" t="s">
        <v>3655</v>
      </c>
      <c r="I1198" t="s">
        <v>88</v>
      </c>
      <c r="J1198" t="s">
        <v>3656</v>
      </c>
      <c r="K1198" t="s">
        <v>3657</v>
      </c>
      <c r="L1198" s="1">
        <v>46042</v>
      </c>
      <c r="M1198" t="s">
        <v>556</v>
      </c>
      <c r="N1198" t="s">
        <v>46</v>
      </c>
      <c r="O1198" t="s">
        <v>5</v>
      </c>
      <c r="P1198" t="s">
        <v>820</v>
      </c>
      <c r="Q1198" t="s">
        <v>821</v>
      </c>
      <c r="R1198" s="2">
        <v>6161.4</v>
      </c>
      <c r="S1198" s="37">
        <f>Tabla1[[#This Row],[Valor total]]/'T.C.'!$B$2</f>
        <v>1785.9130434782608</v>
      </c>
      <c r="T1198" t="s">
        <v>2</v>
      </c>
      <c r="U1198" t="s">
        <v>3</v>
      </c>
    </row>
    <row r="1199" spans="1:21" x14ac:dyDescent="0.25">
      <c r="A1199" t="s">
        <v>717</v>
      </c>
      <c r="B1199" t="str">
        <f>LEFT(Tabla1[[#This Row],[Organización compras]],2)</f>
        <v>PE</v>
      </c>
      <c r="C1199" t="s">
        <v>340</v>
      </c>
      <c r="D1199">
        <v>814</v>
      </c>
      <c r="E1199" t="str">
        <f>VLOOKUP(Tabla1[[#This Row],[Grupo de compras]],'Grupo compras'!$A$1:$B$115,2,FALSE)</f>
        <v>PE Explotación TI</v>
      </c>
      <c r="F1199" t="s">
        <v>371</v>
      </c>
      <c r="G1199" t="str">
        <f>LEFT(Tabla1[[#This Row],[Solicitud de pedido]],2)</f>
        <v>14</v>
      </c>
      <c r="H1199" t="s">
        <v>3655</v>
      </c>
      <c r="I1199" t="s">
        <v>89</v>
      </c>
      <c r="J1199" t="s">
        <v>3656</v>
      </c>
      <c r="K1199" t="s">
        <v>3657</v>
      </c>
      <c r="L1199" s="1">
        <v>46042</v>
      </c>
      <c r="M1199" t="s">
        <v>556</v>
      </c>
      <c r="N1199" t="s">
        <v>46</v>
      </c>
      <c r="O1199" t="s">
        <v>5</v>
      </c>
      <c r="P1199" t="s">
        <v>820</v>
      </c>
      <c r="Q1199" t="s">
        <v>821</v>
      </c>
      <c r="R1199" s="2">
        <v>6161.4</v>
      </c>
      <c r="S1199" s="37">
        <f>Tabla1[[#This Row],[Valor total]]/'T.C.'!$B$2</f>
        <v>1785.9130434782608</v>
      </c>
      <c r="T1199" t="s">
        <v>2</v>
      </c>
      <c r="U1199" t="s">
        <v>3</v>
      </c>
    </row>
    <row r="1200" spans="1:21" x14ac:dyDescent="0.25">
      <c r="A1200" t="s">
        <v>717</v>
      </c>
      <c r="B1200" t="str">
        <f>LEFT(Tabla1[[#This Row],[Organización compras]],2)</f>
        <v>PE</v>
      </c>
      <c r="C1200" t="s">
        <v>340</v>
      </c>
      <c r="D1200">
        <v>814</v>
      </c>
      <c r="E1200" t="str">
        <f>VLOOKUP(Tabla1[[#This Row],[Grupo de compras]],'Grupo compras'!$A$1:$B$115,2,FALSE)</f>
        <v>PE Explotación TI</v>
      </c>
      <c r="F1200" t="s">
        <v>371</v>
      </c>
      <c r="G1200" t="str">
        <f>LEFT(Tabla1[[#This Row],[Solicitud de pedido]],2)</f>
        <v>14</v>
      </c>
      <c r="H1200" t="s">
        <v>3655</v>
      </c>
      <c r="I1200" t="s">
        <v>99</v>
      </c>
      <c r="J1200" t="s">
        <v>3656</v>
      </c>
      <c r="K1200" t="s">
        <v>3657</v>
      </c>
      <c r="L1200" s="1">
        <v>46042</v>
      </c>
      <c r="M1200" t="s">
        <v>556</v>
      </c>
      <c r="N1200" t="s">
        <v>46</v>
      </c>
      <c r="O1200" t="s">
        <v>5</v>
      </c>
      <c r="P1200" t="s">
        <v>820</v>
      </c>
      <c r="Q1200" t="s">
        <v>821</v>
      </c>
      <c r="R1200" s="2">
        <v>6161.4</v>
      </c>
      <c r="S1200" s="37">
        <f>Tabla1[[#This Row],[Valor total]]/'T.C.'!$B$2</f>
        <v>1785.9130434782608</v>
      </c>
      <c r="T1200" t="s">
        <v>2</v>
      </c>
      <c r="U1200" t="s">
        <v>3</v>
      </c>
    </row>
    <row r="1201" spans="1:21" x14ac:dyDescent="0.25">
      <c r="A1201" t="s">
        <v>717</v>
      </c>
      <c r="B1201" t="str">
        <f>LEFT(Tabla1[[#This Row],[Organización compras]],2)</f>
        <v>PE</v>
      </c>
      <c r="C1201" t="s">
        <v>340</v>
      </c>
      <c r="D1201">
        <v>814</v>
      </c>
      <c r="E1201" t="str">
        <f>VLOOKUP(Tabla1[[#This Row],[Grupo de compras]],'Grupo compras'!$A$1:$B$115,2,FALSE)</f>
        <v>PE Explotación TI</v>
      </c>
      <c r="F1201" t="s">
        <v>371</v>
      </c>
      <c r="G1201" t="str">
        <f>LEFT(Tabla1[[#This Row],[Solicitud de pedido]],2)</f>
        <v>14</v>
      </c>
      <c r="H1201" t="s">
        <v>3655</v>
      </c>
      <c r="I1201" t="s">
        <v>100</v>
      </c>
      <c r="J1201" t="s">
        <v>3656</v>
      </c>
      <c r="K1201" t="s">
        <v>3657</v>
      </c>
      <c r="L1201" s="1">
        <v>46042</v>
      </c>
      <c r="M1201" t="s">
        <v>556</v>
      </c>
      <c r="N1201" t="s">
        <v>46</v>
      </c>
      <c r="O1201" t="s">
        <v>5</v>
      </c>
      <c r="P1201" t="s">
        <v>820</v>
      </c>
      <c r="Q1201" t="s">
        <v>821</v>
      </c>
      <c r="R1201" s="2">
        <v>6161.4</v>
      </c>
      <c r="S1201" s="37">
        <f>Tabla1[[#This Row],[Valor total]]/'T.C.'!$B$2</f>
        <v>1785.9130434782608</v>
      </c>
      <c r="T1201" t="s">
        <v>2</v>
      </c>
      <c r="U1201" t="s">
        <v>3</v>
      </c>
    </row>
    <row r="1202" spans="1:21" x14ac:dyDescent="0.25">
      <c r="A1202" t="s">
        <v>717</v>
      </c>
      <c r="B1202" t="str">
        <f>LEFT(Tabla1[[#This Row],[Organización compras]],2)</f>
        <v>PE</v>
      </c>
      <c r="C1202" t="s">
        <v>340</v>
      </c>
      <c r="D1202">
        <v>814</v>
      </c>
      <c r="E1202" t="str">
        <f>VLOOKUP(Tabla1[[#This Row],[Grupo de compras]],'Grupo compras'!$A$1:$B$115,2,FALSE)</f>
        <v>PE Explotación TI</v>
      </c>
      <c r="F1202" t="s">
        <v>371</v>
      </c>
      <c r="G1202" t="str">
        <f>LEFT(Tabla1[[#This Row],[Solicitud de pedido]],2)</f>
        <v>14</v>
      </c>
      <c r="H1202" t="s">
        <v>3655</v>
      </c>
      <c r="I1202" t="s">
        <v>101</v>
      </c>
      <c r="J1202" t="s">
        <v>3656</v>
      </c>
      <c r="K1202" t="s">
        <v>3657</v>
      </c>
      <c r="L1202" s="1">
        <v>46042</v>
      </c>
      <c r="M1202" t="s">
        <v>556</v>
      </c>
      <c r="N1202" t="s">
        <v>46</v>
      </c>
      <c r="O1202" t="s">
        <v>5</v>
      </c>
      <c r="P1202" t="s">
        <v>820</v>
      </c>
      <c r="Q1202" t="s">
        <v>821</v>
      </c>
      <c r="R1202" s="2">
        <v>6161.4</v>
      </c>
      <c r="S1202" s="37">
        <f>Tabla1[[#This Row],[Valor total]]/'T.C.'!$B$2</f>
        <v>1785.9130434782608</v>
      </c>
      <c r="T1202" t="s">
        <v>2</v>
      </c>
      <c r="U1202" t="s">
        <v>3</v>
      </c>
    </row>
    <row r="1203" spans="1:21" x14ac:dyDescent="0.25">
      <c r="A1203" t="s">
        <v>717</v>
      </c>
      <c r="B1203" t="str">
        <f>LEFT(Tabla1[[#This Row],[Organización compras]],2)</f>
        <v>PE</v>
      </c>
      <c r="C1203" t="s">
        <v>340</v>
      </c>
      <c r="D1203">
        <v>814</v>
      </c>
      <c r="E1203" t="str">
        <f>VLOOKUP(Tabla1[[#This Row],[Grupo de compras]],'Grupo compras'!$A$1:$B$115,2,FALSE)</f>
        <v>PE Explotación TI</v>
      </c>
      <c r="F1203" t="s">
        <v>371</v>
      </c>
      <c r="G1203" t="str">
        <f>LEFT(Tabla1[[#This Row],[Solicitud de pedido]],2)</f>
        <v>14</v>
      </c>
      <c r="H1203" t="s">
        <v>3655</v>
      </c>
      <c r="I1203" t="s">
        <v>102</v>
      </c>
      <c r="J1203" t="s">
        <v>3656</v>
      </c>
      <c r="K1203" t="s">
        <v>3657</v>
      </c>
      <c r="L1203" s="1">
        <v>46042</v>
      </c>
      <c r="M1203" t="s">
        <v>556</v>
      </c>
      <c r="N1203" t="s">
        <v>46</v>
      </c>
      <c r="O1203" t="s">
        <v>5</v>
      </c>
      <c r="P1203" t="s">
        <v>820</v>
      </c>
      <c r="Q1203" t="s">
        <v>821</v>
      </c>
      <c r="R1203" s="2">
        <v>6161.4</v>
      </c>
      <c r="S1203" s="37">
        <f>Tabla1[[#This Row],[Valor total]]/'T.C.'!$B$2</f>
        <v>1785.9130434782608</v>
      </c>
      <c r="T1203" t="s">
        <v>2</v>
      </c>
      <c r="U1203" t="s">
        <v>3</v>
      </c>
    </row>
    <row r="1204" spans="1:21" x14ac:dyDescent="0.25">
      <c r="A1204" t="s">
        <v>717</v>
      </c>
      <c r="B1204" t="str">
        <f>LEFT(Tabla1[[#This Row],[Organización compras]],2)</f>
        <v>PE</v>
      </c>
      <c r="C1204" t="s">
        <v>340</v>
      </c>
      <c r="D1204">
        <v>814</v>
      </c>
      <c r="E1204" t="str">
        <f>VLOOKUP(Tabla1[[#This Row],[Grupo de compras]],'Grupo compras'!$A$1:$B$115,2,FALSE)</f>
        <v>PE Explotación TI</v>
      </c>
      <c r="F1204" t="s">
        <v>371</v>
      </c>
      <c r="G1204" t="str">
        <f>LEFT(Tabla1[[#This Row],[Solicitud de pedido]],2)</f>
        <v>14</v>
      </c>
      <c r="H1204" t="s">
        <v>3655</v>
      </c>
      <c r="I1204" t="s">
        <v>103</v>
      </c>
      <c r="J1204" t="s">
        <v>3656</v>
      </c>
      <c r="K1204" t="s">
        <v>3657</v>
      </c>
      <c r="L1204" s="1">
        <v>46042</v>
      </c>
      <c r="M1204" t="s">
        <v>556</v>
      </c>
      <c r="N1204" t="s">
        <v>46</v>
      </c>
      <c r="O1204" t="s">
        <v>5</v>
      </c>
      <c r="P1204" t="s">
        <v>820</v>
      </c>
      <c r="Q1204" t="s">
        <v>821</v>
      </c>
      <c r="R1204" s="2">
        <v>6161.4</v>
      </c>
      <c r="S1204" s="37">
        <f>Tabla1[[#This Row],[Valor total]]/'T.C.'!$B$2</f>
        <v>1785.9130434782608</v>
      </c>
      <c r="T1204" t="s">
        <v>2</v>
      </c>
      <c r="U1204" t="s">
        <v>3</v>
      </c>
    </row>
    <row r="1205" spans="1:21" x14ac:dyDescent="0.25">
      <c r="A1205" t="s">
        <v>717</v>
      </c>
      <c r="B1205" t="str">
        <f>LEFT(Tabla1[[#This Row],[Organización compras]],2)</f>
        <v>PE</v>
      </c>
      <c r="C1205" t="s">
        <v>340</v>
      </c>
      <c r="D1205">
        <v>814</v>
      </c>
      <c r="E1205" t="str">
        <f>VLOOKUP(Tabla1[[#This Row],[Grupo de compras]],'Grupo compras'!$A$1:$B$115,2,FALSE)</f>
        <v>PE Explotación TI</v>
      </c>
      <c r="F1205" t="s">
        <v>371</v>
      </c>
      <c r="G1205" t="str">
        <f>LEFT(Tabla1[[#This Row],[Solicitud de pedido]],2)</f>
        <v>14</v>
      </c>
      <c r="H1205" t="s">
        <v>3655</v>
      </c>
      <c r="I1205" t="s">
        <v>104</v>
      </c>
      <c r="J1205" t="s">
        <v>3656</v>
      </c>
      <c r="K1205" t="s">
        <v>3657</v>
      </c>
      <c r="L1205" s="1">
        <v>46042</v>
      </c>
      <c r="M1205" t="s">
        <v>556</v>
      </c>
      <c r="N1205" t="s">
        <v>46</v>
      </c>
      <c r="O1205" t="s">
        <v>5</v>
      </c>
      <c r="P1205" t="s">
        <v>820</v>
      </c>
      <c r="Q1205" t="s">
        <v>821</v>
      </c>
      <c r="R1205" s="2">
        <v>6161.4</v>
      </c>
      <c r="S1205" s="37">
        <f>Tabla1[[#This Row],[Valor total]]/'T.C.'!$B$2</f>
        <v>1785.9130434782608</v>
      </c>
      <c r="T1205" t="s">
        <v>2</v>
      </c>
      <c r="U1205" t="s">
        <v>3</v>
      </c>
    </row>
    <row r="1206" spans="1:21" x14ac:dyDescent="0.25">
      <c r="A1206" t="s">
        <v>717</v>
      </c>
      <c r="B1206" t="str">
        <f>LEFT(Tabla1[[#This Row],[Organización compras]],2)</f>
        <v>PE</v>
      </c>
      <c r="C1206" t="s">
        <v>340</v>
      </c>
      <c r="D1206">
        <v>814</v>
      </c>
      <c r="E1206" t="str">
        <f>VLOOKUP(Tabla1[[#This Row],[Grupo de compras]],'Grupo compras'!$A$1:$B$115,2,FALSE)</f>
        <v>PE Explotación TI</v>
      </c>
      <c r="F1206" t="s">
        <v>371</v>
      </c>
      <c r="G1206" t="str">
        <f>LEFT(Tabla1[[#This Row],[Solicitud de pedido]],2)</f>
        <v>14</v>
      </c>
      <c r="H1206" t="s">
        <v>3655</v>
      </c>
      <c r="I1206" t="s">
        <v>105</v>
      </c>
      <c r="J1206" t="s">
        <v>3656</v>
      </c>
      <c r="K1206" t="s">
        <v>3657</v>
      </c>
      <c r="L1206" s="1">
        <v>46042</v>
      </c>
      <c r="M1206" t="s">
        <v>556</v>
      </c>
      <c r="N1206" t="s">
        <v>46</v>
      </c>
      <c r="O1206" t="s">
        <v>5</v>
      </c>
      <c r="P1206" t="s">
        <v>820</v>
      </c>
      <c r="Q1206" t="s">
        <v>821</v>
      </c>
      <c r="R1206" s="2">
        <v>6161.4</v>
      </c>
      <c r="S1206" s="37">
        <f>Tabla1[[#This Row],[Valor total]]/'T.C.'!$B$2</f>
        <v>1785.9130434782608</v>
      </c>
      <c r="T1206" t="s">
        <v>2</v>
      </c>
      <c r="U1206" t="s">
        <v>3</v>
      </c>
    </row>
    <row r="1207" spans="1:21" x14ac:dyDescent="0.25">
      <c r="A1207" t="s">
        <v>717</v>
      </c>
      <c r="B1207" t="str">
        <f>LEFT(Tabla1[[#This Row],[Organización compras]],2)</f>
        <v>PE</v>
      </c>
      <c r="C1207" t="s">
        <v>340</v>
      </c>
      <c r="D1207">
        <v>814</v>
      </c>
      <c r="E1207" t="str">
        <f>VLOOKUP(Tabla1[[#This Row],[Grupo de compras]],'Grupo compras'!$A$1:$B$115,2,FALSE)</f>
        <v>PE Explotación TI</v>
      </c>
      <c r="F1207" t="s">
        <v>371</v>
      </c>
      <c r="G1207" t="str">
        <f>LEFT(Tabla1[[#This Row],[Solicitud de pedido]],2)</f>
        <v>14</v>
      </c>
      <c r="H1207" t="s">
        <v>3655</v>
      </c>
      <c r="I1207" t="s">
        <v>106</v>
      </c>
      <c r="J1207" t="s">
        <v>3656</v>
      </c>
      <c r="K1207" t="s">
        <v>3657</v>
      </c>
      <c r="L1207" s="1">
        <v>46042</v>
      </c>
      <c r="M1207" t="s">
        <v>556</v>
      </c>
      <c r="N1207" t="s">
        <v>46</v>
      </c>
      <c r="O1207" t="s">
        <v>5</v>
      </c>
      <c r="P1207" t="s">
        <v>820</v>
      </c>
      <c r="Q1207" t="s">
        <v>821</v>
      </c>
      <c r="R1207" s="2">
        <v>6161.4</v>
      </c>
      <c r="S1207" s="37">
        <f>Tabla1[[#This Row],[Valor total]]/'T.C.'!$B$2</f>
        <v>1785.9130434782608</v>
      </c>
      <c r="T1207" t="s">
        <v>2</v>
      </c>
      <c r="U1207" t="s">
        <v>3</v>
      </c>
    </row>
    <row r="1208" spans="1:21" x14ac:dyDescent="0.25">
      <c r="A1208" t="s">
        <v>717</v>
      </c>
      <c r="B1208" t="str">
        <f>LEFT(Tabla1[[#This Row],[Organización compras]],2)</f>
        <v>PE</v>
      </c>
      <c r="C1208" t="s">
        <v>340</v>
      </c>
      <c r="D1208">
        <v>814</v>
      </c>
      <c r="E1208" t="str">
        <f>VLOOKUP(Tabla1[[#This Row],[Grupo de compras]],'Grupo compras'!$A$1:$B$115,2,FALSE)</f>
        <v>PE Explotación TI</v>
      </c>
      <c r="F1208" t="s">
        <v>371</v>
      </c>
      <c r="G1208" t="str">
        <f>LEFT(Tabla1[[#This Row],[Solicitud de pedido]],2)</f>
        <v>14</v>
      </c>
      <c r="H1208" t="s">
        <v>3655</v>
      </c>
      <c r="I1208" t="s">
        <v>107</v>
      </c>
      <c r="J1208" t="s">
        <v>3656</v>
      </c>
      <c r="K1208" t="s">
        <v>3657</v>
      </c>
      <c r="L1208" s="1">
        <v>46042</v>
      </c>
      <c r="M1208" t="s">
        <v>556</v>
      </c>
      <c r="N1208" t="s">
        <v>46</v>
      </c>
      <c r="O1208" t="s">
        <v>5</v>
      </c>
      <c r="P1208" t="s">
        <v>820</v>
      </c>
      <c r="Q1208" t="s">
        <v>821</v>
      </c>
      <c r="R1208" s="2">
        <v>6161.4</v>
      </c>
      <c r="S1208" s="37">
        <f>Tabla1[[#This Row],[Valor total]]/'T.C.'!$B$2</f>
        <v>1785.9130434782608</v>
      </c>
      <c r="T1208" t="s">
        <v>2</v>
      </c>
      <c r="U1208" t="s">
        <v>3</v>
      </c>
    </row>
    <row r="1209" spans="1:21" x14ac:dyDescent="0.25">
      <c r="A1209" t="s">
        <v>717</v>
      </c>
      <c r="B1209" t="str">
        <f>LEFT(Tabla1[[#This Row],[Organización compras]],2)</f>
        <v>PE</v>
      </c>
      <c r="C1209" t="s">
        <v>340</v>
      </c>
      <c r="D1209">
        <v>814</v>
      </c>
      <c r="E1209" t="str">
        <f>VLOOKUP(Tabla1[[#This Row],[Grupo de compras]],'Grupo compras'!$A$1:$B$115,2,FALSE)</f>
        <v>PE Explotación TI</v>
      </c>
      <c r="F1209" t="s">
        <v>371</v>
      </c>
      <c r="G1209" t="str">
        <f>LEFT(Tabla1[[#This Row],[Solicitud de pedido]],2)</f>
        <v>14</v>
      </c>
      <c r="H1209" t="s">
        <v>3655</v>
      </c>
      <c r="I1209" t="s">
        <v>1502</v>
      </c>
      <c r="J1209" t="s">
        <v>3656</v>
      </c>
      <c r="K1209" t="s">
        <v>3657</v>
      </c>
      <c r="L1209" s="1">
        <v>46042</v>
      </c>
      <c r="M1209" t="s">
        <v>556</v>
      </c>
      <c r="N1209" t="s">
        <v>46</v>
      </c>
      <c r="O1209" t="s">
        <v>5</v>
      </c>
      <c r="P1209" t="s">
        <v>820</v>
      </c>
      <c r="Q1209" t="s">
        <v>821</v>
      </c>
      <c r="R1209" s="2">
        <v>6161.4</v>
      </c>
      <c r="S1209" s="37">
        <f>Tabla1[[#This Row],[Valor total]]/'T.C.'!$B$2</f>
        <v>1785.9130434782608</v>
      </c>
      <c r="T1209" t="s">
        <v>2</v>
      </c>
      <c r="U1209" t="s">
        <v>3</v>
      </c>
    </row>
    <row r="1210" spans="1:21" x14ac:dyDescent="0.25">
      <c r="A1210" t="s">
        <v>12</v>
      </c>
      <c r="B1210" t="str">
        <f>LEFT(Tabla1[[#This Row],[Organización compras]],2)</f>
        <v>PE</v>
      </c>
      <c r="C1210" t="s">
        <v>340</v>
      </c>
      <c r="D1210">
        <v>804</v>
      </c>
      <c r="E1210" t="str">
        <f>VLOOKUP(Tabla1[[#This Row],[Grupo de compras]],'Grupo compras'!$A$1:$B$115,2,FALSE)</f>
        <v>PE Marketing Mall</v>
      </c>
      <c r="F1210" t="s">
        <v>1158</v>
      </c>
      <c r="G1210" t="str">
        <f>LEFT(Tabla1[[#This Row],[Solicitud de pedido]],2)</f>
        <v>12</v>
      </c>
      <c r="H1210" t="s">
        <v>3658</v>
      </c>
      <c r="I1210" t="s">
        <v>88</v>
      </c>
      <c r="J1210" t="s">
        <v>3659</v>
      </c>
      <c r="K1210" t="s">
        <v>3660</v>
      </c>
      <c r="L1210" s="1">
        <v>46051</v>
      </c>
      <c r="M1210" t="s">
        <v>14</v>
      </c>
      <c r="N1210" t="s">
        <v>1</v>
      </c>
      <c r="O1210" t="s">
        <v>67</v>
      </c>
      <c r="P1210" t="s">
        <v>2596</v>
      </c>
      <c r="Q1210" t="s">
        <v>2597</v>
      </c>
      <c r="R1210" s="2">
        <v>6160</v>
      </c>
      <c r="S1210" s="37">
        <f>Tabla1[[#This Row],[Valor total]]/'T.C.'!$B$2</f>
        <v>1785.5072463768115</v>
      </c>
      <c r="T1210" t="s">
        <v>2</v>
      </c>
      <c r="U1210" t="s">
        <v>3</v>
      </c>
    </row>
    <row r="1211" spans="1:21" x14ac:dyDescent="0.25">
      <c r="A1211" t="s">
        <v>17</v>
      </c>
      <c r="B1211" t="str">
        <f>LEFT(Tabla1[[#This Row],[Organización compras]],2)</f>
        <v>CO</v>
      </c>
      <c r="C1211" t="s">
        <v>338</v>
      </c>
      <c r="D1211">
        <v>710</v>
      </c>
      <c r="E1211" t="str">
        <f>VLOOKUP(Tabla1[[#This Row],[Grupo de compras]],'Grupo compras'!$A$1:$B$115,2,FALSE)</f>
        <v>CO Sgcia Personas</v>
      </c>
      <c r="F1211" t="s">
        <v>77</v>
      </c>
      <c r="G1211" t="str">
        <f>LEFT(Tabla1[[#This Row],[Solicitud de pedido]],2)</f>
        <v>12</v>
      </c>
      <c r="H1211" t="s">
        <v>3661</v>
      </c>
      <c r="I1211" t="s">
        <v>88</v>
      </c>
      <c r="J1211" t="s">
        <v>3662</v>
      </c>
      <c r="K1211" t="s">
        <v>3663</v>
      </c>
      <c r="L1211" s="1">
        <v>46042</v>
      </c>
      <c r="M1211" t="s">
        <v>77</v>
      </c>
      <c r="N1211" t="s">
        <v>1</v>
      </c>
      <c r="O1211" t="s">
        <v>0</v>
      </c>
      <c r="P1211" t="s">
        <v>3664</v>
      </c>
      <c r="Q1211" t="s">
        <v>3665</v>
      </c>
      <c r="R1211" s="2">
        <v>6552000</v>
      </c>
      <c r="S1211" s="37">
        <f>Tabla1[[#This Row],[Valor total]]/'T.C.'!$B$5</f>
        <v>1781.4029363784666</v>
      </c>
      <c r="T1211" t="s">
        <v>18</v>
      </c>
      <c r="U1211" t="s">
        <v>3</v>
      </c>
    </row>
    <row r="1212" spans="1:21" x14ac:dyDescent="0.25">
      <c r="A1212" t="s">
        <v>31</v>
      </c>
      <c r="B1212" t="str">
        <f>LEFT(Tabla1[[#This Row],[Organización compras]],2)</f>
        <v>CO</v>
      </c>
      <c r="C1212" t="s">
        <v>338</v>
      </c>
      <c r="D1212">
        <v>702</v>
      </c>
      <c r="E1212" t="str">
        <f>VLOOKUP(Tabla1[[#This Row],[Grupo de compras]],'Grupo compras'!$A$1:$B$115,2,FALSE)</f>
        <v>CO Ops Mall</v>
      </c>
      <c r="F1212" t="s">
        <v>210</v>
      </c>
      <c r="G1212" t="str">
        <f>LEFT(Tabla1[[#This Row],[Solicitud de pedido]],2)</f>
        <v>12</v>
      </c>
      <c r="H1212" t="s">
        <v>3666</v>
      </c>
      <c r="I1212" t="s">
        <v>88</v>
      </c>
      <c r="J1212" t="s">
        <v>3667</v>
      </c>
      <c r="K1212" t="s">
        <v>3668</v>
      </c>
      <c r="L1212" s="1">
        <v>46064</v>
      </c>
      <c r="M1212" t="s">
        <v>32</v>
      </c>
      <c r="N1212" t="s">
        <v>1</v>
      </c>
      <c r="O1212" t="s">
        <v>0</v>
      </c>
      <c r="P1212" t="s">
        <v>128</v>
      </c>
      <c r="Q1212" t="s">
        <v>129</v>
      </c>
      <c r="R1212" s="2">
        <v>6525144</v>
      </c>
      <c r="S1212" s="37">
        <f>Tabla1[[#This Row],[Valor total]]/'T.C.'!$B$5</f>
        <v>1774.1011419249592</v>
      </c>
      <c r="T1212" t="s">
        <v>18</v>
      </c>
      <c r="U1212" t="s">
        <v>3</v>
      </c>
    </row>
    <row r="1213" spans="1:21" x14ac:dyDescent="0.25">
      <c r="A1213" t="s">
        <v>925</v>
      </c>
      <c r="B1213" t="str">
        <f>LEFT(Tabla1[[#This Row],[Organización compras]],2)</f>
        <v>PE</v>
      </c>
      <c r="C1213" t="s">
        <v>340</v>
      </c>
      <c r="D1213">
        <v>802</v>
      </c>
      <c r="E1213" t="str">
        <f>VLOOKUP(Tabla1[[#This Row],[Grupo de compras]],'Grupo compras'!$A$1:$B$115,2,FALSE)</f>
        <v>PE Ops Mall</v>
      </c>
      <c r="F1213" t="s">
        <v>371</v>
      </c>
      <c r="G1213" t="str">
        <f>LEFT(Tabla1[[#This Row],[Solicitud de pedido]],2)</f>
        <v>14</v>
      </c>
      <c r="H1213" t="s">
        <v>3669</v>
      </c>
      <c r="I1213" t="s">
        <v>88</v>
      </c>
      <c r="J1213" t="s">
        <v>3670</v>
      </c>
      <c r="K1213" t="s">
        <v>3671</v>
      </c>
      <c r="L1213" s="1">
        <v>46072</v>
      </c>
      <c r="M1213" t="s">
        <v>556</v>
      </c>
      <c r="N1213" t="s">
        <v>46</v>
      </c>
      <c r="O1213" t="s">
        <v>5</v>
      </c>
      <c r="P1213" t="s">
        <v>119</v>
      </c>
      <c r="Q1213" t="s">
        <v>120</v>
      </c>
      <c r="R1213" s="2">
        <v>6116</v>
      </c>
      <c r="S1213" s="37">
        <f>Tabla1[[#This Row],[Valor total]]/'T.C.'!$B$2</f>
        <v>1772.7536231884058</v>
      </c>
      <c r="T1213" t="s">
        <v>2</v>
      </c>
      <c r="U1213" t="s">
        <v>3</v>
      </c>
    </row>
    <row r="1214" spans="1:21" x14ac:dyDescent="0.25">
      <c r="A1214" t="s">
        <v>925</v>
      </c>
      <c r="B1214" t="str">
        <f>LEFT(Tabla1[[#This Row],[Organización compras]],2)</f>
        <v>PE</v>
      </c>
      <c r="C1214" t="s">
        <v>340</v>
      </c>
      <c r="D1214">
        <v>802</v>
      </c>
      <c r="E1214" t="str">
        <f>VLOOKUP(Tabla1[[#This Row],[Grupo de compras]],'Grupo compras'!$A$1:$B$115,2,FALSE)</f>
        <v>PE Ops Mall</v>
      </c>
      <c r="F1214" t="s">
        <v>371</v>
      </c>
      <c r="G1214" t="str">
        <f>LEFT(Tabla1[[#This Row],[Solicitud de pedido]],2)</f>
        <v>14</v>
      </c>
      <c r="H1214" t="s">
        <v>3669</v>
      </c>
      <c r="I1214" t="s">
        <v>89</v>
      </c>
      <c r="J1214" t="s">
        <v>3670</v>
      </c>
      <c r="K1214" t="s">
        <v>3671</v>
      </c>
      <c r="L1214" s="1">
        <v>46072</v>
      </c>
      <c r="M1214" t="s">
        <v>556</v>
      </c>
      <c r="N1214" t="s">
        <v>46</v>
      </c>
      <c r="O1214" t="s">
        <v>5</v>
      </c>
      <c r="P1214" t="s">
        <v>119</v>
      </c>
      <c r="Q1214" t="s">
        <v>120</v>
      </c>
      <c r="R1214" s="2">
        <v>6116</v>
      </c>
      <c r="S1214" s="37">
        <f>Tabla1[[#This Row],[Valor total]]/'T.C.'!$B$2</f>
        <v>1772.7536231884058</v>
      </c>
      <c r="T1214" t="s">
        <v>2</v>
      </c>
      <c r="U1214" t="s">
        <v>3</v>
      </c>
    </row>
    <row r="1215" spans="1:21" x14ac:dyDescent="0.25">
      <c r="A1215" t="s">
        <v>925</v>
      </c>
      <c r="B1215" t="str">
        <f>LEFT(Tabla1[[#This Row],[Organización compras]],2)</f>
        <v>PE</v>
      </c>
      <c r="C1215" t="s">
        <v>340</v>
      </c>
      <c r="D1215">
        <v>802</v>
      </c>
      <c r="E1215" t="str">
        <f>VLOOKUP(Tabla1[[#This Row],[Grupo de compras]],'Grupo compras'!$A$1:$B$115,2,FALSE)</f>
        <v>PE Ops Mall</v>
      </c>
      <c r="F1215" t="s">
        <v>371</v>
      </c>
      <c r="G1215" t="str">
        <f>LEFT(Tabla1[[#This Row],[Solicitud de pedido]],2)</f>
        <v>14</v>
      </c>
      <c r="H1215" t="s">
        <v>3669</v>
      </c>
      <c r="I1215" t="s">
        <v>99</v>
      </c>
      <c r="J1215" t="s">
        <v>3670</v>
      </c>
      <c r="K1215" t="s">
        <v>3671</v>
      </c>
      <c r="L1215" s="1">
        <v>46072</v>
      </c>
      <c r="M1215" t="s">
        <v>556</v>
      </c>
      <c r="N1215" t="s">
        <v>46</v>
      </c>
      <c r="O1215" t="s">
        <v>5</v>
      </c>
      <c r="P1215" t="s">
        <v>119</v>
      </c>
      <c r="Q1215" t="s">
        <v>120</v>
      </c>
      <c r="R1215" s="2">
        <v>6116</v>
      </c>
      <c r="S1215" s="37">
        <f>Tabla1[[#This Row],[Valor total]]/'T.C.'!$B$2</f>
        <v>1772.7536231884058</v>
      </c>
      <c r="T1215" t="s">
        <v>2</v>
      </c>
      <c r="U1215" t="s">
        <v>3</v>
      </c>
    </row>
    <row r="1216" spans="1:21" x14ac:dyDescent="0.25">
      <c r="A1216" t="s">
        <v>925</v>
      </c>
      <c r="B1216" t="str">
        <f>LEFT(Tabla1[[#This Row],[Organización compras]],2)</f>
        <v>PE</v>
      </c>
      <c r="C1216" t="s">
        <v>340</v>
      </c>
      <c r="D1216">
        <v>802</v>
      </c>
      <c r="E1216" t="str">
        <f>VLOOKUP(Tabla1[[#This Row],[Grupo de compras]],'Grupo compras'!$A$1:$B$115,2,FALSE)</f>
        <v>PE Ops Mall</v>
      </c>
      <c r="F1216" t="s">
        <v>371</v>
      </c>
      <c r="G1216" t="str">
        <f>LEFT(Tabla1[[#This Row],[Solicitud de pedido]],2)</f>
        <v>14</v>
      </c>
      <c r="H1216" t="s">
        <v>3669</v>
      </c>
      <c r="I1216" t="s">
        <v>100</v>
      </c>
      <c r="J1216" t="s">
        <v>3670</v>
      </c>
      <c r="K1216" t="s">
        <v>3671</v>
      </c>
      <c r="L1216" s="1">
        <v>46072</v>
      </c>
      <c r="M1216" t="s">
        <v>556</v>
      </c>
      <c r="N1216" t="s">
        <v>46</v>
      </c>
      <c r="O1216" t="s">
        <v>5</v>
      </c>
      <c r="P1216" t="s">
        <v>119</v>
      </c>
      <c r="Q1216" t="s">
        <v>120</v>
      </c>
      <c r="R1216" s="2">
        <v>6116</v>
      </c>
      <c r="S1216" s="37">
        <f>Tabla1[[#This Row],[Valor total]]/'T.C.'!$B$2</f>
        <v>1772.7536231884058</v>
      </c>
      <c r="T1216" t="s">
        <v>2</v>
      </c>
      <c r="U1216" t="s">
        <v>3</v>
      </c>
    </row>
    <row r="1217" spans="1:21" x14ac:dyDescent="0.25">
      <c r="A1217" t="s">
        <v>925</v>
      </c>
      <c r="B1217" t="str">
        <f>LEFT(Tabla1[[#This Row],[Organización compras]],2)</f>
        <v>PE</v>
      </c>
      <c r="C1217" t="s">
        <v>340</v>
      </c>
      <c r="D1217">
        <v>802</v>
      </c>
      <c r="E1217" t="str">
        <f>VLOOKUP(Tabla1[[#This Row],[Grupo de compras]],'Grupo compras'!$A$1:$B$115,2,FALSE)</f>
        <v>PE Ops Mall</v>
      </c>
      <c r="F1217" t="s">
        <v>371</v>
      </c>
      <c r="G1217" t="str">
        <f>LEFT(Tabla1[[#This Row],[Solicitud de pedido]],2)</f>
        <v>14</v>
      </c>
      <c r="H1217" t="s">
        <v>3669</v>
      </c>
      <c r="I1217" t="s">
        <v>101</v>
      </c>
      <c r="J1217" t="s">
        <v>3670</v>
      </c>
      <c r="K1217" t="s">
        <v>3671</v>
      </c>
      <c r="L1217" s="1">
        <v>46072</v>
      </c>
      <c r="M1217" t="s">
        <v>556</v>
      </c>
      <c r="N1217" t="s">
        <v>46</v>
      </c>
      <c r="O1217" t="s">
        <v>5</v>
      </c>
      <c r="P1217" t="s">
        <v>119</v>
      </c>
      <c r="Q1217" t="s">
        <v>120</v>
      </c>
      <c r="R1217" s="2">
        <v>6116</v>
      </c>
      <c r="S1217" s="37">
        <f>Tabla1[[#This Row],[Valor total]]/'T.C.'!$B$2</f>
        <v>1772.7536231884058</v>
      </c>
      <c r="T1217" t="s">
        <v>2</v>
      </c>
      <c r="U1217" t="s">
        <v>3</v>
      </c>
    </row>
    <row r="1218" spans="1:21" x14ac:dyDescent="0.25">
      <c r="A1218" t="s">
        <v>925</v>
      </c>
      <c r="B1218" t="str">
        <f>LEFT(Tabla1[[#This Row],[Organización compras]],2)</f>
        <v>PE</v>
      </c>
      <c r="C1218" t="s">
        <v>340</v>
      </c>
      <c r="D1218">
        <v>802</v>
      </c>
      <c r="E1218" t="str">
        <f>VLOOKUP(Tabla1[[#This Row],[Grupo de compras]],'Grupo compras'!$A$1:$B$115,2,FALSE)</f>
        <v>PE Ops Mall</v>
      </c>
      <c r="F1218" t="s">
        <v>371</v>
      </c>
      <c r="G1218" t="str">
        <f>LEFT(Tabla1[[#This Row],[Solicitud de pedido]],2)</f>
        <v>14</v>
      </c>
      <c r="H1218" t="s">
        <v>3669</v>
      </c>
      <c r="I1218" t="s">
        <v>102</v>
      </c>
      <c r="J1218" t="s">
        <v>3670</v>
      </c>
      <c r="K1218" t="s">
        <v>3671</v>
      </c>
      <c r="L1218" s="1">
        <v>46072</v>
      </c>
      <c r="M1218" t="s">
        <v>556</v>
      </c>
      <c r="N1218" t="s">
        <v>46</v>
      </c>
      <c r="O1218" t="s">
        <v>5</v>
      </c>
      <c r="P1218" t="s">
        <v>119</v>
      </c>
      <c r="Q1218" t="s">
        <v>120</v>
      </c>
      <c r="R1218" s="2">
        <v>6116</v>
      </c>
      <c r="S1218" s="37">
        <f>Tabla1[[#This Row],[Valor total]]/'T.C.'!$B$2</f>
        <v>1772.7536231884058</v>
      </c>
      <c r="T1218" t="s">
        <v>2</v>
      </c>
      <c r="U1218" t="s">
        <v>3</v>
      </c>
    </row>
    <row r="1219" spans="1:21" x14ac:dyDescent="0.25">
      <c r="A1219" t="s">
        <v>925</v>
      </c>
      <c r="B1219" t="str">
        <f>LEFT(Tabla1[[#This Row],[Organización compras]],2)</f>
        <v>PE</v>
      </c>
      <c r="C1219" t="s">
        <v>340</v>
      </c>
      <c r="D1219">
        <v>802</v>
      </c>
      <c r="E1219" t="str">
        <f>VLOOKUP(Tabla1[[#This Row],[Grupo de compras]],'Grupo compras'!$A$1:$B$115,2,FALSE)</f>
        <v>PE Ops Mall</v>
      </c>
      <c r="F1219" t="s">
        <v>371</v>
      </c>
      <c r="G1219" t="str">
        <f>LEFT(Tabla1[[#This Row],[Solicitud de pedido]],2)</f>
        <v>14</v>
      </c>
      <c r="H1219" t="s">
        <v>3669</v>
      </c>
      <c r="I1219" t="s">
        <v>103</v>
      </c>
      <c r="J1219" t="s">
        <v>3670</v>
      </c>
      <c r="K1219" t="s">
        <v>3671</v>
      </c>
      <c r="L1219" s="1">
        <v>46072</v>
      </c>
      <c r="M1219" t="s">
        <v>556</v>
      </c>
      <c r="N1219" t="s">
        <v>46</v>
      </c>
      <c r="O1219" t="s">
        <v>5</v>
      </c>
      <c r="P1219" t="s">
        <v>119</v>
      </c>
      <c r="Q1219" t="s">
        <v>120</v>
      </c>
      <c r="R1219" s="2">
        <v>6116</v>
      </c>
      <c r="S1219" s="37">
        <f>Tabla1[[#This Row],[Valor total]]/'T.C.'!$B$2</f>
        <v>1772.7536231884058</v>
      </c>
      <c r="T1219" t="s">
        <v>2</v>
      </c>
      <c r="U1219" t="s">
        <v>3</v>
      </c>
    </row>
    <row r="1220" spans="1:21" x14ac:dyDescent="0.25">
      <c r="A1220" t="s">
        <v>925</v>
      </c>
      <c r="B1220" t="str">
        <f>LEFT(Tabla1[[#This Row],[Organización compras]],2)</f>
        <v>PE</v>
      </c>
      <c r="C1220" t="s">
        <v>340</v>
      </c>
      <c r="D1220">
        <v>802</v>
      </c>
      <c r="E1220" t="str">
        <f>VLOOKUP(Tabla1[[#This Row],[Grupo de compras]],'Grupo compras'!$A$1:$B$115,2,FALSE)</f>
        <v>PE Ops Mall</v>
      </c>
      <c r="F1220" t="s">
        <v>371</v>
      </c>
      <c r="G1220" t="str">
        <f>LEFT(Tabla1[[#This Row],[Solicitud de pedido]],2)</f>
        <v>14</v>
      </c>
      <c r="H1220" t="s">
        <v>3669</v>
      </c>
      <c r="I1220" t="s">
        <v>104</v>
      </c>
      <c r="J1220" t="s">
        <v>3670</v>
      </c>
      <c r="K1220" t="s">
        <v>3671</v>
      </c>
      <c r="L1220" s="1">
        <v>46072</v>
      </c>
      <c r="M1220" t="s">
        <v>556</v>
      </c>
      <c r="N1220" t="s">
        <v>46</v>
      </c>
      <c r="O1220" t="s">
        <v>5</v>
      </c>
      <c r="P1220" t="s">
        <v>119</v>
      </c>
      <c r="Q1220" t="s">
        <v>120</v>
      </c>
      <c r="R1220" s="2">
        <v>6116</v>
      </c>
      <c r="S1220" s="37">
        <f>Tabla1[[#This Row],[Valor total]]/'T.C.'!$B$2</f>
        <v>1772.7536231884058</v>
      </c>
      <c r="T1220" t="s">
        <v>2</v>
      </c>
      <c r="U1220" t="s">
        <v>3</v>
      </c>
    </row>
    <row r="1221" spans="1:21" x14ac:dyDescent="0.25">
      <c r="A1221" t="s">
        <v>925</v>
      </c>
      <c r="B1221" t="str">
        <f>LEFT(Tabla1[[#This Row],[Organización compras]],2)</f>
        <v>PE</v>
      </c>
      <c r="C1221" t="s">
        <v>340</v>
      </c>
      <c r="D1221">
        <v>802</v>
      </c>
      <c r="E1221" t="str">
        <f>VLOOKUP(Tabla1[[#This Row],[Grupo de compras]],'Grupo compras'!$A$1:$B$115,2,FALSE)</f>
        <v>PE Ops Mall</v>
      </c>
      <c r="F1221" t="s">
        <v>371</v>
      </c>
      <c r="G1221" t="str">
        <f>LEFT(Tabla1[[#This Row],[Solicitud de pedido]],2)</f>
        <v>14</v>
      </c>
      <c r="H1221" t="s">
        <v>3669</v>
      </c>
      <c r="I1221" t="s">
        <v>105</v>
      </c>
      <c r="J1221" t="s">
        <v>3670</v>
      </c>
      <c r="K1221" t="s">
        <v>3671</v>
      </c>
      <c r="L1221" s="1">
        <v>46072</v>
      </c>
      <c r="M1221" t="s">
        <v>556</v>
      </c>
      <c r="N1221" t="s">
        <v>46</v>
      </c>
      <c r="O1221" t="s">
        <v>5</v>
      </c>
      <c r="P1221" t="s">
        <v>119</v>
      </c>
      <c r="Q1221" t="s">
        <v>120</v>
      </c>
      <c r="R1221" s="2">
        <v>6116</v>
      </c>
      <c r="S1221" s="37">
        <f>Tabla1[[#This Row],[Valor total]]/'T.C.'!$B$2</f>
        <v>1772.7536231884058</v>
      </c>
      <c r="T1221" t="s">
        <v>2</v>
      </c>
      <c r="U1221" t="s">
        <v>3</v>
      </c>
    </row>
    <row r="1222" spans="1:21" x14ac:dyDescent="0.25">
      <c r="A1222" t="s">
        <v>925</v>
      </c>
      <c r="B1222" t="str">
        <f>LEFT(Tabla1[[#This Row],[Organización compras]],2)</f>
        <v>PE</v>
      </c>
      <c r="C1222" t="s">
        <v>340</v>
      </c>
      <c r="D1222">
        <v>802</v>
      </c>
      <c r="E1222" t="str">
        <f>VLOOKUP(Tabla1[[#This Row],[Grupo de compras]],'Grupo compras'!$A$1:$B$115,2,FALSE)</f>
        <v>PE Ops Mall</v>
      </c>
      <c r="F1222" t="s">
        <v>371</v>
      </c>
      <c r="G1222" t="str">
        <f>LEFT(Tabla1[[#This Row],[Solicitud de pedido]],2)</f>
        <v>14</v>
      </c>
      <c r="H1222" t="s">
        <v>3669</v>
      </c>
      <c r="I1222" t="s">
        <v>106</v>
      </c>
      <c r="J1222" t="s">
        <v>3670</v>
      </c>
      <c r="K1222" t="s">
        <v>3671</v>
      </c>
      <c r="L1222" s="1">
        <v>46072</v>
      </c>
      <c r="M1222" t="s">
        <v>556</v>
      </c>
      <c r="N1222" t="s">
        <v>46</v>
      </c>
      <c r="O1222" t="s">
        <v>5</v>
      </c>
      <c r="P1222" t="s">
        <v>119</v>
      </c>
      <c r="Q1222" t="s">
        <v>120</v>
      </c>
      <c r="R1222" s="2">
        <v>6116</v>
      </c>
      <c r="S1222" s="37">
        <f>Tabla1[[#This Row],[Valor total]]/'T.C.'!$B$2</f>
        <v>1772.7536231884058</v>
      </c>
      <c r="T1222" t="s">
        <v>2</v>
      </c>
      <c r="U1222" t="s">
        <v>3</v>
      </c>
    </row>
    <row r="1223" spans="1:21" x14ac:dyDescent="0.25">
      <c r="A1223" t="s">
        <v>925</v>
      </c>
      <c r="B1223" t="str">
        <f>LEFT(Tabla1[[#This Row],[Organización compras]],2)</f>
        <v>PE</v>
      </c>
      <c r="C1223" t="s">
        <v>340</v>
      </c>
      <c r="D1223">
        <v>802</v>
      </c>
      <c r="E1223" t="str">
        <f>VLOOKUP(Tabla1[[#This Row],[Grupo de compras]],'Grupo compras'!$A$1:$B$115,2,FALSE)</f>
        <v>PE Ops Mall</v>
      </c>
      <c r="F1223" t="s">
        <v>371</v>
      </c>
      <c r="G1223" t="str">
        <f>LEFT(Tabla1[[#This Row],[Solicitud de pedido]],2)</f>
        <v>14</v>
      </c>
      <c r="H1223" t="s">
        <v>3669</v>
      </c>
      <c r="I1223" t="s">
        <v>107</v>
      </c>
      <c r="J1223" t="s">
        <v>3670</v>
      </c>
      <c r="K1223" t="s">
        <v>3671</v>
      </c>
      <c r="L1223" s="1">
        <v>46072</v>
      </c>
      <c r="M1223" t="s">
        <v>556</v>
      </c>
      <c r="N1223" t="s">
        <v>46</v>
      </c>
      <c r="O1223" t="s">
        <v>5</v>
      </c>
      <c r="P1223" t="s">
        <v>119</v>
      </c>
      <c r="Q1223" t="s">
        <v>120</v>
      </c>
      <c r="R1223" s="2">
        <v>6116</v>
      </c>
      <c r="S1223" s="37">
        <f>Tabla1[[#This Row],[Valor total]]/'T.C.'!$B$2</f>
        <v>1772.7536231884058</v>
      </c>
      <c r="T1223" t="s">
        <v>2</v>
      </c>
      <c r="U1223" t="s">
        <v>3</v>
      </c>
    </row>
    <row r="1224" spans="1:21" x14ac:dyDescent="0.25">
      <c r="A1224" t="s">
        <v>925</v>
      </c>
      <c r="B1224" t="str">
        <f>LEFT(Tabla1[[#This Row],[Organización compras]],2)</f>
        <v>PE</v>
      </c>
      <c r="C1224" t="s">
        <v>340</v>
      </c>
      <c r="D1224">
        <v>802</v>
      </c>
      <c r="E1224" t="str">
        <f>VLOOKUP(Tabla1[[#This Row],[Grupo de compras]],'Grupo compras'!$A$1:$B$115,2,FALSE)</f>
        <v>PE Ops Mall</v>
      </c>
      <c r="F1224" t="s">
        <v>371</v>
      </c>
      <c r="G1224" t="str">
        <f>LEFT(Tabla1[[#This Row],[Solicitud de pedido]],2)</f>
        <v>14</v>
      </c>
      <c r="H1224" t="s">
        <v>3669</v>
      </c>
      <c r="I1224" t="s">
        <v>1502</v>
      </c>
      <c r="J1224" t="s">
        <v>3670</v>
      </c>
      <c r="K1224" t="s">
        <v>3671</v>
      </c>
      <c r="L1224" s="1">
        <v>46072</v>
      </c>
      <c r="M1224" t="s">
        <v>556</v>
      </c>
      <c r="N1224" t="s">
        <v>46</v>
      </c>
      <c r="O1224" t="s">
        <v>5</v>
      </c>
      <c r="P1224" t="s">
        <v>119</v>
      </c>
      <c r="Q1224" t="s">
        <v>120</v>
      </c>
      <c r="R1224" s="2">
        <v>6116</v>
      </c>
      <c r="S1224" s="37">
        <f>Tabla1[[#This Row],[Valor total]]/'T.C.'!$B$2</f>
        <v>1772.7536231884058</v>
      </c>
      <c r="T1224" t="s">
        <v>2</v>
      </c>
      <c r="U1224" t="s">
        <v>3</v>
      </c>
    </row>
    <row r="1225" spans="1:21" x14ac:dyDescent="0.25">
      <c r="A1225" t="s">
        <v>4</v>
      </c>
      <c r="B1225" t="str">
        <f>LEFT(Tabla1[[#This Row],[Organización compras]],2)</f>
        <v>CL</v>
      </c>
      <c r="C1225" t="s">
        <v>339</v>
      </c>
      <c r="D1225">
        <v>604</v>
      </c>
      <c r="E1225" t="str">
        <f>VLOOKUP(Tabla1[[#This Row],[Grupo de compras]],'Grupo compras'!$A$1:$B$115,2,FALSE)</f>
        <v>CL Marketing Mall</v>
      </c>
      <c r="F1225" t="s">
        <v>60</v>
      </c>
      <c r="H1225" t="s">
        <v>11798</v>
      </c>
      <c r="I1225" t="s">
        <v>88</v>
      </c>
      <c r="J1225" t="s">
        <v>11799</v>
      </c>
      <c r="K1225" t="s">
        <v>11800</v>
      </c>
      <c r="L1225" s="1">
        <v>46093</v>
      </c>
      <c r="M1225" t="s">
        <v>60</v>
      </c>
      <c r="N1225" t="s">
        <v>1</v>
      </c>
      <c r="O1225" t="s">
        <v>0</v>
      </c>
      <c r="P1225" t="s">
        <v>4446</v>
      </c>
      <c r="Q1225" t="s">
        <v>4447</v>
      </c>
      <c r="R1225" s="2">
        <v>1637152</v>
      </c>
      <c r="S1225" s="37">
        <f>Tabla1[[#This Row],[Valor total]]/'T.C.'!$B$3</f>
        <v>1768.1163802879269</v>
      </c>
      <c r="T1225" t="s">
        <v>6</v>
      </c>
      <c r="U1225" t="s">
        <v>3</v>
      </c>
    </row>
    <row r="1226" spans="1:21" x14ac:dyDescent="0.25">
      <c r="A1226" t="s">
        <v>17</v>
      </c>
      <c r="B1226" t="str">
        <f>LEFT(Tabla1[[#This Row],[Organización compras]],2)</f>
        <v>CO</v>
      </c>
      <c r="C1226" t="s">
        <v>338</v>
      </c>
      <c r="D1226">
        <v>710</v>
      </c>
      <c r="E1226" t="str">
        <f>VLOOKUP(Tabla1[[#This Row],[Grupo de compras]],'Grupo compras'!$A$1:$B$115,2,FALSE)</f>
        <v>CO Sgcia Personas</v>
      </c>
      <c r="F1226" t="s">
        <v>3672</v>
      </c>
      <c r="G1226" t="str">
        <f>LEFT(Tabla1[[#This Row],[Solicitud de pedido]],2)</f>
        <v>12</v>
      </c>
      <c r="H1226" t="s">
        <v>3673</v>
      </c>
      <c r="I1226" t="s">
        <v>88</v>
      </c>
      <c r="J1226" t="s">
        <v>3674</v>
      </c>
      <c r="K1226" t="s">
        <v>3675</v>
      </c>
      <c r="L1226" s="1">
        <v>46085</v>
      </c>
      <c r="M1226" t="s">
        <v>706</v>
      </c>
      <c r="N1226" t="s">
        <v>1</v>
      </c>
      <c r="O1226" t="s">
        <v>0</v>
      </c>
      <c r="P1226" t="s">
        <v>3676</v>
      </c>
      <c r="Q1226" t="s">
        <v>3677</v>
      </c>
      <c r="R1226" s="2">
        <v>6500000</v>
      </c>
      <c r="S1226" s="37">
        <f>Tabla1[[#This Row],[Valor total]]/'T.C.'!$B$5</f>
        <v>1767.2648178357804</v>
      </c>
      <c r="T1226" t="s">
        <v>18</v>
      </c>
      <c r="U1226" t="s">
        <v>3</v>
      </c>
    </row>
    <row r="1227" spans="1:21" x14ac:dyDescent="0.25">
      <c r="A1227" t="s">
        <v>883</v>
      </c>
      <c r="B1227" t="str">
        <f>LEFT(Tabla1[[#This Row],[Organización compras]],2)</f>
        <v>PE</v>
      </c>
      <c r="C1227" t="s">
        <v>681</v>
      </c>
      <c r="D1227">
        <v>802</v>
      </c>
      <c r="E1227" t="str">
        <f>VLOOKUP(Tabla1[[#This Row],[Grupo de compras]],'Grupo compras'!$A$1:$B$115,2,FALSE)</f>
        <v>PE Ops Mall</v>
      </c>
      <c r="F1227" t="s">
        <v>5959</v>
      </c>
      <c r="H1227" t="s">
        <v>12346</v>
      </c>
      <c r="I1227" t="s">
        <v>88</v>
      </c>
      <c r="J1227" t="s">
        <v>12347</v>
      </c>
      <c r="K1227" t="s">
        <v>12348</v>
      </c>
      <c r="L1227" s="1">
        <v>46097</v>
      </c>
      <c r="M1227" t="s">
        <v>5959</v>
      </c>
      <c r="N1227" t="s">
        <v>1</v>
      </c>
      <c r="O1227" t="s">
        <v>0</v>
      </c>
      <c r="P1227" t="s">
        <v>2571</v>
      </c>
      <c r="Q1227" t="s">
        <v>2572</v>
      </c>
      <c r="R1227" s="2">
        <v>6085.32</v>
      </c>
      <c r="S1227" s="37">
        <f>Tabla1[[#This Row],[Valor total]]/'T.C.'!$B$2</f>
        <v>1763.8608695652172</v>
      </c>
      <c r="T1227" t="s">
        <v>2</v>
      </c>
      <c r="U1227" t="s">
        <v>3</v>
      </c>
    </row>
    <row r="1228" spans="1:21" x14ac:dyDescent="0.25">
      <c r="A1228" t="s">
        <v>75</v>
      </c>
      <c r="B1228" t="str">
        <f>LEFT(Tabla1[[#This Row],[Organización compras]],2)</f>
        <v>CO</v>
      </c>
      <c r="C1228" t="s">
        <v>338</v>
      </c>
      <c r="D1228">
        <v>719</v>
      </c>
      <c r="E1228" t="str">
        <f>VLOOKUP(Tabla1[[#This Row],[Grupo de compras]],'Grupo compras'!$A$1:$B$115,2,FALSE)</f>
        <v>CO Gcia Ing</v>
      </c>
      <c r="F1228" t="s">
        <v>77</v>
      </c>
      <c r="G1228" t="str">
        <f>LEFT(Tabla1[[#This Row],[Solicitud de pedido]],2)</f>
        <v>12</v>
      </c>
      <c r="H1228" t="s">
        <v>3678</v>
      </c>
      <c r="I1228" t="s">
        <v>88</v>
      </c>
      <c r="J1228" t="s">
        <v>3679</v>
      </c>
      <c r="K1228" t="s">
        <v>3680</v>
      </c>
      <c r="L1228" s="1">
        <v>46049</v>
      </c>
      <c r="M1228" t="s">
        <v>77</v>
      </c>
      <c r="N1228" t="s">
        <v>1</v>
      </c>
      <c r="O1228" t="s">
        <v>0</v>
      </c>
      <c r="P1228" t="s">
        <v>3681</v>
      </c>
      <c r="Q1228" t="s">
        <v>3682</v>
      </c>
      <c r="R1228" s="2">
        <v>6485571</v>
      </c>
      <c r="S1228" s="37">
        <f>Tabla1[[#This Row],[Valor total]]/'T.C.'!$B$5</f>
        <v>1763.3417618270798</v>
      </c>
      <c r="T1228" t="s">
        <v>18</v>
      </c>
      <c r="U1228" t="s">
        <v>3</v>
      </c>
    </row>
    <row r="1229" spans="1:21" x14ac:dyDescent="0.25">
      <c r="A1229" t="s">
        <v>19</v>
      </c>
      <c r="B1229" t="str">
        <f>LEFT(Tabla1[[#This Row],[Organización compras]],2)</f>
        <v>CL</v>
      </c>
      <c r="C1229" t="s">
        <v>339</v>
      </c>
      <c r="D1229">
        <v>602</v>
      </c>
      <c r="E1229" t="str">
        <f>VLOOKUP(Tabla1[[#This Row],[Grupo de compras]],'Grupo compras'!$A$1:$B$115,2,FALSE)</f>
        <v>CL Ops Mall</v>
      </c>
      <c r="F1229" t="s">
        <v>225</v>
      </c>
      <c r="G1229" t="str">
        <f>LEFT(Tabla1[[#This Row],[Solicitud de pedido]],2)</f>
        <v>12</v>
      </c>
      <c r="H1229" t="s">
        <v>3683</v>
      </c>
      <c r="I1229" t="s">
        <v>88</v>
      </c>
      <c r="J1229" t="s">
        <v>3684</v>
      </c>
      <c r="K1229" t="s">
        <v>3685</v>
      </c>
      <c r="L1229" s="1">
        <v>46077</v>
      </c>
      <c r="M1229" t="s">
        <v>118</v>
      </c>
      <c r="N1229" t="s">
        <v>1</v>
      </c>
      <c r="O1229" t="s">
        <v>0</v>
      </c>
      <c r="P1229" t="s">
        <v>3686</v>
      </c>
      <c r="Q1229" t="s">
        <v>3687</v>
      </c>
      <c r="R1229" s="2">
        <v>1628037</v>
      </c>
      <c r="S1229" s="37">
        <f>Tabla1[[#This Row],[Valor total]]/'T.C.'!$B$3</f>
        <v>1758.2722236022162</v>
      </c>
      <c r="T1229" t="s">
        <v>6</v>
      </c>
      <c r="U1229" t="s">
        <v>3</v>
      </c>
    </row>
    <row r="1230" spans="1:21" x14ac:dyDescent="0.25">
      <c r="A1230" t="s">
        <v>763</v>
      </c>
      <c r="B1230" t="str">
        <f>LEFT(Tabla1[[#This Row],[Organización compras]],2)</f>
        <v>CL</v>
      </c>
      <c r="C1230" t="s">
        <v>339</v>
      </c>
      <c r="D1230">
        <v>602</v>
      </c>
      <c r="E1230" t="str">
        <f>VLOOKUP(Tabla1[[#This Row],[Grupo de compras]],'Grupo compras'!$A$1:$B$115,2,FALSE)</f>
        <v>CL Ops Mall</v>
      </c>
      <c r="F1230" t="s">
        <v>1809</v>
      </c>
      <c r="G1230" t="str">
        <f>LEFT(Tabla1[[#This Row],[Solicitud de pedido]],2)</f>
        <v>12</v>
      </c>
      <c r="H1230" t="s">
        <v>3688</v>
      </c>
      <c r="I1230" t="s">
        <v>88</v>
      </c>
      <c r="J1230" t="s">
        <v>3689</v>
      </c>
      <c r="K1230" t="s">
        <v>3690</v>
      </c>
      <c r="L1230" s="1">
        <v>46066</v>
      </c>
      <c r="M1230" t="s">
        <v>1813</v>
      </c>
      <c r="N1230" t="s">
        <v>1</v>
      </c>
      <c r="O1230" t="s">
        <v>0</v>
      </c>
      <c r="P1230" t="s">
        <v>3691</v>
      </c>
      <c r="Q1230" t="s">
        <v>3692</v>
      </c>
      <c r="R1230" s="2">
        <v>1624525</v>
      </c>
      <c r="S1230" s="37">
        <f>Tabla1[[#This Row],[Valor total]]/'T.C.'!$B$3</f>
        <v>1754.4792802911668</v>
      </c>
      <c r="T1230" t="s">
        <v>6</v>
      </c>
      <c r="U1230" t="s">
        <v>3</v>
      </c>
    </row>
    <row r="1231" spans="1:21" x14ac:dyDescent="0.25">
      <c r="A1231" t="s">
        <v>38</v>
      </c>
      <c r="B1231" t="str">
        <f>LEFT(Tabla1[[#This Row],[Organización compras]],2)</f>
        <v>CL</v>
      </c>
      <c r="C1231" t="s">
        <v>339</v>
      </c>
      <c r="D1231">
        <v>603</v>
      </c>
      <c r="E1231" t="str">
        <f>VLOOKUP(Tabla1[[#This Row],[Grupo de compras]],'Grupo compras'!$A$1:$B$115,2,FALSE)</f>
        <v>CL Ops Out/Strip</v>
      </c>
      <c r="F1231" t="s">
        <v>39</v>
      </c>
      <c r="G1231" t="str">
        <f>LEFT(Tabla1[[#This Row],[Solicitud de pedido]],2)</f>
        <v>12</v>
      </c>
      <c r="H1231" t="s">
        <v>3693</v>
      </c>
      <c r="I1231" t="s">
        <v>88</v>
      </c>
      <c r="J1231" t="s">
        <v>3694</v>
      </c>
      <c r="K1231" t="s">
        <v>3695</v>
      </c>
      <c r="L1231" s="1">
        <v>46050</v>
      </c>
      <c r="M1231" t="s">
        <v>40</v>
      </c>
      <c r="N1231" t="s">
        <v>1</v>
      </c>
      <c r="O1231" t="s">
        <v>0</v>
      </c>
      <c r="P1231" t="s">
        <v>41</v>
      </c>
      <c r="Q1231" t="s">
        <v>42</v>
      </c>
      <c r="R1231" s="2">
        <v>1622320</v>
      </c>
      <c r="S1231" s="37">
        <f>Tabla1[[#This Row],[Valor total]]/'T.C.'!$B$3</f>
        <v>1752.0978907692806</v>
      </c>
      <c r="T1231" t="s">
        <v>6</v>
      </c>
      <c r="U1231" t="s">
        <v>3</v>
      </c>
    </row>
    <row r="1232" spans="1:21" x14ac:dyDescent="0.25">
      <c r="A1232" t="s">
        <v>31</v>
      </c>
      <c r="B1232" t="str">
        <f>LEFT(Tabla1[[#This Row],[Organización compras]],2)</f>
        <v>CO</v>
      </c>
      <c r="C1232" t="s">
        <v>338</v>
      </c>
      <c r="D1232">
        <v>704</v>
      </c>
      <c r="E1232" t="str">
        <f>VLOOKUP(Tabla1[[#This Row],[Grupo de compras]],'Grupo compras'!$A$1:$B$115,2,FALSE)</f>
        <v>CO Mktg Mall</v>
      </c>
      <c r="F1232" t="s">
        <v>3696</v>
      </c>
      <c r="G1232" t="str">
        <f>LEFT(Tabla1[[#This Row],[Solicitud de pedido]],2)</f>
        <v>12</v>
      </c>
      <c r="H1232" t="s">
        <v>3697</v>
      </c>
      <c r="I1232" t="s">
        <v>88</v>
      </c>
      <c r="J1232" t="s">
        <v>3698</v>
      </c>
      <c r="K1232" t="s">
        <v>3699</v>
      </c>
      <c r="L1232" s="1">
        <v>46071</v>
      </c>
      <c r="M1232" t="s">
        <v>3700</v>
      </c>
      <c r="N1232" t="s">
        <v>1</v>
      </c>
      <c r="O1232" t="s">
        <v>67</v>
      </c>
      <c r="P1232" t="s">
        <v>3701</v>
      </c>
      <c r="Q1232" t="s">
        <v>3702</v>
      </c>
      <c r="R1232" s="2">
        <v>6442031</v>
      </c>
      <c r="S1232" s="37">
        <f>Tabla1[[#This Row],[Valor total]]/'T.C.'!$B$5</f>
        <v>1751.5038064165308</v>
      </c>
      <c r="T1232" t="s">
        <v>18</v>
      </c>
      <c r="U1232" t="s">
        <v>3</v>
      </c>
    </row>
    <row r="1233" spans="1:21" x14ac:dyDescent="0.25">
      <c r="A1233" t="s">
        <v>38</v>
      </c>
      <c r="B1233" t="str">
        <f>LEFT(Tabla1[[#This Row],[Organización compras]],2)</f>
        <v>CL</v>
      </c>
      <c r="C1233" t="s">
        <v>339</v>
      </c>
      <c r="D1233">
        <v>612</v>
      </c>
      <c r="E1233" t="str">
        <f>VLOOKUP(Tabla1[[#This Row],[Grupo de compras]],'Grupo compras'!$A$1:$B$115,2,FALSE)</f>
        <v>CL Serv al Cliente</v>
      </c>
      <c r="F1233" t="s">
        <v>1729</v>
      </c>
      <c r="G1233" t="str">
        <f>LEFT(Tabla1[[#This Row],[Solicitud de pedido]],2)</f>
        <v>12</v>
      </c>
      <c r="H1233" t="s">
        <v>3703</v>
      </c>
      <c r="I1233" t="s">
        <v>88</v>
      </c>
      <c r="J1233" t="s">
        <v>3704</v>
      </c>
      <c r="K1233" t="s">
        <v>3705</v>
      </c>
      <c r="L1233" s="1">
        <v>46066</v>
      </c>
      <c r="M1233" t="s">
        <v>1517</v>
      </c>
      <c r="N1233" t="s">
        <v>1</v>
      </c>
      <c r="O1233" t="s">
        <v>0</v>
      </c>
      <c r="P1233" t="s">
        <v>1733</v>
      </c>
      <c r="Q1233" t="s">
        <v>1734</v>
      </c>
      <c r="R1233" s="2">
        <v>42</v>
      </c>
      <c r="S1233" s="37">
        <f>Tabla1[[#This Row],[Valor total]]/'T.C.'!$B$4</f>
        <v>1750</v>
      </c>
      <c r="T1233" t="s">
        <v>11</v>
      </c>
      <c r="U1233" t="s">
        <v>3</v>
      </c>
    </row>
    <row r="1234" spans="1:21" x14ac:dyDescent="0.25">
      <c r="A1234" t="s">
        <v>83</v>
      </c>
      <c r="B1234" t="str">
        <f>LEFT(Tabla1[[#This Row],[Organización compras]],2)</f>
        <v>CL</v>
      </c>
      <c r="C1234" t="s">
        <v>339</v>
      </c>
      <c r="D1234">
        <v>612</v>
      </c>
      <c r="E1234" t="str">
        <f>VLOOKUP(Tabla1[[#This Row],[Grupo de compras]],'Grupo compras'!$A$1:$B$115,2,FALSE)</f>
        <v>CL Serv al Cliente</v>
      </c>
      <c r="F1234" t="s">
        <v>3706</v>
      </c>
      <c r="G1234" t="str">
        <f>LEFT(Tabla1[[#This Row],[Solicitud de pedido]],2)</f>
        <v>12</v>
      </c>
      <c r="H1234" t="s">
        <v>3707</v>
      </c>
      <c r="I1234" t="s">
        <v>88</v>
      </c>
      <c r="J1234" t="s">
        <v>3708</v>
      </c>
      <c r="K1234" t="s">
        <v>3709</v>
      </c>
      <c r="L1234" s="1">
        <v>46066</v>
      </c>
      <c r="M1234" t="s">
        <v>1517</v>
      </c>
      <c r="N1234" t="s">
        <v>1</v>
      </c>
      <c r="O1234" t="s">
        <v>0</v>
      </c>
      <c r="P1234" t="s">
        <v>1733</v>
      </c>
      <c r="Q1234" t="s">
        <v>1734</v>
      </c>
      <c r="R1234" s="2">
        <v>42</v>
      </c>
      <c r="S1234" s="37">
        <f>Tabla1[[#This Row],[Valor total]]/'T.C.'!$B$4</f>
        <v>1750</v>
      </c>
      <c r="T1234" t="s">
        <v>11</v>
      </c>
      <c r="U1234" t="s">
        <v>3</v>
      </c>
    </row>
    <row r="1235" spans="1:21" x14ac:dyDescent="0.25">
      <c r="A1235" t="s">
        <v>7</v>
      </c>
      <c r="B1235" t="str">
        <f>LEFT(Tabla1[[#This Row],[Organización compras]],2)</f>
        <v>CL</v>
      </c>
      <c r="C1235" t="s">
        <v>339</v>
      </c>
      <c r="D1235">
        <v>901</v>
      </c>
      <c r="E1235" t="str">
        <f>VLOOKUP(Tabla1[[#This Row],[Grupo de compras]],'Grupo compras'!$A$1:$B$115,2,FALSE)</f>
        <v>Corp Gcia Contral</v>
      </c>
      <c r="F1235" t="s">
        <v>1816</v>
      </c>
      <c r="G1235" t="str">
        <f>LEFT(Tabla1[[#This Row],[Solicitud de pedido]],2)</f>
        <v>12</v>
      </c>
      <c r="H1235" t="s">
        <v>3710</v>
      </c>
      <c r="I1235" t="s">
        <v>88</v>
      </c>
      <c r="J1235" t="s">
        <v>3711</v>
      </c>
      <c r="K1235" t="s">
        <v>3712</v>
      </c>
      <c r="L1235" s="1">
        <v>46079</v>
      </c>
      <c r="M1235" t="s">
        <v>1816</v>
      </c>
      <c r="N1235" t="s">
        <v>1</v>
      </c>
      <c r="O1235" t="s">
        <v>0</v>
      </c>
      <c r="P1235" t="s">
        <v>3713</v>
      </c>
      <c r="Q1235" t="s">
        <v>3714</v>
      </c>
      <c r="R1235" s="2">
        <v>1618607</v>
      </c>
      <c r="S1235" s="37">
        <f>Tabla1[[#This Row],[Valor total]]/'T.C.'!$B$3</f>
        <v>1748.0878684133791</v>
      </c>
      <c r="T1235" t="s">
        <v>6</v>
      </c>
      <c r="U1235" t="s">
        <v>3</v>
      </c>
    </row>
    <row r="1236" spans="1:21" x14ac:dyDescent="0.25">
      <c r="A1236" t="s">
        <v>12</v>
      </c>
      <c r="B1236" t="str">
        <f>LEFT(Tabla1[[#This Row],[Organización compras]],2)</f>
        <v>PE</v>
      </c>
      <c r="C1236" t="s">
        <v>340</v>
      </c>
      <c r="D1236">
        <v>801</v>
      </c>
      <c r="E1236" t="str">
        <f>VLOOKUP(Tabla1[[#This Row],[Grupo de compras]],'Grupo compras'!$A$1:$B$115,2,FALSE)</f>
        <v>PE Center Manager</v>
      </c>
      <c r="F1236" t="s">
        <v>3636</v>
      </c>
      <c r="G1236" t="str">
        <f>LEFT(Tabla1[[#This Row],[Solicitud de pedido]],2)</f>
        <v>12</v>
      </c>
      <c r="H1236" t="s">
        <v>3715</v>
      </c>
      <c r="I1236" t="s">
        <v>88</v>
      </c>
      <c r="J1236" t="s">
        <v>3716</v>
      </c>
      <c r="K1236" t="s">
        <v>3717</v>
      </c>
      <c r="L1236" s="1">
        <v>46071</v>
      </c>
      <c r="M1236" t="s">
        <v>3155</v>
      </c>
      <c r="N1236" t="s">
        <v>1</v>
      </c>
      <c r="O1236" t="s">
        <v>2759</v>
      </c>
      <c r="P1236" t="s">
        <v>3718</v>
      </c>
      <c r="Q1236" t="s">
        <v>3719</v>
      </c>
      <c r="R1236" s="2">
        <v>1740</v>
      </c>
      <c r="S1236" s="37">
        <f>Tabla1[[#This Row],[Valor total]]</f>
        <v>1740</v>
      </c>
      <c r="T1236" t="s">
        <v>662</v>
      </c>
      <c r="U1236" t="s">
        <v>3</v>
      </c>
    </row>
    <row r="1237" spans="1:21" x14ac:dyDescent="0.25">
      <c r="A1237" t="s">
        <v>16</v>
      </c>
      <c r="B1237" t="str">
        <f>LEFT(Tabla1[[#This Row],[Organización compras]],2)</f>
        <v>PE</v>
      </c>
      <c r="C1237" t="s">
        <v>681</v>
      </c>
      <c r="D1237">
        <v>801</v>
      </c>
      <c r="E1237" t="str">
        <f>VLOOKUP(Tabla1[[#This Row],[Grupo de compras]],'Grupo compras'!$A$1:$B$115,2,FALSE)</f>
        <v>PE Center Manager</v>
      </c>
      <c r="F1237" t="s">
        <v>3151</v>
      </c>
      <c r="G1237" t="str">
        <f>LEFT(Tabla1[[#This Row],[Solicitud de pedido]],2)</f>
        <v>12</v>
      </c>
      <c r="H1237" t="s">
        <v>3720</v>
      </c>
      <c r="I1237" t="s">
        <v>88</v>
      </c>
      <c r="J1237" t="s">
        <v>3721</v>
      </c>
      <c r="K1237" t="s">
        <v>3722</v>
      </c>
      <c r="L1237" s="1">
        <v>46071</v>
      </c>
      <c r="M1237" t="s">
        <v>3155</v>
      </c>
      <c r="N1237" t="s">
        <v>1</v>
      </c>
      <c r="O1237" t="s">
        <v>2759</v>
      </c>
      <c r="P1237" t="s">
        <v>3718</v>
      </c>
      <c r="Q1237" t="s">
        <v>3719</v>
      </c>
      <c r="R1237" s="2">
        <v>1740</v>
      </c>
      <c r="S1237" s="37">
        <f>Tabla1[[#This Row],[Valor total]]</f>
        <v>1740</v>
      </c>
      <c r="T1237" t="s">
        <v>662</v>
      </c>
      <c r="U1237" t="s">
        <v>3</v>
      </c>
    </row>
    <row r="1238" spans="1:21" x14ac:dyDescent="0.25">
      <c r="A1238" t="s">
        <v>7</v>
      </c>
      <c r="B1238" t="str">
        <f>LEFT(Tabla1[[#This Row],[Organización compras]],2)</f>
        <v>CL</v>
      </c>
      <c r="C1238" t="s">
        <v>339</v>
      </c>
      <c r="D1238">
        <v>914</v>
      </c>
      <c r="E1238" t="str">
        <f>VLOOKUP(Tabla1[[#This Row],[Grupo de compras]],'Grupo compras'!$A$1:$B$115,2,FALSE)</f>
        <v>Corp Explo. TI</v>
      </c>
      <c r="F1238" t="s">
        <v>8</v>
      </c>
      <c r="G1238" t="str">
        <f>LEFT(Tabla1[[#This Row],[Solicitud de pedido]],2)</f>
        <v>12</v>
      </c>
      <c r="H1238" t="s">
        <v>3723</v>
      </c>
      <c r="I1238" t="s">
        <v>88</v>
      </c>
      <c r="J1238" t="s">
        <v>3724</v>
      </c>
      <c r="K1238" t="s">
        <v>3725</v>
      </c>
      <c r="L1238" s="1">
        <v>46027</v>
      </c>
      <c r="M1238" t="s">
        <v>8</v>
      </c>
      <c r="N1238" t="s">
        <v>1</v>
      </c>
      <c r="O1238" t="s">
        <v>5</v>
      </c>
      <c r="P1238" t="s">
        <v>3726</v>
      </c>
      <c r="Q1238" t="s">
        <v>3727</v>
      </c>
      <c r="R1238" s="2">
        <v>1739.85</v>
      </c>
      <c r="S1238" s="37">
        <f>Tabla1[[#This Row],[Valor total]]</f>
        <v>1739.85</v>
      </c>
      <c r="T1238" t="s">
        <v>662</v>
      </c>
      <c r="U1238" t="s">
        <v>3</v>
      </c>
    </row>
    <row r="1239" spans="1:21" x14ac:dyDescent="0.25">
      <c r="A1239" t="s">
        <v>1239</v>
      </c>
      <c r="B1239" t="str">
        <f>LEFT(Tabla1[[#This Row],[Organización compras]],2)</f>
        <v>PE</v>
      </c>
      <c r="C1239" t="s">
        <v>340</v>
      </c>
      <c r="D1239">
        <v>802</v>
      </c>
      <c r="E1239" t="str">
        <f>VLOOKUP(Tabla1[[#This Row],[Grupo de compras]],'Grupo compras'!$A$1:$B$115,2,FALSE)</f>
        <v>PE Ops Mall</v>
      </c>
      <c r="F1239" t="s">
        <v>3220</v>
      </c>
      <c r="G1239" t="str">
        <f>LEFT(Tabla1[[#This Row],[Solicitud de pedido]],2)</f>
        <v>12</v>
      </c>
      <c r="H1239" t="s">
        <v>3728</v>
      </c>
      <c r="I1239" t="s">
        <v>88</v>
      </c>
      <c r="J1239" t="s">
        <v>3729</v>
      </c>
      <c r="K1239" t="s">
        <v>3730</v>
      </c>
      <c r="L1239" s="1">
        <v>46070</v>
      </c>
      <c r="M1239" t="s">
        <v>3220</v>
      </c>
      <c r="N1239" t="s">
        <v>1</v>
      </c>
      <c r="O1239" t="s">
        <v>0</v>
      </c>
      <c r="P1239" t="s">
        <v>3731</v>
      </c>
      <c r="Q1239" t="s">
        <v>3732</v>
      </c>
      <c r="R1239" s="2">
        <v>6000</v>
      </c>
      <c r="S1239" s="37">
        <f>Tabla1[[#This Row],[Valor total]]/'T.C.'!$B$2</f>
        <v>1739.1304347826085</v>
      </c>
      <c r="T1239" t="s">
        <v>2</v>
      </c>
      <c r="U1239" t="s">
        <v>3</v>
      </c>
    </row>
    <row r="1240" spans="1:21" x14ac:dyDescent="0.25">
      <c r="A1240" t="s">
        <v>16</v>
      </c>
      <c r="B1240" t="str">
        <f>LEFT(Tabla1[[#This Row],[Organización compras]],2)</f>
        <v>PE</v>
      </c>
      <c r="C1240" t="s">
        <v>681</v>
      </c>
      <c r="D1240">
        <v>802</v>
      </c>
      <c r="E1240" t="str">
        <f>VLOOKUP(Tabla1[[#This Row],[Grupo de compras]],'Grupo compras'!$A$1:$B$115,2,FALSE)</f>
        <v>PE Ops Mall</v>
      </c>
      <c r="F1240" t="s">
        <v>1789</v>
      </c>
      <c r="G1240" t="str">
        <f>LEFT(Tabla1[[#This Row],[Solicitud de pedido]],2)</f>
        <v>12</v>
      </c>
      <c r="H1240" t="s">
        <v>3733</v>
      </c>
      <c r="I1240" t="s">
        <v>88</v>
      </c>
      <c r="J1240" t="s">
        <v>3734</v>
      </c>
      <c r="K1240" t="s">
        <v>3735</v>
      </c>
      <c r="L1240" s="1">
        <v>46078</v>
      </c>
      <c r="M1240" t="s">
        <v>43</v>
      </c>
      <c r="N1240" t="s">
        <v>1</v>
      </c>
      <c r="O1240" t="s">
        <v>44</v>
      </c>
      <c r="P1240" t="s">
        <v>3736</v>
      </c>
      <c r="Q1240" t="s">
        <v>3737</v>
      </c>
      <c r="R1240" s="2">
        <v>6000</v>
      </c>
      <c r="S1240" s="37">
        <f>Tabla1[[#This Row],[Valor total]]/'T.C.'!$B$2</f>
        <v>1739.1304347826085</v>
      </c>
      <c r="T1240" t="s">
        <v>2</v>
      </c>
      <c r="U1240" t="s">
        <v>3</v>
      </c>
    </row>
    <row r="1241" spans="1:21" x14ac:dyDescent="0.25">
      <c r="A1241" t="s">
        <v>12</v>
      </c>
      <c r="B1241" t="str">
        <f>LEFT(Tabla1[[#This Row],[Organización compras]],2)</f>
        <v>PE</v>
      </c>
      <c r="C1241" t="s">
        <v>340</v>
      </c>
      <c r="D1241">
        <v>802</v>
      </c>
      <c r="E1241" t="str">
        <f>VLOOKUP(Tabla1[[#This Row],[Grupo de compras]],'Grupo compras'!$A$1:$B$115,2,FALSE)</f>
        <v>PE Ops Mall</v>
      </c>
      <c r="F1241" t="s">
        <v>9282</v>
      </c>
      <c r="H1241" t="s">
        <v>12710</v>
      </c>
      <c r="I1241" t="s">
        <v>88</v>
      </c>
      <c r="J1241" t="s">
        <v>12711</v>
      </c>
      <c r="K1241" t="s">
        <v>12712</v>
      </c>
      <c r="L1241" s="1">
        <v>46099</v>
      </c>
      <c r="M1241" t="s">
        <v>14</v>
      </c>
      <c r="N1241" t="s">
        <v>1</v>
      </c>
      <c r="O1241" t="s">
        <v>0</v>
      </c>
      <c r="P1241" t="s">
        <v>1011</v>
      </c>
      <c r="Q1241" t="s">
        <v>1012</v>
      </c>
      <c r="R1241" s="2">
        <v>6000</v>
      </c>
      <c r="S1241" s="37">
        <f>Tabla1[[#This Row],[Valor total]]/'T.C.'!$B$2</f>
        <v>1739.1304347826085</v>
      </c>
      <c r="T1241" t="s">
        <v>2</v>
      </c>
      <c r="U1241" t="s">
        <v>3</v>
      </c>
    </row>
    <row r="1242" spans="1:21" x14ac:dyDescent="0.25">
      <c r="A1242" t="s">
        <v>75</v>
      </c>
      <c r="B1242" t="str">
        <f>LEFT(Tabla1[[#This Row],[Organización compras]],2)</f>
        <v>CO</v>
      </c>
      <c r="C1242" t="s">
        <v>338</v>
      </c>
      <c r="D1242">
        <v>702</v>
      </c>
      <c r="E1242" t="str">
        <f>VLOOKUP(Tabla1[[#This Row],[Grupo de compras]],'Grupo compras'!$A$1:$B$115,2,FALSE)</f>
        <v>CO Ops Mall</v>
      </c>
      <c r="F1242" t="s">
        <v>92</v>
      </c>
      <c r="G1242" t="str">
        <f>LEFT(Tabla1[[#This Row],[Solicitud de pedido]],2)</f>
        <v>12</v>
      </c>
      <c r="H1242" t="s">
        <v>3738</v>
      </c>
      <c r="I1242" t="s">
        <v>88</v>
      </c>
      <c r="J1242" t="s">
        <v>3739</v>
      </c>
      <c r="K1242" t="s">
        <v>3740</v>
      </c>
      <c r="L1242" s="1">
        <v>46076</v>
      </c>
      <c r="M1242" t="s">
        <v>93</v>
      </c>
      <c r="N1242" t="s">
        <v>1</v>
      </c>
      <c r="O1242" t="s">
        <v>0</v>
      </c>
      <c r="P1242" t="s">
        <v>3741</v>
      </c>
      <c r="Q1242" t="s">
        <v>3742</v>
      </c>
      <c r="R1242" s="2">
        <v>6390000</v>
      </c>
      <c r="S1242" s="37">
        <f>Tabla1[[#This Row],[Valor total]]/'T.C.'!$B$5</f>
        <v>1737.357259380098</v>
      </c>
      <c r="T1242" t="s">
        <v>18</v>
      </c>
      <c r="U1242" t="s">
        <v>3</v>
      </c>
    </row>
    <row r="1243" spans="1:21" x14ac:dyDescent="0.25">
      <c r="A1243" t="s">
        <v>16</v>
      </c>
      <c r="B1243" t="str">
        <f>LEFT(Tabla1[[#This Row],[Organización compras]],2)</f>
        <v>PE</v>
      </c>
      <c r="C1243" t="s">
        <v>681</v>
      </c>
      <c r="D1243">
        <v>802</v>
      </c>
      <c r="E1243" t="str">
        <f>VLOOKUP(Tabla1[[#This Row],[Grupo de compras]],'Grupo compras'!$A$1:$B$115,2,FALSE)</f>
        <v>PE Ops Mall</v>
      </c>
      <c r="F1243" t="s">
        <v>1789</v>
      </c>
      <c r="G1243" t="str">
        <f>LEFT(Tabla1[[#This Row],[Solicitud de pedido]],2)</f>
        <v>12</v>
      </c>
      <c r="H1243" t="s">
        <v>3743</v>
      </c>
      <c r="I1243" t="s">
        <v>88</v>
      </c>
      <c r="J1243" t="s">
        <v>3744</v>
      </c>
      <c r="K1243" t="s">
        <v>3745</v>
      </c>
      <c r="L1243" s="1">
        <v>46059</v>
      </c>
      <c r="M1243" t="s">
        <v>43</v>
      </c>
      <c r="N1243" t="s">
        <v>1</v>
      </c>
      <c r="O1243" t="s">
        <v>44</v>
      </c>
      <c r="P1243" t="s">
        <v>2833</v>
      </c>
      <c r="Q1243" t="s">
        <v>2834</v>
      </c>
      <c r="R1243" s="2">
        <v>5993.83</v>
      </c>
      <c r="S1243" s="37">
        <f>Tabla1[[#This Row],[Valor total]]/'T.C.'!$B$2</f>
        <v>1737.3420289855071</v>
      </c>
      <c r="T1243" t="s">
        <v>2</v>
      </c>
      <c r="U1243" t="s">
        <v>3</v>
      </c>
    </row>
    <row r="1244" spans="1:21" x14ac:dyDescent="0.25">
      <c r="A1244" t="s">
        <v>7</v>
      </c>
      <c r="B1244" t="str">
        <f>LEFT(Tabla1[[#This Row],[Organización compras]],2)</f>
        <v>CL</v>
      </c>
      <c r="C1244" t="s">
        <v>339</v>
      </c>
      <c r="D1244">
        <v>604</v>
      </c>
      <c r="E1244" t="str">
        <f>VLOOKUP(Tabla1[[#This Row],[Grupo de compras]],'Grupo compras'!$A$1:$B$115,2,FALSE)</f>
        <v>CL Marketing Mall</v>
      </c>
      <c r="F1244" t="s">
        <v>3619</v>
      </c>
      <c r="G1244" t="str">
        <f>LEFT(Tabla1[[#This Row],[Solicitud de pedido]],2)</f>
        <v>12</v>
      </c>
      <c r="H1244" t="s">
        <v>3746</v>
      </c>
      <c r="I1244" t="s">
        <v>88</v>
      </c>
      <c r="J1244" t="s">
        <v>3747</v>
      </c>
      <c r="K1244" t="s">
        <v>3748</v>
      </c>
      <c r="L1244" s="1">
        <v>46051</v>
      </c>
      <c r="M1244" t="s">
        <v>3623</v>
      </c>
      <c r="N1244" t="s">
        <v>1</v>
      </c>
      <c r="O1244" t="s">
        <v>0</v>
      </c>
      <c r="P1244" t="s">
        <v>3624</v>
      </c>
      <c r="Q1244" t="s">
        <v>3625</v>
      </c>
      <c r="R1244" s="2">
        <v>1602000</v>
      </c>
      <c r="S1244" s="37">
        <f>Tabla1[[#This Row],[Valor total]]/'T.C.'!$B$3</f>
        <v>1730.1523873294959</v>
      </c>
      <c r="T1244" t="s">
        <v>6</v>
      </c>
      <c r="U1244" t="s">
        <v>3</v>
      </c>
    </row>
    <row r="1245" spans="1:21" x14ac:dyDescent="0.25">
      <c r="A1245" t="s">
        <v>31</v>
      </c>
      <c r="B1245" t="str">
        <f>LEFT(Tabla1[[#This Row],[Organización compras]],2)</f>
        <v>CO</v>
      </c>
      <c r="C1245" t="s">
        <v>338</v>
      </c>
      <c r="D1245">
        <v>704</v>
      </c>
      <c r="E1245" t="str">
        <f>VLOOKUP(Tabla1[[#This Row],[Grupo de compras]],'Grupo compras'!$A$1:$B$115,2,FALSE)</f>
        <v>CO Mktg Mall</v>
      </c>
      <c r="F1245" t="s">
        <v>3696</v>
      </c>
      <c r="G1245" t="str">
        <f>LEFT(Tabla1[[#This Row],[Solicitud de pedido]],2)</f>
        <v>12</v>
      </c>
      <c r="H1245" t="s">
        <v>3749</v>
      </c>
      <c r="I1245" t="s">
        <v>88</v>
      </c>
      <c r="J1245" t="s">
        <v>3750</v>
      </c>
      <c r="K1245" t="s">
        <v>3751</v>
      </c>
      <c r="L1245" s="1">
        <v>46043</v>
      </c>
      <c r="M1245" t="s">
        <v>32</v>
      </c>
      <c r="N1245" t="s">
        <v>1</v>
      </c>
      <c r="O1245" t="s">
        <v>0</v>
      </c>
      <c r="P1245" t="s">
        <v>3752</v>
      </c>
      <c r="Q1245" t="s">
        <v>3753</v>
      </c>
      <c r="R1245" s="2">
        <v>6360000</v>
      </c>
      <c r="S1245" s="37">
        <f>Tabla1[[#This Row],[Valor total]]/'T.C.'!$B$5</f>
        <v>1729.2006525285481</v>
      </c>
      <c r="T1245" t="s">
        <v>18</v>
      </c>
      <c r="U1245" t="s">
        <v>3</v>
      </c>
    </row>
    <row r="1246" spans="1:21" x14ac:dyDescent="0.25">
      <c r="A1246" t="s">
        <v>19</v>
      </c>
      <c r="B1246" t="str">
        <f>LEFT(Tabla1[[#This Row],[Organización compras]],2)</f>
        <v>CL</v>
      </c>
      <c r="C1246" t="s">
        <v>339</v>
      </c>
      <c r="D1246">
        <v>602</v>
      </c>
      <c r="E1246" t="str">
        <f>VLOOKUP(Tabla1[[#This Row],[Grupo de compras]],'Grupo compras'!$A$1:$B$115,2,FALSE)</f>
        <v>CL Ops Mall</v>
      </c>
      <c r="F1246" t="s">
        <v>1847</v>
      </c>
      <c r="G1246" t="str">
        <f>LEFT(Tabla1[[#This Row],[Solicitud de pedido]],2)</f>
        <v>12</v>
      </c>
      <c r="H1246" t="s">
        <v>3754</v>
      </c>
      <c r="I1246" t="s">
        <v>88</v>
      </c>
      <c r="J1246" t="s">
        <v>3755</v>
      </c>
      <c r="K1246" t="s">
        <v>3756</v>
      </c>
      <c r="L1246" s="1">
        <v>46037</v>
      </c>
      <c r="M1246" t="s">
        <v>1851</v>
      </c>
      <c r="N1246" t="s">
        <v>1</v>
      </c>
      <c r="O1246" t="s">
        <v>0</v>
      </c>
      <c r="P1246" t="s">
        <v>3482</v>
      </c>
      <c r="Q1246" t="s">
        <v>3483</v>
      </c>
      <c r="R1246" s="2">
        <v>1600858</v>
      </c>
      <c r="S1246" s="37">
        <f>Tabla1[[#This Row],[Valor total]]/'T.C.'!$B$3</f>
        <v>1728.919032756256</v>
      </c>
      <c r="T1246" t="s">
        <v>6</v>
      </c>
      <c r="U1246" t="s">
        <v>3</v>
      </c>
    </row>
    <row r="1247" spans="1:21" x14ac:dyDescent="0.25">
      <c r="A1247" t="s">
        <v>377</v>
      </c>
      <c r="B1247" t="str">
        <f>LEFT(Tabla1[[#This Row],[Organización compras]],2)</f>
        <v>PE</v>
      </c>
      <c r="C1247" t="s">
        <v>340</v>
      </c>
      <c r="D1247">
        <v>816</v>
      </c>
      <c r="E1247" t="str">
        <f>VLOOKUP(Tabla1[[#This Row],[Grupo de compras]],'Grupo compras'!$A$1:$B$115,2,FALSE)</f>
        <v>PE Sgcia Infra</v>
      </c>
      <c r="F1247" t="s">
        <v>2330</v>
      </c>
      <c r="G1247" t="str">
        <f>LEFT(Tabla1[[#This Row],[Solicitud de pedido]],2)</f>
        <v>12</v>
      </c>
      <c r="H1247" t="s">
        <v>3757</v>
      </c>
      <c r="I1247" t="s">
        <v>88</v>
      </c>
      <c r="J1247" t="s">
        <v>3758</v>
      </c>
      <c r="K1247" t="s">
        <v>3759</v>
      </c>
      <c r="L1247" s="1">
        <v>46083</v>
      </c>
      <c r="M1247" t="s">
        <v>400</v>
      </c>
      <c r="N1247" t="s">
        <v>1</v>
      </c>
      <c r="O1247" t="s">
        <v>5</v>
      </c>
      <c r="P1247" t="s">
        <v>68</v>
      </c>
      <c r="Q1247" t="s">
        <v>69</v>
      </c>
      <c r="R1247" s="2">
        <v>5950</v>
      </c>
      <c r="S1247" s="37">
        <f>Tabla1[[#This Row],[Valor total]]/'T.C.'!$B$2</f>
        <v>1724.6376811594203</v>
      </c>
      <c r="T1247" t="s">
        <v>2</v>
      </c>
      <c r="U1247" t="s">
        <v>3</v>
      </c>
    </row>
    <row r="1248" spans="1:21" x14ac:dyDescent="0.25">
      <c r="A1248" t="s">
        <v>3346</v>
      </c>
      <c r="B1248" t="str">
        <f>LEFT(Tabla1[[#This Row],[Organización compras]],2)</f>
        <v>PE</v>
      </c>
      <c r="C1248" t="s">
        <v>681</v>
      </c>
      <c r="D1248">
        <v>808</v>
      </c>
      <c r="E1248" t="str">
        <f>VLOOKUP(Tabla1[[#This Row],[Grupo de compras]],'Grupo compras'!$A$1:$B$115,2,FALSE)</f>
        <v>PE Área Legal</v>
      </c>
      <c r="F1248" t="s">
        <v>365</v>
      </c>
      <c r="G1248" t="str">
        <f>LEFT(Tabla1[[#This Row],[Solicitud de pedido]],2)</f>
        <v>12</v>
      </c>
      <c r="H1248" t="s">
        <v>3760</v>
      </c>
      <c r="I1248" t="s">
        <v>89</v>
      </c>
      <c r="J1248" t="s">
        <v>3761</v>
      </c>
      <c r="K1248" t="s">
        <v>1856</v>
      </c>
      <c r="L1248" s="1">
        <v>46071</v>
      </c>
      <c r="M1248" t="s">
        <v>485</v>
      </c>
      <c r="N1248" t="s">
        <v>1</v>
      </c>
      <c r="O1248" t="s">
        <v>0</v>
      </c>
      <c r="P1248" t="s">
        <v>1857</v>
      </c>
      <c r="Q1248" t="s">
        <v>1858</v>
      </c>
      <c r="R1248" s="2">
        <v>5932.2</v>
      </c>
      <c r="S1248" s="37">
        <f>Tabla1[[#This Row],[Valor total]]/'T.C.'!$B$2</f>
        <v>1719.478260869565</v>
      </c>
      <c r="T1248" t="s">
        <v>2</v>
      </c>
      <c r="U1248" t="s">
        <v>3</v>
      </c>
    </row>
    <row r="1249" spans="1:21" x14ac:dyDescent="0.25">
      <c r="A1249" t="s">
        <v>61</v>
      </c>
      <c r="B1249" t="str">
        <f>LEFT(Tabla1[[#This Row],[Organización compras]],2)</f>
        <v>CO</v>
      </c>
      <c r="C1249" t="s">
        <v>338</v>
      </c>
      <c r="D1249">
        <v>709</v>
      </c>
      <c r="E1249" t="str">
        <f>VLOOKUP(Tabla1[[#This Row],[Grupo de compras]],'Grupo compras'!$A$1:$B$115,2,FALSE)</f>
        <v>CO Mktg Div</v>
      </c>
      <c r="F1249" t="s">
        <v>6557</v>
      </c>
      <c r="H1249" t="s">
        <v>11915</v>
      </c>
      <c r="I1249" t="s">
        <v>88</v>
      </c>
      <c r="J1249" t="s">
        <v>11916</v>
      </c>
      <c r="K1249" t="s">
        <v>11917</v>
      </c>
      <c r="L1249" s="1">
        <v>46093</v>
      </c>
      <c r="M1249" t="s">
        <v>3700</v>
      </c>
      <c r="N1249" t="s">
        <v>1</v>
      </c>
      <c r="O1249" t="s">
        <v>67</v>
      </c>
      <c r="P1249" t="s">
        <v>3701</v>
      </c>
      <c r="Q1249" t="s">
        <v>3702</v>
      </c>
      <c r="R1249" s="2">
        <v>6322031</v>
      </c>
      <c r="S1249" s="37">
        <f>Tabla1[[#This Row],[Valor total]]/'T.C.'!$B$5</f>
        <v>1718.8773790103317</v>
      </c>
      <c r="T1249" t="s">
        <v>18</v>
      </c>
      <c r="U1249" t="s">
        <v>3</v>
      </c>
    </row>
    <row r="1250" spans="1:21" x14ac:dyDescent="0.25">
      <c r="A1250" t="s">
        <v>4</v>
      </c>
      <c r="B1250" t="str">
        <f>LEFT(Tabla1[[#This Row],[Organización compras]],2)</f>
        <v>CL</v>
      </c>
      <c r="C1250" t="s">
        <v>339</v>
      </c>
      <c r="D1250">
        <v>604</v>
      </c>
      <c r="E1250" t="str">
        <f>VLOOKUP(Tabla1[[#This Row],[Grupo de compras]],'Grupo compras'!$A$1:$B$115,2,FALSE)</f>
        <v>CL Marketing Mall</v>
      </c>
      <c r="F1250" t="s">
        <v>3410</v>
      </c>
      <c r="G1250" t="str">
        <f>LEFT(Tabla1[[#This Row],[Solicitud de pedido]],2)</f>
        <v>12</v>
      </c>
      <c r="H1250" t="s">
        <v>3762</v>
      </c>
      <c r="I1250" t="s">
        <v>88</v>
      </c>
      <c r="J1250" t="s">
        <v>3763</v>
      </c>
      <c r="K1250" t="s">
        <v>3764</v>
      </c>
      <c r="L1250" s="1">
        <v>46045</v>
      </c>
      <c r="M1250" t="s">
        <v>3410</v>
      </c>
      <c r="N1250" t="s">
        <v>1</v>
      </c>
      <c r="O1250" t="s">
        <v>0</v>
      </c>
      <c r="P1250" t="s">
        <v>2937</v>
      </c>
      <c r="Q1250" t="s">
        <v>2938</v>
      </c>
      <c r="R1250" s="2">
        <v>1589000</v>
      </c>
      <c r="S1250" s="37">
        <f>Tabla1[[#This Row],[Valor total]]/'T.C.'!$B$3</f>
        <v>1716.112449105224</v>
      </c>
      <c r="T1250" t="s">
        <v>6</v>
      </c>
      <c r="U1250" t="s">
        <v>3</v>
      </c>
    </row>
    <row r="1251" spans="1:21" x14ac:dyDescent="0.25">
      <c r="A1251" t="s">
        <v>763</v>
      </c>
      <c r="B1251" t="str">
        <f>LEFT(Tabla1[[#This Row],[Organización compras]],2)</f>
        <v>CL</v>
      </c>
      <c r="C1251" t="s">
        <v>339</v>
      </c>
      <c r="D1251">
        <v>604</v>
      </c>
      <c r="E1251" t="str">
        <f>VLOOKUP(Tabla1[[#This Row],[Grupo de compras]],'Grupo compras'!$A$1:$B$115,2,FALSE)</f>
        <v>CL Marketing Mall</v>
      </c>
      <c r="F1251" t="s">
        <v>3765</v>
      </c>
      <c r="G1251" t="str">
        <f>LEFT(Tabla1[[#This Row],[Solicitud de pedido]],2)</f>
        <v>12</v>
      </c>
      <c r="H1251" t="s">
        <v>3766</v>
      </c>
      <c r="I1251" t="s">
        <v>88</v>
      </c>
      <c r="J1251" t="s">
        <v>3767</v>
      </c>
      <c r="K1251" t="s">
        <v>3768</v>
      </c>
      <c r="L1251" s="1">
        <v>46036</v>
      </c>
      <c r="M1251" t="s">
        <v>1054</v>
      </c>
      <c r="N1251" t="s">
        <v>1</v>
      </c>
      <c r="O1251" t="s">
        <v>0</v>
      </c>
      <c r="P1251" t="s">
        <v>3713</v>
      </c>
      <c r="Q1251" t="s">
        <v>3714</v>
      </c>
      <c r="R1251" s="2">
        <v>1588000</v>
      </c>
      <c r="S1251" s="37">
        <f>Tabla1[[#This Row],[Valor total]]/'T.C.'!$B$3</f>
        <v>1715.0324538572031</v>
      </c>
      <c r="T1251" t="s">
        <v>6</v>
      </c>
      <c r="U1251" t="s">
        <v>3</v>
      </c>
    </row>
    <row r="1252" spans="1:21" x14ac:dyDescent="0.25">
      <c r="A1252" t="s">
        <v>83</v>
      </c>
      <c r="B1252" t="str">
        <f>LEFT(Tabla1[[#This Row],[Organización compras]],2)</f>
        <v>CL</v>
      </c>
      <c r="C1252" t="s">
        <v>339</v>
      </c>
      <c r="D1252">
        <v>604</v>
      </c>
      <c r="E1252" t="str">
        <f>VLOOKUP(Tabla1[[#This Row],[Grupo de compras]],'Grupo compras'!$A$1:$B$115,2,FALSE)</f>
        <v>CL Marketing Mall</v>
      </c>
      <c r="F1252" t="s">
        <v>3765</v>
      </c>
      <c r="G1252" t="str">
        <f>LEFT(Tabla1[[#This Row],[Solicitud de pedido]],2)</f>
        <v>12</v>
      </c>
      <c r="H1252" t="s">
        <v>3769</v>
      </c>
      <c r="I1252" t="s">
        <v>88</v>
      </c>
      <c r="J1252" t="s">
        <v>3770</v>
      </c>
      <c r="K1252" t="s">
        <v>3771</v>
      </c>
      <c r="L1252" s="1">
        <v>46079</v>
      </c>
      <c r="M1252" t="s">
        <v>1054</v>
      </c>
      <c r="N1252" t="s">
        <v>1</v>
      </c>
      <c r="O1252" t="s">
        <v>0</v>
      </c>
      <c r="P1252" t="s">
        <v>3713</v>
      </c>
      <c r="Q1252" t="s">
        <v>3714</v>
      </c>
      <c r="R1252" s="2">
        <v>1588000</v>
      </c>
      <c r="S1252" s="37">
        <f>Tabla1[[#This Row],[Valor total]]/'T.C.'!$B$3</f>
        <v>1715.0324538572031</v>
      </c>
      <c r="T1252" t="s">
        <v>6</v>
      </c>
      <c r="U1252" t="s">
        <v>3</v>
      </c>
    </row>
    <row r="1253" spans="1:21" x14ac:dyDescent="0.25">
      <c r="A1253" t="s">
        <v>53</v>
      </c>
      <c r="B1253" t="str">
        <f>LEFT(Tabla1[[#This Row],[Organización compras]],2)</f>
        <v>CO</v>
      </c>
      <c r="C1253" t="s">
        <v>338</v>
      </c>
      <c r="D1253">
        <v>704</v>
      </c>
      <c r="E1253" t="str">
        <f>VLOOKUP(Tabla1[[#This Row],[Grupo de compras]],'Grupo compras'!$A$1:$B$115,2,FALSE)</f>
        <v>CO Mktg Mall</v>
      </c>
      <c r="F1253" t="s">
        <v>795</v>
      </c>
      <c r="G1253" t="str">
        <f>LEFT(Tabla1[[#This Row],[Solicitud de pedido]],2)</f>
        <v>12</v>
      </c>
      <c r="H1253" t="s">
        <v>3772</v>
      </c>
      <c r="I1253" t="s">
        <v>88</v>
      </c>
      <c r="J1253" t="s">
        <v>3773</v>
      </c>
      <c r="K1253" t="s">
        <v>3774</v>
      </c>
      <c r="L1253" s="1">
        <v>46045</v>
      </c>
      <c r="M1253" t="s">
        <v>799</v>
      </c>
      <c r="N1253" t="s">
        <v>1</v>
      </c>
      <c r="O1253" t="s">
        <v>0</v>
      </c>
      <c r="P1253" t="s">
        <v>2259</v>
      </c>
      <c r="Q1253" t="s">
        <v>2260</v>
      </c>
      <c r="R1253" s="2">
        <v>6303258</v>
      </c>
      <c r="S1253" s="37">
        <f>Tabla1[[#This Row],[Valor total]]/'T.C.'!$B$5</f>
        <v>1713.773246329527</v>
      </c>
      <c r="T1253" t="s">
        <v>18</v>
      </c>
      <c r="U1253" t="s">
        <v>3</v>
      </c>
    </row>
    <row r="1254" spans="1:21" x14ac:dyDescent="0.25">
      <c r="A1254" t="s">
        <v>7</v>
      </c>
      <c r="B1254" t="str">
        <f>LEFT(Tabla1[[#This Row],[Organización compras]],2)</f>
        <v>CL</v>
      </c>
      <c r="C1254" t="s">
        <v>339</v>
      </c>
      <c r="D1254">
        <v>604</v>
      </c>
      <c r="E1254" t="str">
        <f>VLOOKUP(Tabla1[[#This Row],[Grupo de compras]],'Grupo compras'!$A$1:$B$115,2,FALSE)</f>
        <v>CL Marketing Mall</v>
      </c>
      <c r="F1254" t="s">
        <v>1585</v>
      </c>
      <c r="G1254" t="str">
        <f>LEFT(Tabla1[[#This Row],[Solicitud de pedido]],2)</f>
        <v>12</v>
      </c>
      <c r="H1254" t="s">
        <v>3775</v>
      </c>
      <c r="I1254" t="s">
        <v>88</v>
      </c>
      <c r="J1254" t="s">
        <v>3776</v>
      </c>
      <c r="K1254" t="s">
        <v>3777</v>
      </c>
      <c r="L1254" s="1">
        <v>46069</v>
      </c>
      <c r="M1254" t="s">
        <v>1054</v>
      </c>
      <c r="N1254" t="s">
        <v>1</v>
      </c>
      <c r="O1254" t="s">
        <v>0</v>
      </c>
      <c r="P1254" t="s">
        <v>1589</v>
      </c>
      <c r="Q1254" t="s">
        <v>1590</v>
      </c>
      <c r="R1254" s="2">
        <v>1582000</v>
      </c>
      <c r="S1254" s="37">
        <f>Tabla1[[#This Row],[Valor total]]/'T.C.'!$B$3</f>
        <v>1708.5524823690778</v>
      </c>
      <c r="T1254" t="s">
        <v>6</v>
      </c>
      <c r="U1254" t="s">
        <v>3</v>
      </c>
    </row>
    <row r="1255" spans="1:21" x14ac:dyDescent="0.25">
      <c r="A1255" t="s">
        <v>925</v>
      </c>
      <c r="B1255" t="str">
        <f>LEFT(Tabla1[[#This Row],[Organización compras]],2)</f>
        <v>PE</v>
      </c>
      <c r="C1255" t="s">
        <v>340</v>
      </c>
      <c r="D1255">
        <v>803</v>
      </c>
      <c r="E1255" t="str">
        <f>VLOOKUP(Tabla1[[#This Row],[Grupo de compras]],'Grupo compras'!$A$1:$B$115,2,FALSE)</f>
        <v>PE Ops Out/Strips</v>
      </c>
      <c r="F1255" t="s">
        <v>3023</v>
      </c>
      <c r="G1255" t="str">
        <f>LEFT(Tabla1[[#This Row],[Solicitud de pedido]],2)</f>
        <v>12</v>
      </c>
      <c r="H1255" t="s">
        <v>3778</v>
      </c>
      <c r="I1255" t="s">
        <v>88</v>
      </c>
      <c r="J1255" t="s">
        <v>3779</v>
      </c>
      <c r="K1255" t="s">
        <v>3780</v>
      </c>
      <c r="L1255" s="1">
        <v>46071</v>
      </c>
      <c r="M1255" t="s">
        <v>3023</v>
      </c>
      <c r="N1255" t="s">
        <v>1</v>
      </c>
      <c r="O1255" t="s">
        <v>0</v>
      </c>
      <c r="P1255" t="s">
        <v>1237</v>
      </c>
      <c r="Q1255" t="s">
        <v>1238</v>
      </c>
      <c r="R1255" s="2">
        <v>5877</v>
      </c>
      <c r="S1255" s="37">
        <f>Tabla1[[#This Row],[Valor total]]/'T.C.'!$B$2</f>
        <v>1703.478260869565</v>
      </c>
      <c r="T1255" t="s">
        <v>2</v>
      </c>
      <c r="U1255" t="s">
        <v>3</v>
      </c>
    </row>
    <row r="1256" spans="1:21" x14ac:dyDescent="0.25">
      <c r="A1256" t="s">
        <v>19</v>
      </c>
      <c r="B1256" t="str">
        <f>LEFT(Tabla1[[#This Row],[Organización compras]],2)</f>
        <v>CL</v>
      </c>
      <c r="C1256" t="s">
        <v>339</v>
      </c>
      <c r="D1256">
        <v>602</v>
      </c>
      <c r="E1256" t="str">
        <f>VLOOKUP(Tabla1[[#This Row],[Grupo de compras]],'Grupo compras'!$A$1:$B$115,2,FALSE)</f>
        <v>CL Ops Mall</v>
      </c>
      <c r="F1256" t="s">
        <v>20</v>
      </c>
      <c r="G1256" t="str">
        <f>LEFT(Tabla1[[#This Row],[Solicitud de pedido]],2)</f>
        <v>12</v>
      </c>
      <c r="H1256" t="s">
        <v>3781</v>
      </c>
      <c r="I1256" t="s">
        <v>88</v>
      </c>
      <c r="J1256" t="s">
        <v>3782</v>
      </c>
      <c r="K1256" t="s">
        <v>3783</v>
      </c>
      <c r="L1256" s="1">
        <v>46072</v>
      </c>
      <c r="M1256" t="s">
        <v>3584</v>
      </c>
      <c r="N1256" t="s">
        <v>1</v>
      </c>
      <c r="O1256" t="s">
        <v>0</v>
      </c>
      <c r="P1256" t="s">
        <v>3585</v>
      </c>
      <c r="Q1256" t="s">
        <v>3586</v>
      </c>
      <c r="R1256" s="2">
        <v>1576960</v>
      </c>
      <c r="S1256" s="37">
        <f>Tabla1[[#This Row],[Valor total]]/'T.C.'!$B$3</f>
        <v>1703.1093063190524</v>
      </c>
      <c r="T1256" t="s">
        <v>6</v>
      </c>
      <c r="U1256" t="s">
        <v>3</v>
      </c>
    </row>
    <row r="1257" spans="1:21" x14ac:dyDescent="0.25">
      <c r="A1257" t="s">
        <v>7</v>
      </c>
      <c r="B1257" t="str">
        <f>LEFT(Tabla1[[#This Row],[Organización compras]],2)</f>
        <v>CL</v>
      </c>
      <c r="C1257" t="s">
        <v>339</v>
      </c>
      <c r="D1257">
        <v>604</v>
      </c>
      <c r="E1257" t="str">
        <f>VLOOKUP(Tabla1[[#This Row],[Grupo de compras]],'Grupo compras'!$A$1:$B$115,2,FALSE)</f>
        <v>CL Marketing Mall</v>
      </c>
      <c r="F1257" t="s">
        <v>11733</v>
      </c>
      <c r="H1257" t="s">
        <v>11737</v>
      </c>
      <c r="I1257" t="s">
        <v>88</v>
      </c>
      <c r="J1257" t="s">
        <v>11738</v>
      </c>
      <c r="K1257" t="s">
        <v>11739</v>
      </c>
      <c r="L1257" s="1">
        <v>46093</v>
      </c>
      <c r="M1257" t="s">
        <v>15</v>
      </c>
      <c r="N1257" t="s">
        <v>1</v>
      </c>
      <c r="O1257" t="s">
        <v>0</v>
      </c>
      <c r="P1257" t="s">
        <v>9612</v>
      </c>
      <c r="Q1257" t="s">
        <v>9613</v>
      </c>
      <c r="R1257" s="2">
        <v>1574000</v>
      </c>
      <c r="S1257" s="37">
        <f>Tabla1[[#This Row],[Valor total]]/'T.C.'!$B$3</f>
        <v>1699.9125203849103</v>
      </c>
      <c r="T1257" t="s">
        <v>6</v>
      </c>
      <c r="U1257" t="s">
        <v>3</v>
      </c>
    </row>
    <row r="1258" spans="1:21" x14ac:dyDescent="0.25">
      <c r="A1258" t="s">
        <v>373</v>
      </c>
      <c r="B1258" t="str">
        <f>LEFT(Tabla1[[#This Row],[Organización compras]],2)</f>
        <v>PE</v>
      </c>
      <c r="C1258" t="s">
        <v>340</v>
      </c>
      <c r="D1258">
        <v>813</v>
      </c>
      <c r="E1258" t="str">
        <f>VLOOKUP(Tabla1[[#This Row],[Grupo de compras]],'Grupo compras'!$A$1:$B$115,2,FALSE)</f>
        <v>PE Gcia Ops</v>
      </c>
      <c r="F1258" t="s">
        <v>1240</v>
      </c>
      <c r="G1258" t="str">
        <f>LEFT(Tabla1[[#This Row],[Solicitud de pedido]],2)</f>
        <v>12</v>
      </c>
      <c r="H1258" t="s">
        <v>3784</v>
      </c>
      <c r="I1258" t="s">
        <v>88</v>
      </c>
      <c r="J1258" t="s">
        <v>3785</v>
      </c>
      <c r="K1258" t="s">
        <v>3786</v>
      </c>
      <c r="L1258" s="1">
        <v>46073</v>
      </c>
      <c r="M1258" t="s">
        <v>565</v>
      </c>
      <c r="N1258" t="s">
        <v>1</v>
      </c>
      <c r="O1258" t="s">
        <v>5</v>
      </c>
      <c r="P1258" t="s">
        <v>3787</v>
      </c>
      <c r="Q1258" t="s">
        <v>3788</v>
      </c>
      <c r="R1258" s="2">
        <v>5861.97</v>
      </c>
      <c r="S1258" s="37">
        <f>Tabla1[[#This Row],[Valor total]]/'T.C.'!$B$2</f>
        <v>1699.1217391304347</v>
      </c>
      <c r="T1258" t="s">
        <v>2</v>
      </c>
      <c r="U1258" t="s">
        <v>3</v>
      </c>
    </row>
    <row r="1259" spans="1:21" x14ac:dyDescent="0.25">
      <c r="A1259" t="s">
        <v>16</v>
      </c>
      <c r="B1259" t="str">
        <f>LEFT(Tabla1[[#This Row],[Organización compras]],2)</f>
        <v>PE</v>
      </c>
      <c r="C1259" t="s">
        <v>681</v>
      </c>
      <c r="D1259">
        <v>801</v>
      </c>
      <c r="E1259" t="str">
        <f>VLOOKUP(Tabla1[[#This Row],[Grupo de compras]],'Grupo compras'!$A$1:$B$115,2,FALSE)</f>
        <v>PE Center Manager</v>
      </c>
      <c r="F1259" t="s">
        <v>1789</v>
      </c>
      <c r="H1259" t="s">
        <v>12672</v>
      </c>
      <c r="I1259" t="s">
        <v>88</v>
      </c>
      <c r="J1259" t="s">
        <v>12673</v>
      </c>
      <c r="K1259" t="s">
        <v>12674</v>
      </c>
      <c r="L1259" s="1">
        <v>46099</v>
      </c>
      <c r="M1259" t="s">
        <v>43</v>
      </c>
      <c r="N1259" t="s">
        <v>1</v>
      </c>
      <c r="O1259" t="s">
        <v>44</v>
      </c>
      <c r="P1259" t="s">
        <v>5153</v>
      </c>
      <c r="Q1259" t="s">
        <v>5154</v>
      </c>
      <c r="R1259" s="2">
        <v>1684.8</v>
      </c>
      <c r="S1259" s="37">
        <f>Tabla1[[#This Row],[Valor total]]</f>
        <v>1684.8</v>
      </c>
      <c r="T1259" t="s">
        <v>662</v>
      </c>
      <c r="U1259" t="s">
        <v>3</v>
      </c>
    </row>
    <row r="1260" spans="1:21" x14ac:dyDescent="0.25">
      <c r="A1260" t="s">
        <v>75</v>
      </c>
      <c r="B1260" t="str">
        <f>LEFT(Tabla1[[#This Row],[Organización compras]],2)</f>
        <v>CO</v>
      </c>
      <c r="C1260" t="s">
        <v>338</v>
      </c>
      <c r="D1260">
        <v>710</v>
      </c>
      <c r="E1260" t="str">
        <f>VLOOKUP(Tabla1[[#This Row],[Grupo de compras]],'Grupo compras'!$A$1:$B$115,2,FALSE)</f>
        <v>CO Sgcia Personas</v>
      </c>
      <c r="F1260" t="s">
        <v>77</v>
      </c>
      <c r="G1260" t="str">
        <f>LEFT(Tabla1[[#This Row],[Solicitud de pedido]],2)</f>
        <v>12</v>
      </c>
      <c r="H1260" t="s">
        <v>3789</v>
      </c>
      <c r="I1260" t="s">
        <v>88</v>
      </c>
      <c r="J1260" t="s">
        <v>3790</v>
      </c>
      <c r="K1260" t="s">
        <v>3791</v>
      </c>
      <c r="L1260" s="1">
        <v>46042</v>
      </c>
      <c r="M1260" t="s">
        <v>77</v>
      </c>
      <c r="N1260" t="s">
        <v>1</v>
      </c>
      <c r="O1260" t="s">
        <v>0</v>
      </c>
      <c r="P1260" t="s">
        <v>33</v>
      </c>
      <c r="Q1260" t="s">
        <v>34</v>
      </c>
      <c r="R1260" s="2">
        <v>6165733</v>
      </c>
      <c r="S1260" s="37">
        <f>Tabla1[[#This Row],[Valor total]]/'T.C.'!$B$5</f>
        <v>1676.3820010875477</v>
      </c>
      <c r="T1260" t="s">
        <v>18</v>
      </c>
      <c r="U1260" t="s">
        <v>3</v>
      </c>
    </row>
    <row r="1261" spans="1:21" x14ac:dyDescent="0.25">
      <c r="A1261" t="s">
        <v>7</v>
      </c>
      <c r="B1261" t="str">
        <f>LEFT(Tabla1[[#This Row],[Organización compras]],2)</f>
        <v>CL</v>
      </c>
      <c r="C1261" t="s">
        <v>339</v>
      </c>
      <c r="D1261">
        <v>604</v>
      </c>
      <c r="E1261" t="str">
        <f>VLOOKUP(Tabla1[[#This Row],[Grupo de compras]],'Grupo compras'!$A$1:$B$115,2,FALSE)</f>
        <v>CL Marketing Mall</v>
      </c>
      <c r="F1261" t="s">
        <v>3619</v>
      </c>
      <c r="G1261" t="str">
        <f>LEFT(Tabla1[[#This Row],[Solicitud de pedido]],2)</f>
        <v>12</v>
      </c>
      <c r="H1261" t="s">
        <v>3792</v>
      </c>
      <c r="I1261" t="s">
        <v>88</v>
      </c>
      <c r="J1261" t="s">
        <v>3793</v>
      </c>
      <c r="K1261" t="s">
        <v>3794</v>
      </c>
      <c r="L1261" s="1">
        <v>46062</v>
      </c>
      <c r="M1261" t="s">
        <v>3623</v>
      </c>
      <c r="N1261" t="s">
        <v>1</v>
      </c>
      <c r="O1261" t="s">
        <v>0</v>
      </c>
      <c r="P1261" t="s">
        <v>1388</v>
      </c>
      <c r="Q1261" t="s">
        <v>1389</v>
      </c>
      <c r="R1261" s="2">
        <v>1550000</v>
      </c>
      <c r="S1261" s="37">
        <f>Tabla1[[#This Row],[Valor total]]/'T.C.'!$B$3</f>
        <v>1673.9926344324085</v>
      </c>
      <c r="T1261" t="s">
        <v>6</v>
      </c>
      <c r="U1261" t="s">
        <v>3</v>
      </c>
    </row>
    <row r="1262" spans="1:21" x14ac:dyDescent="0.25">
      <c r="A1262" t="s">
        <v>38</v>
      </c>
      <c r="B1262" t="str">
        <f>LEFT(Tabla1[[#This Row],[Organización compras]],2)</f>
        <v>CL</v>
      </c>
      <c r="C1262" t="s">
        <v>339</v>
      </c>
      <c r="D1262">
        <v>603</v>
      </c>
      <c r="E1262" t="str">
        <f>VLOOKUP(Tabla1[[#This Row],[Grupo de compras]],'Grupo compras'!$A$1:$B$115,2,FALSE)</f>
        <v>CL Ops Out/Strip</v>
      </c>
      <c r="F1262" t="s">
        <v>39</v>
      </c>
      <c r="G1262" t="str">
        <f>LEFT(Tabla1[[#This Row],[Solicitud de pedido]],2)</f>
        <v>12</v>
      </c>
      <c r="H1262" t="s">
        <v>3795</v>
      </c>
      <c r="I1262" t="s">
        <v>88</v>
      </c>
      <c r="J1262" t="s">
        <v>3796</v>
      </c>
      <c r="K1262" t="s">
        <v>3797</v>
      </c>
      <c r="L1262" s="1">
        <v>46076</v>
      </c>
      <c r="M1262" t="s">
        <v>40</v>
      </c>
      <c r="N1262" t="s">
        <v>1</v>
      </c>
      <c r="O1262" t="s">
        <v>0</v>
      </c>
      <c r="P1262" t="s">
        <v>41</v>
      </c>
      <c r="Q1262" t="s">
        <v>42</v>
      </c>
      <c r="R1262" s="2">
        <v>1546389</v>
      </c>
      <c r="S1262" s="37">
        <f>Tabla1[[#This Row],[Valor total]]/'T.C.'!$B$3</f>
        <v>1670.0927715918051</v>
      </c>
      <c r="T1262" t="s">
        <v>6</v>
      </c>
      <c r="U1262" t="s">
        <v>3</v>
      </c>
    </row>
    <row r="1263" spans="1:21" x14ac:dyDescent="0.25">
      <c r="A1263" t="s">
        <v>24</v>
      </c>
      <c r="B1263" t="str">
        <f>LEFT(Tabla1[[#This Row],[Organización compras]],2)</f>
        <v>CL</v>
      </c>
      <c r="C1263" t="s">
        <v>339</v>
      </c>
      <c r="D1263">
        <v>602</v>
      </c>
      <c r="E1263" t="str">
        <f>VLOOKUP(Tabla1[[#This Row],[Grupo de compras]],'Grupo compras'!$A$1:$B$115,2,FALSE)</f>
        <v>CL Ops Mall</v>
      </c>
      <c r="F1263" t="s">
        <v>724</v>
      </c>
      <c r="G1263" t="str">
        <f>LEFT(Tabla1[[#This Row],[Solicitud de pedido]],2)</f>
        <v>12</v>
      </c>
      <c r="H1263" t="s">
        <v>3798</v>
      </c>
      <c r="I1263" t="s">
        <v>88</v>
      </c>
      <c r="J1263" t="s">
        <v>3799</v>
      </c>
      <c r="K1263" t="s">
        <v>3800</v>
      </c>
      <c r="L1263" s="1">
        <v>46063</v>
      </c>
      <c r="M1263" t="s">
        <v>728</v>
      </c>
      <c r="N1263" t="s">
        <v>1</v>
      </c>
      <c r="O1263" t="s">
        <v>0</v>
      </c>
      <c r="P1263" t="s">
        <v>633</v>
      </c>
      <c r="Q1263" t="s">
        <v>634</v>
      </c>
      <c r="R1263" s="2">
        <v>40</v>
      </c>
      <c r="S1263" s="37">
        <f>Tabla1[[#This Row],[Valor total]]/'T.C.'!$B$4</f>
        <v>1666.6666666666667</v>
      </c>
      <c r="T1263" t="s">
        <v>11</v>
      </c>
      <c r="U1263" t="s">
        <v>3</v>
      </c>
    </row>
    <row r="1264" spans="1:21" x14ac:dyDescent="0.25">
      <c r="A1264" t="s">
        <v>7</v>
      </c>
      <c r="B1264" t="str">
        <f>LEFT(Tabla1[[#This Row],[Organización compras]],2)</f>
        <v>CL</v>
      </c>
      <c r="C1264" t="s">
        <v>339</v>
      </c>
      <c r="D1264">
        <v>635</v>
      </c>
      <c r="E1264" t="str">
        <f>VLOOKUP(Tabla1[[#This Row],[Grupo de compras]],'Grupo compras'!$A$1:$B$115,2,FALSE)</f>
        <v>CL Proyectos 6</v>
      </c>
      <c r="F1264" t="s">
        <v>25</v>
      </c>
      <c r="G1264" t="str">
        <f>LEFT(Tabla1[[#This Row],[Solicitud de pedido]],2)</f>
        <v>12</v>
      </c>
      <c r="H1264" t="s">
        <v>3801</v>
      </c>
      <c r="I1264" t="s">
        <v>88</v>
      </c>
      <c r="J1264" t="s">
        <v>3802</v>
      </c>
      <c r="K1264" t="s">
        <v>3803</v>
      </c>
      <c r="L1264" s="1">
        <v>46072</v>
      </c>
      <c r="M1264" t="s">
        <v>26</v>
      </c>
      <c r="N1264" t="s">
        <v>1</v>
      </c>
      <c r="O1264" t="s">
        <v>0</v>
      </c>
      <c r="P1264" t="s">
        <v>114</v>
      </c>
      <c r="Q1264" t="s">
        <v>115</v>
      </c>
      <c r="R1264" s="2">
        <v>40</v>
      </c>
      <c r="S1264" s="37">
        <f>Tabla1[[#This Row],[Valor total]]/'T.C.'!$B$4</f>
        <v>1666.6666666666667</v>
      </c>
      <c r="T1264" t="s">
        <v>11</v>
      </c>
      <c r="U1264" t="s">
        <v>3</v>
      </c>
    </row>
    <row r="1265" spans="1:21" x14ac:dyDescent="0.25">
      <c r="A1265" t="s">
        <v>19</v>
      </c>
      <c r="B1265" t="str">
        <f>LEFT(Tabla1[[#This Row],[Organización compras]],2)</f>
        <v>CL</v>
      </c>
      <c r="C1265" t="s">
        <v>339</v>
      </c>
      <c r="D1265">
        <v>602</v>
      </c>
      <c r="E1265" t="str">
        <f>VLOOKUP(Tabla1[[#This Row],[Grupo de compras]],'Grupo compras'!$A$1:$B$115,2,FALSE)</f>
        <v>CL Ops Mall</v>
      </c>
      <c r="F1265" t="s">
        <v>20</v>
      </c>
      <c r="G1265" t="str">
        <f>LEFT(Tabla1[[#This Row],[Solicitud de pedido]],2)</f>
        <v>12</v>
      </c>
      <c r="H1265" t="s">
        <v>3804</v>
      </c>
      <c r="I1265" t="s">
        <v>88</v>
      </c>
      <c r="J1265" t="s">
        <v>3805</v>
      </c>
      <c r="K1265" t="s">
        <v>3806</v>
      </c>
      <c r="L1265" s="1">
        <v>46079</v>
      </c>
      <c r="M1265" t="s">
        <v>3584</v>
      </c>
      <c r="N1265" t="s">
        <v>1</v>
      </c>
      <c r="O1265" t="s">
        <v>0</v>
      </c>
      <c r="P1265" t="s">
        <v>1986</v>
      </c>
      <c r="Q1265" t="s">
        <v>1987</v>
      </c>
      <c r="R1265" s="2">
        <v>40</v>
      </c>
      <c r="S1265" s="37">
        <f>Tabla1[[#This Row],[Valor total]]/'T.C.'!$B$4</f>
        <v>1666.6666666666667</v>
      </c>
      <c r="T1265" t="s">
        <v>11</v>
      </c>
      <c r="U1265" t="s">
        <v>3</v>
      </c>
    </row>
    <row r="1266" spans="1:21" x14ac:dyDescent="0.25">
      <c r="A1266" t="s">
        <v>19</v>
      </c>
      <c r="B1266" t="str">
        <f>LEFT(Tabla1[[#This Row],[Organización compras]],2)</f>
        <v>CL</v>
      </c>
      <c r="C1266" t="s">
        <v>339</v>
      </c>
      <c r="D1266">
        <v>602</v>
      </c>
      <c r="E1266" t="str">
        <f>VLOOKUP(Tabla1[[#This Row],[Grupo de compras]],'Grupo compras'!$A$1:$B$115,2,FALSE)</f>
        <v>CL Ops Mall</v>
      </c>
      <c r="F1266" t="s">
        <v>20</v>
      </c>
      <c r="G1266" t="str">
        <f>LEFT(Tabla1[[#This Row],[Solicitud de pedido]],2)</f>
        <v>12</v>
      </c>
      <c r="H1266" t="s">
        <v>3804</v>
      </c>
      <c r="I1266" t="s">
        <v>89</v>
      </c>
      <c r="J1266" t="s">
        <v>3805</v>
      </c>
      <c r="K1266" t="s">
        <v>3807</v>
      </c>
      <c r="L1266" s="1">
        <v>46079</v>
      </c>
      <c r="M1266" t="s">
        <v>3584</v>
      </c>
      <c r="N1266" t="s">
        <v>1</v>
      </c>
      <c r="O1266" t="s">
        <v>0</v>
      </c>
      <c r="P1266" t="s">
        <v>1986</v>
      </c>
      <c r="Q1266" t="s">
        <v>1987</v>
      </c>
      <c r="R1266" s="2">
        <v>40</v>
      </c>
      <c r="S1266" s="37">
        <f>Tabla1[[#This Row],[Valor total]]/'T.C.'!$B$4</f>
        <v>1666.6666666666667</v>
      </c>
      <c r="T1266" t="s">
        <v>11</v>
      </c>
      <c r="U1266" t="s">
        <v>3</v>
      </c>
    </row>
    <row r="1267" spans="1:21" x14ac:dyDescent="0.25">
      <c r="A1267" t="s">
        <v>19</v>
      </c>
      <c r="B1267" t="str">
        <f>LEFT(Tabla1[[#This Row],[Organización compras]],2)</f>
        <v>CL</v>
      </c>
      <c r="C1267" t="s">
        <v>339</v>
      </c>
      <c r="D1267">
        <v>602</v>
      </c>
      <c r="E1267" t="str">
        <f>VLOOKUP(Tabla1[[#This Row],[Grupo de compras]],'Grupo compras'!$A$1:$B$115,2,FALSE)</f>
        <v>CL Ops Mall</v>
      </c>
      <c r="F1267" t="s">
        <v>20</v>
      </c>
      <c r="G1267" t="str">
        <f>LEFT(Tabla1[[#This Row],[Solicitud de pedido]],2)</f>
        <v>12</v>
      </c>
      <c r="H1267" t="s">
        <v>3804</v>
      </c>
      <c r="I1267" t="s">
        <v>99</v>
      </c>
      <c r="J1267" t="s">
        <v>3805</v>
      </c>
      <c r="K1267" t="s">
        <v>3808</v>
      </c>
      <c r="L1267" s="1">
        <v>46079</v>
      </c>
      <c r="M1267" t="s">
        <v>3584</v>
      </c>
      <c r="N1267" t="s">
        <v>1</v>
      </c>
      <c r="O1267" t="s">
        <v>0</v>
      </c>
      <c r="P1267" t="s">
        <v>1986</v>
      </c>
      <c r="Q1267" t="s">
        <v>1987</v>
      </c>
      <c r="R1267" s="2">
        <v>40</v>
      </c>
      <c r="S1267" s="37">
        <f>Tabla1[[#This Row],[Valor total]]/'T.C.'!$B$4</f>
        <v>1666.6666666666667</v>
      </c>
      <c r="T1267" t="s">
        <v>11</v>
      </c>
      <c r="U1267" t="s">
        <v>3</v>
      </c>
    </row>
    <row r="1268" spans="1:21" x14ac:dyDescent="0.25">
      <c r="A1268" t="s">
        <v>19</v>
      </c>
      <c r="B1268" t="str">
        <f>LEFT(Tabla1[[#This Row],[Organización compras]],2)</f>
        <v>CL</v>
      </c>
      <c r="C1268" t="s">
        <v>339</v>
      </c>
      <c r="D1268">
        <v>602</v>
      </c>
      <c r="E1268" t="str">
        <f>VLOOKUP(Tabla1[[#This Row],[Grupo de compras]],'Grupo compras'!$A$1:$B$115,2,FALSE)</f>
        <v>CL Ops Mall</v>
      </c>
      <c r="F1268" t="s">
        <v>20</v>
      </c>
      <c r="G1268" t="str">
        <f>LEFT(Tabla1[[#This Row],[Solicitud de pedido]],2)</f>
        <v>12</v>
      </c>
      <c r="H1268" t="s">
        <v>3804</v>
      </c>
      <c r="I1268" t="s">
        <v>100</v>
      </c>
      <c r="J1268" t="s">
        <v>3805</v>
      </c>
      <c r="K1268" t="s">
        <v>3809</v>
      </c>
      <c r="L1268" s="1">
        <v>46079</v>
      </c>
      <c r="M1268" t="s">
        <v>3584</v>
      </c>
      <c r="N1268" t="s">
        <v>1</v>
      </c>
      <c r="O1268" t="s">
        <v>0</v>
      </c>
      <c r="P1268" t="s">
        <v>1986</v>
      </c>
      <c r="Q1268" t="s">
        <v>1987</v>
      </c>
      <c r="R1268" s="2">
        <v>40</v>
      </c>
      <c r="S1268" s="37">
        <f>Tabla1[[#This Row],[Valor total]]/'T.C.'!$B$4</f>
        <v>1666.6666666666667</v>
      </c>
      <c r="T1268" t="s">
        <v>11</v>
      </c>
      <c r="U1268" t="s">
        <v>3</v>
      </c>
    </row>
    <row r="1269" spans="1:21" x14ac:dyDescent="0.25">
      <c r="A1269" t="s">
        <v>19</v>
      </c>
      <c r="B1269" t="str">
        <f>LEFT(Tabla1[[#This Row],[Organización compras]],2)</f>
        <v>CL</v>
      </c>
      <c r="C1269" t="s">
        <v>339</v>
      </c>
      <c r="D1269">
        <v>602</v>
      </c>
      <c r="E1269" t="str">
        <f>VLOOKUP(Tabla1[[#This Row],[Grupo de compras]],'Grupo compras'!$A$1:$B$115,2,FALSE)</f>
        <v>CL Ops Mall</v>
      </c>
      <c r="F1269" t="s">
        <v>20</v>
      </c>
      <c r="G1269" t="str">
        <f>LEFT(Tabla1[[#This Row],[Solicitud de pedido]],2)</f>
        <v>12</v>
      </c>
      <c r="H1269" t="s">
        <v>3804</v>
      </c>
      <c r="I1269" t="s">
        <v>101</v>
      </c>
      <c r="J1269" t="s">
        <v>3805</v>
      </c>
      <c r="K1269" t="s">
        <v>3810</v>
      </c>
      <c r="L1269" s="1">
        <v>46079</v>
      </c>
      <c r="M1269" t="s">
        <v>3584</v>
      </c>
      <c r="N1269" t="s">
        <v>1</v>
      </c>
      <c r="O1269" t="s">
        <v>0</v>
      </c>
      <c r="P1269" t="s">
        <v>1986</v>
      </c>
      <c r="Q1269" t="s">
        <v>1987</v>
      </c>
      <c r="R1269" s="2">
        <v>40</v>
      </c>
      <c r="S1269" s="37">
        <f>Tabla1[[#This Row],[Valor total]]/'T.C.'!$B$4</f>
        <v>1666.6666666666667</v>
      </c>
      <c r="T1269" t="s">
        <v>11</v>
      </c>
      <c r="U1269" t="s">
        <v>3</v>
      </c>
    </row>
    <row r="1270" spans="1:21" x14ac:dyDescent="0.25">
      <c r="A1270" t="s">
        <v>19</v>
      </c>
      <c r="B1270" t="str">
        <f>LEFT(Tabla1[[#This Row],[Organización compras]],2)</f>
        <v>CL</v>
      </c>
      <c r="C1270" t="s">
        <v>339</v>
      </c>
      <c r="D1270">
        <v>602</v>
      </c>
      <c r="E1270" t="str">
        <f>VLOOKUP(Tabla1[[#This Row],[Grupo de compras]],'Grupo compras'!$A$1:$B$115,2,FALSE)</f>
        <v>CL Ops Mall</v>
      </c>
      <c r="F1270" t="s">
        <v>20</v>
      </c>
      <c r="G1270" t="str">
        <f>LEFT(Tabla1[[#This Row],[Solicitud de pedido]],2)</f>
        <v>12</v>
      </c>
      <c r="H1270" t="s">
        <v>3804</v>
      </c>
      <c r="I1270" t="s">
        <v>102</v>
      </c>
      <c r="J1270" t="s">
        <v>3805</v>
      </c>
      <c r="K1270" t="s">
        <v>3811</v>
      </c>
      <c r="L1270" s="1">
        <v>46079</v>
      </c>
      <c r="M1270" t="s">
        <v>3584</v>
      </c>
      <c r="N1270" t="s">
        <v>1</v>
      </c>
      <c r="O1270" t="s">
        <v>0</v>
      </c>
      <c r="P1270" t="s">
        <v>1986</v>
      </c>
      <c r="Q1270" t="s">
        <v>1987</v>
      </c>
      <c r="R1270" s="2">
        <v>40</v>
      </c>
      <c r="S1270" s="37">
        <f>Tabla1[[#This Row],[Valor total]]/'T.C.'!$B$4</f>
        <v>1666.6666666666667</v>
      </c>
      <c r="T1270" t="s">
        <v>11</v>
      </c>
      <c r="U1270" t="s">
        <v>3</v>
      </c>
    </row>
    <row r="1271" spans="1:21" x14ac:dyDescent="0.25">
      <c r="A1271" t="s">
        <v>7</v>
      </c>
      <c r="B1271" t="str">
        <f>LEFT(Tabla1[[#This Row],[Organización compras]],2)</f>
        <v>CL</v>
      </c>
      <c r="C1271" t="s">
        <v>339</v>
      </c>
      <c r="D1271">
        <v>608</v>
      </c>
      <c r="E1271" t="str">
        <f>VLOOKUP(Tabla1[[#This Row],[Grupo de compras]],'Grupo compras'!$A$1:$B$115,2,FALSE)</f>
        <v>CL Área Legal</v>
      </c>
      <c r="F1271" t="s">
        <v>3958</v>
      </c>
      <c r="H1271" t="s">
        <v>11746</v>
      </c>
      <c r="I1271" t="s">
        <v>88</v>
      </c>
      <c r="J1271" t="s">
        <v>11747</v>
      </c>
      <c r="K1271" t="s">
        <v>11748</v>
      </c>
      <c r="L1271" s="1">
        <v>46093</v>
      </c>
      <c r="M1271" t="s">
        <v>15</v>
      </c>
      <c r="N1271" t="s">
        <v>1</v>
      </c>
      <c r="O1271" t="s">
        <v>0</v>
      </c>
      <c r="P1271" t="s">
        <v>3962</v>
      </c>
      <c r="Q1271" t="s">
        <v>3963</v>
      </c>
      <c r="R1271" s="2">
        <v>39.99</v>
      </c>
      <c r="S1271" s="37">
        <f>Tabla1[[#This Row],[Valor total]]/'T.C.'!$B$4</f>
        <v>1666.25</v>
      </c>
      <c r="T1271" t="s">
        <v>11</v>
      </c>
      <c r="U1271" t="s">
        <v>3</v>
      </c>
    </row>
    <row r="1272" spans="1:21" x14ac:dyDescent="0.25">
      <c r="A1272" t="s">
        <v>38</v>
      </c>
      <c r="B1272" t="str">
        <f>LEFT(Tabla1[[#This Row],[Organización compras]],2)</f>
        <v>CL</v>
      </c>
      <c r="C1272" t="s">
        <v>339</v>
      </c>
      <c r="D1272">
        <v>603</v>
      </c>
      <c r="E1272" t="str">
        <f>VLOOKUP(Tabla1[[#This Row],[Grupo de compras]],'Grupo compras'!$A$1:$B$115,2,FALSE)</f>
        <v>CL Ops Out/Strip</v>
      </c>
      <c r="F1272" t="s">
        <v>3812</v>
      </c>
      <c r="G1272" t="str">
        <f>LEFT(Tabla1[[#This Row],[Solicitud de pedido]],2)</f>
        <v>12</v>
      </c>
      <c r="H1272" t="s">
        <v>3813</v>
      </c>
      <c r="I1272" t="s">
        <v>88</v>
      </c>
      <c r="J1272" t="s">
        <v>3814</v>
      </c>
      <c r="K1272" t="s">
        <v>3815</v>
      </c>
      <c r="L1272" s="1">
        <v>46056</v>
      </c>
      <c r="M1272" t="s">
        <v>40</v>
      </c>
      <c r="N1272" t="s">
        <v>1</v>
      </c>
      <c r="O1272" t="s">
        <v>0</v>
      </c>
      <c r="P1272" t="s">
        <v>41</v>
      </c>
      <c r="Q1272" t="s">
        <v>42</v>
      </c>
      <c r="R1272" s="2">
        <v>1533421</v>
      </c>
      <c r="S1272" s="37">
        <f>Tabla1[[#This Row],[Valor total]]/'T.C.'!$B$3</f>
        <v>1656.08739321547</v>
      </c>
      <c r="T1272" t="s">
        <v>6</v>
      </c>
      <c r="U1272" t="s">
        <v>3</v>
      </c>
    </row>
    <row r="1273" spans="1:21" x14ac:dyDescent="0.25">
      <c r="A1273" t="s">
        <v>380</v>
      </c>
      <c r="B1273" t="str">
        <f>LEFT(Tabla1[[#This Row],[Organización compras]],2)</f>
        <v>PE</v>
      </c>
      <c r="C1273" t="s">
        <v>340</v>
      </c>
      <c r="D1273">
        <v>808</v>
      </c>
      <c r="E1273" t="str">
        <f>VLOOKUP(Tabla1[[#This Row],[Grupo de compras]],'Grupo compras'!$A$1:$B$115,2,FALSE)</f>
        <v>PE Área Legal</v>
      </c>
      <c r="F1273" t="s">
        <v>365</v>
      </c>
      <c r="G1273" t="str">
        <f>LEFT(Tabla1[[#This Row],[Solicitud de pedido]],2)</f>
        <v>12</v>
      </c>
      <c r="H1273" t="s">
        <v>3816</v>
      </c>
      <c r="I1273" t="s">
        <v>88</v>
      </c>
      <c r="J1273" t="s">
        <v>3817</v>
      </c>
      <c r="K1273" t="s">
        <v>3818</v>
      </c>
      <c r="L1273" s="1">
        <v>46080</v>
      </c>
      <c r="M1273" t="s">
        <v>485</v>
      </c>
      <c r="N1273" t="s">
        <v>1</v>
      </c>
      <c r="O1273" t="s">
        <v>0</v>
      </c>
      <c r="P1273" t="s">
        <v>769</v>
      </c>
      <c r="Q1273" t="s">
        <v>770</v>
      </c>
      <c r="R1273" s="2">
        <v>1646.67</v>
      </c>
      <c r="S1273" s="37">
        <f>Tabla1[[#This Row],[Valor total]]</f>
        <v>1646.67</v>
      </c>
      <c r="T1273" t="s">
        <v>662</v>
      </c>
      <c r="U1273" t="s">
        <v>3</v>
      </c>
    </row>
    <row r="1274" spans="1:21" x14ac:dyDescent="0.25">
      <c r="A1274" t="s">
        <v>7</v>
      </c>
      <c r="B1274" t="str">
        <f>LEFT(Tabla1[[#This Row],[Organización compras]],2)</f>
        <v>CL</v>
      </c>
      <c r="C1274" t="s">
        <v>339</v>
      </c>
      <c r="D1274">
        <v>604</v>
      </c>
      <c r="E1274" t="str">
        <f>VLOOKUP(Tabla1[[#This Row],[Grupo de compras]],'Grupo compras'!$A$1:$B$115,2,FALSE)</f>
        <v>CL Marketing Mall</v>
      </c>
      <c r="F1274" t="s">
        <v>3619</v>
      </c>
      <c r="G1274" t="str">
        <f>LEFT(Tabla1[[#This Row],[Solicitud de pedido]],2)</f>
        <v>12</v>
      </c>
      <c r="H1274" t="s">
        <v>3819</v>
      </c>
      <c r="I1274" t="s">
        <v>88</v>
      </c>
      <c r="J1274" t="s">
        <v>3820</v>
      </c>
      <c r="K1274" t="s">
        <v>3821</v>
      </c>
      <c r="L1274" s="1">
        <v>46051</v>
      </c>
      <c r="M1274" t="s">
        <v>3623</v>
      </c>
      <c r="N1274" t="s">
        <v>1</v>
      </c>
      <c r="O1274" t="s">
        <v>0</v>
      </c>
      <c r="P1274" t="s">
        <v>3624</v>
      </c>
      <c r="Q1274" t="s">
        <v>3625</v>
      </c>
      <c r="R1274" s="2">
        <v>1524440</v>
      </c>
      <c r="S1274" s="37">
        <f>Tabla1[[#This Row],[Valor total]]/'T.C.'!$B$3</f>
        <v>1646.3879558929941</v>
      </c>
      <c r="T1274" t="s">
        <v>6</v>
      </c>
      <c r="U1274" t="s">
        <v>3</v>
      </c>
    </row>
    <row r="1275" spans="1:21" x14ac:dyDescent="0.25">
      <c r="A1275" t="s">
        <v>717</v>
      </c>
      <c r="B1275" t="str">
        <f>LEFT(Tabla1[[#This Row],[Organización compras]],2)</f>
        <v>PE</v>
      </c>
      <c r="C1275" t="s">
        <v>340</v>
      </c>
      <c r="D1275">
        <v>801</v>
      </c>
      <c r="E1275" t="str">
        <f>VLOOKUP(Tabla1[[#This Row],[Grupo de compras]],'Grupo compras'!$A$1:$B$115,2,FALSE)</f>
        <v>PE Center Manager</v>
      </c>
      <c r="F1275" t="s">
        <v>1233</v>
      </c>
      <c r="G1275" t="str">
        <f>LEFT(Tabla1[[#This Row],[Solicitud de pedido]],2)</f>
        <v>12</v>
      </c>
      <c r="H1275" t="s">
        <v>3822</v>
      </c>
      <c r="I1275" t="s">
        <v>88</v>
      </c>
      <c r="J1275" t="s">
        <v>3823</v>
      </c>
      <c r="K1275" t="s">
        <v>3824</v>
      </c>
      <c r="L1275" s="1">
        <v>46087</v>
      </c>
      <c r="M1275" t="s">
        <v>43</v>
      </c>
      <c r="N1275" t="s">
        <v>1</v>
      </c>
      <c r="O1275" t="s">
        <v>0</v>
      </c>
      <c r="P1275" t="s">
        <v>2825</v>
      </c>
      <c r="Q1275" t="s">
        <v>2826</v>
      </c>
      <c r="R1275" s="2">
        <v>5679</v>
      </c>
      <c r="S1275" s="37">
        <f>Tabla1[[#This Row],[Valor total]]/'T.C.'!$B$2</f>
        <v>1646.086956521739</v>
      </c>
      <c r="T1275" t="s">
        <v>2</v>
      </c>
      <c r="U1275" t="s">
        <v>3</v>
      </c>
    </row>
    <row r="1276" spans="1:21" x14ac:dyDescent="0.25">
      <c r="A1276" t="s">
        <v>7</v>
      </c>
      <c r="B1276" t="str">
        <f>LEFT(Tabla1[[#This Row],[Organización compras]],2)</f>
        <v>CL</v>
      </c>
      <c r="C1276" t="s">
        <v>339</v>
      </c>
      <c r="D1276">
        <v>602</v>
      </c>
      <c r="E1276" t="str">
        <f>VLOOKUP(Tabla1[[#This Row],[Grupo de compras]],'Grupo compras'!$A$1:$B$115,2,FALSE)</f>
        <v>CL Ops Mall</v>
      </c>
      <c r="F1276" t="s">
        <v>225</v>
      </c>
      <c r="G1276" t="str">
        <f>LEFT(Tabla1[[#This Row],[Solicitud de pedido]],2)</f>
        <v>12</v>
      </c>
      <c r="H1276" t="s">
        <v>3825</v>
      </c>
      <c r="I1276" t="s">
        <v>88</v>
      </c>
      <c r="J1276" t="s">
        <v>3826</v>
      </c>
      <c r="K1276" t="s">
        <v>3827</v>
      </c>
      <c r="L1276" s="1">
        <v>46078</v>
      </c>
      <c r="M1276" t="s">
        <v>118</v>
      </c>
      <c r="N1276" t="s">
        <v>1</v>
      </c>
      <c r="O1276" t="s">
        <v>0</v>
      </c>
      <c r="P1276" t="s">
        <v>3828</v>
      </c>
      <c r="Q1276" t="s">
        <v>3829</v>
      </c>
      <c r="R1276" s="2">
        <v>1520996</v>
      </c>
      <c r="S1276" s="37">
        <f>Tabla1[[#This Row],[Valor total]]/'T.C.'!$B$3</f>
        <v>1642.6684522588102</v>
      </c>
      <c r="T1276" t="s">
        <v>6</v>
      </c>
      <c r="U1276" t="s">
        <v>3</v>
      </c>
    </row>
    <row r="1277" spans="1:21" x14ac:dyDescent="0.25">
      <c r="A1277" t="s">
        <v>17</v>
      </c>
      <c r="B1277" t="str">
        <f>LEFT(Tabla1[[#This Row],[Organización compras]],2)</f>
        <v>CO</v>
      </c>
      <c r="C1277" t="s">
        <v>338</v>
      </c>
      <c r="D1277">
        <v>710</v>
      </c>
      <c r="E1277" t="str">
        <f>VLOOKUP(Tabla1[[#This Row],[Grupo de compras]],'Grupo compras'!$A$1:$B$115,2,FALSE)</f>
        <v>CO Sgcia Personas</v>
      </c>
      <c r="F1277" t="s">
        <v>1200</v>
      </c>
      <c r="G1277" t="str">
        <f>LEFT(Tabla1[[#This Row],[Solicitud de pedido]],2)</f>
        <v>12</v>
      </c>
      <c r="H1277" t="s">
        <v>3830</v>
      </c>
      <c r="I1277" t="s">
        <v>88</v>
      </c>
      <c r="J1277" t="s">
        <v>3831</v>
      </c>
      <c r="K1277" t="s">
        <v>3832</v>
      </c>
      <c r="L1277" s="1">
        <v>46071</v>
      </c>
      <c r="M1277" t="s">
        <v>706</v>
      </c>
      <c r="N1277" t="s">
        <v>1</v>
      </c>
      <c r="O1277" t="s">
        <v>0</v>
      </c>
      <c r="P1277" t="s">
        <v>3833</v>
      </c>
      <c r="Q1277" t="s">
        <v>3834</v>
      </c>
      <c r="R1277" s="2">
        <v>6040905</v>
      </c>
      <c r="S1277" s="37">
        <f>Tabla1[[#This Row],[Valor total]]/'T.C.'!$B$5</f>
        <v>1642.4429037520392</v>
      </c>
      <c r="T1277" t="s">
        <v>18</v>
      </c>
      <c r="U1277" t="s">
        <v>3</v>
      </c>
    </row>
    <row r="1278" spans="1:21" x14ac:dyDescent="0.25">
      <c r="A1278" t="s">
        <v>751</v>
      </c>
      <c r="B1278" t="str">
        <f>LEFT(Tabla1[[#This Row],[Organización compras]],2)</f>
        <v>PE</v>
      </c>
      <c r="C1278" t="s">
        <v>340</v>
      </c>
      <c r="D1278">
        <v>805</v>
      </c>
      <c r="E1278" t="str">
        <f>VLOOKUP(Tabla1[[#This Row],[Grupo de compras]],'Grupo compras'!$A$1:$B$115,2,FALSE)</f>
        <v>PE Gcia InfrayDes</v>
      </c>
      <c r="F1278" t="s">
        <v>752</v>
      </c>
      <c r="G1278" t="str">
        <f>LEFT(Tabla1[[#This Row],[Solicitud de pedido]],2)</f>
        <v>12</v>
      </c>
      <c r="H1278" t="s">
        <v>3835</v>
      </c>
      <c r="I1278" t="s">
        <v>88</v>
      </c>
      <c r="J1278" t="s">
        <v>3836</v>
      </c>
      <c r="K1278" t="s">
        <v>3837</v>
      </c>
      <c r="L1278" s="1">
        <v>46073</v>
      </c>
      <c r="M1278" t="s">
        <v>400</v>
      </c>
      <c r="N1278" t="s">
        <v>1</v>
      </c>
      <c r="O1278" t="s">
        <v>0</v>
      </c>
      <c r="P1278" t="s">
        <v>3838</v>
      </c>
      <c r="Q1278" t="s">
        <v>3839</v>
      </c>
      <c r="R1278" s="2">
        <v>5656.8</v>
      </c>
      <c r="S1278" s="37">
        <f>Tabla1[[#This Row],[Valor total]]/'T.C.'!$B$2</f>
        <v>1639.6521739130435</v>
      </c>
      <c r="T1278" t="s">
        <v>2</v>
      </c>
      <c r="U1278" t="s">
        <v>3</v>
      </c>
    </row>
    <row r="1279" spans="1:21" x14ac:dyDescent="0.25">
      <c r="A1279" t="s">
        <v>7</v>
      </c>
      <c r="B1279" t="str">
        <f>LEFT(Tabla1[[#This Row],[Organización compras]],2)</f>
        <v>CL</v>
      </c>
      <c r="C1279" t="s">
        <v>339</v>
      </c>
      <c r="D1279">
        <v>602</v>
      </c>
      <c r="E1279" t="str">
        <f>VLOOKUP(Tabla1[[#This Row],[Grupo de compras]],'Grupo compras'!$A$1:$B$115,2,FALSE)</f>
        <v>CL Ops Mall</v>
      </c>
      <c r="F1279" t="s">
        <v>56</v>
      </c>
      <c r="G1279" t="str">
        <f>LEFT(Tabla1[[#This Row],[Solicitud de pedido]],2)</f>
        <v>12</v>
      </c>
      <c r="H1279" t="s">
        <v>3840</v>
      </c>
      <c r="I1279" t="s">
        <v>88</v>
      </c>
      <c r="J1279" t="s">
        <v>3841</v>
      </c>
      <c r="K1279" t="s">
        <v>3842</v>
      </c>
      <c r="L1279" s="1">
        <v>46058</v>
      </c>
      <c r="M1279" t="s">
        <v>57</v>
      </c>
      <c r="N1279" t="s">
        <v>1</v>
      </c>
      <c r="O1279" t="s">
        <v>0</v>
      </c>
      <c r="P1279" t="s">
        <v>2507</v>
      </c>
      <c r="Q1279" t="s">
        <v>2508</v>
      </c>
      <c r="R1279" s="2">
        <v>39.21</v>
      </c>
      <c r="S1279" s="37">
        <f>Tabla1[[#This Row],[Valor total]]/'T.C.'!$B$4</f>
        <v>1633.75</v>
      </c>
      <c r="T1279" t="s">
        <v>11</v>
      </c>
      <c r="U1279" t="s">
        <v>3</v>
      </c>
    </row>
    <row r="1280" spans="1:21" x14ac:dyDescent="0.25">
      <c r="A1280" t="s">
        <v>61</v>
      </c>
      <c r="B1280" t="str">
        <f>LEFT(Tabla1[[#This Row],[Organización compras]],2)</f>
        <v>CO</v>
      </c>
      <c r="C1280" t="s">
        <v>338</v>
      </c>
      <c r="D1280">
        <v>703</v>
      </c>
      <c r="E1280" t="str">
        <f>VLOOKUP(Tabla1[[#This Row],[Grupo de compras]],'Grupo compras'!$A$1:$B$115,2,FALSE)</f>
        <v>CO Ops Out/Strip</v>
      </c>
      <c r="F1280" t="s">
        <v>62</v>
      </c>
      <c r="G1280" t="str">
        <f>LEFT(Tabla1[[#This Row],[Solicitud de pedido]],2)</f>
        <v>12</v>
      </c>
      <c r="H1280" t="s">
        <v>3843</v>
      </c>
      <c r="I1280" t="s">
        <v>88</v>
      </c>
      <c r="J1280" t="s">
        <v>3844</v>
      </c>
      <c r="K1280" t="s">
        <v>3845</v>
      </c>
      <c r="L1280" s="1">
        <v>46065</v>
      </c>
      <c r="M1280" t="s">
        <v>1340</v>
      </c>
      <c r="N1280" t="s">
        <v>1</v>
      </c>
      <c r="O1280" t="s">
        <v>0</v>
      </c>
      <c r="P1280" t="s">
        <v>232</v>
      </c>
      <c r="Q1280" t="s">
        <v>233</v>
      </c>
      <c r="R1280" s="2">
        <v>6000000</v>
      </c>
      <c r="S1280" s="37">
        <f>Tabla1[[#This Row],[Valor total]]/'T.C.'!$B$5</f>
        <v>1631.3213703099511</v>
      </c>
      <c r="T1280" t="s">
        <v>18</v>
      </c>
      <c r="U1280" t="s">
        <v>3</v>
      </c>
    </row>
    <row r="1281" spans="1:21" x14ac:dyDescent="0.25">
      <c r="A1281" t="s">
        <v>90</v>
      </c>
      <c r="B1281" t="str">
        <f>LEFT(Tabla1[[#This Row],[Organización compras]],2)</f>
        <v>CL</v>
      </c>
      <c r="C1281" t="s">
        <v>339</v>
      </c>
      <c r="D1281">
        <v>602</v>
      </c>
      <c r="E1281" t="str">
        <f>VLOOKUP(Tabla1[[#This Row],[Grupo de compras]],'Grupo compras'!$A$1:$B$115,2,FALSE)</f>
        <v>CL Ops Mall</v>
      </c>
      <c r="F1281" t="s">
        <v>91</v>
      </c>
      <c r="G1281" t="str">
        <f>LEFT(Tabla1[[#This Row],[Solicitud de pedido]],2)</f>
        <v>12</v>
      </c>
      <c r="H1281" t="s">
        <v>3846</v>
      </c>
      <c r="I1281" t="s">
        <v>88</v>
      </c>
      <c r="J1281" t="s">
        <v>3847</v>
      </c>
      <c r="K1281" t="s">
        <v>3848</v>
      </c>
      <c r="L1281" s="1">
        <v>46034</v>
      </c>
      <c r="M1281" t="s">
        <v>91</v>
      </c>
      <c r="N1281" t="s">
        <v>1</v>
      </c>
      <c r="O1281" t="s">
        <v>0</v>
      </c>
      <c r="P1281" t="s">
        <v>1025</v>
      </c>
      <c r="Q1281" t="s">
        <v>1026</v>
      </c>
      <c r="R1281" s="2">
        <v>1509512</v>
      </c>
      <c r="S1281" s="37">
        <f>Tabla1[[#This Row],[Valor total]]/'T.C.'!$B$3</f>
        <v>1630.265786830538</v>
      </c>
      <c r="T1281" t="s">
        <v>6</v>
      </c>
      <c r="U1281" t="s">
        <v>3</v>
      </c>
    </row>
    <row r="1282" spans="1:21" x14ac:dyDescent="0.25">
      <c r="A1282" t="s">
        <v>38</v>
      </c>
      <c r="B1282" t="str">
        <f>LEFT(Tabla1[[#This Row],[Organización compras]],2)</f>
        <v>CL</v>
      </c>
      <c r="C1282" t="s">
        <v>339</v>
      </c>
      <c r="D1282">
        <v>604</v>
      </c>
      <c r="E1282" t="str">
        <f>VLOOKUP(Tabla1[[#This Row],[Grupo de compras]],'Grupo compras'!$A$1:$B$115,2,FALSE)</f>
        <v>CL Marketing Mall</v>
      </c>
      <c r="F1282" t="s">
        <v>2690</v>
      </c>
      <c r="G1282" t="str">
        <f>LEFT(Tabla1[[#This Row],[Solicitud de pedido]],2)</f>
        <v>12</v>
      </c>
      <c r="H1282" t="s">
        <v>3849</v>
      </c>
      <c r="I1282" t="s">
        <v>88</v>
      </c>
      <c r="J1282" t="s">
        <v>3850</v>
      </c>
      <c r="K1282" t="s">
        <v>3851</v>
      </c>
      <c r="L1282" s="1">
        <v>46072</v>
      </c>
      <c r="M1282" t="s">
        <v>1054</v>
      </c>
      <c r="N1282" t="s">
        <v>1</v>
      </c>
      <c r="O1282" t="s">
        <v>0</v>
      </c>
      <c r="P1282" t="s">
        <v>2389</v>
      </c>
      <c r="Q1282" t="s">
        <v>2390</v>
      </c>
      <c r="R1282" s="2">
        <v>1500000</v>
      </c>
      <c r="S1282" s="37">
        <f>Tabla1[[#This Row],[Valor total]]/'T.C.'!$B$3</f>
        <v>1619.992872031363</v>
      </c>
      <c r="T1282" t="s">
        <v>6</v>
      </c>
      <c r="U1282" t="s">
        <v>3</v>
      </c>
    </row>
    <row r="1283" spans="1:21" x14ac:dyDescent="0.25">
      <c r="A1283" t="s">
        <v>763</v>
      </c>
      <c r="B1283" t="str">
        <f>LEFT(Tabla1[[#This Row],[Organización compras]],2)</f>
        <v>CL</v>
      </c>
      <c r="C1283" t="s">
        <v>339</v>
      </c>
      <c r="D1283">
        <v>602</v>
      </c>
      <c r="E1283" t="str">
        <f>VLOOKUP(Tabla1[[#This Row],[Grupo de compras]],'Grupo compras'!$A$1:$B$115,2,FALSE)</f>
        <v>CL Ops Mall</v>
      </c>
      <c r="F1283" t="s">
        <v>1809</v>
      </c>
      <c r="G1283" t="str">
        <f>LEFT(Tabla1[[#This Row],[Solicitud de pedido]],2)</f>
        <v>12</v>
      </c>
      <c r="H1283" t="s">
        <v>3852</v>
      </c>
      <c r="I1283" t="s">
        <v>88</v>
      </c>
      <c r="J1283" t="s">
        <v>3853</v>
      </c>
      <c r="K1283" t="s">
        <v>3854</v>
      </c>
      <c r="L1283" s="1">
        <v>46086</v>
      </c>
      <c r="M1283" t="s">
        <v>1813</v>
      </c>
      <c r="N1283" t="s">
        <v>1</v>
      </c>
      <c r="O1283" t="s">
        <v>0</v>
      </c>
      <c r="P1283" t="s">
        <v>3691</v>
      </c>
      <c r="Q1283" t="s">
        <v>3692</v>
      </c>
      <c r="R1283" s="2">
        <v>1496239</v>
      </c>
      <c r="S1283" s="37">
        <f>Tabla1[[#This Row],[Valor total]]/'T.C.'!$B$3</f>
        <v>1615.9310099035565</v>
      </c>
      <c r="T1283" t="s">
        <v>6</v>
      </c>
      <c r="U1283" t="s">
        <v>3</v>
      </c>
    </row>
    <row r="1284" spans="1:21" x14ac:dyDescent="0.25">
      <c r="A1284" t="s">
        <v>763</v>
      </c>
      <c r="B1284" t="str">
        <f>LEFT(Tabla1[[#This Row],[Organización compras]],2)</f>
        <v>CL</v>
      </c>
      <c r="C1284" t="s">
        <v>339</v>
      </c>
      <c r="D1284">
        <v>602</v>
      </c>
      <c r="E1284" t="str">
        <f>VLOOKUP(Tabla1[[#This Row],[Grupo de compras]],'Grupo compras'!$A$1:$B$115,2,FALSE)</f>
        <v>CL Ops Mall</v>
      </c>
      <c r="F1284" t="s">
        <v>1809</v>
      </c>
      <c r="G1284" t="str">
        <f>LEFT(Tabla1[[#This Row],[Solicitud de pedido]],2)</f>
        <v>12</v>
      </c>
      <c r="H1284" t="s">
        <v>3855</v>
      </c>
      <c r="I1284" t="s">
        <v>88</v>
      </c>
      <c r="J1284" t="s">
        <v>3856</v>
      </c>
      <c r="K1284" t="s">
        <v>3857</v>
      </c>
      <c r="L1284" s="1">
        <v>46086</v>
      </c>
      <c r="M1284" t="s">
        <v>1813</v>
      </c>
      <c r="N1284" t="s">
        <v>1</v>
      </c>
      <c r="O1284" t="s">
        <v>0</v>
      </c>
      <c r="P1284" t="s">
        <v>3691</v>
      </c>
      <c r="Q1284" t="s">
        <v>3692</v>
      </c>
      <c r="R1284" s="2">
        <v>1496239</v>
      </c>
      <c r="S1284" s="37">
        <f>Tabla1[[#This Row],[Valor total]]/'T.C.'!$B$3</f>
        <v>1615.9310099035565</v>
      </c>
      <c r="T1284" t="s">
        <v>6</v>
      </c>
      <c r="U1284" t="s">
        <v>3</v>
      </c>
    </row>
    <row r="1285" spans="1:21" x14ac:dyDescent="0.25">
      <c r="A1285" t="s">
        <v>763</v>
      </c>
      <c r="B1285" t="str">
        <f>LEFT(Tabla1[[#This Row],[Organización compras]],2)</f>
        <v>CL</v>
      </c>
      <c r="C1285" t="s">
        <v>339</v>
      </c>
      <c r="D1285">
        <v>602</v>
      </c>
      <c r="E1285" t="str">
        <f>VLOOKUP(Tabla1[[#This Row],[Grupo de compras]],'Grupo compras'!$A$1:$B$115,2,FALSE)</f>
        <v>CL Ops Mall</v>
      </c>
      <c r="F1285" t="s">
        <v>1809</v>
      </c>
      <c r="H1285" t="s">
        <v>11892</v>
      </c>
      <c r="I1285" t="s">
        <v>88</v>
      </c>
      <c r="J1285" t="s">
        <v>11893</v>
      </c>
      <c r="K1285" t="s">
        <v>11894</v>
      </c>
      <c r="L1285" s="1">
        <v>46093</v>
      </c>
      <c r="M1285" t="s">
        <v>1813</v>
      </c>
      <c r="N1285" t="s">
        <v>1</v>
      </c>
      <c r="O1285" t="s">
        <v>0</v>
      </c>
      <c r="P1285" t="s">
        <v>3691</v>
      </c>
      <c r="Q1285" t="s">
        <v>3692</v>
      </c>
      <c r="R1285" s="2">
        <v>1496239</v>
      </c>
      <c r="S1285" s="37">
        <f>Tabla1[[#This Row],[Valor total]]/'T.C.'!$B$3</f>
        <v>1615.9310099035565</v>
      </c>
      <c r="T1285" t="s">
        <v>6</v>
      </c>
      <c r="U1285" t="s">
        <v>3</v>
      </c>
    </row>
    <row r="1286" spans="1:21" x14ac:dyDescent="0.25">
      <c r="A1286" t="s">
        <v>7</v>
      </c>
      <c r="B1286" t="str">
        <f>LEFT(Tabla1[[#This Row],[Organización compras]],2)</f>
        <v>CL</v>
      </c>
      <c r="C1286" t="s">
        <v>339</v>
      </c>
      <c r="D1286">
        <v>910</v>
      </c>
      <c r="E1286" t="str">
        <f>VLOOKUP(Tabla1[[#This Row],[Grupo de compras]],'Grupo compras'!$A$1:$B$115,2,FALSE)</f>
        <v>Corp A. Personas</v>
      </c>
      <c r="F1286" t="s">
        <v>1606</v>
      </c>
      <c r="G1286" t="str">
        <f>LEFT(Tabla1[[#This Row],[Solicitud de pedido]],2)</f>
        <v>12</v>
      </c>
      <c r="H1286" t="s">
        <v>3858</v>
      </c>
      <c r="I1286" t="s">
        <v>88</v>
      </c>
      <c r="J1286" t="s">
        <v>3859</v>
      </c>
      <c r="K1286" t="s">
        <v>3860</v>
      </c>
      <c r="L1286" s="1">
        <v>46065</v>
      </c>
      <c r="M1286" t="s">
        <v>10</v>
      </c>
      <c r="N1286" t="s">
        <v>1</v>
      </c>
      <c r="O1286" t="s">
        <v>0</v>
      </c>
      <c r="P1286" t="s">
        <v>1388</v>
      </c>
      <c r="Q1286" t="s">
        <v>1389</v>
      </c>
      <c r="R1286" s="2">
        <v>1495250</v>
      </c>
      <c r="S1286" s="37">
        <f>Tabla1[[#This Row],[Valor total]]/'T.C.'!$B$3</f>
        <v>1614.8628946032638</v>
      </c>
      <c r="T1286" t="s">
        <v>6</v>
      </c>
      <c r="U1286" t="s">
        <v>3</v>
      </c>
    </row>
    <row r="1287" spans="1:21" x14ac:dyDescent="0.25">
      <c r="A1287" t="s">
        <v>38</v>
      </c>
      <c r="B1287" t="str">
        <f>LEFT(Tabla1[[#This Row],[Organización compras]],2)</f>
        <v>CL</v>
      </c>
      <c r="C1287" t="s">
        <v>339</v>
      </c>
      <c r="D1287">
        <v>603</v>
      </c>
      <c r="E1287" t="str">
        <f>VLOOKUP(Tabla1[[#This Row],[Grupo de compras]],'Grupo compras'!$A$1:$B$115,2,FALSE)</f>
        <v>CL Ops Out/Strip</v>
      </c>
      <c r="F1287" t="s">
        <v>1169</v>
      </c>
      <c r="G1287" t="str">
        <f>LEFT(Tabla1[[#This Row],[Solicitud de pedido]],2)</f>
        <v>12</v>
      </c>
      <c r="H1287" t="s">
        <v>3861</v>
      </c>
      <c r="I1287" t="s">
        <v>88</v>
      </c>
      <c r="J1287" t="s">
        <v>3862</v>
      </c>
      <c r="K1287" t="s">
        <v>1575</v>
      </c>
      <c r="L1287" s="1">
        <v>46050</v>
      </c>
      <c r="M1287" t="s">
        <v>1173</v>
      </c>
      <c r="N1287" t="s">
        <v>1</v>
      </c>
      <c r="O1287" t="s">
        <v>0</v>
      </c>
      <c r="P1287" t="s">
        <v>807</v>
      </c>
      <c r="Q1287" t="s">
        <v>808</v>
      </c>
      <c r="R1287" s="2">
        <v>1490000</v>
      </c>
      <c r="S1287" s="37">
        <f>Tabla1[[#This Row],[Valor total]]/'T.C.'!$B$3</f>
        <v>1609.1929195511541</v>
      </c>
      <c r="T1287" t="s">
        <v>6</v>
      </c>
      <c r="U1287" t="s">
        <v>3</v>
      </c>
    </row>
    <row r="1288" spans="1:21" x14ac:dyDescent="0.25">
      <c r="A1288" t="s">
        <v>373</v>
      </c>
      <c r="B1288" t="str">
        <f>LEFT(Tabla1[[#This Row],[Organización compras]],2)</f>
        <v>PE</v>
      </c>
      <c r="C1288" t="s">
        <v>340</v>
      </c>
      <c r="D1288">
        <v>810</v>
      </c>
      <c r="E1288" t="str">
        <f>VLOOKUP(Tabla1[[#This Row],[Grupo de compras]],'Grupo compras'!$A$1:$B$115,2,FALSE)</f>
        <v>PE Área Personas</v>
      </c>
      <c r="F1288" t="s">
        <v>406</v>
      </c>
      <c r="G1288" t="str">
        <f>LEFT(Tabla1[[#This Row],[Solicitud de pedido]],2)</f>
        <v>12</v>
      </c>
      <c r="H1288" t="s">
        <v>3863</v>
      </c>
      <c r="I1288" t="s">
        <v>88</v>
      </c>
      <c r="J1288" t="s">
        <v>3864</v>
      </c>
      <c r="K1288" t="s">
        <v>3865</v>
      </c>
      <c r="L1288" s="1">
        <v>46083</v>
      </c>
      <c r="M1288" t="s">
        <v>406</v>
      </c>
      <c r="N1288" t="s">
        <v>1</v>
      </c>
      <c r="O1288" t="s">
        <v>67</v>
      </c>
      <c r="P1288" t="s">
        <v>3337</v>
      </c>
      <c r="Q1288" t="s">
        <v>3338</v>
      </c>
      <c r="R1288" s="2">
        <v>5532.7</v>
      </c>
      <c r="S1288" s="37">
        <f>Tabla1[[#This Row],[Valor total]]/'T.C.'!$B$2</f>
        <v>1603.6811594202898</v>
      </c>
      <c r="T1288" t="s">
        <v>2</v>
      </c>
      <c r="U1288" t="s">
        <v>3</v>
      </c>
    </row>
    <row r="1289" spans="1:21" x14ac:dyDescent="0.25">
      <c r="A1289" t="s">
        <v>380</v>
      </c>
      <c r="B1289" t="str">
        <f>LEFT(Tabla1[[#This Row],[Organización compras]],2)</f>
        <v>PE</v>
      </c>
      <c r="C1289" t="s">
        <v>340</v>
      </c>
      <c r="D1289">
        <v>808</v>
      </c>
      <c r="E1289" t="str">
        <f>VLOOKUP(Tabla1[[#This Row],[Grupo de compras]],'Grupo compras'!$A$1:$B$115,2,FALSE)</f>
        <v>PE Área Legal</v>
      </c>
      <c r="F1289" t="s">
        <v>365</v>
      </c>
      <c r="G1289" t="str">
        <f>LEFT(Tabla1[[#This Row],[Solicitud de pedido]],2)</f>
        <v>12</v>
      </c>
      <c r="H1289" t="s">
        <v>3866</v>
      </c>
      <c r="I1289" t="s">
        <v>88</v>
      </c>
      <c r="J1289" t="s">
        <v>3867</v>
      </c>
      <c r="K1289" t="s">
        <v>3868</v>
      </c>
      <c r="L1289" s="1">
        <v>46066</v>
      </c>
      <c r="M1289" t="s">
        <v>485</v>
      </c>
      <c r="N1289" t="s">
        <v>1</v>
      </c>
      <c r="O1289" t="s">
        <v>0</v>
      </c>
      <c r="P1289" t="s">
        <v>2140</v>
      </c>
      <c r="Q1289" t="s">
        <v>2141</v>
      </c>
      <c r="R1289" s="2">
        <v>1600</v>
      </c>
      <c r="S1289" s="37">
        <f>Tabla1[[#This Row],[Valor total]]</f>
        <v>1600</v>
      </c>
      <c r="T1289" t="s">
        <v>662</v>
      </c>
      <c r="U1289" t="s">
        <v>3</v>
      </c>
    </row>
    <row r="1290" spans="1:21" x14ac:dyDescent="0.25">
      <c r="A1290" t="s">
        <v>7</v>
      </c>
      <c r="B1290" t="str">
        <f>LEFT(Tabla1[[#This Row],[Organización compras]],2)</f>
        <v>CL</v>
      </c>
      <c r="C1290" t="s">
        <v>339</v>
      </c>
      <c r="D1290">
        <v>922</v>
      </c>
      <c r="E1290" t="str">
        <f>VLOOKUP(Tabla1[[#This Row],[Grupo de compras]],'Grupo compras'!$A$1:$B$115,2,FALSE)</f>
        <v>Corp A. Clientes</v>
      </c>
      <c r="F1290" t="s">
        <v>776</v>
      </c>
      <c r="G1290" t="str">
        <f>LEFT(Tabla1[[#This Row],[Solicitud de pedido]],2)</f>
        <v>12</v>
      </c>
      <c r="H1290" t="s">
        <v>3869</v>
      </c>
      <c r="I1290" t="s">
        <v>88</v>
      </c>
      <c r="J1290" t="s">
        <v>3870</v>
      </c>
      <c r="K1290" t="s">
        <v>3871</v>
      </c>
      <c r="L1290" s="1">
        <v>46085</v>
      </c>
      <c r="M1290" t="s">
        <v>776</v>
      </c>
      <c r="N1290" t="s">
        <v>1</v>
      </c>
      <c r="O1290" t="s">
        <v>0</v>
      </c>
      <c r="P1290" t="s">
        <v>3872</v>
      </c>
      <c r="Q1290" t="s">
        <v>3873</v>
      </c>
      <c r="R1290" s="2">
        <v>1600</v>
      </c>
      <c r="S1290" s="37">
        <f>Tabla1[[#This Row],[Valor total]]</f>
        <v>1600</v>
      </c>
      <c r="T1290" t="s">
        <v>662</v>
      </c>
      <c r="U1290" t="s">
        <v>3</v>
      </c>
    </row>
    <row r="1291" spans="1:21" x14ac:dyDescent="0.25">
      <c r="A1291" t="s">
        <v>2101</v>
      </c>
      <c r="B1291" t="str">
        <f>LEFT(Tabla1[[#This Row],[Organización compras]],2)</f>
        <v>PE</v>
      </c>
      <c r="C1291" t="s">
        <v>681</v>
      </c>
      <c r="D1291">
        <v>802</v>
      </c>
      <c r="E1291" t="str">
        <f>VLOOKUP(Tabla1[[#This Row],[Grupo de compras]],'Grupo compras'!$A$1:$B$115,2,FALSE)</f>
        <v>PE Ops Mall</v>
      </c>
      <c r="F1291" t="s">
        <v>2803</v>
      </c>
      <c r="G1291" t="str">
        <f>LEFT(Tabla1[[#This Row],[Solicitud de pedido]],2)</f>
        <v>12</v>
      </c>
      <c r="H1291" t="s">
        <v>3874</v>
      </c>
      <c r="I1291" t="s">
        <v>88</v>
      </c>
      <c r="J1291" t="s">
        <v>3875</v>
      </c>
      <c r="K1291" t="s">
        <v>3876</v>
      </c>
      <c r="L1291" s="1">
        <v>46044</v>
      </c>
      <c r="M1291" t="s">
        <v>2803</v>
      </c>
      <c r="N1291" t="s">
        <v>1</v>
      </c>
      <c r="O1291" t="s">
        <v>0</v>
      </c>
      <c r="P1291" t="s">
        <v>3877</v>
      </c>
      <c r="Q1291" t="s">
        <v>3878</v>
      </c>
      <c r="R1291" s="2">
        <v>5500</v>
      </c>
      <c r="S1291" s="37">
        <f>Tabla1[[#This Row],[Valor total]]/'T.C.'!$B$2</f>
        <v>1594.2028985507245</v>
      </c>
      <c r="T1291" t="s">
        <v>2</v>
      </c>
      <c r="U1291" t="s">
        <v>3</v>
      </c>
    </row>
    <row r="1292" spans="1:21" x14ac:dyDescent="0.25">
      <c r="A1292" t="s">
        <v>16</v>
      </c>
      <c r="B1292" t="str">
        <f>LEFT(Tabla1[[#This Row],[Organización compras]],2)</f>
        <v>PE</v>
      </c>
      <c r="C1292" t="s">
        <v>681</v>
      </c>
      <c r="D1292">
        <v>804</v>
      </c>
      <c r="E1292" t="str">
        <f>VLOOKUP(Tabla1[[#This Row],[Grupo de compras]],'Grupo compras'!$A$1:$B$115,2,FALSE)</f>
        <v>PE Marketing Mall</v>
      </c>
      <c r="F1292" t="s">
        <v>1158</v>
      </c>
      <c r="G1292" t="str">
        <f>LEFT(Tabla1[[#This Row],[Solicitud de pedido]],2)</f>
        <v>12</v>
      </c>
      <c r="H1292" t="s">
        <v>3879</v>
      </c>
      <c r="I1292" t="s">
        <v>88</v>
      </c>
      <c r="J1292" t="s">
        <v>3880</v>
      </c>
      <c r="K1292" t="s">
        <v>3881</v>
      </c>
      <c r="L1292" s="1">
        <v>46080</v>
      </c>
      <c r="M1292" t="s">
        <v>43</v>
      </c>
      <c r="N1292" t="s">
        <v>1</v>
      </c>
      <c r="O1292" t="s">
        <v>67</v>
      </c>
      <c r="P1292" t="s">
        <v>1162</v>
      </c>
      <c r="Q1292" t="s">
        <v>1163</v>
      </c>
      <c r="R1292" s="2">
        <v>5500</v>
      </c>
      <c r="S1292" s="37">
        <f>Tabla1[[#This Row],[Valor total]]/'T.C.'!$B$2</f>
        <v>1594.2028985507245</v>
      </c>
      <c r="T1292" t="s">
        <v>2</v>
      </c>
      <c r="U1292" t="s">
        <v>3</v>
      </c>
    </row>
    <row r="1293" spans="1:21" x14ac:dyDescent="0.25">
      <c r="A1293" t="s">
        <v>2783</v>
      </c>
      <c r="B1293" t="str">
        <f>LEFT(Tabla1[[#This Row],[Organización compras]],2)</f>
        <v>PE</v>
      </c>
      <c r="C1293" t="s">
        <v>681</v>
      </c>
      <c r="D1293">
        <v>802</v>
      </c>
      <c r="E1293" t="str">
        <f>VLOOKUP(Tabla1[[#This Row],[Grupo de compras]],'Grupo compras'!$A$1:$B$115,2,FALSE)</f>
        <v>PE Ops Mall</v>
      </c>
      <c r="F1293" t="s">
        <v>2784</v>
      </c>
      <c r="G1293" t="str">
        <f>LEFT(Tabla1[[#This Row],[Solicitud de pedido]],2)</f>
        <v>12</v>
      </c>
      <c r="H1293" t="s">
        <v>3882</v>
      </c>
      <c r="I1293" t="s">
        <v>88</v>
      </c>
      <c r="J1293" t="s">
        <v>3883</v>
      </c>
      <c r="K1293" t="s">
        <v>3884</v>
      </c>
      <c r="L1293" s="1">
        <v>46062</v>
      </c>
      <c r="M1293" t="s">
        <v>2784</v>
      </c>
      <c r="N1293" t="s">
        <v>1</v>
      </c>
      <c r="O1293" t="s">
        <v>0</v>
      </c>
      <c r="P1293" t="s">
        <v>3229</v>
      </c>
      <c r="Q1293" t="s">
        <v>3230</v>
      </c>
      <c r="R1293" s="2">
        <v>5490</v>
      </c>
      <c r="S1293" s="37">
        <f>Tabla1[[#This Row],[Valor total]]/'T.C.'!$B$2</f>
        <v>1591.3043478260868</v>
      </c>
      <c r="T1293" t="s">
        <v>2</v>
      </c>
      <c r="U1293" t="s">
        <v>3</v>
      </c>
    </row>
    <row r="1294" spans="1:21" x14ac:dyDescent="0.25">
      <c r="A1294" t="s">
        <v>7</v>
      </c>
      <c r="B1294" t="str">
        <f>LEFT(Tabla1[[#This Row],[Organización compras]],2)</f>
        <v>CL</v>
      </c>
      <c r="C1294" t="s">
        <v>339</v>
      </c>
      <c r="D1294">
        <v>602</v>
      </c>
      <c r="E1294" t="str">
        <f>VLOOKUP(Tabla1[[#This Row],[Grupo de compras]],'Grupo compras'!$A$1:$B$115,2,FALSE)</f>
        <v>CL Ops Mall</v>
      </c>
      <c r="F1294" t="s">
        <v>869</v>
      </c>
      <c r="G1294" t="str">
        <f>LEFT(Tabla1[[#This Row],[Solicitud de pedido]],2)</f>
        <v>12</v>
      </c>
      <c r="H1294" t="s">
        <v>3885</v>
      </c>
      <c r="I1294" t="s">
        <v>88</v>
      </c>
      <c r="J1294" t="s">
        <v>3886</v>
      </c>
      <c r="K1294" t="s">
        <v>3887</v>
      </c>
      <c r="L1294" s="1">
        <v>46031</v>
      </c>
      <c r="M1294" t="s">
        <v>79</v>
      </c>
      <c r="N1294" t="s">
        <v>1</v>
      </c>
      <c r="O1294" t="s">
        <v>0</v>
      </c>
      <c r="P1294" t="s">
        <v>2151</v>
      </c>
      <c r="Q1294" t="s">
        <v>2152</v>
      </c>
      <c r="R1294" s="2">
        <v>38.119999999999997</v>
      </c>
      <c r="S1294" s="37">
        <f>Tabla1[[#This Row],[Valor total]]/'T.C.'!$B$4</f>
        <v>1588.3333333333333</v>
      </c>
      <c r="T1294" t="s">
        <v>11</v>
      </c>
      <c r="U1294" t="s">
        <v>3</v>
      </c>
    </row>
    <row r="1295" spans="1:21" x14ac:dyDescent="0.25">
      <c r="A1295" t="s">
        <v>19</v>
      </c>
      <c r="B1295" t="str">
        <f>LEFT(Tabla1[[#This Row],[Organización compras]],2)</f>
        <v>CL</v>
      </c>
      <c r="C1295" t="s">
        <v>339</v>
      </c>
      <c r="D1295">
        <v>602</v>
      </c>
      <c r="E1295" t="str">
        <f>VLOOKUP(Tabla1[[#This Row],[Grupo de compras]],'Grupo compras'!$A$1:$B$115,2,FALSE)</f>
        <v>CL Ops Mall</v>
      </c>
      <c r="F1295" t="s">
        <v>1847</v>
      </c>
      <c r="G1295" t="str">
        <f>LEFT(Tabla1[[#This Row],[Solicitud de pedido]],2)</f>
        <v>12</v>
      </c>
      <c r="H1295" t="s">
        <v>3888</v>
      </c>
      <c r="I1295" t="s">
        <v>88</v>
      </c>
      <c r="J1295" t="s">
        <v>3889</v>
      </c>
      <c r="K1295" t="s">
        <v>3890</v>
      </c>
      <c r="L1295" s="1">
        <v>46083</v>
      </c>
      <c r="M1295" t="s">
        <v>1851</v>
      </c>
      <c r="N1295" t="s">
        <v>1</v>
      </c>
      <c r="O1295" t="s">
        <v>0</v>
      </c>
      <c r="P1295" t="s">
        <v>3482</v>
      </c>
      <c r="Q1295" t="s">
        <v>3483</v>
      </c>
      <c r="R1295" s="2">
        <v>1467477</v>
      </c>
      <c r="S1295" s="37">
        <f>Tabla1[[#This Row],[Valor total]]/'T.C.'!$B$3</f>
        <v>1584.8681865799792</v>
      </c>
      <c r="T1295" t="s">
        <v>6</v>
      </c>
      <c r="U1295" t="s">
        <v>3</v>
      </c>
    </row>
    <row r="1296" spans="1:21" x14ac:dyDescent="0.25">
      <c r="A1296" t="s">
        <v>717</v>
      </c>
      <c r="B1296" t="str">
        <f>LEFT(Tabla1[[#This Row],[Organización compras]],2)</f>
        <v>PE</v>
      </c>
      <c r="C1296" t="s">
        <v>340</v>
      </c>
      <c r="D1296">
        <v>801</v>
      </c>
      <c r="E1296" t="str">
        <f>VLOOKUP(Tabla1[[#This Row],[Grupo de compras]],'Grupo compras'!$A$1:$B$115,2,FALSE)</f>
        <v>PE Center Manager</v>
      </c>
      <c r="F1296" t="s">
        <v>1233</v>
      </c>
      <c r="G1296" t="str">
        <f>LEFT(Tabla1[[#This Row],[Solicitud de pedido]],2)</f>
        <v>12</v>
      </c>
      <c r="H1296" t="s">
        <v>3891</v>
      </c>
      <c r="I1296" t="s">
        <v>88</v>
      </c>
      <c r="J1296" t="s">
        <v>3892</v>
      </c>
      <c r="K1296" t="s">
        <v>3329</v>
      </c>
      <c r="L1296" s="1">
        <v>46090</v>
      </c>
      <c r="M1296" t="s">
        <v>43</v>
      </c>
      <c r="N1296" t="s">
        <v>1</v>
      </c>
      <c r="O1296" t="s">
        <v>0</v>
      </c>
      <c r="P1296" t="s">
        <v>2181</v>
      </c>
      <c r="Q1296" t="s">
        <v>2182</v>
      </c>
      <c r="R1296" s="2">
        <v>5465.49</v>
      </c>
      <c r="S1296" s="37">
        <f>Tabla1[[#This Row],[Valor total]]/'T.C.'!$B$2</f>
        <v>1584.1999999999998</v>
      </c>
      <c r="T1296" t="s">
        <v>2</v>
      </c>
      <c r="U1296" t="s">
        <v>3</v>
      </c>
    </row>
    <row r="1297" spans="1:21" x14ac:dyDescent="0.25">
      <c r="A1297" t="s">
        <v>7</v>
      </c>
      <c r="B1297" t="str">
        <f>LEFT(Tabla1[[#This Row],[Organización compras]],2)</f>
        <v>CL</v>
      </c>
      <c r="C1297" t="s">
        <v>339</v>
      </c>
      <c r="D1297">
        <v>914</v>
      </c>
      <c r="E1297" t="str">
        <f>VLOOKUP(Tabla1[[#This Row],[Grupo de compras]],'Grupo compras'!$A$1:$B$115,2,FALSE)</f>
        <v>Corp Explo. TI</v>
      </c>
      <c r="F1297" t="s">
        <v>8</v>
      </c>
      <c r="G1297" t="str">
        <f>LEFT(Tabla1[[#This Row],[Solicitud de pedido]],2)</f>
        <v>12</v>
      </c>
      <c r="H1297" t="s">
        <v>3893</v>
      </c>
      <c r="I1297" t="s">
        <v>88</v>
      </c>
      <c r="J1297" t="s">
        <v>3894</v>
      </c>
      <c r="K1297" t="s">
        <v>3895</v>
      </c>
      <c r="L1297" s="1">
        <v>46035</v>
      </c>
      <c r="M1297" t="s">
        <v>8</v>
      </c>
      <c r="N1297" t="s">
        <v>1</v>
      </c>
      <c r="O1297" t="s">
        <v>5</v>
      </c>
      <c r="P1297" t="s">
        <v>3896</v>
      </c>
      <c r="Q1297" t="s">
        <v>3897</v>
      </c>
      <c r="R1297" s="2">
        <v>1464904</v>
      </c>
      <c r="S1297" s="37">
        <f>Tabla1[[#This Row],[Valor total]]/'T.C.'!$B$3</f>
        <v>1582.0893588068213</v>
      </c>
      <c r="T1297" t="s">
        <v>6</v>
      </c>
      <c r="U1297" t="s">
        <v>3</v>
      </c>
    </row>
    <row r="1298" spans="1:21" x14ac:dyDescent="0.25">
      <c r="A1298" t="s">
        <v>7</v>
      </c>
      <c r="B1298" t="str">
        <f>LEFT(Tabla1[[#This Row],[Organización compras]],2)</f>
        <v>CL</v>
      </c>
      <c r="C1298" t="s">
        <v>339</v>
      </c>
      <c r="D1298">
        <v>610</v>
      </c>
      <c r="E1298" t="str">
        <f>VLOOKUP(Tabla1[[#This Row],[Grupo de compras]],'Grupo compras'!$A$1:$B$115,2,FALSE)</f>
        <v>CL Área Personas</v>
      </c>
      <c r="F1298" t="s">
        <v>1492</v>
      </c>
      <c r="G1298" t="str">
        <f>LEFT(Tabla1[[#This Row],[Solicitud de pedido]],2)</f>
        <v>12</v>
      </c>
      <c r="H1298" t="s">
        <v>3898</v>
      </c>
      <c r="I1298" t="s">
        <v>88</v>
      </c>
      <c r="J1298" t="s">
        <v>3899</v>
      </c>
      <c r="K1298" t="s">
        <v>3900</v>
      </c>
      <c r="L1298" s="1">
        <v>46051</v>
      </c>
      <c r="M1298" t="s">
        <v>1492</v>
      </c>
      <c r="N1298" t="s">
        <v>1</v>
      </c>
      <c r="O1298" t="s">
        <v>5</v>
      </c>
      <c r="P1298" t="s">
        <v>3561</v>
      </c>
      <c r="Q1298" t="s">
        <v>3562</v>
      </c>
      <c r="R1298" s="2">
        <v>1463248</v>
      </c>
      <c r="S1298" s="37">
        <f>Tabla1[[#This Row],[Valor total]]/'T.C.'!$B$3</f>
        <v>1580.3008866760988</v>
      </c>
      <c r="T1298" t="s">
        <v>6</v>
      </c>
      <c r="U1298" t="s">
        <v>3</v>
      </c>
    </row>
    <row r="1299" spans="1:21" x14ac:dyDescent="0.25">
      <c r="A1299" t="s">
        <v>12</v>
      </c>
      <c r="B1299" t="str">
        <f>LEFT(Tabla1[[#This Row],[Organización compras]],2)</f>
        <v>PE</v>
      </c>
      <c r="C1299" t="s">
        <v>340</v>
      </c>
      <c r="D1299">
        <v>802</v>
      </c>
      <c r="E1299" t="str">
        <f>VLOOKUP(Tabla1[[#This Row],[Grupo de compras]],'Grupo compras'!$A$1:$B$115,2,FALSE)</f>
        <v>PE Ops Mall</v>
      </c>
      <c r="F1299" t="s">
        <v>3901</v>
      </c>
      <c r="G1299" t="str">
        <f>LEFT(Tabla1[[#This Row],[Solicitud de pedido]],2)</f>
        <v>12</v>
      </c>
      <c r="H1299" t="s">
        <v>3902</v>
      </c>
      <c r="I1299" t="s">
        <v>88</v>
      </c>
      <c r="J1299" t="s">
        <v>3903</v>
      </c>
      <c r="K1299" t="s">
        <v>3904</v>
      </c>
      <c r="L1299" s="1">
        <v>46087</v>
      </c>
      <c r="M1299" t="s">
        <v>14</v>
      </c>
      <c r="N1299" t="s">
        <v>1</v>
      </c>
      <c r="O1299" t="s">
        <v>0</v>
      </c>
      <c r="P1299" t="s">
        <v>3905</v>
      </c>
      <c r="Q1299" t="s">
        <v>3906</v>
      </c>
      <c r="R1299" s="2">
        <v>5419.7</v>
      </c>
      <c r="S1299" s="37">
        <f>Tabla1[[#This Row],[Valor total]]/'T.C.'!$B$2</f>
        <v>1570.927536231884</v>
      </c>
      <c r="T1299" t="s">
        <v>2</v>
      </c>
      <c r="U1299" t="s">
        <v>3</v>
      </c>
    </row>
    <row r="1300" spans="1:21" x14ac:dyDescent="0.25">
      <c r="A1300" t="s">
        <v>12</v>
      </c>
      <c r="B1300" t="str">
        <f>LEFT(Tabla1[[#This Row],[Organización compras]],2)</f>
        <v>PE</v>
      </c>
      <c r="C1300" t="s">
        <v>340</v>
      </c>
      <c r="D1300">
        <v>802</v>
      </c>
      <c r="E1300" t="str">
        <f>VLOOKUP(Tabla1[[#This Row],[Grupo de compras]],'Grupo compras'!$A$1:$B$115,2,FALSE)</f>
        <v>PE Ops Mall</v>
      </c>
      <c r="F1300" t="s">
        <v>13</v>
      </c>
      <c r="G1300" t="str">
        <f>LEFT(Tabla1[[#This Row],[Solicitud de pedido]],2)</f>
        <v>12</v>
      </c>
      <c r="H1300" t="s">
        <v>3907</v>
      </c>
      <c r="I1300" t="s">
        <v>88</v>
      </c>
      <c r="J1300" t="s">
        <v>3908</v>
      </c>
      <c r="K1300" t="s">
        <v>3909</v>
      </c>
      <c r="L1300" s="1">
        <v>46087</v>
      </c>
      <c r="M1300" t="s">
        <v>14</v>
      </c>
      <c r="N1300" t="s">
        <v>1</v>
      </c>
      <c r="O1300" t="s">
        <v>0</v>
      </c>
      <c r="P1300" t="s">
        <v>3905</v>
      </c>
      <c r="Q1300" t="s">
        <v>3906</v>
      </c>
      <c r="R1300" s="2">
        <v>5419.7</v>
      </c>
      <c r="S1300" s="37">
        <f>Tabla1[[#This Row],[Valor total]]/'T.C.'!$B$2</f>
        <v>1570.927536231884</v>
      </c>
      <c r="T1300" t="s">
        <v>2</v>
      </c>
      <c r="U1300" t="s">
        <v>3</v>
      </c>
    </row>
    <row r="1301" spans="1:21" x14ac:dyDescent="0.25">
      <c r="A1301" t="s">
        <v>12</v>
      </c>
      <c r="B1301" t="str">
        <f>LEFT(Tabla1[[#This Row],[Organización compras]],2)</f>
        <v>PE</v>
      </c>
      <c r="C1301" t="s">
        <v>340</v>
      </c>
      <c r="D1301">
        <v>802</v>
      </c>
      <c r="E1301" t="str">
        <f>VLOOKUP(Tabla1[[#This Row],[Grupo de compras]],'Grupo compras'!$A$1:$B$115,2,FALSE)</f>
        <v>PE Ops Mall</v>
      </c>
      <c r="F1301" t="s">
        <v>9282</v>
      </c>
      <c r="H1301" t="s">
        <v>12908</v>
      </c>
      <c r="I1301" t="s">
        <v>88</v>
      </c>
      <c r="J1301" t="s">
        <v>12909</v>
      </c>
      <c r="K1301" t="s">
        <v>12910</v>
      </c>
      <c r="L1301" s="1">
        <v>46100</v>
      </c>
      <c r="M1301" t="s">
        <v>14</v>
      </c>
      <c r="N1301" t="s">
        <v>1</v>
      </c>
      <c r="O1301" t="s">
        <v>0</v>
      </c>
      <c r="P1301" t="s">
        <v>3905</v>
      </c>
      <c r="Q1301" t="s">
        <v>3906</v>
      </c>
      <c r="R1301" s="2">
        <v>5419.7</v>
      </c>
      <c r="S1301" s="37">
        <f>Tabla1[[#This Row],[Valor total]]/'T.C.'!$B$2</f>
        <v>1570.927536231884</v>
      </c>
      <c r="T1301" t="s">
        <v>2</v>
      </c>
      <c r="U1301" t="s">
        <v>3</v>
      </c>
    </row>
    <row r="1302" spans="1:21" x14ac:dyDescent="0.25">
      <c r="A1302" t="s">
        <v>63</v>
      </c>
      <c r="B1302" t="str">
        <f>LEFT(Tabla1[[#This Row],[Organización compras]],2)</f>
        <v>CO</v>
      </c>
      <c r="C1302" t="s">
        <v>338</v>
      </c>
      <c r="D1302">
        <v>702</v>
      </c>
      <c r="E1302" t="str">
        <f>VLOOKUP(Tabla1[[#This Row],[Grupo de compras]],'Grupo compras'!$A$1:$B$115,2,FALSE)</f>
        <v>CO Ops Mall</v>
      </c>
      <c r="F1302" t="s">
        <v>1281</v>
      </c>
      <c r="G1302" t="str">
        <f>LEFT(Tabla1[[#This Row],[Solicitud de pedido]],2)</f>
        <v>12</v>
      </c>
      <c r="H1302" t="s">
        <v>3910</v>
      </c>
      <c r="I1302" t="s">
        <v>88</v>
      </c>
      <c r="J1302" t="s">
        <v>3911</v>
      </c>
      <c r="K1302" t="s">
        <v>3912</v>
      </c>
      <c r="L1302" s="1">
        <v>46087</v>
      </c>
      <c r="M1302" t="s">
        <v>1340</v>
      </c>
      <c r="N1302" t="s">
        <v>1</v>
      </c>
      <c r="O1302" t="s">
        <v>0</v>
      </c>
      <c r="P1302" t="s">
        <v>3913</v>
      </c>
      <c r="Q1302" t="s">
        <v>3914</v>
      </c>
      <c r="R1302" s="2">
        <v>5775000</v>
      </c>
      <c r="S1302" s="37">
        <f>Tabla1[[#This Row],[Valor total]]/'T.C.'!$B$5</f>
        <v>1570.1468189233278</v>
      </c>
      <c r="T1302" t="s">
        <v>18</v>
      </c>
      <c r="U1302" t="s">
        <v>3</v>
      </c>
    </row>
    <row r="1303" spans="1:21" x14ac:dyDescent="0.25">
      <c r="A1303" t="s">
        <v>2783</v>
      </c>
      <c r="B1303" t="str">
        <f>LEFT(Tabla1[[#This Row],[Organización compras]],2)</f>
        <v>PE</v>
      </c>
      <c r="C1303" t="s">
        <v>681</v>
      </c>
      <c r="D1303">
        <v>802</v>
      </c>
      <c r="E1303" t="str">
        <f>VLOOKUP(Tabla1[[#This Row],[Grupo de compras]],'Grupo compras'!$A$1:$B$115,2,FALSE)</f>
        <v>PE Ops Mall</v>
      </c>
      <c r="F1303" t="s">
        <v>2784</v>
      </c>
      <c r="H1303" t="s">
        <v>12458</v>
      </c>
      <c r="I1303" t="s">
        <v>88</v>
      </c>
      <c r="J1303" t="s">
        <v>12459</v>
      </c>
      <c r="K1303" t="s">
        <v>12460</v>
      </c>
      <c r="L1303" s="1">
        <v>46097</v>
      </c>
      <c r="M1303" t="s">
        <v>2784</v>
      </c>
      <c r="N1303" t="s">
        <v>1</v>
      </c>
      <c r="O1303" t="s">
        <v>0</v>
      </c>
      <c r="P1303" t="s">
        <v>2571</v>
      </c>
      <c r="Q1303" t="s">
        <v>2572</v>
      </c>
      <c r="R1303" s="2">
        <v>5409.92</v>
      </c>
      <c r="S1303" s="37">
        <f>Tabla1[[#This Row],[Valor total]]/'T.C.'!$B$2</f>
        <v>1568.0927536231884</v>
      </c>
      <c r="T1303" t="s">
        <v>2</v>
      </c>
      <c r="U1303" t="s">
        <v>3</v>
      </c>
    </row>
    <row r="1304" spans="1:21" x14ac:dyDescent="0.25">
      <c r="A1304" t="s">
        <v>64</v>
      </c>
      <c r="B1304" t="str">
        <f>LEFT(Tabla1[[#This Row],[Organización compras]],2)</f>
        <v>CO</v>
      </c>
      <c r="C1304" t="s">
        <v>338</v>
      </c>
      <c r="D1304">
        <v>701</v>
      </c>
      <c r="E1304" t="str">
        <f>VLOOKUP(Tabla1[[#This Row],[Grupo de compras]],'Grupo compras'!$A$1:$B$115,2,FALSE)</f>
        <v>CO Center Manager</v>
      </c>
      <c r="F1304" t="s">
        <v>3915</v>
      </c>
      <c r="G1304" t="str">
        <f>LEFT(Tabla1[[#This Row],[Solicitud de pedido]],2)</f>
        <v>12</v>
      </c>
      <c r="H1304" t="s">
        <v>3916</v>
      </c>
      <c r="I1304" t="s">
        <v>88</v>
      </c>
      <c r="J1304" t="s">
        <v>3917</v>
      </c>
      <c r="K1304" t="s">
        <v>3918</v>
      </c>
      <c r="L1304" s="1">
        <v>46083</v>
      </c>
      <c r="M1304" t="s">
        <v>3915</v>
      </c>
      <c r="N1304" t="s">
        <v>1</v>
      </c>
      <c r="O1304" t="s">
        <v>0</v>
      </c>
      <c r="P1304" t="s">
        <v>3919</v>
      </c>
      <c r="Q1304" t="s">
        <v>3920</v>
      </c>
      <c r="R1304" s="2">
        <v>5760000</v>
      </c>
      <c r="S1304" s="37">
        <f>Tabla1[[#This Row],[Valor total]]/'T.C.'!$B$5</f>
        <v>1566.0685154975531</v>
      </c>
      <c r="T1304" t="s">
        <v>18</v>
      </c>
      <c r="U1304" t="s">
        <v>3</v>
      </c>
    </row>
    <row r="1305" spans="1:21" x14ac:dyDescent="0.25">
      <c r="A1305" t="s">
        <v>925</v>
      </c>
      <c r="B1305" t="str">
        <f>LEFT(Tabla1[[#This Row],[Organización compras]],2)</f>
        <v>PE</v>
      </c>
      <c r="C1305" t="s">
        <v>340</v>
      </c>
      <c r="D1305">
        <v>803</v>
      </c>
      <c r="E1305" t="str">
        <f>VLOOKUP(Tabla1[[#This Row],[Grupo de compras]],'Grupo compras'!$A$1:$B$115,2,FALSE)</f>
        <v>PE Ops Out/Strips</v>
      </c>
      <c r="F1305" t="s">
        <v>926</v>
      </c>
      <c r="G1305" t="str">
        <f>LEFT(Tabla1[[#This Row],[Solicitud de pedido]],2)</f>
        <v>12</v>
      </c>
      <c r="H1305" t="s">
        <v>3921</v>
      </c>
      <c r="I1305" t="s">
        <v>88</v>
      </c>
      <c r="J1305" t="s">
        <v>3922</v>
      </c>
      <c r="K1305" t="s">
        <v>3923</v>
      </c>
      <c r="L1305" s="1">
        <v>46037</v>
      </c>
      <c r="M1305" t="s">
        <v>930</v>
      </c>
      <c r="N1305" t="s">
        <v>1</v>
      </c>
      <c r="O1305" t="s">
        <v>0</v>
      </c>
      <c r="P1305" t="s">
        <v>1011</v>
      </c>
      <c r="Q1305" t="s">
        <v>1012</v>
      </c>
      <c r="R1305" s="2">
        <v>5400</v>
      </c>
      <c r="S1305" s="37">
        <f>Tabla1[[#This Row],[Valor total]]/'T.C.'!$B$2</f>
        <v>1565.2173913043478</v>
      </c>
      <c r="T1305" t="s">
        <v>2</v>
      </c>
      <c r="U1305" t="s">
        <v>3</v>
      </c>
    </row>
    <row r="1306" spans="1:21" x14ac:dyDescent="0.25">
      <c r="A1306" t="s">
        <v>1239</v>
      </c>
      <c r="B1306" t="str">
        <f>LEFT(Tabla1[[#This Row],[Organización compras]],2)</f>
        <v>PE</v>
      </c>
      <c r="C1306" t="s">
        <v>340</v>
      </c>
      <c r="D1306">
        <v>802</v>
      </c>
      <c r="E1306" t="str">
        <f>VLOOKUP(Tabla1[[#This Row],[Grupo de compras]],'Grupo compras'!$A$1:$B$115,2,FALSE)</f>
        <v>PE Ops Mall</v>
      </c>
      <c r="F1306" t="s">
        <v>376</v>
      </c>
      <c r="G1306" t="str">
        <f>LEFT(Tabla1[[#This Row],[Solicitud de pedido]],2)</f>
        <v>12</v>
      </c>
      <c r="H1306" t="s">
        <v>3924</v>
      </c>
      <c r="I1306" t="s">
        <v>88</v>
      </c>
      <c r="J1306" t="s">
        <v>3925</v>
      </c>
      <c r="K1306" t="s">
        <v>3926</v>
      </c>
      <c r="L1306" s="1">
        <v>46052</v>
      </c>
      <c r="M1306" t="s">
        <v>400</v>
      </c>
      <c r="N1306" t="s">
        <v>1</v>
      </c>
      <c r="O1306" t="s">
        <v>5</v>
      </c>
      <c r="P1306" t="s">
        <v>68</v>
      </c>
      <c r="Q1306" t="s">
        <v>69</v>
      </c>
      <c r="R1306" s="2">
        <v>5400</v>
      </c>
      <c r="S1306" s="37">
        <f>Tabla1[[#This Row],[Valor total]]/'T.C.'!$B$2</f>
        <v>1565.2173913043478</v>
      </c>
      <c r="T1306" t="s">
        <v>2</v>
      </c>
      <c r="U1306" t="s">
        <v>3</v>
      </c>
    </row>
    <row r="1307" spans="1:21" x14ac:dyDescent="0.25">
      <c r="A1307" t="s">
        <v>925</v>
      </c>
      <c r="B1307" t="str">
        <f>LEFT(Tabla1[[#This Row],[Organización compras]],2)</f>
        <v>PE</v>
      </c>
      <c r="C1307" t="s">
        <v>340</v>
      </c>
      <c r="D1307">
        <v>803</v>
      </c>
      <c r="E1307" t="str">
        <f>VLOOKUP(Tabla1[[#This Row],[Grupo de compras]],'Grupo compras'!$A$1:$B$115,2,FALSE)</f>
        <v>PE Ops Out/Strips</v>
      </c>
      <c r="F1307" t="s">
        <v>926</v>
      </c>
      <c r="G1307" t="str">
        <f>LEFT(Tabla1[[#This Row],[Solicitud de pedido]],2)</f>
        <v>13</v>
      </c>
      <c r="H1307" t="s">
        <v>1723</v>
      </c>
      <c r="I1307" t="s">
        <v>88</v>
      </c>
      <c r="J1307" t="s">
        <v>1724</v>
      </c>
      <c r="K1307" t="s">
        <v>3927</v>
      </c>
      <c r="L1307" s="1">
        <v>46043</v>
      </c>
      <c r="M1307" t="s">
        <v>930</v>
      </c>
      <c r="N1307" t="s">
        <v>45</v>
      </c>
      <c r="O1307" t="s">
        <v>0</v>
      </c>
      <c r="P1307" t="s">
        <v>535</v>
      </c>
      <c r="Q1307" t="s">
        <v>536</v>
      </c>
      <c r="R1307" s="2">
        <v>5400</v>
      </c>
      <c r="S1307" s="37">
        <f>Tabla1[[#This Row],[Valor total]]/'T.C.'!$B$2</f>
        <v>1565.2173913043478</v>
      </c>
      <c r="T1307" t="s">
        <v>2</v>
      </c>
      <c r="U1307" t="s">
        <v>3</v>
      </c>
    </row>
    <row r="1308" spans="1:21" x14ac:dyDescent="0.25">
      <c r="A1308" t="s">
        <v>717</v>
      </c>
      <c r="B1308" t="str">
        <f>LEFT(Tabla1[[#This Row],[Organización compras]],2)</f>
        <v>PE</v>
      </c>
      <c r="C1308" t="s">
        <v>340</v>
      </c>
      <c r="D1308">
        <v>801</v>
      </c>
      <c r="E1308" t="str">
        <f>VLOOKUP(Tabla1[[#This Row],[Grupo de compras]],'Grupo compras'!$A$1:$B$115,2,FALSE)</f>
        <v>PE Center Manager</v>
      </c>
      <c r="F1308" t="s">
        <v>1233</v>
      </c>
      <c r="G1308" t="str">
        <f>LEFT(Tabla1[[#This Row],[Solicitud de pedido]],2)</f>
        <v>12</v>
      </c>
      <c r="H1308" t="s">
        <v>3928</v>
      </c>
      <c r="I1308" t="s">
        <v>88</v>
      </c>
      <c r="J1308" t="s">
        <v>3929</v>
      </c>
      <c r="K1308" t="s">
        <v>3930</v>
      </c>
      <c r="L1308" s="1">
        <v>46090</v>
      </c>
      <c r="M1308" t="s">
        <v>43</v>
      </c>
      <c r="N1308" t="s">
        <v>1</v>
      </c>
      <c r="O1308" t="s">
        <v>0</v>
      </c>
      <c r="P1308" t="s">
        <v>1011</v>
      </c>
      <c r="Q1308" t="s">
        <v>1012</v>
      </c>
      <c r="R1308" s="2">
        <v>5384.62</v>
      </c>
      <c r="S1308" s="37">
        <f>Tabla1[[#This Row],[Valor total]]/'T.C.'!$B$2</f>
        <v>1560.7594202898549</v>
      </c>
      <c r="T1308" t="s">
        <v>2</v>
      </c>
      <c r="U1308" t="s">
        <v>3</v>
      </c>
    </row>
    <row r="1309" spans="1:21" x14ac:dyDescent="0.25">
      <c r="A1309" t="s">
        <v>7</v>
      </c>
      <c r="B1309" t="str">
        <f>LEFT(Tabla1[[#This Row],[Organización compras]],2)</f>
        <v>CL</v>
      </c>
      <c r="C1309" t="s">
        <v>339</v>
      </c>
      <c r="D1309">
        <v>602</v>
      </c>
      <c r="E1309" t="str">
        <f>VLOOKUP(Tabla1[[#This Row],[Grupo de compras]],'Grupo compras'!$A$1:$B$115,2,FALSE)</f>
        <v>CL Ops Mall</v>
      </c>
      <c r="F1309" t="s">
        <v>869</v>
      </c>
      <c r="G1309" t="str">
        <f>LEFT(Tabla1[[#This Row],[Solicitud de pedido]],2)</f>
        <v>12</v>
      </c>
      <c r="H1309" t="s">
        <v>3931</v>
      </c>
      <c r="I1309" t="s">
        <v>88</v>
      </c>
      <c r="J1309" t="s">
        <v>3932</v>
      </c>
      <c r="K1309" t="s">
        <v>3933</v>
      </c>
      <c r="L1309" s="1">
        <v>46059</v>
      </c>
      <c r="M1309" t="s">
        <v>57</v>
      </c>
      <c r="N1309" t="s">
        <v>1</v>
      </c>
      <c r="O1309" t="s">
        <v>0</v>
      </c>
      <c r="P1309" t="s">
        <v>72</v>
      </c>
      <c r="Q1309" t="s">
        <v>73</v>
      </c>
      <c r="R1309" s="2">
        <v>1444500</v>
      </c>
      <c r="S1309" s="37">
        <f>Tabla1[[#This Row],[Valor total]]/'T.C.'!$B$3</f>
        <v>1560.0531357662028</v>
      </c>
      <c r="T1309" t="s">
        <v>6</v>
      </c>
      <c r="U1309" t="s">
        <v>3</v>
      </c>
    </row>
    <row r="1310" spans="1:21" x14ac:dyDescent="0.25">
      <c r="A1310" t="s">
        <v>31</v>
      </c>
      <c r="B1310" t="str">
        <f>LEFT(Tabla1[[#This Row],[Organización compras]],2)</f>
        <v>CO</v>
      </c>
      <c r="C1310" t="s">
        <v>338</v>
      </c>
      <c r="D1310">
        <v>710</v>
      </c>
      <c r="E1310" t="str">
        <f>VLOOKUP(Tabla1[[#This Row],[Grupo de compras]],'Grupo compras'!$A$1:$B$115,2,FALSE)</f>
        <v>CO Sgcia Personas</v>
      </c>
      <c r="F1310" t="s">
        <v>3527</v>
      </c>
      <c r="G1310" t="str">
        <f>LEFT(Tabla1[[#This Row],[Solicitud de pedido]],2)</f>
        <v>12</v>
      </c>
      <c r="H1310" t="s">
        <v>3934</v>
      </c>
      <c r="I1310" t="s">
        <v>88</v>
      </c>
      <c r="J1310" t="s">
        <v>3935</v>
      </c>
      <c r="K1310" t="s">
        <v>3936</v>
      </c>
      <c r="L1310" s="1">
        <v>46065</v>
      </c>
      <c r="M1310" t="s">
        <v>706</v>
      </c>
      <c r="N1310" t="s">
        <v>1</v>
      </c>
      <c r="O1310" t="s">
        <v>0</v>
      </c>
      <c r="P1310" t="s">
        <v>3937</v>
      </c>
      <c r="Q1310" t="s">
        <v>3938</v>
      </c>
      <c r="R1310" s="2">
        <v>5723871</v>
      </c>
      <c r="S1310" s="37">
        <f>Tabla1[[#This Row],[Valor total]]/'T.C.'!$B$5</f>
        <v>1556.2455138662317</v>
      </c>
      <c r="T1310" t="s">
        <v>18</v>
      </c>
      <c r="U1310" t="s">
        <v>3</v>
      </c>
    </row>
    <row r="1311" spans="1:21" x14ac:dyDescent="0.25">
      <c r="A1311" t="s">
        <v>717</v>
      </c>
      <c r="B1311" t="str">
        <f>LEFT(Tabla1[[#This Row],[Organización compras]],2)</f>
        <v>PE</v>
      </c>
      <c r="C1311" t="s">
        <v>340</v>
      </c>
      <c r="D1311">
        <v>801</v>
      </c>
      <c r="E1311" t="str">
        <f>VLOOKUP(Tabla1[[#This Row],[Grupo de compras]],'Grupo compras'!$A$1:$B$115,2,FALSE)</f>
        <v>PE Center Manager</v>
      </c>
      <c r="F1311" t="s">
        <v>1233</v>
      </c>
      <c r="G1311" t="str">
        <f>LEFT(Tabla1[[#This Row],[Solicitud de pedido]],2)</f>
        <v>12</v>
      </c>
      <c r="H1311" t="s">
        <v>3939</v>
      </c>
      <c r="I1311" t="s">
        <v>88</v>
      </c>
      <c r="J1311" t="s">
        <v>3940</v>
      </c>
      <c r="K1311" t="s">
        <v>3941</v>
      </c>
      <c r="L1311" s="1">
        <v>46085</v>
      </c>
      <c r="M1311" t="s">
        <v>819</v>
      </c>
      <c r="N1311" t="s">
        <v>1</v>
      </c>
      <c r="O1311" t="s">
        <v>0</v>
      </c>
      <c r="P1311" t="s">
        <v>1237</v>
      </c>
      <c r="Q1311" t="s">
        <v>1238</v>
      </c>
      <c r="R1311" s="2">
        <v>5352.07</v>
      </c>
      <c r="S1311" s="37">
        <f>Tabla1[[#This Row],[Valor total]]/'T.C.'!$B$2</f>
        <v>1551.3246376811592</v>
      </c>
      <c r="T1311" t="s">
        <v>2</v>
      </c>
      <c r="U1311" t="s">
        <v>3</v>
      </c>
    </row>
    <row r="1312" spans="1:21" x14ac:dyDescent="0.25">
      <c r="A1312" t="s">
        <v>883</v>
      </c>
      <c r="B1312" t="str">
        <f>LEFT(Tabla1[[#This Row],[Organización compras]],2)</f>
        <v>PE</v>
      </c>
      <c r="C1312" t="s">
        <v>681</v>
      </c>
      <c r="D1312">
        <v>932</v>
      </c>
      <c r="E1312" t="str">
        <f>VLOOKUP(Tabla1[[#This Row],[Grupo de compras]],'Grupo compras'!$A$1:$B$115,2,FALSE)</f>
        <v>Corp Impuestos</v>
      </c>
      <c r="F1312" t="s">
        <v>12560</v>
      </c>
      <c r="H1312" t="s">
        <v>12561</v>
      </c>
      <c r="I1312" t="s">
        <v>88</v>
      </c>
      <c r="J1312" t="s">
        <v>12562</v>
      </c>
      <c r="K1312" t="s">
        <v>12563</v>
      </c>
      <c r="L1312" s="1">
        <v>46095</v>
      </c>
      <c r="M1312" t="s">
        <v>74</v>
      </c>
      <c r="N1312" t="s">
        <v>1</v>
      </c>
      <c r="O1312" t="s">
        <v>0</v>
      </c>
      <c r="P1312" t="s">
        <v>769</v>
      </c>
      <c r="Q1312" t="s">
        <v>770</v>
      </c>
      <c r="R1312" s="2">
        <v>1549.17</v>
      </c>
      <c r="S1312" s="37">
        <f>Tabla1[[#This Row],[Valor total]]</f>
        <v>1549.17</v>
      </c>
      <c r="T1312" t="s">
        <v>662</v>
      </c>
      <c r="U1312" t="s">
        <v>3</v>
      </c>
    </row>
    <row r="1313" spans="1:21" x14ac:dyDescent="0.25">
      <c r="A1313" t="s">
        <v>64</v>
      </c>
      <c r="B1313" t="str">
        <f>LEFT(Tabla1[[#This Row],[Organización compras]],2)</f>
        <v>CO</v>
      </c>
      <c r="C1313" t="s">
        <v>338</v>
      </c>
      <c r="D1313">
        <v>701</v>
      </c>
      <c r="E1313" t="str">
        <f>VLOOKUP(Tabla1[[#This Row],[Grupo de compras]],'Grupo compras'!$A$1:$B$115,2,FALSE)</f>
        <v>CO Center Manager</v>
      </c>
      <c r="F1313" t="s">
        <v>3915</v>
      </c>
      <c r="G1313" t="str">
        <f>LEFT(Tabla1[[#This Row],[Solicitud de pedido]],2)</f>
        <v>12</v>
      </c>
      <c r="H1313" t="s">
        <v>3942</v>
      </c>
      <c r="I1313" t="s">
        <v>88</v>
      </c>
      <c r="J1313" t="s">
        <v>3943</v>
      </c>
      <c r="K1313" t="s">
        <v>3944</v>
      </c>
      <c r="L1313" s="1">
        <v>46085</v>
      </c>
      <c r="M1313" t="s">
        <v>3915</v>
      </c>
      <c r="N1313" t="s">
        <v>1</v>
      </c>
      <c r="O1313" t="s">
        <v>0</v>
      </c>
      <c r="P1313" t="s">
        <v>3945</v>
      </c>
      <c r="Q1313" t="s">
        <v>3946</v>
      </c>
      <c r="R1313" s="2">
        <v>5690580</v>
      </c>
      <c r="S1313" s="37">
        <f>Tabla1[[#This Row],[Valor total]]/'T.C.'!$B$5</f>
        <v>1547.194127243067</v>
      </c>
      <c r="T1313" t="s">
        <v>18</v>
      </c>
      <c r="U1313" t="s">
        <v>3</v>
      </c>
    </row>
    <row r="1314" spans="1:21" x14ac:dyDescent="0.25">
      <c r="A1314" t="s">
        <v>925</v>
      </c>
      <c r="B1314" t="str">
        <f>LEFT(Tabla1[[#This Row],[Organización compras]],2)</f>
        <v>PE</v>
      </c>
      <c r="C1314" t="s">
        <v>340</v>
      </c>
      <c r="D1314">
        <v>804</v>
      </c>
      <c r="E1314" t="str">
        <f>VLOOKUP(Tabla1[[#This Row],[Grupo de compras]],'Grupo compras'!$A$1:$B$115,2,FALSE)</f>
        <v>PE Marketing Mall</v>
      </c>
      <c r="F1314" t="s">
        <v>9947</v>
      </c>
      <c r="H1314" t="s">
        <v>13042</v>
      </c>
      <c r="I1314" t="s">
        <v>88</v>
      </c>
      <c r="J1314" t="s">
        <v>13043</v>
      </c>
      <c r="K1314" t="s">
        <v>13037</v>
      </c>
      <c r="L1314" s="1">
        <v>46099</v>
      </c>
      <c r="M1314" t="s">
        <v>400</v>
      </c>
      <c r="N1314" t="s">
        <v>46</v>
      </c>
      <c r="O1314" t="s">
        <v>67</v>
      </c>
      <c r="P1314" t="s">
        <v>13038</v>
      </c>
      <c r="Q1314" t="s">
        <v>13039</v>
      </c>
      <c r="R1314" s="2">
        <v>5333.33</v>
      </c>
      <c r="S1314" s="37">
        <f>Tabla1[[#This Row],[Valor total]]/'T.C.'!$B$2</f>
        <v>1545.8927536231884</v>
      </c>
      <c r="T1314" t="s">
        <v>2</v>
      </c>
      <c r="U1314" t="s">
        <v>3</v>
      </c>
    </row>
    <row r="1315" spans="1:21" x14ac:dyDescent="0.25">
      <c r="A1315" t="s">
        <v>925</v>
      </c>
      <c r="B1315" t="str">
        <f>LEFT(Tabla1[[#This Row],[Organización compras]],2)</f>
        <v>PE</v>
      </c>
      <c r="C1315" t="s">
        <v>340</v>
      </c>
      <c r="D1315">
        <v>804</v>
      </c>
      <c r="E1315" t="str">
        <f>VLOOKUP(Tabla1[[#This Row],[Grupo de compras]],'Grupo compras'!$A$1:$B$115,2,FALSE)</f>
        <v>PE Marketing Mall</v>
      </c>
      <c r="F1315" t="s">
        <v>9947</v>
      </c>
      <c r="H1315" t="s">
        <v>13042</v>
      </c>
      <c r="I1315" t="s">
        <v>89</v>
      </c>
      <c r="J1315" t="s">
        <v>13043</v>
      </c>
      <c r="K1315" t="s">
        <v>13037</v>
      </c>
      <c r="L1315" s="1">
        <v>46099</v>
      </c>
      <c r="M1315" t="s">
        <v>400</v>
      </c>
      <c r="N1315" t="s">
        <v>46</v>
      </c>
      <c r="O1315" t="s">
        <v>67</v>
      </c>
      <c r="P1315" t="s">
        <v>13038</v>
      </c>
      <c r="Q1315" t="s">
        <v>13039</v>
      </c>
      <c r="R1315" s="2">
        <v>5333.33</v>
      </c>
      <c r="S1315" s="37">
        <f>Tabla1[[#This Row],[Valor total]]/'T.C.'!$B$2</f>
        <v>1545.8927536231884</v>
      </c>
      <c r="T1315" t="s">
        <v>2</v>
      </c>
      <c r="U1315" t="s">
        <v>3</v>
      </c>
    </row>
    <row r="1316" spans="1:21" x14ac:dyDescent="0.25">
      <c r="A1316" t="s">
        <v>925</v>
      </c>
      <c r="B1316" t="str">
        <f>LEFT(Tabla1[[#This Row],[Organización compras]],2)</f>
        <v>PE</v>
      </c>
      <c r="C1316" t="s">
        <v>340</v>
      </c>
      <c r="D1316">
        <v>804</v>
      </c>
      <c r="E1316" t="str">
        <f>VLOOKUP(Tabla1[[#This Row],[Grupo de compras]],'Grupo compras'!$A$1:$B$115,2,FALSE)</f>
        <v>PE Marketing Mall</v>
      </c>
      <c r="F1316" t="s">
        <v>9947</v>
      </c>
      <c r="H1316" t="s">
        <v>13042</v>
      </c>
      <c r="I1316" t="s">
        <v>99</v>
      </c>
      <c r="J1316" t="s">
        <v>13043</v>
      </c>
      <c r="K1316" t="s">
        <v>13037</v>
      </c>
      <c r="L1316" s="1">
        <v>46099</v>
      </c>
      <c r="M1316" t="s">
        <v>400</v>
      </c>
      <c r="N1316" t="s">
        <v>46</v>
      </c>
      <c r="O1316" t="s">
        <v>67</v>
      </c>
      <c r="P1316" t="s">
        <v>13038</v>
      </c>
      <c r="Q1316" t="s">
        <v>13039</v>
      </c>
      <c r="R1316" s="2">
        <v>5333.33</v>
      </c>
      <c r="S1316" s="37">
        <f>Tabla1[[#This Row],[Valor total]]/'T.C.'!$B$2</f>
        <v>1545.8927536231884</v>
      </c>
      <c r="T1316" t="s">
        <v>2</v>
      </c>
      <c r="U1316" t="s">
        <v>3</v>
      </c>
    </row>
    <row r="1317" spans="1:21" x14ac:dyDescent="0.25">
      <c r="A1317" t="s">
        <v>75</v>
      </c>
      <c r="B1317" t="str">
        <f>LEFT(Tabla1[[#This Row],[Organización compras]],2)</f>
        <v>CO</v>
      </c>
      <c r="C1317" t="s">
        <v>338</v>
      </c>
      <c r="D1317">
        <v>702</v>
      </c>
      <c r="E1317" t="str">
        <f>VLOOKUP(Tabla1[[#This Row],[Grupo de compras]],'Grupo compras'!$A$1:$B$115,2,FALSE)</f>
        <v>CO Ops Mall</v>
      </c>
      <c r="F1317" t="s">
        <v>92</v>
      </c>
      <c r="G1317" t="str">
        <f>LEFT(Tabla1[[#This Row],[Solicitud de pedido]],2)</f>
        <v>12</v>
      </c>
      <c r="H1317" t="s">
        <v>3947</v>
      </c>
      <c r="I1317" t="s">
        <v>88</v>
      </c>
      <c r="J1317" t="s">
        <v>3948</v>
      </c>
      <c r="K1317" t="s">
        <v>3949</v>
      </c>
      <c r="L1317" s="1">
        <v>46066</v>
      </c>
      <c r="M1317" t="s">
        <v>93</v>
      </c>
      <c r="N1317" t="s">
        <v>1</v>
      </c>
      <c r="O1317" t="s">
        <v>0</v>
      </c>
      <c r="P1317" t="s">
        <v>33</v>
      </c>
      <c r="Q1317" t="s">
        <v>34</v>
      </c>
      <c r="R1317" s="2">
        <v>5684250</v>
      </c>
      <c r="S1317" s="37">
        <f>Tabla1[[#This Row],[Valor total]]/'T.C.'!$B$5</f>
        <v>1545.47308319739</v>
      </c>
      <c r="T1317" t="s">
        <v>18</v>
      </c>
      <c r="U1317" t="s">
        <v>3</v>
      </c>
    </row>
    <row r="1318" spans="1:21" x14ac:dyDescent="0.25">
      <c r="A1318" t="s">
        <v>7</v>
      </c>
      <c r="B1318" t="str">
        <f>LEFT(Tabla1[[#This Row],[Organización compras]],2)</f>
        <v>CL</v>
      </c>
      <c r="C1318" t="s">
        <v>339</v>
      </c>
      <c r="D1318">
        <v>614</v>
      </c>
      <c r="E1318" t="str">
        <f>VLOOKUP(Tabla1[[#This Row],[Grupo de compras]],'Grupo compras'!$A$1:$B$115,2,FALSE)</f>
        <v>CL Explotación TI</v>
      </c>
      <c r="F1318" t="s">
        <v>8</v>
      </c>
      <c r="G1318" t="str">
        <f>LEFT(Tabla1[[#This Row],[Solicitud de pedido]],2)</f>
        <v>12</v>
      </c>
      <c r="H1318" t="s">
        <v>3950</v>
      </c>
      <c r="I1318" t="s">
        <v>88</v>
      </c>
      <c r="J1318" t="s">
        <v>3951</v>
      </c>
      <c r="K1318" t="s">
        <v>3952</v>
      </c>
      <c r="L1318" s="1">
        <v>46042</v>
      </c>
      <c r="M1318" t="s">
        <v>8</v>
      </c>
      <c r="N1318" t="s">
        <v>1</v>
      </c>
      <c r="O1318" t="s">
        <v>5</v>
      </c>
      <c r="P1318" t="s">
        <v>3953</v>
      </c>
      <c r="Q1318" t="s">
        <v>3954</v>
      </c>
      <c r="R1318" s="2">
        <v>1430000</v>
      </c>
      <c r="S1318" s="37">
        <f>Tabla1[[#This Row],[Valor total]]/'T.C.'!$B$3</f>
        <v>1544.3932046698994</v>
      </c>
      <c r="T1318" t="s">
        <v>6</v>
      </c>
      <c r="U1318" t="s">
        <v>3</v>
      </c>
    </row>
    <row r="1319" spans="1:21" x14ac:dyDescent="0.25">
      <c r="A1319" t="s">
        <v>717</v>
      </c>
      <c r="B1319" t="str">
        <f>LEFT(Tabla1[[#This Row],[Organización compras]],2)</f>
        <v>PE</v>
      </c>
      <c r="C1319" t="s">
        <v>340</v>
      </c>
      <c r="D1319">
        <v>801</v>
      </c>
      <c r="E1319" t="str">
        <f>VLOOKUP(Tabla1[[#This Row],[Grupo de compras]],'Grupo compras'!$A$1:$B$115,2,FALSE)</f>
        <v>PE Center Manager</v>
      </c>
      <c r="F1319" t="s">
        <v>1233</v>
      </c>
      <c r="G1319" t="str">
        <f>LEFT(Tabla1[[#This Row],[Solicitud de pedido]],2)</f>
        <v>12</v>
      </c>
      <c r="H1319" t="s">
        <v>3955</v>
      </c>
      <c r="I1319" t="s">
        <v>88</v>
      </c>
      <c r="J1319" t="s">
        <v>3956</v>
      </c>
      <c r="K1319" t="s">
        <v>3957</v>
      </c>
      <c r="L1319" s="1">
        <v>46079</v>
      </c>
      <c r="M1319" t="s">
        <v>819</v>
      </c>
      <c r="N1319" t="s">
        <v>1</v>
      </c>
      <c r="O1319" t="s">
        <v>0</v>
      </c>
      <c r="P1319" t="s">
        <v>1011</v>
      </c>
      <c r="Q1319" t="s">
        <v>1012</v>
      </c>
      <c r="R1319" s="2">
        <v>5318.87</v>
      </c>
      <c r="S1319" s="37">
        <f>Tabla1[[#This Row],[Valor total]]/'T.C.'!$B$2</f>
        <v>1541.7014492753622</v>
      </c>
      <c r="T1319" t="s">
        <v>2</v>
      </c>
      <c r="U1319" t="s">
        <v>3</v>
      </c>
    </row>
    <row r="1320" spans="1:21" x14ac:dyDescent="0.25">
      <c r="A1320" t="s">
        <v>7</v>
      </c>
      <c r="B1320" t="str">
        <f>LEFT(Tabla1[[#This Row],[Organización compras]],2)</f>
        <v>CL</v>
      </c>
      <c r="C1320" t="s">
        <v>339</v>
      </c>
      <c r="D1320">
        <v>608</v>
      </c>
      <c r="E1320" t="str">
        <f>VLOOKUP(Tabla1[[#This Row],[Grupo de compras]],'Grupo compras'!$A$1:$B$115,2,FALSE)</f>
        <v>CL Área Legal</v>
      </c>
      <c r="F1320" t="s">
        <v>3958</v>
      </c>
      <c r="G1320" t="str">
        <f>LEFT(Tabla1[[#This Row],[Solicitud de pedido]],2)</f>
        <v>12</v>
      </c>
      <c r="H1320" t="s">
        <v>3959</v>
      </c>
      <c r="I1320" t="s">
        <v>88</v>
      </c>
      <c r="J1320" t="s">
        <v>3960</v>
      </c>
      <c r="K1320" t="s">
        <v>3961</v>
      </c>
      <c r="L1320" s="1">
        <v>46083</v>
      </c>
      <c r="M1320" t="s">
        <v>15</v>
      </c>
      <c r="N1320" t="s">
        <v>1</v>
      </c>
      <c r="O1320" t="s">
        <v>0</v>
      </c>
      <c r="P1320" t="s">
        <v>3962</v>
      </c>
      <c r="Q1320" t="s">
        <v>3963</v>
      </c>
      <c r="R1320" s="2">
        <v>37</v>
      </c>
      <c r="S1320" s="37">
        <f>Tabla1[[#This Row],[Valor total]]/'T.C.'!$B$4</f>
        <v>1541.6666666666667</v>
      </c>
      <c r="T1320" t="s">
        <v>11</v>
      </c>
      <c r="U1320" t="s">
        <v>3</v>
      </c>
    </row>
    <row r="1321" spans="1:21" x14ac:dyDescent="0.25">
      <c r="A1321" t="s">
        <v>925</v>
      </c>
      <c r="B1321" t="str">
        <f>LEFT(Tabla1[[#This Row],[Organización compras]],2)</f>
        <v>PE</v>
      </c>
      <c r="C1321" t="s">
        <v>340</v>
      </c>
      <c r="D1321">
        <v>803</v>
      </c>
      <c r="E1321" t="str">
        <f>VLOOKUP(Tabla1[[#This Row],[Grupo de compras]],'Grupo compras'!$A$1:$B$115,2,FALSE)</f>
        <v>PE Ops Out/Strips</v>
      </c>
      <c r="F1321" t="s">
        <v>3023</v>
      </c>
      <c r="G1321" t="str">
        <f>LEFT(Tabla1[[#This Row],[Solicitud de pedido]],2)</f>
        <v>12</v>
      </c>
      <c r="H1321" t="s">
        <v>3964</v>
      </c>
      <c r="I1321" t="s">
        <v>88</v>
      </c>
      <c r="J1321" t="s">
        <v>3965</v>
      </c>
      <c r="K1321" t="s">
        <v>3966</v>
      </c>
      <c r="L1321" s="1">
        <v>46052</v>
      </c>
      <c r="M1321" t="s">
        <v>3023</v>
      </c>
      <c r="N1321" t="s">
        <v>1</v>
      </c>
      <c r="O1321" t="s">
        <v>0</v>
      </c>
      <c r="P1321" t="s">
        <v>3967</v>
      </c>
      <c r="Q1321" t="s">
        <v>3968</v>
      </c>
      <c r="R1321" s="2">
        <v>5300</v>
      </c>
      <c r="S1321" s="37">
        <f>Tabla1[[#This Row],[Valor total]]/'T.C.'!$B$2</f>
        <v>1536.231884057971</v>
      </c>
      <c r="T1321" t="s">
        <v>2</v>
      </c>
      <c r="U1321" t="s">
        <v>3</v>
      </c>
    </row>
    <row r="1322" spans="1:21" x14ac:dyDescent="0.25">
      <c r="A1322" t="s">
        <v>373</v>
      </c>
      <c r="B1322" t="str">
        <f>LEFT(Tabla1[[#This Row],[Organización compras]],2)</f>
        <v>PE</v>
      </c>
      <c r="C1322" t="s">
        <v>340</v>
      </c>
      <c r="D1322">
        <v>811</v>
      </c>
      <c r="E1322" t="str">
        <f>VLOOKUP(Tabla1[[#This Row],[Grupo de compras]],'Grupo compras'!$A$1:$B$115,2,FALSE)</f>
        <v>PE Área Admin</v>
      </c>
      <c r="F1322" t="s">
        <v>3969</v>
      </c>
      <c r="G1322" t="str">
        <f>LEFT(Tabla1[[#This Row],[Solicitud de pedido]],2)</f>
        <v>12</v>
      </c>
      <c r="H1322" t="s">
        <v>3970</v>
      </c>
      <c r="I1322" t="s">
        <v>88</v>
      </c>
      <c r="J1322" t="s">
        <v>3971</v>
      </c>
      <c r="K1322" t="s">
        <v>3972</v>
      </c>
      <c r="L1322" s="1">
        <v>46058</v>
      </c>
      <c r="M1322" t="s">
        <v>400</v>
      </c>
      <c r="N1322" t="s">
        <v>1</v>
      </c>
      <c r="O1322" t="s">
        <v>0</v>
      </c>
      <c r="P1322" t="s">
        <v>3973</v>
      </c>
      <c r="Q1322" t="s">
        <v>3974</v>
      </c>
      <c r="R1322" s="2">
        <v>5279.26</v>
      </c>
      <c r="S1322" s="37">
        <f>Tabla1[[#This Row],[Valor total]]/'T.C.'!$B$2</f>
        <v>1530.2202898550725</v>
      </c>
      <c r="T1322" t="s">
        <v>2</v>
      </c>
      <c r="U1322" t="s">
        <v>3</v>
      </c>
    </row>
    <row r="1323" spans="1:21" x14ac:dyDescent="0.25">
      <c r="A1323" t="s">
        <v>856</v>
      </c>
      <c r="B1323" t="str">
        <f>LEFT(Tabla1[[#This Row],[Organización compras]],2)</f>
        <v>CL</v>
      </c>
      <c r="C1323" t="s">
        <v>339</v>
      </c>
      <c r="D1323">
        <v>602</v>
      </c>
      <c r="E1323" t="str">
        <f>VLOOKUP(Tabla1[[#This Row],[Grupo de compras]],'Grupo compras'!$A$1:$B$115,2,FALSE)</f>
        <v>CL Ops Mall</v>
      </c>
      <c r="F1323" t="s">
        <v>857</v>
      </c>
      <c r="H1323" t="s">
        <v>12285</v>
      </c>
      <c r="I1323" t="s">
        <v>88</v>
      </c>
      <c r="J1323" t="s">
        <v>12286</v>
      </c>
      <c r="K1323" t="s">
        <v>12287</v>
      </c>
      <c r="L1323" s="1">
        <v>46097</v>
      </c>
      <c r="M1323" t="s">
        <v>857</v>
      </c>
      <c r="N1323" t="s">
        <v>1</v>
      </c>
      <c r="O1323" t="s">
        <v>0</v>
      </c>
      <c r="P1323" t="s">
        <v>48</v>
      </c>
      <c r="Q1323" t="s">
        <v>49</v>
      </c>
      <c r="R1323" s="2">
        <v>36.700000000000003</v>
      </c>
      <c r="S1323" s="37">
        <f>Tabla1[[#This Row],[Valor total]]/'T.C.'!$B$4</f>
        <v>1529.1666666666667</v>
      </c>
      <c r="T1323" t="s">
        <v>11</v>
      </c>
      <c r="U1323" t="s">
        <v>3</v>
      </c>
    </row>
    <row r="1324" spans="1:21" x14ac:dyDescent="0.25">
      <c r="A1324" t="s">
        <v>925</v>
      </c>
      <c r="B1324" t="str">
        <f>LEFT(Tabla1[[#This Row],[Organización compras]],2)</f>
        <v>PE</v>
      </c>
      <c r="C1324" t="s">
        <v>340</v>
      </c>
      <c r="D1324">
        <v>932</v>
      </c>
      <c r="E1324" t="str">
        <f>VLOOKUP(Tabla1[[#This Row],[Grupo de compras]],'Grupo compras'!$A$1:$B$115,2,FALSE)</f>
        <v>Corp Impuestos</v>
      </c>
      <c r="F1324" t="s">
        <v>7619</v>
      </c>
      <c r="H1324" t="s">
        <v>12564</v>
      </c>
      <c r="I1324" t="s">
        <v>88</v>
      </c>
      <c r="J1324" t="s">
        <v>12565</v>
      </c>
      <c r="K1324" t="s">
        <v>12566</v>
      </c>
      <c r="L1324" s="1">
        <v>46095</v>
      </c>
      <c r="M1324" t="s">
        <v>74</v>
      </c>
      <c r="N1324" t="s">
        <v>1</v>
      </c>
      <c r="O1324" t="s">
        <v>0</v>
      </c>
      <c r="P1324" t="s">
        <v>769</v>
      </c>
      <c r="Q1324" t="s">
        <v>770</v>
      </c>
      <c r="R1324" s="2">
        <v>1527.5</v>
      </c>
      <c r="S1324" s="37">
        <f>Tabla1[[#This Row],[Valor total]]</f>
        <v>1527.5</v>
      </c>
      <c r="T1324" t="s">
        <v>662</v>
      </c>
      <c r="U1324" t="s">
        <v>3</v>
      </c>
    </row>
    <row r="1325" spans="1:21" x14ac:dyDescent="0.25">
      <c r="A1325" t="s">
        <v>7</v>
      </c>
      <c r="B1325" t="str">
        <f>LEFT(Tabla1[[#This Row],[Organización compras]],2)</f>
        <v>CL</v>
      </c>
      <c r="C1325" t="s">
        <v>339</v>
      </c>
      <c r="D1325">
        <v>626</v>
      </c>
      <c r="E1325" t="str">
        <f>VLOOKUP(Tabla1[[#This Row],[Grupo de compras]],'Grupo compras'!$A$1:$B$115,2,FALSE)</f>
        <v>CL Proyectos 3</v>
      </c>
      <c r="F1325" t="s">
        <v>25</v>
      </c>
      <c r="G1325" t="str">
        <f>LEFT(Tabla1[[#This Row],[Solicitud de pedido]],2)</f>
        <v>12</v>
      </c>
      <c r="H1325" t="s">
        <v>3975</v>
      </c>
      <c r="I1325" t="s">
        <v>88</v>
      </c>
      <c r="J1325" t="s">
        <v>3976</v>
      </c>
      <c r="K1325" t="s">
        <v>3977</v>
      </c>
      <c r="L1325" s="1">
        <v>46049</v>
      </c>
      <c r="M1325" t="s">
        <v>26</v>
      </c>
      <c r="N1325" t="s">
        <v>1</v>
      </c>
      <c r="O1325" t="s">
        <v>0</v>
      </c>
      <c r="P1325" t="s">
        <v>3978</v>
      </c>
      <c r="Q1325" t="s">
        <v>3979</v>
      </c>
      <c r="R1325" s="2">
        <v>36.5</v>
      </c>
      <c r="S1325" s="37">
        <f>Tabla1[[#This Row],[Valor total]]/'T.C.'!$B$4</f>
        <v>1520.8333333333333</v>
      </c>
      <c r="T1325" t="s">
        <v>11</v>
      </c>
      <c r="U1325" t="s">
        <v>3</v>
      </c>
    </row>
    <row r="1326" spans="1:21" x14ac:dyDescent="0.25">
      <c r="A1326" t="s">
        <v>12</v>
      </c>
      <c r="B1326" t="str">
        <f>LEFT(Tabla1[[#This Row],[Organización compras]],2)</f>
        <v>PE</v>
      </c>
      <c r="C1326" t="s">
        <v>340</v>
      </c>
      <c r="D1326">
        <v>802</v>
      </c>
      <c r="E1326" t="str">
        <f>VLOOKUP(Tabla1[[#This Row],[Grupo de compras]],'Grupo compras'!$A$1:$B$115,2,FALSE)</f>
        <v>PE Ops Mall</v>
      </c>
      <c r="F1326" t="s">
        <v>12241</v>
      </c>
      <c r="H1326" t="s">
        <v>12428</v>
      </c>
      <c r="I1326" t="s">
        <v>88</v>
      </c>
      <c r="J1326" t="s">
        <v>12429</v>
      </c>
      <c r="K1326" t="s">
        <v>12430</v>
      </c>
      <c r="L1326" s="1">
        <v>46098</v>
      </c>
      <c r="M1326" t="s">
        <v>14</v>
      </c>
      <c r="N1326" t="s">
        <v>1</v>
      </c>
      <c r="O1326" t="s">
        <v>0</v>
      </c>
      <c r="P1326" t="s">
        <v>2833</v>
      </c>
      <c r="Q1326" t="s">
        <v>2834</v>
      </c>
      <c r="R1326" s="2">
        <v>5222.46</v>
      </c>
      <c r="S1326" s="37">
        <f>Tabla1[[#This Row],[Valor total]]/'T.C.'!$B$2</f>
        <v>1513.7565217391304</v>
      </c>
      <c r="T1326" t="s">
        <v>2</v>
      </c>
      <c r="U1326" t="s">
        <v>3</v>
      </c>
    </row>
    <row r="1327" spans="1:21" x14ac:dyDescent="0.25">
      <c r="A1327" t="s">
        <v>7</v>
      </c>
      <c r="B1327" t="str">
        <f>LEFT(Tabla1[[#This Row],[Organización compras]],2)</f>
        <v>CL</v>
      </c>
      <c r="C1327" t="s">
        <v>339</v>
      </c>
      <c r="D1327">
        <v>604</v>
      </c>
      <c r="E1327" t="str">
        <f>VLOOKUP(Tabla1[[#This Row],[Grupo de compras]],'Grupo compras'!$A$1:$B$115,2,FALSE)</f>
        <v>CL Marketing Mall</v>
      </c>
      <c r="F1327" t="s">
        <v>3980</v>
      </c>
      <c r="G1327" t="str">
        <f>LEFT(Tabla1[[#This Row],[Solicitud de pedido]],2)</f>
        <v>14</v>
      </c>
      <c r="H1327" t="s">
        <v>3981</v>
      </c>
      <c r="I1327" t="s">
        <v>88</v>
      </c>
      <c r="J1327" t="s">
        <v>3982</v>
      </c>
      <c r="K1327" t="s">
        <v>3983</v>
      </c>
      <c r="L1327" s="1">
        <v>46034</v>
      </c>
      <c r="M1327" t="s">
        <v>1054</v>
      </c>
      <c r="N1327" t="s">
        <v>46</v>
      </c>
      <c r="O1327" t="s">
        <v>0</v>
      </c>
      <c r="P1327" t="s">
        <v>3984</v>
      </c>
      <c r="Q1327" t="s">
        <v>3985</v>
      </c>
      <c r="R1327" s="2">
        <v>1400000</v>
      </c>
      <c r="S1327" s="37">
        <f>Tabla1[[#This Row],[Valor total]]/'T.C.'!$B$3</f>
        <v>1511.9933472292723</v>
      </c>
      <c r="T1327" t="s">
        <v>6</v>
      </c>
      <c r="U1327" t="s">
        <v>3</v>
      </c>
    </row>
    <row r="1328" spans="1:21" x14ac:dyDescent="0.25">
      <c r="A1328" t="s">
        <v>7</v>
      </c>
      <c r="B1328" t="str">
        <f>LEFT(Tabla1[[#This Row],[Organización compras]],2)</f>
        <v>CL</v>
      </c>
      <c r="C1328" t="s">
        <v>339</v>
      </c>
      <c r="D1328">
        <v>604</v>
      </c>
      <c r="E1328" t="str">
        <f>VLOOKUP(Tabla1[[#This Row],[Grupo de compras]],'Grupo compras'!$A$1:$B$115,2,FALSE)</f>
        <v>CL Marketing Mall</v>
      </c>
      <c r="F1328" t="s">
        <v>3980</v>
      </c>
      <c r="G1328" t="str">
        <f>LEFT(Tabla1[[#This Row],[Solicitud de pedido]],2)</f>
        <v>14</v>
      </c>
      <c r="H1328" t="s">
        <v>3981</v>
      </c>
      <c r="I1328" t="s">
        <v>89</v>
      </c>
      <c r="J1328" t="s">
        <v>3982</v>
      </c>
      <c r="K1328" t="s">
        <v>3983</v>
      </c>
      <c r="L1328" s="1">
        <v>46034</v>
      </c>
      <c r="M1328" t="s">
        <v>1054</v>
      </c>
      <c r="N1328" t="s">
        <v>46</v>
      </c>
      <c r="O1328" t="s">
        <v>0</v>
      </c>
      <c r="P1328" t="s">
        <v>3984</v>
      </c>
      <c r="Q1328" t="s">
        <v>3985</v>
      </c>
      <c r="R1328" s="2">
        <v>1400000</v>
      </c>
      <c r="S1328" s="37">
        <f>Tabla1[[#This Row],[Valor total]]/'T.C.'!$B$3</f>
        <v>1511.9933472292723</v>
      </c>
      <c r="T1328" t="s">
        <v>6</v>
      </c>
      <c r="U1328" t="s">
        <v>3</v>
      </c>
    </row>
    <row r="1329" spans="1:21" x14ac:dyDescent="0.25">
      <c r="A1329" t="s">
        <v>7</v>
      </c>
      <c r="B1329" t="str">
        <f>LEFT(Tabla1[[#This Row],[Organización compras]],2)</f>
        <v>CL</v>
      </c>
      <c r="C1329" t="s">
        <v>339</v>
      </c>
      <c r="D1329">
        <v>604</v>
      </c>
      <c r="E1329" t="str">
        <f>VLOOKUP(Tabla1[[#This Row],[Grupo de compras]],'Grupo compras'!$A$1:$B$115,2,FALSE)</f>
        <v>CL Marketing Mall</v>
      </c>
      <c r="F1329" t="s">
        <v>3980</v>
      </c>
      <c r="G1329" t="str">
        <f>LEFT(Tabla1[[#This Row],[Solicitud de pedido]],2)</f>
        <v>14</v>
      </c>
      <c r="H1329" t="s">
        <v>3981</v>
      </c>
      <c r="I1329" t="s">
        <v>99</v>
      </c>
      <c r="J1329" t="s">
        <v>3982</v>
      </c>
      <c r="K1329" t="s">
        <v>3983</v>
      </c>
      <c r="L1329" s="1">
        <v>46034</v>
      </c>
      <c r="M1329" t="s">
        <v>1054</v>
      </c>
      <c r="N1329" t="s">
        <v>46</v>
      </c>
      <c r="O1329" t="s">
        <v>0</v>
      </c>
      <c r="P1329" t="s">
        <v>3984</v>
      </c>
      <c r="Q1329" t="s">
        <v>3985</v>
      </c>
      <c r="R1329" s="2">
        <v>1400000</v>
      </c>
      <c r="S1329" s="37">
        <f>Tabla1[[#This Row],[Valor total]]/'T.C.'!$B$3</f>
        <v>1511.9933472292723</v>
      </c>
      <c r="T1329" t="s">
        <v>6</v>
      </c>
      <c r="U1329" t="s">
        <v>3</v>
      </c>
    </row>
    <row r="1330" spans="1:21" x14ac:dyDescent="0.25">
      <c r="A1330" t="s">
        <v>7</v>
      </c>
      <c r="B1330" t="str">
        <f>LEFT(Tabla1[[#This Row],[Organización compras]],2)</f>
        <v>CL</v>
      </c>
      <c r="C1330" t="s">
        <v>339</v>
      </c>
      <c r="D1330">
        <v>604</v>
      </c>
      <c r="E1330" t="str">
        <f>VLOOKUP(Tabla1[[#This Row],[Grupo de compras]],'Grupo compras'!$A$1:$B$115,2,FALSE)</f>
        <v>CL Marketing Mall</v>
      </c>
      <c r="F1330" t="s">
        <v>3980</v>
      </c>
      <c r="G1330" t="str">
        <f>LEFT(Tabla1[[#This Row],[Solicitud de pedido]],2)</f>
        <v>14</v>
      </c>
      <c r="H1330" t="s">
        <v>3981</v>
      </c>
      <c r="I1330" t="s">
        <v>100</v>
      </c>
      <c r="J1330" t="s">
        <v>3982</v>
      </c>
      <c r="K1330" t="s">
        <v>3983</v>
      </c>
      <c r="L1330" s="1">
        <v>46034</v>
      </c>
      <c r="M1330" t="s">
        <v>1054</v>
      </c>
      <c r="N1330" t="s">
        <v>46</v>
      </c>
      <c r="O1330" t="s">
        <v>0</v>
      </c>
      <c r="P1330" t="s">
        <v>3984</v>
      </c>
      <c r="Q1330" t="s">
        <v>3985</v>
      </c>
      <c r="R1330" s="2">
        <v>1400000</v>
      </c>
      <c r="S1330" s="37">
        <f>Tabla1[[#This Row],[Valor total]]/'T.C.'!$B$3</f>
        <v>1511.9933472292723</v>
      </c>
      <c r="T1330" t="s">
        <v>6</v>
      </c>
      <c r="U1330" t="s">
        <v>3</v>
      </c>
    </row>
    <row r="1331" spans="1:21" x14ac:dyDescent="0.25">
      <c r="A1331" t="s">
        <v>7</v>
      </c>
      <c r="B1331" t="str">
        <f>LEFT(Tabla1[[#This Row],[Organización compras]],2)</f>
        <v>CL</v>
      </c>
      <c r="C1331" t="s">
        <v>339</v>
      </c>
      <c r="D1331">
        <v>604</v>
      </c>
      <c r="E1331" t="str">
        <f>VLOOKUP(Tabla1[[#This Row],[Grupo de compras]],'Grupo compras'!$A$1:$B$115,2,FALSE)</f>
        <v>CL Marketing Mall</v>
      </c>
      <c r="F1331" t="s">
        <v>3980</v>
      </c>
      <c r="G1331" t="str">
        <f>LEFT(Tabla1[[#This Row],[Solicitud de pedido]],2)</f>
        <v>14</v>
      </c>
      <c r="H1331" t="s">
        <v>3981</v>
      </c>
      <c r="I1331" t="s">
        <v>101</v>
      </c>
      <c r="J1331" t="s">
        <v>3982</v>
      </c>
      <c r="K1331" t="s">
        <v>3983</v>
      </c>
      <c r="L1331" s="1">
        <v>46034</v>
      </c>
      <c r="M1331" t="s">
        <v>1054</v>
      </c>
      <c r="N1331" t="s">
        <v>46</v>
      </c>
      <c r="O1331" t="s">
        <v>0</v>
      </c>
      <c r="P1331" t="s">
        <v>3984</v>
      </c>
      <c r="Q1331" t="s">
        <v>3985</v>
      </c>
      <c r="R1331" s="2">
        <v>1400000</v>
      </c>
      <c r="S1331" s="37">
        <f>Tabla1[[#This Row],[Valor total]]/'T.C.'!$B$3</f>
        <v>1511.9933472292723</v>
      </c>
      <c r="T1331" t="s">
        <v>6</v>
      </c>
      <c r="U1331" t="s">
        <v>3</v>
      </c>
    </row>
    <row r="1332" spans="1:21" x14ac:dyDescent="0.25">
      <c r="A1332" t="s">
        <v>7</v>
      </c>
      <c r="B1332" t="str">
        <f>LEFT(Tabla1[[#This Row],[Organización compras]],2)</f>
        <v>CL</v>
      </c>
      <c r="C1332" t="s">
        <v>339</v>
      </c>
      <c r="D1332">
        <v>604</v>
      </c>
      <c r="E1332" t="str">
        <f>VLOOKUP(Tabla1[[#This Row],[Grupo de compras]],'Grupo compras'!$A$1:$B$115,2,FALSE)</f>
        <v>CL Marketing Mall</v>
      </c>
      <c r="F1332" t="s">
        <v>3980</v>
      </c>
      <c r="G1332" t="str">
        <f>LEFT(Tabla1[[#This Row],[Solicitud de pedido]],2)</f>
        <v>14</v>
      </c>
      <c r="H1332" t="s">
        <v>3981</v>
      </c>
      <c r="I1332" t="s">
        <v>102</v>
      </c>
      <c r="J1332" t="s">
        <v>3982</v>
      </c>
      <c r="K1332" t="s">
        <v>3983</v>
      </c>
      <c r="L1332" s="1">
        <v>46034</v>
      </c>
      <c r="M1332" t="s">
        <v>1054</v>
      </c>
      <c r="N1332" t="s">
        <v>46</v>
      </c>
      <c r="O1332" t="s">
        <v>0</v>
      </c>
      <c r="P1332" t="s">
        <v>3984</v>
      </c>
      <c r="Q1332" t="s">
        <v>3985</v>
      </c>
      <c r="R1332" s="2">
        <v>1400000</v>
      </c>
      <c r="S1332" s="37">
        <f>Tabla1[[#This Row],[Valor total]]/'T.C.'!$B$3</f>
        <v>1511.9933472292723</v>
      </c>
      <c r="T1332" t="s">
        <v>6</v>
      </c>
      <c r="U1332" t="s">
        <v>3</v>
      </c>
    </row>
    <row r="1333" spans="1:21" x14ac:dyDescent="0.25">
      <c r="A1333" t="s">
        <v>7</v>
      </c>
      <c r="B1333" t="str">
        <f>LEFT(Tabla1[[#This Row],[Organización compras]],2)</f>
        <v>CL</v>
      </c>
      <c r="C1333" t="s">
        <v>339</v>
      </c>
      <c r="D1333">
        <v>604</v>
      </c>
      <c r="E1333" t="str">
        <f>VLOOKUP(Tabla1[[#This Row],[Grupo de compras]],'Grupo compras'!$A$1:$B$115,2,FALSE)</f>
        <v>CL Marketing Mall</v>
      </c>
      <c r="F1333" t="s">
        <v>3980</v>
      </c>
      <c r="G1333" t="str">
        <f>LEFT(Tabla1[[#This Row],[Solicitud de pedido]],2)</f>
        <v>14</v>
      </c>
      <c r="H1333" t="s">
        <v>3981</v>
      </c>
      <c r="I1333" t="s">
        <v>103</v>
      </c>
      <c r="J1333" t="s">
        <v>3982</v>
      </c>
      <c r="K1333" t="s">
        <v>3983</v>
      </c>
      <c r="L1333" s="1">
        <v>46034</v>
      </c>
      <c r="M1333" t="s">
        <v>1054</v>
      </c>
      <c r="N1333" t="s">
        <v>46</v>
      </c>
      <c r="O1333" t="s">
        <v>0</v>
      </c>
      <c r="P1333" t="s">
        <v>3984</v>
      </c>
      <c r="Q1333" t="s">
        <v>3985</v>
      </c>
      <c r="R1333" s="2">
        <v>1400000</v>
      </c>
      <c r="S1333" s="37">
        <f>Tabla1[[#This Row],[Valor total]]/'T.C.'!$B$3</f>
        <v>1511.9933472292723</v>
      </c>
      <c r="T1333" t="s">
        <v>6</v>
      </c>
      <c r="U1333" t="s">
        <v>3</v>
      </c>
    </row>
    <row r="1334" spans="1:21" x14ac:dyDescent="0.25">
      <c r="A1334" t="s">
        <v>7</v>
      </c>
      <c r="B1334" t="str">
        <f>LEFT(Tabla1[[#This Row],[Organización compras]],2)</f>
        <v>CL</v>
      </c>
      <c r="C1334" t="s">
        <v>339</v>
      </c>
      <c r="D1334">
        <v>604</v>
      </c>
      <c r="E1334" t="str">
        <f>VLOOKUP(Tabla1[[#This Row],[Grupo de compras]],'Grupo compras'!$A$1:$B$115,2,FALSE)</f>
        <v>CL Marketing Mall</v>
      </c>
      <c r="F1334" t="s">
        <v>3980</v>
      </c>
      <c r="G1334" t="str">
        <f>LEFT(Tabla1[[#This Row],[Solicitud de pedido]],2)</f>
        <v>14</v>
      </c>
      <c r="H1334" t="s">
        <v>3981</v>
      </c>
      <c r="I1334" t="s">
        <v>104</v>
      </c>
      <c r="J1334" t="s">
        <v>3982</v>
      </c>
      <c r="K1334" t="s">
        <v>3983</v>
      </c>
      <c r="L1334" s="1">
        <v>46034</v>
      </c>
      <c r="M1334" t="s">
        <v>1054</v>
      </c>
      <c r="N1334" t="s">
        <v>46</v>
      </c>
      <c r="O1334" t="s">
        <v>0</v>
      </c>
      <c r="P1334" t="s">
        <v>3984</v>
      </c>
      <c r="Q1334" t="s">
        <v>3985</v>
      </c>
      <c r="R1334" s="2">
        <v>1400000</v>
      </c>
      <c r="S1334" s="37">
        <f>Tabla1[[#This Row],[Valor total]]/'T.C.'!$B$3</f>
        <v>1511.9933472292723</v>
      </c>
      <c r="T1334" t="s">
        <v>6</v>
      </c>
      <c r="U1334" t="s">
        <v>3</v>
      </c>
    </row>
    <row r="1335" spans="1:21" x14ac:dyDescent="0.25">
      <c r="A1335" t="s">
        <v>7</v>
      </c>
      <c r="B1335" t="str">
        <f>LEFT(Tabla1[[#This Row],[Organización compras]],2)</f>
        <v>CL</v>
      </c>
      <c r="C1335" t="s">
        <v>339</v>
      </c>
      <c r="D1335">
        <v>604</v>
      </c>
      <c r="E1335" t="str">
        <f>VLOOKUP(Tabla1[[#This Row],[Grupo de compras]],'Grupo compras'!$A$1:$B$115,2,FALSE)</f>
        <v>CL Marketing Mall</v>
      </c>
      <c r="F1335" t="s">
        <v>3980</v>
      </c>
      <c r="G1335" t="str">
        <f>LEFT(Tabla1[[#This Row],[Solicitud de pedido]],2)</f>
        <v>14</v>
      </c>
      <c r="H1335" t="s">
        <v>3981</v>
      </c>
      <c r="I1335" t="s">
        <v>105</v>
      </c>
      <c r="J1335" t="s">
        <v>3982</v>
      </c>
      <c r="K1335" t="s">
        <v>3983</v>
      </c>
      <c r="L1335" s="1">
        <v>46034</v>
      </c>
      <c r="M1335" t="s">
        <v>1054</v>
      </c>
      <c r="N1335" t="s">
        <v>46</v>
      </c>
      <c r="O1335" t="s">
        <v>0</v>
      </c>
      <c r="P1335" t="s">
        <v>3984</v>
      </c>
      <c r="Q1335" t="s">
        <v>3985</v>
      </c>
      <c r="R1335" s="2">
        <v>1400000</v>
      </c>
      <c r="S1335" s="37">
        <f>Tabla1[[#This Row],[Valor total]]/'T.C.'!$B$3</f>
        <v>1511.9933472292723</v>
      </c>
      <c r="T1335" t="s">
        <v>6</v>
      </c>
      <c r="U1335" t="s">
        <v>3</v>
      </c>
    </row>
    <row r="1336" spans="1:21" x14ac:dyDescent="0.25">
      <c r="A1336" t="s">
        <v>7</v>
      </c>
      <c r="B1336" t="str">
        <f>LEFT(Tabla1[[#This Row],[Organización compras]],2)</f>
        <v>CL</v>
      </c>
      <c r="C1336" t="s">
        <v>339</v>
      </c>
      <c r="D1336">
        <v>604</v>
      </c>
      <c r="E1336" t="str">
        <f>VLOOKUP(Tabla1[[#This Row],[Grupo de compras]],'Grupo compras'!$A$1:$B$115,2,FALSE)</f>
        <v>CL Marketing Mall</v>
      </c>
      <c r="F1336" t="s">
        <v>3980</v>
      </c>
      <c r="G1336" t="str">
        <f>LEFT(Tabla1[[#This Row],[Solicitud de pedido]],2)</f>
        <v>14</v>
      </c>
      <c r="H1336" t="s">
        <v>3981</v>
      </c>
      <c r="I1336" t="s">
        <v>106</v>
      </c>
      <c r="J1336" t="s">
        <v>3982</v>
      </c>
      <c r="K1336" t="s">
        <v>3983</v>
      </c>
      <c r="L1336" s="1">
        <v>46034</v>
      </c>
      <c r="M1336" t="s">
        <v>1054</v>
      </c>
      <c r="N1336" t="s">
        <v>46</v>
      </c>
      <c r="O1336" t="s">
        <v>0</v>
      </c>
      <c r="P1336" t="s">
        <v>3984</v>
      </c>
      <c r="Q1336" t="s">
        <v>3985</v>
      </c>
      <c r="R1336" s="2">
        <v>1400000</v>
      </c>
      <c r="S1336" s="37">
        <f>Tabla1[[#This Row],[Valor total]]/'T.C.'!$B$3</f>
        <v>1511.9933472292723</v>
      </c>
      <c r="T1336" t="s">
        <v>6</v>
      </c>
      <c r="U1336" t="s">
        <v>3</v>
      </c>
    </row>
    <row r="1337" spans="1:21" x14ac:dyDescent="0.25">
      <c r="A1337" t="s">
        <v>7</v>
      </c>
      <c r="B1337" t="str">
        <f>LEFT(Tabla1[[#This Row],[Organización compras]],2)</f>
        <v>CL</v>
      </c>
      <c r="C1337" t="s">
        <v>339</v>
      </c>
      <c r="D1337">
        <v>604</v>
      </c>
      <c r="E1337" t="str">
        <f>VLOOKUP(Tabla1[[#This Row],[Grupo de compras]],'Grupo compras'!$A$1:$B$115,2,FALSE)</f>
        <v>CL Marketing Mall</v>
      </c>
      <c r="F1337" t="s">
        <v>3980</v>
      </c>
      <c r="G1337" t="str">
        <f>LEFT(Tabla1[[#This Row],[Solicitud de pedido]],2)</f>
        <v>14</v>
      </c>
      <c r="H1337" t="s">
        <v>3981</v>
      </c>
      <c r="I1337" t="s">
        <v>107</v>
      </c>
      <c r="J1337" t="s">
        <v>3982</v>
      </c>
      <c r="K1337" t="s">
        <v>3983</v>
      </c>
      <c r="L1337" s="1">
        <v>46034</v>
      </c>
      <c r="M1337" t="s">
        <v>1054</v>
      </c>
      <c r="N1337" t="s">
        <v>46</v>
      </c>
      <c r="O1337" t="s">
        <v>0</v>
      </c>
      <c r="P1337" t="s">
        <v>3984</v>
      </c>
      <c r="Q1337" t="s">
        <v>3985</v>
      </c>
      <c r="R1337" s="2">
        <v>1400000</v>
      </c>
      <c r="S1337" s="37">
        <f>Tabla1[[#This Row],[Valor total]]/'T.C.'!$B$3</f>
        <v>1511.9933472292723</v>
      </c>
      <c r="T1337" t="s">
        <v>6</v>
      </c>
      <c r="U1337" t="s">
        <v>3</v>
      </c>
    </row>
    <row r="1338" spans="1:21" x14ac:dyDescent="0.25">
      <c r="A1338" t="s">
        <v>7</v>
      </c>
      <c r="B1338" t="str">
        <f>LEFT(Tabla1[[#This Row],[Organización compras]],2)</f>
        <v>CL</v>
      </c>
      <c r="C1338" t="s">
        <v>339</v>
      </c>
      <c r="D1338">
        <v>604</v>
      </c>
      <c r="E1338" t="str">
        <f>VLOOKUP(Tabla1[[#This Row],[Grupo de compras]],'Grupo compras'!$A$1:$B$115,2,FALSE)</f>
        <v>CL Marketing Mall</v>
      </c>
      <c r="F1338" t="s">
        <v>3980</v>
      </c>
      <c r="G1338" t="str">
        <f>LEFT(Tabla1[[#This Row],[Solicitud de pedido]],2)</f>
        <v>14</v>
      </c>
      <c r="H1338" t="s">
        <v>3981</v>
      </c>
      <c r="I1338" t="s">
        <v>1502</v>
      </c>
      <c r="J1338" t="s">
        <v>3982</v>
      </c>
      <c r="K1338" t="s">
        <v>3983</v>
      </c>
      <c r="L1338" s="1">
        <v>46034</v>
      </c>
      <c r="M1338" t="s">
        <v>1054</v>
      </c>
      <c r="N1338" t="s">
        <v>46</v>
      </c>
      <c r="O1338" t="s">
        <v>0</v>
      </c>
      <c r="P1338" t="s">
        <v>3984</v>
      </c>
      <c r="Q1338" t="s">
        <v>3985</v>
      </c>
      <c r="R1338" s="2">
        <v>1400000</v>
      </c>
      <c r="S1338" s="37">
        <f>Tabla1[[#This Row],[Valor total]]/'T.C.'!$B$3</f>
        <v>1511.9933472292723</v>
      </c>
      <c r="T1338" t="s">
        <v>6</v>
      </c>
      <c r="U1338" t="s">
        <v>3</v>
      </c>
    </row>
    <row r="1339" spans="1:21" x14ac:dyDescent="0.25">
      <c r="A1339" t="s">
        <v>7</v>
      </c>
      <c r="B1339" t="str">
        <f>LEFT(Tabla1[[#This Row],[Organización compras]],2)</f>
        <v>CL</v>
      </c>
      <c r="C1339" t="s">
        <v>339</v>
      </c>
      <c r="D1339">
        <v>626</v>
      </c>
      <c r="E1339" t="str">
        <f>VLOOKUP(Tabla1[[#This Row],[Grupo de compras]],'Grupo compras'!$A$1:$B$115,2,FALSE)</f>
        <v>CL Proyectos 3</v>
      </c>
      <c r="F1339" t="s">
        <v>25</v>
      </c>
      <c r="G1339" t="str">
        <f>LEFT(Tabla1[[#This Row],[Solicitud de pedido]],2)</f>
        <v>12</v>
      </c>
      <c r="H1339" t="s">
        <v>950</v>
      </c>
      <c r="I1339" t="s">
        <v>99</v>
      </c>
      <c r="J1339" t="s">
        <v>951</v>
      </c>
      <c r="K1339" t="s">
        <v>3986</v>
      </c>
      <c r="L1339" s="1">
        <v>46072</v>
      </c>
      <c r="M1339" t="s">
        <v>26</v>
      </c>
      <c r="N1339" t="s">
        <v>1</v>
      </c>
      <c r="O1339" t="s">
        <v>0</v>
      </c>
      <c r="P1339" t="s">
        <v>582</v>
      </c>
      <c r="Q1339" t="s">
        <v>583</v>
      </c>
      <c r="R1339" s="2">
        <v>36.26</v>
      </c>
      <c r="S1339" s="37">
        <f>Tabla1[[#This Row],[Valor total]]/'T.C.'!$B$4</f>
        <v>1510.8333333333333</v>
      </c>
      <c r="T1339" t="s">
        <v>11</v>
      </c>
      <c r="U1339" t="s">
        <v>3</v>
      </c>
    </row>
    <row r="1340" spans="1:21" x14ac:dyDescent="0.25">
      <c r="A1340" t="s">
        <v>373</v>
      </c>
      <c r="B1340" t="str">
        <f>LEFT(Tabla1[[#This Row],[Organización compras]],2)</f>
        <v>PE</v>
      </c>
      <c r="C1340" t="s">
        <v>340</v>
      </c>
      <c r="D1340">
        <v>810</v>
      </c>
      <c r="E1340" t="str">
        <f>VLOOKUP(Tabla1[[#This Row],[Grupo de compras]],'Grupo compras'!$A$1:$B$115,2,FALSE)</f>
        <v>PE Área Personas</v>
      </c>
      <c r="F1340" t="s">
        <v>3987</v>
      </c>
      <c r="G1340" t="str">
        <f>LEFT(Tabla1[[#This Row],[Solicitud de pedido]],2)</f>
        <v>12</v>
      </c>
      <c r="H1340" t="s">
        <v>3988</v>
      </c>
      <c r="I1340" t="s">
        <v>88</v>
      </c>
      <c r="J1340" t="s">
        <v>3989</v>
      </c>
      <c r="K1340" t="s">
        <v>3990</v>
      </c>
      <c r="L1340" s="1">
        <v>46071</v>
      </c>
      <c r="M1340" t="s">
        <v>3987</v>
      </c>
      <c r="N1340" t="s">
        <v>1</v>
      </c>
      <c r="O1340" t="s">
        <v>3991</v>
      </c>
      <c r="P1340" t="s">
        <v>3992</v>
      </c>
      <c r="Q1340" t="s">
        <v>3993</v>
      </c>
      <c r="R1340" s="2">
        <v>1500</v>
      </c>
      <c r="S1340" s="37">
        <f>Tabla1[[#This Row],[Valor total]]</f>
        <v>1500</v>
      </c>
      <c r="T1340" t="s">
        <v>662</v>
      </c>
      <c r="U1340" t="s">
        <v>3</v>
      </c>
    </row>
    <row r="1341" spans="1:21" x14ac:dyDescent="0.25">
      <c r="A1341" t="s">
        <v>380</v>
      </c>
      <c r="B1341" t="str">
        <f>LEFT(Tabla1[[#This Row],[Organización compras]],2)</f>
        <v>PE</v>
      </c>
      <c r="C1341" t="s">
        <v>340</v>
      </c>
      <c r="D1341">
        <v>816</v>
      </c>
      <c r="E1341" t="str">
        <f>VLOOKUP(Tabla1[[#This Row],[Grupo de compras]],'Grupo compras'!$A$1:$B$115,2,FALSE)</f>
        <v>PE Sgcia Infra</v>
      </c>
      <c r="F1341" t="s">
        <v>832</v>
      </c>
      <c r="G1341" t="str">
        <f>LEFT(Tabla1[[#This Row],[Solicitud de pedido]],2)</f>
        <v>12</v>
      </c>
      <c r="H1341" t="s">
        <v>3994</v>
      </c>
      <c r="I1341" t="s">
        <v>88</v>
      </c>
      <c r="J1341" t="s">
        <v>3995</v>
      </c>
      <c r="K1341" t="s">
        <v>3996</v>
      </c>
      <c r="L1341" s="1">
        <v>46091</v>
      </c>
      <c r="M1341" t="s">
        <v>400</v>
      </c>
      <c r="N1341" t="s">
        <v>1</v>
      </c>
      <c r="O1341" t="s">
        <v>5</v>
      </c>
      <c r="P1341" t="s">
        <v>3997</v>
      </c>
      <c r="Q1341" t="s">
        <v>3998</v>
      </c>
      <c r="R1341" s="2">
        <v>1500</v>
      </c>
      <c r="S1341" s="37">
        <f>Tabla1[[#This Row],[Valor total]]</f>
        <v>1500</v>
      </c>
      <c r="T1341" t="s">
        <v>662</v>
      </c>
      <c r="U1341" t="s">
        <v>3</v>
      </c>
    </row>
    <row r="1342" spans="1:21" x14ac:dyDescent="0.25">
      <c r="A1342" t="s">
        <v>7</v>
      </c>
      <c r="B1342" t="str">
        <f>LEFT(Tabla1[[#This Row],[Organización compras]],2)</f>
        <v>CL</v>
      </c>
      <c r="C1342" t="s">
        <v>339</v>
      </c>
      <c r="D1342">
        <v>612</v>
      </c>
      <c r="E1342" t="str">
        <f>VLOOKUP(Tabla1[[#This Row],[Grupo de compras]],'Grupo compras'!$A$1:$B$115,2,FALSE)</f>
        <v>CL Serv al Cliente</v>
      </c>
      <c r="F1342" t="s">
        <v>1513</v>
      </c>
      <c r="G1342" t="str">
        <f>LEFT(Tabla1[[#This Row],[Solicitud de pedido]],2)</f>
        <v>13</v>
      </c>
      <c r="H1342" t="s">
        <v>3999</v>
      </c>
      <c r="I1342" t="s">
        <v>88</v>
      </c>
      <c r="J1342" t="s">
        <v>4000</v>
      </c>
      <c r="K1342" t="s">
        <v>4001</v>
      </c>
      <c r="L1342" s="1">
        <v>46079</v>
      </c>
      <c r="M1342" t="s">
        <v>1054</v>
      </c>
      <c r="N1342" t="s">
        <v>45</v>
      </c>
      <c r="O1342" t="s">
        <v>0</v>
      </c>
      <c r="P1342" t="s">
        <v>1518</v>
      </c>
      <c r="Q1342" t="s">
        <v>1519</v>
      </c>
      <c r="R1342" s="2">
        <v>1388402</v>
      </c>
      <c r="S1342" s="37">
        <f>Tabla1[[#This Row],[Valor total]]/'T.C.'!$B$3</f>
        <v>1499.4675623427258</v>
      </c>
      <c r="T1342" t="s">
        <v>6</v>
      </c>
      <c r="U1342" t="s">
        <v>3</v>
      </c>
    </row>
    <row r="1343" spans="1:21" x14ac:dyDescent="0.25">
      <c r="A1343" t="s">
        <v>7</v>
      </c>
      <c r="B1343" t="str">
        <f>LEFT(Tabla1[[#This Row],[Organización compras]],2)</f>
        <v>CL</v>
      </c>
      <c r="C1343" t="s">
        <v>339</v>
      </c>
      <c r="D1343">
        <v>612</v>
      </c>
      <c r="E1343" t="str">
        <f>VLOOKUP(Tabla1[[#This Row],[Grupo de compras]],'Grupo compras'!$A$1:$B$115,2,FALSE)</f>
        <v>CL Serv al Cliente</v>
      </c>
      <c r="F1343" t="s">
        <v>4002</v>
      </c>
      <c r="G1343" t="str">
        <f>LEFT(Tabla1[[#This Row],[Solicitud de pedido]],2)</f>
        <v>13</v>
      </c>
      <c r="H1343" t="s">
        <v>4003</v>
      </c>
      <c r="I1343" t="s">
        <v>88</v>
      </c>
      <c r="J1343" t="s">
        <v>4004</v>
      </c>
      <c r="K1343" t="s">
        <v>4001</v>
      </c>
      <c r="L1343" s="1">
        <v>46078</v>
      </c>
      <c r="M1343" t="s">
        <v>1054</v>
      </c>
      <c r="N1343" t="s">
        <v>45</v>
      </c>
      <c r="O1343" t="s">
        <v>0</v>
      </c>
      <c r="P1343" t="s">
        <v>1518</v>
      </c>
      <c r="Q1343" t="s">
        <v>1519</v>
      </c>
      <c r="R1343" s="2">
        <v>1388402</v>
      </c>
      <c r="S1343" s="37">
        <f>Tabla1[[#This Row],[Valor total]]/'T.C.'!$B$3</f>
        <v>1499.4675623427258</v>
      </c>
      <c r="T1343" t="s">
        <v>6</v>
      </c>
      <c r="U1343" t="s">
        <v>3</v>
      </c>
    </row>
    <row r="1344" spans="1:21" x14ac:dyDescent="0.25">
      <c r="A1344" t="s">
        <v>369</v>
      </c>
      <c r="B1344" t="str">
        <f>LEFT(Tabla1[[#This Row],[Organización compras]],2)</f>
        <v>PE</v>
      </c>
      <c r="C1344" t="s">
        <v>681</v>
      </c>
      <c r="D1344">
        <v>802</v>
      </c>
      <c r="E1344" t="str">
        <f>VLOOKUP(Tabla1[[#This Row],[Grupo de compras]],'Grupo compras'!$A$1:$B$115,2,FALSE)</f>
        <v>PE Ops Mall</v>
      </c>
      <c r="F1344" t="s">
        <v>370</v>
      </c>
      <c r="H1344" t="s">
        <v>12519</v>
      </c>
      <c r="I1344" t="s">
        <v>88</v>
      </c>
      <c r="J1344" t="s">
        <v>12520</v>
      </c>
      <c r="K1344" t="s">
        <v>12521</v>
      </c>
      <c r="L1344" s="1">
        <v>46099</v>
      </c>
      <c r="M1344" t="s">
        <v>370</v>
      </c>
      <c r="N1344" t="s">
        <v>1</v>
      </c>
      <c r="O1344" t="s">
        <v>0</v>
      </c>
      <c r="P1344" t="s">
        <v>1011</v>
      </c>
      <c r="Q1344" t="s">
        <v>1012</v>
      </c>
      <c r="R1344" s="2">
        <v>5130</v>
      </c>
      <c r="S1344" s="37">
        <f>Tabla1[[#This Row],[Valor total]]/'T.C.'!$B$2</f>
        <v>1486.9565217391303</v>
      </c>
      <c r="T1344" t="s">
        <v>2</v>
      </c>
      <c r="U1344" t="s">
        <v>3</v>
      </c>
    </row>
    <row r="1345" spans="1:21" x14ac:dyDescent="0.25">
      <c r="A1345" t="s">
        <v>7</v>
      </c>
      <c r="B1345" t="str">
        <f>LEFT(Tabla1[[#This Row],[Organización compras]],2)</f>
        <v>CL</v>
      </c>
      <c r="C1345" t="s">
        <v>339</v>
      </c>
      <c r="D1345">
        <v>614</v>
      </c>
      <c r="E1345" t="str">
        <f>VLOOKUP(Tabla1[[#This Row],[Grupo de compras]],'Grupo compras'!$A$1:$B$115,2,FALSE)</f>
        <v>CL Explotación TI</v>
      </c>
      <c r="F1345" t="s">
        <v>8</v>
      </c>
      <c r="G1345" t="str">
        <f>LEFT(Tabla1[[#This Row],[Solicitud de pedido]],2)</f>
        <v>12</v>
      </c>
      <c r="H1345" t="s">
        <v>4005</v>
      </c>
      <c r="I1345" t="s">
        <v>88</v>
      </c>
      <c r="J1345" t="s">
        <v>4006</v>
      </c>
      <c r="K1345" t="s">
        <v>4007</v>
      </c>
      <c r="L1345" s="1">
        <v>46070</v>
      </c>
      <c r="M1345" t="s">
        <v>8</v>
      </c>
      <c r="N1345" t="s">
        <v>1</v>
      </c>
      <c r="O1345" t="s">
        <v>5</v>
      </c>
      <c r="P1345" t="s">
        <v>4008</v>
      </c>
      <c r="Q1345" t="s">
        <v>4009</v>
      </c>
      <c r="R1345" s="2">
        <v>1370000</v>
      </c>
      <c r="S1345" s="37">
        <f>Tabla1[[#This Row],[Valor total]]/'T.C.'!$B$3</f>
        <v>1479.593489788645</v>
      </c>
      <c r="T1345" t="s">
        <v>6</v>
      </c>
      <c r="U1345" t="s">
        <v>3</v>
      </c>
    </row>
    <row r="1346" spans="1:21" x14ac:dyDescent="0.25">
      <c r="A1346" t="s">
        <v>7</v>
      </c>
      <c r="B1346" t="str">
        <f>LEFT(Tabla1[[#This Row],[Organización compras]],2)</f>
        <v>CL</v>
      </c>
      <c r="C1346" t="s">
        <v>339</v>
      </c>
      <c r="D1346">
        <v>914</v>
      </c>
      <c r="E1346" t="str">
        <f>VLOOKUP(Tabla1[[#This Row],[Grupo de compras]],'Grupo compras'!$A$1:$B$115,2,FALSE)</f>
        <v>Corp Explo. TI</v>
      </c>
      <c r="F1346" t="s">
        <v>8</v>
      </c>
      <c r="G1346" t="str">
        <f>LEFT(Tabla1[[#This Row],[Solicitud de pedido]],2)</f>
        <v>12</v>
      </c>
      <c r="H1346" t="s">
        <v>4010</v>
      </c>
      <c r="I1346" t="s">
        <v>88</v>
      </c>
      <c r="J1346" t="s">
        <v>4011</v>
      </c>
      <c r="K1346" t="s">
        <v>4012</v>
      </c>
      <c r="L1346" s="1">
        <v>46064</v>
      </c>
      <c r="M1346" t="s">
        <v>8</v>
      </c>
      <c r="N1346" t="s">
        <v>1</v>
      </c>
      <c r="O1346" t="s">
        <v>5</v>
      </c>
      <c r="P1346" t="s">
        <v>4008</v>
      </c>
      <c r="Q1346" t="s">
        <v>4009</v>
      </c>
      <c r="R1346" s="2">
        <v>1357584</v>
      </c>
      <c r="S1346" s="37">
        <f>Tabla1[[#This Row],[Valor total]]/'T.C.'!$B$3</f>
        <v>1466.1842687892174</v>
      </c>
      <c r="T1346" t="s">
        <v>6</v>
      </c>
      <c r="U1346" t="s">
        <v>3</v>
      </c>
    </row>
    <row r="1347" spans="1:21" x14ac:dyDescent="0.25">
      <c r="A1347" t="s">
        <v>7</v>
      </c>
      <c r="B1347" t="str">
        <f>LEFT(Tabla1[[#This Row],[Organización compras]],2)</f>
        <v>CL</v>
      </c>
      <c r="C1347" t="s">
        <v>339</v>
      </c>
      <c r="D1347">
        <v>602</v>
      </c>
      <c r="E1347" t="str">
        <f>VLOOKUP(Tabla1[[#This Row],[Grupo de compras]],'Grupo compras'!$A$1:$B$115,2,FALSE)</f>
        <v>CL Ops Mall</v>
      </c>
      <c r="F1347" t="s">
        <v>84</v>
      </c>
      <c r="G1347" t="str">
        <f>LEFT(Tabla1[[#This Row],[Solicitud de pedido]],2)</f>
        <v>12</v>
      </c>
      <c r="H1347" t="s">
        <v>4013</v>
      </c>
      <c r="I1347" t="s">
        <v>88</v>
      </c>
      <c r="J1347" t="s">
        <v>4014</v>
      </c>
      <c r="K1347" t="s">
        <v>4015</v>
      </c>
      <c r="L1347" s="1">
        <v>46083</v>
      </c>
      <c r="M1347" t="s">
        <v>79</v>
      </c>
      <c r="N1347" t="s">
        <v>1</v>
      </c>
      <c r="O1347" t="s">
        <v>0</v>
      </c>
      <c r="P1347" t="s">
        <v>1209</v>
      </c>
      <c r="Q1347" t="s">
        <v>1210</v>
      </c>
      <c r="R1347" s="2">
        <v>35.15</v>
      </c>
      <c r="S1347" s="37">
        <f>Tabla1[[#This Row],[Valor total]]/'T.C.'!$B$4</f>
        <v>1464.5833333333333</v>
      </c>
      <c r="T1347" t="s">
        <v>11</v>
      </c>
      <c r="U1347" t="s">
        <v>3</v>
      </c>
    </row>
    <row r="1348" spans="1:21" x14ac:dyDescent="0.25">
      <c r="A1348" t="s">
        <v>7</v>
      </c>
      <c r="B1348" t="str">
        <f>LEFT(Tabla1[[#This Row],[Organización compras]],2)</f>
        <v>CL</v>
      </c>
      <c r="C1348" t="s">
        <v>339</v>
      </c>
      <c r="D1348">
        <v>602</v>
      </c>
      <c r="E1348" t="str">
        <f>VLOOKUP(Tabla1[[#This Row],[Grupo de compras]],'Grupo compras'!$A$1:$B$115,2,FALSE)</f>
        <v>CL Ops Mall</v>
      </c>
      <c r="F1348" t="s">
        <v>137</v>
      </c>
      <c r="G1348" t="str">
        <f>LEFT(Tabla1[[#This Row],[Solicitud de pedido]],2)</f>
        <v>12</v>
      </c>
      <c r="H1348" t="s">
        <v>4016</v>
      </c>
      <c r="I1348" t="s">
        <v>88</v>
      </c>
      <c r="J1348" t="s">
        <v>4017</v>
      </c>
      <c r="K1348" t="s">
        <v>4018</v>
      </c>
      <c r="L1348" s="1">
        <v>46090</v>
      </c>
      <c r="M1348" t="s">
        <v>113</v>
      </c>
      <c r="N1348" t="s">
        <v>1</v>
      </c>
      <c r="O1348" t="s">
        <v>0</v>
      </c>
      <c r="P1348" t="s">
        <v>2366</v>
      </c>
      <c r="Q1348" t="s">
        <v>2367</v>
      </c>
      <c r="R1348" s="2">
        <v>1354063</v>
      </c>
      <c r="S1348" s="37">
        <f>Tabla1[[#This Row],[Valor total]]/'T.C.'!$B$3</f>
        <v>1462.3816055209359</v>
      </c>
      <c r="T1348" t="s">
        <v>6</v>
      </c>
      <c r="U1348" t="s">
        <v>3</v>
      </c>
    </row>
    <row r="1349" spans="1:21" x14ac:dyDescent="0.25">
      <c r="A1349" t="s">
        <v>7</v>
      </c>
      <c r="B1349" t="str">
        <f>LEFT(Tabla1[[#This Row],[Organización compras]],2)</f>
        <v>CL</v>
      </c>
      <c r="C1349" t="s">
        <v>339</v>
      </c>
      <c r="D1349">
        <v>602</v>
      </c>
      <c r="E1349" t="str">
        <f>VLOOKUP(Tabla1[[#This Row],[Grupo de compras]],'Grupo compras'!$A$1:$B$115,2,FALSE)</f>
        <v>CL Ops Mall</v>
      </c>
      <c r="F1349" t="s">
        <v>84</v>
      </c>
      <c r="G1349" t="str">
        <f>LEFT(Tabla1[[#This Row],[Solicitud de pedido]],2)</f>
        <v>12</v>
      </c>
      <c r="H1349" t="s">
        <v>4019</v>
      </c>
      <c r="I1349" t="s">
        <v>88</v>
      </c>
      <c r="J1349" t="s">
        <v>4020</v>
      </c>
      <c r="K1349" t="s">
        <v>4021</v>
      </c>
      <c r="L1349" s="1">
        <v>46084</v>
      </c>
      <c r="M1349" t="s">
        <v>79</v>
      </c>
      <c r="N1349" t="s">
        <v>1</v>
      </c>
      <c r="O1349" t="s">
        <v>0</v>
      </c>
      <c r="P1349" t="s">
        <v>4022</v>
      </c>
      <c r="Q1349" t="s">
        <v>4023</v>
      </c>
      <c r="R1349" s="2">
        <v>35</v>
      </c>
      <c r="S1349" s="37">
        <f>Tabla1[[#This Row],[Valor total]]/'T.C.'!$B$4</f>
        <v>1458.3333333333333</v>
      </c>
      <c r="T1349" t="s">
        <v>11</v>
      </c>
      <c r="U1349" t="s">
        <v>3</v>
      </c>
    </row>
    <row r="1350" spans="1:21" x14ac:dyDescent="0.25">
      <c r="A1350" t="s">
        <v>50</v>
      </c>
      <c r="B1350" t="str">
        <f>LEFT(Tabla1[[#This Row],[Organización compras]],2)</f>
        <v>CL</v>
      </c>
      <c r="C1350" t="s">
        <v>339</v>
      </c>
      <c r="D1350">
        <v>622</v>
      </c>
      <c r="E1350" t="str">
        <f>VLOOKUP(Tabla1[[#This Row],[Grupo de compras]],'Grupo compras'!$A$1:$B$115,2,FALSE)</f>
        <v>CL Arq Mall</v>
      </c>
      <c r="F1350" t="s">
        <v>3473</v>
      </c>
      <c r="G1350" t="str">
        <f>LEFT(Tabla1[[#This Row],[Solicitud de pedido]],2)</f>
        <v>13</v>
      </c>
      <c r="H1350" t="s">
        <v>4024</v>
      </c>
      <c r="I1350" t="s">
        <v>88</v>
      </c>
      <c r="J1350" t="s">
        <v>4025</v>
      </c>
      <c r="K1350" t="s">
        <v>4026</v>
      </c>
      <c r="L1350" s="1">
        <v>46050</v>
      </c>
      <c r="M1350" t="s">
        <v>15</v>
      </c>
      <c r="N1350" t="s">
        <v>45</v>
      </c>
      <c r="O1350" t="s">
        <v>0</v>
      </c>
      <c r="P1350" t="s">
        <v>3477</v>
      </c>
      <c r="Q1350" t="s">
        <v>3478</v>
      </c>
      <c r="R1350" s="2">
        <v>35</v>
      </c>
      <c r="S1350" s="37">
        <f>Tabla1[[#This Row],[Valor total]]/'T.C.'!$B$4</f>
        <v>1458.3333333333333</v>
      </c>
      <c r="T1350" t="s">
        <v>11</v>
      </c>
      <c r="U1350" t="s">
        <v>3</v>
      </c>
    </row>
    <row r="1351" spans="1:21" x14ac:dyDescent="0.25">
      <c r="A1351" t="s">
        <v>751</v>
      </c>
      <c r="B1351" t="str">
        <f>LEFT(Tabla1[[#This Row],[Organización compras]],2)</f>
        <v>PE</v>
      </c>
      <c r="C1351" t="s">
        <v>340</v>
      </c>
      <c r="D1351">
        <v>805</v>
      </c>
      <c r="E1351" t="str">
        <f>VLOOKUP(Tabla1[[#This Row],[Grupo de compras]],'Grupo compras'!$A$1:$B$115,2,FALSE)</f>
        <v>PE Gcia InfrayDes</v>
      </c>
      <c r="F1351" t="s">
        <v>752</v>
      </c>
      <c r="G1351" t="str">
        <f>LEFT(Tabla1[[#This Row],[Solicitud de pedido]],2)</f>
        <v>12</v>
      </c>
      <c r="H1351" t="s">
        <v>4027</v>
      </c>
      <c r="I1351" t="s">
        <v>88</v>
      </c>
      <c r="J1351" t="s">
        <v>4028</v>
      </c>
      <c r="K1351" t="s">
        <v>4029</v>
      </c>
      <c r="L1351" s="1">
        <v>46051</v>
      </c>
      <c r="M1351" t="s">
        <v>400</v>
      </c>
      <c r="N1351" t="s">
        <v>1</v>
      </c>
      <c r="O1351" t="s">
        <v>0</v>
      </c>
      <c r="P1351" t="s">
        <v>4030</v>
      </c>
      <c r="Q1351" t="s">
        <v>4031</v>
      </c>
      <c r="R1351" s="2">
        <v>5000</v>
      </c>
      <c r="S1351" s="37">
        <f>Tabla1[[#This Row],[Valor total]]/'T.C.'!$B$2</f>
        <v>1449.2753623188405</v>
      </c>
      <c r="T1351" t="s">
        <v>2</v>
      </c>
      <c r="U1351" t="s">
        <v>3</v>
      </c>
    </row>
    <row r="1352" spans="1:21" x14ac:dyDescent="0.25">
      <c r="A1352" t="s">
        <v>373</v>
      </c>
      <c r="B1352" t="str">
        <f>LEFT(Tabla1[[#This Row],[Organización compras]],2)</f>
        <v>PE</v>
      </c>
      <c r="C1352" t="s">
        <v>340</v>
      </c>
      <c r="D1352">
        <v>810</v>
      </c>
      <c r="E1352" t="str">
        <f>VLOOKUP(Tabla1[[#This Row],[Grupo de compras]],'Grupo compras'!$A$1:$B$115,2,FALSE)</f>
        <v>PE Área Personas</v>
      </c>
      <c r="F1352" t="s">
        <v>3969</v>
      </c>
      <c r="G1352" t="str">
        <f>LEFT(Tabla1[[#This Row],[Solicitud de pedido]],2)</f>
        <v>12</v>
      </c>
      <c r="H1352" t="s">
        <v>4032</v>
      </c>
      <c r="I1352" t="s">
        <v>88</v>
      </c>
      <c r="J1352" t="s">
        <v>4033</v>
      </c>
      <c r="K1352" t="s">
        <v>4034</v>
      </c>
      <c r="L1352" s="1">
        <v>46085</v>
      </c>
      <c r="M1352" t="s">
        <v>406</v>
      </c>
      <c r="N1352" t="s">
        <v>1</v>
      </c>
      <c r="O1352" t="s">
        <v>0</v>
      </c>
      <c r="P1352" t="s">
        <v>4035</v>
      </c>
      <c r="Q1352" t="s">
        <v>4036</v>
      </c>
      <c r="R1352" s="2">
        <v>5000</v>
      </c>
      <c r="S1352" s="37">
        <f>Tabla1[[#This Row],[Valor total]]/'T.C.'!$B$2</f>
        <v>1449.2753623188405</v>
      </c>
      <c r="T1352" t="s">
        <v>2</v>
      </c>
      <c r="U1352" t="s">
        <v>3</v>
      </c>
    </row>
    <row r="1353" spans="1:21" x14ac:dyDescent="0.25">
      <c r="A1353" t="s">
        <v>763</v>
      </c>
      <c r="B1353" t="str">
        <f>LEFT(Tabla1[[#This Row],[Organización compras]],2)</f>
        <v>CL</v>
      </c>
      <c r="C1353" t="s">
        <v>339</v>
      </c>
      <c r="D1353">
        <v>602</v>
      </c>
      <c r="E1353" t="str">
        <f>VLOOKUP(Tabla1[[#This Row],[Grupo de compras]],'Grupo compras'!$A$1:$B$115,2,FALSE)</f>
        <v>CL Ops Mall</v>
      </c>
      <c r="F1353" t="s">
        <v>1809</v>
      </c>
      <c r="G1353" t="str">
        <f>LEFT(Tabla1[[#This Row],[Solicitud de pedido]],2)</f>
        <v>12</v>
      </c>
      <c r="H1353" t="s">
        <v>4037</v>
      </c>
      <c r="I1353" t="s">
        <v>88</v>
      </c>
      <c r="J1353" t="s">
        <v>4038</v>
      </c>
      <c r="K1353" t="s">
        <v>4039</v>
      </c>
      <c r="L1353" s="1">
        <v>46066</v>
      </c>
      <c r="M1353" t="s">
        <v>1813</v>
      </c>
      <c r="N1353" t="s">
        <v>1</v>
      </c>
      <c r="O1353" t="s">
        <v>0</v>
      </c>
      <c r="P1353" t="s">
        <v>41</v>
      </c>
      <c r="Q1353" t="s">
        <v>42</v>
      </c>
      <c r="R1353" s="2">
        <v>1338632</v>
      </c>
      <c r="S1353" s="37">
        <f>Tabla1[[#This Row],[Valor total]]/'T.C.'!$B$3</f>
        <v>1445.7161988487251</v>
      </c>
      <c r="T1353" t="s">
        <v>6</v>
      </c>
      <c r="U1353" t="s">
        <v>3</v>
      </c>
    </row>
    <row r="1354" spans="1:21" x14ac:dyDescent="0.25">
      <c r="A1354" t="s">
        <v>717</v>
      </c>
      <c r="B1354" t="str">
        <f>LEFT(Tabla1[[#This Row],[Organización compras]],2)</f>
        <v>PE</v>
      </c>
      <c r="C1354" t="s">
        <v>340</v>
      </c>
      <c r="D1354">
        <v>801</v>
      </c>
      <c r="E1354" t="str">
        <f>VLOOKUP(Tabla1[[#This Row],[Grupo de compras]],'Grupo compras'!$A$1:$B$115,2,FALSE)</f>
        <v>PE Center Manager</v>
      </c>
      <c r="F1354" t="s">
        <v>1233</v>
      </c>
      <c r="G1354" t="str">
        <f>LEFT(Tabla1[[#This Row],[Solicitud de pedido]],2)</f>
        <v>12</v>
      </c>
      <c r="H1354" t="s">
        <v>4040</v>
      </c>
      <c r="I1354" t="s">
        <v>88</v>
      </c>
      <c r="J1354" t="s">
        <v>4041</v>
      </c>
      <c r="K1354" t="s">
        <v>4042</v>
      </c>
      <c r="L1354" s="1">
        <v>46062</v>
      </c>
      <c r="M1354" t="s">
        <v>819</v>
      </c>
      <c r="N1354" t="s">
        <v>1</v>
      </c>
      <c r="O1354" t="s">
        <v>0</v>
      </c>
      <c r="P1354" t="s">
        <v>4043</v>
      </c>
      <c r="Q1354" t="s">
        <v>4044</v>
      </c>
      <c r="R1354" s="2">
        <v>4985.13</v>
      </c>
      <c r="S1354" s="37">
        <f>Tabla1[[#This Row],[Valor total]]/'T.C.'!$B$2</f>
        <v>1444.9652173913043</v>
      </c>
      <c r="T1354" t="s">
        <v>2</v>
      </c>
      <c r="U1354" t="s">
        <v>3</v>
      </c>
    </row>
    <row r="1355" spans="1:21" x14ac:dyDescent="0.25">
      <c r="A1355" t="s">
        <v>50</v>
      </c>
      <c r="B1355" t="str">
        <f>LEFT(Tabla1[[#This Row],[Organización compras]],2)</f>
        <v>CL</v>
      </c>
      <c r="C1355" t="s">
        <v>339</v>
      </c>
      <c r="D1355">
        <v>602</v>
      </c>
      <c r="E1355" t="str">
        <f>VLOOKUP(Tabla1[[#This Row],[Grupo de compras]],'Grupo compras'!$A$1:$B$115,2,FALSE)</f>
        <v>CL Ops Mall</v>
      </c>
      <c r="F1355" t="s">
        <v>51</v>
      </c>
      <c r="G1355" t="str">
        <f>LEFT(Tabla1[[#This Row],[Solicitud de pedido]],2)</f>
        <v>12</v>
      </c>
      <c r="H1355" t="s">
        <v>4045</v>
      </c>
      <c r="I1355" t="s">
        <v>88</v>
      </c>
      <c r="J1355" t="s">
        <v>4046</v>
      </c>
      <c r="K1355" t="s">
        <v>4047</v>
      </c>
      <c r="L1355" s="1">
        <v>46084</v>
      </c>
      <c r="M1355" t="s">
        <v>52</v>
      </c>
      <c r="N1355" t="s">
        <v>1</v>
      </c>
      <c r="O1355" t="s">
        <v>0</v>
      </c>
      <c r="P1355" t="s">
        <v>41</v>
      </c>
      <c r="Q1355" t="s">
        <v>42</v>
      </c>
      <c r="R1355" s="2">
        <v>1335526</v>
      </c>
      <c r="S1355" s="37">
        <f>Tabla1[[#This Row],[Valor total]]/'T.C.'!$B$3</f>
        <v>1442.3617336083721</v>
      </c>
      <c r="T1355" t="s">
        <v>6</v>
      </c>
      <c r="U1355" t="s">
        <v>3</v>
      </c>
    </row>
    <row r="1356" spans="1:21" x14ac:dyDescent="0.25">
      <c r="A1356" t="s">
        <v>53</v>
      </c>
      <c r="B1356" t="str">
        <f>LEFT(Tabla1[[#This Row],[Organización compras]],2)</f>
        <v>CO</v>
      </c>
      <c r="C1356" t="s">
        <v>338</v>
      </c>
      <c r="D1356">
        <v>702</v>
      </c>
      <c r="E1356" t="str">
        <f>VLOOKUP(Tabla1[[#This Row],[Grupo de compras]],'Grupo compras'!$A$1:$B$115,2,FALSE)</f>
        <v>CO Ops Mall</v>
      </c>
      <c r="F1356" t="s">
        <v>54</v>
      </c>
      <c r="H1356" t="s">
        <v>3303</v>
      </c>
      <c r="I1356" t="s">
        <v>88</v>
      </c>
      <c r="J1356" t="s">
        <v>3304</v>
      </c>
      <c r="K1356" t="s">
        <v>4048</v>
      </c>
      <c r="L1356" s="1">
        <v>46092</v>
      </c>
      <c r="M1356" t="s">
        <v>55</v>
      </c>
      <c r="N1356" t="s">
        <v>1</v>
      </c>
      <c r="O1356" t="s">
        <v>0</v>
      </c>
      <c r="P1356" t="s">
        <v>3306</v>
      </c>
      <c r="Q1356" t="s">
        <v>3307</v>
      </c>
      <c r="R1356" s="2">
        <v>5298675</v>
      </c>
      <c r="S1356" s="37">
        <f>Tabla1[[#This Row],[Valor total]]/'T.C.'!$B$5</f>
        <v>1440.6402936378468</v>
      </c>
      <c r="T1356" t="s">
        <v>18</v>
      </c>
      <c r="U1356" t="s">
        <v>3</v>
      </c>
    </row>
    <row r="1357" spans="1:21" x14ac:dyDescent="0.25">
      <c r="A1357" t="s">
        <v>925</v>
      </c>
      <c r="B1357" t="str">
        <f>LEFT(Tabla1[[#This Row],[Organización compras]],2)</f>
        <v>PE</v>
      </c>
      <c r="C1357" t="s">
        <v>340</v>
      </c>
      <c r="D1357">
        <v>803</v>
      </c>
      <c r="E1357" t="str">
        <f>VLOOKUP(Tabla1[[#This Row],[Grupo de compras]],'Grupo compras'!$A$1:$B$115,2,FALSE)</f>
        <v>PE Ops Out/Strips</v>
      </c>
      <c r="F1357" t="s">
        <v>3636</v>
      </c>
      <c r="G1357" t="str">
        <f>LEFT(Tabla1[[#This Row],[Solicitud de pedido]],2)</f>
        <v>12</v>
      </c>
      <c r="H1357" t="s">
        <v>4049</v>
      </c>
      <c r="I1357" t="s">
        <v>88</v>
      </c>
      <c r="J1357" t="s">
        <v>4050</v>
      </c>
      <c r="K1357" t="s">
        <v>3639</v>
      </c>
      <c r="L1357" s="1">
        <v>46058</v>
      </c>
      <c r="M1357" t="s">
        <v>3155</v>
      </c>
      <c r="N1357" t="s">
        <v>1</v>
      </c>
      <c r="O1357" t="s">
        <v>0</v>
      </c>
      <c r="P1357" t="s">
        <v>3640</v>
      </c>
      <c r="Q1357" t="s">
        <v>3641</v>
      </c>
      <c r="R1357" s="2">
        <v>4952</v>
      </c>
      <c r="S1357" s="37">
        <f>Tabla1[[#This Row],[Valor total]]/'T.C.'!$B$2</f>
        <v>1435.3623188405797</v>
      </c>
      <c r="T1357" t="s">
        <v>2</v>
      </c>
      <c r="U1357" t="s">
        <v>3</v>
      </c>
    </row>
    <row r="1358" spans="1:21" x14ac:dyDescent="0.25">
      <c r="A1358" t="s">
        <v>717</v>
      </c>
      <c r="B1358" t="str">
        <f>LEFT(Tabla1[[#This Row],[Organización compras]],2)</f>
        <v>PE</v>
      </c>
      <c r="C1358" t="s">
        <v>340</v>
      </c>
      <c r="D1358">
        <v>801</v>
      </c>
      <c r="E1358" t="str">
        <f>VLOOKUP(Tabla1[[#This Row],[Grupo de compras]],'Grupo compras'!$A$1:$B$115,2,FALSE)</f>
        <v>PE Center Manager</v>
      </c>
      <c r="F1358" t="s">
        <v>1233</v>
      </c>
      <c r="H1358" t="s">
        <v>11903</v>
      </c>
      <c r="I1358" t="s">
        <v>88</v>
      </c>
      <c r="J1358" t="s">
        <v>11904</v>
      </c>
      <c r="K1358" t="s">
        <v>11905</v>
      </c>
      <c r="L1358" s="1">
        <v>46093</v>
      </c>
      <c r="M1358" t="s">
        <v>43</v>
      </c>
      <c r="N1358" t="s">
        <v>1</v>
      </c>
      <c r="O1358" t="s">
        <v>0</v>
      </c>
      <c r="P1358" t="s">
        <v>931</v>
      </c>
      <c r="Q1358" t="s">
        <v>932</v>
      </c>
      <c r="R1358" s="2">
        <v>4950</v>
      </c>
      <c r="S1358" s="37">
        <f>Tabla1[[#This Row],[Valor total]]/'T.C.'!$B$2</f>
        <v>1434.782608695652</v>
      </c>
      <c r="T1358" t="s">
        <v>2</v>
      </c>
      <c r="U1358" t="s">
        <v>3</v>
      </c>
    </row>
    <row r="1359" spans="1:21" x14ac:dyDescent="0.25">
      <c r="A1359" t="s">
        <v>7</v>
      </c>
      <c r="B1359" t="str">
        <f>LEFT(Tabla1[[#This Row],[Organización compras]],2)</f>
        <v>CL</v>
      </c>
      <c r="C1359" t="s">
        <v>339</v>
      </c>
      <c r="D1359">
        <v>610</v>
      </c>
      <c r="E1359" t="str">
        <f>VLOOKUP(Tabla1[[#This Row],[Grupo de compras]],'Grupo compras'!$A$1:$B$115,2,FALSE)</f>
        <v>CL Área Personas</v>
      </c>
      <c r="F1359" t="s">
        <v>1492</v>
      </c>
      <c r="H1359" t="s">
        <v>11801</v>
      </c>
      <c r="I1359" t="s">
        <v>88</v>
      </c>
      <c r="J1359" t="s">
        <v>11802</v>
      </c>
      <c r="K1359" t="s">
        <v>1495</v>
      </c>
      <c r="L1359" s="1">
        <v>46093</v>
      </c>
      <c r="M1359" t="s">
        <v>1492</v>
      </c>
      <c r="N1359" t="s">
        <v>1</v>
      </c>
      <c r="O1359" t="s">
        <v>5</v>
      </c>
      <c r="P1359" t="s">
        <v>3561</v>
      </c>
      <c r="Q1359" t="s">
        <v>3562</v>
      </c>
      <c r="R1359" s="2">
        <v>1328405</v>
      </c>
      <c r="S1359" s="37">
        <f>Tabla1[[#This Row],[Valor total]]/'T.C.'!$B$3</f>
        <v>1434.6710874472153</v>
      </c>
      <c r="T1359" t="s">
        <v>6</v>
      </c>
      <c r="U1359" t="s">
        <v>3</v>
      </c>
    </row>
    <row r="1360" spans="1:21" x14ac:dyDescent="0.25">
      <c r="A1360" t="s">
        <v>7</v>
      </c>
      <c r="B1360" t="str">
        <f>LEFT(Tabla1[[#This Row],[Organización compras]],2)</f>
        <v>CL</v>
      </c>
      <c r="C1360" t="s">
        <v>339</v>
      </c>
      <c r="D1360">
        <v>610</v>
      </c>
      <c r="E1360" t="str">
        <f>VLOOKUP(Tabla1[[#This Row],[Grupo de compras]],'Grupo compras'!$A$1:$B$115,2,FALSE)</f>
        <v>CL Área Personas</v>
      </c>
      <c r="F1360" t="s">
        <v>1492</v>
      </c>
      <c r="H1360" t="s">
        <v>12632</v>
      </c>
      <c r="I1360" t="s">
        <v>88</v>
      </c>
      <c r="J1360" t="s">
        <v>12633</v>
      </c>
      <c r="K1360" t="s">
        <v>1495</v>
      </c>
      <c r="L1360" s="1">
        <v>46098</v>
      </c>
      <c r="M1360" t="s">
        <v>1492</v>
      </c>
      <c r="N1360" t="s">
        <v>1</v>
      </c>
      <c r="O1360" t="s">
        <v>5</v>
      </c>
      <c r="P1360" t="s">
        <v>3561</v>
      </c>
      <c r="Q1360" t="s">
        <v>3562</v>
      </c>
      <c r="R1360" s="2">
        <v>1328405</v>
      </c>
      <c r="S1360" s="37">
        <f>Tabla1[[#This Row],[Valor total]]/'T.C.'!$B$3</f>
        <v>1434.6710874472153</v>
      </c>
      <c r="T1360" t="s">
        <v>6</v>
      </c>
      <c r="U1360" t="s">
        <v>3</v>
      </c>
    </row>
    <row r="1361" spans="1:21" x14ac:dyDescent="0.25">
      <c r="A1361" t="s">
        <v>373</v>
      </c>
      <c r="B1361" t="str">
        <f>LEFT(Tabla1[[#This Row],[Organización compras]],2)</f>
        <v>PE</v>
      </c>
      <c r="C1361" t="s">
        <v>340</v>
      </c>
      <c r="D1361">
        <v>810</v>
      </c>
      <c r="E1361" t="str">
        <f>VLOOKUP(Tabla1[[#This Row],[Grupo de compras]],'Grupo compras'!$A$1:$B$115,2,FALSE)</f>
        <v>PE Área Personas</v>
      </c>
      <c r="F1361" t="s">
        <v>3969</v>
      </c>
      <c r="H1361" t="s">
        <v>12980</v>
      </c>
      <c r="I1361" t="s">
        <v>88</v>
      </c>
      <c r="J1361" t="s">
        <v>12981</v>
      </c>
      <c r="K1361" t="s">
        <v>12982</v>
      </c>
      <c r="L1361" s="1">
        <v>46100</v>
      </c>
      <c r="M1361" t="s">
        <v>3969</v>
      </c>
      <c r="N1361" t="s">
        <v>1</v>
      </c>
      <c r="O1361" t="s">
        <v>5</v>
      </c>
      <c r="P1361" t="s">
        <v>4277</v>
      </c>
      <c r="Q1361" t="s">
        <v>4278</v>
      </c>
      <c r="R1361" s="2">
        <v>4928</v>
      </c>
      <c r="S1361" s="37">
        <f>Tabla1[[#This Row],[Valor total]]/'T.C.'!$B$2</f>
        <v>1428.4057971014493</v>
      </c>
      <c r="T1361" t="s">
        <v>2</v>
      </c>
      <c r="U1361" t="s">
        <v>3</v>
      </c>
    </row>
    <row r="1362" spans="1:21" x14ac:dyDescent="0.25">
      <c r="A1362" t="s">
        <v>1239</v>
      </c>
      <c r="B1362" t="str">
        <f>LEFT(Tabla1[[#This Row],[Organización compras]],2)</f>
        <v>PE</v>
      </c>
      <c r="C1362" t="s">
        <v>340</v>
      </c>
      <c r="D1362">
        <v>802</v>
      </c>
      <c r="E1362" t="str">
        <f>VLOOKUP(Tabla1[[#This Row],[Grupo de compras]],'Grupo compras'!$A$1:$B$115,2,FALSE)</f>
        <v>PE Ops Mall</v>
      </c>
      <c r="F1362" t="s">
        <v>376</v>
      </c>
      <c r="G1362" t="str">
        <f>LEFT(Tabla1[[#This Row],[Solicitud de pedido]],2)</f>
        <v>12</v>
      </c>
      <c r="H1362" t="s">
        <v>4051</v>
      </c>
      <c r="I1362" t="s">
        <v>88</v>
      </c>
      <c r="J1362" t="s">
        <v>4052</v>
      </c>
      <c r="K1362" t="s">
        <v>4053</v>
      </c>
      <c r="L1362" s="1">
        <v>46049</v>
      </c>
      <c r="M1362" t="s">
        <v>400</v>
      </c>
      <c r="N1362" t="s">
        <v>1</v>
      </c>
      <c r="O1362" t="s">
        <v>5</v>
      </c>
      <c r="P1362" t="s">
        <v>2807</v>
      </c>
      <c r="Q1362" t="s">
        <v>2808</v>
      </c>
      <c r="R1362" s="2">
        <v>4920</v>
      </c>
      <c r="S1362" s="37">
        <f>Tabla1[[#This Row],[Valor total]]/'T.C.'!$B$2</f>
        <v>1426.086956521739</v>
      </c>
      <c r="T1362" t="s">
        <v>2</v>
      </c>
      <c r="U1362" t="s">
        <v>3</v>
      </c>
    </row>
    <row r="1363" spans="1:21" x14ac:dyDescent="0.25">
      <c r="A1363" t="s">
        <v>7</v>
      </c>
      <c r="B1363" t="str">
        <f>LEFT(Tabla1[[#This Row],[Organización compras]],2)</f>
        <v>CL</v>
      </c>
      <c r="C1363" t="s">
        <v>339</v>
      </c>
      <c r="D1363">
        <v>602</v>
      </c>
      <c r="E1363" t="str">
        <f>VLOOKUP(Tabla1[[#This Row],[Grupo de compras]],'Grupo compras'!$A$1:$B$115,2,FALSE)</f>
        <v>CL Ops Mall</v>
      </c>
      <c r="F1363" t="s">
        <v>869</v>
      </c>
      <c r="G1363" t="str">
        <f>LEFT(Tabla1[[#This Row],[Solicitud de pedido]],2)</f>
        <v>12</v>
      </c>
      <c r="H1363" t="s">
        <v>4054</v>
      </c>
      <c r="I1363" t="s">
        <v>88</v>
      </c>
      <c r="J1363" t="s">
        <v>4055</v>
      </c>
      <c r="K1363" t="s">
        <v>4056</v>
      </c>
      <c r="L1363" s="1">
        <v>46062</v>
      </c>
      <c r="M1363" t="s">
        <v>79</v>
      </c>
      <c r="N1363" t="s">
        <v>1</v>
      </c>
      <c r="O1363" t="s">
        <v>0</v>
      </c>
      <c r="P1363" t="s">
        <v>1295</v>
      </c>
      <c r="Q1363" t="s">
        <v>1296</v>
      </c>
      <c r="R1363" s="2">
        <v>1317500</v>
      </c>
      <c r="S1363" s="37">
        <f>Tabla1[[#This Row],[Valor total]]/'T.C.'!$B$3</f>
        <v>1422.8937392675473</v>
      </c>
      <c r="T1363" t="s">
        <v>6</v>
      </c>
      <c r="U1363" t="s">
        <v>3</v>
      </c>
    </row>
    <row r="1364" spans="1:21" x14ac:dyDescent="0.25">
      <c r="A1364" t="s">
        <v>31</v>
      </c>
      <c r="B1364" t="str">
        <f>LEFT(Tabla1[[#This Row],[Organización compras]],2)</f>
        <v>CO</v>
      </c>
      <c r="C1364" t="s">
        <v>338</v>
      </c>
      <c r="D1364">
        <v>719</v>
      </c>
      <c r="E1364" t="str">
        <f>VLOOKUP(Tabla1[[#This Row],[Grupo de compras]],'Grupo compras'!$A$1:$B$115,2,FALSE)</f>
        <v>CO Gcia Ing</v>
      </c>
      <c r="F1364" t="s">
        <v>77</v>
      </c>
      <c r="G1364" t="str">
        <f>LEFT(Tabla1[[#This Row],[Solicitud de pedido]],2)</f>
        <v>12</v>
      </c>
      <c r="H1364" t="s">
        <v>4057</v>
      </c>
      <c r="I1364" t="s">
        <v>88</v>
      </c>
      <c r="J1364" t="s">
        <v>4058</v>
      </c>
      <c r="K1364" t="s">
        <v>4059</v>
      </c>
      <c r="L1364" s="1">
        <v>46090</v>
      </c>
      <c r="M1364" t="s">
        <v>77</v>
      </c>
      <c r="N1364" t="s">
        <v>1</v>
      </c>
      <c r="O1364" t="s">
        <v>0</v>
      </c>
      <c r="P1364" t="s">
        <v>4060</v>
      </c>
      <c r="Q1364" t="s">
        <v>4061</v>
      </c>
      <c r="R1364" s="2">
        <v>5233000</v>
      </c>
      <c r="S1364" s="37">
        <f>Tabla1[[#This Row],[Valor total]]/'T.C.'!$B$5</f>
        <v>1422.7841218053291</v>
      </c>
      <c r="T1364" t="s">
        <v>18</v>
      </c>
      <c r="U1364" t="s">
        <v>3</v>
      </c>
    </row>
    <row r="1365" spans="1:21" x14ac:dyDescent="0.25">
      <c r="A1365" t="s">
        <v>83</v>
      </c>
      <c r="B1365" t="str">
        <f>LEFT(Tabla1[[#This Row],[Organización compras]],2)</f>
        <v>CL</v>
      </c>
      <c r="C1365" t="s">
        <v>339</v>
      </c>
      <c r="D1365">
        <v>602</v>
      </c>
      <c r="E1365" t="str">
        <f>VLOOKUP(Tabla1[[#This Row],[Grupo de compras]],'Grupo compras'!$A$1:$B$115,2,FALSE)</f>
        <v>CL Ops Mall</v>
      </c>
      <c r="F1365" t="s">
        <v>214</v>
      </c>
      <c r="G1365" t="str">
        <f>LEFT(Tabla1[[#This Row],[Solicitud de pedido]],2)</f>
        <v>12</v>
      </c>
      <c r="H1365" t="s">
        <v>4062</v>
      </c>
      <c r="I1365" t="s">
        <v>88</v>
      </c>
      <c r="J1365" t="s">
        <v>4063</v>
      </c>
      <c r="K1365" t="s">
        <v>4064</v>
      </c>
      <c r="L1365" s="1">
        <v>46072</v>
      </c>
      <c r="M1365" t="s">
        <v>214</v>
      </c>
      <c r="N1365" t="s">
        <v>1</v>
      </c>
      <c r="O1365" t="s">
        <v>0</v>
      </c>
      <c r="P1365" t="s">
        <v>3063</v>
      </c>
      <c r="Q1365" t="s">
        <v>3064</v>
      </c>
      <c r="R1365" s="2">
        <v>1317000</v>
      </c>
      <c r="S1365" s="37">
        <f>Tabla1[[#This Row],[Valor total]]/'T.C.'!$B$3</f>
        <v>1422.3537416435368</v>
      </c>
      <c r="T1365" t="s">
        <v>6</v>
      </c>
      <c r="U1365" t="s">
        <v>3</v>
      </c>
    </row>
    <row r="1366" spans="1:21" x14ac:dyDescent="0.25">
      <c r="A1366" t="s">
        <v>31</v>
      </c>
      <c r="B1366" t="str">
        <f>LEFT(Tabla1[[#This Row],[Organización compras]],2)</f>
        <v>CO</v>
      </c>
      <c r="C1366" t="s">
        <v>338</v>
      </c>
      <c r="D1366">
        <v>719</v>
      </c>
      <c r="E1366" t="str">
        <f>VLOOKUP(Tabla1[[#This Row],[Grupo de compras]],'Grupo compras'!$A$1:$B$115,2,FALSE)</f>
        <v>CO Gcia Ing</v>
      </c>
      <c r="F1366" t="s">
        <v>77</v>
      </c>
      <c r="G1366" t="str">
        <f>LEFT(Tabla1[[#This Row],[Solicitud de pedido]],2)</f>
        <v>12</v>
      </c>
      <c r="H1366" t="s">
        <v>4065</v>
      </c>
      <c r="I1366" t="s">
        <v>88</v>
      </c>
      <c r="J1366" t="s">
        <v>4066</v>
      </c>
      <c r="K1366" t="s">
        <v>4067</v>
      </c>
      <c r="L1366" s="1">
        <v>46063</v>
      </c>
      <c r="M1366" t="s">
        <v>77</v>
      </c>
      <c r="N1366" t="s">
        <v>1</v>
      </c>
      <c r="O1366" t="s">
        <v>0</v>
      </c>
      <c r="P1366" t="s">
        <v>4068</v>
      </c>
      <c r="Q1366" t="s">
        <v>4069</v>
      </c>
      <c r="R1366" s="2">
        <v>5215000</v>
      </c>
      <c r="S1366" s="37">
        <f>Tabla1[[#This Row],[Valor total]]/'T.C.'!$B$5</f>
        <v>1417.890157694399</v>
      </c>
      <c r="T1366" t="s">
        <v>18</v>
      </c>
      <c r="U1366" t="s">
        <v>3</v>
      </c>
    </row>
    <row r="1367" spans="1:21" x14ac:dyDescent="0.25">
      <c r="A1367" t="s">
        <v>7</v>
      </c>
      <c r="B1367" t="str">
        <f>LEFT(Tabla1[[#This Row],[Organización compras]],2)</f>
        <v>CL</v>
      </c>
      <c r="C1367" t="s">
        <v>339</v>
      </c>
      <c r="D1367">
        <v>613</v>
      </c>
      <c r="E1367" t="str">
        <f>VLOOKUP(Tabla1[[#This Row],[Grupo de compras]],'Grupo compras'!$A$1:$B$115,2,FALSE)</f>
        <v>CL Gcia Ops</v>
      </c>
      <c r="F1367" t="s">
        <v>4070</v>
      </c>
      <c r="G1367" t="str">
        <f>LEFT(Tabla1[[#This Row],[Solicitud de pedido]],2)</f>
        <v>12</v>
      </c>
      <c r="H1367" t="s">
        <v>4071</v>
      </c>
      <c r="I1367" t="s">
        <v>88</v>
      </c>
      <c r="J1367" t="s">
        <v>4072</v>
      </c>
      <c r="K1367" t="s">
        <v>4073</v>
      </c>
      <c r="L1367" s="1">
        <v>46027</v>
      </c>
      <c r="M1367" t="s">
        <v>15</v>
      </c>
      <c r="N1367" t="s">
        <v>1</v>
      </c>
      <c r="O1367" t="s">
        <v>0</v>
      </c>
      <c r="P1367" t="s">
        <v>4074</v>
      </c>
      <c r="Q1367" t="s">
        <v>4075</v>
      </c>
      <c r="R1367" s="2">
        <v>34</v>
      </c>
      <c r="S1367" s="37">
        <f>Tabla1[[#This Row],[Valor total]]/'T.C.'!$B$4</f>
        <v>1416.6666666666667</v>
      </c>
      <c r="T1367" t="s">
        <v>11</v>
      </c>
      <c r="U1367" t="s">
        <v>3</v>
      </c>
    </row>
    <row r="1368" spans="1:21" x14ac:dyDescent="0.25">
      <c r="A1368" t="s">
        <v>380</v>
      </c>
      <c r="B1368" t="str">
        <f>LEFT(Tabla1[[#This Row],[Organización compras]],2)</f>
        <v>PE</v>
      </c>
      <c r="C1368" t="s">
        <v>340</v>
      </c>
      <c r="D1368">
        <v>928</v>
      </c>
      <c r="E1368" t="str">
        <f>VLOOKUP(Tabla1[[#This Row],[Grupo de compras]],'Grupo compras'!$A$1:$B$115,2,FALSE)</f>
        <v>Corp Gest Riesgo</v>
      </c>
      <c r="F1368" t="s">
        <v>1411</v>
      </c>
      <c r="G1368" t="str">
        <f>LEFT(Tabla1[[#This Row],[Solicitud de pedido]],2)</f>
        <v>14</v>
      </c>
      <c r="H1368" t="s">
        <v>4076</v>
      </c>
      <c r="I1368" t="s">
        <v>88</v>
      </c>
      <c r="J1368" t="s">
        <v>4077</v>
      </c>
      <c r="K1368" t="s">
        <v>1572</v>
      </c>
      <c r="L1368" s="1">
        <v>46066</v>
      </c>
      <c r="M1368" t="s">
        <v>1415</v>
      </c>
      <c r="N1368" t="s">
        <v>46</v>
      </c>
      <c r="O1368" t="s">
        <v>0</v>
      </c>
      <c r="P1368" t="s">
        <v>3251</v>
      </c>
      <c r="Q1368" t="s">
        <v>3252</v>
      </c>
      <c r="R1368" s="2">
        <v>1415.78</v>
      </c>
      <c r="S1368" s="37">
        <f>Tabla1[[#This Row],[Valor total]]</f>
        <v>1415.78</v>
      </c>
      <c r="T1368" t="s">
        <v>662</v>
      </c>
      <c r="U1368" t="s">
        <v>3</v>
      </c>
    </row>
    <row r="1369" spans="1:21" x14ac:dyDescent="0.25">
      <c r="A1369" t="s">
        <v>4</v>
      </c>
      <c r="B1369" t="str">
        <f>LEFT(Tabla1[[#This Row],[Organización compras]],2)</f>
        <v>CL</v>
      </c>
      <c r="C1369" t="s">
        <v>339</v>
      </c>
      <c r="D1369">
        <v>601</v>
      </c>
      <c r="E1369" t="str">
        <f>VLOOKUP(Tabla1[[#This Row],[Grupo de compras]],'Grupo compras'!$A$1:$B$115,2,FALSE)</f>
        <v>CL Center Manager</v>
      </c>
      <c r="F1369" t="s">
        <v>2158</v>
      </c>
      <c r="G1369" t="str">
        <f>LEFT(Tabla1[[#This Row],[Solicitud de pedido]],2)</f>
        <v>12</v>
      </c>
      <c r="H1369" t="s">
        <v>4078</v>
      </c>
      <c r="I1369" t="s">
        <v>88</v>
      </c>
      <c r="J1369" t="s">
        <v>4079</v>
      </c>
      <c r="K1369" t="s">
        <v>4080</v>
      </c>
      <c r="L1369" s="1">
        <v>46041</v>
      </c>
      <c r="M1369" t="s">
        <v>2162</v>
      </c>
      <c r="N1369" t="s">
        <v>1</v>
      </c>
      <c r="O1369" t="s">
        <v>0</v>
      </c>
      <c r="P1369" t="s">
        <v>1209</v>
      </c>
      <c r="Q1369" t="s">
        <v>1210</v>
      </c>
      <c r="R1369" s="2">
        <v>1310283</v>
      </c>
      <c r="S1369" s="37">
        <f>Tabla1[[#This Row],[Valor total]]/'T.C.'!$B$3</f>
        <v>1415.0994135625804</v>
      </c>
      <c r="T1369" t="s">
        <v>6</v>
      </c>
      <c r="U1369" t="s">
        <v>3</v>
      </c>
    </row>
    <row r="1370" spans="1:21" x14ac:dyDescent="0.25">
      <c r="A1370" t="s">
        <v>4</v>
      </c>
      <c r="B1370" t="str">
        <f>LEFT(Tabla1[[#This Row],[Organización compras]],2)</f>
        <v>CL</v>
      </c>
      <c r="C1370" t="s">
        <v>339</v>
      </c>
      <c r="D1370">
        <v>601</v>
      </c>
      <c r="E1370" t="str">
        <f>VLOOKUP(Tabla1[[#This Row],[Grupo de compras]],'Grupo compras'!$A$1:$B$115,2,FALSE)</f>
        <v>CL Center Manager</v>
      </c>
      <c r="F1370" t="s">
        <v>2158</v>
      </c>
      <c r="G1370" t="str">
        <f>LEFT(Tabla1[[#This Row],[Solicitud de pedido]],2)</f>
        <v>12</v>
      </c>
      <c r="H1370" t="s">
        <v>4081</v>
      </c>
      <c r="I1370" t="s">
        <v>88</v>
      </c>
      <c r="J1370" t="s">
        <v>4082</v>
      </c>
      <c r="K1370" t="s">
        <v>4083</v>
      </c>
      <c r="L1370" s="1">
        <v>46047</v>
      </c>
      <c r="M1370" t="s">
        <v>2162</v>
      </c>
      <c r="N1370" t="s">
        <v>1</v>
      </c>
      <c r="O1370" t="s">
        <v>0</v>
      </c>
      <c r="P1370" t="s">
        <v>1209</v>
      </c>
      <c r="Q1370" t="s">
        <v>1210</v>
      </c>
      <c r="R1370" s="2">
        <v>1309254</v>
      </c>
      <c r="S1370" s="37">
        <f>Tabla1[[#This Row],[Valor total]]/'T.C.'!$B$3</f>
        <v>1413.9880984523668</v>
      </c>
      <c r="T1370" t="s">
        <v>6</v>
      </c>
      <c r="U1370" t="s">
        <v>3</v>
      </c>
    </row>
    <row r="1371" spans="1:21" x14ac:dyDescent="0.25">
      <c r="A1371" t="s">
        <v>16</v>
      </c>
      <c r="B1371" t="str">
        <f>LEFT(Tabla1[[#This Row],[Organización compras]],2)</f>
        <v>PE</v>
      </c>
      <c r="C1371" t="s">
        <v>681</v>
      </c>
      <c r="D1371">
        <v>804</v>
      </c>
      <c r="E1371" t="str">
        <f>VLOOKUP(Tabla1[[#This Row],[Grupo de compras]],'Grupo compras'!$A$1:$B$115,2,FALSE)</f>
        <v>PE Marketing Mall</v>
      </c>
      <c r="F1371" t="s">
        <v>1158</v>
      </c>
      <c r="G1371" t="str">
        <f>LEFT(Tabla1[[#This Row],[Solicitud de pedido]],2)</f>
        <v>12</v>
      </c>
      <c r="H1371" t="s">
        <v>4084</v>
      </c>
      <c r="I1371" t="s">
        <v>88</v>
      </c>
      <c r="J1371" t="s">
        <v>4085</v>
      </c>
      <c r="K1371" t="s">
        <v>4086</v>
      </c>
      <c r="L1371" s="1">
        <v>46041</v>
      </c>
      <c r="M1371" t="s">
        <v>43</v>
      </c>
      <c r="N1371" t="s">
        <v>1</v>
      </c>
      <c r="O1371" t="s">
        <v>67</v>
      </c>
      <c r="P1371" t="s">
        <v>3268</v>
      </c>
      <c r="Q1371" t="s">
        <v>3269</v>
      </c>
      <c r="R1371" s="2">
        <v>4869</v>
      </c>
      <c r="S1371" s="37">
        <f>Tabla1[[#This Row],[Valor total]]/'T.C.'!$B$2</f>
        <v>1411.304347826087</v>
      </c>
      <c r="T1371" t="s">
        <v>2</v>
      </c>
      <c r="U1371" t="s">
        <v>3</v>
      </c>
    </row>
    <row r="1372" spans="1:21" x14ac:dyDescent="0.25">
      <c r="A1372" t="s">
        <v>763</v>
      </c>
      <c r="B1372" t="str">
        <f>LEFT(Tabla1[[#This Row],[Organización compras]],2)</f>
        <v>CL</v>
      </c>
      <c r="C1372" t="s">
        <v>339</v>
      </c>
      <c r="D1372">
        <v>602</v>
      </c>
      <c r="E1372" t="str">
        <f>VLOOKUP(Tabla1[[#This Row],[Grupo de compras]],'Grupo compras'!$A$1:$B$115,2,FALSE)</f>
        <v>CL Ops Mall</v>
      </c>
      <c r="F1372" t="s">
        <v>1809</v>
      </c>
      <c r="H1372" t="s">
        <v>11921</v>
      </c>
      <c r="I1372" t="s">
        <v>88</v>
      </c>
      <c r="J1372" t="s">
        <v>11922</v>
      </c>
      <c r="K1372" t="s">
        <v>11923</v>
      </c>
      <c r="L1372" s="1">
        <v>46093</v>
      </c>
      <c r="M1372" t="s">
        <v>1813</v>
      </c>
      <c r="N1372" t="s">
        <v>1</v>
      </c>
      <c r="O1372" t="s">
        <v>0</v>
      </c>
      <c r="P1372" t="s">
        <v>11924</v>
      </c>
      <c r="Q1372" t="s">
        <v>11925</v>
      </c>
      <c r="R1372" s="2">
        <v>33.67</v>
      </c>
      <c r="S1372" s="37">
        <f>Tabla1[[#This Row],[Valor total]]/'T.C.'!$B$4</f>
        <v>1402.9166666666667</v>
      </c>
      <c r="T1372" t="s">
        <v>11</v>
      </c>
      <c r="U1372" t="s">
        <v>3</v>
      </c>
    </row>
    <row r="1373" spans="1:21" x14ac:dyDescent="0.25">
      <c r="A1373" t="s">
        <v>16</v>
      </c>
      <c r="B1373" t="str">
        <f>LEFT(Tabla1[[#This Row],[Organización compras]],2)</f>
        <v>PE</v>
      </c>
      <c r="C1373" t="s">
        <v>681</v>
      </c>
      <c r="D1373">
        <v>802</v>
      </c>
      <c r="E1373" t="str">
        <f>VLOOKUP(Tabla1[[#This Row],[Grupo de compras]],'Grupo compras'!$A$1:$B$115,2,FALSE)</f>
        <v>PE Ops Mall</v>
      </c>
      <c r="F1373" t="s">
        <v>1789</v>
      </c>
      <c r="G1373" t="str">
        <f>LEFT(Tabla1[[#This Row],[Solicitud de pedido]],2)</f>
        <v>12</v>
      </c>
      <c r="H1373" t="s">
        <v>4087</v>
      </c>
      <c r="I1373" t="s">
        <v>88</v>
      </c>
      <c r="J1373" t="s">
        <v>4088</v>
      </c>
      <c r="K1373" t="s">
        <v>4089</v>
      </c>
      <c r="L1373" s="1">
        <v>46041</v>
      </c>
      <c r="M1373" t="s">
        <v>43</v>
      </c>
      <c r="N1373" t="s">
        <v>1</v>
      </c>
      <c r="O1373" t="s">
        <v>44</v>
      </c>
      <c r="P1373" t="s">
        <v>2833</v>
      </c>
      <c r="Q1373" t="s">
        <v>2834</v>
      </c>
      <c r="R1373" s="2">
        <v>4836.75</v>
      </c>
      <c r="S1373" s="37">
        <f>Tabla1[[#This Row],[Valor total]]/'T.C.'!$B$2</f>
        <v>1401.9565217391303</v>
      </c>
      <c r="T1373" t="s">
        <v>2</v>
      </c>
      <c r="U1373" t="s">
        <v>3</v>
      </c>
    </row>
    <row r="1374" spans="1:21" x14ac:dyDescent="0.25">
      <c r="A1374" t="s">
        <v>373</v>
      </c>
      <c r="B1374" t="str">
        <f>LEFT(Tabla1[[#This Row],[Organización compras]],2)</f>
        <v>PE</v>
      </c>
      <c r="C1374" t="s">
        <v>340</v>
      </c>
      <c r="D1374">
        <v>901</v>
      </c>
      <c r="E1374" t="str">
        <f>VLOOKUP(Tabla1[[#This Row],[Grupo de compras]],'Grupo compras'!$A$1:$B$115,2,FALSE)</f>
        <v>Corp Gcia Contral</v>
      </c>
      <c r="F1374" t="s">
        <v>4090</v>
      </c>
      <c r="G1374" t="str">
        <f>LEFT(Tabla1[[#This Row],[Solicitud de pedido]],2)</f>
        <v>12</v>
      </c>
      <c r="H1374" t="s">
        <v>4091</v>
      </c>
      <c r="I1374" t="s">
        <v>88</v>
      </c>
      <c r="J1374" t="s">
        <v>4092</v>
      </c>
      <c r="K1374" t="s">
        <v>4093</v>
      </c>
      <c r="L1374" s="1">
        <v>46072</v>
      </c>
      <c r="M1374" t="s">
        <v>4090</v>
      </c>
      <c r="N1374" t="s">
        <v>1</v>
      </c>
      <c r="O1374" t="s">
        <v>0</v>
      </c>
      <c r="P1374" t="s">
        <v>4094</v>
      </c>
      <c r="Q1374" t="s">
        <v>4095</v>
      </c>
      <c r="R1374" s="2">
        <v>1400</v>
      </c>
      <c r="S1374" s="37">
        <f>Tabla1[[#This Row],[Valor total]]</f>
        <v>1400</v>
      </c>
      <c r="T1374" t="s">
        <v>662</v>
      </c>
      <c r="U1374" t="s">
        <v>3</v>
      </c>
    </row>
    <row r="1375" spans="1:21" x14ac:dyDescent="0.25">
      <c r="A1375" t="s">
        <v>7</v>
      </c>
      <c r="B1375" t="str">
        <f>LEFT(Tabla1[[#This Row],[Organización compras]],2)</f>
        <v>CL</v>
      </c>
      <c r="C1375" t="s">
        <v>339</v>
      </c>
      <c r="D1375">
        <v>602</v>
      </c>
      <c r="E1375" t="str">
        <f>VLOOKUP(Tabla1[[#This Row],[Grupo de compras]],'Grupo compras'!$A$1:$B$115,2,FALSE)</f>
        <v>CL Ops Mall</v>
      </c>
      <c r="F1375" t="s">
        <v>137</v>
      </c>
      <c r="H1375" t="s">
        <v>12149</v>
      </c>
      <c r="I1375" t="s">
        <v>88</v>
      </c>
      <c r="J1375" t="s">
        <v>12150</v>
      </c>
      <c r="K1375" t="s">
        <v>12151</v>
      </c>
      <c r="L1375" s="1">
        <v>46094</v>
      </c>
      <c r="M1375" t="s">
        <v>79</v>
      </c>
      <c r="N1375" t="s">
        <v>1</v>
      </c>
      <c r="O1375" t="s">
        <v>0</v>
      </c>
      <c r="P1375" t="s">
        <v>6242</v>
      </c>
      <c r="Q1375" t="s">
        <v>6243</v>
      </c>
      <c r="R1375" s="2">
        <v>1295566</v>
      </c>
      <c r="S1375" s="37">
        <f>Tabla1[[#This Row],[Valor total]]/'T.C.'!$B$3</f>
        <v>1399.2051234974567</v>
      </c>
      <c r="T1375" t="s">
        <v>6</v>
      </c>
      <c r="U1375" t="s">
        <v>3</v>
      </c>
    </row>
    <row r="1376" spans="1:21" x14ac:dyDescent="0.25">
      <c r="A1376" t="s">
        <v>61</v>
      </c>
      <c r="B1376" t="str">
        <f>LEFT(Tabla1[[#This Row],[Organización compras]],2)</f>
        <v>CO</v>
      </c>
      <c r="C1376" t="s">
        <v>338</v>
      </c>
      <c r="D1376">
        <v>703</v>
      </c>
      <c r="E1376" t="str">
        <f>VLOOKUP(Tabla1[[#This Row],[Grupo de compras]],'Grupo compras'!$A$1:$B$115,2,FALSE)</f>
        <v>CO Ops Out/Strip</v>
      </c>
      <c r="F1376" t="s">
        <v>62</v>
      </c>
      <c r="H1376" t="s">
        <v>12067</v>
      </c>
      <c r="I1376" t="s">
        <v>88</v>
      </c>
      <c r="J1376" t="s">
        <v>12068</v>
      </c>
      <c r="K1376" t="s">
        <v>12069</v>
      </c>
      <c r="L1376" s="1">
        <v>46096</v>
      </c>
      <c r="M1376" t="s">
        <v>62</v>
      </c>
      <c r="N1376" t="s">
        <v>1</v>
      </c>
      <c r="O1376" t="s">
        <v>0</v>
      </c>
      <c r="P1376" t="s">
        <v>12062</v>
      </c>
      <c r="Q1376" t="s">
        <v>12063</v>
      </c>
      <c r="R1376" s="2">
        <v>5118433</v>
      </c>
      <c r="S1376" s="37">
        <f>Tabla1[[#This Row],[Valor total]]/'T.C.'!$B$5</f>
        <v>1391.6348558999457</v>
      </c>
      <c r="T1376" t="s">
        <v>18</v>
      </c>
      <c r="U1376" t="s">
        <v>3</v>
      </c>
    </row>
    <row r="1377" spans="1:21" x14ac:dyDescent="0.25">
      <c r="A1377" t="s">
        <v>1079</v>
      </c>
      <c r="B1377" t="str">
        <f>LEFT(Tabla1[[#This Row],[Organización compras]],2)</f>
        <v>PE</v>
      </c>
      <c r="C1377" t="s">
        <v>681</v>
      </c>
      <c r="D1377">
        <v>802</v>
      </c>
      <c r="E1377" t="str">
        <f>VLOOKUP(Tabla1[[#This Row],[Grupo de compras]],'Grupo compras'!$A$1:$B$115,2,FALSE)</f>
        <v>PE Ops Mall</v>
      </c>
      <c r="F1377" t="s">
        <v>3394</v>
      </c>
      <c r="G1377" t="str">
        <f>LEFT(Tabla1[[#This Row],[Solicitud de pedido]],2)</f>
        <v>12</v>
      </c>
      <c r="H1377" t="s">
        <v>4096</v>
      </c>
      <c r="I1377" t="s">
        <v>88</v>
      </c>
      <c r="J1377" t="s">
        <v>4097</v>
      </c>
      <c r="K1377" t="s">
        <v>4098</v>
      </c>
      <c r="L1377" s="1">
        <v>46056</v>
      </c>
      <c r="M1377" t="s">
        <v>3398</v>
      </c>
      <c r="N1377" t="s">
        <v>1</v>
      </c>
      <c r="O1377" t="s">
        <v>0</v>
      </c>
      <c r="P1377" t="s">
        <v>4099</v>
      </c>
      <c r="Q1377" t="s">
        <v>4100</v>
      </c>
      <c r="R1377" s="2">
        <v>4800</v>
      </c>
      <c r="S1377" s="37">
        <f>Tabla1[[#This Row],[Valor total]]/'T.C.'!$B$2</f>
        <v>1391.304347826087</v>
      </c>
      <c r="T1377" t="s">
        <v>2</v>
      </c>
      <c r="U1377" t="s">
        <v>3</v>
      </c>
    </row>
    <row r="1378" spans="1:21" x14ac:dyDescent="0.25">
      <c r="A1378" t="s">
        <v>16</v>
      </c>
      <c r="B1378" t="str">
        <f>LEFT(Tabla1[[#This Row],[Organización compras]],2)</f>
        <v>PE</v>
      </c>
      <c r="C1378" t="s">
        <v>681</v>
      </c>
      <c r="D1378">
        <v>804</v>
      </c>
      <c r="E1378" t="str">
        <f>VLOOKUP(Tabla1[[#This Row],[Grupo de compras]],'Grupo compras'!$A$1:$B$115,2,FALSE)</f>
        <v>PE Marketing Mall</v>
      </c>
      <c r="F1378" t="s">
        <v>1158</v>
      </c>
      <c r="G1378" t="str">
        <f>LEFT(Tabla1[[#This Row],[Solicitud de pedido]],2)</f>
        <v>12</v>
      </c>
      <c r="H1378" t="s">
        <v>4101</v>
      </c>
      <c r="I1378" t="s">
        <v>88</v>
      </c>
      <c r="J1378" t="s">
        <v>4102</v>
      </c>
      <c r="K1378" t="s">
        <v>4103</v>
      </c>
      <c r="L1378" s="1">
        <v>46077</v>
      </c>
      <c r="M1378" t="s">
        <v>819</v>
      </c>
      <c r="N1378" t="s">
        <v>1</v>
      </c>
      <c r="O1378" t="s">
        <v>0</v>
      </c>
      <c r="P1378" t="s">
        <v>4104</v>
      </c>
      <c r="Q1378" t="s">
        <v>4105</v>
      </c>
      <c r="R1378" s="2">
        <v>4800</v>
      </c>
      <c r="S1378" s="37">
        <f>Tabla1[[#This Row],[Valor total]]/'T.C.'!$B$2</f>
        <v>1391.304347826087</v>
      </c>
      <c r="T1378" t="s">
        <v>2</v>
      </c>
      <c r="U1378" t="s">
        <v>3</v>
      </c>
    </row>
    <row r="1379" spans="1:21" x14ac:dyDescent="0.25">
      <c r="A1379" t="s">
        <v>12</v>
      </c>
      <c r="B1379" t="str">
        <f>LEFT(Tabla1[[#This Row],[Organización compras]],2)</f>
        <v>PE</v>
      </c>
      <c r="C1379" t="s">
        <v>340</v>
      </c>
      <c r="D1379">
        <v>914</v>
      </c>
      <c r="E1379" t="str">
        <f>VLOOKUP(Tabla1[[#This Row],[Grupo de compras]],'Grupo compras'!$A$1:$B$115,2,FALSE)</f>
        <v>Corp Explo. TI</v>
      </c>
      <c r="F1379" t="s">
        <v>1144</v>
      </c>
      <c r="G1379" t="str">
        <f>LEFT(Tabla1[[#This Row],[Solicitud de pedido]],2)</f>
        <v>14</v>
      </c>
      <c r="H1379" t="s">
        <v>2939</v>
      </c>
      <c r="I1379" t="s">
        <v>89</v>
      </c>
      <c r="J1379" t="s">
        <v>2940</v>
      </c>
      <c r="K1379" t="s">
        <v>2941</v>
      </c>
      <c r="L1379" s="1">
        <v>46071</v>
      </c>
      <c r="M1379" t="s">
        <v>1144</v>
      </c>
      <c r="N1379" t="s">
        <v>46</v>
      </c>
      <c r="O1379" t="s">
        <v>5</v>
      </c>
      <c r="P1379" t="s">
        <v>1271</v>
      </c>
      <c r="Q1379" t="s">
        <v>1272</v>
      </c>
      <c r="R1379" s="2">
        <v>4800</v>
      </c>
      <c r="S1379" s="37">
        <f>Tabla1[[#This Row],[Valor total]]/'T.C.'!$B$2</f>
        <v>1391.304347826087</v>
      </c>
      <c r="T1379" t="s">
        <v>2</v>
      </c>
      <c r="U1379" t="s">
        <v>3</v>
      </c>
    </row>
    <row r="1380" spans="1:21" x14ac:dyDescent="0.25">
      <c r="A1380" t="s">
        <v>12</v>
      </c>
      <c r="B1380" t="str">
        <f>LEFT(Tabla1[[#This Row],[Organización compras]],2)</f>
        <v>PE</v>
      </c>
      <c r="C1380" t="s">
        <v>340</v>
      </c>
      <c r="D1380">
        <v>914</v>
      </c>
      <c r="E1380" t="str">
        <f>VLOOKUP(Tabla1[[#This Row],[Grupo de compras]],'Grupo compras'!$A$1:$B$115,2,FALSE)</f>
        <v>Corp Explo. TI</v>
      </c>
      <c r="F1380" t="s">
        <v>1144</v>
      </c>
      <c r="G1380" t="str">
        <f>LEFT(Tabla1[[#This Row],[Solicitud de pedido]],2)</f>
        <v>14</v>
      </c>
      <c r="H1380" t="s">
        <v>2939</v>
      </c>
      <c r="I1380" t="s">
        <v>99</v>
      </c>
      <c r="J1380" t="s">
        <v>2940</v>
      </c>
      <c r="K1380" t="s">
        <v>2941</v>
      </c>
      <c r="L1380" s="1">
        <v>46071</v>
      </c>
      <c r="M1380" t="s">
        <v>1144</v>
      </c>
      <c r="N1380" t="s">
        <v>46</v>
      </c>
      <c r="O1380" t="s">
        <v>5</v>
      </c>
      <c r="P1380" t="s">
        <v>1271</v>
      </c>
      <c r="Q1380" t="s">
        <v>1272</v>
      </c>
      <c r="R1380" s="2">
        <v>4800</v>
      </c>
      <c r="S1380" s="37">
        <f>Tabla1[[#This Row],[Valor total]]/'T.C.'!$B$2</f>
        <v>1391.304347826087</v>
      </c>
      <c r="T1380" t="s">
        <v>2</v>
      </c>
      <c r="U1380" t="s">
        <v>3</v>
      </c>
    </row>
    <row r="1381" spans="1:21" x14ac:dyDescent="0.25">
      <c r="A1381" t="s">
        <v>12</v>
      </c>
      <c r="B1381" t="str">
        <f>LEFT(Tabla1[[#This Row],[Organización compras]],2)</f>
        <v>PE</v>
      </c>
      <c r="C1381" t="s">
        <v>340</v>
      </c>
      <c r="D1381">
        <v>914</v>
      </c>
      <c r="E1381" t="str">
        <f>VLOOKUP(Tabla1[[#This Row],[Grupo de compras]],'Grupo compras'!$A$1:$B$115,2,FALSE)</f>
        <v>Corp Explo. TI</v>
      </c>
      <c r="F1381" t="s">
        <v>1144</v>
      </c>
      <c r="G1381" t="str">
        <f>LEFT(Tabla1[[#This Row],[Solicitud de pedido]],2)</f>
        <v>14</v>
      </c>
      <c r="H1381" t="s">
        <v>2939</v>
      </c>
      <c r="I1381" t="s">
        <v>100</v>
      </c>
      <c r="J1381" t="s">
        <v>2940</v>
      </c>
      <c r="K1381" t="s">
        <v>2941</v>
      </c>
      <c r="L1381" s="1">
        <v>46071</v>
      </c>
      <c r="M1381" t="s">
        <v>1144</v>
      </c>
      <c r="N1381" t="s">
        <v>46</v>
      </c>
      <c r="O1381" t="s">
        <v>5</v>
      </c>
      <c r="P1381" t="s">
        <v>1271</v>
      </c>
      <c r="Q1381" t="s">
        <v>1272</v>
      </c>
      <c r="R1381" s="2">
        <v>4800</v>
      </c>
      <c r="S1381" s="37">
        <f>Tabla1[[#This Row],[Valor total]]/'T.C.'!$B$2</f>
        <v>1391.304347826087</v>
      </c>
      <c r="T1381" t="s">
        <v>2</v>
      </c>
      <c r="U1381" t="s">
        <v>3</v>
      </c>
    </row>
    <row r="1382" spans="1:21" x14ac:dyDescent="0.25">
      <c r="A1382" t="s">
        <v>12</v>
      </c>
      <c r="B1382" t="str">
        <f>LEFT(Tabla1[[#This Row],[Organización compras]],2)</f>
        <v>PE</v>
      </c>
      <c r="C1382" t="s">
        <v>340</v>
      </c>
      <c r="D1382">
        <v>914</v>
      </c>
      <c r="E1382" t="str">
        <f>VLOOKUP(Tabla1[[#This Row],[Grupo de compras]],'Grupo compras'!$A$1:$B$115,2,FALSE)</f>
        <v>Corp Explo. TI</v>
      </c>
      <c r="F1382" t="s">
        <v>1144</v>
      </c>
      <c r="G1382" t="str">
        <f>LEFT(Tabla1[[#This Row],[Solicitud de pedido]],2)</f>
        <v>14</v>
      </c>
      <c r="H1382" t="s">
        <v>2939</v>
      </c>
      <c r="I1382" t="s">
        <v>101</v>
      </c>
      <c r="J1382" t="s">
        <v>2940</v>
      </c>
      <c r="K1382" t="s">
        <v>2941</v>
      </c>
      <c r="L1382" s="1">
        <v>46071</v>
      </c>
      <c r="M1382" t="s">
        <v>1144</v>
      </c>
      <c r="N1382" t="s">
        <v>46</v>
      </c>
      <c r="O1382" t="s">
        <v>5</v>
      </c>
      <c r="P1382" t="s">
        <v>1271</v>
      </c>
      <c r="Q1382" t="s">
        <v>1272</v>
      </c>
      <c r="R1382" s="2">
        <v>4800</v>
      </c>
      <c r="S1382" s="37">
        <f>Tabla1[[#This Row],[Valor total]]/'T.C.'!$B$2</f>
        <v>1391.304347826087</v>
      </c>
      <c r="T1382" t="s">
        <v>2</v>
      </c>
      <c r="U1382" t="s">
        <v>3</v>
      </c>
    </row>
    <row r="1383" spans="1:21" x14ac:dyDescent="0.25">
      <c r="A1383" t="s">
        <v>12</v>
      </c>
      <c r="B1383" t="str">
        <f>LEFT(Tabla1[[#This Row],[Organización compras]],2)</f>
        <v>PE</v>
      </c>
      <c r="C1383" t="s">
        <v>340</v>
      </c>
      <c r="D1383">
        <v>914</v>
      </c>
      <c r="E1383" t="str">
        <f>VLOOKUP(Tabla1[[#This Row],[Grupo de compras]],'Grupo compras'!$A$1:$B$115,2,FALSE)</f>
        <v>Corp Explo. TI</v>
      </c>
      <c r="F1383" t="s">
        <v>1144</v>
      </c>
      <c r="G1383" t="str">
        <f>LEFT(Tabla1[[#This Row],[Solicitud de pedido]],2)</f>
        <v>14</v>
      </c>
      <c r="H1383" t="s">
        <v>2939</v>
      </c>
      <c r="I1383" t="s">
        <v>102</v>
      </c>
      <c r="J1383" t="s">
        <v>2940</v>
      </c>
      <c r="K1383" t="s">
        <v>2941</v>
      </c>
      <c r="L1383" s="1">
        <v>46071</v>
      </c>
      <c r="M1383" t="s">
        <v>1144</v>
      </c>
      <c r="N1383" t="s">
        <v>46</v>
      </c>
      <c r="O1383" t="s">
        <v>5</v>
      </c>
      <c r="P1383" t="s">
        <v>1271</v>
      </c>
      <c r="Q1383" t="s">
        <v>1272</v>
      </c>
      <c r="R1383" s="2">
        <v>4800</v>
      </c>
      <c r="S1383" s="37">
        <f>Tabla1[[#This Row],[Valor total]]/'T.C.'!$B$2</f>
        <v>1391.304347826087</v>
      </c>
      <c r="T1383" t="s">
        <v>2</v>
      </c>
      <c r="U1383" t="s">
        <v>3</v>
      </c>
    </row>
    <row r="1384" spans="1:21" x14ac:dyDescent="0.25">
      <c r="A1384" t="s">
        <v>12</v>
      </c>
      <c r="B1384" t="str">
        <f>LEFT(Tabla1[[#This Row],[Organización compras]],2)</f>
        <v>PE</v>
      </c>
      <c r="C1384" t="s">
        <v>340</v>
      </c>
      <c r="D1384">
        <v>914</v>
      </c>
      <c r="E1384" t="str">
        <f>VLOOKUP(Tabla1[[#This Row],[Grupo de compras]],'Grupo compras'!$A$1:$B$115,2,FALSE)</f>
        <v>Corp Explo. TI</v>
      </c>
      <c r="F1384" t="s">
        <v>1144</v>
      </c>
      <c r="G1384" t="str">
        <f>LEFT(Tabla1[[#This Row],[Solicitud de pedido]],2)</f>
        <v>14</v>
      </c>
      <c r="H1384" t="s">
        <v>2939</v>
      </c>
      <c r="I1384" t="s">
        <v>103</v>
      </c>
      <c r="J1384" t="s">
        <v>2940</v>
      </c>
      <c r="K1384" t="s">
        <v>2941</v>
      </c>
      <c r="L1384" s="1">
        <v>46071</v>
      </c>
      <c r="M1384" t="s">
        <v>1144</v>
      </c>
      <c r="N1384" t="s">
        <v>46</v>
      </c>
      <c r="O1384" t="s">
        <v>5</v>
      </c>
      <c r="P1384" t="s">
        <v>1271</v>
      </c>
      <c r="Q1384" t="s">
        <v>1272</v>
      </c>
      <c r="R1384" s="2">
        <v>4800</v>
      </c>
      <c r="S1384" s="37">
        <f>Tabla1[[#This Row],[Valor total]]/'T.C.'!$B$2</f>
        <v>1391.304347826087</v>
      </c>
      <c r="T1384" t="s">
        <v>2</v>
      </c>
      <c r="U1384" t="s">
        <v>3</v>
      </c>
    </row>
    <row r="1385" spans="1:21" x14ac:dyDescent="0.25">
      <c r="A1385" t="s">
        <v>12</v>
      </c>
      <c r="B1385" t="str">
        <f>LEFT(Tabla1[[#This Row],[Organización compras]],2)</f>
        <v>PE</v>
      </c>
      <c r="C1385" t="s">
        <v>340</v>
      </c>
      <c r="D1385">
        <v>914</v>
      </c>
      <c r="E1385" t="str">
        <f>VLOOKUP(Tabla1[[#This Row],[Grupo de compras]],'Grupo compras'!$A$1:$B$115,2,FALSE)</f>
        <v>Corp Explo. TI</v>
      </c>
      <c r="F1385" t="s">
        <v>1144</v>
      </c>
      <c r="G1385" t="str">
        <f>LEFT(Tabla1[[#This Row],[Solicitud de pedido]],2)</f>
        <v>14</v>
      </c>
      <c r="H1385" t="s">
        <v>2939</v>
      </c>
      <c r="I1385" t="s">
        <v>104</v>
      </c>
      <c r="J1385" t="s">
        <v>2940</v>
      </c>
      <c r="K1385" t="s">
        <v>2941</v>
      </c>
      <c r="L1385" s="1">
        <v>46071</v>
      </c>
      <c r="M1385" t="s">
        <v>1144</v>
      </c>
      <c r="N1385" t="s">
        <v>46</v>
      </c>
      <c r="O1385" t="s">
        <v>5</v>
      </c>
      <c r="P1385" t="s">
        <v>1271</v>
      </c>
      <c r="Q1385" t="s">
        <v>1272</v>
      </c>
      <c r="R1385" s="2">
        <v>4800</v>
      </c>
      <c r="S1385" s="37">
        <f>Tabla1[[#This Row],[Valor total]]/'T.C.'!$B$2</f>
        <v>1391.304347826087</v>
      </c>
      <c r="T1385" t="s">
        <v>2</v>
      </c>
      <c r="U1385" t="s">
        <v>3</v>
      </c>
    </row>
    <row r="1386" spans="1:21" x14ac:dyDescent="0.25">
      <c r="A1386" t="s">
        <v>12</v>
      </c>
      <c r="B1386" t="str">
        <f>LEFT(Tabla1[[#This Row],[Organización compras]],2)</f>
        <v>PE</v>
      </c>
      <c r="C1386" t="s">
        <v>340</v>
      </c>
      <c r="D1386">
        <v>914</v>
      </c>
      <c r="E1386" t="str">
        <f>VLOOKUP(Tabla1[[#This Row],[Grupo de compras]],'Grupo compras'!$A$1:$B$115,2,FALSE)</f>
        <v>Corp Explo. TI</v>
      </c>
      <c r="F1386" t="s">
        <v>1144</v>
      </c>
      <c r="G1386" t="str">
        <f>LEFT(Tabla1[[#This Row],[Solicitud de pedido]],2)</f>
        <v>14</v>
      </c>
      <c r="H1386" t="s">
        <v>2939</v>
      </c>
      <c r="I1386" t="s">
        <v>105</v>
      </c>
      <c r="J1386" t="s">
        <v>2940</v>
      </c>
      <c r="K1386" t="s">
        <v>2941</v>
      </c>
      <c r="L1386" s="1">
        <v>46071</v>
      </c>
      <c r="M1386" t="s">
        <v>1144</v>
      </c>
      <c r="N1386" t="s">
        <v>46</v>
      </c>
      <c r="O1386" t="s">
        <v>5</v>
      </c>
      <c r="P1386" t="s">
        <v>1271</v>
      </c>
      <c r="Q1386" t="s">
        <v>1272</v>
      </c>
      <c r="R1386" s="2">
        <v>4800</v>
      </c>
      <c r="S1386" s="37">
        <f>Tabla1[[#This Row],[Valor total]]/'T.C.'!$B$2</f>
        <v>1391.304347826087</v>
      </c>
      <c r="T1386" t="s">
        <v>2</v>
      </c>
      <c r="U1386" t="s">
        <v>3</v>
      </c>
    </row>
    <row r="1387" spans="1:21" x14ac:dyDescent="0.25">
      <c r="A1387" t="s">
        <v>12</v>
      </c>
      <c r="B1387" t="str">
        <f>LEFT(Tabla1[[#This Row],[Organización compras]],2)</f>
        <v>PE</v>
      </c>
      <c r="C1387" t="s">
        <v>340</v>
      </c>
      <c r="D1387">
        <v>914</v>
      </c>
      <c r="E1387" t="str">
        <f>VLOOKUP(Tabla1[[#This Row],[Grupo de compras]],'Grupo compras'!$A$1:$B$115,2,FALSE)</f>
        <v>Corp Explo. TI</v>
      </c>
      <c r="F1387" t="s">
        <v>1144</v>
      </c>
      <c r="G1387" t="str">
        <f>LEFT(Tabla1[[#This Row],[Solicitud de pedido]],2)</f>
        <v>14</v>
      </c>
      <c r="H1387" t="s">
        <v>2939</v>
      </c>
      <c r="I1387" t="s">
        <v>106</v>
      </c>
      <c r="J1387" t="s">
        <v>2940</v>
      </c>
      <c r="K1387" t="s">
        <v>2941</v>
      </c>
      <c r="L1387" s="1">
        <v>46071</v>
      </c>
      <c r="M1387" t="s">
        <v>1144</v>
      </c>
      <c r="N1387" t="s">
        <v>46</v>
      </c>
      <c r="O1387" t="s">
        <v>5</v>
      </c>
      <c r="P1387" t="s">
        <v>1271</v>
      </c>
      <c r="Q1387" t="s">
        <v>1272</v>
      </c>
      <c r="R1387" s="2">
        <v>4800</v>
      </c>
      <c r="S1387" s="37">
        <f>Tabla1[[#This Row],[Valor total]]/'T.C.'!$B$2</f>
        <v>1391.304347826087</v>
      </c>
      <c r="T1387" t="s">
        <v>2</v>
      </c>
      <c r="U1387" t="s">
        <v>3</v>
      </c>
    </row>
    <row r="1388" spans="1:21" x14ac:dyDescent="0.25">
      <c r="A1388" t="s">
        <v>12</v>
      </c>
      <c r="B1388" t="str">
        <f>LEFT(Tabla1[[#This Row],[Organización compras]],2)</f>
        <v>PE</v>
      </c>
      <c r="C1388" t="s">
        <v>340</v>
      </c>
      <c r="D1388">
        <v>914</v>
      </c>
      <c r="E1388" t="str">
        <f>VLOOKUP(Tabla1[[#This Row],[Grupo de compras]],'Grupo compras'!$A$1:$B$115,2,FALSE)</f>
        <v>Corp Explo. TI</v>
      </c>
      <c r="F1388" t="s">
        <v>1144</v>
      </c>
      <c r="G1388" t="str">
        <f>LEFT(Tabla1[[#This Row],[Solicitud de pedido]],2)</f>
        <v>14</v>
      </c>
      <c r="H1388" t="s">
        <v>2939</v>
      </c>
      <c r="I1388" t="s">
        <v>107</v>
      </c>
      <c r="J1388" t="s">
        <v>2940</v>
      </c>
      <c r="K1388" t="s">
        <v>2941</v>
      </c>
      <c r="L1388" s="1">
        <v>46071</v>
      </c>
      <c r="M1388" t="s">
        <v>1144</v>
      </c>
      <c r="N1388" t="s">
        <v>46</v>
      </c>
      <c r="O1388" t="s">
        <v>5</v>
      </c>
      <c r="P1388" t="s">
        <v>1271</v>
      </c>
      <c r="Q1388" t="s">
        <v>1272</v>
      </c>
      <c r="R1388" s="2">
        <v>4800</v>
      </c>
      <c r="S1388" s="37">
        <f>Tabla1[[#This Row],[Valor total]]/'T.C.'!$B$2</f>
        <v>1391.304347826087</v>
      </c>
      <c r="T1388" t="s">
        <v>2</v>
      </c>
      <c r="U1388" t="s">
        <v>3</v>
      </c>
    </row>
    <row r="1389" spans="1:21" x14ac:dyDescent="0.25">
      <c r="A1389" t="s">
        <v>64</v>
      </c>
      <c r="B1389" t="str">
        <f>LEFT(Tabla1[[#This Row],[Organización compras]],2)</f>
        <v>CO</v>
      </c>
      <c r="C1389" t="s">
        <v>338</v>
      </c>
      <c r="D1389">
        <v>702</v>
      </c>
      <c r="E1389" t="str">
        <f>VLOOKUP(Tabla1[[#This Row],[Grupo de compras]],'Grupo compras'!$A$1:$B$115,2,FALSE)</f>
        <v>CO Ops Mall</v>
      </c>
      <c r="F1389" t="s">
        <v>1091</v>
      </c>
      <c r="G1389" t="str">
        <f>LEFT(Tabla1[[#This Row],[Solicitud de pedido]],2)</f>
        <v>12</v>
      </c>
      <c r="H1389" t="s">
        <v>4106</v>
      </c>
      <c r="I1389" t="s">
        <v>89</v>
      </c>
      <c r="J1389" t="s">
        <v>4107</v>
      </c>
      <c r="K1389" t="s">
        <v>4108</v>
      </c>
      <c r="L1389" s="1">
        <v>46086</v>
      </c>
      <c r="M1389" t="s">
        <v>1533</v>
      </c>
      <c r="N1389" t="s">
        <v>1</v>
      </c>
      <c r="O1389" t="s">
        <v>0</v>
      </c>
      <c r="P1389" t="s">
        <v>154</v>
      </c>
      <c r="Q1389" t="s">
        <v>155</v>
      </c>
      <c r="R1389" s="2">
        <v>5107286</v>
      </c>
      <c r="S1389" s="37">
        <f>Tabla1[[#This Row],[Valor total]]/'T.C.'!$B$5</f>
        <v>1388.6041326808047</v>
      </c>
      <c r="T1389" t="s">
        <v>18</v>
      </c>
      <c r="U1389" t="s">
        <v>3</v>
      </c>
    </row>
    <row r="1390" spans="1:21" x14ac:dyDescent="0.25">
      <c r="A1390" t="s">
        <v>12</v>
      </c>
      <c r="B1390" t="str">
        <f>LEFT(Tabla1[[#This Row],[Organización compras]],2)</f>
        <v>PE</v>
      </c>
      <c r="C1390" t="s">
        <v>340</v>
      </c>
      <c r="D1390">
        <v>802</v>
      </c>
      <c r="E1390" t="str">
        <f>VLOOKUP(Tabla1[[#This Row],[Grupo de compras]],'Grupo compras'!$A$1:$B$115,2,FALSE)</f>
        <v>PE Ops Mall</v>
      </c>
      <c r="F1390" t="s">
        <v>13</v>
      </c>
      <c r="G1390" t="str">
        <f>LEFT(Tabla1[[#This Row],[Solicitud de pedido]],2)</f>
        <v>12</v>
      </c>
      <c r="H1390" t="s">
        <v>4109</v>
      </c>
      <c r="I1390" t="s">
        <v>88</v>
      </c>
      <c r="J1390" t="s">
        <v>4110</v>
      </c>
      <c r="K1390" t="s">
        <v>4111</v>
      </c>
      <c r="L1390" s="1">
        <v>46071</v>
      </c>
      <c r="M1390" t="s">
        <v>14</v>
      </c>
      <c r="N1390" t="s">
        <v>1</v>
      </c>
      <c r="O1390" t="s">
        <v>0</v>
      </c>
      <c r="P1390" t="s">
        <v>1011</v>
      </c>
      <c r="Q1390" t="s">
        <v>1012</v>
      </c>
      <c r="R1390" s="2">
        <v>4788.7299999999996</v>
      </c>
      <c r="S1390" s="37">
        <f>Tabla1[[#This Row],[Valor total]]/'T.C.'!$B$2</f>
        <v>1388.0376811594201</v>
      </c>
      <c r="T1390" t="s">
        <v>2</v>
      </c>
      <c r="U1390" t="s">
        <v>3</v>
      </c>
    </row>
    <row r="1391" spans="1:21" x14ac:dyDescent="0.25">
      <c r="A1391" t="s">
        <v>7</v>
      </c>
      <c r="B1391" t="str">
        <f>LEFT(Tabla1[[#This Row],[Organización compras]],2)</f>
        <v>CL</v>
      </c>
      <c r="C1391" t="s">
        <v>339</v>
      </c>
      <c r="D1391">
        <v>914</v>
      </c>
      <c r="E1391" t="str">
        <f>VLOOKUP(Tabla1[[#This Row],[Grupo de compras]],'Grupo compras'!$A$1:$B$115,2,FALSE)</f>
        <v>Corp Explo. TI</v>
      </c>
      <c r="F1391" t="s">
        <v>8</v>
      </c>
      <c r="G1391" t="str">
        <f>LEFT(Tabla1[[#This Row],[Solicitud de pedido]],2)</f>
        <v>12</v>
      </c>
      <c r="H1391" t="s">
        <v>4112</v>
      </c>
      <c r="I1391" t="s">
        <v>88</v>
      </c>
      <c r="J1391" t="s">
        <v>4113</v>
      </c>
      <c r="K1391" t="s">
        <v>4114</v>
      </c>
      <c r="L1391" s="1">
        <v>46029</v>
      </c>
      <c r="M1391" t="s">
        <v>8</v>
      </c>
      <c r="N1391" t="s">
        <v>1</v>
      </c>
      <c r="O1391" t="s">
        <v>5</v>
      </c>
      <c r="P1391" t="s">
        <v>4008</v>
      </c>
      <c r="Q1391" t="s">
        <v>4009</v>
      </c>
      <c r="R1391" s="2">
        <v>1284000</v>
      </c>
      <c r="S1391" s="37">
        <f>Tabla1[[#This Row],[Valor total]]/'T.C.'!$B$3</f>
        <v>1386.7138984588469</v>
      </c>
      <c r="T1391" t="s">
        <v>6</v>
      </c>
      <c r="U1391" t="s">
        <v>3</v>
      </c>
    </row>
    <row r="1392" spans="1:21" x14ac:dyDescent="0.25">
      <c r="A1392" t="s">
        <v>71</v>
      </c>
      <c r="B1392" t="str">
        <f>LEFT(Tabla1[[#This Row],[Organización compras]],2)</f>
        <v>CO</v>
      </c>
      <c r="C1392" t="s">
        <v>338</v>
      </c>
      <c r="D1392">
        <v>708</v>
      </c>
      <c r="E1392" t="str">
        <f>VLOOKUP(Tabla1[[#This Row],[Grupo de compras]],'Grupo compras'!$A$1:$B$115,2,FALSE)</f>
        <v>CO Sgcia Legal</v>
      </c>
      <c r="F1392" t="s">
        <v>3454</v>
      </c>
      <c r="G1392" t="str">
        <f>LEFT(Tabla1[[#This Row],[Solicitud de pedido]],2)</f>
        <v>13</v>
      </c>
      <c r="H1392" t="s">
        <v>3455</v>
      </c>
      <c r="I1392" t="s">
        <v>88</v>
      </c>
      <c r="J1392" t="s">
        <v>3456</v>
      </c>
      <c r="K1392" t="s">
        <v>4115</v>
      </c>
      <c r="L1392" s="1">
        <v>46090</v>
      </c>
      <c r="M1392" t="s">
        <v>3458</v>
      </c>
      <c r="N1392" t="s">
        <v>45</v>
      </c>
      <c r="O1392" t="s">
        <v>0</v>
      </c>
      <c r="P1392" t="s">
        <v>3459</v>
      </c>
      <c r="Q1392" t="s">
        <v>3460</v>
      </c>
      <c r="R1392" s="2">
        <v>5099000</v>
      </c>
      <c r="S1392" s="37">
        <f>Tabla1[[#This Row],[Valor total]]/'T.C.'!$B$5</f>
        <v>1386.3512778684067</v>
      </c>
      <c r="T1392" t="s">
        <v>18</v>
      </c>
      <c r="U1392" t="s">
        <v>3</v>
      </c>
    </row>
    <row r="1393" spans="1:21" x14ac:dyDescent="0.25">
      <c r="A1393" t="s">
        <v>17</v>
      </c>
      <c r="B1393" t="str">
        <f>LEFT(Tabla1[[#This Row],[Organización compras]],2)</f>
        <v>CO</v>
      </c>
      <c r="C1393" t="s">
        <v>338</v>
      </c>
      <c r="D1393">
        <v>708</v>
      </c>
      <c r="E1393" t="str">
        <f>VLOOKUP(Tabla1[[#This Row],[Grupo de compras]],'Grupo compras'!$A$1:$B$115,2,FALSE)</f>
        <v>CO Sgcia Legal</v>
      </c>
      <c r="F1393" t="s">
        <v>12996</v>
      </c>
      <c r="H1393" t="s">
        <v>12997</v>
      </c>
      <c r="I1393" t="s">
        <v>88</v>
      </c>
      <c r="J1393" t="s">
        <v>12998</v>
      </c>
      <c r="K1393" t="s">
        <v>4115</v>
      </c>
      <c r="L1393" s="1">
        <v>46099</v>
      </c>
      <c r="M1393" t="s">
        <v>3458</v>
      </c>
      <c r="N1393" t="s">
        <v>45</v>
      </c>
      <c r="O1393" t="s">
        <v>0</v>
      </c>
      <c r="P1393" t="s">
        <v>3459</v>
      </c>
      <c r="Q1393" t="s">
        <v>3460</v>
      </c>
      <c r="R1393" s="2">
        <v>5099000</v>
      </c>
      <c r="S1393" s="37">
        <f>Tabla1[[#This Row],[Valor total]]/'T.C.'!$B$5</f>
        <v>1386.3512778684067</v>
      </c>
      <c r="T1393" t="s">
        <v>18</v>
      </c>
      <c r="U1393" t="s">
        <v>3</v>
      </c>
    </row>
    <row r="1394" spans="1:21" x14ac:dyDescent="0.25">
      <c r="A1394" t="s">
        <v>31</v>
      </c>
      <c r="B1394" t="str">
        <f>LEFT(Tabla1[[#This Row],[Organización compras]],2)</f>
        <v>CO</v>
      </c>
      <c r="C1394" t="s">
        <v>338</v>
      </c>
      <c r="D1394">
        <v>702</v>
      </c>
      <c r="E1394" t="str">
        <f>VLOOKUP(Tabla1[[#This Row],[Grupo de compras]],'Grupo compras'!$A$1:$B$115,2,FALSE)</f>
        <v>CO Ops Mall</v>
      </c>
      <c r="F1394" t="s">
        <v>210</v>
      </c>
      <c r="H1394" t="s">
        <v>12011</v>
      </c>
      <c r="I1394" t="s">
        <v>88</v>
      </c>
      <c r="J1394" t="s">
        <v>12012</v>
      </c>
      <c r="K1394" t="s">
        <v>12013</v>
      </c>
      <c r="L1394" s="1">
        <v>46094</v>
      </c>
      <c r="M1394" t="s">
        <v>32</v>
      </c>
      <c r="N1394" t="s">
        <v>1</v>
      </c>
      <c r="O1394" t="s">
        <v>0</v>
      </c>
      <c r="P1394" t="s">
        <v>12014</v>
      </c>
      <c r="Q1394" t="s">
        <v>12015</v>
      </c>
      <c r="R1394" s="2">
        <v>5087374</v>
      </c>
      <c r="S1394" s="37">
        <f>Tabla1[[#This Row],[Valor total]]/'T.C.'!$B$5</f>
        <v>1383.1903208265362</v>
      </c>
      <c r="T1394" t="s">
        <v>18</v>
      </c>
      <c r="U1394" t="s">
        <v>3</v>
      </c>
    </row>
    <row r="1395" spans="1:21" x14ac:dyDescent="0.25">
      <c r="A1395" t="s">
        <v>1239</v>
      </c>
      <c r="B1395" t="str">
        <f>LEFT(Tabla1[[#This Row],[Organización compras]],2)</f>
        <v>PE</v>
      </c>
      <c r="C1395" t="s">
        <v>340</v>
      </c>
      <c r="D1395">
        <v>804</v>
      </c>
      <c r="E1395" t="str">
        <f>VLOOKUP(Tabla1[[#This Row],[Grupo de compras]],'Grupo compras'!$A$1:$B$115,2,FALSE)</f>
        <v>PE Marketing Mall</v>
      </c>
      <c r="F1395" t="s">
        <v>2454</v>
      </c>
      <c r="G1395" t="str">
        <f>LEFT(Tabla1[[#This Row],[Solicitud de pedido]],2)</f>
        <v>12</v>
      </c>
      <c r="H1395" t="s">
        <v>4116</v>
      </c>
      <c r="I1395" t="s">
        <v>88</v>
      </c>
      <c r="J1395" t="s">
        <v>4117</v>
      </c>
      <c r="K1395" t="s">
        <v>4118</v>
      </c>
      <c r="L1395" s="1">
        <v>46058</v>
      </c>
      <c r="M1395" t="s">
        <v>485</v>
      </c>
      <c r="N1395" t="s">
        <v>1</v>
      </c>
      <c r="O1395" t="s">
        <v>0</v>
      </c>
      <c r="P1395" t="s">
        <v>2458</v>
      </c>
      <c r="Q1395" t="s">
        <v>2459</v>
      </c>
      <c r="R1395" s="2">
        <v>4762</v>
      </c>
      <c r="S1395" s="37">
        <f>Tabla1[[#This Row],[Valor total]]/'T.C.'!$B$2</f>
        <v>1380.2898550724638</v>
      </c>
      <c r="T1395" t="s">
        <v>2</v>
      </c>
      <c r="U1395" t="s">
        <v>3</v>
      </c>
    </row>
    <row r="1396" spans="1:21" x14ac:dyDescent="0.25">
      <c r="A1396" t="s">
        <v>717</v>
      </c>
      <c r="B1396" t="str">
        <f>LEFT(Tabla1[[#This Row],[Organización compras]],2)</f>
        <v>PE</v>
      </c>
      <c r="C1396" t="s">
        <v>340</v>
      </c>
      <c r="D1396">
        <v>804</v>
      </c>
      <c r="E1396" t="str">
        <f>VLOOKUP(Tabla1[[#This Row],[Grupo de compras]],'Grupo compras'!$A$1:$B$115,2,FALSE)</f>
        <v>PE Marketing Mall</v>
      </c>
      <c r="F1396" t="s">
        <v>718</v>
      </c>
      <c r="H1396" t="s">
        <v>4119</v>
      </c>
      <c r="I1396" t="s">
        <v>88</v>
      </c>
      <c r="J1396" t="s">
        <v>4120</v>
      </c>
      <c r="K1396" t="s">
        <v>721</v>
      </c>
      <c r="L1396" s="1">
        <v>46092</v>
      </c>
      <c r="M1396" t="s">
        <v>400</v>
      </c>
      <c r="N1396" t="s">
        <v>1</v>
      </c>
      <c r="O1396" t="s">
        <v>67</v>
      </c>
      <c r="P1396" t="s">
        <v>4121</v>
      </c>
      <c r="Q1396" t="s">
        <v>4122</v>
      </c>
      <c r="R1396" s="2">
        <v>4750</v>
      </c>
      <c r="S1396" s="37">
        <f>Tabla1[[#This Row],[Valor total]]/'T.C.'!$B$2</f>
        <v>1376.8115942028985</v>
      </c>
      <c r="T1396" t="s">
        <v>2</v>
      </c>
      <c r="U1396" t="s">
        <v>3</v>
      </c>
    </row>
    <row r="1397" spans="1:21" x14ac:dyDescent="0.25">
      <c r="A1397" t="s">
        <v>4</v>
      </c>
      <c r="B1397" t="str">
        <f>LEFT(Tabla1[[#This Row],[Organización compras]],2)</f>
        <v>CL</v>
      </c>
      <c r="C1397" t="s">
        <v>339</v>
      </c>
      <c r="D1397">
        <v>604</v>
      </c>
      <c r="E1397" t="str">
        <f>VLOOKUP(Tabla1[[#This Row],[Grupo de compras]],'Grupo compras'!$A$1:$B$115,2,FALSE)</f>
        <v>CL Marketing Mall</v>
      </c>
      <c r="F1397" t="s">
        <v>60</v>
      </c>
      <c r="H1397" t="s">
        <v>11792</v>
      </c>
      <c r="I1397" t="s">
        <v>88</v>
      </c>
      <c r="J1397" t="s">
        <v>11793</v>
      </c>
      <c r="K1397" t="s">
        <v>11794</v>
      </c>
      <c r="L1397" s="1">
        <v>46093</v>
      </c>
      <c r="M1397" t="s">
        <v>60</v>
      </c>
      <c r="N1397" t="s">
        <v>1</v>
      </c>
      <c r="O1397" t="s">
        <v>0</v>
      </c>
      <c r="P1397" t="s">
        <v>1589</v>
      </c>
      <c r="Q1397" t="s">
        <v>1590</v>
      </c>
      <c r="R1397" s="2">
        <v>1270000</v>
      </c>
      <c r="S1397" s="37">
        <f>Tabla1[[#This Row],[Valor total]]/'T.C.'!$B$3</f>
        <v>1371.5939649865541</v>
      </c>
      <c r="T1397" t="s">
        <v>6</v>
      </c>
      <c r="U1397" t="s">
        <v>3</v>
      </c>
    </row>
    <row r="1398" spans="1:21" x14ac:dyDescent="0.25">
      <c r="A1398" t="s">
        <v>12</v>
      </c>
      <c r="B1398" t="str">
        <f>LEFT(Tabla1[[#This Row],[Organización compras]],2)</f>
        <v>PE</v>
      </c>
      <c r="C1398" t="s">
        <v>340</v>
      </c>
      <c r="D1398">
        <v>816</v>
      </c>
      <c r="E1398" t="str">
        <f>VLOOKUP(Tabla1[[#This Row],[Grupo de compras]],'Grupo compras'!$A$1:$B$115,2,FALSE)</f>
        <v>PE Sgcia Infra</v>
      </c>
      <c r="F1398" t="s">
        <v>376</v>
      </c>
      <c r="G1398" t="str">
        <f>LEFT(Tabla1[[#This Row],[Solicitud de pedido]],2)</f>
        <v>12</v>
      </c>
      <c r="H1398" t="s">
        <v>4123</v>
      </c>
      <c r="I1398" t="s">
        <v>88</v>
      </c>
      <c r="J1398" t="s">
        <v>4124</v>
      </c>
      <c r="K1398" t="s">
        <v>4125</v>
      </c>
      <c r="L1398" s="1">
        <v>46078</v>
      </c>
      <c r="M1398" t="s">
        <v>400</v>
      </c>
      <c r="N1398" t="s">
        <v>1</v>
      </c>
      <c r="O1398" t="s">
        <v>5</v>
      </c>
      <c r="P1398" t="s">
        <v>68</v>
      </c>
      <c r="Q1398" t="s">
        <v>69</v>
      </c>
      <c r="R1398" s="2">
        <v>4720</v>
      </c>
      <c r="S1398" s="37">
        <f>Tabla1[[#This Row],[Valor total]]/'T.C.'!$B$2</f>
        <v>1368.1159420289855</v>
      </c>
      <c r="T1398" t="s">
        <v>2</v>
      </c>
      <c r="U1398" t="s">
        <v>3</v>
      </c>
    </row>
    <row r="1399" spans="1:21" x14ac:dyDescent="0.25">
      <c r="A1399" t="s">
        <v>12</v>
      </c>
      <c r="B1399" t="str">
        <f>LEFT(Tabla1[[#This Row],[Organización compras]],2)</f>
        <v>PE</v>
      </c>
      <c r="C1399" t="s">
        <v>340</v>
      </c>
      <c r="D1399">
        <v>816</v>
      </c>
      <c r="E1399" t="str">
        <f>VLOOKUP(Tabla1[[#This Row],[Grupo de compras]],'Grupo compras'!$A$1:$B$115,2,FALSE)</f>
        <v>PE Sgcia Infra</v>
      </c>
      <c r="F1399" t="s">
        <v>376</v>
      </c>
      <c r="G1399" t="str">
        <f>LEFT(Tabla1[[#This Row],[Solicitud de pedido]],2)</f>
        <v>12</v>
      </c>
      <c r="H1399" t="s">
        <v>4126</v>
      </c>
      <c r="I1399" t="s">
        <v>88</v>
      </c>
      <c r="J1399" t="s">
        <v>4127</v>
      </c>
      <c r="K1399" t="s">
        <v>4128</v>
      </c>
      <c r="L1399" s="1">
        <v>46078</v>
      </c>
      <c r="M1399" t="s">
        <v>400</v>
      </c>
      <c r="N1399" t="s">
        <v>1</v>
      </c>
      <c r="O1399" t="s">
        <v>5</v>
      </c>
      <c r="P1399" t="s">
        <v>68</v>
      </c>
      <c r="Q1399" t="s">
        <v>69</v>
      </c>
      <c r="R1399" s="2">
        <v>4720</v>
      </c>
      <c r="S1399" s="37">
        <f>Tabla1[[#This Row],[Valor total]]/'T.C.'!$B$2</f>
        <v>1368.1159420289855</v>
      </c>
      <c r="T1399" t="s">
        <v>2</v>
      </c>
      <c r="U1399" t="s">
        <v>3</v>
      </c>
    </row>
    <row r="1400" spans="1:21" x14ac:dyDescent="0.25">
      <c r="A1400" t="s">
        <v>717</v>
      </c>
      <c r="B1400" t="str">
        <f>LEFT(Tabla1[[#This Row],[Organización compras]],2)</f>
        <v>PE</v>
      </c>
      <c r="C1400" t="s">
        <v>340</v>
      </c>
      <c r="D1400">
        <v>801</v>
      </c>
      <c r="E1400" t="str">
        <f>VLOOKUP(Tabla1[[#This Row],[Grupo de compras]],'Grupo compras'!$A$1:$B$115,2,FALSE)</f>
        <v>PE Center Manager</v>
      </c>
      <c r="F1400" t="s">
        <v>1233</v>
      </c>
      <c r="G1400" t="str">
        <f>LEFT(Tabla1[[#This Row],[Solicitud de pedido]],2)</f>
        <v>12</v>
      </c>
      <c r="H1400" t="s">
        <v>4129</v>
      </c>
      <c r="I1400" t="s">
        <v>88</v>
      </c>
      <c r="J1400" t="s">
        <v>4130</v>
      </c>
      <c r="K1400" t="s">
        <v>4131</v>
      </c>
      <c r="L1400" s="1">
        <v>46048</v>
      </c>
      <c r="M1400" t="s">
        <v>819</v>
      </c>
      <c r="N1400" t="s">
        <v>1</v>
      </c>
      <c r="O1400" t="s">
        <v>0</v>
      </c>
      <c r="P1400" t="s">
        <v>1011</v>
      </c>
      <c r="Q1400" t="s">
        <v>1012</v>
      </c>
      <c r="R1400" s="2">
        <v>4716.5600000000004</v>
      </c>
      <c r="S1400" s="37">
        <f>Tabla1[[#This Row],[Valor total]]/'T.C.'!$B$2</f>
        <v>1367.1188405797102</v>
      </c>
      <c r="T1400" t="s">
        <v>2</v>
      </c>
      <c r="U1400" t="s">
        <v>3</v>
      </c>
    </row>
    <row r="1401" spans="1:21" x14ac:dyDescent="0.25">
      <c r="A1401" t="s">
        <v>925</v>
      </c>
      <c r="B1401" t="str">
        <f>LEFT(Tabla1[[#This Row],[Organización compras]],2)</f>
        <v>PE</v>
      </c>
      <c r="C1401" t="s">
        <v>340</v>
      </c>
      <c r="D1401">
        <v>803</v>
      </c>
      <c r="E1401" t="str">
        <f>VLOOKUP(Tabla1[[#This Row],[Grupo de compras]],'Grupo compras'!$A$1:$B$115,2,FALSE)</f>
        <v>PE Ops Out/Strips</v>
      </c>
      <c r="F1401" t="s">
        <v>926</v>
      </c>
      <c r="G1401" t="str">
        <f>LEFT(Tabla1[[#This Row],[Solicitud de pedido]],2)</f>
        <v>12</v>
      </c>
      <c r="H1401" t="s">
        <v>4132</v>
      </c>
      <c r="I1401" t="s">
        <v>88</v>
      </c>
      <c r="J1401" t="s">
        <v>4133</v>
      </c>
      <c r="K1401" t="s">
        <v>4134</v>
      </c>
      <c r="L1401" s="1">
        <v>46045</v>
      </c>
      <c r="M1401" t="s">
        <v>930</v>
      </c>
      <c r="N1401" t="s">
        <v>1</v>
      </c>
      <c r="O1401" t="s">
        <v>0</v>
      </c>
      <c r="P1401" t="s">
        <v>1237</v>
      </c>
      <c r="Q1401" t="s">
        <v>1238</v>
      </c>
      <c r="R1401" s="2">
        <v>4694.45</v>
      </c>
      <c r="S1401" s="37">
        <f>Tabla1[[#This Row],[Valor total]]/'T.C.'!$B$2</f>
        <v>1360.710144927536</v>
      </c>
      <c r="T1401" t="s">
        <v>2</v>
      </c>
      <c r="U1401" t="s">
        <v>3</v>
      </c>
    </row>
    <row r="1402" spans="1:21" x14ac:dyDescent="0.25">
      <c r="A1402" t="s">
        <v>17</v>
      </c>
      <c r="B1402" t="str">
        <f>LEFT(Tabla1[[#This Row],[Organización compras]],2)</f>
        <v>CO</v>
      </c>
      <c r="C1402" t="s">
        <v>338</v>
      </c>
      <c r="D1402">
        <v>707</v>
      </c>
      <c r="E1402" t="str">
        <f>VLOOKUP(Tabla1[[#This Row],[Grupo de compras]],'Grupo compras'!$A$1:$B$115,2,FALSE)</f>
        <v>CO Desarrollo</v>
      </c>
      <c r="F1402" t="s">
        <v>1200</v>
      </c>
      <c r="G1402" t="str">
        <f>LEFT(Tabla1[[#This Row],[Solicitud de pedido]],2)</f>
        <v>12</v>
      </c>
      <c r="H1402" t="s">
        <v>4135</v>
      </c>
      <c r="I1402" t="s">
        <v>88</v>
      </c>
      <c r="J1402" t="s">
        <v>4136</v>
      </c>
      <c r="K1402" t="s">
        <v>4137</v>
      </c>
      <c r="L1402" s="1">
        <v>46052</v>
      </c>
      <c r="M1402" t="s">
        <v>706</v>
      </c>
      <c r="N1402" t="s">
        <v>1</v>
      </c>
      <c r="O1402" t="s">
        <v>0</v>
      </c>
      <c r="P1402" t="s">
        <v>4138</v>
      </c>
      <c r="Q1402" t="s">
        <v>4139</v>
      </c>
      <c r="R1402" s="2">
        <v>5000000</v>
      </c>
      <c r="S1402" s="37">
        <f>Tabla1[[#This Row],[Valor total]]/'T.C.'!$B$5</f>
        <v>1359.4344752582927</v>
      </c>
      <c r="T1402" t="s">
        <v>18</v>
      </c>
      <c r="U1402" t="s">
        <v>3</v>
      </c>
    </row>
    <row r="1403" spans="1:21" x14ac:dyDescent="0.25">
      <c r="A1403" t="s">
        <v>61</v>
      </c>
      <c r="B1403" t="str">
        <f>LEFT(Tabla1[[#This Row],[Organización compras]],2)</f>
        <v>CO</v>
      </c>
      <c r="C1403" t="s">
        <v>338</v>
      </c>
      <c r="D1403">
        <v>703</v>
      </c>
      <c r="E1403" t="str">
        <f>VLOOKUP(Tabla1[[#This Row],[Grupo de compras]],'Grupo compras'!$A$1:$B$115,2,FALSE)</f>
        <v>CO Ops Out/Strip</v>
      </c>
      <c r="F1403" t="s">
        <v>62</v>
      </c>
      <c r="H1403" t="s">
        <v>12837</v>
      </c>
      <c r="I1403" t="s">
        <v>88</v>
      </c>
      <c r="J1403" t="s">
        <v>12838</v>
      </c>
      <c r="K1403" t="s">
        <v>12839</v>
      </c>
      <c r="L1403" s="1">
        <v>46099</v>
      </c>
      <c r="M1403" t="s">
        <v>62</v>
      </c>
      <c r="N1403" t="s">
        <v>1</v>
      </c>
      <c r="O1403" t="s">
        <v>0</v>
      </c>
      <c r="P1403" t="s">
        <v>5558</v>
      </c>
      <c r="Q1403" t="s">
        <v>5559</v>
      </c>
      <c r="R1403" s="2">
        <v>4966440</v>
      </c>
      <c r="S1403" s="37">
        <f>Tabla1[[#This Row],[Valor total]]/'T.C.'!$B$5</f>
        <v>1350.3099510603588</v>
      </c>
      <c r="T1403" t="s">
        <v>18</v>
      </c>
      <c r="U1403" t="s">
        <v>3</v>
      </c>
    </row>
    <row r="1404" spans="1:21" x14ac:dyDescent="0.25">
      <c r="A1404" t="s">
        <v>380</v>
      </c>
      <c r="B1404" t="str">
        <f>LEFT(Tabla1[[#This Row],[Organización compras]],2)</f>
        <v>PE</v>
      </c>
      <c r="C1404" t="s">
        <v>340</v>
      </c>
      <c r="D1404">
        <v>805</v>
      </c>
      <c r="E1404" t="str">
        <f>VLOOKUP(Tabla1[[#This Row],[Grupo de compras]],'Grupo compras'!$A$1:$B$115,2,FALSE)</f>
        <v>PE Gcia InfrayDes</v>
      </c>
      <c r="F1404" t="s">
        <v>933</v>
      </c>
      <c r="H1404" t="s">
        <v>12873</v>
      </c>
      <c r="I1404" t="s">
        <v>88</v>
      </c>
      <c r="J1404" t="s">
        <v>12874</v>
      </c>
      <c r="K1404" t="s">
        <v>12875</v>
      </c>
      <c r="L1404" s="1">
        <v>46100</v>
      </c>
      <c r="M1404" t="s">
        <v>400</v>
      </c>
      <c r="N1404" t="s">
        <v>1</v>
      </c>
      <c r="O1404" t="s">
        <v>0</v>
      </c>
      <c r="P1404" t="s">
        <v>12876</v>
      </c>
      <c r="Q1404" t="s">
        <v>12877</v>
      </c>
      <c r="R1404" s="2">
        <v>1350</v>
      </c>
      <c r="S1404" s="37">
        <f>Tabla1[[#This Row],[Valor total]]</f>
        <v>1350</v>
      </c>
      <c r="T1404" t="s">
        <v>662</v>
      </c>
      <c r="U1404" t="s">
        <v>3</v>
      </c>
    </row>
    <row r="1405" spans="1:21" x14ac:dyDescent="0.25">
      <c r="A1405" t="s">
        <v>377</v>
      </c>
      <c r="B1405" t="str">
        <f>LEFT(Tabla1[[#This Row],[Organización compras]],2)</f>
        <v>PE</v>
      </c>
      <c r="C1405" t="s">
        <v>340</v>
      </c>
      <c r="D1405">
        <v>816</v>
      </c>
      <c r="E1405" t="str">
        <f>VLOOKUP(Tabla1[[#This Row],[Grupo de compras]],'Grupo compras'!$A$1:$B$115,2,FALSE)</f>
        <v>PE Sgcia Infra</v>
      </c>
      <c r="F1405" t="s">
        <v>378</v>
      </c>
      <c r="G1405" t="str">
        <f>LEFT(Tabla1[[#This Row],[Solicitud de pedido]],2)</f>
        <v>12</v>
      </c>
      <c r="H1405" t="s">
        <v>4140</v>
      </c>
      <c r="I1405" t="s">
        <v>88</v>
      </c>
      <c r="J1405" t="s">
        <v>4141</v>
      </c>
      <c r="K1405" t="s">
        <v>4142</v>
      </c>
      <c r="L1405" s="1">
        <v>46042</v>
      </c>
      <c r="M1405" t="s">
        <v>400</v>
      </c>
      <c r="N1405" t="s">
        <v>1</v>
      </c>
      <c r="O1405" t="s">
        <v>0</v>
      </c>
      <c r="P1405" t="s">
        <v>2254</v>
      </c>
      <c r="Q1405" t="s">
        <v>2255</v>
      </c>
      <c r="R1405" s="2">
        <v>4617.8999999999996</v>
      </c>
      <c r="S1405" s="37">
        <f>Tabla1[[#This Row],[Valor total]]/'T.C.'!$B$2</f>
        <v>1338.5217391304345</v>
      </c>
      <c r="T1405" t="s">
        <v>2</v>
      </c>
      <c r="U1405" t="s">
        <v>3</v>
      </c>
    </row>
    <row r="1406" spans="1:21" x14ac:dyDescent="0.25">
      <c r="A1406" t="s">
        <v>50</v>
      </c>
      <c r="B1406" t="str">
        <f>LEFT(Tabla1[[#This Row],[Organización compras]],2)</f>
        <v>CL</v>
      </c>
      <c r="C1406" t="s">
        <v>339</v>
      </c>
      <c r="D1406">
        <v>602</v>
      </c>
      <c r="E1406" t="str">
        <f>VLOOKUP(Tabla1[[#This Row],[Grupo de compras]],'Grupo compras'!$A$1:$B$115,2,FALSE)</f>
        <v>CL Ops Mall</v>
      </c>
      <c r="F1406" t="s">
        <v>739</v>
      </c>
      <c r="G1406" t="str">
        <f>LEFT(Tabla1[[#This Row],[Solicitud de pedido]],2)</f>
        <v>12</v>
      </c>
      <c r="H1406" t="s">
        <v>4143</v>
      </c>
      <c r="I1406" t="s">
        <v>88</v>
      </c>
      <c r="J1406" t="s">
        <v>4144</v>
      </c>
      <c r="K1406" t="s">
        <v>4145</v>
      </c>
      <c r="L1406" s="1">
        <v>46085</v>
      </c>
      <c r="M1406" t="s">
        <v>52</v>
      </c>
      <c r="N1406" t="s">
        <v>1</v>
      </c>
      <c r="O1406" t="s">
        <v>0</v>
      </c>
      <c r="P1406" t="s">
        <v>41</v>
      </c>
      <c r="Q1406" t="s">
        <v>42</v>
      </c>
      <c r="R1406" s="2">
        <v>1236900</v>
      </c>
      <c r="S1406" s="37">
        <f>Tabla1[[#This Row],[Valor total]]/'T.C.'!$B$3</f>
        <v>1335.846122277062</v>
      </c>
      <c r="T1406" t="s">
        <v>6</v>
      </c>
      <c r="U1406" t="s">
        <v>3</v>
      </c>
    </row>
    <row r="1407" spans="1:21" x14ac:dyDescent="0.25">
      <c r="A1407" t="s">
        <v>7</v>
      </c>
      <c r="B1407" t="str">
        <f>LEFT(Tabla1[[#This Row],[Organización compras]],2)</f>
        <v>CL</v>
      </c>
      <c r="C1407" t="s">
        <v>339</v>
      </c>
      <c r="D1407">
        <v>602</v>
      </c>
      <c r="E1407" t="str">
        <f>VLOOKUP(Tabla1[[#This Row],[Grupo de compras]],'Grupo compras'!$A$1:$B$115,2,FALSE)</f>
        <v>CL Ops Mall</v>
      </c>
      <c r="F1407" t="s">
        <v>84</v>
      </c>
      <c r="G1407" t="str">
        <f>LEFT(Tabla1[[#This Row],[Solicitud de pedido]],2)</f>
        <v>12</v>
      </c>
      <c r="H1407" t="s">
        <v>1469</v>
      </c>
      <c r="I1407" t="s">
        <v>99</v>
      </c>
      <c r="J1407" t="s">
        <v>1470</v>
      </c>
      <c r="K1407" t="s">
        <v>4146</v>
      </c>
      <c r="L1407" s="1">
        <v>46079</v>
      </c>
      <c r="M1407" t="s">
        <v>79</v>
      </c>
      <c r="N1407" t="s">
        <v>1</v>
      </c>
      <c r="O1407" t="s">
        <v>0</v>
      </c>
      <c r="P1407" t="s">
        <v>41</v>
      </c>
      <c r="Q1407" t="s">
        <v>42</v>
      </c>
      <c r="R1407" s="2">
        <v>1236842</v>
      </c>
      <c r="S1407" s="37">
        <f>Tabla1[[#This Row],[Valor total]]/'T.C.'!$B$3</f>
        <v>1335.7834825526768</v>
      </c>
      <c r="T1407" t="s">
        <v>6</v>
      </c>
      <c r="U1407" t="s">
        <v>3</v>
      </c>
    </row>
    <row r="1408" spans="1:21" x14ac:dyDescent="0.25">
      <c r="A1408" t="s">
        <v>7</v>
      </c>
      <c r="B1408" t="str">
        <f>LEFT(Tabla1[[#This Row],[Organización compras]],2)</f>
        <v>CL</v>
      </c>
      <c r="C1408" t="s">
        <v>339</v>
      </c>
      <c r="D1408">
        <v>602</v>
      </c>
      <c r="E1408" t="str">
        <f>VLOOKUP(Tabla1[[#This Row],[Grupo de compras]],'Grupo compras'!$A$1:$B$115,2,FALSE)</f>
        <v>CL Ops Mall</v>
      </c>
      <c r="F1408" t="s">
        <v>78</v>
      </c>
      <c r="G1408" t="str">
        <f>LEFT(Tabla1[[#This Row],[Solicitud de pedido]],2)</f>
        <v>12</v>
      </c>
      <c r="H1408" t="s">
        <v>4147</v>
      </c>
      <c r="I1408" t="s">
        <v>88</v>
      </c>
      <c r="J1408" t="s">
        <v>4148</v>
      </c>
      <c r="K1408" t="s">
        <v>4149</v>
      </c>
      <c r="L1408" s="1">
        <v>46029</v>
      </c>
      <c r="M1408" t="s">
        <v>79</v>
      </c>
      <c r="N1408" t="s">
        <v>1</v>
      </c>
      <c r="O1408" t="s">
        <v>0</v>
      </c>
      <c r="P1408" t="s">
        <v>633</v>
      </c>
      <c r="Q1408" t="s">
        <v>634</v>
      </c>
      <c r="R1408" s="2">
        <v>32</v>
      </c>
      <c r="S1408" s="37">
        <f>Tabla1[[#This Row],[Valor total]]/'T.C.'!$B$4</f>
        <v>1333.3333333333333</v>
      </c>
      <c r="T1408" t="s">
        <v>11</v>
      </c>
      <c r="U1408" t="s">
        <v>3</v>
      </c>
    </row>
    <row r="1409" spans="1:21" x14ac:dyDescent="0.25">
      <c r="A1409" t="s">
        <v>7</v>
      </c>
      <c r="B1409" t="str">
        <f>LEFT(Tabla1[[#This Row],[Organización compras]],2)</f>
        <v>CL</v>
      </c>
      <c r="C1409" t="s">
        <v>339</v>
      </c>
      <c r="D1409">
        <v>602</v>
      </c>
      <c r="E1409" t="str">
        <f>VLOOKUP(Tabla1[[#This Row],[Grupo de compras]],'Grupo compras'!$A$1:$B$115,2,FALSE)</f>
        <v>CL Ops Mall</v>
      </c>
      <c r="F1409" t="s">
        <v>869</v>
      </c>
      <c r="G1409" t="str">
        <f>LEFT(Tabla1[[#This Row],[Solicitud de pedido]],2)</f>
        <v>12</v>
      </c>
      <c r="H1409" t="s">
        <v>4150</v>
      </c>
      <c r="I1409" t="s">
        <v>88</v>
      </c>
      <c r="J1409" t="s">
        <v>4151</v>
      </c>
      <c r="K1409" t="s">
        <v>4152</v>
      </c>
      <c r="L1409" s="1">
        <v>46069</v>
      </c>
      <c r="M1409" t="s">
        <v>113</v>
      </c>
      <c r="N1409" t="s">
        <v>1</v>
      </c>
      <c r="O1409" t="s">
        <v>0</v>
      </c>
      <c r="P1409" t="s">
        <v>4153</v>
      </c>
      <c r="Q1409" t="s">
        <v>4154</v>
      </c>
      <c r="R1409" s="2">
        <v>32</v>
      </c>
      <c r="S1409" s="37">
        <f>Tabla1[[#This Row],[Valor total]]/'T.C.'!$B$4</f>
        <v>1333.3333333333333</v>
      </c>
      <c r="T1409" t="s">
        <v>11</v>
      </c>
      <c r="U1409" t="s">
        <v>3</v>
      </c>
    </row>
    <row r="1410" spans="1:21" x14ac:dyDescent="0.25">
      <c r="A1410" t="s">
        <v>53</v>
      </c>
      <c r="B1410" t="str">
        <f>LEFT(Tabla1[[#This Row],[Organización compras]],2)</f>
        <v>CO</v>
      </c>
      <c r="C1410" t="s">
        <v>338</v>
      </c>
      <c r="D1410">
        <v>704</v>
      </c>
      <c r="E1410" t="str">
        <f>VLOOKUP(Tabla1[[#This Row],[Grupo de compras]],'Grupo compras'!$A$1:$B$115,2,FALSE)</f>
        <v>CO Mktg Mall</v>
      </c>
      <c r="F1410" t="s">
        <v>795</v>
      </c>
      <c r="G1410" t="str">
        <f>LEFT(Tabla1[[#This Row],[Solicitud de pedido]],2)</f>
        <v>12</v>
      </c>
      <c r="H1410" t="s">
        <v>4155</v>
      </c>
      <c r="I1410" t="s">
        <v>88</v>
      </c>
      <c r="J1410" t="s">
        <v>4156</v>
      </c>
      <c r="K1410" t="s">
        <v>4157</v>
      </c>
      <c r="L1410" s="1">
        <v>46051</v>
      </c>
      <c r="M1410" t="s">
        <v>799</v>
      </c>
      <c r="N1410" t="s">
        <v>1</v>
      </c>
      <c r="O1410" t="s">
        <v>0</v>
      </c>
      <c r="P1410" t="s">
        <v>4158</v>
      </c>
      <c r="Q1410" t="s">
        <v>4159</v>
      </c>
      <c r="R1410" s="2">
        <v>4873550</v>
      </c>
      <c r="S1410" s="37">
        <f>Tabla1[[#This Row],[Valor total]]/'T.C.'!$B$5</f>
        <v>1325.0543773790102</v>
      </c>
      <c r="T1410" t="s">
        <v>18</v>
      </c>
      <c r="U1410" t="s">
        <v>3</v>
      </c>
    </row>
    <row r="1411" spans="1:21" x14ac:dyDescent="0.25">
      <c r="A1411" t="s">
        <v>75</v>
      </c>
      <c r="B1411" t="str">
        <f>LEFT(Tabla1[[#This Row],[Organización compras]],2)</f>
        <v>CO</v>
      </c>
      <c r="C1411" t="s">
        <v>338</v>
      </c>
      <c r="D1411">
        <v>702</v>
      </c>
      <c r="E1411" t="str">
        <f>VLOOKUP(Tabla1[[#This Row],[Grupo de compras]],'Grupo compras'!$A$1:$B$115,2,FALSE)</f>
        <v>CO Ops Mall</v>
      </c>
      <c r="F1411" t="s">
        <v>92</v>
      </c>
      <c r="G1411" t="str">
        <f>LEFT(Tabla1[[#This Row],[Solicitud de pedido]],2)</f>
        <v>12</v>
      </c>
      <c r="H1411" t="s">
        <v>4160</v>
      </c>
      <c r="I1411" t="s">
        <v>89</v>
      </c>
      <c r="J1411" t="s">
        <v>4161</v>
      </c>
      <c r="K1411" t="s">
        <v>4162</v>
      </c>
      <c r="L1411" s="1">
        <v>46045</v>
      </c>
      <c r="M1411" t="s">
        <v>93</v>
      </c>
      <c r="N1411" t="s">
        <v>1</v>
      </c>
      <c r="O1411" t="s">
        <v>0</v>
      </c>
      <c r="P1411" t="s">
        <v>4163</v>
      </c>
      <c r="Q1411" t="s">
        <v>4164</v>
      </c>
      <c r="R1411" s="2">
        <v>4859000</v>
      </c>
      <c r="S1411" s="37">
        <f>Tabla1[[#This Row],[Valor total]]/'T.C.'!$B$5</f>
        <v>1321.0984230560086</v>
      </c>
      <c r="T1411" t="s">
        <v>18</v>
      </c>
      <c r="U1411" t="s">
        <v>3</v>
      </c>
    </row>
    <row r="1412" spans="1:21" x14ac:dyDescent="0.25">
      <c r="A1412" t="s">
        <v>24</v>
      </c>
      <c r="B1412" t="str">
        <f>LEFT(Tabla1[[#This Row],[Organización compras]],2)</f>
        <v>CL</v>
      </c>
      <c r="C1412" t="s">
        <v>339</v>
      </c>
      <c r="D1412">
        <v>602</v>
      </c>
      <c r="E1412" t="str">
        <f>VLOOKUP(Tabla1[[#This Row],[Grupo de compras]],'Grupo compras'!$A$1:$B$115,2,FALSE)</f>
        <v>CL Ops Mall</v>
      </c>
      <c r="F1412" t="s">
        <v>724</v>
      </c>
      <c r="H1412" t="s">
        <v>12162</v>
      </c>
      <c r="I1412" t="s">
        <v>88</v>
      </c>
      <c r="J1412" t="s">
        <v>12163</v>
      </c>
      <c r="K1412" t="s">
        <v>12164</v>
      </c>
      <c r="L1412" s="1">
        <v>46094</v>
      </c>
      <c r="M1412" t="s">
        <v>728</v>
      </c>
      <c r="N1412" t="s">
        <v>1</v>
      </c>
      <c r="O1412" t="s">
        <v>0</v>
      </c>
      <c r="P1412" t="s">
        <v>6063</v>
      </c>
      <c r="Q1412" t="s">
        <v>6064</v>
      </c>
      <c r="R1412" s="2">
        <v>1221300</v>
      </c>
      <c r="S1412" s="37">
        <f>Tabla1[[#This Row],[Valor total]]/'T.C.'!$B$3</f>
        <v>1318.9981964079359</v>
      </c>
      <c r="T1412" t="s">
        <v>6</v>
      </c>
      <c r="U1412" t="s">
        <v>3</v>
      </c>
    </row>
    <row r="1413" spans="1:21" x14ac:dyDescent="0.25">
      <c r="A1413" t="s">
        <v>717</v>
      </c>
      <c r="B1413" t="str">
        <f>LEFT(Tabla1[[#This Row],[Organización compras]],2)</f>
        <v>PE</v>
      </c>
      <c r="C1413" t="s">
        <v>340</v>
      </c>
      <c r="D1413">
        <v>801</v>
      </c>
      <c r="E1413" t="str">
        <f>VLOOKUP(Tabla1[[#This Row],[Grupo de compras]],'Grupo compras'!$A$1:$B$115,2,FALSE)</f>
        <v>PE Center Manager</v>
      </c>
      <c r="F1413" t="s">
        <v>1233</v>
      </c>
      <c r="G1413" t="str">
        <f>LEFT(Tabla1[[#This Row],[Solicitud de pedido]],2)</f>
        <v>12</v>
      </c>
      <c r="H1413" t="s">
        <v>4165</v>
      </c>
      <c r="I1413" t="s">
        <v>88</v>
      </c>
      <c r="J1413" t="s">
        <v>4166</v>
      </c>
      <c r="K1413" t="s">
        <v>3497</v>
      </c>
      <c r="L1413" s="1">
        <v>46091</v>
      </c>
      <c r="M1413" t="s">
        <v>43</v>
      </c>
      <c r="N1413" t="s">
        <v>1</v>
      </c>
      <c r="O1413" t="s">
        <v>0</v>
      </c>
      <c r="P1413" t="s">
        <v>931</v>
      </c>
      <c r="Q1413" t="s">
        <v>932</v>
      </c>
      <c r="R1413" s="2">
        <v>4530</v>
      </c>
      <c r="S1413" s="37">
        <f>Tabla1[[#This Row],[Valor total]]/'T.C.'!$B$2</f>
        <v>1313.0434782608695</v>
      </c>
      <c r="T1413" t="s">
        <v>2</v>
      </c>
      <c r="U1413" t="s">
        <v>3</v>
      </c>
    </row>
    <row r="1414" spans="1:21" x14ac:dyDescent="0.25">
      <c r="A1414" t="s">
        <v>377</v>
      </c>
      <c r="B1414" t="str">
        <f>LEFT(Tabla1[[#This Row],[Organización compras]],2)</f>
        <v>PE</v>
      </c>
      <c r="C1414" t="s">
        <v>340</v>
      </c>
      <c r="D1414">
        <v>802</v>
      </c>
      <c r="E1414" t="str">
        <f>VLOOKUP(Tabla1[[#This Row],[Grupo de compras]],'Grupo compras'!$A$1:$B$115,2,FALSE)</f>
        <v>PE Ops Mall</v>
      </c>
      <c r="F1414" t="s">
        <v>4544</v>
      </c>
      <c r="H1414" t="s">
        <v>12896</v>
      </c>
      <c r="I1414" t="s">
        <v>88</v>
      </c>
      <c r="J1414" t="s">
        <v>12897</v>
      </c>
      <c r="K1414" t="s">
        <v>12898</v>
      </c>
      <c r="L1414" s="1">
        <v>46100</v>
      </c>
      <c r="M1414" t="s">
        <v>4544</v>
      </c>
      <c r="N1414" t="s">
        <v>1</v>
      </c>
      <c r="O1414" t="s">
        <v>5</v>
      </c>
      <c r="P1414" t="s">
        <v>1011</v>
      </c>
      <c r="Q1414" t="s">
        <v>1012</v>
      </c>
      <c r="R1414" s="2">
        <v>4516</v>
      </c>
      <c r="S1414" s="37">
        <f>Tabla1[[#This Row],[Valor total]]/'T.C.'!$B$2</f>
        <v>1308.9855072463768</v>
      </c>
      <c r="T1414" t="s">
        <v>2</v>
      </c>
      <c r="U1414" t="s">
        <v>3</v>
      </c>
    </row>
    <row r="1415" spans="1:21" x14ac:dyDescent="0.25">
      <c r="A1415" t="s">
        <v>96</v>
      </c>
      <c r="B1415" t="str">
        <f>LEFT(Tabla1[[#This Row],[Organización compras]],2)</f>
        <v>CL</v>
      </c>
      <c r="C1415" t="s">
        <v>339</v>
      </c>
      <c r="D1415">
        <v>602</v>
      </c>
      <c r="E1415" t="str">
        <f>VLOOKUP(Tabla1[[#This Row],[Grupo de compras]],'Grupo compras'!$A$1:$B$115,2,FALSE)</f>
        <v>CL Ops Mall</v>
      </c>
      <c r="F1415" t="s">
        <v>2799</v>
      </c>
      <c r="G1415" t="str">
        <f>LEFT(Tabla1[[#This Row],[Solicitud de pedido]],2)</f>
        <v>12</v>
      </c>
      <c r="H1415" t="s">
        <v>4167</v>
      </c>
      <c r="I1415" t="s">
        <v>88</v>
      </c>
      <c r="J1415" t="s">
        <v>4168</v>
      </c>
      <c r="K1415" t="s">
        <v>4169</v>
      </c>
      <c r="L1415" s="1">
        <v>46037</v>
      </c>
      <c r="M1415" t="s">
        <v>82</v>
      </c>
      <c r="N1415" t="s">
        <v>1</v>
      </c>
      <c r="O1415" t="s">
        <v>0</v>
      </c>
      <c r="P1415" t="s">
        <v>109</v>
      </c>
      <c r="Q1415" t="s">
        <v>110</v>
      </c>
      <c r="R1415" s="2">
        <v>1211143</v>
      </c>
      <c r="S1415" s="37">
        <f>Tabla1[[#This Row],[Valor total]]/'T.C.'!$B$3</f>
        <v>1308.0286846737874</v>
      </c>
      <c r="T1415" t="s">
        <v>6</v>
      </c>
      <c r="U1415" t="s">
        <v>3</v>
      </c>
    </row>
    <row r="1416" spans="1:21" x14ac:dyDescent="0.25">
      <c r="A1416" t="s">
        <v>3346</v>
      </c>
      <c r="B1416" t="str">
        <f>LEFT(Tabla1[[#This Row],[Organización compras]],2)</f>
        <v>PE</v>
      </c>
      <c r="C1416" t="s">
        <v>681</v>
      </c>
      <c r="D1416">
        <v>802</v>
      </c>
      <c r="E1416" t="str">
        <f>VLOOKUP(Tabla1[[#This Row],[Grupo de compras]],'Grupo compras'!$A$1:$B$115,2,FALSE)</f>
        <v>PE Ops Mall</v>
      </c>
      <c r="F1416" t="s">
        <v>3376</v>
      </c>
      <c r="G1416" t="str">
        <f>LEFT(Tabla1[[#This Row],[Solicitud de pedido]],2)</f>
        <v>12</v>
      </c>
      <c r="H1416" t="s">
        <v>4170</v>
      </c>
      <c r="I1416" t="s">
        <v>88</v>
      </c>
      <c r="J1416" t="s">
        <v>4171</v>
      </c>
      <c r="K1416" t="s">
        <v>4172</v>
      </c>
      <c r="L1416" s="1">
        <v>46072</v>
      </c>
      <c r="M1416" t="s">
        <v>3376</v>
      </c>
      <c r="N1416" t="s">
        <v>1</v>
      </c>
      <c r="O1416" t="s">
        <v>0</v>
      </c>
      <c r="P1416" t="s">
        <v>1604</v>
      </c>
      <c r="Q1416" t="s">
        <v>1605</v>
      </c>
      <c r="R1416" s="2">
        <v>4500</v>
      </c>
      <c r="S1416" s="37">
        <f>Tabla1[[#This Row],[Valor total]]/'T.C.'!$B$2</f>
        <v>1304.3478260869565</v>
      </c>
      <c r="T1416" t="s">
        <v>2</v>
      </c>
      <c r="U1416" t="s">
        <v>3</v>
      </c>
    </row>
    <row r="1417" spans="1:21" x14ac:dyDescent="0.25">
      <c r="A1417" t="s">
        <v>16</v>
      </c>
      <c r="B1417" t="str">
        <f>LEFT(Tabla1[[#This Row],[Organización compras]],2)</f>
        <v>PE</v>
      </c>
      <c r="C1417" t="s">
        <v>681</v>
      </c>
      <c r="D1417">
        <v>816</v>
      </c>
      <c r="E1417" t="str">
        <f>VLOOKUP(Tabla1[[#This Row],[Grupo de compras]],'Grupo compras'!$A$1:$B$115,2,FALSE)</f>
        <v>PE Sgcia Infra</v>
      </c>
      <c r="F1417" t="s">
        <v>357</v>
      </c>
      <c r="H1417" t="s">
        <v>4173</v>
      </c>
      <c r="I1417" t="s">
        <v>88</v>
      </c>
      <c r="J1417" t="s">
        <v>4174</v>
      </c>
      <c r="K1417" t="s">
        <v>4175</v>
      </c>
      <c r="L1417" s="1">
        <v>46092</v>
      </c>
      <c r="M1417" t="s">
        <v>400</v>
      </c>
      <c r="N1417" t="s">
        <v>1</v>
      </c>
      <c r="O1417" t="s">
        <v>5</v>
      </c>
      <c r="P1417" t="s">
        <v>4176</v>
      </c>
      <c r="Q1417" t="s">
        <v>4177</v>
      </c>
      <c r="R1417" s="2">
        <v>4500</v>
      </c>
      <c r="S1417" s="37">
        <f>Tabla1[[#This Row],[Valor total]]/'T.C.'!$B$2</f>
        <v>1304.3478260869565</v>
      </c>
      <c r="T1417" t="s">
        <v>2</v>
      </c>
      <c r="U1417" t="s">
        <v>3</v>
      </c>
    </row>
    <row r="1418" spans="1:21" x14ac:dyDescent="0.25">
      <c r="A1418" t="s">
        <v>4178</v>
      </c>
      <c r="B1418" t="str">
        <f>LEFT(Tabla1[[#This Row],[Organización compras]],2)</f>
        <v>PE</v>
      </c>
      <c r="C1418" t="s">
        <v>340</v>
      </c>
      <c r="D1418">
        <v>802</v>
      </c>
      <c r="E1418" t="str">
        <f>VLOOKUP(Tabla1[[#This Row],[Grupo de compras]],'Grupo compras'!$A$1:$B$115,2,FALSE)</f>
        <v>PE Ops Mall</v>
      </c>
      <c r="F1418" t="s">
        <v>1305</v>
      </c>
      <c r="G1418" t="str">
        <f>LEFT(Tabla1[[#This Row],[Solicitud de pedido]],2)</f>
        <v>12</v>
      </c>
      <c r="H1418" t="s">
        <v>4179</v>
      </c>
      <c r="I1418" t="s">
        <v>88</v>
      </c>
      <c r="J1418" t="s">
        <v>4180</v>
      </c>
      <c r="K1418" t="s">
        <v>4181</v>
      </c>
      <c r="L1418" s="1">
        <v>46050</v>
      </c>
      <c r="M1418" t="s">
        <v>1305</v>
      </c>
      <c r="N1418" t="s">
        <v>1</v>
      </c>
      <c r="O1418" t="s">
        <v>0</v>
      </c>
      <c r="P1418" t="s">
        <v>2825</v>
      </c>
      <c r="Q1418" t="s">
        <v>2826</v>
      </c>
      <c r="R1418" s="2">
        <v>4495</v>
      </c>
      <c r="S1418" s="37">
        <f>Tabla1[[#This Row],[Valor total]]/'T.C.'!$B$2</f>
        <v>1302.8985507246375</v>
      </c>
      <c r="T1418" t="s">
        <v>2</v>
      </c>
      <c r="U1418" t="s">
        <v>3</v>
      </c>
    </row>
    <row r="1419" spans="1:21" x14ac:dyDescent="0.25">
      <c r="A1419" t="s">
        <v>7</v>
      </c>
      <c r="B1419" t="str">
        <f>LEFT(Tabla1[[#This Row],[Organización compras]],2)</f>
        <v>CL</v>
      </c>
      <c r="C1419" t="s">
        <v>339</v>
      </c>
      <c r="D1419">
        <v>910</v>
      </c>
      <c r="E1419" t="str">
        <f>VLOOKUP(Tabla1[[#This Row],[Grupo de compras]],'Grupo compras'!$A$1:$B$115,2,FALSE)</f>
        <v>Corp A. Personas</v>
      </c>
      <c r="F1419" t="s">
        <v>2999</v>
      </c>
      <c r="G1419" t="str">
        <f>LEFT(Tabla1[[#This Row],[Solicitud de pedido]],2)</f>
        <v>12</v>
      </c>
      <c r="H1419" t="s">
        <v>4182</v>
      </c>
      <c r="I1419" t="s">
        <v>88</v>
      </c>
      <c r="J1419" t="s">
        <v>4183</v>
      </c>
      <c r="K1419" t="s">
        <v>4184</v>
      </c>
      <c r="L1419" s="1">
        <v>46029</v>
      </c>
      <c r="M1419" t="s">
        <v>10</v>
      </c>
      <c r="N1419" t="s">
        <v>1</v>
      </c>
      <c r="O1419" t="s">
        <v>0</v>
      </c>
      <c r="P1419" t="s">
        <v>3003</v>
      </c>
      <c r="Q1419" t="s">
        <v>3004</v>
      </c>
      <c r="R1419" s="2">
        <v>1206188</v>
      </c>
      <c r="S1419" s="37">
        <f>Tabla1[[#This Row],[Valor total]]/'T.C.'!$B$3</f>
        <v>1302.677308219844</v>
      </c>
      <c r="T1419" t="s">
        <v>6</v>
      </c>
      <c r="U1419" t="s">
        <v>3</v>
      </c>
    </row>
    <row r="1420" spans="1:21" x14ac:dyDescent="0.25">
      <c r="A1420" t="s">
        <v>7</v>
      </c>
      <c r="B1420" t="str">
        <f>LEFT(Tabla1[[#This Row],[Organización compras]],2)</f>
        <v>CL</v>
      </c>
      <c r="C1420" t="s">
        <v>339</v>
      </c>
      <c r="D1420">
        <v>910</v>
      </c>
      <c r="E1420" t="str">
        <f>VLOOKUP(Tabla1[[#This Row],[Grupo de compras]],'Grupo compras'!$A$1:$B$115,2,FALSE)</f>
        <v>Corp A. Personas</v>
      </c>
      <c r="F1420" t="s">
        <v>2999</v>
      </c>
      <c r="G1420" t="str">
        <f>LEFT(Tabla1[[#This Row],[Solicitud de pedido]],2)</f>
        <v>12</v>
      </c>
      <c r="H1420" t="s">
        <v>4182</v>
      </c>
      <c r="I1420" t="s">
        <v>89</v>
      </c>
      <c r="J1420" t="s">
        <v>4183</v>
      </c>
      <c r="K1420" t="s">
        <v>4185</v>
      </c>
      <c r="L1420" s="1">
        <v>46029</v>
      </c>
      <c r="M1420" t="s">
        <v>10</v>
      </c>
      <c r="N1420" t="s">
        <v>1</v>
      </c>
      <c r="O1420" t="s">
        <v>0</v>
      </c>
      <c r="P1420" t="s">
        <v>3003</v>
      </c>
      <c r="Q1420" t="s">
        <v>3004</v>
      </c>
      <c r="R1420" s="2">
        <v>1206188</v>
      </c>
      <c r="S1420" s="37">
        <f>Tabla1[[#This Row],[Valor total]]/'T.C.'!$B$3</f>
        <v>1302.677308219844</v>
      </c>
      <c r="T1420" t="s">
        <v>6</v>
      </c>
      <c r="U1420" t="s">
        <v>3</v>
      </c>
    </row>
    <row r="1421" spans="1:21" x14ac:dyDescent="0.25">
      <c r="A1421" t="s">
        <v>7</v>
      </c>
      <c r="B1421" t="str">
        <f>LEFT(Tabla1[[#This Row],[Organización compras]],2)</f>
        <v>CL</v>
      </c>
      <c r="C1421" t="s">
        <v>339</v>
      </c>
      <c r="D1421">
        <v>910</v>
      </c>
      <c r="E1421" t="str">
        <f>VLOOKUP(Tabla1[[#This Row],[Grupo de compras]],'Grupo compras'!$A$1:$B$115,2,FALSE)</f>
        <v>Corp A. Personas</v>
      </c>
      <c r="F1421" t="s">
        <v>2999</v>
      </c>
      <c r="G1421" t="str">
        <f>LEFT(Tabla1[[#This Row],[Solicitud de pedido]],2)</f>
        <v>12</v>
      </c>
      <c r="H1421" t="s">
        <v>4186</v>
      </c>
      <c r="I1421" t="s">
        <v>88</v>
      </c>
      <c r="J1421" t="s">
        <v>4187</v>
      </c>
      <c r="K1421" t="s">
        <v>4188</v>
      </c>
      <c r="L1421" s="1">
        <v>46030</v>
      </c>
      <c r="M1421" t="s">
        <v>10</v>
      </c>
      <c r="N1421" t="s">
        <v>1</v>
      </c>
      <c r="O1421" t="s">
        <v>0</v>
      </c>
      <c r="P1421" t="s">
        <v>3003</v>
      </c>
      <c r="Q1421" t="s">
        <v>3004</v>
      </c>
      <c r="R1421" s="2">
        <v>1206188</v>
      </c>
      <c r="S1421" s="37">
        <f>Tabla1[[#This Row],[Valor total]]/'T.C.'!$B$3</f>
        <v>1302.677308219844</v>
      </c>
      <c r="T1421" t="s">
        <v>6</v>
      </c>
      <c r="U1421" t="s">
        <v>3</v>
      </c>
    </row>
    <row r="1422" spans="1:21" x14ac:dyDescent="0.25">
      <c r="A1422" t="s">
        <v>7</v>
      </c>
      <c r="B1422" t="str">
        <f>LEFT(Tabla1[[#This Row],[Organización compras]],2)</f>
        <v>CL</v>
      </c>
      <c r="C1422" t="s">
        <v>339</v>
      </c>
      <c r="D1422">
        <v>910</v>
      </c>
      <c r="E1422" t="str">
        <f>VLOOKUP(Tabla1[[#This Row],[Grupo de compras]],'Grupo compras'!$A$1:$B$115,2,FALSE)</f>
        <v>Corp A. Personas</v>
      </c>
      <c r="F1422" t="s">
        <v>2999</v>
      </c>
      <c r="G1422" t="str">
        <f>LEFT(Tabla1[[#This Row],[Solicitud de pedido]],2)</f>
        <v>12</v>
      </c>
      <c r="H1422" t="s">
        <v>4186</v>
      </c>
      <c r="I1422" t="s">
        <v>89</v>
      </c>
      <c r="J1422" t="s">
        <v>4187</v>
      </c>
      <c r="K1422" t="s">
        <v>4189</v>
      </c>
      <c r="L1422" s="1">
        <v>46030</v>
      </c>
      <c r="M1422" t="s">
        <v>10</v>
      </c>
      <c r="N1422" t="s">
        <v>1</v>
      </c>
      <c r="O1422" t="s">
        <v>0</v>
      </c>
      <c r="P1422" t="s">
        <v>3003</v>
      </c>
      <c r="Q1422" t="s">
        <v>3004</v>
      </c>
      <c r="R1422" s="2">
        <v>1206188</v>
      </c>
      <c r="S1422" s="37">
        <f>Tabla1[[#This Row],[Valor total]]/'T.C.'!$B$3</f>
        <v>1302.677308219844</v>
      </c>
      <c r="T1422" t="s">
        <v>6</v>
      </c>
      <c r="U1422" t="s">
        <v>3</v>
      </c>
    </row>
    <row r="1423" spans="1:21" x14ac:dyDescent="0.25">
      <c r="A1423" t="s">
        <v>7</v>
      </c>
      <c r="B1423" t="str">
        <f>LEFT(Tabla1[[#This Row],[Organización compras]],2)</f>
        <v>CL</v>
      </c>
      <c r="C1423" t="s">
        <v>339</v>
      </c>
      <c r="D1423">
        <v>602</v>
      </c>
      <c r="E1423" t="str">
        <f>VLOOKUP(Tabla1[[#This Row],[Grupo de compras]],'Grupo compras'!$A$1:$B$115,2,FALSE)</f>
        <v>CL Ops Mall</v>
      </c>
      <c r="F1423" t="s">
        <v>869</v>
      </c>
      <c r="G1423" t="str">
        <f>LEFT(Tabla1[[#This Row],[Solicitud de pedido]],2)</f>
        <v>12</v>
      </c>
      <c r="H1423" t="s">
        <v>4190</v>
      </c>
      <c r="I1423" t="s">
        <v>88</v>
      </c>
      <c r="J1423" t="s">
        <v>4191</v>
      </c>
      <c r="K1423" t="s">
        <v>4192</v>
      </c>
      <c r="L1423" s="1">
        <v>46079</v>
      </c>
      <c r="M1423" t="s">
        <v>79</v>
      </c>
      <c r="N1423" t="s">
        <v>1</v>
      </c>
      <c r="O1423" t="s">
        <v>0</v>
      </c>
      <c r="P1423" t="s">
        <v>4193</v>
      </c>
      <c r="Q1423" t="s">
        <v>4194</v>
      </c>
      <c r="R1423" s="2">
        <v>1205000</v>
      </c>
      <c r="S1423" s="37">
        <f>Tabla1[[#This Row],[Valor total]]/'T.C.'!$B$3</f>
        <v>1301.3942738651951</v>
      </c>
      <c r="T1423" t="s">
        <v>6</v>
      </c>
      <c r="U1423" t="s">
        <v>3</v>
      </c>
    </row>
    <row r="1424" spans="1:21" x14ac:dyDescent="0.25">
      <c r="A1424" t="s">
        <v>16</v>
      </c>
      <c r="B1424" t="str">
        <f>LEFT(Tabla1[[#This Row],[Organización compras]],2)</f>
        <v>PE</v>
      </c>
      <c r="C1424" t="s">
        <v>681</v>
      </c>
      <c r="D1424">
        <v>802</v>
      </c>
      <c r="E1424" t="str">
        <f>VLOOKUP(Tabla1[[#This Row],[Grupo de compras]],'Grupo compras'!$A$1:$B$115,2,FALSE)</f>
        <v>PE Ops Mall</v>
      </c>
      <c r="F1424" t="s">
        <v>1789</v>
      </c>
      <c r="G1424" t="str">
        <f>LEFT(Tabla1[[#This Row],[Solicitud de pedido]],2)</f>
        <v>12</v>
      </c>
      <c r="H1424" t="s">
        <v>4195</v>
      </c>
      <c r="I1424" t="s">
        <v>88</v>
      </c>
      <c r="J1424" t="s">
        <v>4196</v>
      </c>
      <c r="K1424" t="s">
        <v>2561</v>
      </c>
      <c r="L1424" s="1">
        <v>46051</v>
      </c>
      <c r="M1424" t="s">
        <v>43</v>
      </c>
      <c r="N1424" t="s">
        <v>1</v>
      </c>
      <c r="O1424" t="s">
        <v>44</v>
      </c>
      <c r="P1424" t="s">
        <v>1011</v>
      </c>
      <c r="Q1424" t="s">
        <v>1012</v>
      </c>
      <c r="R1424" s="2">
        <v>4471.62</v>
      </c>
      <c r="S1424" s="37">
        <f>Tabla1[[#This Row],[Valor total]]/'T.C.'!$B$2</f>
        <v>1296.1217391304347</v>
      </c>
      <c r="T1424" t="s">
        <v>2</v>
      </c>
      <c r="U1424" t="s">
        <v>3</v>
      </c>
    </row>
    <row r="1425" spans="1:21" x14ac:dyDescent="0.25">
      <c r="A1425" t="s">
        <v>7</v>
      </c>
      <c r="B1425" t="str">
        <f>LEFT(Tabla1[[#This Row],[Organización compras]],2)</f>
        <v>CL</v>
      </c>
      <c r="C1425" t="s">
        <v>339</v>
      </c>
      <c r="D1425">
        <v>604</v>
      </c>
      <c r="E1425" t="str">
        <f>VLOOKUP(Tabla1[[#This Row],[Grupo de compras]],'Grupo compras'!$A$1:$B$115,2,FALSE)</f>
        <v>CL Marketing Mall</v>
      </c>
      <c r="F1425" t="s">
        <v>4197</v>
      </c>
      <c r="G1425" t="str">
        <f>LEFT(Tabla1[[#This Row],[Solicitud de pedido]],2)</f>
        <v>12</v>
      </c>
      <c r="H1425" t="s">
        <v>4198</v>
      </c>
      <c r="I1425" t="s">
        <v>88</v>
      </c>
      <c r="J1425" t="s">
        <v>4199</v>
      </c>
      <c r="K1425" t="s">
        <v>4200</v>
      </c>
      <c r="L1425" s="1">
        <v>46065</v>
      </c>
      <c r="M1425" t="s">
        <v>1054</v>
      </c>
      <c r="N1425" t="s">
        <v>1</v>
      </c>
      <c r="O1425" t="s">
        <v>0</v>
      </c>
      <c r="P1425" t="s">
        <v>1589</v>
      </c>
      <c r="Q1425" t="s">
        <v>1590</v>
      </c>
      <c r="R1425" s="2">
        <v>1200000</v>
      </c>
      <c r="S1425" s="37">
        <f>Tabla1[[#This Row],[Valor total]]/'T.C.'!$B$3</f>
        <v>1295.9942976250904</v>
      </c>
      <c r="T1425" t="s">
        <v>6</v>
      </c>
      <c r="U1425" t="s">
        <v>3</v>
      </c>
    </row>
    <row r="1426" spans="1:21" x14ac:dyDescent="0.25">
      <c r="A1426" t="s">
        <v>717</v>
      </c>
      <c r="B1426" t="str">
        <f>LEFT(Tabla1[[#This Row],[Organización compras]],2)</f>
        <v>PE</v>
      </c>
      <c r="C1426" t="s">
        <v>340</v>
      </c>
      <c r="D1426">
        <v>804</v>
      </c>
      <c r="E1426" t="str">
        <f>VLOOKUP(Tabla1[[#This Row],[Grupo de compras]],'Grupo compras'!$A$1:$B$115,2,FALSE)</f>
        <v>PE Marketing Mall</v>
      </c>
      <c r="F1426" t="s">
        <v>718</v>
      </c>
      <c r="G1426" t="str">
        <f>LEFT(Tabla1[[#This Row],[Solicitud de pedido]],2)</f>
        <v>12</v>
      </c>
      <c r="H1426" t="s">
        <v>4201</v>
      </c>
      <c r="I1426" t="s">
        <v>88</v>
      </c>
      <c r="J1426" t="s">
        <v>4202</v>
      </c>
      <c r="K1426" t="s">
        <v>4203</v>
      </c>
      <c r="L1426" s="1">
        <v>46077</v>
      </c>
      <c r="M1426" t="s">
        <v>400</v>
      </c>
      <c r="N1426" t="s">
        <v>1</v>
      </c>
      <c r="O1426" t="s">
        <v>67</v>
      </c>
      <c r="P1426" t="s">
        <v>3337</v>
      </c>
      <c r="Q1426" t="s">
        <v>3338</v>
      </c>
      <c r="R1426" s="2">
        <v>4464.09</v>
      </c>
      <c r="S1426" s="37">
        <f>Tabla1[[#This Row],[Valor total]]/'T.C.'!$B$2</f>
        <v>1293.9391304347826</v>
      </c>
      <c r="T1426" t="s">
        <v>2</v>
      </c>
      <c r="U1426" t="s">
        <v>3</v>
      </c>
    </row>
    <row r="1427" spans="1:21" x14ac:dyDescent="0.25">
      <c r="A1427" t="s">
        <v>717</v>
      </c>
      <c r="B1427" t="str">
        <f>LEFT(Tabla1[[#This Row],[Organización compras]],2)</f>
        <v>PE</v>
      </c>
      <c r="C1427" t="s">
        <v>340</v>
      </c>
      <c r="D1427">
        <v>804</v>
      </c>
      <c r="E1427" t="str">
        <f>VLOOKUP(Tabla1[[#This Row],[Grupo de compras]],'Grupo compras'!$A$1:$B$115,2,FALSE)</f>
        <v>PE Marketing Mall</v>
      </c>
      <c r="F1427" t="s">
        <v>718</v>
      </c>
      <c r="G1427" t="str">
        <f>LEFT(Tabla1[[#This Row],[Solicitud de pedido]],2)</f>
        <v>12</v>
      </c>
      <c r="H1427" t="s">
        <v>4201</v>
      </c>
      <c r="I1427" t="s">
        <v>89</v>
      </c>
      <c r="J1427" t="s">
        <v>4202</v>
      </c>
      <c r="K1427" t="s">
        <v>4204</v>
      </c>
      <c r="L1427" s="1">
        <v>46077</v>
      </c>
      <c r="M1427" t="s">
        <v>400</v>
      </c>
      <c r="N1427" t="s">
        <v>1</v>
      </c>
      <c r="O1427" t="s">
        <v>67</v>
      </c>
      <c r="P1427" t="s">
        <v>3337</v>
      </c>
      <c r="Q1427" t="s">
        <v>3338</v>
      </c>
      <c r="R1427" s="2">
        <v>4464.09</v>
      </c>
      <c r="S1427" s="37">
        <f>Tabla1[[#This Row],[Valor total]]/'T.C.'!$B$2</f>
        <v>1293.9391304347826</v>
      </c>
      <c r="T1427" t="s">
        <v>2</v>
      </c>
      <c r="U1427" t="s">
        <v>3</v>
      </c>
    </row>
    <row r="1428" spans="1:21" x14ac:dyDescent="0.25">
      <c r="A1428" t="s">
        <v>38</v>
      </c>
      <c r="B1428" t="str">
        <f>LEFT(Tabla1[[#This Row],[Organización compras]],2)</f>
        <v>CL</v>
      </c>
      <c r="C1428" t="s">
        <v>339</v>
      </c>
      <c r="D1428">
        <v>603</v>
      </c>
      <c r="E1428" t="str">
        <f>VLOOKUP(Tabla1[[#This Row],[Grupo de compras]],'Grupo compras'!$A$1:$B$115,2,FALSE)</f>
        <v>CL Ops Out/Strip</v>
      </c>
      <c r="F1428" t="s">
        <v>39</v>
      </c>
      <c r="G1428" t="str">
        <f>LEFT(Tabla1[[#This Row],[Solicitud de pedido]],2)</f>
        <v>12</v>
      </c>
      <c r="H1428" t="s">
        <v>4205</v>
      </c>
      <c r="I1428" t="s">
        <v>88</v>
      </c>
      <c r="J1428" t="s">
        <v>4206</v>
      </c>
      <c r="K1428" t="s">
        <v>4207</v>
      </c>
      <c r="L1428" s="1">
        <v>46056</v>
      </c>
      <c r="M1428" t="s">
        <v>40</v>
      </c>
      <c r="N1428" t="s">
        <v>1</v>
      </c>
      <c r="O1428" t="s">
        <v>0</v>
      </c>
      <c r="P1428" t="s">
        <v>41</v>
      </c>
      <c r="Q1428" t="s">
        <v>42</v>
      </c>
      <c r="R1428" s="2">
        <v>1197368</v>
      </c>
      <c r="S1428" s="37">
        <f>Tabla1[[#This Row],[Valor total]]/'T.C.'!$B$3</f>
        <v>1293.1517501322994</v>
      </c>
      <c r="T1428" t="s">
        <v>6</v>
      </c>
      <c r="U1428" t="s">
        <v>3</v>
      </c>
    </row>
    <row r="1429" spans="1:21" x14ac:dyDescent="0.25">
      <c r="A1429" t="s">
        <v>4</v>
      </c>
      <c r="B1429" t="str">
        <f>LEFT(Tabla1[[#This Row],[Organización compras]],2)</f>
        <v>CL</v>
      </c>
      <c r="C1429" t="s">
        <v>339</v>
      </c>
      <c r="D1429">
        <v>602</v>
      </c>
      <c r="E1429" t="str">
        <f>VLOOKUP(Tabla1[[#This Row],[Grupo de compras]],'Grupo compras'!$A$1:$B$115,2,FALSE)</f>
        <v>CL Ops Mall</v>
      </c>
      <c r="F1429" t="s">
        <v>4208</v>
      </c>
      <c r="G1429" t="str">
        <f>LEFT(Tabla1[[#This Row],[Solicitud de pedido]],2)</f>
        <v>12</v>
      </c>
      <c r="H1429" t="s">
        <v>4209</v>
      </c>
      <c r="I1429" t="s">
        <v>88</v>
      </c>
      <c r="J1429" t="s">
        <v>4210</v>
      </c>
      <c r="K1429" t="s">
        <v>4211</v>
      </c>
      <c r="L1429" s="1">
        <v>46083</v>
      </c>
      <c r="M1429" t="s">
        <v>794</v>
      </c>
      <c r="N1429" t="s">
        <v>1</v>
      </c>
      <c r="O1429" t="s">
        <v>0</v>
      </c>
      <c r="P1429" t="s">
        <v>48</v>
      </c>
      <c r="Q1429" t="s">
        <v>49</v>
      </c>
      <c r="R1429" s="2">
        <v>31</v>
      </c>
      <c r="S1429" s="37">
        <f>Tabla1[[#This Row],[Valor total]]/'T.C.'!$B$4</f>
        <v>1291.6666666666667</v>
      </c>
      <c r="T1429" t="s">
        <v>11</v>
      </c>
      <c r="U1429" t="s">
        <v>3</v>
      </c>
    </row>
    <row r="1430" spans="1:21" x14ac:dyDescent="0.25">
      <c r="A1430" t="s">
        <v>4</v>
      </c>
      <c r="B1430" t="str">
        <f>LEFT(Tabla1[[#This Row],[Organización compras]],2)</f>
        <v>CL</v>
      </c>
      <c r="C1430" t="s">
        <v>339</v>
      </c>
      <c r="D1430">
        <v>602</v>
      </c>
      <c r="E1430" t="str">
        <f>VLOOKUP(Tabla1[[#This Row],[Grupo de compras]],'Grupo compras'!$A$1:$B$115,2,FALSE)</f>
        <v>CL Ops Mall</v>
      </c>
      <c r="F1430" t="s">
        <v>2185</v>
      </c>
      <c r="G1430" t="str">
        <f>LEFT(Tabla1[[#This Row],[Solicitud de pedido]],2)</f>
        <v>12</v>
      </c>
      <c r="H1430" t="s">
        <v>4209</v>
      </c>
      <c r="I1430" t="s">
        <v>89</v>
      </c>
      <c r="J1430" t="s">
        <v>4210</v>
      </c>
      <c r="K1430" t="s">
        <v>4212</v>
      </c>
      <c r="L1430" s="1">
        <v>46083</v>
      </c>
      <c r="M1430" t="s">
        <v>794</v>
      </c>
      <c r="N1430" t="s">
        <v>1</v>
      </c>
      <c r="O1430" t="s">
        <v>0</v>
      </c>
      <c r="P1430" t="s">
        <v>48</v>
      </c>
      <c r="Q1430" t="s">
        <v>49</v>
      </c>
      <c r="R1430" s="2">
        <v>31</v>
      </c>
      <c r="S1430" s="37">
        <f>Tabla1[[#This Row],[Valor total]]/'T.C.'!$B$4</f>
        <v>1291.6666666666667</v>
      </c>
      <c r="T1430" t="s">
        <v>11</v>
      </c>
      <c r="U1430" t="s">
        <v>3</v>
      </c>
    </row>
    <row r="1431" spans="1:21" x14ac:dyDescent="0.25">
      <c r="A1431" t="s">
        <v>4</v>
      </c>
      <c r="B1431" t="str">
        <f>LEFT(Tabla1[[#This Row],[Organización compras]],2)</f>
        <v>CL</v>
      </c>
      <c r="C1431" t="s">
        <v>339</v>
      </c>
      <c r="D1431">
        <v>602</v>
      </c>
      <c r="E1431" t="str">
        <f>VLOOKUP(Tabla1[[#This Row],[Grupo de compras]],'Grupo compras'!$A$1:$B$115,2,FALSE)</f>
        <v>CL Ops Mall</v>
      </c>
      <c r="F1431" t="s">
        <v>2185</v>
      </c>
      <c r="G1431" t="str">
        <f>LEFT(Tabla1[[#This Row],[Solicitud de pedido]],2)</f>
        <v>12</v>
      </c>
      <c r="H1431" t="s">
        <v>4209</v>
      </c>
      <c r="I1431" t="s">
        <v>99</v>
      </c>
      <c r="J1431" t="s">
        <v>4210</v>
      </c>
      <c r="K1431" t="s">
        <v>4213</v>
      </c>
      <c r="L1431" s="1">
        <v>46083</v>
      </c>
      <c r="M1431" t="s">
        <v>794</v>
      </c>
      <c r="N1431" t="s">
        <v>1</v>
      </c>
      <c r="O1431" t="s">
        <v>0</v>
      </c>
      <c r="P1431" t="s">
        <v>48</v>
      </c>
      <c r="Q1431" t="s">
        <v>49</v>
      </c>
      <c r="R1431" s="2">
        <v>31</v>
      </c>
      <c r="S1431" s="37">
        <f>Tabla1[[#This Row],[Valor total]]/'T.C.'!$B$4</f>
        <v>1291.6666666666667</v>
      </c>
      <c r="T1431" t="s">
        <v>11</v>
      </c>
      <c r="U1431" t="s">
        <v>3</v>
      </c>
    </row>
    <row r="1432" spans="1:21" x14ac:dyDescent="0.25">
      <c r="A1432" t="s">
        <v>4</v>
      </c>
      <c r="B1432" t="str">
        <f>LEFT(Tabla1[[#This Row],[Organización compras]],2)</f>
        <v>CL</v>
      </c>
      <c r="C1432" t="s">
        <v>339</v>
      </c>
      <c r="D1432">
        <v>602</v>
      </c>
      <c r="E1432" t="str">
        <f>VLOOKUP(Tabla1[[#This Row],[Grupo de compras]],'Grupo compras'!$A$1:$B$115,2,FALSE)</f>
        <v>CL Ops Mall</v>
      </c>
      <c r="F1432" t="s">
        <v>2185</v>
      </c>
      <c r="G1432" t="str">
        <f>LEFT(Tabla1[[#This Row],[Solicitud de pedido]],2)</f>
        <v>12</v>
      </c>
      <c r="H1432" t="s">
        <v>4209</v>
      </c>
      <c r="I1432" t="s">
        <v>100</v>
      </c>
      <c r="J1432" t="s">
        <v>4210</v>
      </c>
      <c r="K1432" t="s">
        <v>4214</v>
      </c>
      <c r="L1432" s="1">
        <v>46083</v>
      </c>
      <c r="M1432" t="s">
        <v>794</v>
      </c>
      <c r="N1432" t="s">
        <v>1</v>
      </c>
      <c r="O1432" t="s">
        <v>0</v>
      </c>
      <c r="P1432" t="s">
        <v>48</v>
      </c>
      <c r="Q1432" t="s">
        <v>49</v>
      </c>
      <c r="R1432" s="2">
        <v>31</v>
      </c>
      <c r="S1432" s="37">
        <f>Tabla1[[#This Row],[Valor total]]/'T.C.'!$B$4</f>
        <v>1291.6666666666667</v>
      </c>
      <c r="T1432" t="s">
        <v>11</v>
      </c>
      <c r="U1432" t="s">
        <v>3</v>
      </c>
    </row>
    <row r="1433" spans="1:21" x14ac:dyDescent="0.25">
      <c r="A1433" t="s">
        <v>373</v>
      </c>
      <c r="B1433" t="str">
        <f>LEFT(Tabla1[[#This Row],[Organización compras]],2)</f>
        <v>PE</v>
      </c>
      <c r="C1433" t="s">
        <v>340</v>
      </c>
      <c r="D1433">
        <v>813</v>
      </c>
      <c r="E1433" t="str">
        <f>VLOOKUP(Tabla1[[#This Row],[Grupo de compras]],'Grupo compras'!$A$1:$B$115,2,FALSE)</f>
        <v>PE Gcia Ops</v>
      </c>
      <c r="F1433" t="s">
        <v>1240</v>
      </c>
      <c r="G1433" t="str">
        <f>LEFT(Tabla1[[#This Row],[Solicitud de pedido]],2)</f>
        <v>12</v>
      </c>
      <c r="H1433" t="s">
        <v>4215</v>
      </c>
      <c r="I1433" t="s">
        <v>88</v>
      </c>
      <c r="J1433" t="s">
        <v>4216</v>
      </c>
      <c r="K1433" t="s">
        <v>4217</v>
      </c>
      <c r="L1433" s="1">
        <v>46043</v>
      </c>
      <c r="M1433" t="s">
        <v>565</v>
      </c>
      <c r="N1433" t="s">
        <v>1</v>
      </c>
      <c r="O1433" t="s">
        <v>5</v>
      </c>
      <c r="P1433" t="s">
        <v>3102</v>
      </c>
      <c r="Q1433" t="s">
        <v>3103</v>
      </c>
      <c r="R1433" s="2">
        <v>1285</v>
      </c>
      <c r="S1433" s="37">
        <f>Tabla1[[#This Row],[Valor total]]</f>
        <v>1285</v>
      </c>
      <c r="T1433" t="s">
        <v>662</v>
      </c>
      <c r="U1433" t="s">
        <v>3</v>
      </c>
    </row>
    <row r="1434" spans="1:21" x14ac:dyDescent="0.25">
      <c r="A1434" t="s">
        <v>856</v>
      </c>
      <c r="B1434" t="str">
        <f>LEFT(Tabla1[[#This Row],[Organización compras]],2)</f>
        <v>CL</v>
      </c>
      <c r="C1434" t="s">
        <v>339</v>
      </c>
      <c r="D1434">
        <v>601</v>
      </c>
      <c r="E1434" t="str">
        <f>VLOOKUP(Tabla1[[#This Row],[Grupo de compras]],'Grupo compras'!$A$1:$B$115,2,FALSE)</f>
        <v>CL Center Manager</v>
      </c>
      <c r="F1434" t="s">
        <v>1169</v>
      </c>
      <c r="G1434" t="str">
        <f>LEFT(Tabla1[[#This Row],[Solicitud de pedido]],2)</f>
        <v>12</v>
      </c>
      <c r="H1434" t="s">
        <v>4218</v>
      </c>
      <c r="I1434" t="s">
        <v>88</v>
      </c>
      <c r="J1434" t="s">
        <v>4219</v>
      </c>
      <c r="K1434" t="s">
        <v>4220</v>
      </c>
      <c r="L1434" s="1">
        <v>46065</v>
      </c>
      <c r="M1434" t="s">
        <v>1173</v>
      </c>
      <c r="N1434" t="s">
        <v>1</v>
      </c>
      <c r="O1434" t="s">
        <v>0</v>
      </c>
      <c r="P1434" t="s">
        <v>1174</v>
      </c>
      <c r="Q1434" t="s">
        <v>1175</v>
      </c>
      <c r="R1434" s="2">
        <v>30.6</v>
      </c>
      <c r="S1434" s="37">
        <f>Tabla1[[#This Row],[Valor total]]/'T.C.'!$B$4</f>
        <v>1275</v>
      </c>
      <c r="T1434" t="s">
        <v>11</v>
      </c>
      <c r="U1434" t="s">
        <v>3</v>
      </c>
    </row>
    <row r="1435" spans="1:21" x14ac:dyDescent="0.25">
      <c r="A1435" t="s">
        <v>12</v>
      </c>
      <c r="B1435" t="str">
        <f>LEFT(Tabla1[[#This Row],[Organización compras]],2)</f>
        <v>PE</v>
      </c>
      <c r="C1435" t="s">
        <v>340</v>
      </c>
      <c r="D1435">
        <v>801</v>
      </c>
      <c r="E1435" t="str">
        <f>VLOOKUP(Tabla1[[#This Row],[Grupo de compras]],'Grupo compras'!$A$1:$B$115,2,FALSE)</f>
        <v>PE Center Manager</v>
      </c>
      <c r="F1435" t="s">
        <v>406</v>
      </c>
      <c r="G1435" t="str">
        <f>LEFT(Tabla1[[#This Row],[Solicitud de pedido]],2)</f>
        <v>12</v>
      </c>
      <c r="H1435" t="s">
        <v>4221</v>
      </c>
      <c r="I1435" t="s">
        <v>88</v>
      </c>
      <c r="J1435" t="s">
        <v>4222</v>
      </c>
      <c r="K1435" t="s">
        <v>4223</v>
      </c>
      <c r="L1435" s="1">
        <v>46076</v>
      </c>
      <c r="M1435" t="s">
        <v>406</v>
      </c>
      <c r="N1435" t="s">
        <v>1</v>
      </c>
      <c r="O1435" t="s">
        <v>3991</v>
      </c>
      <c r="P1435" t="s">
        <v>3337</v>
      </c>
      <c r="Q1435" t="s">
        <v>3338</v>
      </c>
      <c r="R1435" s="2">
        <v>4380.53</v>
      </c>
      <c r="S1435" s="37">
        <f>Tabla1[[#This Row],[Valor total]]/'T.C.'!$B$2</f>
        <v>1269.7188405797101</v>
      </c>
      <c r="T1435" t="s">
        <v>2</v>
      </c>
      <c r="U1435" t="s">
        <v>3</v>
      </c>
    </row>
    <row r="1436" spans="1:21" x14ac:dyDescent="0.25">
      <c r="A1436" t="s">
        <v>380</v>
      </c>
      <c r="B1436" t="str">
        <f>LEFT(Tabla1[[#This Row],[Organización compras]],2)</f>
        <v>PE</v>
      </c>
      <c r="C1436" t="s">
        <v>340</v>
      </c>
      <c r="D1436">
        <v>802</v>
      </c>
      <c r="E1436" t="str">
        <f>VLOOKUP(Tabla1[[#This Row],[Grupo de compras]],'Grupo compras'!$A$1:$B$115,2,FALSE)</f>
        <v>PE Ops Mall</v>
      </c>
      <c r="F1436" t="s">
        <v>4224</v>
      </c>
      <c r="G1436" t="str">
        <f>LEFT(Tabla1[[#This Row],[Solicitud de pedido]],2)</f>
        <v>12</v>
      </c>
      <c r="H1436" t="s">
        <v>4225</v>
      </c>
      <c r="I1436" t="s">
        <v>88</v>
      </c>
      <c r="J1436" t="s">
        <v>4226</v>
      </c>
      <c r="K1436" t="s">
        <v>4227</v>
      </c>
      <c r="L1436" s="1">
        <v>46076</v>
      </c>
      <c r="M1436" t="s">
        <v>4224</v>
      </c>
      <c r="N1436" t="s">
        <v>1</v>
      </c>
      <c r="O1436" t="s">
        <v>0</v>
      </c>
      <c r="P1436" t="s">
        <v>1011</v>
      </c>
      <c r="Q1436" t="s">
        <v>1012</v>
      </c>
      <c r="R1436" s="2">
        <v>4368</v>
      </c>
      <c r="S1436" s="37">
        <f>Tabla1[[#This Row],[Valor total]]/'T.C.'!$B$2</f>
        <v>1266.086956521739</v>
      </c>
      <c r="T1436" t="s">
        <v>2</v>
      </c>
      <c r="U1436" t="s">
        <v>3</v>
      </c>
    </row>
    <row r="1437" spans="1:21" x14ac:dyDescent="0.25">
      <c r="A1437" t="s">
        <v>377</v>
      </c>
      <c r="B1437" t="str">
        <f>LEFT(Tabla1[[#This Row],[Organización compras]],2)</f>
        <v>PE</v>
      </c>
      <c r="C1437" t="s">
        <v>340</v>
      </c>
      <c r="D1437">
        <v>928</v>
      </c>
      <c r="E1437" t="str">
        <f>VLOOKUP(Tabla1[[#This Row],[Grupo de compras]],'Grupo compras'!$A$1:$B$115,2,FALSE)</f>
        <v>Corp Gest Riesgo</v>
      </c>
      <c r="F1437" t="s">
        <v>85</v>
      </c>
      <c r="G1437" t="str">
        <f>LEFT(Tabla1[[#This Row],[Solicitud de pedido]],2)</f>
        <v>14</v>
      </c>
      <c r="H1437" t="s">
        <v>4228</v>
      </c>
      <c r="I1437" t="s">
        <v>88</v>
      </c>
      <c r="J1437" t="s">
        <v>4229</v>
      </c>
      <c r="K1437" t="s">
        <v>4230</v>
      </c>
      <c r="L1437" s="1">
        <v>46034</v>
      </c>
      <c r="M1437" t="s">
        <v>74</v>
      </c>
      <c r="N1437" t="s">
        <v>46</v>
      </c>
      <c r="O1437" t="s">
        <v>0</v>
      </c>
      <c r="P1437" t="s">
        <v>2476</v>
      </c>
      <c r="Q1437" t="s">
        <v>2477</v>
      </c>
      <c r="R1437" s="2">
        <v>4364.92</v>
      </c>
      <c r="S1437" s="37">
        <f>Tabla1[[#This Row],[Valor total]]/'T.C.'!$B$2</f>
        <v>1265.1942028985507</v>
      </c>
      <c r="T1437" t="s">
        <v>2</v>
      </c>
      <c r="U1437" t="s">
        <v>3</v>
      </c>
    </row>
    <row r="1438" spans="1:21" x14ac:dyDescent="0.25">
      <c r="A1438" t="s">
        <v>75</v>
      </c>
      <c r="B1438" t="str">
        <f>LEFT(Tabla1[[#This Row],[Organización compras]],2)</f>
        <v>CO</v>
      </c>
      <c r="C1438" t="s">
        <v>338</v>
      </c>
      <c r="D1438">
        <v>704</v>
      </c>
      <c r="E1438" t="str">
        <f>VLOOKUP(Tabla1[[#This Row],[Grupo de compras]],'Grupo compras'!$A$1:$B$115,2,FALSE)</f>
        <v>CO Mktg Mall</v>
      </c>
      <c r="F1438" t="s">
        <v>745</v>
      </c>
      <c r="G1438" t="str">
        <f>LEFT(Tabla1[[#This Row],[Solicitud de pedido]],2)</f>
        <v>12</v>
      </c>
      <c r="H1438" t="s">
        <v>4231</v>
      </c>
      <c r="I1438" t="s">
        <v>88</v>
      </c>
      <c r="J1438" t="s">
        <v>4232</v>
      </c>
      <c r="K1438" t="s">
        <v>4233</v>
      </c>
      <c r="L1438" s="1">
        <v>46071</v>
      </c>
      <c r="M1438" t="s">
        <v>745</v>
      </c>
      <c r="N1438" t="s">
        <v>1</v>
      </c>
      <c r="O1438" t="s">
        <v>67</v>
      </c>
      <c r="P1438" t="s">
        <v>4234</v>
      </c>
      <c r="Q1438" t="s">
        <v>3015</v>
      </c>
      <c r="R1438" s="2">
        <v>4646500</v>
      </c>
      <c r="S1438" s="37">
        <f>Tabla1[[#This Row],[Valor total]]/'T.C.'!$B$5</f>
        <v>1263.3224578575312</v>
      </c>
      <c r="T1438" t="s">
        <v>18</v>
      </c>
      <c r="U1438" t="s">
        <v>3</v>
      </c>
    </row>
    <row r="1439" spans="1:21" x14ac:dyDescent="0.25">
      <c r="A1439" t="s">
        <v>12</v>
      </c>
      <c r="B1439" t="str">
        <f>LEFT(Tabla1[[#This Row],[Organización compras]],2)</f>
        <v>PE</v>
      </c>
      <c r="C1439" t="s">
        <v>340</v>
      </c>
      <c r="D1439">
        <v>804</v>
      </c>
      <c r="E1439" t="str">
        <f>VLOOKUP(Tabla1[[#This Row],[Grupo de compras]],'Grupo compras'!$A$1:$B$115,2,FALSE)</f>
        <v>PE Marketing Mall</v>
      </c>
      <c r="F1439" t="s">
        <v>12509</v>
      </c>
      <c r="H1439" t="s">
        <v>12513</v>
      </c>
      <c r="I1439" t="s">
        <v>88</v>
      </c>
      <c r="J1439" t="s">
        <v>12514</v>
      </c>
      <c r="K1439" t="s">
        <v>12515</v>
      </c>
      <c r="L1439" s="1">
        <v>46100</v>
      </c>
      <c r="M1439" t="s">
        <v>14</v>
      </c>
      <c r="N1439" t="s">
        <v>1</v>
      </c>
      <c r="O1439" t="s">
        <v>67</v>
      </c>
      <c r="P1439" t="s">
        <v>3268</v>
      </c>
      <c r="Q1439" t="s">
        <v>3269</v>
      </c>
      <c r="R1439" s="2">
        <v>4323</v>
      </c>
      <c r="S1439" s="37">
        <f>Tabla1[[#This Row],[Valor total]]/'T.C.'!$B$2</f>
        <v>1253.0434782608695</v>
      </c>
      <c r="T1439" t="s">
        <v>2</v>
      </c>
      <c r="U1439" t="s">
        <v>3</v>
      </c>
    </row>
    <row r="1440" spans="1:21" x14ac:dyDescent="0.25">
      <c r="A1440" t="s">
        <v>696</v>
      </c>
      <c r="B1440" t="str">
        <f>LEFT(Tabla1[[#This Row],[Organización compras]],2)</f>
        <v>PE</v>
      </c>
      <c r="C1440" t="s">
        <v>681</v>
      </c>
      <c r="D1440">
        <v>816</v>
      </c>
      <c r="E1440" t="str">
        <f>VLOOKUP(Tabla1[[#This Row],[Grupo de compras]],'Grupo compras'!$A$1:$B$115,2,FALSE)</f>
        <v>PE Sgcia Infra</v>
      </c>
      <c r="F1440" t="s">
        <v>378</v>
      </c>
      <c r="G1440" t="str">
        <f>LEFT(Tabla1[[#This Row],[Solicitud de pedido]],2)</f>
        <v>12</v>
      </c>
      <c r="H1440" t="s">
        <v>4235</v>
      </c>
      <c r="I1440" t="s">
        <v>88</v>
      </c>
      <c r="J1440" t="s">
        <v>4236</v>
      </c>
      <c r="K1440" t="s">
        <v>4237</v>
      </c>
      <c r="L1440" s="1">
        <v>46078</v>
      </c>
      <c r="M1440" t="s">
        <v>400</v>
      </c>
      <c r="N1440" t="s">
        <v>1</v>
      </c>
      <c r="O1440" t="s">
        <v>5</v>
      </c>
      <c r="P1440" t="s">
        <v>1300</v>
      </c>
      <c r="Q1440" t="s">
        <v>1301</v>
      </c>
      <c r="R1440" s="2">
        <v>4321</v>
      </c>
      <c r="S1440" s="37">
        <f>Tabla1[[#This Row],[Valor total]]/'T.C.'!$B$2</f>
        <v>1252.463768115942</v>
      </c>
      <c r="T1440" t="s">
        <v>2</v>
      </c>
      <c r="U1440" t="s">
        <v>3</v>
      </c>
    </row>
    <row r="1441" spans="1:21" x14ac:dyDescent="0.25">
      <c r="A1441" t="s">
        <v>75</v>
      </c>
      <c r="B1441" t="str">
        <f>LEFT(Tabla1[[#This Row],[Organización compras]],2)</f>
        <v>CO</v>
      </c>
      <c r="C1441" t="s">
        <v>338</v>
      </c>
      <c r="D1441">
        <v>906</v>
      </c>
      <c r="E1441" t="str">
        <f>VLOOKUP(Tabla1[[#This Row],[Grupo de compras]],'Grupo compras'!$A$1:$B$115,2,FALSE)</f>
        <v>Corp Gcia TI</v>
      </c>
      <c r="F1441" t="s">
        <v>3383</v>
      </c>
      <c r="G1441" t="str">
        <f>LEFT(Tabla1[[#This Row],[Solicitud de pedido]],2)</f>
        <v>12</v>
      </c>
      <c r="H1441" t="s">
        <v>4238</v>
      </c>
      <c r="I1441" t="s">
        <v>88</v>
      </c>
      <c r="J1441" t="s">
        <v>4239</v>
      </c>
      <c r="K1441" t="s">
        <v>3386</v>
      </c>
      <c r="L1441" s="1">
        <v>46086</v>
      </c>
      <c r="M1441" t="s">
        <v>10</v>
      </c>
      <c r="N1441" t="s">
        <v>1</v>
      </c>
      <c r="O1441" t="s">
        <v>0</v>
      </c>
      <c r="P1441" t="s">
        <v>4240</v>
      </c>
      <c r="Q1441" t="s">
        <v>4241</v>
      </c>
      <c r="R1441" s="2">
        <v>4600000</v>
      </c>
      <c r="S1441" s="37">
        <f>Tabla1[[#This Row],[Valor total]]/'T.C.'!$B$5</f>
        <v>1250.6797172376291</v>
      </c>
      <c r="T1441" t="s">
        <v>18</v>
      </c>
      <c r="U1441" t="s">
        <v>3</v>
      </c>
    </row>
    <row r="1442" spans="1:21" x14ac:dyDescent="0.25">
      <c r="A1442" t="s">
        <v>7</v>
      </c>
      <c r="B1442" t="str">
        <f>LEFT(Tabla1[[#This Row],[Organización compras]],2)</f>
        <v>CL</v>
      </c>
      <c r="C1442" t="s">
        <v>339</v>
      </c>
      <c r="D1442">
        <v>626</v>
      </c>
      <c r="E1442" t="str">
        <f>VLOOKUP(Tabla1[[#This Row],[Grupo de compras]],'Grupo compras'!$A$1:$B$115,2,FALSE)</f>
        <v>CL Proyectos 3</v>
      </c>
      <c r="F1442" t="s">
        <v>70</v>
      </c>
      <c r="G1442" t="str">
        <f>LEFT(Tabla1[[#This Row],[Solicitud de pedido]],2)</f>
        <v>12</v>
      </c>
      <c r="H1442" t="s">
        <v>4242</v>
      </c>
      <c r="I1442" t="s">
        <v>88</v>
      </c>
      <c r="J1442" t="s">
        <v>4243</v>
      </c>
      <c r="K1442" t="s">
        <v>4244</v>
      </c>
      <c r="L1442" s="1">
        <v>46048</v>
      </c>
      <c r="M1442" t="s">
        <v>26</v>
      </c>
      <c r="N1442" t="s">
        <v>1</v>
      </c>
      <c r="O1442" t="s">
        <v>0</v>
      </c>
      <c r="P1442" t="s">
        <v>774</v>
      </c>
      <c r="Q1442" t="s">
        <v>775</v>
      </c>
      <c r="R1442" s="2">
        <v>30</v>
      </c>
      <c r="S1442" s="37">
        <f>Tabla1[[#This Row],[Valor total]]/'T.C.'!$B$4</f>
        <v>1250</v>
      </c>
      <c r="T1442" t="s">
        <v>11</v>
      </c>
      <c r="U1442" t="s">
        <v>3</v>
      </c>
    </row>
    <row r="1443" spans="1:21" x14ac:dyDescent="0.25">
      <c r="A1443" t="s">
        <v>38</v>
      </c>
      <c r="B1443" t="str">
        <f>LEFT(Tabla1[[#This Row],[Organización compras]],2)</f>
        <v>CL</v>
      </c>
      <c r="C1443" t="s">
        <v>339</v>
      </c>
      <c r="D1443">
        <v>607</v>
      </c>
      <c r="E1443" t="str">
        <f>VLOOKUP(Tabla1[[#This Row],[Grupo de compras]],'Grupo compras'!$A$1:$B$115,2,FALSE)</f>
        <v>CL Gcia Desarrollo</v>
      </c>
      <c r="F1443" t="s">
        <v>4245</v>
      </c>
      <c r="G1443" t="str">
        <f>LEFT(Tabla1[[#This Row],[Solicitud de pedido]],2)</f>
        <v>12</v>
      </c>
      <c r="H1443" t="s">
        <v>4246</v>
      </c>
      <c r="I1443" t="s">
        <v>88</v>
      </c>
      <c r="J1443" t="s">
        <v>4247</v>
      </c>
      <c r="K1443" t="s">
        <v>4248</v>
      </c>
      <c r="L1443" s="1">
        <v>46050</v>
      </c>
      <c r="M1443" t="s">
        <v>15</v>
      </c>
      <c r="N1443" t="s">
        <v>1</v>
      </c>
      <c r="O1443" t="s">
        <v>0</v>
      </c>
      <c r="P1443" t="s">
        <v>4249</v>
      </c>
      <c r="Q1443" t="s">
        <v>4250</v>
      </c>
      <c r="R1443" s="2">
        <v>30</v>
      </c>
      <c r="S1443" s="37">
        <f>Tabla1[[#This Row],[Valor total]]/'T.C.'!$B$4</f>
        <v>1250</v>
      </c>
      <c r="T1443" t="s">
        <v>11</v>
      </c>
      <c r="U1443" t="s">
        <v>3</v>
      </c>
    </row>
    <row r="1444" spans="1:21" x14ac:dyDescent="0.25">
      <c r="A1444" t="s">
        <v>7</v>
      </c>
      <c r="B1444" t="str">
        <f>LEFT(Tabla1[[#This Row],[Organización compras]],2)</f>
        <v>CL</v>
      </c>
      <c r="C1444" t="s">
        <v>339</v>
      </c>
      <c r="D1444">
        <v>613</v>
      </c>
      <c r="E1444" t="str">
        <f>VLOOKUP(Tabla1[[#This Row],[Grupo de compras]],'Grupo compras'!$A$1:$B$115,2,FALSE)</f>
        <v>CL Gcia Ops</v>
      </c>
      <c r="F1444" t="s">
        <v>1169</v>
      </c>
      <c r="G1444" t="str">
        <f>LEFT(Tabla1[[#This Row],[Solicitud de pedido]],2)</f>
        <v>12</v>
      </c>
      <c r="H1444" t="s">
        <v>4251</v>
      </c>
      <c r="I1444" t="s">
        <v>88</v>
      </c>
      <c r="J1444" t="s">
        <v>4252</v>
      </c>
      <c r="K1444" t="s">
        <v>4253</v>
      </c>
      <c r="L1444" s="1">
        <v>46058</v>
      </c>
      <c r="M1444" t="s">
        <v>1173</v>
      </c>
      <c r="N1444" t="s">
        <v>1</v>
      </c>
      <c r="O1444" t="s">
        <v>0</v>
      </c>
      <c r="P1444" t="s">
        <v>4254</v>
      </c>
      <c r="Q1444" t="s">
        <v>4255</v>
      </c>
      <c r="R1444" s="2">
        <v>30</v>
      </c>
      <c r="S1444" s="37">
        <f>Tabla1[[#This Row],[Valor total]]/'T.C.'!$B$4</f>
        <v>1250</v>
      </c>
      <c r="T1444" t="s">
        <v>11</v>
      </c>
      <c r="U1444" t="s">
        <v>3</v>
      </c>
    </row>
    <row r="1445" spans="1:21" x14ac:dyDescent="0.25">
      <c r="A1445" t="s">
        <v>7</v>
      </c>
      <c r="B1445" t="str">
        <f>LEFT(Tabla1[[#This Row],[Organización compras]],2)</f>
        <v>CL</v>
      </c>
      <c r="C1445" t="s">
        <v>339</v>
      </c>
      <c r="D1445">
        <v>910</v>
      </c>
      <c r="E1445" t="str">
        <f>VLOOKUP(Tabla1[[#This Row],[Grupo de compras]],'Grupo compras'!$A$1:$B$115,2,FALSE)</f>
        <v>Corp A. Personas</v>
      </c>
      <c r="F1445" t="s">
        <v>3590</v>
      </c>
      <c r="G1445" t="str">
        <f>LEFT(Tabla1[[#This Row],[Solicitud de pedido]],2)</f>
        <v>12</v>
      </c>
      <c r="H1445" t="s">
        <v>4256</v>
      </c>
      <c r="I1445" t="s">
        <v>88</v>
      </c>
      <c r="J1445" t="s">
        <v>4257</v>
      </c>
      <c r="K1445" t="s">
        <v>4253</v>
      </c>
      <c r="L1445" s="1">
        <v>46063</v>
      </c>
      <c r="M1445" t="s">
        <v>10</v>
      </c>
      <c r="N1445" t="s">
        <v>1</v>
      </c>
      <c r="O1445" t="s">
        <v>0</v>
      </c>
      <c r="P1445" t="s">
        <v>4254</v>
      </c>
      <c r="Q1445" t="s">
        <v>4255</v>
      </c>
      <c r="R1445" s="2">
        <v>30</v>
      </c>
      <c r="S1445" s="37">
        <f>Tabla1[[#This Row],[Valor total]]/'T.C.'!$B$4</f>
        <v>1250</v>
      </c>
      <c r="T1445" t="s">
        <v>11</v>
      </c>
      <c r="U1445" t="s">
        <v>3</v>
      </c>
    </row>
    <row r="1446" spans="1:21" x14ac:dyDescent="0.25">
      <c r="A1446" t="s">
        <v>19</v>
      </c>
      <c r="B1446" t="str">
        <f>LEFT(Tabla1[[#This Row],[Organización compras]],2)</f>
        <v>CL</v>
      </c>
      <c r="C1446" t="s">
        <v>339</v>
      </c>
      <c r="D1446">
        <v>602</v>
      </c>
      <c r="E1446" t="str">
        <f>VLOOKUP(Tabla1[[#This Row],[Grupo de compras]],'Grupo compras'!$A$1:$B$115,2,FALSE)</f>
        <v>CL Ops Mall</v>
      </c>
      <c r="F1446" t="s">
        <v>1847</v>
      </c>
      <c r="G1446" t="str">
        <f>LEFT(Tabla1[[#This Row],[Solicitud de pedido]],2)</f>
        <v>12</v>
      </c>
      <c r="H1446" t="s">
        <v>4258</v>
      </c>
      <c r="I1446" t="s">
        <v>88</v>
      </c>
      <c r="J1446" t="s">
        <v>4259</v>
      </c>
      <c r="K1446" t="s">
        <v>4260</v>
      </c>
      <c r="L1446" s="1">
        <v>46069</v>
      </c>
      <c r="M1446" t="s">
        <v>3584</v>
      </c>
      <c r="N1446" t="s">
        <v>1</v>
      </c>
      <c r="O1446" t="s">
        <v>0</v>
      </c>
      <c r="P1446" t="s">
        <v>4261</v>
      </c>
      <c r="Q1446" t="s">
        <v>4262</v>
      </c>
      <c r="R1446" s="2">
        <v>30</v>
      </c>
      <c r="S1446" s="37">
        <f>Tabla1[[#This Row],[Valor total]]/'T.C.'!$B$4</f>
        <v>1250</v>
      </c>
      <c r="T1446" t="s">
        <v>11</v>
      </c>
      <c r="U1446" t="s">
        <v>3</v>
      </c>
    </row>
    <row r="1447" spans="1:21" x14ac:dyDescent="0.25">
      <c r="A1447" t="s">
        <v>19</v>
      </c>
      <c r="B1447" t="str">
        <f>LEFT(Tabla1[[#This Row],[Organización compras]],2)</f>
        <v>CL</v>
      </c>
      <c r="C1447" t="s">
        <v>339</v>
      </c>
      <c r="D1447">
        <v>602</v>
      </c>
      <c r="E1447" t="str">
        <f>VLOOKUP(Tabla1[[#This Row],[Grupo de compras]],'Grupo compras'!$A$1:$B$115,2,FALSE)</f>
        <v>CL Ops Mall</v>
      </c>
      <c r="F1447" t="s">
        <v>1847</v>
      </c>
      <c r="G1447" t="str">
        <f>LEFT(Tabla1[[#This Row],[Solicitud de pedido]],2)</f>
        <v>12</v>
      </c>
      <c r="H1447" t="s">
        <v>4258</v>
      </c>
      <c r="I1447" t="s">
        <v>89</v>
      </c>
      <c r="J1447" t="s">
        <v>4259</v>
      </c>
      <c r="K1447" t="s">
        <v>4263</v>
      </c>
      <c r="L1447" s="1">
        <v>46069</v>
      </c>
      <c r="M1447" t="s">
        <v>3584</v>
      </c>
      <c r="N1447" t="s">
        <v>1</v>
      </c>
      <c r="O1447" t="s">
        <v>0</v>
      </c>
      <c r="P1447" t="s">
        <v>4261</v>
      </c>
      <c r="Q1447" t="s">
        <v>4262</v>
      </c>
      <c r="R1447" s="2">
        <v>30</v>
      </c>
      <c r="S1447" s="37">
        <f>Tabla1[[#This Row],[Valor total]]/'T.C.'!$B$4</f>
        <v>1250</v>
      </c>
      <c r="T1447" t="s">
        <v>11</v>
      </c>
      <c r="U1447" t="s">
        <v>3</v>
      </c>
    </row>
    <row r="1448" spans="1:21" x14ac:dyDescent="0.25">
      <c r="A1448" t="s">
        <v>19</v>
      </c>
      <c r="B1448" t="str">
        <f>LEFT(Tabla1[[#This Row],[Organización compras]],2)</f>
        <v>CL</v>
      </c>
      <c r="C1448" t="s">
        <v>339</v>
      </c>
      <c r="D1448">
        <v>602</v>
      </c>
      <c r="E1448" t="str">
        <f>VLOOKUP(Tabla1[[#This Row],[Grupo de compras]],'Grupo compras'!$A$1:$B$115,2,FALSE)</f>
        <v>CL Ops Mall</v>
      </c>
      <c r="F1448" t="s">
        <v>1847</v>
      </c>
      <c r="G1448" t="str">
        <f>LEFT(Tabla1[[#This Row],[Solicitud de pedido]],2)</f>
        <v>12</v>
      </c>
      <c r="H1448" t="s">
        <v>4258</v>
      </c>
      <c r="I1448" t="s">
        <v>99</v>
      </c>
      <c r="J1448" t="s">
        <v>4259</v>
      </c>
      <c r="K1448" t="s">
        <v>4264</v>
      </c>
      <c r="L1448" s="1">
        <v>46069</v>
      </c>
      <c r="M1448" t="s">
        <v>3584</v>
      </c>
      <c r="N1448" t="s">
        <v>1</v>
      </c>
      <c r="O1448" t="s">
        <v>0</v>
      </c>
      <c r="P1448" t="s">
        <v>4261</v>
      </c>
      <c r="Q1448" t="s">
        <v>4262</v>
      </c>
      <c r="R1448" s="2">
        <v>30</v>
      </c>
      <c r="S1448" s="37">
        <f>Tabla1[[#This Row],[Valor total]]/'T.C.'!$B$4</f>
        <v>1250</v>
      </c>
      <c r="T1448" t="s">
        <v>11</v>
      </c>
      <c r="U1448" t="s">
        <v>3</v>
      </c>
    </row>
    <row r="1449" spans="1:21" x14ac:dyDescent="0.25">
      <c r="A1449" t="s">
        <v>19</v>
      </c>
      <c r="B1449" t="str">
        <f>LEFT(Tabla1[[#This Row],[Organización compras]],2)</f>
        <v>CL</v>
      </c>
      <c r="C1449" t="s">
        <v>339</v>
      </c>
      <c r="D1449">
        <v>602</v>
      </c>
      <c r="E1449" t="str">
        <f>VLOOKUP(Tabla1[[#This Row],[Grupo de compras]],'Grupo compras'!$A$1:$B$115,2,FALSE)</f>
        <v>CL Ops Mall</v>
      </c>
      <c r="F1449" t="s">
        <v>1847</v>
      </c>
      <c r="G1449" t="str">
        <f>LEFT(Tabla1[[#This Row],[Solicitud de pedido]],2)</f>
        <v>12</v>
      </c>
      <c r="H1449" t="s">
        <v>4258</v>
      </c>
      <c r="I1449" t="s">
        <v>100</v>
      </c>
      <c r="J1449" t="s">
        <v>4259</v>
      </c>
      <c r="K1449" t="s">
        <v>4265</v>
      </c>
      <c r="L1449" s="1">
        <v>46069</v>
      </c>
      <c r="M1449" t="s">
        <v>3584</v>
      </c>
      <c r="N1449" t="s">
        <v>1</v>
      </c>
      <c r="O1449" t="s">
        <v>0</v>
      </c>
      <c r="P1449" t="s">
        <v>4261</v>
      </c>
      <c r="Q1449" t="s">
        <v>4262</v>
      </c>
      <c r="R1449" s="2">
        <v>30</v>
      </c>
      <c r="S1449" s="37">
        <f>Tabla1[[#This Row],[Valor total]]/'T.C.'!$B$4</f>
        <v>1250</v>
      </c>
      <c r="T1449" t="s">
        <v>11</v>
      </c>
      <c r="U1449" t="s">
        <v>3</v>
      </c>
    </row>
    <row r="1450" spans="1:21" x14ac:dyDescent="0.25">
      <c r="A1450" t="s">
        <v>19</v>
      </c>
      <c r="B1450" t="str">
        <f>LEFT(Tabla1[[#This Row],[Organización compras]],2)</f>
        <v>CL</v>
      </c>
      <c r="C1450" t="s">
        <v>339</v>
      </c>
      <c r="D1450">
        <v>602</v>
      </c>
      <c r="E1450" t="str">
        <f>VLOOKUP(Tabla1[[#This Row],[Grupo de compras]],'Grupo compras'!$A$1:$B$115,2,FALSE)</f>
        <v>CL Ops Mall</v>
      </c>
      <c r="F1450" t="s">
        <v>1847</v>
      </c>
      <c r="G1450" t="str">
        <f>LEFT(Tabla1[[#This Row],[Solicitud de pedido]],2)</f>
        <v>12</v>
      </c>
      <c r="H1450" t="s">
        <v>4258</v>
      </c>
      <c r="I1450" t="s">
        <v>101</v>
      </c>
      <c r="J1450" t="s">
        <v>4259</v>
      </c>
      <c r="K1450" t="s">
        <v>4266</v>
      </c>
      <c r="L1450" s="1">
        <v>46069</v>
      </c>
      <c r="M1450" t="s">
        <v>3584</v>
      </c>
      <c r="N1450" t="s">
        <v>1</v>
      </c>
      <c r="O1450" t="s">
        <v>0</v>
      </c>
      <c r="P1450" t="s">
        <v>4261</v>
      </c>
      <c r="Q1450" t="s">
        <v>4262</v>
      </c>
      <c r="R1450" s="2">
        <v>30</v>
      </c>
      <c r="S1450" s="37">
        <f>Tabla1[[#This Row],[Valor total]]/'T.C.'!$B$4</f>
        <v>1250</v>
      </c>
      <c r="T1450" t="s">
        <v>11</v>
      </c>
      <c r="U1450" t="s">
        <v>3</v>
      </c>
    </row>
    <row r="1451" spans="1:21" x14ac:dyDescent="0.25">
      <c r="A1451" t="s">
        <v>19</v>
      </c>
      <c r="B1451" t="str">
        <f>LEFT(Tabla1[[#This Row],[Organización compras]],2)</f>
        <v>CL</v>
      </c>
      <c r="C1451" t="s">
        <v>339</v>
      </c>
      <c r="D1451">
        <v>602</v>
      </c>
      <c r="E1451" t="str">
        <f>VLOOKUP(Tabla1[[#This Row],[Grupo de compras]],'Grupo compras'!$A$1:$B$115,2,FALSE)</f>
        <v>CL Ops Mall</v>
      </c>
      <c r="F1451" t="s">
        <v>1847</v>
      </c>
      <c r="G1451" t="str">
        <f>LEFT(Tabla1[[#This Row],[Solicitud de pedido]],2)</f>
        <v>12</v>
      </c>
      <c r="H1451" t="s">
        <v>4258</v>
      </c>
      <c r="I1451" t="s">
        <v>102</v>
      </c>
      <c r="J1451" t="s">
        <v>4259</v>
      </c>
      <c r="K1451" t="s">
        <v>4267</v>
      </c>
      <c r="L1451" s="1">
        <v>46069</v>
      </c>
      <c r="M1451" t="s">
        <v>3584</v>
      </c>
      <c r="N1451" t="s">
        <v>1</v>
      </c>
      <c r="O1451" t="s">
        <v>0</v>
      </c>
      <c r="P1451" t="s">
        <v>4261</v>
      </c>
      <c r="Q1451" t="s">
        <v>4262</v>
      </c>
      <c r="R1451" s="2">
        <v>30</v>
      </c>
      <c r="S1451" s="37">
        <f>Tabla1[[#This Row],[Valor total]]/'T.C.'!$B$4</f>
        <v>1250</v>
      </c>
      <c r="T1451" t="s">
        <v>11</v>
      </c>
      <c r="U1451" t="s">
        <v>3</v>
      </c>
    </row>
    <row r="1452" spans="1:21" x14ac:dyDescent="0.25">
      <c r="A1452" t="s">
        <v>19</v>
      </c>
      <c r="B1452" t="str">
        <f>LEFT(Tabla1[[#This Row],[Organización compras]],2)</f>
        <v>CL</v>
      </c>
      <c r="C1452" t="s">
        <v>339</v>
      </c>
      <c r="D1452">
        <v>602</v>
      </c>
      <c r="E1452" t="str">
        <f>VLOOKUP(Tabla1[[#This Row],[Grupo de compras]],'Grupo compras'!$A$1:$B$115,2,FALSE)</f>
        <v>CL Ops Mall</v>
      </c>
      <c r="F1452" t="s">
        <v>1847</v>
      </c>
      <c r="G1452" t="str">
        <f>LEFT(Tabla1[[#This Row],[Solicitud de pedido]],2)</f>
        <v>12</v>
      </c>
      <c r="H1452" t="s">
        <v>4258</v>
      </c>
      <c r="I1452" t="s">
        <v>103</v>
      </c>
      <c r="J1452" t="s">
        <v>4259</v>
      </c>
      <c r="K1452" t="s">
        <v>4268</v>
      </c>
      <c r="L1452" s="1">
        <v>46069</v>
      </c>
      <c r="M1452" t="s">
        <v>3584</v>
      </c>
      <c r="N1452" t="s">
        <v>1</v>
      </c>
      <c r="O1452" t="s">
        <v>0</v>
      </c>
      <c r="P1452" t="s">
        <v>4261</v>
      </c>
      <c r="Q1452" t="s">
        <v>4262</v>
      </c>
      <c r="R1452" s="2">
        <v>30</v>
      </c>
      <c r="S1452" s="37">
        <f>Tabla1[[#This Row],[Valor total]]/'T.C.'!$B$4</f>
        <v>1250</v>
      </c>
      <c r="T1452" t="s">
        <v>11</v>
      </c>
      <c r="U1452" t="s">
        <v>3</v>
      </c>
    </row>
    <row r="1453" spans="1:21" x14ac:dyDescent="0.25">
      <c r="A1453" t="s">
        <v>19</v>
      </c>
      <c r="B1453" t="str">
        <f>LEFT(Tabla1[[#This Row],[Organización compras]],2)</f>
        <v>CL</v>
      </c>
      <c r="C1453" t="s">
        <v>339</v>
      </c>
      <c r="D1453">
        <v>602</v>
      </c>
      <c r="E1453" t="str">
        <f>VLOOKUP(Tabla1[[#This Row],[Grupo de compras]],'Grupo compras'!$A$1:$B$115,2,FALSE)</f>
        <v>CL Ops Mall</v>
      </c>
      <c r="F1453" t="s">
        <v>1847</v>
      </c>
      <c r="G1453" t="str">
        <f>LEFT(Tabla1[[#This Row],[Solicitud de pedido]],2)</f>
        <v>12</v>
      </c>
      <c r="H1453" t="s">
        <v>4258</v>
      </c>
      <c r="I1453" t="s">
        <v>104</v>
      </c>
      <c r="J1453" t="s">
        <v>4259</v>
      </c>
      <c r="K1453" t="s">
        <v>4269</v>
      </c>
      <c r="L1453" s="1">
        <v>46069</v>
      </c>
      <c r="M1453" t="s">
        <v>3584</v>
      </c>
      <c r="N1453" t="s">
        <v>1</v>
      </c>
      <c r="O1453" t="s">
        <v>0</v>
      </c>
      <c r="P1453" t="s">
        <v>4261</v>
      </c>
      <c r="Q1453" t="s">
        <v>4262</v>
      </c>
      <c r="R1453" s="2">
        <v>30</v>
      </c>
      <c r="S1453" s="37">
        <f>Tabla1[[#This Row],[Valor total]]/'T.C.'!$B$4</f>
        <v>1250</v>
      </c>
      <c r="T1453" t="s">
        <v>11</v>
      </c>
      <c r="U1453" t="s">
        <v>3</v>
      </c>
    </row>
    <row r="1454" spans="1:21" x14ac:dyDescent="0.25">
      <c r="A1454" t="s">
        <v>19</v>
      </c>
      <c r="B1454" t="str">
        <f>LEFT(Tabla1[[#This Row],[Organización compras]],2)</f>
        <v>CL</v>
      </c>
      <c r="C1454" t="s">
        <v>339</v>
      </c>
      <c r="D1454">
        <v>602</v>
      </c>
      <c r="E1454" t="str">
        <f>VLOOKUP(Tabla1[[#This Row],[Grupo de compras]],'Grupo compras'!$A$1:$B$115,2,FALSE)</f>
        <v>CL Ops Mall</v>
      </c>
      <c r="F1454" t="s">
        <v>1847</v>
      </c>
      <c r="G1454" t="str">
        <f>LEFT(Tabla1[[#This Row],[Solicitud de pedido]],2)</f>
        <v>12</v>
      </c>
      <c r="H1454" t="s">
        <v>4258</v>
      </c>
      <c r="I1454" t="s">
        <v>105</v>
      </c>
      <c r="J1454" t="s">
        <v>4259</v>
      </c>
      <c r="K1454" t="s">
        <v>4270</v>
      </c>
      <c r="L1454" s="1">
        <v>46069</v>
      </c>
      <c r="M1454" t="s">
        <v>3584</v>
      </c>
      <c r="N1454" t="s">
        <v>1</v>
      </c>
      <c r="O1454" t="s">
        <v>0</v>
      </c>
      <c r="P1454" t="s">
        <v>4261</v>
      </c>
      <c r="Q1454" t="s">
        <v>4262</v>
      </c>
      <c r="R1454" s="2">
        <v>30</v>
      </c>
      <c r="S1454" s="37">
        <f>Tabla1[[#This Row],[Valor total]]/'T.C.'!$B$4</f>
        <v>1250</v>
      </c>
      <c r="T1454" t="s">
        <v>11</v>
      </c>
      <c r="U1454" t="s">
        <v>3</v>
      </c>
    </row>
    <row r="1455" spans="1:21" x14ac:dyDescent="0.25">
      <c r="A1455" t="s">
        <v>19</v>
      </c>
      <c r="B1455" t="str">
        <f>LEFT(Tabla1[[#This Row],[Organización compras]],2)</f>
        <v>CL</v>
      </c>
      <c r="C1455" t="s">
        <v>339</v>
      </c>
      <c r="D1455">
        <v>602</v>
      </c>
      <c r="E1455" t="str">
        <f>VLOOKUP(Tabla1[[#This Row],[Grupo de compras]],'Grupo compras'!$A$1:$B$115,2,FALSE)</f>
        <v>CL Ops Mall</v>
      </c>
      <c r="F1455" t="s">
        <v>1847</v>
      </c>
      <c r="G1455" t="str">
        <f>LEFT(Tabla1[[#This Row],[Solicitud de pedido]],2)</f>
        <v>12</v>
      </c>
      <c r="H1455" t="s">
        <v>4258</v>
      </c>
      <c r="I1455" t="s">
        <v>106</v>
      </c>
      <c r="J1455" t="s">
        <v>4259</v>
      </c>
      <c r="K1455" t="s">
        <v>4271</v>
      </c>
      <c r="L1455" s="1">
        <v>46069</v>
      </c>
      <c r="M1455" t="s">
        <v>3584</v>
      </c>
      <c r="N1455" t="s">
        <v>1</v>
      </c>
      <c r="O1455" t="s">
        <v>0</v>
      </c>
      <c r="P1455" t="s">
        <v>4261</v>
      </c>
      <c r="Q1455" t="s">
        <v>4262</v>
      </c>
      <c r="R1455" s="2">
        <v>30</v>
      </c>
      <c r="S1455" s="37">
        <f>Tabla1[[#This Row],[Valor total]]/'T.C.'!$B$4</f>
        <v>1250</v>
      </c>
      <c r="T1455" t="s">
        <v>11</v>
      </c>
      <c r="U1455" t="s">
        <v>3</v>
      </c>
    </row>
    <row r="1456" spans="1:21" x14ac:dyDescent="0.25">
      <c r="A1456" t="s">
        <v>19</v>
      </c>
      <c r="B1456" t="str">
        <f>LEFT(Tabla1[[#This Row],[Organización compras]],2)</f>
        <v>CL</v>
      </c>
      <c r="C1456" t="s">
        <v>339</v>
      </c>
      <c r="D1456">
        <v>602</v>
      </c>
      <c r="E1456" t="str">
        <f>VLOOKUP(Tabla1[[#This Row],[Grupo de compras]],'Grupo compras'!$A$1:$B$115,2,FALSE)</f>
        <v>CL Ops Mall</v>
      </c>
      <c r="F1456" t="s">
        <v>1847</v>
      </c>
      <c r="G1456" t="str">
        <f>LEFT(Tabla1[[#This Row],[Solicitud de pedido]],2)</f>
        <v>12</v>
      </c>
      <c r="H1456" t="s">
        <v>4258</v>
      </c>
      <c r="I1456" t="s">
        <v>107</v>
      </c>
      <c r="J1456" t="s">
        <v>4259</v>
      </c>
      <c r="K1456" t="s">
        <v>4272</v>
      </c>
      <c r="L1456" s="1">
        <v>46069</v>
      </c>
      <c r="M1456" t="s">
        <v>3584</v>
      </c>
      <c r="N1456" t="s">
        <v>1</v>
      </c>
      <c r="O1456" t="s">
        <v>0</v>
      </c>
      <c r="P1456" t="s">
        <v>4261</v>
      </c>
      <c r="Q1456" t="s">
        <v>4262</v>
      </c>
      <c r="R1456" s="2">
        <v>30</v>
      </c>
      <c r="S1456" s="37">
        <f>Tabla1[[#This Row],[Valor total]]/'T.C.'!$B$4</f>
        <v>1250</v>
      </c>
      <c r="T1456" t="s">
        <v>11</v>
      </c>
      <c r="U1456" t="s">
        <v>3</v>
      </c>
    </row>
    <row r="1457" spans="1:21" x14ac:dyDescent="0.25">
      <c r="A1457" t="s">
        <v>19</v>
      </c>
      <c r="B1457" t="str">
        <f>LEFT(Tabla1[[#This Row],[Organización compras]],2)</f>
        <v>CL</v>
      </c>
      <c r="C1457" t="s">
        <v>339</v>
      </c>
      <c r="D1457">
        <v>602</v>
      </c>
      <c r="E1457" t="str">
        <f>VLOOKUP(Tabla1[[#This Row],[Grupo de compras]],'Grupo compras'!$A$1:$B$115,2,FALSE)</f>
        <v>CL Ops Mall</v>
      </c>
      <c r="F1457" t="s">
        <v>1847</v>
      </c>
      <c r="G1457" t="str">
        <f>LEFT(Tabla1[[#This Row],[Solicitud de pedido]],2)</f>
        <v>12</v>
      </c>
      <c r="H1457" t="s">
        <v>4258</v>
      </c>
      <c r="I1457" t="s">
        <v>1502</v>
      </c>
      <c r="J1457" t="s">
        <v>4259</v>
      </c>
      <c r="K1457" t="s">
        <v>4273</v>
      </c>
      <c r="L1457" s="1">
        <v>46069</v>
      </c>
      <c r="M1457" t="s">
        <v>3584</v>
      </c>
      <c r="N1457" t="s">
        <v>1</v>
      </c>
      <c r="O1457" t="s">
        <v>0</v>
      </c>
      <c r="P1457" t="s">
        <v>4261</v>
      </c>
      <c r="Q1457" t="s">
        <v>4262</v>
      </c>
      <c r="R1457" s="2">
        <v>30</v>
      </c>
      <c r="S1457" s="37">
        <f>Tabla1[[#This Row],[Valor total]]/'T.C.'!$B$4</f>
        <v>1250</v>
      </c>
      <c r="T1457" t="s">
        <v>11</v>
      </c>
      <c r="U1457" t="s">
        <v>3</v>
      </c>
    </row>
    <row r="1458" spans="1:21" x14ac:dyDescent="0.25">
      <c r="A1458" t="s">
        <v>373</v>
      </c>
      <c r="B1458" t="str">
        <f>LEFT(Tabla1[[#This Row],[Organización compras]],2)</f>
        <v>PE</v>
      </c>
      <c r="C1458" t="s">
        <v>340</v>
      </c>
      <c r="D1458">
        <v>810</v>
      </c>
      <c r="E1458" t="str">
        <f>VLOOKUP(Tabla1[[#This Row],[Grupo de compras]],'Grupo compras'!$A$1:$B$115,2,FALSE)</f>
        <v>PE Área Personas</v>
      </c>
      <c r="F1458" t="s">
        <v>2647</v>
      </c>
      <c r="G1458" t="str">
        <f>LEFT(Tabla1[[#This Row],[Solicitud de pedido]],2)</f>
        <v>12</v>
      </c>
      <c r="H1458" t="s">
        <v>4274</v>
      </c>
      <c r="I1458" t="s">
        <v>88</v>
      </c>
      <c r="J1458" t="s">
        <v>4275</v>
      </c>
      <c r="K1458" t="s">
        <v>4276</v>
      </c>
      <c r="L1458" s="1">
        <v>46030</v>
      </c>
      <c r="M1458" t="s">
        <v>2647</v>
      </c>
      <c r="N1458" t="s">
        <v>1</v>
      </c>
      <c r="O1458" t="s">
        <v>0</v>
      </c>
      <c r="P1458" t="s">
        <v>4277</v>
      </c>
      <c r="Q1458" t="s">
        <v>4278</v>
      </c>
      <c r="R1458" s="2">
        <v>4312</v>
      </c>
      <c r="S1458" s="37">
        <f>Tabla1[[#This Row],[Valor total]]/'T.C.'!$B$2</f>
        <v>1249.855072463768</v>
      </c>
      <c r="T1458" t="s">
        <v>2</v>
      </c>
      <c r="U1458" t="s">
        <v>3</v>
      </c>
    </row>
    <row r="1459" spans="1:21" x14ac:dyDescent="0.25">
      <c r="A1459" t="s">
        <v>2453</v>
      </c>
      <c r="B1459" t="str">
        <f>LEFT(Tabla1[[#This Row],[Organización compras]],2)</f>
        <v>PE</v>
      </c>
      <c r="C1459" t="s">
        <v>681</v>
      </c>
      <c r="D1459">
        <v>804</v>
      </c>
      <c r="E1459" t="str">
        <f>VLOOKUP(Tabla1[[#This Row],[Grupo de compras]],'Grupo compras'!$A$1:$B$115,2,FALSE)</f>
        <v>PE Marketing Mall</v>
      </c>
      <c r="F1459" t="s">
        <v>2857</v>
      </c>
      <c r="G1459" t="str">
        <f>LEFT(Tabla1[[#This Row],[Solicitud de pedido]],2)</f>
        <v>12</v>
      </c>
      <c r="H1459" t="s">
        <v>4279</v>
      </c>
      <c r="I1459" t="s">
        <v>88</v>
      </c>
      <c r="J1459" t="s">
        <v>4280</v>
      </c>
      <c r="K1459" t="s">
        <v>4281</v>
      </c>
      <c r="L1459" s="1">
        <v>46063</v>
      </c>
      <c r="M1459" t="s">
        <v>400</v>
      </c>
      <c r="N1459" t="s">
        <v>1</v>
      </c>
      <c r="O1459" t="s">
        <v>0</v>
      </c>
      <c r="P1459" t="s">
        <v>2596</v>
      </c>
      <c r="Q1459" t="s">
        <v>2597</v>
      </c>
      <c r="R1459" s="2">
        <v>4310</v>
      </c>
      <c r="S1459" s="37">
        <f>Tabla1[[#This Row],[Valor total]]/'T.C.'!$B$2</f>
        <v>1249.2753623188405</v>
      </c>
      <c r="T1459" t="s">
        <v>2</v>
      </c>
      <c r="U1459" t="s">
        <v>3</v>
      </c>
    </row>
    <row r="1460" spans="1:21" x14ac:dyDescent="0.25">
      <c r="A1460" t="s">
        <v>369</v>
      </c>
      <c r="B1460" t="str">
        <f>LEFT(Tabla1[[#This Row],[Organización compras]],2)</f>
        <v>PE</v>
      </c>
      <c r="C1460" t="s">
        <v>681</v>
      </c>
      <c r="D1460">
        <v>804</v>
      </c>
      <c r="E1460" t="str">
        <f>VLOOKUP(Tabla1[[#This Row],[Grupo de compras]],'Grupo compras'!$A$1:$B$115,2,FALSE)</f>
        <v>PE Marketing Mall</v>
      </c>
      <c r="F1460" t="s">
        <v>2454</v>
      </c>
      <c r="G1460" t="str">
        <f>LEFT(Tabla1[[#This Row],[Solicitud de pedido]],2)</f>
        <v>12</v>
      </c>
      <c r="H1460" t="s">
        <v>4282</v>
      </c>
      <c r="I1460" t="s">
        <v>88</v>
      </c>
      <c r="J1460" t="s">
        <v>4283</v>
      </c>
      <c r="K1460" t="s">
        <v>4284</v>
      </c>
      <c r="L1460" s="1">
        <v>46080</v>
      </c>
      <c r="M1460" t="s">
        <v>819</v>
      </c>
      <c r="N1460" t="s">
        <v>1</v>
      </c>
      <c r="O1460" t="s">
        <v>0</v>
      </c>
      <c r="P1460" t="s">
        <v>4285</v>
      </c>
      <c r="Q1460" t="s">
        <v>4286</v>
      </c>
      <c r="R1460" s="2">
        <v>4300.2700000000004</v>
      </c>
      <c r="S1460" s="37">
        <f>Tabla1[[#This Row],[Valor total]]/'T.C.'!$B$2</f>
        <v>1246.4550724637681</v>
      </c>
      <c r="T1460" t="s">
        <v>2</v>
      </c>
      <c r="U1460" t="s">
        <v>3</v>
      </c>
    </row>
    <row r="1461" spans="1:21" x14ac:dyDescent="0.25">
      <c r="A1461" t="s">
        <v>7</v>
      </c>
      <c r="B1461" t="str">
        <f>LEFT(Tabla1[[#This Row],[Organización compras]],2)</f>
        <v>CL</v>
      </c>
      <c r="C1461" t="s">
        <v>339</v>
      </c>
      <c r="D1461">
        <v>614</v>
      </c>
      <c r="E1461" t="str">
        <f>VLOOKUP(Tabla1[[#This Row],[Grupo de compras]],'Grupo compras'!$A$1:$B$115,2,FALSE)</f>
        <v>CL Explotación TI</v>
      </c>
      <c r="F1461" t="s">
        <v>8</v>
      </c>
      <c r="G1461" t="str">
        <f>LEFT(Tabla1[[#This Row],[Solicitud de pedido]],2)</f>
        <v>12</v>
      </c>
      <c r="H1461" t="s">
        <v>4287</v>
      </c>
      <c r="I1461" t="s">
        <v>88</v>
      </c>
      <c r="J1461" t="s">
        <v>4288</v>
      </c>
      <c r="K1461" t="s">
        <v>4289</v>
      </c>
      <c r="L1461" s="1">
        <v>46027</v>
      </c>
      <c r="M1461" t="s">
        <v>8</v>
      </c>
      <c r="N1461" t="s">
        <v>1</v>
      </c>
      <c r="O1461" t="s">
        <v>5</v>
      </c>
      <c r="P1461" t="s">
        <v>4008</v>
      </c>
      <c r="Q1461" t="s">
        <v>4009</v>
      </c>
      <c r="R1461" s="2">
        <v>1151513</v>
      </c>
      <c r="S1461" s="37">
        <f>Tabla1[[#This Row],[Valor total]]/'T.C.'!$B$3</f>
        <v>1243.6285680343008</v>
      </c>
      <c r="T1461" t="s">
        <v>6</v>
      </c>
      <c r="U1461" t="s">
        <v>3</v>
      </c>
    </row>
    <row r="1462" spans="1:21" x14ac:dyDescent="0.25">
      <c r="A1462" t="s">
        <v>7</v>
      </c>
      <c r="B1462" t="str">
        <f>LEFT(Tabla1[[#This Row],[Organización compras]],2)</f>
        <v>CL</v>
      </c>
      <c r="C1462" t="s">
        <v>339</v>
      </c>
      <c r="D1462">
        <v>614</v>
      </c>
      <c r="E1462" t="str">
        <f>VLOOKUP(Tabla1[[#This Row],[Grupo de compras]],'Grupo compras'!$A$1:$B$115,2,FALSE)</f>
        <v>CL Explotación TI</v>
      </c>
      <c r="F1462" t="s">
        <v>8</v>
      </c>
      <c r="G1462" t="str">
        <f>LEFT(Tabla1[[#This Row],[Solicitud de pedido]],2)</f>
        <v>12</v>
      </c>
      <c r="H1462" t="s">
        <v>4290</v>
      </c>
      <c r="I1462" t="s">
        <v>88</v>
      </c>
      <c r="J1462" t="s">
        <v>4291</v>
      </c>
      <c r="K1462" t="s">
        <v>4292</v>
      </c>
      <c r="L1462" s="1">
        <v>46049</v>
      </c>
      <c r="M1462" t="s">
        <v>8</v>
      </c>
      <c r="N1462" t="s">
        <v>1</v>
      </c>
      <c r="O1462" t="s">
        <v>5</v>
      </c>
      <c r="P1462" t="s">
        <v>4008</v>
      </c>
      <c r="Q1462" t="s">
        <v>4009</v>
      </c>
      <c r="R1462" s="2">
        <v>1151513</v>
      </c>
      <c r="S1462" s="37">
        <f>Tabla1[[#This Row],[Valor total]]/'T.C.'!$B$3</f>
        <v>1243.6285680343008</v>
      </c>
      <c r="T1462" t="s">
        <v>6</v>
      </c>
      <c r="U1462" t="s">
        <v>3</v>
      </c>
    </row>
    <row r="1463" spans="1:21" x14ac:dyDescent="0.25">
      <c r="A1463" t="s">
        <v>75</v>
      </c>
      <c r="B1463" t="str">
        <f>LEFT(Tabla1[[#This Row],[Organización compras]],2)</f>
        <v>CO</v>
      </c>
      <c r="C1463" t="s">
        <v>338</v>
      </c>
      <c r="D1463">
        <v>704</v>
      </c>
      <c r="E1463" t="str">
        <f>VLOOKUP(Tabla1[[#This Row],[Grupo de compras]],'Grupo compras'!$A$1:$B$115,2,FALSE)</f>
        <v>CO Mktg Mall</v>
      </c>
      <c r="F1463" t="s">
        <v>745</v>
      </c>
      <c r="H1463" t="s">
        <v>11861</v>
      </c>
      <c r="I1463" t="s">
        <v>88</v>
      </c>
      <c r="J1463" t="s">
        <v>11862</v>
      </c>
      <c r="K1463" t="s">
        <v>11863</v>
      </c>
      <c r="L1463" s="1">
        <v>46093</v>
      </c>
      <c r="M1463" t="s">
        <v>3700</v>
      </c>
      <c r="N1463" t="s">
        <v>1</v>
      </c>
      <c r="O1463" t="s">
        <v>67</v>
      </c>
      <c r="P1463" t="s">
        <v>4510</v>
      </c>
      <c r="Q1463" t="s">
        <v>4511</v>
      </c>
      <c r="R1463" s="2">
        <v>4560000</v>
      </c>
      <c r="S1463" s="37">
        <f>Tabla1[[#This Row],[Valor total]]/'T.C.'!$B$5</f>
        <v>1239.8042414355627</v>
      </c>
      <c r="T1463" t="s">
        <v>18</v>
      </c>
      <c r="U1463" t="s">
        <v>3</v>
      </c>
    </row>
    <row r="1464" spans="1:21" x14ac:dyDescent="0.25">
      <c r="A1464" t="s">
        <v>1756</v>
      </c>
      <c r="B1464" t="str">
        <f>LEFT(Tabla1[[#This Row],[Organización compras]],2)</f>
        <v>CL</v>
      </c>
      <c r="C1464" t="s">
        <v>339</v>
      </c>
      <c r="D1464">
        <v>608</v>
      </c>
      <c r="E1464" t="str">
        <f>VLOOKUP(Tabla1[[#This Row],[Grupo de compras]],'Grupo compras'!$A$1:$B$115,2,FALSE)</f>
        <v>CL Área Legal</v>
      </c>
      <c r="F1464" t="s">
        <v>4293</v>
      </c>
      <c r="G1464" t="str">
        <f>LEFT(Tabla1[[#This Row],[Solicitud de pedido]],2)</f>
        <v>12</v>
      </c>
      <c r="H1464" t="s">
        <v>4294</v>
      </c>
      <c r="I1464" t="s">
        <v>88</v>
      </c>
      <c r="J1464" t="s">
        <v>4295</v>
      </c>
      <c r="K1464" t="s">
        <v>4296</v>
      </c>
      <c r="L1464" s="1">
        <v>46034</v>
      </c>
      <c r="M1464" t="s">
        <v>15</v>
      </c>
      <c r="N1464" t="s">
        <v>1</v>
      </c>
      <c r="O1464" t="s">
        <v>0</v>
      </c>
      <c r="P1464" t="s">
        <v>4297</v>
      </c>
      <c r="Q1464" t="s">
        <v>4298</v>
      </c>
      <c r="R1464" s="2">
        <v>29.75</v>
      </c>
      <c r="S1464" s="37">
        <f>Tabla1[[#This Row],[Valor total]]/'T.C.'!$B$4</f>
        <v>1239.5833333333333</v>
      </c>
      <c r="T1464" t="s">
        <v>11</v>
      </c>
      <c r="U1464" t="s">
        <v>3</v>
      </c>
    </row>
    <row r="1465" spans="1:21" x14ac:dyDescent="0.25">
      <c r="A1465" t="s">
        <v>856</v>
      </c>
      <c r="B1465" t="str">
        <f>LEFT(Tabla1[[#This Row],[Organización compras]],2)</f>
        <v>CL</v>
      </c>
      <c r="C1465" t="s">
        <v>339</v>
      </c>
      <c r="D1465">
        <v>602</v>
      </c>
      <c r="E1465" t="str">
        <f>VLOOKUP(Tabla1[[#This Row],[Grupo de compras]],'Grupo compras'!$A$1:$B$115,2,FALSE)</f>
        <v>CL Ops Mall</v>
      </c>
      <c r="F1465" t="s">
        <v>857</v>
      </c>
      <c r="H1465" t="s">
        <v>12301</v>
      </c>
      <c r="I1465" t="s">
        <v>88</v>
      </c>
      <c r="J1465" t="s">
        <v>12302</v>
      </c>
      <c r="K1465" t="s">
        <v>12303</v>
      </c>
      <c r="L1465" s="1">
        <v>46097</v>
      </c>
      <c r="M1465" t="s">
        <v>857</v>
      </c>
      <c r="N1465" t="s">
        <v>1</v>
      </c>
      <c r="O1465" t="s">
        <v>0</v>
      </c>
      <c r="P1465" t="s">
        <v>8467</v>
      </c>
      <c r="Q1465" t="s">
        <v>8468</v>
      </c>
      <c r="R1465" s="2">
        <v>29.75</v>
      </c>
      <c r="S1465" s="37">
        <f>Tabla1[[#This Row],[Valor total]]/'T.C.'!$B$4</f>
        <v>1239.5833333333333</v>
      </c>
      <c r="T1465" t="s">
        <v>11</v>
      </c>
      <c r="U1465" t="s">
        <v>3</v>
      </c>
    </row>
    <row r="1466" spans="1:21" x14ac:dyDescent="0.25">
      <c r="A1466" t="s">
        <v>856</v>
      </c>
      <c r="B1466" t="str">
        <f>LEFT(Tabla1[[#This Row],[Organización compras]],2)</f>
        <v>CL</v>
      </c>
      <c r="C1466" t="s">
        <v>339</v>
      </c>
      <c r="D1466">
        <v>602</v>
      </c>
      <c r="E1466" t="str">
        <f>VLOOKUP(Tabla1[[#This Row],[Grupo de compras]],'Grupo compras'!$A$1:$B$115,2,FALSE)</f>
        <v>CL Ops Mall</v>
      </c>
      <c r="F1466" t="s">
        <v>857</v>
      </c>
      <c r="H1466" t="s">
        <v>12313</v>
      </c>
      <c r="I1466" t="s">
        <v>88</v>
      </c>
      <c r="J1466" t="s">
        <v>12314</v>
      </c>
      <c r="K1466" t="s">
        <v>12315</v>
      </c>
      <c r="L1466" s="1">
        <v>46097</v>
      </c>
      <c r="M1466" t="s">
        <v>857</v>
      </c>
      <c r="N1466" t="s">
        <v>1</v>
      </c>
      <c r="O1466" t="s">
        <v>0</v>
      </c>
      <c r="P1466" t="s">
        <v>8467</v>
      </c>
      <c r="Q1466" t="s">
        <v>8468</v>
      </c>
      <c r="R1466" s="2">
        <v>29.75</v>
      </c>
      <c r="S1466" s="37">
        <f>Tabla1[[#This Row],[Valor total]]/'T.C.'!$B$4</f>
        <v>1239.5833333333333</v>
      </c>
      <c r="T1466" t="s">
        <v>11</v>
      </c>
      <c r="U1466" t="s">
        <v>3</v>
      </c>
    </row>
    <row r="1467" spans="1:21" x14ac:dyDescent="0.25">
      <c r="A1467" t="s">
        <v>856</v>
      </c>
      <c r="B1467" t="str">
        <f>LEFT(Tabla1[[#This Row],[Organización compras]],2)</f>
        <v>CL</v>
      </c>
      <c r="C1467" t="s">
        <v>339</v>
      </c>
      <c r="D1467">
        <v>602</v>
      </c>
      <c r="E1467" t="str">
        <f>VLOOKUP(Tabla1[[#This Row],[Grupo de compras]],'Grupo compras'!$A$1:$B$115,2,FALSE)</f>
        <v>CL Ops Mall</v>
      </c>
      <c r="F1467" t="s">
        <v>857</v>
      </c>
      <c r="H1467" t="s">
        <v>12316</v>
      </c>
      <c r="I1467" t="s">
        <v>88</v>
      </c>
      <c r="J1467" t="s">
        <v>12317</v>
      </c>
      <c r="K1467" t="s">
        <v>12318</v>
      </c>
      <c r="L1467" s="1">
        <v>46097</v>
      </c>
      <c r="M1467" t="s">
        <v>857</v>
      </c>
      <c r="N1467" t="s">
        <v>1</v>
      </c>
      <c r="O1467" t="s">
        <v>0</v>
      </c>
      <c r="P1467" t="s">
        <v>8467</v>
      </c>
      <c r="Q1467" t="s">
        <v>8468</v>
      </c>
      <c r="R1467" s="2">
        <v>29.75</v>
      </c>
      <c r="S1467" s="37">
        <f>Tabla1[[#This Row],[Valor total]]/'T.C.'!$B$4</f>
        <v>1239.5833333333333</v>
      </c>
      <c r="T1467" t="s">
        <v>11</v>
      </c>
      <c r="U1467" t="s">
        <v>3</v>
      </c>
    </row>
    <row r="1468" spans="1:21" x14ac:dyDescent="0.25">
      <c r="A1468" t="s">
        <v>12</v>
      </c>
      <c r="B1468" t="str">
        <f>LEFT(Tabla1[[#This Row],[Organización compras]],2)</f>
        <v>PE</v>
      </c>
      <c r="C1468" t="s">
        <v>340</v>
      </c>
      <c r="D1468">
        <v>802</v>
      </c>
      <c r="E1468" t="str">
        <f>VLOOKUP(Tabla1[[#This Row],[Grupo de compras]],'Grupo compras'!$A$1:$B$115,2,FALSE)</f>
        <v>PE Ops Mall</v>
      </c>
      <c r="F1468" t="s">
        <v>360</v>
      </c>
      <c r="G1468" t="str">
        <f>LEFT(Tabla1[[#This Row],[Solicitud de pedido]],2)</f>
        <v>12</v>
      </c>
      <c r="H1468" t="s">
        <v>4299</v>
      </c>
      <c r="I1468" t="s">
        <v>88</v>
      </c>
      <c r="J1468" t="s">
        <v>4300</v>
      </c>
      <c r="K1468" t="s">
        <v>4301</v>
      </c>
      <c r="L1468" s="1">
        <v>46072</v>
      </c>
      <c r="M1468" t="s">
        <v>14</v>
      </c>
      <c r="N1468" t="s">
        <v>1</v>
      </c>
      <c r="O1468" t="s">
        <v>0</v>
      </c>
      <c r="P1468" t="s">
        <v>1011</v>
      </c>
      <c r="Q1468" t="s">
        <v>1012</v>
      </c>
      <c r="R1468" s="2">
        <v>4273.97</v>
      </c>
      <c r="S1468" s="37">
        <f>Tabla1[[#This Row],[Valor total]]/'T.C.'!$B$2</f>
        <v>1238.8318840579711</v>
      </c>
      <c r="T1468" t="s">
        <v>2</v>
      </c>
      <c r="U1468" t="s">
        <v>3</v>
      </c>
    </row>
    <row r="1469" spans="1:21" x14ac:dyDescent="0.25">
      <c r="A1469" t="s">
        <v>7</v>
      </c>
      <c r="B1469" t="str">
        <f>LEFT(Tabla1[[#This Row],[Organización compras]],2)</f>
        <v>CL</v>
      </c>
      <c r="C1469" t="s">
        <v>339</v>
      </c>
      <c r="D1469">
        <v>602</v>
      </c>
      <c r="E1469" t="str">
        <f>VLOOKUP(Tabla1[[#This Row],[Grupo de compras]],'Grupo compras'!$A$1:$B$115,2,FALSE)</f>
        <v>CL Ops Mall</v>
      </c>
      <c r="F1469" t="s">
        <v>84</v>
      </c>
      <c r="G1469" t="str">
        <f>LEFT(Tabla1[[#This Row],[Solicitud de pedido]],2)</f>
        <v>12</v>
      </c>
      <c r="H1469" t="s">
        <v>4302</v>
      </c>
      <c r="I1469" t="s">
        <v>88</v>
      </c>
      <c r="J1469" t="s">
        <v>4303</v>
      </c>
      <c r="K1469" t="s">
        <v>4304</v>
      </c>
      <c r="L1469" s="1">
        <v>46035</v>
      </c>
      <c r="M1469" t="s">
        <v>79</v>
      </c>
      <c r="N1469" t="s">
        <v>1</v>
      </c>
      <c r="O1469" t="s">
        <v>0</v>
      </c>
      <c r="P1469" t="s">
        <v>4305</v>
      </c>
      <c r="Q1469" t="s">
        <v>4306</v>
      </c>
      <c r="R1469" s="2">
        <v>1145000</v>
      </c>
      <c r="S1469" s="37">
        <f>Tabla1[[#This Row],[Valor total]]/'T.C.'!$B$3</f>
        <v>1236.5945589839405</v>
      </c>
      <c r="T1469" t="s">
        <v>6</v>
      </c>
      <c r="U1469" t="s">
        <v>3</v>
      </c>
    </row>
    <row r="1470" spans="1:21" x14ac:dyDescent="0.25">
      <c r="A1470" t="s">
        <v>4</v>
      </c>
      <c r="B1470" t="str">
        <f>LEFT(Tabla1[[#This Row],[Organización compras]],2)</f>
        <v>CL</v>
      </c>
      <c r="C1470" t="s">
        <v>339</v>
      </c>
      <c r="D1470">
        <v>612</v>
      </c>
      <c r="E1470" t="str">
        <f>VLOOKUP(Tabla1[[#This Row],[Grupo de compras]],'Grupo compras'!$A$1:$B$115,2,FALSE)</f>
        <v>CL Serv al Cliente</v>
      </c>
      <c r="F1470" t="s">
        <v>1513</v>
      </c>
      <c r="H1470" t="s">
        <v>4307</v>
      </c>
      <c r="I1470" t="s">
        <v>88</v>
      </c>
      <c r="J1470" t="s">
        <v>4308</v>
      </c>
      <c r="K1470" t="s">
        <v>4309</v>
      </c>
      <c r="L1470" s="1">
        <v>46092</v>
      </c>
      <c r="M1470" t="s">
        <v>4310</v>
      </c>
      <c r="N1470" t="s">
        <v>1</v>
      </c>
      <c r="O1470" t="s">
        <v>0</v>
      </c>
      <c r="P1470" t="s">
        <v>1518</v>
      </c>
      <c r="Q1470" t="s">
        <v>1519</v>
      </c>
      <c r="R1470" s="2">
        <v>1141056</v>
      </c>
      <c r="S1470" s="37">
        <f>Tabla1[[#This Row],[Valor total]]/'T.C.'!$B$3</f>
        <v>1232.3350577257461</v>
      </c>
      <c r="T1470" t="s">
        <v>6</v>
      </c>
      <c r="U1470" t="s">
        <v>3</v>
      </c>
    </row>
    <row r="1471" spans="1:21" x14ac:dyDescent="0.25">
      <c r="A1471" t="s">
        <v>7</v>
      </c>
      <c r="B1471" t="str">
        <f>LEFT(Tabla1[[#This Row],[Organización compras]],2)</f>
        <v>CL</v>
      </c>
      <c r="C1471" t="s">
        <v>339</v>
      </c>
      <c r="D1471">
        <v>602</v>
      </c>
      <c r="E1471" t="str">
        <f>VLOOKUP(Tabla1[[#This Row],[Grupo de compras]],'Grupo compras'!$A$1:$B$115,2,FALSE)</f>
        <v>CL Ops Mall</v>
      </c>
      <c r="F1471" t="s">
        <v>869</v>
      </c>
      <c r="G1471" t="str">
        <f>LEFT(Tabla1[[#This Row],[Solicitud de pedido]],2)</f>
        <v>12</v>
      </c>
      <c r="H1471" t="s">
        <v>4311</v>
      </c>
      <c r="I1471" t="s">
        <v>88</v>
      </c>
      <c r="J1471" t="s">
        <v>4312</v>
      </c>
      <c r="K1471" t="s">
        <v>4313</v>
      </c>
      <c r="L1471" s="1">
        <v>46090</v>
      </c>
      <c r="M1471" t="s">
        <v>113</v>
      </c>
      <c r="N1471" t="s">
        <v>1</v>
      </c>
      <c r="O1471" t="s">
        <v>0</v>
      </c>
      <c r="P1471" t="s">
        <v>2366</v>
      </c>
      <c r="Q1471" t="s">
        <v>2367</v>
      </c>
      <c r="R1471" s="2">
        <v>1139616</v>
      </c>
      <c r="S1471" s="37">
        <f>Tabla1[[#This Row],[Valor total]]/'T.C.'!$B$3</f>
        <v>1230.7798645685959</v>
      </c>
      <c r="T1471" t="s">
        <v>6</v>
      </c>
      <c r="U1471" t="s">
        <v>3</v>
      </c>
    </row>
    <row r="1472" spans="1:21" x14ac:dyDescent="0.25">
      <c r="A1472" t="s">
        <v>7</v>
      </c>
      <c r="B1472" t="str">
        <f>LEFT(Tabla1[[#This Row],[Organización compras]],2)</f>
        <v>CL</v>
      </c>
      <c r="C1472" t="s">
        <v>339</v>
      </c>
      <c r="D1472">
        <v>610</v>
      </c>
      <c r="E1472" t="str">
        <f>VLOOKUP(Tabla1[[#This Row],[Grupo de compras]],'Grupo compras'!$A$1:$B$115,2,FALSE)</f>
        <v>CL Área Personas</v>
      </c>
      <c r="F1472" t="s">
        <v>4314</v>
      </c>
      <c r="G1472" t="str">
        <f>LEFT(Tabla1[[#This Row],[Solicitud de pedido]],2)</f>
        <v>12</v>
      </c>
      <c r="H1472" t="s">
        <v>4315</v>
      </c>
      <c r="I1472" t="s">
        <v>88</v>
      </c>
      <c r="J1472" t="s">
        <v>4316</v>
      </c>
      <c r="K1472" t="s">
        <v>4317</v>
      </c>
      <c r="L1472" s="1">
        <v>46027</v>
      </c>
      <c r="M1472" t="s">
        <v>10</v>
      </c>
      <c r="N1472" t="s">
        <v>1</v>
      </c>
      <c r="O1472" t="s">
        <v>0</v>
      </c>
      <c r="P1472" t="s">
        <v>4318</v>
      </c>
      <c r="Q1472" t="s">
        <v>4319</v>
      </c>
      <c r="R1472" s="2">
        <v>29.5</v>
      </c>
      <c r="S1472" s="37">
        <f>Tabla1[[#This Row],[Valor total]]/'T.C.'!$B$4</f>
        <v>1229.1666666666667</v>
      </c>
      <c r="T1472" t="s">
        <v>11</v>
      </c>
      <c r="U1472" t="s">
        <v>3</v>
      </c>
    </row>
    <row r="1473" spans="1:21" x14ac:dyDescent="0.25">
      <c r="A1473" t="s">
        <v>763</v>
      </c>
      <c r="B1473" t="str">
        <f>LEFT(Tabla1[[#This Row],[Organización compras]],2)</f>
        <v>CL</v>
      </c>
      <c r="C1473" t="s">
        <v>339</v>
      </c>
      <c r="D1473">
        <v>602</v>
      </c>
      <c r="E1473" t="str">
        <f>VLOOKUP(Tabla1[[#This Row],[Grupo de compras]],'Grupo compras'!$A$1:$B$115,2,FALSE)</f>
        <v>CL Ops Mall</v>
      </c>
      <c r="F1473" t="s">
        <v>1809</v>
      </c>
      <c r="G1473" t="str">
        <f>LEFT(Tabla1[[#This Row],[Solicitud de pedido]],2)</f>
        <v>12</v>
      </c>
      <c r="H1473" t="s">
        <v>4320</v>
      </c>
      <c r="I1473" t="s">
        <v>88</v>
      </c>
      <c r="J1473" t="s">
        <v>4321</v>
      </c>
      <c r="K1473" t="s">
        <v>4322</v>
      </c>
      <c r="L1473" s="1">
        <v>46087</v>
      </c>
      <c r="M1473" t="s">
        <v>1813</v>
      </c>
      <c r="N1473" t="s">
        <v>1</v>
      </c>
      <c r="O1473" t="s">
        <v>0</v>
      </c>
      <c r="P1473" t="s">
        <v>1814</v>
      </c>
      <c r="Q1473" t="s">
        <v>1815</v>
      </c>
      <c r="R1473" s="2">
        <v>1134206</v>
      </c>
      <c r="S1473" s="37">
        <f>Tabla1[[#This Row],[Valor total]]/'T.C.'!$B$3</f>
        <v>1224.9370902768028</v>
      </c>
      <c r="T1473" t="s">
        <v>6</v>
      </c>
      <c r="U1473" t="s">
        <v>3</v>
      </c>
    </row>
    <row r="1474" spans="1:21" x14ac:dyDescent="0.25">
      <c r="A1474" t="s">
        <v>364</v>
      </c>
      <c r="B1474" t="str">
        <f>LEFT(Tabla1[[#This Row],[Organización compras]],2)</f>
        <v>PE</v>
      </c>
      <c r="C1474" t="s">
        <v>340</v>
      </c>
      <c r="D1474">
        <v>907</v>
      </c>
      <c r="E1474" t="str">
        <f>VLOOKUP(Tabla1[[#This Row],[Grupo de compras]],'Grupo compras'!$A$1:$B$115,2,FALSE)</f>
        <v>Corp Desarrollo</v>
      </c>
      <c r="F1474" t="s">
        <v>4323</v>
      </c>
      <c r="G1474" t="str">
        <f>LEFT(Tabla1[[#This Row],[Solicitud de pedido]],2)</f>
        <v>12</v>
      </c>
      <c r="H1474" t="s">
        <v>4324</v>
      </c>
      <c r="I1474" t="s">
        <v>88</v>
      </c>
      <c r="J1474" t="s">
        <v>4325</v>
      </c>
      <c r="K1474" t="s">
        <v>4326</v>
      </c>
      <c r="L1474" s="1">
        <v>46058</v>
      </c>
      <c r="M1474" t="s">
        <v>10</v>
      </c>
      <c r="N1474" t="s">
        <v>1</v>
      </c>
      <c r="O1474" t="s">
        <v>0</v>
      </c>
      <c r="P1474" t="s">
        <v>4327</v>
      </c>
      <c r="Q1474" t="s">
        <v>4328</v>
      </c>
      <c r="R1474" s="2">
        <v>1224</v>
      </c>
      <c r="S1474" s="37">
        <f>Tabla1[[#This Row],[Valor total]]</f>
        <v>1224</v>
      </c>
      <c r="T1474" t="s">
        <v>662</v>
      </c>
      <c r="U1474" t="s">
        <v>3</v>
      </c>
    </row>
    <row r="1475" spans="1:21" x14ac:dyDescent="0.25">
      <c r="A1475" t="s">
        <v>17</v>
      </c>
      <c r="B1475" t="str">
        <f>LEFT(Tabla1[[#This Row],[Organización compras]],2)</f>
        <v>CO</v>
      </c>
      <c r="C1475" t="s">
        <v>338</v>
      </c>
      <c r="D1475">
        <v>706</v>
      </c>
      <c r="E1475" t="str">
        <f>VLOOKUP(Tabla1[[#This Row],[Grupo de compras]],'Grupo compras'!$A$1:$B$115,2,FALSE)</f>
        <v>CO Gcia Comercial</v>
      </c>
      <c r="F1475" t="s">
        <v>1200</v>
      </c>
      <c r="G1475" t="str">
        <f>LEFT(Tabla1[[#This Row],[Solicitud de pedido]],2)</f>
        <v>12</v>
      </c>
      <c r="H1475" t="s">
        <v>4329</v>
      </c>
      <c r="I1475" t="s">
        <v>88</v>
      </c>
      <c r="J1475" t="s">
        <v>4330</v>
      </c>
      <c r="K1475" t="s">
        <v>4331</v>
      </c>
      <c r="L1475" s="1">
        <v>46057</v>
      </c>
      <c r="M1475" t="s">
        <v>706</v>
      </c>
      <c r="N1475" t="s">
        <v>1</v>
      </c>
      <c r="O1475" t="s">
        <v>0</v>
      </c>
      <c r="P1475" t="s">
        <v>4332</v>
      </c>
      <c r="Q1475" t="s">
        <v>4333</v>
      </c>
      <c r="R1475" s="2">
        <v>4500000</v>
      </c>
      <c r="S1475" s="37">
        <f>Tabla1[[#This Row],[Valor total]]/'T.C.'!$B$5</f>
        <v>1223.4910277324634</v>
      </c>
      <c r="T1475" t="s">
        <v>18</v>
      </c>
      <c r="U1475" t="s">
        <v>3</v>
      </c>
    </row>
    <row r="1476" spans="1:21" x14ac:dyDescent="0.25">
      <c r="A1476" t="s">
        <v>17</v>
      </c>
      <c r="B1476" t="str">
        <f>LEFT(Tabla1[[#This Row],[Organización compras]],2)</f>
        <v>CO</v>
      </c>
      <c r="C1476" t="s">
        <v>338</v>
      </c>
      <c r="D1476">
        <v>709</v>
      </c>
      <c r="E1476" t="str">
        <f>VLOOKUP(Tabla1[[#This Row],[Grupo de compras]],'Grupo compras'!$A$1:$B$115,2,FALSE)</f>
        <v>CO Mktg Div</v>
      </c>
      <c r="F1476" t="s">
        <v>4334</v>
      </c>
      <c r="G1476" t="str">
        <f>LEFT(Tabla1[[#This Row],[Solicitud de pedido]],2)</f>
        <v>12</v>
      </c>
      <c r="H1476" t="s">
        <v>4335</v>
      </c>
      <c r="I1476" t="s">
        <v>88</v>
      </c>
      <c r="J1476" t="s">
        <v>4336</v>
      </c>
      <c r="K1476" t="s">
        <v>4337</v>
      </c>
      <c r="L1476" s="1">
        <v>46083</v>
      </c>
      <c r="M1476" t="s">
        <v>3700</v>
      </c>
      <c r="N1476" t="s">
        <v>1</v>
      </c>
      <c r="O1476" t="s">
        <v>0</v>
      </c>
      <c r="P1476" t="s">
        <v>4332</v>
      </c>
      <c r="Q1476" t="s">
        <v>4333</v>
      </c>
      <c r="R1476" s="2">
        <v>4500000</v>
      </c>
      <c r="S1476" s="37">
        <f>Tabla1[[#This Row],[Valor total]]/'T.C.'!$B$5</f>
        <v>1223.4910277324634</v>
      </c>
      <c r="T1476" t="s">
        <v>18</v>
      </c>
      <c r="U1476" t="s">
        <v>3</v>
      </c>
    </row>
    <row r="1477" spans="1:21" x14ac:dyDescent="0.25">
      <c r="A1477" t="s">
        <v>75</v>
      </c>
      <c r="B1477" t="str">
        <f>LEFT(Tabla1[[#This Row],[Organización compras]],2)</f>
        <v>CO</v>
      </c>
      <c r="C1477" t="s">
        <v>338</v>
      </c>
      <c r="D1477">
        <v>719</v>
      </c>
      <c r="E1477" t="str">
        <f>VLOOKUP(Tabla1[[#This Row],[Grupo de compras]],'Grupo compras'!$A$1:$B$115,2,FALSE)</f>
        <v>CO Gcia Ing</v>
      </c>
      <c r="F1477" t="s">
        <v>77</v>
      </c>
      <c r="G1477" t="str">
        <f>LEFT(Tabla1[[#This Row],[Solicitud de pedido]],2)</f>
        <v>12</v>
      </c>
      <c r="H1477" t="s">
        <v>4338</v>
      </c>
      <c r="I1477" t="s">
        <v>88</v>
      </c>
      <c r="J1477" t="s">
        <v>4339</v>
      </c>
      <c r="K1477" t="s">
        <v>4340</v>
      </c>
      <c r="L1477" s="1">
        <v>46085</v>
      </c>
      <c r="M1477" t="s">
        <v>77</v>
      </c>
      <c r="N1477" t="s">
        <v>1</v>
      </c>
      <c r="O1477" t="s">
        <v>0</v>
      </c>
      <c r="P1477" t="s">
        <v>4341</v>
      </c>
      <c r="Q1477" t="s">
        <v>4342</v>
      </c>
      <c r="R1477" s="2">
        <v>4500000</v>
      </c>
      <c r="S1477" s="37">
        <f>Tabla1[[#This Row],[Valor total]]/'T.C.'!$B$5</f>
        <v>1223.4910277324634</v>
      </c>
      <c r="T1477" t="s">
        <v>18</v>
      </c>
      <c r="U1477" t="s">
        <v>3</v>
      </c>
    </row>
    <row r="1478" spans="1:21" x14ac:dyDescent="0.25">
      <c r="A1478" t="s">
        <v>75</v>
      </c>
      <c r="B1478" t="str">
        <f>LEFT(Tabla1[[#This Row],[Organización compras]],2)</f>
        <v>CO</v>
      </c>
      <c r="C1478" t="s">
        <v>338</v>
      </c>
      <c r="D1478">
        <v>711</v>
      </c>
      <c r="E1478" t="str">
        <f>VLOOKUP(Tabla1[[#This Row],[Grupo de compras]],'Grupo compras'!$A$1:$B$115,2,FALSE)</f>
        <v>CO A.Finanzas</v>
      </c>
      <c r="F1478" t="s">
        <v>11948</v>
      </c>
      <c r="H1478" t="s">
        <v>11954</v>
      </c>
      <c r="I1478" t="s">
        <v>88</v>
      </c>
      <c r="J1478" t="s">
        <v>11955</v>
      </c>
      <c r="K1478" t="s">
        <v>11956</v>
      </c>
      <c r="L1478" s="1">
        <v>46098</v>
      </c>
      <c r="M1478" t="s">
        <v>10947</v>
      </c>
      <c r="N1478" t="s">
        <v>1</v>
      </c>
      <c r="O1478" t="s">
        <v>0</v>
      </c>
      <c r="P1478" t="s">
        <v>11952</v>
      </c>
      <c r="Q1478" t="s">
        <v>11953</v>
      </c>
      <c r="R1478" s="2">
        <v>4500000</v>
      </c>
      <c r="S1478" s="37">
        <f>Tabla1[[#This Row],[Valor total]]/'T.C.'!$B$5</f>
        <v>1223.4910277324634</v>
      </c>
      <c r="T1478" t="s">
        <v>18</v>
      </c>
      <c r="U1478" t="s">
        <v>3</v>
      </c>
    </row>
    <row r="1479" spans="1:21" x14ac:dyDescent="0.25">
      <c r="A1479" t="s">
        <v>717</v>
      </c>
      <c r="B1479" t="str">
        <f>LEFT(Tabla1[[#This Row],[Organización compras]],2)</f>
        <v>PE</v>
      </c>
      <c r="C1479" t="s">
        <v>340</v>
      </c>
      <c r="D1479">
        <v>801</v>
      </c>
      <c r="E1479" t="str">
        <f>VLOOKUP(Tabla1[[#This Row],[Grupo de compras]],'Grupo compras'!$A$1:$B$115,2,FALSE)</f>
        <v>PE Center Manager</v>
      </c>
      <c r="F1479" t="s">
        <v>1233</v>
      </c>
      <c r="G1479" t="str">
        <f>LEFT(Tabla1[[#This Row],[Solicitud de pedido]],2)</f>
        <v>12</v>
      </c>
      <c r="H1479" t="s">
        <v>4343</v>
      </c>
      <c r="I1479" t="s">
        <v>88</v>
      </c>
      <c r="J1479" t="s">
        <v>4344</v>
      </c>
      <c r="K1479" t="s">
        <v>4345</v>
      </c>
      <c r="L1479" s="1">
        <v>46079</v>
      </c>
      <c r="M1479" t="s">
        <v>819</v>
      </c>
      <c r="N1479" t="s">
        <v>1</v>
      </c>
      <c r="O1479" t="s">
        <v>0</v>
      </c>
      <c r="P1479" t="s">
        <v>4346</v>
      </c>
      <c r="Q1479" t="s">
        <v>4347</v>
      </c>
      <c r="R1479" s="2">
        <v>4200</v>
      </c>
      <c r="S1479" s="37">
        <f>Tabla1[[#This Row],[Valor total]]/'T.C.'!$B$2</f>
        <v>1217.391304347826</v>
      </c>
      <c r="T1479" t="s">
        <v>2</v>
      </c>
      <c r="U1479" t="s">
        <v>3</v>
      </c>
    </row>
    <row r="1480" spans="1:21" x14ac:dyDescent="0.25">
      <c r="A1480" t="s">
        <v>717</v>
      </c>
      <c r="B1480" t="str">
        <f>LEFT(Tabla1[[#This Row],[Organización compras]],2)</f>
        <v>PE</v>
      </c>
      <c r="C1480" t="s">
        <v>340</v>
      </c>
      <c r="D1480">
        <v>801</v>
      </c>
      <c r="E1480" t="str">
        <f>VLOOKUP(Tabla1[[#This Row],[Grupo de compras]],'Grupo compras'!$A$1:$B$115,2,FALSE)</f>
        <v>PE Center Manager</v>
      </c>
      <c r="F1480" t="s">
        <v>1233</v>
      </c>
      <c r="G1480" t="str">
        <f>LEFT(Tabla1[[#This Row],[Solicitud de pedido]],2)</f>
        <v>12</v>
      </c>
      <c r="H1480" t="s">
        <v>4348</v>
      </c>
      <c r="I1480" t="s">
        <v>88</v>
      </c>
      <c r="J1480" t="s">
        <v>4349</v>
      </c>
      <c r="K1480" t="s">
        <v>4350</v>
      </c>
      <c r="L1480" s="1">
        <v>46091</v>
      </c>
      <c r="M1480" t="s">
        <v>43</v>
      </c>
      <c r="N1480" t="s">
        <v>1</v>
      </c>
      <c r="O1480" t="s">
        <v>0</v>
      </c>
      <c r="P1480" t="s">
        <v>4351</v>
      </c>
      <c r="Q1480" t="s">
        <v>4352</v>
      </c>
      <c r="R1480" s="2">
        <v>4197.7299999999996</v>
      </c>
      <c r="S1480" s="37">
        <f>Tabla1[[#This Row],[Valor total]]/'T.C.'!$B$2</f>
        <v>1216.7333333333331</v>
      </c>
      <c r="T1480" t="s">
        <v>2</v>
      </c>
      <c r="U1480" t="s">
        <v>3</v>
      </c>
    </row>
    <row r="1481" spans="1:21" x14ac:dyDescent="0.25">
      <c r="A1481" t="s">
        <v>717</v>
      </c>
      <c r="B1481" t="str">
        <f>LEFT(Tabla1[[#This Row],[Organización compras]],2)</f>
        <v>PE</v>
      </c>
      <c r="C1481" t="s">
        <v>340</v>
      </c>
      <c r="D1481">
        <v>801</v>
      </c>
      <c r="E1481" t="str">
        <f>VLOOKUP(Tabla1[[#This Row],[Grupo de compras]],'Grupo compras'!$A$1:$B$115,2,FALSE)</f>
        <v>PE Center Manager</v>
      </c>
      <c r="F1481" t="s">
        <v>1233</v>
      </c>
      <c r="G1481" t="str">
        <f>LEFT(Tabla1[[#This Row],[Solicitud de pedido]],2)</f>
        <v>12</v>
      </c>
      <c r="H1481" t="s">
        <v>4353</v>
      </c>
      <c r="I1481" t="s">
        <v>88</v>
      </c>
      <c r="J1481" t="s">
        <v>4354</v>
      </c>
      <c r="K1481" t="s">
        <v>4355</v>
      </c>
      <c r="L1481" s="1">
        <v>46087</v>
      </c>
      <c r="M1481" t="s">
        <v>43</v>
      </c>
      <c r="N1481" t="s">
        <v>1</v>
      </c>
      <c r="O1481" t="s">
        <v>0</v>
      </c>
      <c r="P1481" t="s">
        <v>2668</v>
      </c>
      <c r="Q1481" t="s">
        <v>2669</v>
      </c>
      <c r="R1481" s="2">
        <v>4180</v>
      </c>
      <c r="S1481" s="37">
        <f>Tabla1[[#This Row],[Valor total]]/'T.C.'!$B$2</f>
        <v>1211.5942028985507</v>
      </c>
      <c r="T1481" t="s">
        <v>2</v>
      </c>
      <c r="U1481" t="s">
        <v>3</v>
      </c>
    </row>
    <row r="1482" spans="1:21" x14ac:dyDescent="0.25">
      <c r="A1482" t="s">
        <v>763</v>
      </c>
      <c r="B1482" t="str">
        <f>LEFT(Tabla1[[#This Row],[Organización compras]],2)</f>
        <v>CL</v>
      </c>
      <c r="C1482" t="s">
        <v>339</v>
      </c>
      <c r="D1482">
        <v>602</v>
      </c>
      <c r="E1482" t="str">
        <f>VLOOKUP(Tabla1[[#This Row],[Grupo de compras]],'Grupo compras'!$A$1:$B$115,2,FALSE)</f>
        <v>CL Ops Mall</v>
      </c>
      <c r="F1482" t="s">
        <v>1809</v>
      </c>
      <c r="G1482" t="str">
        <f>LEFT(Tabla1[[#This Row],[Solicitud de pedido]],2)</f>
        <v>12</v>
      </c>
      <c r="H1482" t="s">
        <v>4356</v>
      </c>
      <c r="I1482" t="s">
        <v>88</v>
      </c>
      <c r="J1482" t="s">
        <v>4357</v>
      </c>
      <c r="K1482" t="s">
        <v>4358</v>
      </c>
      <c r="L1482" s="1">
        <v>46086</v>
      </c>
      <c r="M1482" t="s">
        <v>1813</v>
      </c>
      <c r="N1482" t="s">
        <v>1</v>
      </c>
      <c r="O1482" t="s">
        <v>0</v>
      </c>
      <c r="P1482" t="s">
        <v>4359</v>
      </c>
      <c r="Q1482" t="s">
        <v>4360</v>
      </c>
      <c r="R1482" s="2">
        <v>29</v>
      </c>
      <c r="S1482" s="37">
        <f>Tabla1[[#This Row],[Valor total]]/'T.C.'!$B$4</f>
        <v>1208.3333333333333</v>
      </c>
      <c r="T1482" t="s">
        <v>11</v>
      </c>
      <c r="U1482" t="s">
        <v>3</v>
      </c>
    </row>
    <row r="1483" spans="1:21" x14ac:dyDescent="0.25">
      <c r="A1483" t="s">
        <v>377</v>
      </c>
      <c r="B1483" t="str">
        <f>LEFT(Tabla1[[#This Row],[Organización compras]],2)</f>
        <v>PE</v>
      </c>
      <c r="C1483" t="s">
        <v>340</v>
      </c>
      <c r="D1483">
        <v>802</v>
      </c>
      <c r="E1483" t="str">
        <f>VLOOKUP(Tabla1[[#This Row],[Grupo de compras]],'Grupo compras'!$A$1:$B$115,2,FALSE)</f>
        <v>PE Ops Mall</v>
      </c>
      <c r="F1483" t="s">
        <v>4361</v>
      </c>
      <c r="G1483" t="str">
        <f>LEFT(Tabla1[[#This Row],[Solicitud de pedido]],2)</f>
        <v>12</v>
      </c>
      <c r="H1483" t="s">
        <v>4362</v>
      </c>
      <c r="I1483" t="s">
        <v>88</v>
      </c>
      <c r="J1483" t="s">
        <v>4363</v>
      </c>
      <c r="K1483" t="s">
        <v>4364</v>
      </c>
      <c r="L1483" s="1">
        <v>46084</v>
      </c>
      <c r="M1483" t="s">
        <v>556</v>
      </c>
      <c r="N1483" t="s">
        <v>1</v>
      </c>
      <c r="O1483" t="s">
        <v>5</v>
      </c>
      <c r="P1483" t="s">
        <v>4365</v>
      </c>
      <c r="Q1483" t="s">
        <v>4366</v>
      </c>
      <c r="R1483" s="2">
        <v>4157</v>
      </c>
      <c r="S1483" s="37">
        <f>Tabla1[[#This Row],[Valor total]]/'T.C.'!$B$2</f>
        <v>1204.927536231884</v>
      </c>
      <c r="T1483" t="s">
        <v>2</v>
      </c>
      <c r="U1483" t="s">
        <v>3</v>
      </c>
    </row>
    <row r="1484" spans="1:21" x14ac:dyDescent="0.25">
      <c r="A1484" t="s">
        <v>12</v>
      </c>
      <c r="B1484" t="str">
        <f>LEFT(Tabla1[[#This Row],[Organización compras]],2)</f>
        <v>PE</v>
      </c>
      <c r="C1484" t="s">
        <v>340</v>
      </c>
      <c r="D1484">
        <v>801</v>
      </c>
      <c r="E1484" t="str">
        <f>VLOOKUP(Tabla1[[#This Row],[Grupo de compras]],'Grupo compras'!$A$1:$B$115,2,FALSE)</f>
        <v>PE Center Manager</v>
      </c>
      <c r="F1484" t="s">
        <v>406</v>
      </c>
      <c r="G1484" t="str">
        <f>LEFT(Tabla1[[#This Row],[Solicitud de pedido]],2)</f>
        <v>12</v>
      </c>
      <c r="H1484" t="s">
        <v>4367</v>
      </c>
      <c r="I1484" t="s">
        <v>88</v>
      </c>
      <c r="J1484" t="s">
        <v>4368</v>
      </c>
      <c r="K1484" t="s">
        <v>4369</v>
      </c>
      <c r="L1484" s="1">
        <v>46076</v>
      </c>
      <c r="M1484" t="s">
        <v>406</v>
      </c>
      <c r="N1484" t="s">
        <v>1</v>
      </c>
      <c r="O1484" t="s">
        <v>3991</v>
      </c>
      <c r="P1484" t="s">
        <v>3337</v>
      </c>
      <c r="Q1484" t="s">
        <v>3338</v>
      </c>
      <c r="R1484" s="2">
        <v>4149.3100000000004</v>
      </c>
      <c r="S1484" s="37">
        <f>Tabla1[[#This Row],[Valor total]]/'T.C.'!$B$2</f>
        <v>1202.6985507246377</v>
      </c>
      <c r="T1484" t="s">
        <v>2</v>
      </c>
      <c r="U1484" t="s">
        <v>3</v>
      </c>
    </row>
    <row r="1485" spans="1:21" x14ac:dyDescent="0.25">
      <c r="A1485" t="s">
        <v>883</v>
      </c>
      <c r="B1485" t="str">
        <f>LEFT(Tabla1[[#This Row],[Organización compras]],2)</f>
        <v>PE</v>
      </c>
      <c r="C1485" t="s">
        <v>681</v>
      </c>
      <c r="D1485">
        <v>802</v>
      </c>
      <c r="E1485" t="str">
        <f>VLOOKUP(Tabla1[[#This Row],[Grupo de compras]],'Grupo compras'!$A$1:$B$115,2,FALSE)</f>
        <v>PE Ops Mall</v>
      </c>
      <c r="F1485" t="s">
        <v>884</v>
      </c>
      <c r="G1485" t="str">
        <f>LEFT(Tabla1[[#This Row],[Solicitud de pedido]],2)</f>
        <v>12</v>
      </c>
      <c r="H1485" t="s">
        <v>4370</v>
      </c>
      <c r="I1485" t="s">
        <v>88</v>
      </c>
      <c r="J1485" t="s">
        <v>4371</v>
      </c>
      <c r="K1485" t="s">
        <v>4372</v>
      </c>
      <c r="L1485" s="1">
        <v>46079</v>
      </c>
      <c r="M1485" t="s">
        <v>400</v>
      </c>
      <c r="N1485" t="s">
        <v>1</v>
      </c>
      <c r="O1485" t="s">
        <v>0</v>
      </c>
      <c r="P1485" t="s">
        <v>825</v>
      </c>
      <c r="Q1485" t="s">
        <v>826</v>
      </c>
      <c r="R1485" s="2">
        <v>4144</v>
      </c>
      <c r="S1485" s="37">
        <f>Tabla1[[#This Row],[Valor total]]/'T.C.'!$B$2</f>
        <v>1201.159420289855</v>
      </c>
      <c r="T1485" t="s">
        <v>2</v>
      </c>
      <c r="U1485" t="s">
        <v>3</v>
      </c>
    </row>
    <row r="1486" spans="1:21" x14ac:dyDescent="0.25">
      <c r="A1486" t="s">
        <v>380</v>
      </c>
      <c r="B1486" t="str">
        <f>LEFT(Tabla1[[#This Row],[Organización compras]],2)</f>
        <v>PE</v>
      </c>
      <c r="C1486" t="s">
        <v>340</v>
      </c>
      <c r="D1486">
        <v>816</v>
      </c>
      <c r="E1486" t="str">
        <f>VLOOKUP(Tabla1[[#This Row],[Grupo de compras]],'Grupo compras'!$A$1:$B$115,2,FALSE)</f>
        <v>PE Sgcia Infra</v>
      </c>
      <c r="F1486" t="s">
        <v>2330</v>
      </c>
      <c r="G1486" t="str">
        <f>LEFT(Tabla1[[#This Row],[Solicitud de pedido]],2)</f>
        <v>12</v>
      </c>
      <c r="H1486" t="s">
        <v>4373</v>
      </c>
      <c r="I1486" t="s">
        <v>88</v>
      </c>
      <c r="J1486" t="s">
        <v>4374</v>
      </c>
      <c r="K1486" t="s">
        <v>4375</v>
      </c>
      <c r="L1486" s="1">
        <v>46076</v>
      </c>
      <c r="M1486" t="s">
        <v>400</v>
      </c>
      <c r="N1486" t="s">
        <v>1</v>
      </c>
      <c r="O1486" t="s">
        <v>0</v>
      </c>
      <c r="P1486" t="s">
        <v>4376</v>
      </c>
      <c r="Q1486" t="s">
        <v>4377</v>
      </c>
      <c r="R1486" s="2">
        <v>1200</v>
      </c>
      <c r="S1486" s="37">
        <f>Tabla1[[#This Row],[Valor total]]</f>
        <v>1200</v>
      </c>
      <c r="T1486" t="s">
        <v>662</v>
      </c>
      <c r="U1486" t="s">
        <v>3</v>
      </c>
    </row>
    <row r="1487" spans="1:21" x14ac:dyDescent="0.25">
      <c r="A1487" t="s">
        <v>377</v>
      </c>
      <c r="B1487" t="str">
        <f>LEFT(Tabla1[[#This Row],[Organización compras]],2)</f>
        <v>PE</v>
      </c>
      <c r="C1487" t="s">
        <v>340</v>
      </c>
      <c r="D1487">
        <v>814</v>
      </c>
      <c r="E1487" t="str">
        <f>VLOOKUP(Tabla1[[#This Row],[Grupo de compras]],'Grupo compras'!$A$1:$B$115,2,FALSE)</f>
        <v>PE Explotación TI</v>
      </c>
      <c r="F1487" t="s">
        <v>371</v>
      </c>
      <c r="G1487" t="str">
        <f>LEFT(Tabla1[[#This Row],[Solicitud de pedido]],2)</f>
        <v>14</v>
      </c>
      <c r="H1487" t="s">
        <v>4378</v>
      </c>
      <c r="I1487" t="s">
        <v>88</v>
      </c>
      <c r="J1487" t="s">
        <v>4379</v>
      </c>
      <c r="K1487" t="s">
        <v>4380</v>
      </c>
      <c r="L1487" s="1">
        <v>46042</v>
      </c>
      <c r="M1487" t="s">
        <v>556</v>
      </c>
      <c r="N1487" t="s">
        <v>46</v>
      </c>
      <c r="O1487" t="s">
        <v>5</v>
      </c>
      <c r="P1487" t="s">
        <v>820</v>
      </c>
      <c r="Q1487" t="s">
        <v>821</v>
      </c>
      <c r="R1487" s="2">
        <v>4134</v>
      </c>
      <c r="S1487" s="37">
        <f>Tabla1[[#This Row],[Valor total]]/'T.C.'!$B$2</f>
        <v>1198.2608695652173</v>
      </c>
      <c r="T1487" t="s">
        <v>2</v>
      </c>
      <c r="U1487" t="s">
        <v>3</v>
      </c>
    </row>
    <row r="1488" spans="1:21" x14ac:dyDescent="0.25">
      <c r="A1488" t="s">
        <v>377</v>
      </c>
      <c r="B1488" t="str">
        <f>LEFT(Tabla1[[#This Row],[Organización compras]],2)</f>
        <v>PE</v>
      </c>
      <c r="C1488" t="s">
        <v>340</v>
      </c>
      <c r="D1488">
        <v>814</v>
      </c>
      <c r="E1488" t="str">
        <f>VLOOKUP(Tabla1[[#This Row],[Grupo de compras]],'Grupo compras'!$A$1:$B$115,2,FALSE)</f>
        <v>PE Explotación TI</v>
      </c>
      <c r="F1488" t="s">
        <v>371</v>
      </c>
      <c r="G1488" t="str">
        <f>LEFT(Tabla1[[#This Row],[Solicitud de pedido]],2)</f>
        <v>14</v>
      </c>
      <c r="H1488" t="s">
        <v>4378</v>
      </c>
      <c r="I1488" t="s">
        <v>89</v>
      </c>
      <c r="J1488" t="s">
        <v>4379</v>
      </c>
      <c r="K1488" t="s">
        <v>4380</v>
      </c>
      <c r="L1488" s="1">
        <v>46042</v>
      </c>
      <c r="M1488" t="s">
        <v>556</v>
      </c>
      <c r="N1488" t="s">
        <v>46</v>
      </c>
      <c r="O1488" t="s">
        <v>5</v>
      </c>
      <c r="P1488" t="s">
        <v>820</v>
      </c>
      <c r="Q1488" t="s">
        <v>821</v>
      </c>
      <c r="R1488" s="2">
        <v>4134</v>
      </c>
      <c r="S1488" s="37">
        <f>Tabla1[[#This Row],[Valor total]]/'T.C.'!$B$2</f>
        <v>1198.2608695652173</v>
      </c>
      <c r="T1488" t="s">
        <v>2</v>
      </c>
      <c r="U1488" t="s">
        <v>3</v>
      </c>
    </row>
    <row r="1489" spans="1:21" x14ac:dyDescent="0.25">
      <c r="A1489" t="s">
        <v>377</v>
      </c>
      <c r="B1489" t="str">
        <f>LEFT(Tabla1[[#This Row],[Organización compras]],2)</f>
        <v>PE</v>
      </c>
      <c r="C1489" t="s">
        <v>340</v>
      </c>
      <c r="D1489">
        <v>814</v>
      </c>
      <c r="E1489" t="str">
        <f>VLOOKUP(Tabla1[[#This Row],[Grupo de compras]],'Grupo compras'!$A$1:$B$115,2,FALSE)</f>
        <v>PE Explotación TI</v>
      </c>
      <c r="F1489" t="s">
        <v>371</v>
      </c>
      <c r="G1489" t="str">
        <f>LEFT(Tabla1[[#This Row],[Solicitud de pedido]],2)</f>
        <v>14</v>
      </c>
      <c r="H1489" t="s">
        <v>4378</v>
      </c>
      <c r="I1489" t="s">
        <v>99</v>
      </c>
      <c r="J1489" t="s">
        <v>4379</v>
      </c>
      <c r="K1489" t="s">
        <v>4380</v>
      </c>
      <c r="L1489" s="1">
        <v>46042</v>
      </c>
      <c r="M1489" t="s">
        <v>556</v>
      </c>
      <c r="N1489" t="s">
        <v>46</v>
      </c>
      <c r="O1489" t="s">
        <v>5</v>
      </c>
      <c r="P1489" t="s">
        <v>820</v>
      </c>
      <c r="Q1489" t="s">
        <v>821</v>
      </c>
      <c r="R1489" s="2">
        <v>4134</v>
      </c>
      <c r="S1489" s="37">
        <f>Tabla1[[#This Row],[Valor total]]/'T.C.'!$B$2</f>
        <v>1198.2608695652173</v>
      </c>
      <c r="T1489" t="s">
        <v>2</v>
      </c>
      <c r="U1489" t="s">
        <v>3</v>
      </c>
    </row>
    <row r="1490" spans="1:21" x14ac:dyDescent="0.25">
      <c r="A1490" t="s">
        <v>377</v>
      </c>
      <c r="B1490" t="str">
        <f>LEFT(Tabla1[[#This Row],[Organización compras]],2)</f>
        <v>PE</v>
      </c>
      <c r="C1490" t="s">
        <v>340</v>
      </c>
      <c r="D1490">
        <v>814</v>
      </c>
      <c r="E1490" t="str">
        <f>VLOOKUP(Tabla1[[#This Row],[Grupo de compras]],'Grupo compras'!$A$1:$B$115,2,FALSE)</f>
        <v>PE Explotación TI</v>
      </c>
      <c r="F1490" t="s">
        <v>371</v>
      </c>
      <c r="G1490" t="str">
        <f>LEFT(Tabla1[[#This Row],[Solicitud de pedido]],2)</f>
        <v>14</v>
      </c>
      <c r="H1490" t="s">
        <v>4378</v>
      </c>
      <c r="I1490" t="s">
        <v>100</v>
      </c>
      <c r="J1490" t="s">
        <v>4379</v>
      </c>
      <c r="K1490" t="s">
        <v>4380</v>
      </c>
      <c r="L1490" s="1">
        <v>46042</v>
      </c>
      <c r="M1490" t="s">
        <v>556</v>
      </c>
      <c r="N1490" t="s">
        <v>46</v>
      </c>
      <c r="O1490" t="s">
        <v>5</v>
      </c>
      <c r="P1490" t="s">
        <v>820</v>
      </c>
      <c r="Q1490" t="s">
        <v>821</v>
      </c>
      <c r="R1490" s="2">
        <v>4134</v>
      </c>
      <c r="S1490" s="37">
        <f>Tabla1[[#This Row],[Valor total]]/'T.C.'!$B$2</f>
        <v>1198.2608695652173</v>
      </c>
      <c r="T1490" t="s">
        <v>2</v>
      </c>
      <c r="U1490" t="s">
        <v>3</v>
      </c>
    </row>
    <row r="1491" spans="1:21" x14ac:dyDescent="0.25">
      <c r="A1491" t="s">
        <v>377</v>
      </c>
      <c r="B1491" t="str">
        <f>LEFT(Tabla1[[#This Row],[Organización compras]],2)</f>
        <v>PE</v>
      </c>
      <c r="C1491" t="s">
        <v>340</v>
      </c>
      <c r="D1491">
        <v>814</v>
      </c>
      <c r="E1491" t="str">
        <f>VLOOKUP(Tabla1[[#This Row],[Grupo de compras]],'Grupo compras'!$A$1:$B$115,2,FALSE)</f>
        <v>PE Explotación TI</v>
      </c>
      <c r="F1491" t="s">
        <v>371</v>
      </c>
      <c r="G1491" t="str">
        <f>LEFT(Tabla1[[#This Row],[Solicitud de pedido]],2)</f>
        <v>14</v>
      </c>
      <c r="H1491" t="s">
        <v>4378</v>
      </c>
      <c r="I1491" t="s">
        <v>101</v>
      </c>
      <c r="J1491" t="s">
        <v>4379</v>
      </c>
      <c r="K1491" t="s">
        <v>4380</v>
      </c>
      <c r="L1491" s="1">
        <v>46042</v>
      </c>
      <c r="M1491" t="s">
        <v>556</v>
      </c>
      <c r="N1491" t="s">
        <v>46</v>
      </c>
      <c r="O1491" t="s">
        <v>5</v>
      </c>
      <c r="P1491" t="s">
        <v>820</v>
      </c>
      <c r="Q1491" t="s">
        <v>821</v>
      </c>
      <c r="R1491" s="2">
        <v>4134</v>
      </c>
      <c r="S1491" s="37">
        <f>Tabla1[[#This Row],[Valor total]]/'T.C.'!$B$2</f>
        <v>1198.2608695652173</v>
      </c>
      <c r="T1491" t="s">
        <v>2</v>
      </c>
      <c r="U1491" t="s">
        <v>3</v>
      </c>
    </row>
    <row r="1492" spans="1:21" x14ac:dyDescent="0.25">
      <c r="A1492" t="s">
        <v>377</v>
      </c>
      <c r="B1492" t="str">
        <f>LEFT(Tabla1[[#This Row],[Organización compras]],2)</f>
        <v>PE</v>
      </c>
      <c r="C1492" t="s">
        <v>340</v>
      </c>
      <c r="D1492">
        <v>814</v>
      </c>
      <c r="E1492" t="str">
        <f>VLOOKUP(Tabla1[[#This Row],[Grupo de compras]],'Grupo compras'!$A$1:$B$115,2,FALSE)</f>
        <v>PE Explotación TI</v>
      </c>
      <c r="F1492" t="s">
        <v>371</v>
      </c>
      <c r="G1492" t="str">
        <f>LEFT(Tabla1[[#This Row],[Solicitud de pedido]],2)</f>
        <v>14</v>
      </c>
      <c r="H1492" t="s">
        <v>4378</v>
      </c>
      <c r="I1492" t="s">
        <v>102</v>
      </c>
      <c r="J1492" t="s">
        <v>4379</v>
      </c>
      <c r="K1492" t="s">
        <v>4380</v>
      </c>
      <c r="L1492" s="1">
        <v>46042</v>
      </c>
      <c r="M1492" t="s">
        <v>556</v>
      </c>
      <c r="N1492" t="s">
        <v>46</v>
      </c>
      <c r="O1492" t="s">
        <v>5</v>
      </c>
      <c r="P1492" t="s">
        <v>820</v>
      </c>
      <c r="Q1492" t="s">
        <v>821</v>
      </c>
      <c r="R1492" s="2">
        <v>4134</v>
      </c>
      <c r="S1492" s="37">
        <f>Tabla1[[#This Row],[Valor total]]/'T.C.'!$B$2</f>
        <v>1198.2608695652173</v>
      </c>
      <c r="T1492" t="s">
        <v>2</v>
      </c>
      <c r="U1492" t="s">
        <v>3</v>
      </c>
    </row>
    <row r="1493" spans="1:21" x14ac:dyDescent="0.25">
      <c r="A1493" t="s">
        <v>377</v>
      </c>
      <c r="B1493" t="str">
        <f>LEFT(Tabla1[[#This Row],[Organización compras]],2)</f>
        <v>PE</v>
      </c>
      <c r="C1493" t="s">
        <v>340</v>
      </c>
      <c r="D1493">
        <v>814</v>
      </c>
      <c r="E1493" t="str">
        <f>VLOOKUP(Tabla1[[#This Row],[Grupo de compras]],'Grupo compras'!$A$1:$B$115,2,FALSE)</f>
        <v>PE Explotación TI</v>
      </c>
      <c r="F1493" t="s">
        <v>371</v>
      </c>
      <c r="G1493" t="str">
        <f>LEFT(Tabla1[[#This Row],[Solicitud de pedido]],2)</f>
        <v>14</v>
      </c>
      <c r="H1493" t="s">
        <v>4378</v>
      </c>
      <c r="I1493" t="s">
        <v>103</v>
      </c>
      <c r="J1493" t="s">
        <v>4379</v>
      </c>
      <c r="K1493" t="s">
        <v>4380</v>
      </c>
      <c r="L1493" s="1">
        <v>46042</v>
      </c>
      <c r="M1493" t="s">
        <v>556</v>
      </c>
      <c r="N1493" t="s">
        <v>46</v>
      </c>
      <c r="O1493" t="s">
        <v>5</v>
      </c>
      <c r="P1493" t="s">
        <v>820</v>
      </c>
      <c r="Q1493" t="s">
        <v>821</v>
      </c>
      <c r="R1493" s="2">
        <v>4134</v>
      </c>
      <c r="S1493" s="37">
        <f>Tabla1[[#This Row],[Valor total]]/'T.C.'!$B$2</f>
        <v>1198.2608695652173</v>
      </c>
      <c r="T1493" t="s">
        <v>2</v>
      </c>
      <c r="U1493" t="s">
        <v>3</v>
      </c>
    </row>
    <row r="1494" spans="1:21" x14ac:dyDescent="0.25">
      <c r="A1494" t="s">
        <v>377</v>
      </c>
      <c r="B1494" t="str">
        <f>LEFT(Tabla1[[#This Row],[Organización compras]],2)</f>
        <v>PE</v>
      </c>
      <c r="C1494" t="s">
        <v>340</v>
      </c>
      <c r="D1494">
        <v>814</v>
      </c>
      <c r="E1494" t="str">
        <f>VLOOKUP(Tabla1[[#This Row],[Grupo de compras]],'Grupo compras'!$A$1:$B$115,2,FALSE)</f>
        <v>PE Explotación TI</v>
      </c>
      <c r="F1494" t="s">
        <v>371</v>
      </c>
      <c r="G1494" t="str">
        <f>LEFT(Tabla1[[#This Row],[Solicitud de pedido]],2)</f>
        <v>14</v>
      </c>
      <c r="H1494" t="s">
        <v>4378</v>
      </c>
      <c r="I1494" t="s">
        <v>104</v>
      </c>
      <c r="J1494" t="s">
        <v>4379</v>
      </c>
      <c r="K1494" t="s">
        <v>4380</v>
      </c>
      <c r="L1494" s="1">
        <v>46042</v>
      </c>
      <c r="M1494" t="s">
        <v>556</v>
      </c>
      <c r="N1494" t="s">
        <v>46</v>
      </c>
      <c r="O1494" t="s">
        <v>5</v>
      </c>
      <c r="P1494" t="s">
        <v>820</v>
      </c>
      <c r="Q1494" t="s">
        <v>821</v>
      </c>
      <c r="R1494" s="2">
        <v>4134</v>
      </c>
      <c r="S1494" s="37">
        <f>Tabla1[[#This Row],[Valor total]]/'T.C.'!$B$2</f>
        <v>1198.2608695652173</v>
      </c>
      <c r="T1494" t="s">
        <v>2</v>
      </c>
      <c r="U1494" t="s">
        <v>3</v>
      </c>
    </row>
    <row r="1495" spans="1:21" x14ac:dyDescent="0.25">
      <c r="A1495" t="s">
        <v>377</v>
      </c>
      <c r="B1495" t="str">
        <f>LEFT(Tabla1[[#This Row],[Organización compras]],2)</f>
        <v>PE</v>
      </c>
      <c r="C1495" t="s">
        <v>340</v>
      </c>
      <c r="D1495">
        <v>814</v>
      </c>
      <c r="E1495" t="str">
        <f>VLOOKUP(Tabla1[[#This Row],[Grupo de compras]],'Grupo compras'!$A$1:$B$115,2,FALSE)</f>
        <v>PE Explotación TI</v>
      </c>
      <c r="F1495" t="s">
        <v>371</v>
      </c>
      <c r="G1495" t="str">
        <f>LEFT(Tabla1[[#This Row],[Solicitud de pedido]],2)</f>
        <v>14</v>
      </c>
      <c r="H1495" t="s">
        <v>4378</v>
      </c>
      <c r="I1495" t="s">
        <v>105</v>
      </c>
      <c r="J1495" t="s">
        <v>4379</v>
      </c>
      <c r="K1495" t="s">
        <v>4380</v>
      </c>
      <c r="L1495" s="1">
        <v>46042</v>
      </c>
      <c r="M1495" t="s">
        <v>556</v>
      </c>
      <c r="N1495" t="s">
        <v>46</v>
      </c>
      <c r="O1495" t="s">
        <v>5</v>
      </c>
      <c r="P1495" t="s">
        <v>820</v>
      </c>
      <c r="Q1495" t="s">
        <v>821</v>
      </c>
      <c r="R1495" s="2">
        <v>4134</v>
      </c>
      <c r="S1495" s="37">
        <f>Tabla1[[#This Row],[Valor total]]/'T.C.'!$B$2</f>
        <v>1198.2608695652173</v>
      </c>
      <c r="T1495" t="s">
        <v>2</v>
      </c>
      <c r="U1495" t="s">
        <v>3</v>
      </c>
    </row>
    <row r="1496" spans="1:21" x14ac:dyDescent="0.25">
      <c r="A1496" t="s">
        <v>377</v>
      </c>
      <c r="B1496" t="str">
        <f>LEFT(Tabla1[[#This Row],[Organización compras]],2)</f>
        <v>PE</v>
      </c>
      <c r="C1496" t="s">
        <v>340</v>
      </c>
      <c r="D1496">
        <v>814</v>
      </c>
      <c r="E1496" t="str">
        <f>VLOOKUP(Tabla1[[#This Row],[Grupo de compras]],'Grupo compras'!$A$1:$B$115,2,FALSE)</f>
        <v>PE Explotación TI</v>
      </c>
      <c r="F1496" t="s">
        <v>371</v>
      </c>
      <c r="G1496" t="str">
        <f>LEFT(Tabla1[[#This Row],[Solicitud de pedido]],2)</f>
        <v>14</v>
      </c>
      <c r="H1496" t="s">
        <v>4378</v>
      </c>
      <c r="I1496" t="s">
        <v>106</v>
      </c>
      <c r="J1496" t="s">
        <v>4379</v>
      </c>
      <c r="K1496" t="s">
        <v>4380</v>
      </c>
      <c r="L1496" s="1">
        <v>46042</v>
      </c>
      <c r="M1496" t="s">
        <v>556</v>
      </c>
      <c r="N1496" t="s">
        <v>46</v>
      </c>
      <c r="O1496" t="s">
        <v>5</v>
      </c>
      <c r="P1496" t="s">
        <v>820</v>
      </c>
      <c r="Q1496" t="s">
        <v>821</v>
      </c>
      <c r="R1496" s="2">
        <v>4134</v>
      </c>
      <c r="S1496" s="37">
        <f>Tabla1[[#This Row],[Valor total]]/'T.C.'!$B$2</f>
        <v>1198.2608695652173</v>
      </c>
      <c r="T1496" t="s">
        <v>2</v>
      </c>
      <c r="U1496" t="s">
        <v>3</v>
      </c>
    </row>
    <row r="1497" spans="1:21" x14ac:dyDescent="0.25">
      <c r="A1497" t="s">
        <v>377</v>
      </c>
      <c r="B1497" t="str">
        <f>LEFT(Tabla1[[#This Row],[Organización compras]],2)</f>
        <v>PE</v>
      </c>
      <c r="C1497" t="s">
        <v>340</v>
      </c>
      <c r="D1497">
        <v>814</v>
      </c>
      <c r="E1497" t="str">
        <f>VLOOKUP(Tabla1[[#This Row],[Grupo de compras]],'Grupo compras'!$A$1:$B$115,2,FALSE)</f>
        <v>PE Explotación TI</v>
      </c>
      <c r="F1497" t="s">
        <v>371</v>
      </c>
      <c r="G1497" t="str">
        <f>LEFT(Tabla1[[#This Row],[Solicitud de pedido]],2)</f>
        <v>14</v>
      </c>
      <c r="H1497" t="s">
        <v>4378</v>
      </c>
      <c r="I1497" t="s">
        <v>107</v>
      </c>
      <c r="J1497" t="s">
        <v>4379</v>
      </c>
      <c r="K1497" t="s">
        <v>4380</v>
      </c>
      <c r="L1497" s="1">
        <v>46042</v>
      </c>
      <c r="M1497" t="s">
        <v>556</v>
      </c>
      <c r="N1497" t="s">
        <v>46</v>
      </c>
      <c r="O1497" t="s">
        <v>5</v>
      </c>
      <c r="P1497" t="s">
        <v>820</v>
      </c>
      <c r="Q1497" t="s">
        <v>821</v>
      </c>
      <c r="R1497" s="2">
        <v>4134</v>
      </c>
      <c r="S1497" s="37">
        <f>Tabla1[[#This Row],[Valor total]]/'T.C.'!$B$2</f>
        <v>1198.2608695652173</v>
      </c>
      <c r="T1497" t="s">
        <v>2</v>
      </c>
      <c r="U1497" t="s">
        <v>3</v>
      </c>
    </row>
    <row r="1498" spans="1:21" x14ac:dyDescent="0.25">
      <c r="A1498" t="s">
        <v>377</v>
      </c>
      <c r="B1498" t="str">
        <f>LEFT(Tabla1[[#This Row],[Organización compras]],2)</f>
        <v>PE</v>
      </c>
      <c r="C1498" t="s">
        <v>340</v>
      </c>
      <c r="D1498">
        <v>814</v>
      </c>
      <c r="E1498" t="str">
        <f>VLOOKUP(Tabla1[[#This Row],[Grupo de compras]],'Grupo compras'!$A$1:$B$115,2,FALSE)</f>
        <v>PE Explotación TI</v>
      </c>
      <c r="F1498" t="s">
        <v>371</v>
      </c>
      <c r="G1498" t="str">
        <f>LEFT(Tabla1[[#This Row],[Solicitud de pedido]],2)</f>
        <v>14</v>
      </c>
      <c r="H1498" t="s">
        <v>4378</v>
      </c>
      <c r="I1498" t="s">
        <v>1502</v>
      </c>
      <c r="J1498" t="s">
        <v>4379</v>
      </c>
      <c r="K1498" t="s">
        <v>4380</v>
      </c>
      <c r="L1498" s="1">
        <v>46042</v>
      </c>
      <c r="M1498" t="s">
        <v>556</v>
      </c>
      <c r="N1498" t="s">
        <v>46</v>
      </c>
      <c r="O1498" t="s">
        <v>5</v>
      </c>
      <c r="P1498" t="s">
        <v>820</v>
      </c>
      <c r="Q1498" t="s">
        <v>821</v>
      </c>
      <c r="R1498" s="2">
        <v>4134</v>
      </c>
      <c r="S1498" s="37">
        <f>Tabla1[[#This Row],[Valor total]]/'T.C.'!$B$2</f>
        <v>1198.2608695652173</v>
      </c>
      <c r="T1498" t="s">
        <v>2</v>
      </c>
      <c r="U1498" t="s">
        <v>3</v>
      </c>
    </row>
    <row r="1499" spans="1:21" x14ac:dyDescent="0.25">
      <c r="A1499" t="s">
        <v>2453</v>
      </c>
      <c r="B1499" t="str">
        <f>LEFT(Tabla1[[#This Row],[Organización compras]],2)</f>
        <v>PE</v>
      </c>
      <c r="C1499" t="s">
        <v>681</v>
      </c>
      <c r="D1499">
        <v>816</v>
      </c>
      <c r="E1499" t="str">
        <f>VLOOKUP(Tabla1[[#This Row],[Grupo de compras]],'Grupo compras'!$A$1:$B$115,2,FALSE)</f>
        <v>PE Sgcia Infra</v>
      </c>
      <c r="F1499" t="s">
        <v>2330</v>
      </c>
      <c r="G1499" t="str">
        <f>LEFT(Tabla1[[#This Row],[Solicitud de pedido]],2)</f>
        <v>12</v>
      </c>
      <c r="H1499" t="s">
        <v>4381</v>
      </c>
      <c r="I1499" t="s">
        <v>88</v>
      </c>
      <c r="J1499" t="s">
        <v>4382</v>
      </c>
      <c r="K1499" t="s">
        <v>4383</v>
      </c>
      <c r="L1499" s="1">
        <v>46076</v>
      </c>
      <c r="M1499" t="s">
        <v>400</v>
      </c>
      <c r="N1499" t="s">
        <v>1</v>
      </c>
      <c r="O1499" t="s">
        <v>0</v>
      </c>
      <c r="P1499" t="s">
        <v>4384</v>
      </c>
      <c r="Q1499" t="s">
        <v>4385</v>
      </c>
      <c r="R1499" s="2">
        <v>4099.42</v>
      </c>
      <c r="S1499" s="37">
        <f>Tabla1[[#This Row],[Valor total]]/'T.C.'!$B$2</f>
        <v>1188.2376811594202</v>
      </c>
      <c r="T1499" t="s">
        <v>2</v>
      </c>
      <c r="U1499" t="s">
        <v>3</v>
      </c>
    </row>
    <row r="1500" spans="1:21" x14ac:dyDescent="0.25">
      <c r="A1500" t="s">
        <v>7</v>
      </c>
      <c r="B1500" t="str">
        <f>LEFT(Tabla1[[#This Row],[Organización compras]],2)</f>
        <v>CL</v>
      </c>
      <c r="C1500" t="s">
        <v>339</v>
      </c>
      <c r="D1500">
        <v>602</v>
      </c>
      <c r="E1500" t="str">
        <f>VLOOKUP(Tabla1[[#This Row],[Grupo de compras]],'Grupo compras'!$A$1:$B$115,2,FALSE)</f>
        <v>CL Ops Mall</v>
      </c>
      <c r="F1500" t="s">
        <v>869</v>
      </c>
      <c r="G1500" t="str">
        <f>LEFT(Tabla1[[#This Row],[Solicitud de pedido]],2)</f>
        <v>12</v>
      </c>
      <c r="H1500" t="s">
        <v>4386</v>
      </c>
      <c r="I1500" t="s">
        <v>88</v>
      </c>
      <c r="J1500" t="s">
        <v>4387</v>
      </c>
      <c r="K1500" t="s">
        <v>4388</v>
      </c>
      <c r="L1500" s="1">
        <v>46062</v>
      </c>
      <c r="M1500" t="s">
        <v>79</v>
      </c>
      <c r="N1500" t="s">
        <v>1</v>
      </c>
      <c r="O1500" t="s">
        <v>0</v>
      </c>
      <c r="P1500" t="s">
        <v>27</v>
      </c>
      <c r="Q1500" t="s">
        <v>28</v>
      </c>
      <c r="R1500" s="2">
        <v>1100000</v>
      </c>
      <c r="S1500" s="37">
        <f>Tabla1[[#This Row],[Valor total]]/'T.C.'!$B$3</f>
        <v>1187.9947728229997</v>
      </c>
      <c r="T1500" t="s">
        <v>6</v>
      </c>
      <c r="U1500" t="s">
        <v>3</v>
      </c>
    </row>
    <row r="1501" spans="1:21" x14ac:dyDescent="0.25">
      <c r="A1501" t="s">
        <v>19</v>
      </c>
      <c r="B1501" t="str">
        <f>LEFT(Tabla1[[#This Row],[Organización compras]],2)</f>
        <v>CL</v>
      </c>
      <c r="C1501" t="s">
        <v>339</v>
      </c>
      <c r="D1501">
        <v>602</v>
      </c>
      <c r="E1501" t="str">
        <f>VLOOKUP(Tabla1[[#This Row],[Grupo de compras]],'Grupo compras'!$A$1:$B$115,2,FALSE)</f>
        <v>CL Ops Mall</v>
      </c>
      <c r="F1501" t="s">
        <v>20</v>
      </c>
      <c r="G1501" t="str">
        <f>LEFT(Tabla1[[#This Row],[Solicitud de pedido]],2)</f>
        <v>12</v>
      </c>
      <c r="H1501" t="s">
        <v>4389</v>
      </c>
      <c r="I1501" t="s">
        <v>88</v>
      </c>
      <c r="J1501" t="s">
        <v>4390</v>
      </c>
      <c r="K1501" t="s">
        <v>4391</v>
      </c>
      <c r="L1501" s="1">
        <v>46090</v>
      </c>
      <c r="M1501" t="s">
        <v>21</v>
      </c>
      <c r="N1501" t="s">
        <v>1</v>
      </c>
      <c r="O1501" t="s">
        <v>0</v>
      </c>
      <c r="P1501" t="s">
        <v>94</v>
      </c>
      <c r="Q1501" t="s">
        <v>95</v>
      </c>
      <c r="R1501" s="2">
        <v>1100000</v>
      </c>
      <c r="S1501" s="37">
        <f>Tabla1[[#This Row],[Valor total]]/'T.C.'!$B$3</f>
        <v>1187.9947728229997</v>
      </c>
      <c r="T1501" t="s">
        <v>6</v>
      </c>
      <c r="U1501" t="s">
        <v>3</v>
      </c>
    </row>
    <row r="1502" spans="1:21" x14ac:dyDescent="0.25">
      <c r="A1502" t="s">
        <v>50</v>
      </c>
      <c r="B1502" t="str">
        <f>LEFT(Tabla1[[#This Row],[Organización compras]],2)</f>
        <v>CL</v>
      </c>
      <c r="C1502" t="s">
        <v>339</v>
      </c>
      <c r="D1502">
        <v>602</v>
      </c>
      <c r="E1502" t="str">
        <f>VLOOKUP(Tabla1[[#This Row],[Grupo de compras]],'Grupo compras'!$A$1:$B$115,2,FALSE)</f>
        <v>CL Ops Mall</v>
      </c>
      <c r="F1502" t="s">
        <v>739</v>
      </c>
      <c r="G1502" t="str">
        <f>LEFT(Tabla1[[#This Row],[Solicitud de pedido]],2)</f>
        <v>12</v>
      </c>
      <c r="H1502" t="s">
        <v>4392</v>
      </c>
      <c r="I1502" t="s">
        <v>88</v>
      </c>
      <c r="J1502" t="s">
        <v>4393</v>
      </c>
      <c r="K1502" t="s">
        <v>4394</v>
      </c>
      <c r="L1502" s="1">
        <v>46084</v>
      </c>
      <c r="M1502" t="s">
        <v>52</v>
      </c>
      <c r="N1502" t="s">
        <v>1</v>
      </c>
      <c r="O1502" t="s">
        <v>0</v>
      </c>
      <c r="P1502" t="s">
        <v>2440</v>
      </c>
      <c r="Q1502" t="s">
        <v>2441</v>
      </c>
      <c r="R1502" s="2">
        <v>1095984</v>
      </c>
      <c r="S1502" s="37">
        <f>Tabla1[[#This Row],[Valor total]]/'T.C.'!$B$3</f>
        <v>1183.6575119069478</v>
      </c>
      <c r="T1502" t="s">
        <v>6</v>
      </c>
      <c r="U1502" t="s">
        <v>3</v>
      </c>
    </row>
    <row r="1503" spans="1:21" x14ac:dyDescent="0.25">
      <c r="A1503" t="s">
        <v>1251</v>
      </c>
      <c r="B1503" t="str">
        <f>LEFT(Tabla1[[#This Row],[Organización compras]],2)</f>
        <v>CL</v>
      </c>
      <c r="C1503" t="s">
        <v>339</v>
      </c>
      <c r="D1503">
        <v>602</v>
      </c>
      <c r="E1503" t="str">
        <f>VLOOKUP(Tabla1[[#This Row],[Grupo de compras]],'Grupo compras'!$A$1:$B$115,2,FALSE)</f>
        <v>CL Ops Mall</v>
      </c>
      <c r="F1503" t="s">
        <v>2799</v>
      </c>
      <c r="H1503" t="s">
        <v>12037</v>
      </c>
      <c r="I1503" t="s">
        <v>88</v>
      </c>
      <c r="J1503" t="s">
        <v>12038</v>
      </c>
      <c r="K1503" t="s">
        <v>12039</v>
      </c>
      <c r="L1503" s="1">
        <v>46094</v>
      </c>
      <c r="M1503" t="s">
        <v>82</v>
      </c>
      <c r="N1503" t="s">
        <v>1</v>
      </c>
      <c r="O1503" t="s">
        <v>0</v>
      </c>
      <c r="P1503" t="s">
        <v>1255</v>
      </c>
      <c r="Q1503" t="s">
        <v>1256</v>
      </c>
      <c r="R1503" s="2">
        <v>1095640</v>
      </c>
      <c r="S1503" s="37">
        <f>Tabla1[[#This Row],[Valor total]]/'T.C.'!$B$3</f>
        <v>1183.2859935416284</v>
      </c>
      <c r="T1503" t="s">
        <v>6</v>
      </c>
      <c r="U1503" t="s">
        <v>3</v>
      </c>
    </row>
    <row r="1504" spans="1:21" x14ac:dyDescent="0.25">
      <c r="A1504" t="s">
        <v>717</v>
      </c>
      <c r="B1504" t="str">
        <f>LEFT(Tabla1[[#This Row],[Organización compras]],2)</f>
        <v>PE</v>
      </c>
      <c r="C1504" t="s">
        <v>340</v>
      </c>
      <c r="D1504">
        <v>801</v>
      </c>
      <c r="E1504" t="str">
        <f>VLOOKUP(Tabla1[[#This Row],[Grupo de compras]],'Grupo compras'!$A$1:$B$115,2,FALSE)</f>
        <v>PE Center Manager</v>
      </c>
      <c r="F1504" t="s">
        <v>1233</v>
      </c>
      <c r="G1504" t="str">
        <f>LEFT(Tabla1[[#This Row],[Solicitud de pedido]],2)</f>
        <v>12</v>
      </c>
      <c r="H1504" t="s">
        <v>4395</v>
      </c>
      <c r="I1504" t="s">
        <v>88</v>
      </c>
      <c r="J1504" t="s">
        <v>4396</v>
      </c>
      <c r="K1504" t="s">
        <v>4397</v>
      </c>
      <c r="L1504" s="1">
        <v>46057</v>
      </c>
      <c r="M1504" t="s">
        <v>819</v>
      </c>
      <c r="N1504" t="s">
        <v>1</v>
      </c>
      <c r="O1504" t="s">
        <v>0</v>
      </c>
      <c r="P1504" t="s">
        <v>2710</v>
      </c>
      <c r="Q1504" t="s">
        <v>2711</v>
      </c>
      <c r="R1504" s="2">
        <v>4056.12</v>
      </c>
      <c r="S1504" s="37">
        <f>Tabla1[[#This Row],[Valor total]]/'T.C.'!$B$2</f>
        <v>1175.6869565217391</v>
      </c>
      <c r="T1504" t="s">
        <v>2</v>
      </c>
      <c r="U1504" t="s">
        <v>3</v>
      </c>
    </row>
    <row r="1505" spans="1:21" x14ac:dyDescent="0.25">
      <c r="A1505" t="s">
        <v>7</v>
      </c>
      <c r="B1505" t="str">
        <f>LEFT(Tabla1[[#This Row],[Organización compras]],2)</f>
        <v>CL</v>
      </c>
      <c r="C1505" t="s">
        <v>339</v>
      </c>
      <c r="D1505">
        <v>604</v>
      </c>
      <c r="E1505" t="str">
        <f>VLOOKUP(Tabla1[[#This Row],[Grupo de compras]],'Grupo compras'!$A$1:$B$115,2,FALSE)</f>
        <v>CL Marketing Mall</v>
      </c>
      <c r="F1505" t="s">
        <v>59</v>
      </c>
      <c r="G1505" t="str">
        <f>LEFT(Tabla1[[#This Row],[Solicitud de pedido]],2)</f>
        <v>12</v>
      </c>
      <c r="H1505" t="s">
        <v>4398</v>
      </c>
      <c r="I1505" t="s">
        <v>88</v>
      </c>
      <c r="J1505" t="s">
        <v>4399</v>
      </c>
      <c r="K1505" t="s">
        <v>4400</v>
      </c>
      <c r="L1505" s="1">
        <v>46036</v>
      </c>
      <c r="M1505" t="s">
        <v>59</v>
      </c>
      <c r="N1505" t="s">
        <v>1</v>
      </c>
      <c r="O1505" t="s">
        <v>0</v>
      </c>
      <c r="P1505" t="s">
        <v>1388</v>
      </c>
      <c r="Q1505" t="s">
        <v>1389</v>
      </c>
      <c r="R1505" s="2">
        <v>1085545</v>
      </c>
      <c r="S1505" s="37">
        <f>Tabla1[[#This Row],[Valor total]]/'T.C.'!$B$3</f>
        <v>1172.3834415128574</v>
      </c>
      <c r="T1505" t="s">
        <v>6</v>
      </c>
      <c r="U1505" t="s">
        <v>3</v>
      </c>
    </row>
    <row r="1506" spans="1:21" x14ac:dyDescent="0.25">
      <c r="A1506" t="s">
        <v>1452</v>
      </c>
      <c r="B1506" t="str">
        <f>LEFT(Tabla1[[#This Row],[Organización compras]],2)</f>
        <v>PE</v>
      </c>
      <c r="C1506" t="s">
        <v>681</v>
      </c>
      <c r="D1506">
        <v>803</v>
      </c>
      <c r="E1506" t="str">
        <f>VLOOKUP(Tabla1[[#This Row],[Grupo de compras]],'Grupo compras'!$A$1:$B$115,2,FALSE)</f>
        <v>PE Ops Out/Strips</v>
      </c>
      <c r="F1506" t="s">
        <v>1453</v>
      </c>
      <c r="G1506" t="str">
        <f>LEFT(Tabla1[[#This Row],[Solicitud de pedido]],2)</f>
        <v>12</v>
      </c>
      <c r="H1506" t="s">
        <v>4401</v>
      </c>
      <c r="I1506" t="s">
        <v>88</v>
      </c>
      <c r="J1506" t="s">
        <v>4402</v>
      </c>
      <c r="K1506" t="s">
        <v>4403</v>
      </c>
      <c r="L1506" s="1">
        <v>46058</v>
      </c>
      <c r="M1506" t="s">
        <v>1453</v>
      </c>
      <c r="N1506" t="s">
        <v>1</v>
      </c>
      <c r="O1506" t="s">
        <v>0</v>
      </c>
      <c r="P1506" t="s">
        <v>1011</v>
      </c>
      <c r="Q1506" t="s">
        <v>1012</v>
      </c>
      <c r="R1506" s="2">
        <v>4040</v>
      </c>
      <c r="S1506" s="37">
        <f>Tabla1[[#This Row],[Valor total]]/'T.C.'!$B$2</f>
        <v>1171.014492753623</v>
      </c>
      <c r="T1506" t="s">
        <v>2</v>
      </c>
      <c r="U1506" t="s">
        <v>3</v>
      </c>
    </row>
    <row r="1507" spans="1:21" x14ac:dyDescent="0.25">
      <c r="A1507" t="s">
        <v>717</v>
      </c>
      <c r="B1507" t="str">
        <f>LEFT(Tabla1[[#This Row],[Organización compras]],2)</f>
        <v>PE</v>
      </c>
      <c r="C1507" t="s">
        <v>340</v>
      </c>
      <c r="D1507">
        <v>801</v>
      </c>
      <c r="E1507" t="str">
        <f>VLOOKUP(Tabla1[[#This Row],[Grupo de compras]],'Grupo compras'!$A$1:$B$115,2,FALSE)</f>
        <v>PE Center Manager</v>
      </c>
      <c r="F1507" t="s">
        <v>1233</v>
      </c>
      <c r="G1507" t="str">
        <f>LEFT(Tabla1[[#This Row],[Solicitud de pedido]],2)</f>
        <v>12</v>
      </c>
      <c r="H1507" t="s">
        <v>4404</v>
      </c>
      <c r="I1507" t="s">
        <v>88</v>
      </c>
      <c r="J1507" t="s">
        <v>4405</v>
      </c>
      <c r="K1507" t="s">
        <v>4406</v>
      </c>
      <c r="L1507" s="1">
        <v>46071</v>
      </c>
      <c r="M1507" t="s">
        <v>819</v>
      </c>
      <c r="N1507" t="s">
        <v>1</v>
      </c>
      <c r="O1507" t="s">
        <v>0</v>
      </c>
      <c r="P1507" t="s">
        <v>2181</v>
      </c>
      <c r="Q1507" t="s">
        <v>2182</v>
      </c>
      <c r="R1507" s="2">
        <v>4040</v>
      </c>
      <c r="S1507" s="37">
        <f>Tabla1[[#This Row],[Valor total]]/'T.C.'!$B$2</f>
        <v>1171.014492753623</v>
      </c>
      <c r="T1507" t="s">
        <v>2</v>
      </c>
      <c r="U1507" t="s">
        <v>3</v>
      </c>
    </row>
    <row r="1508" spans="1:21" x14ac:dyDescent="0.25">
      <c r="A1508" t="s">
        <v>369</v>
      </c>
      <c r="B1508" t="str">
        <f>LEFT(Tabla1[[#This Row],[Organización compras]],2)</f>
        <v>PE</v>
      </c>
      <c r="C1508" t="s">
        <v>681</v>
      </c>
      <c r="D1508">
        <v>814</v>
      </c>
      <c r="E1508" t="str">
        <f>VLOOKUP(Tabla1[[#This Row],[Grupo de compras]],'Grupo compras'!$A$1:$B$115,2,FALSE)</f>
        <v>PE Explotación TI</v>
      </c>
      <c r="F1508" t="s">
        <v>371</v>
      </c>
      <c r="G1508" t="str">
        <f>LEFT(Tabla1[[#This Row],[Solicitud de pedido]],2)</f>
        <v>14</v>
      </c>
      <c r="H1508" t="s">
        <v>4407</v>
      </c>
      <c r="I1508" t="s">
        <v>88</v>
      </c>
      <c r="J1508" t="s">
        <v>4408</v>
      </c>
      <c r="K1508" t="s">
        <v>4409</v>
      </c>
      <c r="L1508" s="1">
        <v>46042</v>
      </c>
      <c r="M1508" t="s">
        <v>556</v>
      </c>
      <c r="N1508" t="s">
        <v>46</v>
      </c>
      <c r="O1508" t="s">
        <v>5</v>
      </c>
      <c r="P1508" t="s">
        <v>820</v>
      </c>
      <c r="Q1508" t="s">
        <v>821</v>
      </c>
      <c r="R1508" s="2">
        <v>4038</v>
      </c>
      <c r="S1508" s="37">
        <f>Tabla1[[#This Row],[Valor total]]/'T.C.'!$B$2</f>
        <v>1170.4347826086955</v>
      </c>
      <c r="T1508" t="s">
        <v>2</v>
      </c>
      <c r="U1508" t="s">
        <v>3</v>
      </c>
    </row>
    <row r="1509" spans="1:21" x14ac:dyDescent="0.25">
      <c r="A1509" t="s">
        <v>369</v>
      </c>
      <c r="B1509" t="str">
        <f>LEFT(Tabla1[[#This Row],[Organización compras]],2)</f>
        <v>PE</v>
      </c>
      <c r="C1509" t="s">
        <v>681</v>
      </c>
      <c r="D1509">
        <v>814</v>
      </c>
      <c r="E1509" t="str">
        <f>VLOOKUP(Tabla1[[#This Row],[Grupo de compras]],'Grupo compras'!$A$1:$B$115,2,FALSE)</f>
        <v>PE Explotación TI</v>
      </c>
      <c r="F1509" t="s">
        <v>371</v>
      </c>
      <c r="G1509" t="str">
        <f>LEFT(Tabla1[[#This Row],[Solicitud de pedido]],2)</f>
        <v>14</v>
      </c>
      <c r="H1509" t="s">
        <v>4407</v>
      </c>
      <c r="I1509" t="s">
        <v>89</v>
      </c>
      <c r="J1509" t="s">
        <v>4408</v>
      </c>
      <c r="K1509" t="s">
        <v>4409</v>
      </c>
      <c r="L1509" s="1">
        <v>46042</v>
      </c>
      <c r="M1509" t="s">
        <v>556</v>
      </c>
      <c r="N1509" t="s">
        <v>46</v>
      </c>
      <c r="O1509" t="s">
        <v>5</v>
      </c>
      <c r="P1509" t="s">
        <v>820</v>
      </c>
      <c r="Q1509" t="s">
        <v>821</v>
      </c>
      <c r="R1509" s="2">
        <v>4038</v>
      </c>
      <c r="S1509" s="37">
        <f>Tabla1[[#This Row],[Valor total]]/'T.C.'!$B$2</f>
        <v>1170.4347826086955</v>
      </c>
      <c r="T1509" t="s">
        <v>2</v>
      </c>
      <c r="U1509" t="s">
        <v>3</v>
      </c>
    </row>
    <row r="1510" spans="1:21" x14ac:dyDescent="0.25">
      <c r="A1510" t="s">
        <v>369</v>
      </c>
      <c r="B1510" t="str">
        <f>LEFT(Tabla1[[#This Row],[Organización compras]],2)</f>
        <v>PE</v>
      </c>
      <c r="C1510" t="s">
        <v>681</v>
      </c>
      <c r="D1510">
        <v>814</v>
      </c>
      <c r="E1510" t="str">
        <f>VLOOKUP(Tabla1[[#This Row],[Grupo de compras]],'Grupo compras'!$A$1:$B$115,2,FALSE)</f>
        <v>PE Explotación TI</v>
      </c>
      <c r="F1510" t="s">
        <v>371</v>
      </c>
      <c r="G1510" t="str">
        <f>LEFT(Tabla1[[#This Row],[Solicitud de pedido]],2)</f>
        <v>14</v>
      </c>
      <c r="H1510" t="s">
        <v>4407</v>
      </c>
      <c r="I1510" t="s">
        <v>99</v>
      </c>
      <c r="J1510" t="s">
        <v>4408</v>
      </c>
      <c r="K1510" t="s">
        <v>4409</v>
      </c>
      <c r="L1510" s="1">
        <v>46042</v>
      </c>
      <c r="M1510" t="s">
        <v>556</v>
      </c>
      <c r="N1510" t="s">
        <v>46</v>
      </c>
      <c r="O1510" t="s">
        <v>5</v>
      </c>
      <c r="P1510" t="s">
        <v>820</v>
      </c>
      <c r="Q1510" t="s">
        <v>821</v>
      </c>
      <c r="R1510" s="2">
        <v>4038</v>
      </c>
      <c r="S1510" s="37">
        <f>Tabla1[[#This Row],[Valor total]]/'T.C.'!$B$2</f>
        <v>1170.4347826086955</v>
      </c>
      <c r="T1510" t="s">
        <v>2</v>
      </c>
      <c r="U1510" t="s">
        <v>3</v>
      </c>
    </row>
    <row r="1511" spans="1:21" x14ac:dyDescent="0.25">
      <c r="A1511" t="s">
        <v>369</v>
      </c>
      <c r="B1511" t="str">
        <f>LEFT(Tabla1[[#This Row],[Organización compras]],2)</f>
        <v>PE</v>
      </c>
      <c r="C1511" t="s">
        <v>681</v>
      </c>
      <c r="D1511">
        <v>814</v>
      </c>
      <c r="E1511" t="str">
        <f>VLOOKUP(Tabla1[[#This Row],[Grupo de compras]],'Grupo compras'!$A$1:$B$115,2,FALSE)</f>
        <v>PE Explotación TI</v>
      </c>
      <c r="F1511" t="s">
        <v>371</v>
      </c>
      <c r="G1511" t="str">
        <f>LEFT(Tabla1[[#This Row],[Solicitud de pedido]],2)</f>
        <v>14</v>
      </c>
      <c r="H1511" t="s">
        <v>4407</v>
      </c>
      <c r="I1511" t="s">
        <v>100</v>
      </c>
      <c r="J1511" t="s">
        <v>4408</v>
      </c>
      <c r="K1511" t="s">
        <v>4409</v>
      </c>
      <c r="L1511" s="1">
        <v>46042</v>
      </c>
      <c r="M1511" t="s">
        <v>556</v>
      </c>
      <c r="N1511" t="s">
        <v>46</v>
      </c>
      <c r="O1511" t="s">
        <v>5</v>
      </c>
      <c r="P1511" t="s">
        <v>820</v>
      </c>
      <c r="Q1511" t="s">
        <v>821</v>
      </c>
      <c r="R1511" s="2">
        <v>4038</v>
      </c>
      <c r="S1511" s="37">
        <f>Tabla1[[#This Row],[Valor total]]/'T.C.'!$B$2</f>
        <v>1170.4347826086955</v>
      </c>
      <c r="T1511" t="s">
        <v>2</v>
      </c>
      <c r="U1511" t="s">
        <v>3</v>
      </c>
    </row>
    <row r="1512" spans="1:21" x14ac:dyDescent="0.25">
      <c r="A1512" t="s">
        <v>369</v>
      </c>
      <c r="B1512" t="str">
        <f>LEFT(Tabla1[[#This Row],[Organización compras]],2)</f>
        <v>PE</v>
      </c>
      <c r="C1512" t="s">
        <v>681</v>
      </c>
      <c r="D1512">
        <v>814</v>
      </c>
      <c r="E1512" t="str">
        <f>VLOOKUP(Tabla1[[#This Row],[Grupo de compras]],'Grupo compras'!$A$1:$B$115,2,FALSE)</f>
        <v>PE Explotación TI</v>
      </c>
      <c r="F1512" t="s">
        <v>371</v>
      </c>
      <c r="G1512" t="str">
        <f>LEFT(Tabla1[[#This Row],[Solicitud de pedido]],2)</f>
        <v>14</v>
      </c>
      <c r="H1512" t="s">
        <v>4407</v>
      </c>
      <c r="I1512" t="s">
        <v>101</v>
      </c>
      <c r="J1512" t="s">
        <v>4408</v>
      </c>
      <c r="K1512" t="s">
        <v>4409</v>
      </c>
      <c r="L1512" s="1">
        <v>46042</v>
      </c>
      <c r="M1512" t="s">
        <v>556</v>
      </c>
      <c r="N1512" t="s">
        <v>46</v>
      </c>
      <c r="O1512" t="s">
        <v>5</v>
      </c>
      <c r="P1512" t="s">
        <v>820</v>
      </c>
      <c r="Q1512" t="s">
        <v>821</v>
      </c>
      <c r="R1512" s="2">
        <v>4038</v>
      </c>
      <c r="S1512" s="37">
        <f>Tabla1[[#This Row],[Valor total]]/'T.C.'!$B$2</f>
        <v>1170.4347826086955</v>
      </c>
      <c r="T1512" t="s">
        <v>2</v>
      </c>
      <c r="U1512" t="s">
        <v>3</v>
      </c>
    </row>
    <row r="1513" spans="1:21" x14ac:dyDescent="0.25">
      <c r="A1513" t="s">
        <v>369</v>
      </c>
      <c r="B1513" t="str">
        <f>LEFT(Tabla1[[#This Row],[Organización compras]],2)</f>
        <v>PE</v>
      </c>
      <c r="C1513" t="s">
        <v>681</v>
      </c>
      <c r="D1513">
        <v>814</v>
      </c>
      <c r="E1513" t="str">
        <f>VLOOKUP(Tabla1[[#This Row],[Grupo de compras]],'Grupo compras'!$A$1:$B$115,2,FALSE)</f>
        <v>PE Explotación TI</v>
      </c>
      <c r="F1513" t="s">
        <v>371</v>
      </c>
      <c r="G1513" t="str">
        <f>LEFT(Tabla1[[#This Row],[Solicitud de pedido]],2)</f>
        <v>14</v>
      </c>
      <c r="H1513" t="s">
        <v>4407</v>
      </c>
      <c r="I1513" t="s">
        <v>102</v>
      </c>
      <c r="J1513" t="s">
        <v>4408</v>
      </c>
      <c r="K1513" t="s">
        <v>4409</v>
      </c>
      <c r="L1513" s="1">
        <v>46042</v>
      </c>
      <c r="M1513" t="s">
        <v>556</v>
      </c>
      <c r="N1513" t="s">
        <v>46</v>
      </c>
      <c r="O1513" t="s">
        <v>5</v>
      </c>
      <c r="P1513" t="s">
        <v>820</v>
      </c>
      <c r="Q1513" t="s">
        <v>821</v>
      </c>
      <c r="R1513" s="2">
        <v>4038</v>
      </c>
      <c r="S1513" s="37">
        <f>Tabla1[[#This Row],[Valor total]]/'T.C.'!$B$2</f>
        <v>1170.4347826086955</v>
      </c>
      <c r="T1513" t="s">
        <v>2</v>
      </c>
      <c r="U1513" t="s">
        <v>3</v>
      </c>
    </row>
    <row r="1514" spans="1:21" x14ac:dyDescent="0.25">
      <c r="A1514" t="s">
        <v>369</v>
      </c>
      <c r="B1514" t="str">
        <f>LEFT(Tabla1[[#This Row],[Organización compras]],2)</f>
        <v>PE</v>
      </c>
      <c r="C1514" t="s">
        <v>681</v>
      </c>
      <c r="D1514">
        <v>814</v>
      </c>
      <c r="E1514" t="str">
        <f>VLOOKUP(Tabla1[[#This Row],[Grupo de compras]],'Grupo compras'!$A$1:$B$115,2,FALSE)</f>
        <v>PE Explotación TI</v>
      </c>
      <c r="F1514" t="s">
        <v>371</v>
      </c>
      <c r="G1514" t="str">
        <f>LEFT(Tabla1[[#This Row],[Solicitud de pedido]],2)</f>
        <v>14</v>
      </c>
      <c r="H1514" t="s">
        <v>4407</v>
      </c>
      <c r="I1514" t="s">
        <v>103</v>
      </c>
      <c r="J1514" t="s">
        <v>4408</v>
      </c>
      <c r="K1514" t="s">
        <v>4409</v>
      </c>
      <c r="L1514" s="1">
        <v>46042</v>
      </c>
      <c r="M1514" t="s">
        <v>556</v>
      </c>
      <c r="N1514" t="s">
        <v>46</v>
      </c>
      <c r="O1514" t="s">
        <v>5</v>
      </c>
      <c r="P1514" t="s">
        <v>820</v>
      </c>
      <c r="Q1514" t="s">
        <v>821</v>
      </c>
      <c r="R1514" s="2">
        <v>4038</v>
      </c>
      <c r="S1514" s="37">
        <f>Tabla1[[#This Row],[Valor total]]/'T.C.'!$B$2</f>
        <v>1170.4347826086955</v>
      </c>
      <c r="T1514" t="s">
        <v>2</v>
      </c>
      <c r="U1514" t="s">
        <v>3</v>
      </c>
    </row>
    <row r="1515" spans="1:21" x14ac:dyDescent="0.25">
      <c r="A1515" t="s">
        <v>369</v>
      </c>
      <c r="B1515" t="str">
        <f>LEFT(Tabla1[[#This Row],[Organización compras]],2)</f>
        <v>PE</v>
      </c>
      <c r="C1515" t="s">
        <v>681</v>
      </c>
      <c r="D1515">
        <v>814</v>
      </c>
      <c r="E1515" t="str">
        <f>VLOOKUP(Tabla1[[#This Row],[Grupo de compras]],'Grupo compras'!$A$1:$B$115,2,FALSE)</f>
        <v>PE Explotación TI</v>
      </c>
      <c r="F1515" t="s">
        <v>371</v>
      </c>
      <c r="G1515" t="str">
        <f>LEFT(Tabla1[[#This Row],[Solicitud de pedido]],2)</f>
        <v>14</v>
      </c>
      <c r="H1515" t="s">
        <v>4407</v>
      </c>
      <c r="I1515" t="s">
        <v>104</v>
      </c>
      <c r="J1515" t="s">
        <v>4408</v>
      </c>
      <c r="K1515" t="s">
        <v>4409</v>
      </c>
      <c r="L1515" s="1">
        <v>46042</v>
      </c>
      <c r="M1515" t="s">
        <v>556</v>
      </c>
      <c r="N1515" t="s">
        <v>46</v>
      </c>
      <c r="O1515" t="s">
        <v>5</v>
      </c>
      <c r="P1515" t="s">
        <v>820</v>
      </c>
      <c r="Q1515" t="s">
        <v>821</v>
      </c>
      <c r="R1515" s="2">
        <v>4038</v>
      </c>
      <c r="S1515" s="37">
        <f>Tabla1[[#This Row],[Valor total]]/'T.C.'!$B$2</f>
        <v>1170.4347826086955</v>
      </c>
      <c r="T1515" t="s">
        <v>2</v>
      </c>
      <c r="U1515" t="s">
        <v>3</v>
      </c>
    </row>
    <row r="1516" spans="1:21" x14ac:dyDescent="0.25">
      <c r="A1516" t="s">
        <v>369</v>
      </c>
      <c r="B1516" t="str">
        <f>LEFT(Tabla1[[#This Row],[Organización compras]],2)</f>
        <v>PE</v>
      </c>
      <c r="C1516" t="s">
        <v>681</v>
      </c>
      <c r="D1516">
        <v>814</v>
      </c>
      <c r="E1516" t="str">
        <f>VLOOKUP(Tabla1[[#This Row],[Grupo de compras]],'Grupo compras'!$A$1:$B$115,2,FALSE)</f>
        <v>PE Explotación TI</v>
      </c>
      <c r="F1516" t="s">
        <v>371</v>
      </c>
      <c r="G1516" t="str">
        <f>LEFT(Tabla1[[#This Row],[Solicitud de pedido]],2)</f>
        <v>14</v>
      </c>
      <c r="H1516" t="s">
        <v>4407</v>
      </c>
      <c r="I1516" t="s">
        <v>105</v>
      </c>
      <c r="J1516" t="s">
        <v>4408</v>
      </c>
      <c r="K1516" t="s">
        <v>4409</v>
      </c>
      <c r="L1516" s="1">
        <v>46042</v>
      </c>
      <c r="M1516" t="s">
        <v>556</v>
      </c>
      <c r="N1516" t="s">
        <v>46</v>
      </c>
      <c r="O1516" t="s">
        <v>5</v>
      </c>
      <c r="P1516" t="s">
        <v>820</v>
      </c>
      <c r="Q1516" t="s">
        <v>821</v>
      </c>
      <c r="R1516" s="2">
        <v>4038</v>
      </c>
      <c r="S1516" s="37">
        <f>Tabla1[[#This Row],[Valor total]]/'T.C.'!$B$2</f>
        <v>1170.4347826086955</v>
      </c>
      <c r="T1516" t="s">
        <v>2</v>
      </c>
      <c r="U1516" t="s">
        <v>3</v>
      </c>
    </row>
    <row r="1517" spans="1:21" x14ac:dyDescent="0.25">
      <c r="A1517" t="s">
        <v>369</v>
      </c>
      <c r="B1517" t="str">
        <f>LEFT(Tabla1[[#This Row],[Organización compras]],2)</f>
        <v>PE</v>
      </c>
      <c r="C1517" t="s">
        <v>681</v>
      </c>
      <c r="D1517">
        <v>814</v>
      </c>
      <c r="E1517" t="str">
        <f>VLOOKUP(Tabla1[[#This Row],[Grupo de compras]],'Grupo compras'!$A$1:$B$115,2,FALSE)</f>
        <v>PE Explotación TI</v>
      </c>
      <c r="F1517" t="s">
        <v>371</v>
      </c>
      <c r="G1517" t="str">
        <f>LEFT(Tabla1[[#This Row],[Solicitud de pedido]],2)</f>
        <v>14</v>
      </c>
      <c r="H1517" t="s">
        <v>4407</v>
      </c>
      <c r="I1517" t="s">
        <v>106</v>
      </c>
      <c r="J1517" t="s">
        <v>4408</v>
      </c>
      <c r="K1517" t="s">
        <v>4409</v>
      </c>
      <c r="L1517" s="1">
        <v>46042</v>
      </c>
      <c r="M1517" t="s">
        <v>556</v>
      </c>
      <c r="N1517" t="s">
        <v>46</v>
      </c>
      <c r="O1517" t="s">
        <v>5</v>
      </c>
      <c r="P1517" t="s">
        <v>820</v>
      </c>
      <c r="Q1517" t="s">
        <v>821</v>
      </c>
      <c r="R1517" s="2">
        <v>4038</v>
      </c>
      <c r="S1517" s="37">
        <f>Tabla1[[#This Row],[Valor total]]/'T.C.'!$B$2</f>
        <v>1170.4347826086955</v>
      </c>
      <c r="T1517" t="s">
        <v>2</v>
      </c>
      <c r="U1517" t="s">
        <v>3</v>
      </c>
    </row>
    <row r="1518" spans="1:21" x14ac:dyDescent="0.25">
      <c r="A1518" t="s">
        <v>369</v>
      </c>
      <c r="B1518" t="str">
        <f>LEFT(Tabla1[[#This Row],[Organización compras]],2)</f>
        <v>PE</v>
      </c>
      <c r="C1518" t="s">
        <v>681</v>
      </c>
      <c r="D1518">
        <v>814</v>
      </c>
      <c r="E1518" t="str">
        <f>VLOOKUP(Tabla1[[#This Row],[Grupo de compras]],'Grupo compras'!$A$1:$B$115,2,FALSE)</f>
        <v>PE Explotación TI</v>
      </c>
      <c r="F1518" t="s">
        <v>371</v>
      </c>
      <c r="G1518" t="str">
        <f>LEFT(Tabla1[[#This Row],[Solicitud de pedido]],2)</f>
        <v>14</v>
      </c>
      <c r="H1518" t="s">
        <v>4407</v>
      </c>
      <c r="I1518" t="s">
        <v>107</v>
      </c>
      <c r="J1518" t="s">
        <v>4408</v>
      </c>
      <c r="K1518" t="s">
        <v>4409</v>
      </c>
      <c r="L1518" s="1">
        <v>46042</v>
      </c>
      <c r="M1518" t="s">
        <v>556</v>
      </c>
      <c r="N1518" t="s">
        <v>46</v>
      </c>
      <c r="O1518" t="s">
        <v>5</v>
      </c>
      <c r="P1518" t="s">
        <v>820</v>
      </c>
      <c r="Q1518" t="s">
        <v>821</v>
      </c>
      <c r="R1518" s="2">
        <v>4038</v>
      </c>
      <c r="S1518" s="37">
        <f>Tabla1[[#This Row],[Valor total]]/'T.C.'!$B$2</f>
        <v>1170.4347826086955</v>
      </c>
      <c r="T1518" t="s">
        <v>2</v>
      </c>
      <c r="U1518" t="s">
        <v>3</v>
      </c>
    </row>
    <row r="1519" spans="1:21" x14ac:dyDescent="0.25">
      <c r="A1519" t="s">
        <v>369</v>
      </c>
      <c r="B1519" t="str">
        <f>LEFT(Tabla1[[#This Row],[Organización compras]],2)</f>
        <v>PE</v>
      </c>
      <c r="C1519" t="s">
        <v>681</v>
      </c>
      <c r="D1519">
        <v>814</v>
      </c>
      <c r="E1519" t="str">
        <f>VLOOKUP(Tabla1[[#This Row],[Grupo de compras]],'Grupo compras'!$A$1:$B$115,2,FALSE)</f>
        <v>PE Explotación TI</v>
      </c>
      <c r="F1519" t="s">
        <v>371</v>
      </c>
      <c r="G1519" t="str">
        <f>LEFT(Tabla1[[#This Row],[Solicitud de pedido]],2)</f>
        <v>14</v>
      </c>
      <c r="H1519" t="s">
        <v>4407</v>
      </c>
      <c r="I1519" t="s">
        <v>1502</v>
      </c>
      <c r="J1519" t="s">
        <v>4408</v>
      </c>
      <c r="K1519" t="s">
        <v>4409</v>
      </c>
      <c r="L1519" s="1">
        <v>46042</v>
      </c>
      <c r="M1519" t="s">
        <v>556</v>
      </c>
      <c r="N1519" t="s">
        <v>46</v>
      </c>
      <c r="O1519" t="s">
        <v>5</v>
      </c>
      <c r="P1519" t="s">
        <v>820</v>
      </c>
      <c r="Q1519" t="s">
        <v>821</v>
      </c>
      <c r="R1519" s="2">
        <v>4038</v>
      </c>
      <c r="S1519" s="37">
        <f>Tabla1[[#This Row],[Valor total]]/'T.C.'!$B$2</f>
        <v>1170.4347826086955</v>
      </c>
      <c r="T1519" t="s">
        <v>2</v>
      </c>
      <c r="U1519" t="s">
        <v>3</v>
      </c>
    </row>
    <row r="1520" spans="1:21" x14ac:dyDescent="0.25">
      <c r="A1520" t="s">
        <v>12</v>
      </c>
      <c r="B1520" t="str">
        <f>LEFT(Tabla1[[#This Row],[Organización compras]],2)</f>
        <v>PE</v>
      </c>
      <c r="C1520" t="s">
        <v>340</v>
      </c>
      <c r="D1520">
        <v>802</v>
      </c>
      <c r="E1520" t="str">
        <f>VLOOKUP(Tabla1[[#This Row],[Grupo de compras]],'Grupo compras'!$A$1:$B$115,2,FALSE)</f>
        <v>PE Ops Mall</v>
      </c>
      <c r="F1520" t="s">
        <v>4410</v>
      </c>
      <c r="G1520" t="str">
        <f>LEFT(Tabla1[[#This Row],[Solicitud de pedido]],2)</f>
        <v>12</v>
      </c>
      <c r="H1520" t="s">
        <v>4411</v>
      </c>
      <c r="I1520" t="s">
        <v>88</v>
      </c>
      <c r="J1520" t="s">
        <v>4412</v>
      </c>
      <c r="K1520" t="s">
        <v>4413</v>
      </c>
      <c r="L1520" s="1">
        <v>46051</v>
      </c>
      <c r="M1520" t="s">
        <v>14</v>
      </c>
      <c r="N1520" t="s">
        <v>1</v>
      </c>
      <c r="O1520" t="s">
        <v>0</v>
      </c>
      <c r="P1520" t="s">
        <v>3102</v>
      </c>
      <c r="Q1520" t="s">
        <v>3103</v>
      </c>
      <c r="R1520" s="2">
        <v>1170</v>
      </c>
      <c r="S1520" s="37">
        <f>Tabla1[[#This Row],[Valor total]]</f>
        <v>1170</v>
      </c>
      <c r="T1520" t="s">
        <v>662</v>
      </c>
      <c r="U1520" t="s">
        <v>3</v>
      </c>
    </row>
    <row r="1521" spans="1:21" x14ac:dyDescent="0.25">
      <c r="A1521" t="s">
        <v>717</v>
      </c>
      <c r="B1521" t="str">
        <f>LEFT(Tabla1[[#This Row],[Organización compras]],2)</f>
        <v>PE</v>
      </c>
      <c r="C1521" t="s">
        <v>340</v>
      </c>
      <c r="D1521">
        <v>801</v>
      </c>
      <c r="E1521" t="str">
        <f>VLOOKUP(Tabla1[[#This Row],[Grupo de compras]],'Grupo compras'!$A$1:$B$115,2,FALSE)</f>
        <v>PE Center Manager</v>
      </c>
      <c r="F1521" t="s">
        <v>1233</v>
      </c>
      <c r="G1521" t="str">
        <f>LEFT(Tabla1[[#This Row],[Solicitud de pedido]],2)</f>
        <v>12</v>
      </c>
      <c r="H1521" t="s">
        <v>4414</v>
      </c>
      <c r="I1521" t="s">
        <v>88</v>
      </c>
      <c r="J1521" t="s">
        <v>4415</v>
      </c>
      <c r="K1521" t="s">
        <v>4416</v>
      </c>
      <c r="L1521" s="1">
        <v>46062</v>
      </c>
      <c r="M1521" t="s">
        <v>819</v>
      </c>
      <c r="N1521" t="s">
        <v>1</v>
      </c>
      <c r="O1521" t="s">
        <v>0</v>
      </c>
      <c r="P1521" t="s">
        <v>1011</v>
      </c>
      <c r="Q1521" t="s">
        <v>1012</v>
      </c>
      <c r="R1521" s="2">
        <v>4025.97</v>
      </c>
      <c r="S1521" s="37">
        <f>Tabla1[[#This Row],[Valor total]]/'T.C.'!$B$2</f>
        <v>1166.9478260869564</v>
      </c>
      <c r="T1521" t="s">
        <v>2</v>
      </c>
      <c r="U1521" t="s">
        <v>3</v>
      </c>
    </row>
    <row r="1522" spans="1:21" x14ac:dyDescent="0.25">
      <c r="A1522" t="s">
        <v>16</v>
      </c>
      <c r="B1522" t="str">
        <f>LEFT(Tabla1[[#This Row],[Organización compras]],2)</f>
        <v>PE</v>
      </c>
      <c r="C1522" t="s">
        <v>681</v>
      </c>
      <c r="D1522">
        <v>802</v>
      </c>
      <c r="E1522" t="str">
        <f>VLOOKUP(Tabla1[[#This Row],[Grupo de compras]],'Grupo compras'!$A$1:$B$115,2,FALSE)</f>
        <v>PE Ops Mall</v>
      </c>
      <c r="F1522" t="s">
        <v>1789</v>
      </c>
      <c r="G1522" t="str">
        <f>LEFT(Tabla1[[#This Row],[Solicitud de pedido]],2)</f>
        <v>12</v>
      </c>
      <c r="H1522" t="s">
        <v>4417</v>
      </c>
      <c r="I1522" t="s">
        <v>88</v>
      </c>
      <c r="J1522" t="s">
        <v>4418</v>
      </c>
      <c r="K1522" t="s">
        <v>4419</v>
      </c>
      <c r="L1522" s="1">
        <v>46034</v>
      </c>
      <c r="M1522" t="s">
        <v>43</v>
      </c>
      <c r="N1522" t="s">
        <v>1</v>
      </c>
      <c r="O1522" t="s">
        <v>44</v>
      </c>
      <c r="P1522" t="s">
        <v>694</v>
      </c>
      <c r="Q1522" t="s">
        <v>695</v>
      </c>
      <c r="R1522" s="2">
        <v>4017</v>
      </c>
      <c r="S1522" s="37">
        <f>Tabla1[[#This Row],[Valor total]]/'T.C.'!$B$2</f>
        <v>1164.3478260869565</v>
      </c>
      <c r="T1522" t="s">
        <v>2</v>
      </c>
      <c r="U1522" t="s">
        <v>3</v>
      </c>
    </row>
    <row r="1523" spans="1:21" x14ac:dyDescent="0.25">
      <c r="A1523" t="s">
        <v>16</v>
      </c>
      <c r="B1523" t="str">
        <f>LEFT(Tabla1[[#This Row],[Organización compras]],2)</f>
        <v>PE</v>
      </c>
      <c r="C1523" t="s">
        <v>681</v>
      </c>
      <c r="D1523">
        <v>802</v>
      </c>
      <c r="E1523" t="str">
        <f>VLOOKUP(Tabla1[[#This Row],[Grupo de compras]],'Grupo compras'!$A$1:$B$115,2,FALSE)</f>
        <v>PE Ops Mall</v>
      </c>
      <c r="F1523" t="s">
        <v>1789</v>
      </c>
      <c r="G1523" t="str">
        <f>LEFT(Tabla1[[#This Row],[Solicitud de pedido]],2)</f>
        <v>12</v>
      </c>
      <c r="H1523" t="s">
        <v>4417</v>
      </c>
      <c r="I1523" t="s">
        <v>89</v>
      </c>
      <c r="J1523" t="s">
        <v>4418</v>
      </c>
      <c r="K1523" t="s">
        <v>4420</v>
      </c>
      <c r="L1523" s="1">
        <v>46034</v>
      </c>
      <c r="M1523" t="s">
        <v>43</v>
      </c>
      <c r="N1523" t="s">
        <v>1</v>
      </c>
      <c r="O1523" t="s">
        <v>44</v>
      </c>
      <c r="P1523" t="s">
        <v>694</v>
      </c>
      <c r="Q1523" t="s">
        <v>695</v>
      </c>
      <c r="R1523" s="2">
        <v>4017</v>
      </c>
      <c r="S1523" s="37">
        <f>Tabla1[[#This Row],[Valor total]]/'T.C.'!$B$2</f>
        <v>1164.3478260869565</v>
      </c>
      <c r="T1523" t="s">
        <v>2</v>
      </c>
      <c r="U1523" t="s">
        <v>3</v>
      </c>
    </row>
    <row r="1524" spans="1:21" x14ac:dyDescent="0.25">
      <c r="A1524" t="s">
        <v>16</v>
      </c>
      <c r="B1524" t="str">
        <f>LEFT(Tabla1[[#This Row],[Organización compras]],2)</f>
        <v>PE</v>
      </c>
      <c r="C1524" t="s">
        <v>681</v>
      </c>
      <c r="D1524">
        <v>802</v>
      </c>
      <c r="E1524" t="str">
        <f>VLOOKUP(Tabla1[[#This Row],[Grupo de compras]],'Grupo compras'!$A$1:$B$115,2,FALSE)</f>
        <v>PE Ops Mall</v>
      </c>
      <c r="F1524" t="s">
        <v>1789</v>
      </c>
      <c r="G1524" t="str">
        <f>LEFT(Tabla1[[#This Row],[Solicitud de pedido]],2)</f>
        <v>12</v>
      </c>
      <c r="H1524" t="s">
        <v>4417</v>
      </c>
      <c r="I1524" t="s">
        <v>99</v>
      </c>
      <c r="J1524" t="s">
        <v>4418</v>
      </c>
      <c r="K1524" t="s">
        <v>4421</v>
      </c>
      <c r="L1524" s="1">
        <v>46034</v>
      </c>
      <c r="M1524" t="s">
        <v>43</v>
      </c>
      <c r="N1524" t="s">
        <v>1</v>
      </c>
      <c r="O1524" t="s">
        <v>44</v>
      </c>
      <c r="P1524" t="s">
        <v>694</v>
      </c>
      <c r="Q1524" t="s">
        <v>695</v>
      </c>
      <c r="R1524" s="2">
        <v>4017</v>
      </c>
      <c r="S1524" s="37">
        <f>Tabla1[[#This Row],[Valor total]]/'T.C.'!$B$2</f>
        <v>1164.3478260869565</v>
      </c>
      <c r="T1524" t="s">
        <v>2</v>
      </c>
      <c r="U1524" t="s">
        <v>3</v>
      </c>
    </row>
    <row r="1525" spans="1:21" x14ac:dyDescent="0.25">
      <c r="A1525" t="s">
        <v>16</v>
      </c>
      <c r="B1525" t="str">
        <f>LEFT(Tabla1[[#This Row],[Organización compras]],2)</f>
        <v>PE</v>
      </c>
      <c r="C1525" t="s">
        <v>681</v>
      </c>
      <c r="D1525">
        <v>802</v>
      </c>
      <c r="E1525" t="str">
        <f>VLOOKUP(Tabla1[[#This Row],[Grupo de compras]],'Grupo compras'!$A$1:$B$115,2,FALSE)</f>
        <v>PE Ops Mall</v>
      </c>
      <c r="F1525" t="s">
        <v>1789</v>
      </c>
      <c r="G1525" t="str">
        <f>LEFT(Tabla1[[#This Row],[Solicitud de pedido]],2)</f>
        <v>12</v>
      </c>
      <c r="H1525" t="s">
        <v>4417</v>
      </c>
      <c r="I1525" t="s">
        <v>100</v>
      </c>
      <c r="J1525" t="s">
        <v>4418</v>
      </c>
      <c r="K1525" t="s">
        <v>4422</v>
      </c>
      <c r="L1525" s="1">
        <v>46034</v>
      </c>
      <c r="M1525" t="s">
        <v>43</v>
      </c>
      <c r="N1525" t="s">
        <v>1</v>
      </c>
      <c r="O1525" t="s">
        <v>44</v>
      </c>
      <c r="P1525" t="s">
        <v>694</v>
      </c>
      <c r="Q1525" t="s">
        <v>695</v>
      </c>
      <c r="R1525" s="2">
        <v>4017</v>
      </c>
      <c r="S1525" s="37">
        <f>Tabla1[[#This Row],[Valor total]]/'T.C.'!$B$2</f>
        <v>1164.3478260869565</v>
      </c>
      <c r="T1525" t="s">
        <v>2</v>
      </c>
      <c r="U1525" t="s">
        <v>3</v>
      </c>
    </row>
    <row r="1526" spans="1:21" x14ac:dyDescent="0.25">
      <c r="A1526" t="s">
        <v>16</v>
      </c>
      <c r="B1526" t="str">
        <f>LEFT(Tabla1[[#This Row],[Organización compras]],2)</f>
        <v>PE</v>
      </c>
      <c r="C1526" t="s">
        <v>681</v>
      </c>
      <c r="D1526">
        <v>802</v>
      </c>
      <c r="E1526" t="str">
        <f>VLOOKUP(Tabla1[[#This Row],[Grupo de compras]],'Grupo compras'!$A$1:$B$115,2,FALSE)</f>
        <v>PE Ops Mall</v>
      </c>
      <c r="F1526" t="s">
        <v>1789</v>
      </c>
      <c r="G1526" t="str">
        <f>LEFT(Tabla1[[#This Row],[Solicitud de pedido]],2)</f>
        <v>12</v>
      </c>
      <c r="H1526" t="s">
        <v>4417</v>
      </c>
      <c r="I1526" t="s">
        <v>101</v>
      </c>
      <c r="J1526" t="s">
        <v>4418</v>
      </c>
      <c r="K1526" t="s">
        <v>4423</v>
      </c>
      <c r="L1526" s="1">
        <v>46034</v>
      </c>
      <c r="M1526" t="s">
        <v>43</v>
      </c>
      <c r="N1526" t="s">
        <v>1</v>
      </c>
      <c r="O1526" t="s">
        <v>44</v>
      </c>
      <c r="P1526" t="s">
        <v>694</v>
      </c>
      <c r="Q1526" t="s">
        <v>695</v>
      </c>
      <c r="R1526" s="2">
        <v>4017</v>
      </c>
      <c r="S1526" s="37">
        <f>Tabla1[[#This Row],[Valor total]]/'T.C.'!$B$2</f>
        <v>1164.3478260869565</v>
      </c>
      <c r="T1526" t="s">
        <v>2</v>
      </c>
      <c r="U1526" t="s">
        <v>3</v>
      </c>
    </row>
    <row r="1527" spans="1:21" x14ac:dyDescent="0.25">
      <c r="A1527" t="s">
        <v>16</v>
      </c>
      <c r="B1527" t="str">
        <f>LEFT(Tabla1[[#This Row],[Organización compras]],2)</f>
        <v>PE</v>
      </c>
      <c r="C1527" t="s">
        <v>681</v>
      </c>
      <c r="D1527">
        <v>802</v>
      </c>
      <c r="E1527" t="str">
        <f>VLOOKUP(Tabla1[[#This Row],[Grupo de compras]],'Grupo compras'!$A$1:$B$115,2,FALSE)</f>
        <v>PE Ops Mall</v>
      </c>
      <c r="F1527" t="s">
        <v>1789</v>
      </c>
      <c r="G1527" t="str">
        <f>LEFT(Tabla1[[#This Row],[Solicitud de pedido]],2)</f>
        <v>12</v>
      </c>
      <c r="H1527" t="s">
        <v>4417</v>
      </c>
      <c r="I1527" t="s">
        <v>102</v>
      </c>
      <c r="J1527" t="s">
        <v>4418</v>
      </c>
      <c r="K1527" t="s">
        <v>4424</v>
      </c>
      <c r="L1527" s="1">
        <v>46034</v>
      </c>
      <c r="M1527" t="s">
        <v>43</v>
      </c>
      <c r="N1527" t="s">
        <v>1</v>
      </c>
      <c r="O1527" t="s">
        <v>44</v>
      </c>
      <c r="P1527" t="s">
        <v>694</v>
      </c>
      <c r="Q1527" t="s">
        <v>695</v>
      </c>
      <c r="R1527" s="2">
        <v>4017</v>
      </c>
      <c r="S1527" s="37">
        <f>Tabla1[[#This Row],[Valor total]]/'T.C.'!$B$2</f>
        <v>1164.3478260869565</v>
      </c>
      <c r="T1527" t="s">
        <v>2</v>
      </c>
      <c r="U1527" t="s">
        <v>3</v>
      </c>
    </row>
    <row r="1528" spans="1:21" x14ac:dyDescent="0.25">
      <c r="A1528" t="s">
        <v>16</v>
      </c>
      <c r="B1528" t="str">
        <f>LEFT(Tabla1[[#This Row],[Organización compras]],2)</f>
        <v>PE</v>
      </c>
      <c r="C1528" t="s">
        <v>681</v>
      </c>
      <c r="D1528">
        <v>802</v>
      </c>
      <c r="E1528" t="str">
        <f>VLOOKUP(Tabla1[[#This Row],[Grupo de compras]],'Grupo compras'!$A$1:$B$115,2,FALSE)</f>
        <v>PE Ops Mall</v>
      </c>
      <c r="F1528" t="s">
        <v>1789</v>
      </c>
      <c r="G1528" t="str">
        <f>LEFT(Tabla1[[#This Row],[Solicitud de pedido]],2)</f>
        <v>12</v>
      </c>
      <c r="H1528" t="s">
        <v>4417</v>
      </c>
      <c r="I1528" t="s">
        <v>103</v>
      </c>
      <c r="J1528" t="s">
        <v>4418</v>
      </c>
      <c r="K1528" t="s">
        <v>4425</v>
      </c>
      <c r="L1528" s="1">
        <v>46034</v>
      </c>
      <c r="M1528" t="s">
        <v>43</v>
      </c>
      <c r="N1528" t="s">
        <v>1</v>
      </c>
      <c r="O1528" t="s">
        <v>44</v>
      </c>
      <c r="P1528" t="s">
        <v>694</v>
      </c>
      <c r="Q1528" t="s">
        <v>695</v>
      </c>
      <c r="R1528" s="2">
        <v>4017</v>
      </c>
      <c r="S1528" s="37">
        <f>Tabla1[[#This Row],[Valor total]]/'T.C.'!$B$2</f>
        <v>1164.3478260869565</v>
      </c>
      <c r="T1528" t="s">
        <v>2</v>
      </c>
      <c r="U1528" t="s">
        <v>3</v>
      </c>
    </row>
    <row r="1529" spans="1:21" x14ac:dyDescent="0.25">
      <c r="A1529" t="s">
        <v>16</v>
      </c>
      <c r="B1529" t="str">
        <f>LEFT(Tabla1[[#This Row],[Organización compras]],2)</f>
        <v>PE</v>
      </c>
      <c r="C1529" t="s">
        <v>681</v>
      </c>
      <c r="D1529">
        <v>802</v>
      </c>
      <c r="E1529" t="str">
        <f>VLOOKUP(Tabla1[[#This Row],[Grupo de compras]],'Grupo compras'!$A$1:$B$115,2,FALSE)</f>
        <v>PE Ops Mall</v>
      </c>
      <c r="F1529" t="s">
        <v>1789</v>
      </c>
      <c r="G1529" t="str">
        <f>LEFT(Tabla1[[#This Row],[Solicitud de pedido]],2)</f>
        <v>12</v>
      </c>
      <c r="H1529" t="s">
        <v>4417</v>
      </c>
      <c r="I1529" t="s">
        <v>104</v>
      </c>
      <c r="J1529" t="s">
        <v>4418</v>
      </c>
      <c r="K1529" t="s">
        <v>4426</v>
      </c>
      <c r="L1529" s="1">
        <v>46034</v>
      </c>
      <c r="M1529" t="s">
        <v>43</v>
      </c>
      <c r="N1529" t="s">
        <v>1</v>
      </c>
      <c r="O1529" t="s">
        <v>44</v>
      </c>
      <c r="P1529" t="s">
        <v>694</v>
      </c>
      <c r="Q1529" t="s">
        <v>695</v>
      </c>
      <c r="R1529" s="2">
        <v>4017</v>
      </c>
      <c r="S1529" s="37">
        <f>Tabla1[[#This Row],[Valor total]]/'T.C.'!$B$2</f>
        <v>1164.3478260869565</v>
      </c>
      <c r="T1529" t="s">
        <v>2</v>
      </c>
      <c r="U1529" t="s">
        <v>3</v>
      </c>
    </row>
    <row r="1530" spans="1:21" x14ac:dyDescent="0.25">
      <c r="A1530" t="s">
        <v>16</v>
      </c>
      <c r="B1530" t="str">
        <f>LEFT(Tabla1[[#This Row],[Organización compras]],2)</f>
        <v>PE</v>
      </c>
      <c r="C1530" t="s">
        <v>681</v>
      </c>
      <c r="D1530">
        <v>802</v>
      </c>
      <c r="E1530" t="str">
        <f>VLOOKUP(Tabla1[[#This Row],[Grupo de compras]],'Grupo compras'!$A$1:$B$115,2,FALSE)</f>
        <v>PE Ops Mall</v>
      </c>
      <c r="F1530" t="s">
        <v>1789</v>
      </c>
      <c r="G1530" t="str">
        <f>LEFT(Tabla1[[#This Row],[Solicitud de pedido]],2)</f>
        <v>12</v>
      </c>
      <c r="H1530" t="s">
        <v>4417</v>
      </c>
      <c r="I1530" t="s">
        <v>105</v>
      </c>
      <c r="J1530" t="s">
        <v>4418</v>
      </c>
      <c r="K1530" t="s">
        <v>4427</v>
      </c>
      <c r="L1530" s="1">
        <v>46034</v>
      </c>
      <c r="M1530" t="s">
        <v>43</v>
      </c>
      <c r="N1530" t="s">
        <v>1</v>
      </c>
      <c r="O1530" t="s">
        <v>44</v>
      </c>
      <c r="P1530" t="s">
        <v>694</v>
      </c>
      <c r="Q1530" t="s">
        <v>695</v>
      </c>
      <c r="R1530" s="2">
        <v>4017</v>
      </c>
      <c r="S1530" s="37">
        <f>Tabla1[[#This Row],[Valor total]]/'T.C.'!$B$2</f>
        <v>1164.3478260869565</v>
      </c>
      <c r="T1530" t="s">
        <v>2</v>
      </c>
      <c r="U1530" t="s">
        <v>3</v>
      </c>
    </row>
    <row r="1531" spans="1:21" x14ac:dyDescent="0.25">
      <c r="A1531" t="s">
        <v>16</v>
      </c>
      <c r="B1531" t="str">
        <f>LEFT(Tabla1[[#This Row],[Organización compras]],2)</f>
        <v>PE</v>
      </c>
      <c r="C1531" t="s">
        <v>681</v>
      </c>
      <c r="D1531">
        <v>802</v>
      </c>
      <c r="E1531" t="str">
        <f>VLOOKUP(Tabla1[[#This Row],[Grupo de compras]],'Grupo compras'!$A$1:$B$115,2,FALSE)</f>
        <v>PE Ops Mall</v>
      </c>
      <c r="F1531" t="s">
        <v>1789</v>
      </c>
      <c r="G1531" t="str">
        <f>LEFT(Tabla1[[#This Row],[Solicitud de pedido]],2)</f>
        <v>12</v>
      </c>
      <c r="H1531" t="s">
        <v>4417</v>
      </c>
      <c r="I1531" t="s">
        <v>106</v>
      </c>
      <c r="J1531" t="s">
        <v>4418</v>
      </c>
      <c r="K1531" t="s">
        <v>4428</v>
      </c>
      <c r="L1531" s="1">
        <v>46034</v>
      </c>
      <c r="M1531" t="s">
        <v>43</v>
      </c>
      <c r="N1531" t="s">
        <v>1</v>
      </c>
      <c r="O1531" t="s">
        <v>44</v>
      </c>
      <c r="P1531" t="s">
        <v>694</v>
      </c>
      <c r="Q1531" t="s">
        <v>695</v>
      </c>
      <c r="R1531" s="2">
        <v>4017</v>
      </c>
      <c r="S1531" s="37">
        <f>Tabla1[[#This Row],[Valor total]]/'T.C.'!$B$2</f>
        <v>1164.3478260869565</v>
      </c>
      <c r="T1531" t="s">
        <v>2</v>
      </c>
      <c r="U1531" t="s">
        <v>3</v>
      </c>
    </row>
    <row r="1532" spans="1:21" x14ac:dyDescent="0.25">
      <c r="A1532" t="s">
        <v>16</v>
      </c>
      <c r="B1532" t="str">
        <f>LEFT(Tabla1[[#This Row],[Organización compras]],2)</f>
        <v>PE</v>
      </c>
      <c r="C1532" t="s">
        <v>681</v>
      </c>
      <c r="D1532">
        <v>802</v>
      </c>
      <c r="E1532" t="str">
        <f>VLOOKUP(Tabla1[[#This Row],[Grupo de compras]],'Grupo compras'!$A$1:$B$115,2,FALSE)</f>
        <v>PE Ops Mall</v>
      </c>
      <c r="F1532" t="s">
        <v>1789</v>
      </c>
      <c r="G1532" t="str">
        <f>LEFT(Tabla1[[#This Row],[Solicitud de pedido]],2)</f>
        <v>12</v>
      </c>
      <c r="H1532" t="s">
        <v>4417</v>
      </c>
      <c r="I1532" t="s">
        <v>107</v>
      </c>
      <c r="J1532" t="s">
        <v>4418</v>
      </c>
      <c r="K1532" t="s">
        <v>4429</v>
      </c>
      <c r="L1532" s="1">
        <v>46034</v>
      </c>
      <c r="M1532" t="s">
        <v>43</v>
      </c>
      <c r="N1532" t="s">
        <v>1</v>
      </c>
      <c r="O1532" t="s">
        <v>44</v>
      </c>
      <c r="P1532" t="s">
        <v>694</v>
      </c>
      <c r="Q1532" t="s">
        <v>695</v>
      </c>
      <c r="R1532" s="2">
        <v>4017</v>
      </c>
      <c r="S1532" s="37">
        <f>Tabla1[[#This Row],[Valor total]]/'T.C.'!$B$2</f>
        <v>1164.3478260869565</v>
      </c>
      <c r="T1532" t="s">
        <v>2</v>
      </c>
      <c r="U1532" t="s">
        <v>3</v>
      </c>
    </row>
    <row r="1533" spans="1:21" x14ac:dyDescent="0.25">
      <c r="A1533" t="s">
        <v>16</v>
      </c>
      <c r="B1533" t="str">
        <f>LEFT(Tabla1[[#This Row],[Organización compras]],2)</f>
        <v>PE</v>
      </c>
      <c r="C1533" t="s">
        <v>681</v>
      </c>
      <c r="D1533">
        <v>802</v>
      </c>
      <c r="E1533" t="str">
        <f>VLOOKUP(Tabla1[[#This Row],[Grupo de compras]],'Grupo compras'!$A$1:$B$115,2,FALSE)</f>
        <v>PE Ops Mall</v>
      </c>
      <c r="F1533" t="s">
        <v>1789</v>
      </c>
      <c r="G1533" t="str">
        <f>LEFT(Tabla1[[#This Row],[Solicitud de pedido]],2)</f>
        <v>12</v>
      </c>
      <c r="H1533" t="s">
        <v>4417</v>
      </c>
      <c r="I1533" t="s">
        <v>1502</v>
      </c>
      <c r="J1533" t="s">
        <v>4418</v>
      </c>
      <c r="K1533" t="s">
        <v>4430</v>
      </c>
      <c r="L1533" s="1">
        <v>46034</v>
      </c>
      <c r="M1533" t="s">
        <v>43</v>
      </c>
      <c r="N1533" t="s">
        <v>1</v>
      </c>
      <c r="O1533" t="s">
        <v>44</v>
      </c>
      <c r="P1533" t="s">
        <v>694</v>
      </c>
      <c r="Q1533" t="s">
        <v>695</v>
      </c>
      <c r="R1533" s="2">
        <v>4017</v>
      </c>
      <c r="S1533" s="37">
        <f>Tabla1[[#This Row],[Valor total]]/'T.C.'!$B$2</f>
        <v>1164.3478260869565</v>
      </c>
      <c r="T1533" t="s">
        <v>2</v>
      </c>
      <c r="U1533" t="s">
        <v>3</v>
      </c>
    </row>
    <row r="1534" spans="1:21" x14ac:dyDescent="0.25">
      <c r="A1534" t="s">
        <v>7</v>
      </c>
      <c r="B1534" t="str">
        <f>LEFT(Tabla1[[#This Row],[Organización compras]],2)</f>
        <v>CL</v>
      </c>
      <c r="C1534" t="s">
        <v>339</v>
      </c>
      <c r="D1534">
        <v>602</v>
      </c>
      <c r="E1534" t="str">
        <f>VLOOKUP(Tabla1[[#This Row],[Grupo de compras]],'Grupo compras'!$A$1:$B$115,2,FALSE)</f>
        <v>CL Ops Mall</v>
      </c>
      <c r="F1534" t="s">
        <v>84</v>
      </c>
      <c r="G1534" t="str">
        <f>LEFT(Tabla1[[#This Row],[Solicitud de pedido]],2)</f>
        <v>12</v>
      </c>
      <c r="H1534" t="s">
        <v>4431</v>
      </c>
      <c r="I1534" t="s">
        <v>88</v>
      </c>
      <c r="J1534" t="s">
        <v>4432</v>
      </c>
      <c r="K1534" t="s">
        <v>4433</v>
      </c>
      <c r="L1534" s="1">
        <v>46083</v>
      </c>
      <c r="M1534" t="s">
        <v>79</v>
      </c>
      <c r="N1534" t="s">
        <v>1</v>
      </c>
      <c r="O1534" t="s">
        <v>0</v>
      </c>
      <c r="P1534" t="s">
        <v>1209</v>
      </c>
      <c r="Q1534" t="s">
        <v>1210</v>
      </c>
      <c r="R1534" s="2">
        <v>27.92</v>
      </c>
      <c r="S1534" s="37">
        <f>Tabla1[[#This Row],[Valor total]]/'T.C.'!$B$4</f>
        <v>1163.3333333333335</v>
      </c>
      <c r="T1534" t="s">
        <v>11</v>
      </c>
      <c r="U1534" t="s">
        <v>3</v>
      </c>
    </row>
    <row r="1535" spans="1:21" x14ac:dyDescent="0.25">
      <c r="A1535" t="s">
        <v>12</v>
      </c>
      <c r="B1535" t="str">
        <f>LEFT(Tabla1[[#This Row],[Organización compras]],2)</f>
        <v>PE</v>
      </c>
      <c r="C1535" t="s">
        <v>340</v>
      </c>
      <c r="D1535">
        <v>816</v>
      </c>
      <c r="E1535" t="str">
        <f>VLOOKUP(Tabla1[[#This Row],[Grupo de compras]],'Grupo compras'!$A$1:$B$115,2,FALSE)</f>
        <v>PE Sgcia Infra</v>
      </c>
      <c r="F1535" t="s">
        <v>376</v>
      </c>
      <c r="G1535" t="str">
        <f>LEFT(Tabla1[[#This Row],[Solicitud de pedido]],2)</f>
        <v>12</v>
      </c>
      <c r="H1535" t="s">
        <v>4434</v>
      </c>
      <c r="I1535" t="s">
        <v>88</v>
      </c>
      <c r="J1535" t="s">
        <v>4435</v>
      </c>
      <c r="K1535" t="s">
        <v>4436</v>
      </c>
      <c r="L1535" s="1">
        <v>46052</v>
      </c>
      <c r="M1535" t="s">
        <v>400</v>
      </c>
      <c r="N1535" t="s">
        <v>1</v>
      </c>
      <c r="O1535" t="s">
        <v>5</v>
      </c>
      <c r="P1535" t="s">
        <v>68</v>
      </c>
      <c r="Q1535" t="s">
        <v>69</v>
      </c>
      <c r="R1535" s="2">
        <v>4000</v>
      </c>
      <c r="S1535" s="37">
        <f>Tabla1[[#This Row],[Valor total]]/'T.C.'!$B$2</f>
        <v>1159.4202898550725</v>
      </c>
      <c r="T1535" t="s">
        <v>2</v>
      </c>
      <c r="U1535" t="s">
        <v>3</v>
      </c>
    </row>
    <row r="1536" spans="1:21" x14ac:dyDescent="0.25">
      <c r="A1536" t="s">
        <v>717</v>
      </c>
      <c r="B1536" t="str">
        <f>LEFT(Tabla1[[#This Row],[Organización compras]],2)</f>
        <v>PE</v>
      </c>
      <c r="C1536" t="s">
        <v>340</v>
      </c>
      <c r="D1536">
        <v>801</v>
      </c>
      <c r="E1536" t="str">
        <f>VLOOKUP(Tabla1[[#This Row],[Grupo de compras]],'Grupo compras'!$A$1:$B$115,2,FALSE)</f>
        <v>PE Center Manager</v>
      </c>
      <c r="F1536" t="s">
        <v>1233</v>
      </c>
      <c r="G1536" t="str">
        <f>LEFT(Tabla1[[#This Row],[Solicitud de pedido]],2)</f>
        <v>12</v>
      </c>
      <c r="H1536" t="s">
        <v>4437</v>
      </c>
      <c r="I1536" t="s">
        <v>88</v>
      </c>
      <c r="J1536" t="s">
        <v>4438</v>
      </c>
      <c r="K1536" t="s">
        <v>4439</v>
      </c>
      <c r="L1536" s="1">
        <v>46079</v>
      </c>
      <c r="M1536" t="s">
        <v>819</v>
      </c>
      <c r="N1536" t="s">
        <v>1</v>
      </c>
      <c r="O1536" t="s">
        <v>0</v>
      </c>
      <c r="P1536" t="s">
        <v>2825</v>
      </c>
      <c r="Q1536" t="s">
        <v>2826</v>
      </c>
      <c r="R1536" s="2">
        <v>3998</v>
      </c>
      <c r="S1536" s="37">
        <f>Tabla1[[#This Row],[Valor total]]/'T.C.'!$B$2</f>
        <v>1158.8405797101448</v>
      </c>
      <c r="T1536" t="s">
        <v>2</v>
      </c>
      <c r="U1536" t="s">
        <v>3</v>
      </c>
    </row>
    <row r="1537" spans="1:21" x14ac:dyDescent="0.25">
      <c r="A1537" t="s">
        <v>717</v>
      </c>
      <c r="B1537" t="str">
        <f>LEFT(Tabla1[[#This Row],[Organización compras]],2)</f>
        <v>PE</v>
      </c>
      <c r="C1537" t="s">
        <v>340</v>
      </c>
      <c r="D1537">
        <v>801</v>
      </c>
      <c r="E1537" t="str">
        <f>VLOOKUP(Tabla1[[#This Row],[Grupo de compras]],'Grupo compras'!$A$1:$B$115,2,FALSE)</f>
        <v>PE Center Manager</v>
      </c>
      <c r="F1537" t="s">
        <v>1233</v>
      </c>
      <c r="G1537" t="str">
        <f>LEFT(Tabla1[[#This Row],[Solicitud de pedido]],2)</f>
        <v>12</v>
      </c>
      <c r="H1537" t="s">
        <v>4440</v>
      </c>
      <c r="I1537" t="s">
        <v>88</v>
      </c>
      <c r="J1537" t="s">
        <v>4441</v>
      </c>
      <c r="K1537" t="s">
        <v>4442</v>
      </c>
      <c r="L1537" s="1">
        <v>46087</v>
      </c>
      <c r="M1537" t="s">
        <v>43</v>
      </c>
      <c r="N1537" t="s">
        <v>1</v>
      </c>
      <c r="O1537" t="s">
        <v>0</v>
      </c>
      <c r="P1537" t="s">
        <v>2825</v>
      </c>
      <c r="Q1537" t="s">
        <v>2826</v>
      </c>
      <c r="R1537" s="2">
        <v>3998</v>
      </c>
      <c r="S1537" s="37">
        <f>Tabla1[[#This Row],[Valor total]]/'T.C.'!$B$2</f>
        <v>1158.8405797101448</v>
      </c>
      <c r="T1537" t="s">
        <v>2</v>
      </c>
      <c r="U1537" t="s">
        <v>3</v>
      </c>
    </row>
    <row r="1538" spans="1:21" x14ac:dyDescent="0.25">
      <c r="A1538" t="s">
        <v>763</v>
      </c>
      <c r="B1538" t="str">
        <f>LEFT(Tabla1[[#This Row],[Organización compras]],2)</f>
        <v>CL</v>
      </c>
      <c r="C1538" t="s">
        <v>339</v>
      </c>
      <c r="D1538">
        <v>604</v>
      </c>
      <c r="E1538" t="str">
        <f>VLOOKUP(Tabla1[[#This Row],[Grupo de compras]],'Grupo compras'!$A$1:$B$115,2,FALSE)</f>
        <v>CL Marketing Mall</v>
      </c>
      <c r="F1538" t="s">
        <v>3765</v>
      </c>
      <c r="G1538" t="str">
        <f>LEFT(Tabla1[[#This Row],[Solicitud de pedido]],2)</f>
        <v>12</v>
      </c>
      <c r="H1538" t="s">
        <v>4443</v>
      </c>
      <c r="I1538" t="s">
        <v>88</v>
      </c>
      <c r="J1538" t="s">
        <v>4444</v>
      </c>
      <c r="K1538" t="s">
        <v>4445</v>
      </c>
      <c r="L1538" s="1">
        <v>46043</v>
      </c>
      <c r="M1538" t="s">
        <v>1054</v>
      </c>
      <c r="N1538" t="s">
        <v>1</v>
      </c>
      <c r="O1538" t="s">
        <v>0</v>
      </c>
      <c r="P1538" t="s">
        <v>4446</v>
      </c>
      <c r="Q1538" t="s">
        <v>4447</v>
      </c>
      <c r="R1538" s="2">
        <v>1070780</v>
      </c>
      <c r="S1538" s="37">
        <f>Tabla1[[#This Row],[Valor total]]/'T.C.'!$B$3</f>
        <v>1156.4373116758286</v>
      </c>
      <c r="T1538" t="s">
        <v>6</v>
      </c>
      <c r="U1538" t="s">
        <v>3</v>
      </c>
    </row>
    <row r="1539" spans="1:21" x14ac:dyDescent="0.25">
      <c r="A1539" t="s">
        <v>2101</v>
      </c>
      <c r="B1539" t="str">
        <f>LEFT(Tabla1[[#This Row],[Organización compras]],2)</f>
        <v>PE</v>
      </c>
      <c r="C1539" t="s">
        <v>681</v>
      </c>
      <c r="D1539">
        <v>802</v>
      </c>
      <c r="E1539" t="str">
        <f>VLOOKUP(Tabla1[[#This Row],[Grupo de compras]],'Grupo compras'!$A$1:$B$115,2,FALSE)</f>
        <v>PE Ops Mall</v>
      </c>
      <c r="F1539" t="s">
        <v>2803</v>
      </c>
      <c r="G1539" t="str">
        <f>LEFT(Tabla1[[#This Row],[Solicitud de pedido]],2)</f>
        <v>12</v>
      </c>
      <c r="H1539" t="s">
        <v>4448</v>
      </c>
      <c r="I1539" t="s">
        <v>88</v>
      </c>
      <c r="J1539" t="s">
        <v>4449</v>
      </c>
      <c r="K1539" t="s">
        <v>4450</v>
      </c>
      <c r="L1539" s="1">
        <v>46044</v>
      </c>
      <c r="M1539" t="s">
        <v>2803</v>
      </c>
      <c r="N1539" t="s">
        <v>1</v>
      </c>
      <c r="O1539" t="s">
        <v>0</v>
      </c>
      <c r="P1539" t="s">
        <v>2807</v>
      </c>
      <c r="Q1539" t="s">
        <v>2808</v>
      </c>
      <c r="R1539" s="2">
        <v>3980</v>
      </c>
      <c r="S1539" s="37">
        <f>Tabla1[[#This Row],[Valor total]]/'T.C.'!$B$2</f>
        <v>1153.623188405797</v>
      </c>
      <c r="T1539" t="s">
        <v>2</v>
      </c>
      <c r="U1539" t="s">
        <v>3</v>
      </c>
    </row>
    <row r="1540" spans="1:21" x14ac:dyDescent="0.25">
      <c r="A1540" t="s">
        <v>696</v>
      </c>
      <c r="B1540" t="str">
        <f>LEFT(Tabla1[[#This Row],[Organización compras]],2)</f>
        <v>PE</v>
      </c>
      <c r="C1540" t="s">
        <v>681</v>
      </c>
      <c r="D1540">
        <v>804</v>
      </c>
      <c r="E1540" t="str">
        <f>VLOOKUP(Tabla1[[#This Row],[Grupo de compras]],'Grupo compras'!$A$1:$B$115,2,FALSE)</f>
        <v>PE Marketing Mall</v>
      </c>
      <c r="F1540" t="s">
        <v>2857</v>
      </c>
      <c r="G1540" t="str">
        <f>LEFT(Tabla1[[#This Row],[Solicitud de pedido]],2)</f>
        <v>12</v>
      </c>
      <c r="H1540" t="s">
        <v>4451</v>
      </c>
      <c r="I1540" t="s">
        <v>88</v>
      </c>
      <c r="J1540" t="s">
        <v>4452</v>
      </c>
      <c r="K1540" t="s">
        <v>4281</v>
      </c>
      <c r="L1540" s="1">
        <v>46063</v>
      </c>
      <c r="M1540" t="s">
        <v>400</v>
      </c>
      <c r="N1540" t="s">
        <v>1</v>
      </c>
      <c r="O1540" t="s">
        <v>0</v>
      </c>
      <c r="P1540" t="s">
        <v>2596</v>
      </c>
      <c r="Q1540" t="s">
        <v>2597</v>
      </c>
      <c r="R1540" s="2">
        <v>3972</v>
      </c>
      <c r="S1540" s="37">
        <f>Tabla1[[#This Row],[Valor total]]/'T.C.'!$B$2</f>
        <v>1151.304347826087</v>
      </c>
      <c r="T1540" t="s">
        <v>2</v>
      </c>
      <c r="U1540" t="s">
        <v>3</v>
      </c>
    </row>
    <row r="1541" spans="1:21" x14ac:dyDescent="0.25">
      <c r="A1541" t="s">
        <v>7</v>
      </c>
      <c r="B1541" t="str">
        <f>LEFT(Tabla1[[#This Row],[Organización compras]],2)</f>
        <v>CL</v>
      </c>
      <c r="C1541" t="s">
        <v>339</v>
      </c>
      <c r="D1541">
        <v>914</v>
      </c>
      <c r="E1541" t="str">
        <f>VLOOKUP(Tabla1[[#This Row],[Grupo de compras]],'Grupo compras'!$A$1:$B$115,2,FALSE)</f>
        <v>Corp Explo. TI</v>
      </c>
      <c r="F1541" t="s">
        <v>8</v>
      </c>
      <c r="G1541" t="str">
        <f>LEFT(Tabla1[[#This Row],[Solicitud de pedido]],2)</f>
        <v>12</v>
      </c>
      <c r="H1541" t="s">
        <v>4453</v>
      </c>
      <c r="I1541" t="s">
        <v>88</v>
      </c>
      <c r="J1541" t="s">
        <v>4454</v>
      </c>
      <c r="K1541" t="s">
        <v>4455</v>
      </c>
      <c r="L1541" s="1">
        <v>46042</v>
      </c>
      <c r="M1541" t="s">
        <v>8</v>
      </c>
      <c r="N1541" t="s">
        <v>1</v>
      </c>
      <c r="O1541" t="s">
        <v>5</v>
      </c>
      <c r="P1541" t="s">
        <v>4008</v>
      </c>
      <c r="Q1541" t="s">
        <v>4009</v>
      </c>
      <c r="R1541" s="2">
        <v>1065513</v>
      </c>
      <c r="S1541" s="37">
        <f>Tabla1[[#This Row],[Valor total]]/'T.C.'!$B$3</f>
        <v>1150.7489767045026</v>
      </c>
      <c r="T1541" t="s">
        <v>6</v>
      </c>
      <c r="U1541" t="s">
        <v>3</v>
      </c>
    </row>
    <row r="1542" spans="1:21" x14ac:dyDescent="0.25">
      <c r="A1542" t="s">
        <v>2453</v>
      </c>
      <c r="B1542" t="str">
        <f>LEFT(Tabla1[[#This Row],[Organización compras]],2)</f>
        <v>PE</v>
      </c>
      <c r="C1542" t="s">
        <v>681</v>
      </c>
      <c r="D1542">
        <v>801</v>
      </c>
      <c r="E1542" t="str">
        <f>VLOOKUP(Tabla1[[#This Row],[Grupo de compras]],'Grupo compras'!$A$1:$B$115,2,FALSE)</f>
        <v>PE Center Manager</v>
      </c>
      <c r="F1542" t="s">
        <v>3376</v>
      </c>
      <c r="G1542" t="str">
        <f>LEFT(Tabla1[[#This Row],[Solicitud de pedido]],2)</f>
        <v>12</v>
      </c>
      <c r="H1542" t="s">
        <v>4456</v>
      </c>
      <c r="I1542" t="s">
        <v>88</v>
      </c>
      <c r="J1542" t="s">
        <v>4457</v>
      </c>
      <c r="K1542" t="s">
        <v>4458</v>
      </c>
      <c r="L1542" s="1">
        <v>46066</v>
      </c>
      <c r="M1542" t="s">
        <v>3376</v>
      </c>
      <c r="N1542" t="s">
        <v>1</v>
      </c>
      <c r="O1542" t="s">
        <v>0</v>
      </c>
      <c r="P1542" t="s">
        <v>3229</v>
      </c>
      <c r="Q1542" t="s">
        <v>3230</v>
      </c>
      <c r="R1542" s="2">
        <v>3965</v>
      </c>
      <c r="S1542" s="37">
        <f>Tabla1[[#This Row],[Valor total]]/'T.C.'!$B$2</f>
        <v>1149.2753623188405</v>
      </c>
      <c r="T1542" t="s">
        <v>2</v>
      </c>
      <c r="U1542" t="s">
        <v>3</v>
      </c>
    </row>
    <row r="1543" spans="1:21" x14ac:dyDescent="0.25">
      <c r="A1543" t="s">
        <v>369</v>
      </c>
      <c r="B1543" t="str">
        <f>LEFT(Tabla1[[#This Row],[Organización compras]],2)</f>
        <v>PE</v>
      </c>
      <c r="C1543" t="s">
        <v>681</v>
      </c>
      <c r="D1543">
        <v>804</v>
      </c>
      <c r="E1543" t="str">
        <f>VLOOKUP(Tabla1[[#This Row],[Grupo de compras]],'Grupo compras'!$A$1:$B$115,2,FALSE)</f>
        <v>PE Marketing Mall</v>
      </c>
      <c r="F1543" t="s">
        <v>2454</v>
      </c>
      <c r="G1543" t="str">
        <f>LEFT(Tabla1[[#This Row],[Solicitud de pedido]],2)</f>
        <v>12</v>
      </c>
      <c r="H1543" t="s">
        <v>4459</v>
      </c>
      <c r="I1543" t="s">
        <v>88</v>
      </c>
      <c r="J1543" t="s">
        <v>4460</v>
      </c>
      <c r="K1543" t="s">
        <v>4118</v>
      </c>
      <c r="L1543" s="1">
        <v>46059</v>
      </c>
      <c r="M1543" t="s">
        <v>819</v>
      </c>
      <c r="N1543" t="s">
        <v>1</v>
      </c>
      <c r="O1543" t="s">
        <v>0</v>
      </c>
      <c r="P1543" t="s">
        <v>2458</v>
      </c>
      <c r="Q1543" t="s">
        <v>2459</v>
      </c>
      <c r="R1543" s="2">
        <v>3955</v>
      </c>
      <c r="S1543" s="37">
        <f>Tabla1[[#This Row],[Valor total]]/'T.C.'!$B$2</f>
        <v>1146.3768115942028</v>
      </c>
      <c r="T1543" t="s">
        <v>2</v>
      </c>
      <c r="U1543" t="s">
        <v>3</v>
      </c>
    </row>
    <row r="1544" spans="1:21" x14ac:dyDescent="0.25">
      <c r="A1544" t="s">
        <v>31</v>
      </c>
      <c r="B1544" t="str">
        <f>LEFT(Tabla1[[#This Row],[Organización compras]],2)</f>
        <v>CO</v>
      </c>
      <c r="C1544" t="s">
        <v>338</v>
      </c>
      <c r="D1544">
        <v>704</v>
      </c>
      <c r="E1544" t="str">
        <f>VLOOKUP(Tabla1[[#This Row],[Grupo de compras]],'Grupo compras'!$A$1:$B$115,2,FALSE)</f>
        <v>CO Mktg Mall</v>
      </c>
      <c r="F1544" t="s">
        <v>3696</v>
      </c>
      <c r="H1544" t="s">
        <v>12878</v>
      </c>
      <c r="I1544" t="s">
        <v>88</v>
      </c>
      <c r="J1544" t="s">
        <v>12879</v>
      </c>
      <c r="K1544" t="s">
        <v>12880</v>
      </c>
      <c r="L1544" s="1">
        <v>46100</v>
      </c>
      <c r="M1544" t="s">
        <v>3696</v>
      </c>
      <c r="N1544" t="s">
        <v>1</v>
      </c>
      <c r="O1544" t="s">
        <v>0</v>
      </c>
      <c r="P1544" t="s">
        <v>2259</v>
      </c>
      <c r="Q1544" t="s">
        <v>2260</v>
      </c>
      <c r="R1544" s="2">
        <v>4202172</v>
      </c>
      <c r="S1544" s="37">
        <f>Tabla1[[#This Row],[Valor total]]/'T.C.'!$B$5</f>
        <v>1142.5154975530179</v>
      </c>
      <c r="T1544" t="s">
        <v>18</v>
      </c>
      <c r="U1544" t="s">
        <v>3</v>
      </c>
    </row>
    <row r="1545" spans="1:21" x14ac:dyDescent="0.25">
      <c r="A1545" t="s">
        <v>90</v>
      </c>
      <c r="B1545" t="str">
        <f>LEFT(Tabla1[[#This Row],[Organización compras]],2)</f>
        <v>CL</v>
      </c>
      <c r="C1545" t="s">
        <v>339</v>
      </c>
      <c r="D1545">
        <v>604</v>
      </c>
      <c r="E1545" t="str">
        <f>VLOOKUP(Tabla1[[#This Row],[Grupo de compras]],'Grupo compras'!$A$1:$B$115,2,FALSE)</f>
        <v>CL Marketing Mall</v>
      </c>
      <c r="F1545" t="s">
        <v>3765</v>
      </c>
      <c r="G1545" t="str">
        <f>LEFT(Tabla1[[#This Row],[Solicitud de pedido]],2)</f>
        <v>12</v>
      </c>
      <c r="H1545" t="s">
        <v>4461</v>
      </c>
      <c r="I1545" t="s">
        <v>88</v>
      </c>
      <c r="J1545" t="s">
        <v>4462</v>
      </c>
      <c r="K1545" t="s">
        <v>4463</v>
      </c>
      <c r="L1545" s="1">
        <v>46031</v>
      </c>
      <c r="M1545" t="s">
        <v>1054</v>
      </c>
      <c r="N1545" t="s">
        <v>1</v>
      </c>
      <c r="O1545" t="s">
        <v>0</v>
      </c>
      <c r="P1545" t="s">
        <v>1787</v>
      </c>
      <c r="Q1545" t="s">
        <v>1788</v>
      </c>
      <c r="R1545" s="2">
        <v>1052250</v>
      </c>
      <c r="S1545" s="37">
        <f>Tabla1[[#This Row],[Valor total]]/'T.C.'!$B$3</f>
        <v>1136.4249997300012</v>
      </c>
      <c r="T1545" t="s">
        <v>6</v>
      </c>
      <c r="U1545" t="s">
        <v>3</v>
      </c>
    </row>
    <row r="1546" spans="1:21" x14ac:dyDescent="0.25">
      <c r="A1546" t="s">
        <v>7</v>
      </c>
      <c r="B1546" t="str">
        <f>LEFT(Tabla1[[#This Row],[Organización compras]],2)</f>
        <v>CL</v>
      </c>
      <c r="C1546" t="s">
        <v>339</v>
      </c>
      <c r="D1546">
        <v>914</v>
      </c>
      <c r="E1546" t="str">
        <f>VLOOKUP(Tabla1[[#This Row],[Grupo de compras]],'Grupo compras'!$A$1:$B$115,2,FALSE)</f>
        <v>Corp Explo. TI</v>
      </c>
      <c r="F1546" t="s">
        <v>8</v>
      </c>
      <c r="G1546" t="str">
        <f>LEFT(Tabla1[[#This Row],[Solicitud de pedido]],2)</f>
        <v>12</v>
      </c>
      <c r="H1546" t="s">
        <v>4464</v>
      </c>
      <c r="I1546" t="s">
        <v>88</v>
      </c>
      <c r="J1546" t="s">
        <v>4465</v>
      </c>
      <c r="K1546" t="s">
        <v>4466</v>
      </c>
      <c r="L1546" s="1">
        <v>46064</v>
      </c>
      <c r="M1546" t="s">
        <v>8</v>
      </c>
      <c r="N1546" t="s">
        <v>1</v>
      </c>
      <c r="O1546" t="s">
        <v>5</v>
      </c>
      <c r="P1546" t="s">
        <v>4008</v>
      </c>
      <c r="Q1546" t="s">
        <v>4009</v>
      </c>
      <c r="R1546" s="2">
        <v>1050672</v>
      </c>
      <c r="S1546" s="37">
        <f>Tabla1[[#This Row],[Valor total]]/'T.C.'!$B$3</f>
        <v>1134.7207672286243</v>
      </c>
      <c r="T1546" t="s">
        <v>6</v>
      </c>
      <c r="U1546" t="s">
        <v>3</v>
      </c>
    </row>
    <row r="1547" spans="1:21" x14ac:dyDescent="0.25">
      <c r="A1547" t="s">
        <v>7</v>
      </c>
      <c r="B1547" t="str">
        <f>LEFT(Tabla1[[#This Row],[Organización compras]],2)</f>
        <v>CL</v>
      </c>
      <c r="C1547" t="s">
        <v>339</v>
      </c>
      <c r="D1547">
        <v>914</v>
      </c>
      <c r="E1547" t="str">
        <f>VLOOKUP(Tabla1[[#This Row],[Grupo de compras]],'Grupo compras'!$A$1:$B$115,2,FALSE)</f>
        <v>Corp Explo. TI</v>
      </c>
      <c r="F1547" t="s">
        <v>8</v>
      </c>
      <c r="G1547" t="str">
        <f>LEFT(Tabla1[[#This Row],[Solicitud de pedido]],2)</f>
        <v>12</v>
      </c>
      <c r="H1547" t="s">
        <v>4467</v>
      </c>
      <c r="I1547" t="s">
        <v>88</v>
      </c>
      <c r="J1547" t="s">
        <v>4468</v>
      </c>
      <c r="K1547" t="s">
        <v>4469</v>
      </c>
      <c r="L1547" s="1">
        <v>46069</v>
      </c>
      <c r="M1547" t="s">
        <v>8</v>
      </c>
      <c r="N1547" t="s">
        <v>1</v>
      </c>
      <c r="O1547" t="s">
        <v>5</v>
      </c>
      <c r="P1547" t="s">
        <v>4008</v>
      </c>
      <c r="Q1547" t="s">
        <v>4009</v>
      </c>
      <c r="R1547" s="2">
        <v>1050672</v>
      </c>
      <c r="S1547" s="37">
        <f>Tabla1[[#This Row],[Valor total]]/'T.C.'!$B$3</f>
        <v>1134.7207672286243</v>
      </c>
      <c r="T1547" t="s">
        <v>6</v>
      </c>
      <c r="U1547" t="s">
        <v>3</v>
      </c>
    </row>
    <row r="1548" spans="1:21" x14ac:dyDescent="0.25">
      <c r="A1548" t="s">
        <v>7</v>
      </c>
      <c r="B1548" t="str">
        <f>LEFT(Tabla1[[#This Row],[Organización compras]],2)</f>
        <v>CL</v>
      </c>
      <c r="C1548" t="s">
        <v>339</v>
      </c>
      <c r="D1548">
        <v>914</v>
      </c>
      <c r="E1548" t="str">
        <f>VLOOKUP(Tabla1[[#This Row],[Grupo de compras]],'Grupo compras'!$A$1:$B$115,2,FALSE)</f>
        <v>Corp Explo. TI</v>
      </c>
      <c r="F1548" t="s">
        <v>8</v>
      </c>
      <c r="G1548" t="str">
        <f>LEFT(Tabla1[[#This Row],[Solicitud de pedido]],2)</f>
        <v>12</v>
      </c>
      <c r="H1548" t="s">
        <v>4470</v>
      </c>
      <c r="I1548" t="s">
        <v>88</v>
      </c>
      <c r="J1548" t="s">
        <v>4471</v>
      </c>
      <c r="K1548" t="s">
        <v>4472</v>
      </c>
      <c r="L1548" s="1">
        <v>46071</v>
      </c>
      <c r="M1548" t="s">
        <v>8</v>
      </c>
      <c r="N1548" t="s">
        <v>1</v>
      </c>
      <c r="O1548" t="s">
        <v>5</v>
      </c>
      <c r="P1548" t="s">
        <v>4008</v>
      </c>
      <c r="Q1548" t="s">
        <v>4009</v>
      </c>
      <c r="R1548" s="2">
        <v>1050672</v>
      </c>
      <c r="S1548" s="37">
        <f>Tabla1[[#This Row],[Valor total]]/'T.C.'!$B$3</f>
        <v>1134.7207672286243</v>
      </c>
      <c r="T1548" t="s">
        <v>6</v>
      </c>
      <c r="U1548" t="s">
        <v>3</v>
      </c>
    </row>
    <row r="1549" spans="1:21" x14ac:dyDescent="0.25">
      <c r="A1549" t="s">
        <v>64</v>
      </c>
      <c r="B1549" t="str">
        <f>LEFT(Tabla1[[#This Row],[Organización compras]],2)</f>
        <v>CO</v>
      </c>
      <c r="C1549" t="s">
        <v>338</v>
      </c>
      <c r="D1549">
        <v>702</v>
      </c>
      <c r="E1549" t="str">
        <f>VLOOKUP(Tabla1[[#This Row],[Grupo de compras]],'Grupo compras'!$A$1:$B$115,2,FALSE)</f>
        <v>CO Ops Mall</v>
      </c>
      <c r="F1549" t="s">
        <v>1091</v>
      </c>
      <c r="G1549" t="str">
        <f>LEFT(Tabla1[[#This Row],[Solicitud de pedido]],2)</f>
        <v>12</v>
      </c>
      <c r="H1549" t="s">
        <v>4473</v>
      </c>
      <c r="I1549" t="s">
        <v>88</v>
      </c>
      <c r="J1549" t="s">
        <v>4474</v>
      </c>
      <c r="K1549" t="s">
        <v>4475</v>
      </c>
      <c r="L1549" s="1">
        <v>46041</v>
      </c>
      <c r="M1549" t="s">
        <v>1095</v>
      </c>
      <c r="N1549" t="s">
        <v>1</v>
      </c>
      <c r="O1549" t="s">
        <v>0</v>
      </c>
      <c r="P1549" t="s">
        <v>4476</v>
      </c>
      <c r="Q1549" t="s">
        <v>4477</v>
      </c>
      <c r="R1549" s="2">
        <v>4159200</v>
      </c>
      <c r="S1549" s="37">
        <f>Tabla1[[#This Row],[Valor total]]/'T.C.'!$B$5</f>
        <v>1130.831973898858</v>
      </c>
      <c r="T1549" t="s">
        <v>18</v>
      </c>
      <c r="U1549" t="s">
        <v>3</v>
      </c>
    </row>
    <row r="1550" spans="1:21" x14ac:dyDescent="0.25">
      <c r="A1550" t="s">
        <v>53</v>
      </c>
      <c r="B1550" t="str">
        <f>LEFT(Tabla1[[#This Row],[Organización compras]],2)</f>
        <v>CO</v>
      </c>
      <c r="C1550" t="s">
        <v>338</v>
      </c>
      <c r="D1550">
        <v>702</v>
      </c>
      <c r="E1550" t="str">
        <f>VLOOKUP(Tabla1[[#This Row],[Grupo de compras]],'Grupo compras'!$A$1:$B$115,2,FALSE)</f>
        <v>CO Ops Mall</v>
      </c>
      <c r="F1550" t="s">
        <v>54</v>
      </c>
      <c r="G1550" t="str">
        <f>LEFT(Tabla1[[#This Row],[Solicitud de pedido]],2)</f>
        <v>12</v>
      </c>
      <c r="H1550" t="s">
        <v>289</v>
      </c>
      <c r="I1550" t="s">
        <v>89</v>
      </c>
      <c r="J1550" t="s">
        <v>290</v>
      </c>
      <c r="K1550" t="s">
        <v>291</v>
      </c>
      <c r="L1550" s="1">
        <v>46077</v>
      </c>
      <c r="M1550" t="s">
        <v>55</v>
      </c>
      <c r="N1550" t="s">
        <v>1</v>
      </c>
      <c r="O1550" t="s">
        <v>0</v>
      </c>
      <c r="P1550" t="s">
        <v>130</v>
      </c>
      <c r="Q1550" t="s">
        <v>131</v>
      </c>
      <c r="R1550" s="2">
        <v>4156500</v>
      </c>
      <c r="S1550" s="37">
        <f>Tabla1[[#This Row],[Valor total]]/'T.C.'!$B$5</f>
        <v>1130.0978792822186</v>
      </c>
      <c r="T1550" t="s">
        <v>18</v>
      </c>
      <c r="U1550" t="s">
        <v>3</v>
      </c>
    </row>
    <row r="1551" spans="1:21" x14ac:dyDescent="0.25">
      <c r="A1551" t="s">
        <v>7</v>
      </c>
      <c r="B1551" t="str">
        <f>LEFT(Tabla1[[#This Row],[Organización compras]],2)</f>
        <v>CL</v>
      </c>
      <c r="C1551" t="s">
        <v>339</v>
      </c>
      <c r="D1551">
        <v>602</v>
      </c>
      <c r="E1551" t="str">
        <f>VLOOKUP(Tabla1[[#This Row],[Grupo de compras]],'Grupo compras'!$A$1:$B$115,2,FALSE)</f>
        <v>CL Ops Mall</v>
      </c>
      <c r="F1551" t="s">
        <v>56</v>
      </c>
      <c r="G1551" t="str">
        <f>LEFT(Tabla1[[#This Row],[Solicitud de pedido]],2)</f>
        <v>12</v>
      </c>
      <c r="H1551" t="s">
        <v>4478</v>
      </c>
      <c r="I1551" t="s">
        <v>88</v>
      </c>
      <c r="J1551" t="s">
        <v>4479</v>
      </c>
      <c r="K1551" t="s">
        <v>4480</v>
      </c>
      <c r="L1551" s="1">
        <v>46049</v>
      </c>
      <c r="M1551" t="s">
        <v>57</v>
      </c>
      <c r="N1551" t="s">
        <v>1</v>
      </c>
      <c r="O1551" t="s">
        <v>0</v>
      </c>
      <c r="P1551" t="s">
        <v>80</v>
      </c>
      <c r="Q1551" t="s">
        <v>81</v>
      </c>
      <c r="R1551" s="2">
        <v>1045727</v>
      </c>
      <c r="S1551" s="37">
        <f>Tabla1[[#This Row],[Valor total]]/'T.C.'!$B$3</f>
        <v>1129.3801907271609</v>
      </c>
      <c r="T1551" t="s">
        <v>6</v>
      </c>
      <c r="U1551" t="s">
        <v>3</v>
      </c>
    </row>
    <row r="1552" spans="1:21" x14ac:dyDescent="0.25">
      <c r="A1552" t="s">
        <v>63</v>
      </c>
      <c r="B1552" t="str">
        <f>LEFT(Tabla1[[#This Row],[Organización compras]],2)</f>
        <v>CO</v>
      </c>
      <c r="C1552" t="s">
        <v>338</v>
      </c>
      <c r="D1552">
        <v>710</v>
      </c>
      <c r="E1552" t="str">
        <f>VLOOKUP(Tabla1[[#This Row],[Grupo de compras]],'Grupo compras'!$A$1:$B$115,2,FALSE)</f>
        <v>CO Sgcia Personas</v>
      </c>
      <c r="F1552" t="s">
        <v>4481</v>
      </c>
      <c r="G1552" t="str">
        <f>LEFT(Tabla1[[#This Row],[Solicitud de pedido]],2)</f>
        <v>13</v>
      </c>
      <c r="H1552" t="s">
        <v>4482</v>
      </c>
      <c r="I1552" t="s">
        <v>88</v>
      </c>
      <c r="J1552" t="s">
        <v>4483</v>
      </c>
      <c r="K1552" t="s">
        <v>4484</v>
      </c>
      <c r="L1552" s="1">
        <v>46055</v>
      </c>
      <c r="M1552" t="s">
        <v>706</v>
      </c>
      <c r="N1552" t="s">
        <v>45</v>
      </c>
      <c r="O1552" t="s">
        <v>0</v>
      </c>
      <c r="P1552" t="s">
        <v>4485</v>
      </c>
      <c r="Q1552" t="s">
        <v>4486</v>
      </c>
      <c r="R1552" s="2">
        <v>4150590</v>
      </c>
      <c r="S1552" s="37">
        <f>Tabla1[[#This Row],[Valor total]]/'T.C.'!$B$5</f>
        <v>1128.4910277324634</v>
      </c>
      <c r="T1552" t="s">
        <v>18</v>
      </c>
      <c r="U1552" t="s">
        <v>3</v>
      </c>
    </row>
    <row r="1553" spans="1:21" x14ac:dyDescent="0.25">
      <c r="A1553" t="s">
        <v>53</v>
      </c>
      <c r="B1553" t="str">
        <f>LEFT(Tabla1[[#This Row],[Organización compras]],2)</f>
        <v>CO</v>
      </c>
      <c r="C1553" t="s">
        <v>338</v>
      </c>
      <c r="D1553">
        <v>702</v>
      </c>
      <c r="E1553" t="str">
        <f>VLOOKUP(Tabla1[[#This Row],[Grupo de compras]],'Grupo compras'!$A$1:$B$115,2,FALSE)</f>
        <v>CO Ops Mall</v>
      </c>
      <c r="F1553" t="s">
        <v>54</v>
      </c>
      <c r="G1553" t="str">
        <f>LEFT(Tabla1[[#This Row],[Solicitud de pedido]],2)</f>
        <v>12</v>
      </c>
      <c r="H1553" t="s">
        <v>4487</v>
      </c>
      <c r="I1553" t="s">
        <v>88</v>
      </c>
      <c r="J1553" t="s">
        <v>4488</v>
      </c>
      <c r="K1553" t="s">
        <v>4489</v>
      </c>
      <c r="L1553" s="1">
        <v>46056</v>
      </c>
      <c r="M1553" t="s">
        <v>55</v>
      </c>
      <c r="N1553" t="s">
        <v>1</v>
      </c>
      <c r="O1553" t="s">
        <v>0</v>
      </c>
      <c r="P1553" t="s">
        <v>4490</v>
      </c>
      <c r="Q1553" t="s">
        <v>4491</v>
      </c>
      <c r="R1553" s="2">
        <v>4150000</v>
      </c>
      <c r="S1553" s="37">
        <f>Tabla1[[#This Row],[Valor total]]/'T.C.'!$B$5</f>
        <v>1128.3306144643827</v>
      </c>
      <c r="T1553" t="s">
        <v>18</v>
      </c>
      <c r="U1553" t="s">
        <v>3</v>
      </c>
    </row>
    <row r="1554" spans="1:21" x14ac:dyDescent="0.25">
      <c r="A1554" t="s">
        <v>4</v>
      </c>
      <c r="B1554" t="str">
        <f>LEFT(Tabla1[[#This Row],[Organización compras]],2)</f>
        <v>CL</v>
      </c>
      <c r="C1554" t="s">
        <v>339</v>
      </c>
      <c r="D1554">
        <v>601</v>
      </c>
      <c r="E1554" t="str">
        <f>VLOOKUP(Tabla1[[#This Row],[Grupo de compras]],'Grupo compras'!$A$1:$B$115,2,FALSE)</f>
        <v>CL Center Manager</v>
      </c>
      <c r="F1554" t="s">
        <v>1068</v>
      </c>
      <c r="G1554" t="str">
        <f>LEFT(Tabla1[[#This Row],[Solicitud de pedido]],2)</f>
        <v>12</v>
      </c>
      <c r="H1554" t="s">
        <v>4492</v>
      </c>
      <c r="I1554" t="s">
        <v>88</v>
      </c>
      <c r="J1554" t="s">
        <v>4493</v>
      </c>
      <c r="K1554" t="s">
        <v>4494</v>
      </c>
      <c r="L1554" s="1">
        <v>46046</v>
      </c>
      <c r="M1554" t="s">
        <v>2162</v>
      </c>
      <c r="N1554" t="s">
        <v>1</v>
      </c>
      <c r="O1554" t="s">
        <v>0</v>
      </c>
      <c r="P1554" t="s">
        <v>4495</v>
      </c>
      <c r="Q1554" t="s">
        <v>4496</v>
      </c>
      <c r="R1554" s="2">
        <v>1033235</v>
      </c>
      <c r="S1554" s="37">
        <f>Tabla1[[#This Row],[Valor total]]/'T.C.'!$B$3</f>
        <v>1115.8888900888837</v>
      </c>
      <c r="T1554" t="s">
        <v>6</v>
      </c>
      <c r="U1554" t="s">
        <v>3</v>
      </c>
    </row>
    <row r="1555" spans="1:21" x14ac:dyDescent="0.25">
      <c r="A1555" t="s">
        <v>377</v>
      </c>
      <c r="B1555" t="str">
        <f>LEFT(Tabla1[[#This Row],[Organización compras]],2)</f>
        <v>PE</v>
      </c>
      <c r="C1555" t="s">
        <v>340</v>
      </c>
      <c r="D1555">
        <v>802</v>
      </c>
      <c r="E1555" t="str">
        <f>VLOOKUP(Tabla1[[#This Row],[Grupo de compras]],'Grupo compras'!$A$1:$B$115,2,FALSE)</f>
        <v>PE Ops Mall</v>
      </c>
      <c r="F1555" t="s">
        <v>2774</v>
      </c>
      <c r="G1555" t="str">
        <f>LEFT(Tabla1[[#This Row],[Solicitud de pedido]],2)</f>
        <v>12</v>
      </c>
      <c r="H1555" t="s">
        <v>4497</v>
      </c>
      <c r="I1555" t="s">
        <v>88</v>
      </c>
      <c r="J1555" t="s">
        <v>4498</v>
      </c>
      <c r="K1555" t="s">
        <v>4499</v>
      </c>
      <c r="L1555" s="1">
        <v>46078</v>
      </c>
      <c r="M1555" t="s">
        <v>2774</v>
      </c>
      <c r="N1555" t="s">
        <v>1</v>
      </c>
      <c r="O1555" t="s">
        <v>0</v>
      </c>
      <c r="P1555" t="s">
        <v>4500</v>
      </c>
      <c r="Q1555" t="s">
        <v>4501</v>
      </c>
      <c r="R1555" s="2">
        <v>3838</v>
      </c>
      <c r="S1555" s="37">
        <f>Tabla1[[#This Row],[Valor total]]/'T.C.'!$B$2</f>
        <v>1112.463768115942</v>
      </c>
      <c r="T1555" t="s">
        <v>2</v>
      </c>
      <c r="U1555" t="s">
        <v>3</v>
      </c>
    </row>
    <row r="1556" spans="1:21" x14ac:dyDescent="0.25">
      <c r="A1556" t="s">
        <v>19</v>
      </c>
      <c r="B1556" t="str">
        <f>LEFT(Tabla1[[#This Row],[Organización compras]],2)</f>
        <v>CL</v>
      </c>
      <c r="C1556" t="s">
        <v>339</v>
      </c>
      <c r="D1556">
        <v>602</v>
      </c>
      <c r="E1556" t="str">
        <f>VLOOKUP(Tabla1[[#This Row],[Grupo de compras]],'Grupo compras'!$A$1:$B$115,2,FALSE)</f>
        <v>CL Ops Mall</v>
      </c>
      <c r="F1556" t="s">
        <v>20</v>
      </c>
      <c r="G1556" t="str">
        <f>LEFT(Tabla1[[#This Row],[Solicitud de pedido]],2)</f>
        <v>12</v>
      </c>
      <c r="H1556" t="s">
        <v>4502</v>
      </c>
      <c r="I1556" t="s">
        <v>88</v>
      </c>
      <c r="J1556" t="s">
        <v>4503</v>
      </c>
      <c r="K1556" t="s">
        <v>4504</v>
      </c>
      <c r="L1556" s="1">
        <v>46069</v>
      </c>
      <c r="M1556" t="s">
        <v>3584</v>
      </c>
      <c r="N1556" t="s">
        <v>1</v>
      </c>
      <c r="O1556" t="s">
        <v>0</v>
      </c>
      <c r="P1556" t="s">
        <v>4505</v>
      </c>
      <c r="Q1556" t="s">
        <v>4506</v>
      </c>
      <c r="R1556" s="2">
        <v>1026400</v>
      </c>
      <c r="S1556" s="37">
        <f>Tabla1[[#This Row],[Valor total]]/'T.C.'!$B$3</f>
        <v>1108.5071225686609</v>
      </c>
      <c r="T1556" t="s">
        <v>6</v>
      </c>
      <c r="U1556" t="s">
        <v>3</v>
      </c>
    </row>
    <row r="1557" spans="1:21" x14ac:dyDescent="0.25">
      <c r="A1557" t="s">
        <v>31</v>
      </c>
      <c r="B1557" t="str">
        <f>LEFT(Tabla1[[#This Row],[Organización compras]],2)</f>
        <v>CO</v>
      </c>
      <c r="C1557" t="s">
        <v>338</v>
      </c>
      <c r="D1557">
        <v>704</v>
      </c>
      <c r="E1557" t="str">
        <f>VLOOKUP(Tabla1[[#This Row],[Grupo de compras]],'Grupo compras'!$A$1:$B$115,2,FALSE)</f>
        <v>CO Mktg Mall</v>
      </c>
      <c r="F1557" t="s">
        <v>3696</v>
      </c>
      <c r="G1557" t="str">
        <f>LEFT(Tabla1[[#This Row],[Solicitud de pedido]],2)</f>
        <v>12</v>
      </c>
      <c r="H1557" t="s">
        <v>4507</v>
      </c>
      <c r="I1557" t="s">
        <v>88</v>
      </c>
      <c r="J1557" t="s">
        <v>4508</v>
      </c>
      <c r="K1557" t="s">
        <v>4509</v>
      </c>
      <c r="L1557" s="1">
        <v>46083</v>
      </c>
      <c r="M1557" t="s">
        <v>3696</v>
      </c>
      <c r="N1557" t="s">
        <v>1</v>
      </c>
      <c r="O1557" t="s">
        <v>0</v>
      </c>
      <c r="P1557" t="s">
        <v>4510</v>
      </c>
      <c r="Q1557" t="s">
        <v>4511</v>
      </c>
      <c r="R1557" s="2">
        <v>4072530</v>
      </c>
      <c r="S1557" s="37">
        <f>Tabla1[[#This Row],[Valor total]]/'T.C.'!$B$5</f>
        <v>1107.2675367047309</v>
      </c>
      <c r="T1557" t="s">
        <v>18</v>
      </c>
      <c r="U1557" t="s">
        <v>3</v>
      </c>
    </row>
    <row r="1558" spans="1:21" x14ac:dyDescent="0.25">
      <c r="A1558" t="s">
        <v>12</v>
      </c>
      <c r="B1558" t="str">
        <f>LEFT(Tabla1[[#This Row],[Organización compras]],2)</f>
        <v>PE</v>
      </c>
      <c r="C1558" t="s">
        <v>340</v>
      </c>
      <c r="D1558">
        <v>804</v>
      </c>
      <c r="E1558" t="str">
        <f>VLOOKUP(Tabla1[[#This Row],[Grupo de compras]],'Grupo compras'!$A$1:$B$115,2,FALSE)</f>
        <v>PE Marketing Mall</v>
      </c>
      <c r="F1558" t="s">
        <v>12509</v>
      </c>
      <c r="H1558" t="s">
        <v>12510</v>
      </c>
      <c r="I1558" t="s">
        <v>88</v>
      </c>
      <c r="J1558" t="s">
        <v>12511</v>
      </c>
      <c r="K1558" t="s">
        <v>12512</v>
      </c>
      <c r="L1558" s="1">
        <v>46100</v>
      </c>
      <c r="M1558" t="s">
        <v>14</v>
      </c>
      <c r="N1558" t="s">
        <v>1</v>
      </c>
      <c r="O1558" t="s">
        <v>67</v>
      </c>
      <c r="P1558" t="s">
        <v>3268</v>
      </c>
      <c r="Q1558" t="s">
        <v>3269</v>
      </c>
      <c r="R1558" s="2">
        <v>3800</v>
      </c>
      <c r="S1558" s="37">
        <f>Tabla1[[#This Row],[Valor total]]/'T.C.'!$B$2</f>
        <v>1101.4492753623188</v>
      </c>
      <c r="T1558" t="s">
        <v>2</v>
      </c>
      <c r="U1558" t="s">
        <v>3</v>
      </c>
    </row>
    <row r="1559" spans="1:21" x14ac:dyDescent="0.25">
      <c r="A1559" t="s">
        <v>16</v>
      </c>
      <c r="B1559" t="str">
        <f>LEFT(Tabla1[[#This Row],[Organización compras]],2)</f>
        <v>PE</v>
      </c>
      <c r="C1559" t="s">
        <v>681</v>
      </c>
      <c r="D1559">
        <v>816</v>
      </c>
      <c r="E1559" t="str">
        <f>VLOOKUP(Tabla1[[#This Row],[Grupo de compras]],'Grupo compras'!$A$1:$B$115,2,FALSE)</f>
        <v>PE Sgcia Infra</v>
      </c>
      <c r="F1559" t="s">
        <v>354</v>
      </c>
      <c r="G1559" t="str">
        <f>LEFT(Tabla1[[#This Row],[Solicitud de pedido]],2)</f>
        <v>12</v>
      </c>
      <c r="H1559" t="s">
        <v>4512</v>
      </c>
      <c r="I1559" t="s">
        <v>88</v>
      </c>
      <c r="J1559" t="s">
        <v>4513</v>
      </c>
      <c r="K1559" t="s">
        <v>4514</v>
      </c>
      <c r="L1559" s="1">
        <v>46091</v>
      </c>
      <c r="M1559" t="s">
        <v>400</v>
      </c>
      <c r="N1559" t="s">
        <v>1</v>
      </c>
      <c r="O1559" t="s">
        <v>5</v>
      </c>
      <c r="P1559" t="s">
        <v>4515</v>
      </c>
      <c r="Q1559" t="s">
        <v>4516</v>
      </c>
      <c r="R1559" s="2">
        <v>3792.04</v>
      </c>
      <c r="S1559" s="37">
        <f>Tabla1[[#This Row],[Valor total]]/'T.C.'!$B$2</f>
        <v>1099.1420289855071</v>
      </c>
      <c r="T1559" t="s">
        <v>2</v>
      </c>
      <c r="U1559" t="s">
        <v>3</v>
      </c>
    </row>
    <row r="1560" spans="1:21" x14ac:dyDescent="0.25">
      <c r="A1560" t="s">
        <v>7</v>
      </c>
      <c r="B1560" t="str">
        <f>LEFT(Tabla1[[#This Row],[Organización compras]],2)</f>
        <v>CL</v>
      </c>
      <c r="C1560" t="s">
        <v>339</v>
      </c>
      <c r="D1560">
        <v>602</v>
      </c>
      <c r="E1560" t="str">
        <f>VLOOKUP(Tabla1[[#This Row],[Grupo de compras]],'Grupo compras'!$A$1:$B$115,2,FALSE)</f>
        <v>CL Ops Mall</v>
      </c>
      <c r="F1560" t="s">
        <v>869</v>
      </c>
      <c r="G1560" t="str">
        <f>LEFT(Tabla1[[#This Row],[Solicitud de pedido]],2)</f>
        <v>12</v>
      </c>
      <c r="H1560" t="s">
        <v>4517</v>
      </c>
      <c r="I1560" t="s">
        <v>88</v>
      </c>
      <c r="J1560" t="s">
        <v>4518</v>
      </c>
      <c r="K1560" t="s">
        <v>4519</v>
      </c>
      <c r="L1560" s="1">
        <v>46062</v>
      </c>
      <c r="M1560" t="s">
        <v>79</v>
      </c>
      <c r="N1560" t="s">
        <v>1</v>
      </c>
      <c r="O1560" t="s">
        <v>0</v>
      </c>
      <c r="P1560" t="s">
        <v>72</v>
      </c>
      <c r="Q1560" t="s">
        <v>73</v>
      </c>
      <c r="R1560" s="2">
        <v>1012500</v>
      </c>
      <c r="S1560" s="37">
        <f>Tabla1[[#This Row],[Valor total]]/'T.C.'!$B$3</f>
        <v>1093.4951886211702</v>
      </c>
      <c r="T1560" t="s">
        <v>6</v>
      </c>
      <c r="U1560" t="s">
        <v>3</v>
      </c>
    </row>
    <row r="1561" spans="1:21" x14ac:dyDescent="0.25">
      <c r="A1561" t="s">
        <v>373</v>
      </c>
      <c r="B1561" t="str">
        <f>LEFT(Tabla1[[#This Row],[Organización compras]],2)</f>
        <v>PE</v>
      </c>
      <c r="C1561" t="s">
        <v>340</v>
      </c>
      <c r="D1561">
        <v>814</v>
      </c>
      <c r="E1561" t="str">
        <f>VLOOKUP(Tabla1[[#This Row],[Grupo de compras]],'Grupo compras'!$A$1:$B$115,2,FALSE)</f>
        <v>PE Explotación TI</v>
      </c>
      <c r="F1561" t="s">
        <v>363</v>
      </c>
      <c r="G1561" t="str">
        <f>LEFT(Tabla1[[#This Row],[Solicitud de pedido]],2)</f>
        <v>13</v>
      </c>
      <c r="H1561" t="s">
        <v>4520</v>
      </c>
      <c r="I1561" t="s">
        <v>88</v>
      </c>
      <c r="J1561" t="s">
        <v>4521</v>
      </c>
      <c r="K1561" t="s">
        <v>4522</v>
      </c>
      <c r="L1561" s="1">
        <v>46044</v>
      </c>
      <c r="M1561" t="s">
        <v>363</v>
      </c>
      <c r="N1561" t="s">
        <v>45</v>
      </c>
      <c r="O1561" t="s">
        <v>0</v>
      </c>
      <c r="P1561" t="s">
        <v>4523</v>
      </c>
      <c r="Q1561" t="s">
        <v>4524</v>
      </c>
      <c r="R1561" s="2">
        <v>3768.85</v>
      </c>
      <c r="S1561" s="37">
        <f>Tabla1[[#This Row],[Valor total]]/'T.C.'!$B$2</f>
        <v>1092.4202898550723</v>
      </c>
      <c r="T1561" t="s">
        <v>2</v>
      </c>
      <c r="U1561" t="s">
        <v>3</v>
      </c>
    </row>
    <row r="1562" spans="1:21" x14ac:dyDescent="0.25">
      <c r="A1562" t="s">
        <v>925</v>
      </c>
      <c r="B1562" t="str">
        <f>LEFT(Tabla1[[#This Row],[Organización compras]],2)</f>
        <v>PE</v>
      </c>
      <c r="C1562" t="s">
        <v>340</v>
      </c>
      <c r="D1562">
        <v>804</v>
      </c>
      <c r="E1562" t="str">
        <f>VLOOKUP(Tabla1[[#This Row],[Grupo de compras]],'Grupo compras'!$A$1:$B$115,2,FALSE)</f>
        <v>PE Marketing Mall</v>
      </c>
      <c r="F1562" t="s">
        <v>2885</v>
      </c>
      <c r="G1562" t="str">
        <f>LEFT(Tabla1[[#This Row],[Solicitud de pedido]],2)</f>
        <v>12</v>
      </c>
      <c r="H1562" t="s">
        <v>4525</v>
      </c>
      <c r="I1562" t="s">
        <v>88</v>
      </c>
      <c r="J1562" t="s">
        <v>4526</v>
      </c>
      <c r="K1562" t="s">
        <v>4527</v>
      </c>
      <c r="L1562" s="1">
        <v>46076</v>
      </c>
      <c r="M1562" t="s">
        <v>400</v>
      </c>
      <c r="N1562" t="s">
        <v>1</v>
      </c>
      <c r="O1562" t="s">
        <v>67</v>
      </c>
      <c r="P1562" t="s">
        <v>4528</v>
      </c>
      <c r="Q1562" t="s">
        <v>4529</v>
      </c>
      <c r="R1562" s="2">
        <v>3766</v>
      </c>
      <c r="S1562" s="37">
        <f>Tabla1[[#This Row],[Valor total]]/'T.C.'!$B$2</f>
        <v>1091.5942028985507</v>
      </c>
      <c r="T1562" t="s">
        <v>2</v>
      </c>
      <c r="U1562" t="s">
        <v>3</v>
      </c>
    </row>
    <row r="1563" spans="1:21" x14ac:dyDescent="0.25">
      <c r="A1563" t="s">
        <v>19</v>
      </c>
      <c r="B1563" t="str">
        <f>LEFT(Tabla1[[#This Row],[Organización compras]],2)</f>
        <v>CL</v>
      </c>
      <c r="C1563" t="s">
        <v>339</v>
      </c>
      <c r="D1563">
        <v>602</v>
      </c>
      <c r="E1563" t="str">
        <f>VLOOKUP(Tabla1[[#This Row],[Grupo de compras]],'Grupo compras'!$A$1:$B$115,2,FALSE)</f>
        <v>CL Ops Mall</v>
      </c>
      <c r="F1563" t="s">
        <v>20</v>
      </c>
      <c r="G1563" t="str">
        <f>LEFT(Tabla1[[#This Row],[Solicitud de pedido]],2)</f>
        <v>12</v>
      </c>
      <c r="H1563" t="s">
        <v>4530</v>
      </c>
      <c r="I1563" t="s">
        <v>88</v>
      </c>
      <c r="J1563" t="s">
        <v>4531</v>
      </c>
      <c r="K1563" t="s">
        <v>4532</v>
      </c>
      <c r="L1563" s="1">
        <v>46072</v>
      </c>
      <c r="M1563" t="s">
        <v>3584</v>
      </c>
      <c r="N1563" t="s">
        <v>1</v>
      </c>
      <c r="O1563" t="s">
        <v>0</v>
      </c>
      <c r="P1563" t="s">
        <v>3585</v>
      </c>
      <c r="Q1563" t="s">
        <v>3586</v>
      </c>
      <c r="R1563" s="2">
        <v>1010240</v>
      </c>
      <c r="S1563" s="37">
        <f>Tabla1[[#This Row],[Valor total]]/'T.C.'!$B$3</f>
        <v>1091.0543993606429</v>
      </c>
      <c r="T1563" t="s">
        <v>6</v>
      </c>
      <c r="U1563" t="s">
        <v>3</v>
      </c>
    </row>
    <row r="1564" spans="1:21" x14ac:dyDescent="0.25">
      <c r="A1564" t="s">
        <v>717</v>
      </c>
      <c r="B1564" t="str">
        <f>LEFT(Tabla1[[#This Row],[Organización compras]],2)</f>
        <v>PE</v>
      </c>
      <c r="C1564" t="s">
        <v>340</v>
      </c>
      <c r="D1564">
        <v>801</v>
      </c>
      <c r="E1564" t="str">
        <f>VLOOKUP(Tabla1[[#This Row],[Grupo de compras]],'Grupo compras'!$A$1:$B$115,2,FALSE)</f>
        <v>PE Center Manager</v>
      </c>
      <c r="F1564" t="s">
        <v>1233</v>
      </c>
      <c r="G1564" t="str">
        <f>LEFT(Tabla1[[#This Row],[Solicitud de pedido]],2)</f>
        <v>12</v>
      </c>
      <c r="H1564" t="s">
        <v>4533</v>
      </c>
      <c r="I1564" t="s">
        <v>88</v>
      </c>
      <c r="J1564" t="s">
        <v>4534</v>
      </c>
      <c r="K1564" t="s">
        <v>4535</v>
      </c>
      <c r="L1564" s="1">
        <v>46028</v>
      </c>
      <c r="M1564" t="s">
        <v>819</v>
      </c>
      <c r="N1564" t="s">
        <v>1</v>
      </c>
      <c r="O1564" t="s">
        <v>0</v>
      </c>
      <c r="P1564" t="s">
        <v>4536</v>
      </c>
      <c r="Q1564" t="s">
        <v>4537</v>
      </c>
      <c r="R1564" s="2">
        <v>3753.2</v>
      </c>
      <c r="S1564" s="37">
        <f>Tabla1[[#This Row],[Valor total]]/'T.C.'!$B$2</f>
        <v>1087.8840579710143</v>
      </c>
      <c r="T1564" t="s">
        <v>2</v>
      </c>
      <c r="U1564" t="s">
        <v>3</v>
      </c>
    </row>
    <row r="1565" spans="1:21" x14ac:dyDescent="0.25">
      <c r="A1565" t="s">
        <v>75</v>
      </c>
      <c r="B1565" t="str">
        <f>LEFT(Tabla1[[#This Row],[Organización compras]],2)</f>
        <v>CO</v>
      </c>
      <c r="C1565" t="s">
        <v>338</v>
      </c>
      <c r="D1565">
        <v>710</v>
      </c>
      <c r="E1565" t="str">
        <f>VLOOKUP(Tabla1[[#This Row],[Grupo de compras]],'Grupo compras'!$A$1:$B$115,2,FALSE)</f>
        <v>CO Sgcia Personas</v>
      </c>
      <c r="F1565" t="s">
        <v>3527</v>
      </c>
      <c r="G1565" t="str">
        <f>LEFT(Tabla1[[#This Row],[Solicitud de pedido]],2)</f>
        <v>13</v>
      </c>
      <c r="H1565" t="s">
        <v>4538</v>
      </c>
      <c r="I1565" t="s">
        <v>88</v>
      </c>
      <c r="J1565" t="s">
        <v>4539</v>
      </c>
      <c r="K1565" t="s">
        <v>4540</v>
      </c>
      <c r="L1565" s="1">
        <v>46036</v>
      </c>
      <c r="M1565" t="s">
        <v>706</v>
      </c>
      <c r="N1565" t="s">
        <v>45</v>
      </c>
      <c r="O1565" t="s">
        <v>0</v>
      </c>
      <c r="P1565" t="s">
        <v>3531</v>
      </c>
      <c r="Q1565" t="s">
        <v>3532</v>
      </c>
      <c r="R1565" s="2">
        <v>4000000</v>
      </c>
      <c r="S1565" s="37">
        <f>Tabla1[[#This Row],[Valor total]]/'T.C.'!$B$5</f>
        <v>1087.5475802066339</v>
      </c>
      <c r="T1565" t="s">
        <v>18</v>
      </c>
      <c r="U1565" t="s">
        <v>3</v>
      </c>
    </row>
    <row r="1566" spans="1:21" x14ac:dyDescent="0.25">
      <c r="A1566" t="s">
        <v>75</v>
      </c>
      <c r="B1566" t="str">
        <f>LEFT(Tabla1[[#This Row],[Organización compras]],2)</f>
        <v>CO</v>
      </c>
      <c r="C1566" t="s">
        <v>338</v>
      </c>
      <c r="D1566">
        <v>719</v>
      </c>
      <c r="E1566" t="str">
        <f>VLOOKUP(Tabla1[[#This Row],[Grupo de compras]],'Grupo compras'!$A$1:$B$115,2,FALSE)</f>
        <v>CO Gcia Ing</v>
      </c>
      <c r="F1566" t="s">
        <v>77</v>
      </c>
      <c r="H1566" t="s">
        <v>12800</v>
      </c>
      <c r="I1566" t="s">
        <v>88</v>
      </c>
      <c r="J1566" t="s">
        <v>12801</v>
      </c>
      <c r="K1566" t="s">
        <v>12802</v>
      </c>
      <c r="L1566" s="1">
        <v>46099</v>
      </c>
      <c r="M1566" t="s">
        <v>77</v>
      </c>
      <c r="N1566" t="s">
        <v>1</v>
      </c>
      <c r="O1566" t="s">
        <v>0</v>
      </c>
      <c r="P1566" t="s">
        <v>12803</v>
      </c>
      <c r="Q1566" t="s">
        <v>12804</v>
      </c>
      <c r="R1566" s="2">
        <v>4000000</v>
      </c>
      <c r="S1566" s="37">
        <f>Tabla1[[#This Row],[Valor total]]/'T.C.'!$B$5</f>
        <v>1087.5475802066339</v>
      </c>
      <c r="T1566" t="s">
        <v>18</v>
      </c>
      <c r="U1566" t="s">
        <v>3</v>
      </c>
    </row>
    <row r="1567" spans="1:21" x14ac:dyDescent="0.25">
      <c r="A1567" t="s">
        <v>7</v>
      </c>
      <c r="B1567" t="str">
        <f>LEFT(Tabla1[[#This Row],[Organización compras]],2)</f>
        <v>CL</v>
      </c>
      <c r="C1567" t="s">
        <v>339</v>
      </c>
      <c r="D1567">
        <v>602</v>
      </c>
      <c r="E1567" t="str">
        <f>VLOOKUP(Tabla1[[#This Row],[Grupo de compras]],'Grupo compras'!$A$1:$B$115,2,FALSE)</f>
        <v>CL Ops Mall</v>
      </c>
      <c r="F1567" t="s">
        <v>869</v>
      </c>
      <c r="G1567" t="str">
        <f>LEFT(Tabla1[[#This Row],[Solicitud de pedido]],2)</f>
        <v>12</v>
      </c>
      <c r="H1567" t="s">
        <v>4541</v>
      </c>
      <c r="I1567" t="s">
        <v>88</v>
      </c>
      <c r="J1567" t="s">
        <v>4542</v>
      </c>
      <c r="K1567" t="s">
        <v>4543</v>
      </c>
      <c r="L1567" s="1">
        <v>46076</v>
      </c>
      <c r="M1567" t="s">
        <v>79</v>
      </c>
      <c r="N1567" t="s">
        <v>1</v>
      </c>
      <c r="O1567" t="s">
        <v>0</v>
      </c>
      <c r="P1567" t="s">
        <v>2151</v>
      </c>
      <c r="Q1567" t="s">
        <v>2152</v>
      </c>
      <c r="R1567" s="2">
        <v>26.05</v>
      </c>
      <c r="S1567" s="37">
        <f>Tabla1[[#This Row],[Valor total]]/'T.C.'!$B$4</f>
        <v>1085.4166666666667</v>
      </c>
      <c r="T1567" t="s">
        <v>11</v>
      </c>
      <c r="U1567" t="s">
        <v>3</v>
      </c>
    </row>
    <row r="1568" spans="1:21" x14ac:dyDescent="0.25">
      <c r="A1568" t="s">
        <v>377</v>
      </c>
      <c r="B1568" t="str">
        <f>LEFT(Tabla1[[#This Row],[Organización compras]],2)</f>
        <v>PE</v>
      </c>
      <c r="C1568" t="s">
        <v>340</v>
      </c>
      <c r="D1568">
        <v>802</v>
      </c>
      <c r="E1568" t="str">
        <f>VLOOKUP(Tabla1[[#This Row],[Grupo de compras]],'Grupo compras'!$A$1:$B$115,2,FALSE)</f>
        <v>PE Ops Mall</v>
      </c>
      <c r="F1568" t="s">
        <v>4544</v>
      </c>
      <c r="G1568" t="str">
        <f>LEFT(Tabla1[[#This Row],[Solicitud de pedido]],2)</f>
        <v>12</v>
      </c>
      <c r="H1568" t="s">
        <v>4545</v>
      </c>
      <c r="I1568" t="s">
        <v>88</v>
      </c>
      <c r="J1568" t="s">
        <v>4546</v>
      </c>
      <c r="K1568" t="s">
        <v>4547</v>
      </c>
      <c r="L1568" s="1">
        <v>46065</v>
      </c>
      <c r="M1568" t="s">
        <v>4544</v>
      </c>
      <c r="N1568" t="s">
        <v>1</v>
      </c>
      <c r="O1568" t="s">
        <v>5</v>
      </c>
      <c r="P1568" t="s">
        <v>4548</v>
      </c>
      <c r="Q1568" t="s">
        <v>4549</v>
      </c>
      <c r="R1568" s="2">
        <v>3744.36</v>
      </c>
      <c r="S1568" s="37">
        <f>Tabla1[[#This Row],[Valor total]]/'T.C.'!$B$2</f>
        <v>1085.3217391304347</v>
      </c>
      <c r="T1568" t="s">
        <v>2</v>
      </c>
      <c r="U1568" t="s">
        <v>3</v>
      </c>
    </row>
    <row r="1569" spans="1:21" x14ac:dyDescent="0.25">
      <c r="A1569" t="s">
        <v>377</v>
      </c>
      <c r="B1569" t="str">
        <f>LEFT(Tabla1[[#This Row],[Organización compras]],2)</f>
        <v>PE</v>
      </c>
      <c r="C1569" t="s">
        <v>340</v>
      </c>
      <c r="D1569">
        <v>816</v>
      </c>
      <c r="E1569" t="str">
        <f>VLOOKUP(Tabla1[[#This Row],[Grupo de compras]],'Grupo compras'!$A$1:$B$115,2,FALSE)</f>
        <v>PE Sgcia Infra</v>
      </c>
      <c r="F1569" t="s">
        <v>832</v>
      </c>
      <c r="G1569" t="str">
        <f>LEFT(Tabla1[[#This Row],[Solicitud de pedido]],2)</f>
        <v>12</v>
      </c>
      <c r="H1569" t="s">
        <v>4550</v>
      </c>
      <c r="I1569" t="s">
        <v>88</v>
      </c>
      <c r="J1569" t="s">
        <v>4551</v>
      </c>
      <c r="K1569" t="s">
        <v>4552</v>
      </c>
      <c r="L1569" s="1">
        <v>46029</v>
      </c>
      <c r="M1569" t="s">
        <v>400</v>
      </c>
      <c r="N1569" t="s">
        <v>1</v>
      </c>
      <c r="O1569" t="s">
        <v>5</v>
      </c>
      <c r="P1569" t="s">
        <v>4500</v>
      </c>
      <c r="Q1569" t="s">
        <v>4501</v>
      </c>
      <c r="R1569" s="2">
        <v>3727.12</v>
      </c>
      <c r="S1569" s="37">
        <f>Tabla1[[#This Row],[Valor total]]/'T.C.'!$B$2</f>
        <v>1080.3246376811594</v>
      </c>
      <c r="T1569" t="s">
        <v>2</v>
      </c>
      <c r="U1569" t="s">
        <v>3</v>
      </c>
    </row>
    <row r="1570" spans="1:21" x14ac:dyDescent="0.25">
      <c r="A1570" t="s">
        <v>86</v>
      </c>
      <c r="B1570" t="str">
        <f>LEFT(Tabla1[[#This Row],[Organización compras]],2)</f>
        <v>CL</v>
      </c>
      <c r="C1570" t="s">
        <v>339</v>
      </c>
      <c r="D1570">
        <v>604</v>
      </c>
      <c r="E1570" t="str">
        <f>VLOOKUP(Tabla1[[#This Row],[Grupo de compras]],'Grupo compras'!$A$1:$B$115,2,FALSE)</f>
        <v>CL Marketing Mall</v>
      </c>
      <c r="F1570" t="s">
        <v>2690</v>
      </c>
      <c r="G1570" t="str">
        <f>LEFT(Tabla1[[#This Row],[Solicitud de pedido]],2)</f>
        <v>12</v>
      </c>
      <c r="H1570" t="s">
        <v>4553</v>
      </c>
      <c r="I1570" t="s">
        <v>88</v>
      </c>
      <c r="J1570" t="s">
        <v>4554</v>
      </c>
      <c r="K1570" t="s">
        <v>4555</v>
      </c>
      <c r="L1570" s="1">
        <v>46035</v>
      </c>
      <c r="M1570" t="s">
        <v>1054</v>
      </c>
      <c r="N1570" t="s">
        <v>1</v>
      </c>
      <c r="O1570" t="s">
        <v>0</v>
      </c>
      <c r="P1570" t="s">
        <v>2389</v>
      </c>
      <c r="Q1570" t="s">
        <v>2390</v>
      </c>
      <c r="R1570" s="2">
        <v>1000000</v>
      </c>
      <c r="S1570" s="37">
        <f>Tabla1[[#This Row],[Valor total]]/'T.C.'!$B$3</f>
        <v>1079.9952480209088</v>
      </c>
      <c r="T1570" t="s">
        <v>6</v>
      </c>
      <c r="U1570" t="s">
        <v>3</v>
      </c>
    </row>
    <row r="1571" spans="1:21" x14ac:dyDescent="0.25">
      <c r="A1571" t="s">
        <v>38</v>
      </c>
      <c r="B1571" t="str">
        <f>LEFT(Tabla1[[#This Row],[Organización compras]],2)</f>
        <v>CL</v>
      </c>
      <c r="C1571" t="s">
        <v>339</v>
      </c>
      <c r="D1571">
        <v>603</v>
      </c>
      <c r="E1571" t="str">
        <f>VLOOKUP(Tabla1[[#This Row],[Grupo de compras]],'Grupo compras'!$A$1:$B$115,2,FALSE)</f>
        <v>CL Ops Out/Strip</v>
      </c>
      <c r="F1571" t="s">
        <v>39</v>
      </c>
      <c r="G1571" t="str">
        <f>LEFT(Tabla1[[#This Row],[Solicitud de pedido]],2)</f>
        <v>12</v>
      </c>
      <c r="H1571" t="s">
        <v>4556</v>
      </c>
      <c r="I1571" t="s">
        <v>88</v>
      </c>
      <c r="J1571" t="s">
        <v>4557</v>
      </c>
      <c r="K1571" t="s">
        <v>4558</v>
      </c>
      <c r="L1571" s="1">
        <v>46066</v>
      </c>
      <c r="M1571" t="s">
        <v>40</v>
      </c>
      <c r="N1571" t="s">
        <v>1</v>
      </c>
      <c r="O1571" t="s">
        <v>0</v>
      </c>
      <c r="P1571" t="s">
        <v>807</v>
      </c>
      <c r="Q1571" t="s">
        <v>808</v>
      </c>
      <c r="R1571" s="2">
        <v>997310</v>
      </c>
      <c r="S1571" s="37">
        <f>Tabla1[[#This Row],[Valor total]]/'T.C.'!$B$3</f>
        <v>1077.0900608037325</v>
      </c>
      <c r="T1571" t="s">
        <v>6</v>
      </c>
      <c r="U1571" t="s">
        <v>3</v>
      </c>
    </row>
    <row r="1572" spans="1:21" x14ac:dyDescent="0.25">
      <c r="A1572" t="s">
        <v>696</v>
      </c>
      <c r="B1572" t="str">
        <f>LEFT(Tabla1[[#This Row],[Organización compras]],2)</f>
        <v>PE</v>
      </c>
      <c r="C1572" t="s">
        <v>681</v>
      </c>
      <c r="D1572">
        <v>816</v>
      </c>
      <c r="E1572" t="str">
        <f>VLOOKUP(Tabla1[[#This Row],[Grupo de compras]],'Grupo compras'!$A$1:$B$115,2,FALSE)</f>
        <v>PE Sgcia Infra</v>
      </c>
      <c r="F1572" t="s">
        <v>2330</v>
      </c>
      <c r="G1572" t="str">
        <f>LEFT(Tabla1[[#This Row],[Solicitud de pedido]],2)</f>
        <v>12</v>
      </c>
      <c r="H1572" t="s">
        <v>4559</v>
      </c>
      <c r="I1572" t="s">
        <v>88</v>
      </c>
      <c r="J1572" t="s">
        <v>4560</v>
      </c>
      <c r="K1572" t="s">
        <v>4561</v>
      </c>
      <c r="L1572" s="1">
        <v>46083</v>
      </c>
      <c r="M1572" t="s">
        <v>400</v>
      </c>
      <c r="N1572" t="s">
        <v>1</v>
      </c>
      <c r="O1572" t="s">
        <v>5</v>
      </c>
      <c r="P1572" t="s">
        <v>68</v>
      </c>
      <c r="Q1572" t="s">
        <v>69</v>
      </c>
      <c r="R1572" s="2">
        <v>3700</v>
      </c>
      <c r="S1572" s="37">
        <f>Tabla1[[#This Row],[Valor total]]/'T.C.'!$B$2</f>
        <v>1072.463768115942</v>
      </c>
      <c r="T1572" t="s">
        <v>2</v>
      </c>
      <c r="U1572" t="s">
        <v>3</v>
      </c>
    </row>
    <row r="1573" spans="1:21" x14ac:dyDescent="0.25">
      <c r="A1573" t="s">
        <v>717</v>
      </c>
      <c r="B1573" t="str">
        <f>LEFT(Tabla1[[#This Row],[Organización compras]],2)</f>
        <v>PE</v>
      </c>
      <c r="C1573" t="s">
        <v>340</v>
      </c>
      <c r="D1573">
        <v>801</v>
      </c>
      <c r="E1573" t="str">
        <f>VLOOKUP(Tabla1[[#This Row],[Grupo de compras]],'Grupo compras'!$A$1:$B$115,2,FALSE)</f>
        <v>PE Center Manager</v>
      </c>
      <c r="F1573" t="s">
        <v>406</v>
      </c>
      <c r="G1573" t="str">
        <f>LEFT(Tabla1[[#This Row],[Solicitud de pedido]],2)</f>
        <v>12</v>
      </c>
      <c r="H1573" t="s">
        <v>4562</v>
      </c>
      <c r="I1573" t="s">
        <v>88</v>
      </c>
      <c r="J1573" t="s">
        <v>4563</v>
      </c>
      <c r="K1573" t="s">
        <v>4564</v>
      </c>
      <c r="L1573" s="1">
        <v>46076</v>
      </c>
      <c r="M1573" t="s">
        <v>406</v>
      </c>
      <c r="N1573" t="s">
        <v>1</v>
      </c>
      <c r="O1573" t="s">
        <v>3991</v>
      </c>
      <c r="P1573" t="s">
        <v>3337</v>
      </c>
      <c r="Q1573" t="s">
        <v>3338</v>
      </c>
      <c r="R1573" s="2">
        <v>3677.18</v>
      </c>
      <c r="S1573" s="37">
        <f>Tabla1[[#This Row],[Valor total]]/'T.C.'!$B$2</f>
        <v>1065.8492753623188</v>
      </c>
      <c r="T1573" t="s">
        <v>2</v>
      </c>
      <c r="U1573" t="s">
        <v>3</v>
      </c>
    </row>
    <row r="1574" spans="1:21" x14ac:dyDescent="0.25">
      <c r="A1574" t="s">
        <v>717</v>
      </c>
      <c r="B1574" t="str">
        <f>LEFT(Tabla1[[#This Row],[Organización compras]],2)</f>
        <v>PE</v>
      </c>
      <c r="C1574" t="s">
        <v>340</v>
      </c>
      <c r="D1574">
        <v>801</v>
      </c>
      <c r="E1574" t="str">
        <f>VLOOKUP(Tabla1[[#This Row],[Grupo de compras]],'Grupo compras'!$A$1:$B$115,2,FALSE)</f>
        <v>PE Center Manager</v>
      </c>
      <c r="F1574" t="s">
        <v>1233</v>
      </c>
      <c r="G1574" t="str">
        <f>LEFT(Tabla1[[#This Row],[Solicitud de pedido]],2)</f>
        <v>12</v>
      </c>
      <c r="H1574" t="s">
        <v>4565</v>
      </c>
      <c r="I1574" t="s">
        <v>88</v>
      </c>
      <c r="J1574" t="s">
        <v>4566</v>
      </c>
      <c r="K1574" t="s">
        <v>4567</v>
      </c>
      <c r="L1574" s="1">
        <v>46041</v>
      </c>
      <c r="M1574" t="s">
        <v>819</v>
      </c>
      <c r="N1574" t="s">
        <v>1</v>
      </c>
      <c r="O1574" t="s">
        <v>0</v>
      </c>
      <c r="P1574" t="s">
        <v>119</v>
      </c>
      <c r="Q1574" t="s">
        <v>120</v>
      </c>
      <c r="R1574" s="2">
        <v>3673</v>
      </c>
      <c r="S1574" s="37">
        <f>Tabla1[[#This Row],[Valor total]]/'T.C.'!$B$2</f>
        <v>1064.6376811594203</v>
      </c>
      <c r="T1574" t="s">
        <v>2</v>
      </c>
      <c r="U1574" t="s">
        <v>3</v>
      </c>
    </row>
    <row r="1575" spans="1:21" x14ac:dyDescent="0.25">
      <c r="A1575" t="s">
        <v>50</v>
      </c>
      <c r="B1575" t="str">
        <f>LEFT(Tabla1[[#This Row],[Organización compras]],2)</f>
        <v>CL</v>
      </c>
      <c r="C1575" t="s">
        <v>339</v>
      </c>
      <c r="D1575">
        <v>604</v>
      </c>
      <c r="E1575" t="str">
        <f>VLOOKUP(Tabla1[[#This Row],[Grupo de compras]],'Grupo compras'!$A$1:$B$115,2,FALSE)</f>
        <v>CL Marketing Mall</v>
      </c>
      <c r="F1575" t="s">
        <v>60</v>
      </c>
      <c r="G1575" t="str">
        <f>LEFT(Tabla1[[#This Row],[Solicitud de pedido]],2)</f>
        <v>12</v>
      </c>
      <c r="H1575" t="s">
        <v>4568</v>
      </c>
      <c r="I1575" t="s">
        <v>88</v>
      </c>
      <c r="J1575" t="s">
        <v>4569</v>
      </c>
      <c r="K1575" t="s">
        <v>4570</v>
      </c>
      <c r="L1575" s="1">
        <v>46069</v>
      </c>
      <c r="M1575" t="s">
        <v>60</v>
      </c>
      <c r="N1575" t="s">
        <v>1</v>
      </c>
      <c r="O1575" t="s">
        <v>0</v>
      </c>
      <c r="P1575" t="s">
        <v>1388</v>
      </c>
      <c r="Q1575" t="s">
        <v>1389</v>
      </c>
      <c r="R1575" s="2">
        <v>984722</v>
      </c>
      <c r="S1575" s="37">
        <f>Tabla1[[#This Row],[Valor total]]/'T.C.'!$B$3</f>
        <v>1063.4950806216452</v>
      </c>
      <c r="T1575" t="s">
        <v>6</v>
      </c>
      <c r="U1575" t="s">
        <v>3</v>
      </c>
    </row>
    <row r="1576" spans="1:21" x14ac:dyDescent="0.25">
      <c r="A1576" t="s">
        <v>925</v>
      </c>
      <c r="B1576" t="str">
        <f>LEFT(Tabla1[[#This Row],[Organización compras]],2)</f>
        <v>PE</v>
      </c>
      <c r="C1576" t="s">
        <v>340</v>
      </c>
      <c r="D1576">
        <v>804</v>
      </c>
      <c r="E1576" t="str">
        <f>VLOOKUP(Tabla1[[#This Row],[Grupo de compras]],'Grupo compras'!$A$1:$B$115,2,FALSE)</f>
        <v>PE Marketing Mall</v>
      </c>
      <c r="F1576" t="s">
        <v>9947</v>
      </c>
      <c r="H1576" t="s">
        <v>13046</v>
      </c>
      <c r="I1576" t="s">
        <v>88</v>
      </c>
      <c r="J1576" t="s">
        <v>13047</v>
      </c>
      <c r="K1576" t="s">
        <v>13037</v>
      </c>
      <c r="L1576" s="1">
        <v>46099</v>
      </c>
      <c r="M1576" t="s">
        <v>400</v>
      </c>
      <c r="N1576" t="s">
        <v>46</v>
      </c>
      <c r="O1576" t="s">
        <v>67</v>
      </c>
      <c r="P1576" t="s">
        <v>13038</v>
      </c>
      <c r="Q1576" t="s">
        <v>13039</v>
      </c>
      <c r="R1576" s="2">
        <v>3666.67</v>
      </c>
      <c r="S1576" s="37">
        <f>Tabla1[[#This Row],[Valor total]]/'T.C.'!$B$2</f>
        <v>1062.8028985507246</v>
      </c>
      <c r="T1576" t="s">
        <v>2</v>
      </c>
      <c r="U1576" t="s">
        <v>3</v>
      </c>
    </row>
    <row r="1577" spans="1:21" x14ac:dyDescent="0.25">
      <c r="A1577" t="s">
        <v>925</v>
      </c>
      <c r="B1577" t="str">
        <f>LEFT(Tabla1[[#This Row],[Organización compras]],2)</f>
        <v>PE</v>
      </c>
      <c r="C1577" t="s">
        <v>340</v>
      </c>
      <c r="D1577">
        <v>804</v>
      </c>
      <c r="E1577" t="str">
        <f>VLOOKUP(Tabla1[[#This Row],[Grupo de compras]],'Grupo compras'!$A$1:$B$115,2,FALSE)</f>
        <v>PE Marketing Mall</v>
      </c>
      <c r="F1577" t="s">
        <v>9947</v>
      </c>
      <c r="H1577" t="s">
        <v>13046</v>
      </c>
      <c r="I1577" t="s">
        <v>89</v>
      </c>
      <c r="J1577" t="s">
        <v>13047</v>
      </c>
      <c r="K1577" t="s">
        <v>13037</v>
      </c>
      <c r="L1577" s="1">
        <v>46099</v>
      </c>
      <c r="M1577" t="s">
        <v>400</v>
      </c>
      <c r="N1577" t="s">
        <v>46</v>
      </c>
      <c r="O1577" t="s">
        <v>67</v>
      </c>
      <c r="P1577" t="s">
        <v>13038</v>
      </c>
      <c r="Q1577" t="s">
        <v>13039</v>
      </c>
      <c r="R1577" s="2">
        <v>3666.67</v>
      </c>
      <c r="S1577" s="37">
        <f>Tabla1[[#This Row],[Valor total]]/'T.C.'!$B$2</f>
        <v>1062.8028985507246</v>
      </c>
      <c r="T1577" t="s">
        <v>2</v>
      </c>
      <c r="U1577" t="s">
        <v>3</v>
      </c>
    </row>
    <row r="1578" spans="1:21" x14ac:dyDescent="0.25">
      <c r="A1578" t="s">
        <v>925</v>
      </c>
      <c r="B1578" t="str">
        <f>LEFT(Tabla1[[#This Row],[Organización compras]],2)</f>
        <v>PE</v>
      </c>
      <c r="C1578" t="s">
        <v>340</v>
      </c>
      <c r="D1578">
        <v>804</v>
      </c>
      <c r="E1578" t="str">
        <f>VLOOKUP(Tabla1[[#This Row],[Grupo de compras]],'Grupo compras'!$A$1:$B$115,2,FALSE)</f>
        <v>PE Marketing Mall</v>
      </c>
      <c r="F1578" t="s">
        <v>9947</v>
      </c>
      <c r="H1578" t="s">
        <v>13046</v>
      </c>
      <c r="I1578" t="s">
        <v>99</v>
      </c>
      <c r="J1578" t="s">
        <v>13047</v>
      </c>
      <c r="K1578" t="s">
        <v>13037</v>
      </c>
      <c r="L1578" s="1">
        <v>46099</v>
      </c>
      <c r="M1578" t="s">
        <v>400</v>
      </c>
      <c r="N1578" t="s">
        <v>46</v>
      </c>
      <c r="O1578" t="s">
        <v>67</v>
      </c>
      <c r="P1578" t="s">
        <v>13038</v>
      </c>
      <c r="Q1578" t="s">
        <v>13039</v>
      </c>
      <c r="R1578" s="2">
        <v>3666.67</v>
      </c>
      <c r="S1578" s="37">
        <f>Tabla1[[#This Row],[Valor total]]/'T.C.'!$B$2</f>
        <v>1062.8028985507246</v>
      </c>
      <c r="T1578" t="s">
        <v>2</v>
      </c>
      <c r="U1578" t="s">
        <v>3</v>
      </c>
    </row>
    <row r="1579" spans="1:21" x14ac:dyDescent="0.25">
      <c r="A1579" t="s">
        <v>63</v>
      </c>
      <c r="B1579" t="str">
        <f>LEFT(Tabla1[[#This Row],[Organización compras]],2)</f>
        <v>CO</v>
      </c>
      <c r="C1579" t="s">
        <v>338</v>
      </c>
      <c r="D1579">
        <v>702</v>
      </c>
      <c r="E1579" t="str">
        <f>VLOOKUP(Tabla1[[#This Row],[Grupo de compras]],'Grupo compras'!$A$1:$B$115,2,FALSE)</f>
        <v>CO Ops Mall</v>
      </c>
      <c r="F1579" t="s">
        <v>1281</v>
      </c>
      <c r="G1579" t="str">
        <f>LEFT(Tabla1[[#This Row],[Solicitud de pedido]],2)</f>
        <v>12</v>
      </c>
      <c r="H1579" t="s">
        <v>4571</v>
      </c>
      <c r="I1579" t="s">
        <v>88</v>
      </c>
      <c r="J1579" t="s">
        <v>4572</v>
      </c>
      <c r="K1579" t="s">
        <v>4573</v>
      </c>
      <c r="L1579" s="1">
        <v>46051</v>
      </c>
      <c r="M1579" t="s">
        <v>1340</v>
      </c>
      <c r="N1579" t="s">
        <v>1</v>
      </c>
      <c r="O1579" t="s">
        <v>0</v>
      </c>
      <c r="P1579" t="s">
        <v>33</v>
      </c>
      <c r="Q1579" t="s">
        <v>34</v>
      </c>
      <c r="R1579" s="2">
        <v>3900000</v>
      </c>
      <c r="S1579" s="37">
        <f>Tabla1[[#This Row],[Valor total]]/'T.C.'!$B$5</f>
        <v>1060.3588907014682</v>
      </c>
      <c r="T1579" t="s">
        <v>18</v>
      </c>
      <c r="U1579" t="s">
        <v>3</v>
      </c>
    </row>
    <row r="1580" spans="1:21" x14ac:dyDescent="0.25">
      <c r="A1580" t="s">
        <v>17</v>
      </c>
      <c r="B1580" t="str">
        <f>LEFT(Tabla1[[#This Row],[Organización compras]],2)</f>
        <v>CO</v>
      </c>
      <c r="C1580" t="s">
        <v>338</v>
      </c>
      <c r="D1580">
        <v>711</v>
      </c>
      <c r="E1580" t="str">
        <f>VLOOKUP(Tabla1[[#This Row],[Grupo de compras]],'Grupo compras'!$A$1:$B$115,2,FALSE)</f>
        <v>CO A.Finanzas</v>
      </c>
      <c r="F1580" t="s">
        <v>11948</v>
      </c>
      <c r="H1580" t="s">
        <v>11949</v>
      </c>
      <c r="I1580" t="s">
        <v>88</v>
      </c>
      <c r="J1580" t="s">
        <v>11950</v>
      </c>
      <c r="K1580" t="s">
        <v>11951</v>
      </c>
      <c r="L1580" s="1">
        <v>46098</v>
      </c>
      <c r="M1580" t="s">
        <v>10947</v>
      </c>
      <c r="N1580" t="s">
        <v>1</v>
      </c>
      <c r="O1580" t="s">
        <v>0</v>
      </c>
      <c r="P1580" t="s">
        <v>11952</v>
      </c>
      <c r="Q1580" t="s">
        <v>11953</v>
      </c>
      <c r="R1580" s="2">
        <v>3899559</v>
      </c>
      <c r="S1580" s="37">
        <f>Tabla1[[#This Row],[Valor total]]/'T.C.'!$B$5</f>
        <v>1060.2389885807504</v>
      </c>
      <c r="T1580" t="s">
        <v>18</v>
      </c>
      <c r="U1580" t="s">
        <v>3</v>
      </c>
    </row>
    <row r="1581" spans="1:21" x14ac:dyDescent="0.25">
      <c r="A1581" t="s">
        <v>7</v>
      </c>
      <c r="B1581" t="str">
        <f>LEFT(Tabla1[[#This Row],[Organización compras]],2)</f>
        <v>CL</v>
      </c>
      <c r="C1581" t="s">
        <v>339</v>
      </c>
      <c r="D1581">
        <v>602</v>
      </c>
      <c r="E1581" t="str">
        <f>VLOOKUP(Tabla1[[#This Row],[Grupo de compras]],'Grupo compras'!$A$1:$B$115,2,FALSE)</f>
        <v>CL Ops Mall</v>
      </c>
      <c r="F1581" t="s">
        <v>869</v>
      </c>
      <c r="G1581" t="str">
        <f>LEFT(Tabla1[[#This Row],[Solicitud de pedido]],2)</f>
        <v>12</v>
      </c>
      <c r="H1581" t="s">
        <v>4574</v>
      </c>
      <c r="I1581" t="s">
        <v>88</v>
      </c>
      <c r="J1581" t="s">
        <v>4575</v>
      </c>
      <c r="K1581" t="s">
        <v>4576</v>
      </c>
      <c r="L1581" s="1">
        <v>46070</v>
      </c>
      <c r="M1581" t="s">
        <v>79</v>
      </c>
      <c r="N1581" t="s">
        <v>1</v>
      </c>
      <c r="O1581" t="s">
        <v>0</v>
      </c>
      <c r="P1581" t="s">
        <v>4577</v>
      </c>
      <c r="Q1581" t="s">
        <v>4578</v>
      </c>
      <c r="R1581" s="2">
        <v>980000</v>
      </c>
      <c r="S1581" s="37">
        <f>Tabla1[[#This Row],[Valor total]]/'T.C.'!$B$3</f>
        <v>1058.3953430604906</v>
      </c>
      <c r="T1581" t="s">
        <v>6</v>
      </c>
      <c r="U1581" t="s">
        <v>3</v>
      </c>
    </row>
    <row r="1582" spans="1:21" x14ac:dyDescent="0.25">
      <c r="A1582" t="s">
        <v>696</v>
      </c>
      <c r="B1582" t="str">
        <f>LEFT(Tabla1[[#This Row],[Organización compras]],2)</f>
        <v>PE</v>
      </c>
      <c r="C1582" t="s">
        <v>681</v>
      </c>
      <c r="D1582">
        <v>804</v>
      </c>
      <c r="E1582" t="str">
        <f>VLOOKUP(Tabla1[[#This Row],[Grupo de compras]],'Grupo compras'!$A$1:$B$115,2,FALSE)</f>
        <v>PE Marketing Mall</v>
      </c>
      <c r="F1582" t="s">
        <v>4579</v>
      </c>
      <c r="G1582" t="str">
        <f>LEFT(Tabla1[[#This Row],[Solicitud de pedido]],2)</f>
        <v>12</v>
      </c>
      <c r="H1582" t="s">
        <v>4580</v>
      </c>
      <c r="I1582" t="s">
        <v>88</v>
      </c>
      <c r="J1582" t="s">
        <v>4581</v>
      </c>
      <c r="K1582" t="s">
        <v>4582</v>
      </c>
      <c r="L1582" s="1">
        <v>46034</v>
      </c>
      <c r="M1582" t="s">
        <v>400</v>
      </c>
      <c r="N1582" t="s">
        <v>1</v>
      </c>
      <c r="O1582" t="s">
        <v>67</v>
      </c>
      <c r="P1582" t="s">
        <v>2596</v>
      </c>
      <c r="Q1582" t="s">
        <v>2597</v>
      </c>
      <c r="R1582" s="2">
        <v>3650</v>
      </c>
      <c r="S1582" s="37">
        <f>Tabla1[[#This Row],[Valor total]]/'T.C.'!$B$2</f>
        <v>1057.9710144927535</v>
      </c>
      <c r="T1582" t="s">
        <v>2</v>
      </c>
      <c r="U1582" t="s">
        <v>3</v>
      </c>
    </row>
    <row r="1583" spans="1:21" x14ac:dyDescent="0.25">
      <c r="A1583" t="s">
        <v>856</v>
      </c>
      <c r="B1583" t="str">
        <f>LEFT(Tabla1[[#This Row],[Organización compras]],2)</f>
        <v>CL</v>
      </c>
      <c r="C1583" t="s">
        <v>339</v>
      </c>
      <c r="D1583">
        <v>602</v>
      </c>
      <c r="E1583" t="str">
        <f>VLOOKUP(Tabla1[[#This Row],[Grupo de compras]],'Grupo compras'!$A$1:$B$115,2,FALSE)</f>
        <v>CL Ops Mall</v>
      </c>
      <c r="F1583" t="s">
        <v>857</v>
      </c>
      <c r="H1583" t="s">
        <v>12282</v>
      </c>
      <c r="I1583" t="s">
        <v>88</v>
      </c>
      <c r="J1583" t="s">
        <v>12283</v>
      </c>
      <c r="K1583" t="s">
        <v>12284</v>
      </c>
      <c r="L1583" s="1">
        <v>46097</v>
      </c>
      <c r="M1583" t="s">
        <v>857</v>
      </c>
      <c r="N1583" t="s">
        <v>1</v>
      </c>
      <c r="O1583" t="s">
        <v>0</v>
      </c>
      <c r="P1583" t="s">
        <v>48</v>
      </c>
      <c r="Q1583" t="s">
        <v>49</v>
      </c>
      <c r="R1583" s="2">
        <v>25.39</v>
      </c>
      <c r="S1583" s="37">
        <f>Tabla1[[#This Row],[Valor total]]/'T.C.'!$B$4</f>
        <v>1057.9166666666667</v>
      </c>
      <c r="T1583" t="s">
        <v>11</v>
      </c>
      <c r="U1583" t="s">
        <v>3</v>
      </c>
    </row>
    <row r="1584" spans="1:21" x14ac:dyDescent="0.25">
      <c r="A1584" t="s">
        <v>377</v>
      </c>
      <c r="B1584" t="str">
        <f>LEFT(Tabla1[[#This Row],[Organización compras]],2)</f>
        <v>PE</v>
      </c>
      <c r="C1584" t="s">
        <v>340</v>
      </c>
      <c r="D1584">
        <v>802</v>
      </c>
      <c r="E1584" t="str">
        <f>VLOOKUP(Tabla1[[#This Row],[Grupo de compras]],'Grupo compras'!$A$1:$B$115,2,FALSE)</f>
        <v>PE Ops Mall</v>
      </c>
      <c r="F1584" t="s">
        <v>2774</v>
      </c>
      <c r="G1584" t="str">
        <f>LEFT(Tabla1[[#This Row],[Solicitud de pedido]],2)</f>
        <v>12</v>
      </c>
      <c r="H1584" t="s">
        <v>4583</v>
      </c>
      <c r="I1584" t="s">
        <v>88</v>
      </c>
      <c r="J1584" t="s">
        <v>4584</v>
      </c>
      <c r="K1584" t="s">
        <v>4585</v>
      </c>
      <c r="L1584" s="1">
        <v>46042</v>
      </c>
      <c r="M1584" t="s">
        <v>2774</v>
      </c>
      <c r="N1584" t="s">
        <v>1</v>
      </c>
      <c r="O1584" t="s">
        <v>0</v>
      </c>
      <c r="P1584" t="s">
        <v>1011</v>
      </c>
      <c r="Q1584" t="s">
        <v>1012</v>
      </c>
      <c r="R1584" s="2">
        <v>3640</v>
      </c>
      <c r="S1584" s="37">
        <f>Tabla1[[#This Row],[Valor total]]/'T.C.'!$B$2</f>
        <v>1055.072463768116</v>
      </c>
      <c r="T1584" t="s">
        <v>2</v>
      </c>
      <c r="U1584" t="s">
        <v>3</v>
      </c>
    </row>
    <row r="1585" spans="1:21" x14ac:dyDescent="0.25">
      <c r="A1585" t="s">
        <v>377</v>
      </c>
      <c r="B1585" t="str">
        <f>LEFT(Tabla1[[#This Row],[Organización compras]],2)</f>
        <v>PE</v>
      </c>
      <c r="C1585" t="s">
        <v>340</v>
      </c>
      <c r="D1585">
        <v>802</v>
      </c>
      <c r="E1585" t="str">
        <f>VLOOKUP(Tabla1[[#This Row],[Grupo de compras]],'Grupo compras'!$A$1:$B$115,2,FALSE)</f>
        <v>PE Ops Mall</v>
      </c>
      <c r="F1585" t="s">
        <v>4586</v>
      </c>
      <c r="H1585" t="s">
        <v>4587</v>
      </c>
      <c r="I1585" t="s">
        <v>88</v>
      </c>
      <c r="J1585" t="s">
        <v>4588</v>
      </c>
      <c r="K1585" t="s">
        <v>4589</v>
      </c>
      <c r="L1585" s="1">
        <v>46092</v>
      </c>
      <c r="M1585" t="s">
        <v>2774</v>
      </c>
      <c r="N1585" t="s">
        <v>1</v>
      </c>
      <c r="O1585" t="s">
        <v>0</v>
      </c>
      <c r="P1585" t="s">
        <v>1011</v>
      </c>
      <c r="Q1585" t="s">
        <v>1012</v>
      </c>
      <c r="R1585" s="2">
        <v>3627</v>
      </c>
      <c r="S1585" s="37">
        <f>Tabla1[[#This Row],[Valor total]]/'T.C.'!$B$2</f>
        <v>1051.304347826087</v>
      </c>
      <c r="T1585" t="s">
        <v>2</v>
      </c>
      <c r="U1585" t="s">
        <v>3</v>
      </c>
    </row>
    <row r="1586" spans="1:21" x14ac:dyDescent="0.25">
      <c r="A1586" t="s">
        <v>717</v>
      </c>
      <c r="B1586" t="str">
        <f>LEFT(Tabla1[[#This Row],[Organización compras]],2)</f>
        <v>PE</v>
      </c>
      <c r="C1586" t="s">
        <v>340</v>
      </c>
      <c r="D1586">
        <v>801</v>
      </c>
      <c r="E1586" t="str">
        <f>VLOOKUP(Tabla1[[#This Row],[Grupo de compras]],'Grupo compras'!$A$1:$B$115,2,FALSE)</f>
        <v>PE Center Manager</v>
      </c>
      <c r="F1586" t="s">
        <v>1233</v>
      </c>
      <c r="H1586" t="s">
        <v>4590</v>
      </c>
      <c r="I1586" t="s">
        <v>88</v>
      </c>
      <c r="J1586" t="s">
        <v>4591</v>
      </c>
      <c r="K1586" t="s">
        <v>4592</v>
      </c>
      <c r="L1586" s="1">
        <v>46092</v>
      </c>
      <c r="M1586" t="s">
        <v>43</v>
      </c>
      <c r="N1586" t="s">
        <v>1</v>
      </c>
      <c r="O1586" t="s">
        <v>0</v>
      </c>
      <c r="P1586" t="s">
        <v>1011</v>
      </c>
      <c r="Q1586" t="s">
        <v>1012</v>
      </c>
      <c r="R1586" s="2">
        <v>3626.25</v>
      </c>
      <c r="S1586" s="37">
        <f>Tabla1[[#This Row],[Valor total]]/'T.C.'!$B$2</f>
        <v>1051.086956521739</v>
      </c>
      <c r="T1586" t="s">
        <v>2</v>
      </c>
      <c r="U1586" t="s">
        <v>3</v>
      </c>
    </row>
    <row r="1587" spans="1:21" x14ac:dyDescent="0.25">
      <c r="A1587" t="s">
        <v>7</v>
      </c>
      <c r="B1587" t="str">
        <f>LEFT(Tabla1[[#This Row],[Organización compras]],2)</f>
        <v>CL</v>
      </c>
      <c r="C1587" t="s">
        <v>339</v>
      </c>
      <c r="D1587">
        <v>914</v>
      </c>
      <c r="E1587" t="str">
        <f>VLOOKUP(Tabla1[[#This Row],[Grupo de compras]],'Grupo compras'!$A$1:$B$115,2,FALSE)</f>
        <v>Corp Explo. TI</v>
      </c>
      <c r="F1587" t="s">
        <v>8</v>
      </c>
      <c r="G1587" t="str">
        <f>LEFT(Tabla1[[#This Row],[Solicitud de pedido]],2)</f>
        <v>12</v>
      </c>
      <c r="H1587" t="s">
        <v>4593</v>
      </c>
      <c r="I1587" t="s">
        <v>88</v>
      </c>
      <c r="J1587" t="s">
        <v>4594</v>
      </c>
      <c r="K1587" t="s">
        <v>4595</v>
      </c>
      <c r="L1587" s="1">
        <v>46085</v>
      </c>
      <c r="M1587" t="s">
        <v>8</v>
      </c>
      <c r="N1587" t="s">
        <v>1</v>
      </c>
      <c r="O1587" t="s">
        <v>5</v>
      </c>
      <c r="P1587" t="s">
        <v>4008</v>
      </c>
      <c r="Q1587" t="s">
        <v>4009</v>
      </c>
      <c r="R1587" s="2">
        <v>973076</v>
      </c>
      <c r="S1587" s="37">
        <f>Tabla1[[#This Row],[Valor total]]/'T.C.'!$B$3</f>
        <v>1050.9174559631938</v>
      </c>
      <c r="T1587" t="s">
        <v>6</v>
      </c>
      <c r="U1587" t="s">
        <v>3</v>
      </c>
    </row>
    <row r="1588" spans="1:21" x14ac:dyDescent="0.25">
      <c r="A1588" t="s">
        <v>7</v>
      </c>
      <c r="B1588" t="str">
        <f>LEFT(Tabla1[[#This Row],[Organización compras]],2)</f>
        <v>CL</v>
      </c>
      <c r="C1588" t="s">
        <v>339</v>
      </c>
      <c r="D1588">
        <v>914</v>
      </c>
      <c r="E1588" t="str">
        <f>VLOOKUP(Tabla1[[#This Row],[Grupo de compras]],'Grupo compras'!$A$1:$B$115,2,FALSE)</f>
        <v>Corp Explo. TI</v>
      </c>
      <c r="F1588" t="s">
        <v>8</v>
      </c>
      <c r="G1588" t="str">
        <f>LEFT(Tabla1[[#This Row],[Solicitud de pedido]],2)</f>
        <v>12</v>
      </c>
      <c r="H1588" t="s">
        <v>4596</v>
      </c>
      <c r="I1588" t="s">
        <v>88</v>
      </c>
      <c r="J1588" t="s">
        <v>4597</v>
      </c>
      <c r="K1588" t="s">
        <v>4598</v>
      </c>
      <c r="L1588" s="1">
        <v>46085</v>
      </c>
      <c r="M1588" t="s">
        <v>8</v>
      </c>
      <c r="N1588" t="s">
        <v>1</v>
      </c>
      <c r="O1588" t="s">
        <v>5</v>
      </c>
      <c r="P1588" t="s">
        <v>4008</v>
      </c>
      <c r="Q1588" t="s">
        <v>4009</v>
      </c>
      <c r="R1588" s="2">
        <v>973076</v>
      </c>
      <c r="S1588" s="37">
        <f>Tabla1[[#This Row],[Valor total]]/'T.C.'!$B$3</f>
        <v>1050.9174559631938</v>
      </c>
      <c r="T1588" t="s">
        <v>6</v>
      </c>
      <c r="U1588" t="s">
        <v>3</v>
      </c>
    </row>
    <row r="1589" spans="1:21" x14ac:dyDescent="0.25">
      <c r="A1589" t="s">
        <v>7</v>
      </c>
      <c r="B1589" t="str">
        <f>LEFT(Tabla1[[#This Row],[Organización compras]],2)</f>
        <v>CL</v>
      </c>
      <c r="C1589" t="s">
        <v>339</v>
      </c>
      <c r="D1589">
        <v>602</v>
      </c>
      <c r="E1589" t="str">
        <f>VLOOKUP(Tabla1[[#This Row],[Grupo de compras]],'Grupo compras'!$A$1:$B$115,2,FALSE)</f>
        <v>CL Ops Mall</v>
      </c>
      <c r="F1589" t="s">
        <v>137</v>
      </c>
      <c r="H1589" t="s">
        <v>11997</v>
      </c>
      <c r="I1589" t="s">
        <v>88</v>
      </c>
      <c r="J1589" t="s">
        <v>11998</v>
      </c>
      <c r="K1589" t="s">
        <v>11999</v>
      </c>
      <c r="L1589" s="1">
        <v>46094</v>
      </c>
      <c r="M1589" t="s">
        <v>79</v>
      </c>
      <c r="N1589" t="s">
        <v>1</v>
      </c>
      <c r="O1589" t="s">
        <v>0</v>
      </c>
      <c r="P1589" t="s">
        <v>6414</v>
      </c>
      <c r="Q1589" t="s">
        <v>6415</v>
      </c>
      <c r="R1589" s="2">
        <v>972600</v>
      </c>
      <c r="S1589" s="37">
        <f>Tabla1[[#This Row],[Valor total]]/'T.C.'!$B$3</f>
        <v>1050.4033782251358</v>
      </c>
      <c r="T1589" t="s">
        <v>6</v>
      </c>
      <c r="U1589" t="s">
        <v>3</v>
      </c>
    </row>
    <row r="1590" spans="1:21" x14ac:dyDescent="0.25">
      <c r="A1590" t="s">
        <v>7</v>
      </c>
      <c r="B1590" t="str">
        <f>LEFT(Tabla1[[#This Row],[Organización compras]],2)</f>
        <v>CL</v>
      </c>
      <c r="C1590" t="s">
        <v>339</v>
      </c>
      <c r="D1590">
        <v>602</v>
      </c>
      <c r="E1590" t="str">
        <f>VLOOKUP(Tabla1[[#This Row],[Grupo de compras]],'Grupo compras'!$A$1:$B$115,2,FALSE)</f>
        <v>CL Ops Mall</v>
      </c>
      <c r="F1590" t="s">
        <v>869</v>
      </c>
      <c r="G1590" t="str">
        <f>LEFT(Tabla1[[#This Row],[Solicitud de pedido]],2)</f>
        <v>12</v>
      </c>
      <c r="H1590" t="s">
        <v>4599</v>
      </c>
      <c r="I1590" t="s">
        <v>88</v>
      </c>
      <c r="J1590" t="s">
        <v>4600</v>
      </c>
      <c r="K1590" t="s">
        <v>4601</v>
      </c>
      <c r="L1590" s="1">
        <v>46073</v>
      </c>
      <c r="M1590" t="s">
        <v>79</v>
      </c>
      <c r="N1590" t="s">
        <v>1</v>
      </c>
      <c r="O1590" t="s">
        <v>0</v>
      </c>
      <c r="P1590" t="s">
        <v>2366</v>
      </c>
      <c r="Q1590" t="s">
        <v>2367</v>
      </c>
      <c r="R1590" s="2">
        <v>972000</v>
      </c>
      <c r="S1590" s="37">
        <f>Tabla1[[#This Row],[Valor total]]/'T.C.'!$B$3</f>
        <v>1049.7553810763234</v>
      </c>
      <c r="T1590" t="s">
        <v>6</v>
      </c>
      <c r="U1590" t="s">
        <v>3</v>
      </c>
    </row>
    <row r="1591" spans="1:21" x14ac:dyDescent="0.25">
      <c r="A1591" t="s">
        <v>7</v>
      </c>
      <c r="B1591" t="str">
        <f>LEFT(Tabla1[[#This Row],[Organización compras]],2)</f>
        <v>CL</v>
      </c>
      <c r="C1591" t="s">
        <v>339</v>
      </c>
      <c r="D1591">
        <v>602</v>
      </c>
      <c r="E1591" t="str">
        <f>VLOOKUP(Tabla1[[#This Row],[Grupo de compras]],'Grupo compras'!$A$1:$B$115,2,FALSE)</f>
        <v>CL Ops Mall</v>
      </c>
      <c r="F1591" t="s">
        <v>3619</v>
      </c>
      <c r="G1591" t="str">
        <f>LEFT(Tabla1[[#This Row],[Solicitud de pedido]],2)</f>
        <v>12</v>
      </c>
      <c r="H1591" t="s">
        <v>4602</v>
      </c>
      <c r="I1591" t="s">
        <v>89</v>
      </c>
      <c r="J1591" t="s">
        <v>4603</v>
      </c>
      <c r="K1591" t="s">
        <v>4604</v>
      </c>
      <c r="L1591" s="1">
        <v>46062</v>
      </c>
      <c r="M1591" t="s">
        <v>79</v>
      </c>
      <c r="N1591" t="s">
        <v>1</v>
      </c>
      <c r="O1591" t="s">
        <v>0</v>
      </c>
      <c r="P1591" t="s">
        <v>1388</v>
      </c>
      <c r="Q1591" t="s">
        <v>1389</v>
      </c>
      <c r="R1591" s="2">
        <v>970000</v>
      </c>
      <c r="S1591" s="37">
        <f>Tabla1[[#This Row],[Valor total]]/'T.C.'!$B$3</f>
        <v>1047.5953905802814</v>
      </c>
      <c r="T1591" t="s">
        <v>6</v>
      </c>
      <c r="U1591" t="s">
        <v>3</v>
      </c>
    </row>
    <row r="1592" spans="1:21" x14ac:dyDescent="0.25">
      <c r="A1592" t="s">
        <v>31</v>
      </c>
      <c r="B1592" t="str">
        <f>LEFT(Tabla1[[#This Row],[Organización compras]],2)</f>
        <v>CO</v>
      </c>
      <c r="C1592" t="s">
        <v>338</v>
      </c>
      <c r="D1592">
        <v>702</v>
      </c>
      <c r="E1592" t="str">
        <f>VLOOKUP(Tabla1[[#This Row],[Grupo de compras]],'Grupo compras'!$A$1:$B$115,2,FALSE)</f>
        <v>CO Ops Mall</v>
      </c>
      <c r="F1592" t="s">
        <v>210</v>
      </c>
      <c r="G1592" t="str">
        <f>LEFT(Tabla1[[#This Row],[Solicitud de pedido]],2)</f>
        <v>13</v>
      </c>
      <c r="H1592" t="s">
        <v>215</v>
      </c>
      <c r="I1592" t="s">
        <v>89</v>
      </c>
      <c r="J1592" t="s">
        <v>216</v>
      </c>
      <c r="K1592" t="s">
        <v>4605</v>
      </c>
      <c r="L1592" s="1">
        <v>46058</v>
      </c>
      <c r="M1592" t="s">
        <v>32</v>
      </c>
      <c r="N1592" t="s">
        <v>45</v>
      </c>
      <c r="O1592" t="s">
        <v>0</v>
      </c>
      <c r="P1592" t="s">
        <v>128</v>
      </c>
      <c r="Q1592" t="s">
        <v>129</v>
      </c>
      <c r="R1592" s="2">
        <v>3840000</v>
      </c>
      <c r="S1592" s="37">
        <f>Tabla1[[#This Row],[Valor total]]/'T.C.'!$B$5</f>
        <v>1044.0456769983687</v>
      </c>
      <c r="T1592" t="s">
        <v>18</v>
      </c>
      <c r="U1592" t="s">
        <v>3</v>
      </c>
    </row>
    <row r="1593" spans="1:21" x14ac:dyDescent="0.25">
      <c r="A1593" t="s">
        <v>7</v>
      </c>
      <c r="B1593" t="str">
        <f>LEFT(Tabla1[[#This Row],[Organización compras]],2)</f>
        <v>CL</v>
      </c>
      <c r="C1593" t="s">
        <v>339</v>
      </c>
      <c r="D1593">
        <v>914</v>
      </c>
      <c r="E1593" t="str">
        <f>VLOOKUP(Tabla1[[#This Row],[Grupo de compras]],'Grupo compras'!$A$1:$B$115,2,FALSE)</f>
        <v>Corp Explo. TI</v>
      </c>
      <c r="F1593" t="s">
        <v>8</v>
      </c>
      <c r="G1593" t="str">
        <f>LEFT(Tabla1[[#This Row],[Solicitud de pedido]],2)</f>
        <v>12</v>
      </c>
      <c r="H1593" t="s">
        <v>4606</v>
      </c>
      <c r="I1593" t="s">
        <v>88</v>
      </c>
      <c r="J1593" t="s">
        <v>4607</v>
      </c>
      <c r="K1593" t="s">
        <v>4608</v>
      </c>
      <c r="L1593" s="1">
        <v>46072</v>
      </c>
      <c r="M1593" t="s">
        <v>8</v>
      </c>
      <c r="N1593" t="s">
        <v>1</v>
      </c>
      <c r="O1593" t="s">
        <v>5</v>
      </c>
      <c r="P1593" t="s">
        <v>4008</v>
      </c>
      <c r="Q1593" t="s">
        <v>4009</v>
      </c>
      <c r="R1593" s="2">
        <v>964672</v>
      </c>
      <c r="S1593" s="37">
        <f>Tabla1[[#This Row],[Valor total]]/'T.C.'!$B$3</f>
        <v>1041.8411758988261</v>
      </c>
      <c r="T1593" t="s">
        <v>6</v>
      </c>
      <c r="U1593" t="s">
        <v>3</v>
      </c>
    </row>
    <row r="1594" spans="1:21" x14ac:dyDescent="0.25">
      <c r="A1594" t="s">
        <v>19</v>
      </c>
      <c r="B1594" t="str">
        <f>LEFT(Tabla1[[#This Row],[Organización compras]],2)</f>
        <v>CL</v>
      </c>
      <c r="C1594" t="s">
        <v>339</v>
      </c>
      <c r="D1594">
        <v>619</v>
      </c>
      <c r="E1594" t="str">
        <f>VLOOKUP(Tabla1[[#This Row],[Grupo de compras]],'Grupo compras'!$A$1:$B$115,2,FALSE)</f>
        <v>CL Arq Out/Strip</v>
      </c>
      <c r="F1594" t="s">
        <v>4609</v>
      </c>
      <c r="G1594" t="str">
        <f>LEFT(Tabla1[[#This Row],[Solicitud de pedido]],2)</f>
        <v>13</v>
      </c>
      <c r="H1594" t="s">
        <v>4610</v>
      </c>
      <c r="I1594" t="s">
        <v>88</v>
      </c>
      <c r="J1594" t="s">
        <v>4611</v>
      </c>
      <c r="K1594" t="s">
        <v>4612</v>
      </c>
      <c r="L1594" s="1">
        <v>46042</v>
      </c>
      <c r="M1594" t="s">
        <v>15</v>
      </c>
      <c r="N1594" t="s">
        <v>45</v>
      </c>
      <c r="O1594" t="s">
        <v>0</v>
      </c>
      <c r="P1594" t="s">
        <v>4613</v>
      </c>
      <c r="Q1594" t="s">
        <v>4614</v>
      </c>
      <c r="R1594" s="2">
        <v>25</v>
      </c>
      <c r="S1594" s="37">
        <f>Tabla1[[#This Row],[Valor total]]/'T.C.'!$B$4</f>
        <v>1041.6666666666667</v>
      </c>
      <c r="T1594" t="s">
        <v>11</v>
      </c>
      <c r="U1594" t="s">
        <v>3</v>
      </c>
    </row>
    <row r="1595" spans="1:21" x14ac:dyDescent="0.25">
      <c r="A1595" t="s">
        <v>7</v>
      </c>
      <c r="B1595" t="str">
        <f>LEFT(Tabla1[[#This Row],[Organización compras]],2)</f>
        <v>CL</v>
      </c>
      <c r="C1595" t="s">
        <v>339</v>
      </c>
      <c r="D1595">
        <v>612</v>
      </c>
      <c r="E1595" t="str">
        <f>VLOOKUP(Tabla1[[#This Row],[Grupo de compras]],'Grupo compras'!$A$1:$B$115,2,FALSE)</f>
        <v>CL Serv al Cliente</v>
      </c>
      <c r="F1595" t="s">
        <v>1513</v>
      </c>
      <c r="H1595" t="s">
        <v>4615</v>
      </c>
      <c r="I1595" t="s">
        <v>88</v>
      </c>
      <c r="J1595" t="s">
        <v>4616</v>
      </c>
      <c r="K1595" t="s">
        <v>4617</v>
      </c>
      <c r="L1595" s="1">
        <v>46092</v>
      </c>
      <c r="M1595" t="s">
        <v>4310</v>
      </c>
      <c r="N1595" t="s">
        <v>1</v>
      </c>
      <c r="O1595" t="s">
        <v>0</v>
      </c>
      <c r="P1595" t="s">
        <v>1733</v>
      </c>
      <c r="Q1595" t="s">
        <v>1734</v>
      </c>
      <c r="R1595" s="2">
        <v>25</v>
      </c>
      <c r="S1595" s="37">
        <f>Tabla1[[#This Row],[Valor total]]/'T.C.'!$B$4</f>
        <v>1041.6666666666667</v>
      </c>
      <c r="T1595" t="s">
        <v>11</v>
      </c>
      <c r="U1595" t="s">
        <v>3</v>
      </c>
    </row>
    <row r="1596" spans="1:21" x14ac:dyDescent="0.25">
      <c r="A1596" t="s">
        <v>7</v>
      </c>
      <c r="B1596" t="str">
        <f>LEFT(Tabla1[[#This Row],[Organización compras]],2)</f>
        <v>CL</v>
      </c>
      <c r="C1596" t="s">
        <v>339</v>
      </c>
      <c r="D1596">
        <v>602</v>
      </c>
      <c r="E1596" t="str">
        <f>VLOOKUP(Tabla1[[#This Row],[Grupo de compras]],'Grupo compras'!$A$1:$B$115,2,FALSE)</f>
        <v>CL Ops Mall</v>
      </c>
      <c r="F1596" t="s">
        <v>4618</v>
      </c>
      <c r="G1596" t="str">
        <f>LEFT(Tabla1[[#This Row],[Solicitud de pedido]],2)</f>
        <v>12</v>
      </c>
      <c r="H1596" t="s">
        <v>4619</v>
      </c>
      <c r="I1596" t="s">
        <v>88</v>
      </c>
      <c r="J1596" t="s">
        <v>4620</v>
      </c>
      <c r="K1596" t="s">
        <v>4621</v>
      </c>
      <c r="L1596" s="1">
        <v>46034</v>
      </c>
      <c r="M1596" t="s">
        <v>79</v>
      </c>
      <c r="N1596" t="s">
        <v>1</v>
      </c>
      <c r="O1596" t="s">
        <v>0</v>
      </c>
      <c r="P1596" t="s">
        <v>97</v>
      </c>
      <c r="Q1596" t="s">
        <v>98</v>
      </c>
      <c r="R1596" s="2">
        <v>956000</v>
      </c>
      <c r="S1596" s="37">
        <f>Tabla1[[#This Row],[Valor total]]/'T.C.'!$B$3</f>
        <v>1032.4754571079889</v>
      </c>
      <c r="T1596" t="s">
        <v>6</v>
      </c>
      <c r="U1596" t="s">
        <v>3</v>
      </c>
    </row>
    <row r="1597" spans="1:21" x14ac:dyDescent="0.25">
      <c r="A1597" t="s">
        <v>7</v>
      </c>
      <c r="B1597" t="str">
        <f>LEFT(Tabla1[[#This Row],[Organización compras]],2)</f>
        <v>CL</v>
      </c>
      <c r="C1597" t="s">
        <v>339</v>
      </c>
      <c r="D1597">
        <v>602</v>
      </c>
      <c r="E1597" t="str">
        <f>VLOOKUP(Tabla1[[#This Row],[Grupo de compras]],'Grupo compras'!$A$1:$B$115,2,FALSE)</f>
        <v>CL Ops Mall</v>
      </c>
      <c r="F1597" t="s">
        <v>84</v>
      </c>
      <c r="H1597" t="s">
        <v>4622</v>
      </c>
      <c r="I1597" t="s">
        <v>88</v>
      </c>
      <c r="J1597" t="s">
        <v>4623</v>
      </c>
      <c r="K1597" t="s">
        <v>4624</v>
      </c>
      <c r="L1597" s="1">
        <v>46092</v>
      </c>
      <c r="M1597" t="s">
        <v>113</v>
      </c>
      <c r="N1597" t="s">
        <v>1</v>
      </c>
      <c r="O1597" t="s">
        <v>0</v>
      </c>
      <c r="P1597" t="s">
        <v>2366</v>
      </c>
      <c r="Q1597" t="s">
        <v>2367</v>
      </c>
      <c r="R1597" s="2">
        <v>954180</v>
      </c>
      <c r="S1597" s="37">
        <f>Tabla1[[#This Row],[Valor total]]/'T.C.'!$B$3</f>
        <v>1030.5098657565907</v>
      </c>
      <c r="T1597" t="s">
        <v>6</v>
      </c>
      <c r="U1597" t="s">
        <v>3</v>
      </c>
    </row>
    <row r="1598" spans="1:21" x14ac:dyDescent="0.25">
      <c r="A1598" t="s">
        <v>7</v>
      </c>
      <c r="B1598" t="str">
        <f>LEFT(Tabla1[[#This Row],[Organización compras]],2)</f>
        <v>CL</v>
      </c>
      <c r="C1598" t="s">
        <v>339</v>
      </c>
      <c r="D1598">
        <v>602</v>
      </c>
      <c r="E1598" t="str">
        <f>VLOOKUP(Tabla1[[#This Row],[Grupo de compras]],'Grupo compras'!$A$1:$B$115,2,FALSE)</f>
        <v>CL Ops Mall</v>
      </c>
      <c r="F1598" t="s">
        <v>4618</v>
      </c>
      <c r="G1598" t="str">
        <f>LEFT(Tabla1[[#This Row],[Solicitud de pedido]],2)</f>
        <v>12</v>
      </c>
      <c r="H1598" t="s">
        <v>4625</v>
      </c>
      <c r="I1598" t="s">
        <v>88</v>
      </c>
      <c r="J1598" t="s">
        <v>4626</v>
      </c>
      <c r="K1598" t="s">
        <v>4627</v>
      </c>
      <c r="L1598" s="1">
        <v>46034</v>
      </c>
      <c r="M1598" t="s">
        <v>79</v>
      </c>
      <c r="N1598" t="s">
        <v>1</v>
      </c>
      <c r="O1598" t="s">
        <v>0</v>
      </c>
      <c r="P1598" t="s">
        <v>97</v>
      </c>
      <c r="Q1598" t="s">
        <v>98</v>
      </c>
      <c r="R1598" s="2">
        <v>950000</v>
      </c>
      <c r="S1598" s="37">
        <f>Tabla1[[#This Row],[Valor total]]/'T.C.'!$B$3</f>
        <v>1025.9954856198633</v>
      </c>
      <c r="T1598" t="s">
        <v>6</v>
      </c>
      <c r="U1598" t="s">
        <v>3</v>
      </c>
    </row>
    <row r="1599" spans="1:21" x14ac:dyDescent="0.25">
      <c r="A1599" t="s">
        <v>7</v>
      </c>
      <c r="B1599" t="str">
        <f>LEFT(Tabla1[[#This Row],[Organización compras]],2)</f>
        <v>CL</v>
      </c>
      <c r="C1599" t="s">
        <v>339</v>
      </c>
      <c r="D1599">
        <v>626</v>
      </c>
      <c r="E1599" t="str">
        <f>VLOOKUP(Tabla1[[#This Row],[Grupo de compras]],'Grupo compras'!$A$1:$B$115,2,FALSE)</f>
        <v>CL Proyectos 3</v>
      </c>
      <c r="F1599" t="s">
        <v>25</v>
      </c>
      <c r="G1599" t="str">
        <f>LEFT(Tabla1[[#This Row],[Solicitud de pedido]],2)</f>
        <v>12</v>
      </c>
      <c r="H1599" t="s">
        <v>4628</v>
      </c>
      <c r="I1599" t="s">
        <v>88</v>
      </c>
      <c r="J1599" t="s">
        <v>4629</v>
      </c>
      <c r="K1599" t="s">
        <v>4630</v>
      </c>
      <c r="L1599" s="1">
        <v>46072</v>
      </c>
      <c r="M1599" t="s">
        <v>26</v>
      </c>
      <c r="N1599" t="s">
        <v>1</v>
      </c>
      <c r="O1599" t="s">
        <v>0</v>
      </c>
      <c r="P1599" t="s">
        <v>114</v>
      </c>
      <c r="Q1599" t="s">
        <v>115</v>
      </c>
      <c r="R1599" s="2">
        <v>950000</v>
      </c>
      <c r="S1599" s="37">
        <f>Tabla1[[#This Row],[Valor total]]/'T.C.'!$B$3</f>
        <v>1025.9954856198633</v>
      </c>
      <c r="T1599" t="s">
        <v>6</v>
      </c>
      <c r="U1599" t="s">
        <v>3</v>
      </c>
    </row>
    <row r="1600" spans="1:21" x14ac:dyDescent="0.25">
      <c r="A1600" t="s">
        <v>717</v>
      </c>
      <c r="B1600" t="str">
        <f>LEFT(Tabla1[[#This Row],[Organización compras]],2)</f>
        <v>PE</v>
      </c>
      <c r="C1600" t="s">
        <v>340</v>
      </c>
      <c r="D1600">
        <v>804</v>
      </c>
      <c r="E1600" t="str">
        <f>VLOOKUP(Tabla1[[#This Row],[Grupo de compras]],'Grupo compras'!$A$1:$B$115,2,FALSE)</f>
        <v>PE Marketing Mall</v>
      </c>
      <c r="F1600" t="s">
        <v>718</v>
      </c>
      <c r="G1600" t="str">
        <f>LEFT(Tabla1[[#This Row],[Solicitud de pedido]],2)</f>
        <v>12</v>
      </c>
      <c r="H1600" t="s">
        <v>4631</v>
      </c>
      <c r="I1600" t="s">
        <v>88</v>
      </c>
      <c r="J1600" t="s">
        <v>4632</v>
      </c>
      <c r="K1600" t="s">
        <v>4633</v>
      </c>
      <c r="L1600" s="1">
        <v>46083</v>
      </c>
      <c r="M1600" t="s">
        <v>400</v>
      </c>
      <c r="N1600" t="s">
        <v>1</v>
      </c>
      <c r="O1600" t="s">
        <v>67</v>
      </c>
      <c r="P1600" t="s">
        <v>2089</v>
      </c>
      <c r="Q1600" t="s">
        <v>2090</v>
      </c>
      <c r="R1600" s="2">
        <v>3530</v>
      </c>
      <c r="S1600" s="37">
        <f>Tabla1[[#This Row],[Valor total]]/'T.C.'!$B$2</f>
        <v>1023.1884057971014</v>
      </c>
      <c r="T1600" t="s">
        <v>2</v>
      </c>
      <c r="U1600" t="s">
        <v>3</v>
      </c>
    </row>
    <row r="1601" spans="1:21" x14ac:dyDescent="0.25">
      <c r="A1601" t="s">
        <v>19</v>
      </c>
      <c r="B1601" t="str">
        <f>LEFT(Tabla1[[#This Row],[Organización compras]],2)</f>
        <v>CL</v>
      </c>
      <c r="C1601" t="s">
        <v>339</v>
      </c>
      <c r="D1601">
        <v>602</v>
      </c>
      <c r="E1601" t="str">
        <f>VLOOKUP(Tabla1[[#This Row],[Grupo de compras]],'Grupo compras'!$A$1:$B$115,2,FALSE)</f>
        <v>CL Ops Mall</v>
      </c>
      <c r="F1601" t="s">
        <v>20</v>
      </c>
      <c r="G1601" t="str">
        <f>LEFT(Tabla1[[#This Row],[Solicitud de pedido]],2)</f>
        <v>12</v>
      </c>
      <c r="H1601" t="s">
        <v>4634</v>
      </c>
      <c r="I1601" t="s">
        <v>88</v>
      </c>
      <c r="J1601" t="s">
        <v>4635</v>
      </c>
      <c r="K1601" t="s">
        <v>4636</v>
      </c>
      <c r="L1601" s="1">
        <v>46078</v>
      </c>
      <c r="M1601" t="s">
        <v>21</v>
      </c>
      <c r="N1601" t="s">
        <v>1</v>
      </c>
      <c r="O1601" t="s">
        <v>0</v>
      </c>
      <c r="P1601" t="s">
        <v>1040</v>
      </c>
      <c r="Q1601" t="s">
        <v>1041</v>
      </c>
      <c r="R1601" s="2">
        <v>945000</v>
      </c>
      <c r="S1601" s="37">
        <f>Tabla1[[#This Row],[Valor total]]/'T.C.'!$B$3</f>
        <v>1020.5955093797588</v>
      </c>
      <c r="T1601" t="s">
        <v>6</v>
      </c>
      <c r="U1601" t="s">
        <v>3</v>
      </c>
    </row>
    <row r="1602" spans="1:21" x14ac:dyDescent="0.25">
      <c r="A1602" t="s">
        <v>883</v>
      </c>
      <c r="B1602" t="str">
        <f>LEFT(Tabla1[[#This Row],[Organización compras]],2)</f>
        <v>PE</v>
      </c>
      <c r="C1602" t="s">
        <v>681</v>
      </c>
      <c r="D1602">
        <v>802</v>
      </c>
      <c r="E1602" t="str">
        <f>VLOOKUP(Tabla1[[#This Row],[Grupo de compras]],'Grupo compras'!$A$1:$B$115,2,FALSE)</f>
        <v>PE Ops Mall</v>
      </c>
      <c r="F1602" t="s">
        <v>884</v>
      </c>
      <c r="G1602" t="str">
        <f>LEFT(Tabla1[[#This Row],[Solicitud de pedido]],2)</f>
        <v>12</v>
      </c>
      <c r="H1602" t="s">
        <v>4637</v>
      </c>
      <c r="I1602" t="s">
        <v>88</v>
      </c>
      <c r="J1602" t="s">
        <v>4638</v>
      </c>
      <c r="K1602" t="s">
        <v>4639</v>
      </c>
      <c r="L1602" s="1">
        <v>46079</v>
      </c>
      <c r="M1602" t="s">
        <v>400</v>
      </c>
      <c r="N1602" t="s">
        <v>1</v>
      </c>
      <c r="O1602" t="s">
        <v>0</v>
      </c>
      <c r="P1602" t="s">
        <v>68</v>
      </c>
      <c r="Q1602" t="s">
        <v>69</v>
      </c>
      <c r="R1602" s="2">
        <v>3520</v>
      </c>
      <c r="S1602" s="37">
        <f>Tabla1[[#This Row],[Valor total]]/'T.C.'!$B$2</f>
        <v>1020.2898550724638</v>
      </c>
      <c r="T1602" t="s">
        <v>2</v>
      </c>
      <c r="U1602" t="s">
        <v>3</v>
      </c>
    </row>
    <row r="1603" spans="1:21" x14ac:dyDescent="0.25">
      <c r="A1603" t="s">
        <v>7</v>
      </c>
      <c r="B1603" t="str">
        <f>LEFT(Tabla1[[#This Row],[Organización compras]],2)</f>
        <v>CL</v>
      </c>
      <c r="C1603" t="s">
        <v>339</v>
      </c>
      <c r="D1603">
        <v>604</v>
      </c>
      <c r="E1603" t="str">
        <f>VLOOKUP(Tabla1[[#This Row],[Grupo de compras]],'Grupo compras'!$A$1:$B$115,2,FALSE)</f>
        <v>CL Marketing Mall</v>
      </c>
      <c r="F1603" t="s">
        <v>59</v>
      </c>
      <c r="G1603" t="str">
        <f>LEFT(Tabla1[[#This Row],[Solicitud de pedido]],2)</f>
        <v>12</v>
      </c>
      <c r="H1603" t="s">
        <v>4640</v>
      </c>
      <c r="I1603" t="s">
        <v>88</v>
      </c>
      <c r="J1603" t="s">
        <v>4641</v>
      </c>
      <c r="K1603" t="s">
        <v>4642</v>
      </c>
      <c r="L1603" s="1">
        <v>46055</v>
      </c>
      <c r="M1603" t="s">
        <v>59</v>
      </c>
      <c r="N1603" t="s">
        <v>1</v>
      </c>
      <c r="O1603" t="s">
        <v>0</v>
      </c>
      <c r="P1603" t="s">
        <v>1388</v>
      </c>
      <c r="Q1603" t="s">
        <v>1389</v>
      </c>
      <c r="R1603" s="2">
        <v>943580</v>
      </c>
      <c r="S1603" s="37">
        <f>Tabla1[[#This Row],[Valor total]]/'T.C.'!$B$3</f>
        <v>1019.0619161275691</v>
      </c>
      <c r="T1603" t="s">
        <v>6</v>
      </c>
      <c r="U1603" t="s">
        <v>3</v>
      </c>
    </row>
    <row r="1604" spans="1:21" x14ac:dyDescent="0.25">
      <c r="A1604" t="s">
        <v>19</v>
      </c>
      <c r="B1604" t="str">
        <f>LEFT(Tabla1[[#This Row],[Organización compras]],2)</f>
        <v>CL</v>
      </c>
      <c r="C1604" t="s">
        <v>339</v>
      </c>
      <c r="D1604">
        <v>602</v>
      </c>
      <c r="E1604" t="str">
        <f>VLOOKUP(Tabla1[[#This Row],[Grupo de compras]],'Grupo compras'!$A$1:$B$115,2,FALSE)</f>
        <v>CL Ops Mall</v>
      </c>
      <c r="F1604" t="s">
        <v>1847</v>
      </c>
      <c r="G1604" t="str">
        <f>LEFT(Tabla1[[#This Row],[Solicitud de pedido]],2)</f>
        <v>12</v>
      </c>
      <c r="H1604" t="s">
        <v>4643</v>
      </c>
      <c r="I1604" t="s">
        <v>88</v>
      </c>
      <c r="J1604" t="s">
        <v>4644</v>
      </c>
      <c r="K1604" t="s">
        <v>4645</v>
      </c>
      <c r="L1604" s="1">
        <v>46069</v>
      </c>
      <c r="M1604" t="s">
        <v>3584</v>
      </c>
      <c r="N1604" t="s">
        <v>1</v>
      </c>
      <c r="O1604" t="s">
        <v>0</v>
      </c>
      <c r="P1604" t="s">
        <v>4646</v>
      </c>
      <c r="Q1604" t="s">
        <v>4647</v>
      </c>
      <c r="R1604" s="2">
        <v>942720</v>
      </c>
      <c r="S1604" s="37">
        <f>Tabla1[[#This Row],[Valor total]]/'T.C.'!$B$3</f>
        <v>1018.1331202142711</v>
      </c>
      <c r="T1604" t="s">
        <v>6</v>
      </c>
      <c r="U1604" t="s">
        <v>3</v>
      </c>
    </row>
    <row r="1605" spans="1:21" x14ac:dyDescent="0.25">
      <c r="A1605" t="s">
        <v>19</v>
      </c>
      <c r="B1605" t="str">
        <f>LEFT(Tabla1[[#This Row],[Organización compras]],2)</f>
        <v>CL</v>
      </c>
      <c r="C1605" t="s">
        <v>339</v>
      </c>
      <c r="D1605">
        <v>602</v>
      </c>
      <c r="E1605" t="str">
        <f>VLOOKUP(Tabla1[[#This Row],[Grupo de compras]],'Grupo compras'!$A$1:$B$115,2,FALSE)</f>
        <v>CL Ops Mall</v>
      </c>
      <c r="F1605" t="s">
        <v>1847</v>
      </c>
      <c r="G1605" t="str">
        <f>LEFT(Tabla1[[#This Row],[Solicitud de pedido]],2)</f>
        <v>12</v>
      </c>
      <c r="H1605" t="s">
        <v>4643</v>
      </c>
      <c r="I1605" t="s">
        <v>89</v>
      </c>
      <c r="J1605" t="s">
        <v>4644</v>
      </c>
      <c r="K1605" t="s">
        <v>4648</v>
      </c>
      <c r="L1605" s="1">
        <v>46069</v>
      </c>
      <c r="M1605" t="s">
        <v>3584</v>
      </c>
      <c r="N1605" t="s">
        <v>1</v>
      </c>
      <c r="O1605" t="s">
        <v>0</v>
      </c>
      <c r="P1605" t="s">
        <v>4646</v>
      </c>
      <c r="Q1605" t="s">
        <v>4647</v>
      </c>
      <c r="R1605" s="2">
        <v>942720</v>
      </c>
      <c r="S1605" s="37">
        <f>Tabla1[[#This Row],[Valor total]]/'T.C.'!$B$3</f>
        <v>1018.1331202142711</v>
      </c>
      <c r="T1605" t="s">
        <v>6</v>
      </c>
      <c r="U1605" t="s">
        <v>3</v>
      </c>
    </row>
    <row r="1606" spans="1:21" x14ac:dyDescent="0.25">
      <c r="A1606" t="s">
        <v>19</v>
      </c>
      <c r="B1606" t="str">
        <f>LEFT(Tabla1[[#This Row],[Organización compras]],2)</f>
        <v>CL</v>
      </c>
      <c r="C1606" t="s">
        <v>339</v>
      </c>
      <c r="D1606">
        <v>602</v>
      </c>
      <c r="E1606" t="str">
        <f>VLOOKUP(Tabla1[[#This Row],[Grupo de compras]],'Grupo compras'!$A$1:$B$115,2,FALSE)</f>
        <v>CL Ops Mall</v>
      </c>
      <c r="F1606" t="s">
        <v>1847</v>
      </c>
      <c r="G1606" t="str">
        <f>LEFT(Tabla1[[#This Row],[Solicitud de pedido]],2)</f>
        <v>12</v>
      </c>
      <c r="H1606" t="s">
        <v>4643</v>
      </c>
      <c r="I1606" t="s">
        <v>99</v>
      </c>
      <c r="J1606" t="s">
        <v>4644</v>
      </c>
      <c r="K1606" t="s">
        <v>4649</v>
      </c>
      <c r="L1606" s="1">
        <v>46069</v>
      </c>
      <c r="M1606" t="s">
        <v>3584</v>
      </c>
      <c r="N1606" t="s">
        <v>1</v>
      </c>
      <c r="O1606" t="s">
        <v>0</v>
      </c>
      <c r="P1606" t="s">
        <v>4646</v>
      </c>
      <c r="Q1606" t="s">
        <v>4647</v>
      </c>
      <c r="R1606" s="2">
        <v>942720</v>
      </c>
      <c r="S1606" s="37">
        <f>Tabla1[[#This Row],[Valor total]]/'T.C.'!$B$3</f>
        <v>1018.1331202142711</v>
      </c>
      <c r="T1606" t="s">
        <v>6</v>
      </c>
      <c r="U1606" t="s">
        <v>3</v>
      </c>
    </row>
    <row r="1607" spans="1:21" x14ac:dyDescent="0.25">
      <c r="A1607" t="s">
        <v>19</v>
      </c>
      <c r="B1607" t="str">
        <f>LEFT(Tabla1[[#This Row],[Organización compras]],2)</f>
        <v>CL</v>
      </c>
      <c r="C1607" t="s">
        <v>339</v>
      </c>
      <c r="D1607">
        <v>602</v>
      </c>
      <c r="E1607" t="str">
        <f>VLOOKUP(Tabla1[[#This Row],[Grupo de compras]],'Grupo compras'!$A$1:$B$115,2,FALSE)</f>
        <v>CL Ops Mall</v>
      </c>
      <c r="F1607" t="s">
        <v>1847</v>
      </c>
      <c r="G1607" t="str">
        <f>LEFT(Tabla1[[#This Row],[Solicitud de pedido]],2)</f>
        <v>12</v>
      </c>
      <c r="H1607" t="s">
        <v>4643</v>
      </c>
      <c r="I1607" t="s">
        <v>100</v>
      </c>
      <c r="J1607" t="s">
        <v>4644</v>
      </c>
      <c r="K1607" t="s">
        <v>4650</v>
      </c>
      <c r="L1607" s="1">
        <v>46069</v>
      </c>
      <c r="M1607" t="s">
        <v>3584</v>
      </c>
      <c r="N1607" t="s">
        <v>1</v>
      </c>
      <c r="O1607" t="s">
        <v>0</v>
      </c>
      <c r="P1607" t="s">
        <v>4646</v>
      </c>
      <c r="Q1607" t="s">
        <v>4647</v>
      </c>
      <c r="R1607" s="2">
        <v>942720</v>
      </c>
      <c r="S1607" s="37">
        <f>Tabla1[[#This Row],[Valor total]]/'T.C.'!$B$3</f>
        <v>1018.1331202142711</v>
      </c>
      <c r="T1607" t="s">
        <v>6</v>
      </c>
      <c r="U1607" t="s">
        <v>3</v>
      </c>
    </row>
    <row r="1608" spans="1:21" x14ac:dyDescent="0.25">
      <c r="A1608" t="s">
        <v>19</v>
      </c>
      <c r="B1608" t="str">
        <f>LEFT(Tabla1[[#This Row],[Organización compras]],2)</f>
        <v>CL</v>
      </c>
      <c r="C1608" t="s">
        <v>339</v>
      </c>
      <c r="D1608">
        <v>602</v>
      </c>
      <c r="E1608" t="str">
        <f>VLOOKUP(Tabla1[[#This Row],[Grupo de compras]],'Grupo compras'!$A$1:$B$115,2,FALSE)</f>
        <v>CL Ops Mall</v>
      </c>
      <c r="F1608" t="s">
        <v>1847</v>
      </c>
      <c r="G1608" t="str">
        <f>LEFT(Tabla1[[#This Row],[Solicitud de pedido]],2)</f>
        <v>12</v>
      </c>
      <c r="H1608" t="s">
        <v>4643</v>
      </c>
      <c r="I1608" t="s">
        <v>101</v>
      </c>
      <c r="J1608" t="s">
        <v>4644</v>
      </c>
      <c r="K1608" t="s">
        <v>4651</v>
      </c>
      <c r="L1608" s="1">
        <v>46069</v>
      </c>
      <c r="M1608" t="s">
        <v>3584</v>
      </c>
      <c r="N1608" t="s">
        <v>1</v>
      </c>
      <c r="O1608" t="s">
        <v>0</v>
      </c>
      <c r="P1608" t="s">
        <v>4646</v>
      </c>
      <c r="Q1608" t="s">
        <v>4647</v>
      </c>
      <c r="R1608" s="2">
        <v>942720</v>
      </c>
      <c r="S1608" s="37">
        <f>Tabla1[[#This Row],[Valor total]]/'T.C.'!$B$3</f>
        <v>1018.1331202142711</v>
      </c>
      <c r="T1608" t="s">
        <v>6</v>
      </c>
      <c r="U1608" t="s">
        <v>3</v>
      </c>
    </row>
    <row r="1609" spans="1:21" x14ac:dyDescent="0.25">
      <c r="A1609" t="s">
        <v>19</v>
      </c>
      <c r="B1609" t="str">
        <f>LEFT(Tabla1[[#This Row],[Organización compras]],2)</f>
        <v>CL</v>
      </c>
      <c r="C1609" t="s">
        <v>339</v>
      </c>
      <c r="D1609">
        <v>602</v>
      </c>
      <c r="E1609" t="str">
        <f>VLOOKUP(Tabla1[[#This Row],[Grupo de compras]],'Grupo compras'!$A$1:$B$115,2,FALSE)</f>
        <v>CL Ops Mall</v>
      </c>
      <c r="F1609" t="s">
        <v>1847</v>
      </c>
      <c r="G1609" t="str">
        <f>LEFT(Tabla1[[#This Row],[Solicitud de pedido]],2)</f>
        <v>12</v>
      </c>
      <c r="H1609" t="s">
        <v>4643</v>
      </c>
      <c r="I1609" t="s">
        <v>102</v>
      </c>
      <c r="J1609" t="s">
        <v>4644</v>
      </c>
      <c r="K1609" t="s">
        <v>4652</v>
      </c>
      <c r="L1609" s="1">
        <v>46069</v>
      </c>
      <c r="M1609" t="s">
        <v>3584</v>
      </c>
      <c r="N1609" t="s">
        <v>1</v>
      </c>
      <c r="O1609" t="s">
        <v>0</v>
      </c>
      <c r="P1609" t="s">
        <v>4646</v>
      </c>
      <c r="Q1609" t="s">
        <v>4647</v>
      </c>
      <c r="R1609" s="2">
        <v>942720</v>
      </c>
      <c r="S1609" s="37">
        <f>Tabla1[[#This Row],[Valor total]]/'T.C.'!$B$3</f>
        <v>1018.1331202142711</v>
      </c>
      <c r="T1609" t="s">
        <v>6</v>
      </c>
      <c r="U1609" t="s">
        <v>3</v>
      </c>
    </row>
    <row r="1610" spans="1:21" x14ac:dyDescent="0.25">
      <c r="A1610" t="s">
        <v>19</v>
      </c>
      <c r="B1610" t="str">
        <f>LEFT(Tabla1[[#This Row],[Organización compras]],2)</f>
        <v>CL</v>
      </c>
      <c r="C1610" t="s">
        <v>339</v>
      </c>
      <c r="D1610">
        <v>602</v>
      </c>
      <c r="E1610" t="str">
        <f>VLOOKUP(Tabla1[[#This Row],[Grupo de compras]],'Grupo compras'!$A$1:$B$115,2,FALSE)</f>
        <v>CL Ops Mall</v>
      </c>
      <c r="F1610" t="s">
        <v>1847</v>
      </c>
      <c r="G1610" t="str">
        <f>LEFT(Tabla1[[#This Row],[Solicitud de pedido]],2)</f>
        <v>12</v>
      </c>
      <c r="H1610" t="s">
        <v>4643</v>
      </c>
      <c r="I1610" t="s">
        <v>103</v>
      </c>
      <c r="J1610" t="s">
        <v>4644</v>
      </c>
      <c r="K1610" t="s">
        <v>4653</v>
      </c>
      <c r="L1610" s="1">
        <v>46069</v>
      </c>
      <c r="M1610" t="s">
        <v>3584</v>
      </c>
      <c r="N1610" t="s">
        <v>1</v>
      </c>
      <c r="O1610" t="s">
        <v>0</v>
      </c>
      <c r="P1610" t="s">
        <v>4646</v>
      </c>
      <c r="Q1610" t="s">
        <v>4647</v>
      </c>
      <c r="R1610" s="2">
        <v>942720</v>
      </c>
      <c r="S1610" s="37">
        <f>Tabla1[[#This Row],[Valor total]]/'T.C.'!$B$3</f>
        <v>1018.1331202142711</v>
      </c>
      <c r="T1610" t="s">
        <v>6</v>
      </c>
      <c r="U1610" t="s">
        <v>3</v>
      </c>
    </row>
    <row r="1611" spans="1:21" x14ac:dyDescent="0.25">
      <c r="A1611" t="s">
        <v>19</v>
      </c>
      <c r="B1611" t="str">
        <f>LEFT(Tabla1[[#This Row],[Organización compras]],2)</f>
        <v>CL</v>
      </c>
      <c r="C1611" t="s">
        <v>339</v>
      </c>
      <c r="D1611">
        <v>602</v>
      </c>
      <c r="E1611" t="str">
        <f>VLOOKUP(Tabla1[[#This Row],[Grupo de compras]],'Grupo compras'!$A$1:$B$115,2,FALSE)</f>
        <v>CL Ops Mall</v>
      </c>
      <c r="F1611" t="s">
        <v>1847</v>
      </c>
      <c r="G1611" t="str">
        <f>LEFT(Tabla1[[#This Row],[Solicitud de pedido]],2)</f>
        <v>12</v>
      </c>
      <c r="H1611" t="s">
        <v>4643</v>
      </c>
      <c r="I1611" t="s">
        <v>104</v>
      </c>
      <c r="J1611" t="s">
        <v>4644</v>
      </c>
      <c r="K1611" t="s">
        <v>4654</v>
      </c>
      <c r="L1611" s="1">
        <v>46069</v>
      </c>
      <c r="M1611" t="s">
        <v>3584</v>
      </c>
      <c r="N1611" t="s">
        <v>1</v>
      </c>
      <c r="O1611" t="s">
        <v>0</v>
      </c>
      <c r="P1611" t="s">
        <v>4646</v>
      </c>
      <c r="Q1611" t="s">
        <v>4647</v>
      </c>
      <c r="R1611" s="2">
        <v>942720</v>
      </c>
      <c r="S1611" s="37">
        <f>Tabla1[[#This Row],[Valor total]]/'T.C.'!$B$3</f>
        <v>1018.1331202142711</v>
      </c>
      <c r="T1611" t="s">
        <v>6</v>
      </c>
      <c r="U1611" t="s">
        <v>3</v>
      </c>
    </row>
    <row r="1612" spans="1:21" x14ac:dyDescent="0.25">
      <c r="A1612" t="s">
        <v>19</v>
      </c>
      <c r="B1612" t="str">
        <f>LEFT(Tabla1[[#This Row],[Organización compras]],2)</f>
        <v>CL</v>
      </c>
      <c r="C1612" t="s">
        <v>339</v>
      </c>
      <c r="D1612">
        <v>602</v>
      </c>
      <c r="E1612" t="str">
        <f>VLOOKUP(Tabla1[[#This Row],[Grupo de compras]],'Grupo compras'!$A$1:$B$115,2,FALSE)</f>
        <v>CL Ops Mall</v>
      </c>
      <c r="F1612" t="s">
        <v>1847</v>
      </c>
      <c r="G1612" t="str">
        <f>LEFT(Tabla1[[#This Row],[Solicitud de pedido]],2)</f>
        <v>12</v>
      </c>
      <c r="H1612" t="s">
        <v>4643</v>
      </c>
      <c r="I1612" t="s">
        <v>105</v>
      </c>
      <c r="J1612" t="s">
        <v>4644</v>
      </c>
      <c r="K1612" t="s">
        <v>4655</v>
      </c>
      <c r="L1612" s="1">
        <v>46069</v>
      </c>
      <c r="M1612" t="s">
        <v>3584</v>
      </c>
      <c r="N1612" t="s">
        <v>1</v>
      </c>
      <c r="O1612" t="s">
        <v>0</v>
      </c>
      <c r="P1612" t="s">
        <v>4646</v>
      </c>
      <c r="Q1612" t="s">
        <v>4647</v>
      </c>
      <c r="R1612" s="2">
        <v>942720</v>
      </c>
      <c r="S1612" s="37">
        <f>Tabla1[[#This Row],[Valor total]]/'T.C.'!$B$3</f>
        <v>1018.1331202142711</v>
      </c>
      <c r="T1612" t="s">
        <v>6</v>
      </c>
      <c r="U1612" t="s">
        <v>3</v>
      </c>
    </row>
    <row r="1613" spans="1:21" x14ac:dyDescent="0.25">
      <c r="A1613" t="s">
        <v>19</v>
      </c>
      <c r="B1613" t="str">
        <f>LEFT(Tabla1[[#This Row],[Organización compras]],2)</f>
        <v>CL</v>
      </c>
      <c r="C1613" t="s">
        <v>339</v>
      </c>
      <c r="D1613">
        <v>602</v>
      </c>
      <c r="E1613" t="str">
        <f>VLOOKUP(Tabla1[[#This Row],[Grupo de compras]],'Grupo compras'!$A$1:$B$115,2,FALSE)</f>
        <v>CL Ops Mall</v>
      </c>
      <c r="F1613" t="s">
        <v>1847</v>
      </c>
      <c r="G1613" t="str">
        <f>LEFT(Tabla1[[#This Row],[Solicitud de pedido]],2)</f>
        <v>12</v>
      </c>
      <c r="H1613" t="s">
        <v>4643</v>
      </c>
      <c r="I1613" t="s">
        <v>106</v>
      </c>
      <c r="J1613" t="s">
        <v>4644</v>
      </c>
      <c r="K1613" t="s">
        <v>4656</v>
      </c>
      <c r="L1613" s="1">
        <v>46069</v>
      </c>
      <c r="M1613" t="s">
        <v>3584</v>
      </c>
      <c r="N1613" t="s">
        <v>1</v>
      </c>
      <c r="O1613" t="s">
        <v>0</v>
      </c>
      <c r="P1613" t="s">
        <v>4646</v>
      </c>
      <c r="Q1613" t="s">
        <v>4647</v>
      </c>
      <c r="R1613" s="2">
        <v>942720</v>
      </c>
      <c r="S1613" s="37">
        <f>Tabla1[[#This Row],[Valor total]]/'T.C.'!$B$3</f>
        <v>1018.1331202142711</v>
      </c>
      <c r="T1613" t="s">
        <v>6</v>
      </c>
      <c r="U1613" t="s">
        <v>3</v>
      </c>
    </row>
    <row r="1614" spans="1:21" x14ac:dyDescent="0.25">
      <c r="A1614" t="s">
        <v>19</v>
      </c>
      <c r="B1614" t="str">
        <f>LEFT(Tabla1[[#This Row],[Organización compras]],2)</f>
        <v>CL</v>
      </c>
      <c r="C1614" t="s">
        <v>339</v>
      </c>
      <c r="D1614">
        <v>602</v>
      </c>
      <c r="E1614" t="str">
        <f>VLOOKUP(Tabla1[[#This Row],[Grupo de compras]],'Grupo compras'!$A$1:$B$115,2,FALSE)</f>
        <v>CL Ops Mall</v>
      </c>
      <c r="F1614" t="s">
        <v>1847</v>
      </c>
      <c r="G1614" t="str">
        <f>LEFT(Tabla1[[#This Row],[Solicitud de pedido]],2)</f>
        <v>12</v>
      </c>
      <c r="H1614" t="s">
        <v>4643</v>
      </c>
      <c r="I1614" t="s">
        <v>107</v>
      </c>
      <c r="J1614" t="s">
        <v>4644</v>
      </c>
      <c r="K1614" t="s">
        <v>4657</v>
      </c>
      <c r="L1614" s="1">
        <v>46069</v>
      </c>
      <c r="M1614" t="s">
        <v>3584</v>
      </c>
      <c r="N1614" t="s">
        <v>1</v>
      </c>
      <c r="O1614" t="s">
        <v>0</v>
      </c>
      <c r="P1614" t="s">
        <v>4646</v>
      </c>
      <c r="Q1614" t="s">
        <v>4647</v>
      </c>
      <c r="R1614" s="2">
        <v>942720</v>
      </c>
      <c r="S1614" s="37">
        <f>Tabla1[[#This Row],[Valor total]]/'T.C.'!$B$3</f>
        <v>1018.1331202142711</v>
      </c>
      <c r="T1614" t="s">
        <v>6</v>
      </c>
      <c r="U1614" t="s">
        <v>3</v>
      </c>
    </row>
    <row r="1615" spans="1:21" x14ac:dyDescent="0.25">
      <c r="A1615" t="s">
        <v>19</v>
      </c>
      <c r="B1615" t="str">
        <f>LEFT(Tabla1[[#This Row],[Organización compras]],2)</f>
        <v>CL</v>
      </c>
      <c r="C1615" t="s">
        <v>339</v>
      </c>
      <c r="D1615">
        <v>602</v>
      </c>
      <c r="E1615" t="str">
        <f>VLOOKUP(Tabla1[[#This Row],[Grupo de compras]],'Grupo compras'!$A$1:$B$115,2,FALSE)</f>
        <v>CL Ops Mall</v>
      </c>
      <c r="F1615" t="s">
        <v>1847</v>
      </c>
      <c r="G1615" t="str">
        <f>LEFT(Tabla1[[#This Row],[Solicitud de pedido]],2)</f>
        <v>12</v>
      </c>
      <c r="H1615" t="s">
        <v>4643</v>
      </c>
      <c r="I1615" t="s">
        <v>1502</v>
      </c>
      <c r="J1615" t="s">
        <v>4644</v>
      </c>
      <c r="K1615" t="s">
        <v>4658</v>
      </c>
      <c r="L1615" s="1">
        <v>46069</v>
      </c>
      <c r="M1615" t="s">
        <v>3584</v>
      </c>
      <c r="N1615" t="s">
        <v>1</v>
      </c>
      <c r="O1615" t="s">
        <v>0</v>
      </c>
      <c r="P1615" t="s">
        <v>4646</v>
      </c>
      <c r="Q1615" t="s">
        <v>4647</v>
      </c>
      <c r="R1615" s="2">
        <v>942720</v>
      </c>
      <c r="S1615" s="37">
        <f>Tabla1[[#This Row],[Valor total]]/'T.C.'!$B$3</f>
        <v>1018.1331202142711</v>
      </c>
      <c r="T1615" t="s">
        <v>6</v>
      </c>
      <c r="U1615" t="s">
        <v>3</v>
      </c>
    </row>
    <row r="1616" spans="1:21" x14ac:dyDescent="0.25">
      <c r="A1616" t="s">
        <v>364</v>
      </c>
      <c r="B1616" t="str">
        <f>LEFT(Tabla1[[#This Row],[Organización compras]],2)</f>
        <v>PE</v>
      </c>
      <c r="C1616" t="s">
        <v>340</v>
      </c>
      <c r="D1616">
        <v>805</v>
      </c>
      <c r="E1616" t="str">
        <f>VLOOKUP(Tabla1[[#This Row],[Grupo de compras]],'Grupo compras'!$A$1:$B$115,2,FALSE)</f>
        <v>PE Gcia InfrayDes</v>
      </c>
      <c r="F1616" t="s">
        <v>933</v>
      </c>
      <c r="G1616" t="str">
        <f>LEFT(Tabla1[[#This Row],[Solicitud de pedido]],2)</f>
        <v>12</v>
      </c>
      <c r="H1616" t="s">
        <v>4659</v>
      </c>
      <c r="I1616" t="s">
        <v>88</v>
      </c>
      <c r="J1616" t="s">
        <v>4660</v>
      </c>
      <c r="K1616" t="s">
        <v>4661</v>
      </c>
      <c r="L1616" s="1">
        <v>46072</v>
      </c>
      <c r="M1616" t="s">
        <v>400</v>
      </c>
      <c r="N1616" t="s">
        <v>1</v>
      </c>
      <c r="O1616" t="s">
        <v>0</v>
      </c>
      <c r="P1616" t="s">
        <v>4662</v>
      </c>
      <c r="Q1616" t="s">
        <v>4663</v>
      </c>
      <c r="R1616" s="2">
        <v>3500</v>
      </c>
      <c r="S1616" s="37">
        <f>Tabla1[[#This Row],[Valor total]]/'T.C.'!$B$2</f>
        <v>1014.4927536231884</v>
      </c>
      <c r="T1616" t="s">
        <v>2</v>
      </c>
      <c r="U1616" t="s">
        <v>3</v>
      </c>
    </row>
    <row r="1617" spans="1:21" x14ac:dyDescent="0.25">
      <c r="A1617" t="s">
        <v>1498</v>
      </c>
      <c r="B1617" t="str">
        <f>LEFT(Tabla1[[#This Row],[Organización compras]],2)</f>
        <v>PE</v>
      </c>
      <c r="C1617" t="s">
        <v>340</v>
      </c>
      <c r="D1617">
        <v>803</v>
      </c>
      <c r="E1617" t="str">
        <f>VLOOKUP(Tabla1[[#This Row],[Grupo de compras]],'Grupo compras'!$A$1:$B$115,2,FALSE)</f>
        <v>PE Ops Out/Strips</v>
      </c>
      <c r="F1617" t="s">
        <v>926</v>
      </c>
      <c r="G1617" t="str">
        <f>LEFT(Tabla1[[#This Row],[Solicitud de pedido]],2)</f>
        <v>12</v>
      </c>
      <c r="H1617" t="s">
        <v>4664</v>
      </c>
      <c r="I1617" t="s">
        <v>88</v>
      </c>
      <c r="J1617" t="s">
        <v>4665</v>
      </c>
      <c r="K1617" t="s">
        <v>4666</v>
      </c>
      <c r="L1617" s="1">
        <v>46070</v>
      </c>
      <c r="M1617" t="s">
        <v>930</v>
      </c>
      <c r="N1617" t="s">
        <v>1</v>
      </c>
      <c r="O1617" t="s">
        <v>0</v>
      </c>
      <c r="P1617" t="s">
        <v>4384</v>
      </c>
      <c r="Q1617" t="s">
        <v>4385</v>
      </c>
      <c r="R1617" s="2">
        <v>3500</v>
      </c>
      <c r="S1617" s="37">
        <f>Tabla1[[#This Row],[Valor total]]/'T.C.'!$B$2</f>
        <v>1014.4927536231884</v>
      </c>
      <c r="T1617" t="s">
        <v>2</v>
      </c>
      <c r="U1617" t="s">
        <v>3</v>
      </c>
    </row>
    <row r="1618" spans="1:21" x14ac:dyDescent="0.25">
      <c r="A1618" t="s">
        <v>12</v>
      </c>
      <c r="B1618" t="str">
        <f>LEFT(Tabla1[[#This Row],[Organización compras]],2)</f>
        <v>PE</v>
      </c>
      <c r="C1618" t="s">
        <v>340</v>
      </c>
      <c r="D1618">
        <v>804</v>
      </c>
      <c r="E1618" t="str">
        <f>VLOOKUP(Tabla1[[#This Row],[Grupo de compras]],'Grupo compras'!$A$1:$B$115,2,FALSE)</f>
        <v>PE Marketing Mall</v>
      </c>
      <c r="F1618" t="s">
        <v>1158</v>
      </c>
      <c r="G1618" t="str">
        <f>LEFT(Tabla1[[#This Row],[Solicitud de pedido]],2)</f>
        <v>12</v>
      </c>
      <c r="H1618" t="s">
        <v>4667</v>
      </c>
      <c r="I1618" t="s">
        <v>88</v>
      </c>
      <c r="J1618" t="s">
        <v>4668</v>
      </c>
      <c r="K1618" t="s">
        <v>4669</v>
      </c>
      <c r="L1618" s="1">
        <v>46080</v>
      </c>
      <c r="M1618" t="s">
        <v>1158</v>
      </c>
      <c r="N1618" t="s">
        <v>1</v>
      </c>
      <c r="O1618" t="s">
        <v>0</v>
      </c>
      <c r="P1618" t="s">
        <v>2596</v>
      </c>
      <c r="Q1618" t="s">
        <v>2597</v>
      </c>
      <c r="R1618" s="2">
        <v>3500</v>
      </c>
      <c r="S1618" s="37">
        <f>Tabla1[[#This Row],[Valor total]]/'T.C.'!$B$2</f>
        <v>1014.4927536231884</v>
      </c>
      <c r="T1618" t="s">
        <v>2</v>
      </c>
      <c r="U1618" t="s">
        <v>3</v>
      </c>
    </row>
    <row r="1619" spans="1:21" x14ac:dyDescent="0.25">
      <c r="A1619" t="s">
        <v>3346</v>
      </c>
      <c r="B1619" t="str">
        <f>LEFT(Tabla1[[#This Row],[Organización compras]],2)</f>
        <v>PE</v>
      </c>
      <c r="C1619" t="s">
        <v>681</v>
      </c>
      <c r="D1619">
        <v>802</v>
      </c>
      <c r="E1619" t="str">
        <f>VLOOKUP(Tabla1[[#This Row],[Grupo de compras]],'Grupo compras'!$A$1:$B$115,2,FALSE)</f>
        <v>PE Ops Mall</v>
      </c>
      <c r="F1619" t="s">
        <v>1240</v>
      </c>
      <c r="H1619" t="s">
        <v>12208</v>
      </c>
      <c r="I1619" t="s">
        <v>88</v>
      </c>
      <c r="J1619" t="s">
        <v>12209</v>
      </c>
      <c r="K1619" t="s">
        <v>12210</v>
      </c>
      <c r="L1619" s="1">
        <v>46097</v>
      </c>
      <c r="M1619" t="s">
        <v>11982</v>
      </c>
      <c r="N1619" t="s">
        <v>1</v>
      </c>
      <c r="O1619" t="s">
        <v>5</v>
      </c>
      <c r="P1619" t="s">
        <v>2873</v>
      </c>
      <c r="Q1619" t="s">
        <v>2874</v>
      </c>
      <c r="R1619" s="2">
        <v>3500</v>
      </c>
      <c r="S1619" s="37">
        <f>Tabla1[[#This Row],[Valor total]]/'T.C.'!$B$2</f>
        <v>1014.4927536231884</v>
      </c>
      <c r="T1619" t="s">
        <v>2</v>
      </c>
      <c r="U1619" t="s">
        <v>3</v>
      </c>
    </row>
    <row r="1620" spans="1:21" x14ac:dyDescent="0.25">
      <c r="A1620" t="s">
        <v>925</v>
      </c>
      <c r="B1620" t="str">
        <f>LEFT(Tabla1[[#This Row],[Organización compras]],2)</f>
        <v>PE</v>
      </c>
      <c r="C1620" t="s">
        <v>340</v>
      </c>
      <c r="D1620">
        <v>804</v>
      </c>
      <c r="E1620" t="str">
        <f>VLOOKUP(Tabla1[[#This Row],[Grupo de compras]],'Grupo compras'!$A$1:$B$115,2,FALSE)</f>
        <v>PE Marketing Mall</v>
      </c>
      <c r="F1620" t="s">
        <v>2885</v>
      </c>
      <c r="G1620" t="str">
        <f>LEFT(Tabla1[[#This Row],[Solicitud de pedido]],2)</f>
        <v>12</v>
      </c>
      <c r="H1620" t="s">
        <v>4670</v>
      </c>
      <c r="I1620" t="s">
        <v>88</v>
      </c>
      <c r="J1620" t="s">
        <v>4671</v>
      </c>
      <c r="K1620" t="s">
        <v>4672</v>
      </c>
      <c r="L1620" s="1">
        <v>46076</v>
      </c>
      <c r="M1620" t="s">
        <v>400</v>
      </c>
      <c r="N1620" t="s">
        <v>1</v>
      </c>
      <c r="O1620" t="s">
        <v>67</v>
      </c>
      <c r="P1620" t="s">
        <v>2596</v>
      </c>
      <c r="Q1620" t="s">
        <v>2597</v>
      </c>
      <c r="R1620" s="2">
        <v>3498.5</v>
      </c>
      <c r="S1620" s="37">
        <f>Tabla1[[#This Row],[Valor total]]/'T.C.'!$B$2</f>
        <v>1014.0579710144928</v>
      </c>
      <c r="T1620" t="s">
        <v>2</v>
      </c>
      <c r="U1620" t="s">
        <v>3</v>
      </c>
    </row>
    <row r="1621" spans="1:21" x14ac:dyDescent="0.25">
      <c r="A1621" t="s">
        <v>61</v>
      </c>
      <c r="B1621" t="str">
        <f>LEFT(Tabla1[[#This Row],[Organización compras]],2)</f>
        <v>CO</v>
      </c>
      <c r="C1621" t="s">
        <v>338</v>
      </c>
      <c r="D1621">
        <v>703</v>
      </c>
      <c r="E1621" t="str">
        <f>VLOOKUP(Tabla1[[#This Row],[Grupo de compras]],'Grupo compras'!$A$1:$B$115,2,FALSE)</f>
        <v>CO Ops Out/Strip</v>
      </c>
      <c r="F1621" t="s">
        <v>62</v>
      </c>
      <c r="G1621" t="str">
        <f>LEFT(Tabla1[[#This Row],[Solicitud de pedido]],2)</f>
        <v>12</v>
      </c>
      <c r="H1621" t="s">
        <v>302</v>
      </c>
      <c r="I1621" t="s">
        <v>89</v>
      </c>
      <c r="J1621" t="s">
        <v>303</v>
      </c>
      <c r="K1621" t="s">
        <v>304</v>
      </c>
      <c r="L1621" s="1">
        <v>46083</v>
      </c>
      <c r="M1621" t="s">
        <v>62</v>
      </c>
      <c r="N1621" t="s">
        <v>1</v>
      </c>
      <c r="O1621" t="s">
        <v>0</v>
      </c>
      <c r="P1621" t="s">
        <v>232</v>
      </c>
      <c r="Q1621" t="s">
        <v>233</v>
      </c>
      <c r="R1621" s="2">
        <v>3720546</v>
      </c>
      <c r="S1621" s="37">
        <f>Tabla1[[#This Row],[Valor total]]/'T.C.'!$B$5</f>
        <v>1011.5676998368679</v>
      </c>
      <c r="T1621" t="s">
        <v>18</v>
      </c>
      <c r="U1621" t="s">
        <v>3</v>
      </c>
    </row>
    <row r="1622" spans="1:21" x14ac:dyDescent="0.25">
      <c r="A1622" t="s">
        <v>373</v>
      </c>
      <c r="B1622" t="str">
        <f>LEFT(Tabla1[[#This Row],[Organización compras]],2)</f>
        <v>PE</v>
      </c>
      <c r="C1622" t="s">
        <v>340</v>
      </c>
      <c r="D1622">
        <v>810</v>
      </c>
      <c r="E1622" t="str">
        <f>VLOOKUP(Tabla1[[#This Row],[Grupo de compras]],'Grupo compras'!$A$1:$B$115,2,FALSE)</f>
        <v>PE Área Personas</v>
      </c>
      <c r="F1622" t="s">
        <v>2647</v>
      </c>
      <c r="G1622" t="str">
        <f>LEFT(Tabla1[[#This Row],[Solicitud de pedido]],2)</f>
        <v>12</v>
      </c>
      <c r="H1622" t="s">
        <v>4673</v>
      </c>
      <c r="I1622" t="s">
        <v>88</v>
      </c>
      <c r="J1622" t="s">
        <v>4674</v>
      </c>
      <c r="K1622" t="s">
        <v>4675</v>
      </c>
      <c r="L1622" s="1">
        <v>46066</v>
      </c>
      <c r="M1622" t="s">
        <v>2647</v>
      </c>
      <c r="N1622" t="s">
        <v>1</v>
      </c>
      <c r="O1622" t="s">
        <v>0</v>
      </c>
      <c r="P1622" t="s">
        <v>4277</v>
      </c>
      <c r="Q1622" t="s">
        <v>4278</v>
      </c>
      <c r="R1622" s="2">
        <v>3465</v>
      </c>
      <c r="S1622" s="37">
        <f>Tabla1[[#This Row],[Valor total]]/'T.C.'!$B$2</f>
        <v>1004.3478260869565</v>
      </c>
      <c r="T1622" t="s">
        <v>2</v>
      </c>
      <c r="U1622" t="s">
        <v>3</v>
      </c>
    </row>
    <row r="1623" spans="1:21" x14ac:dyDescent="0.25">
      <c r="A1623" t="s">
        <v>1239</v>
      </c>
      <c r="B1623" t="str">
        <f>LEFT(Tabla1[[#This Row],[Organización compras]],2)</f>
        <v>PE</v>
      </c>
      <c r="C1623" t="s">
        <v>340</v>
      </c>
      <c r="D1623">
        <v>802</v>
      </c>
      <c r="E1623" t="str">
        <f>VLOOKUP(Tabla1[[#This Row],[Grupo de compras]],'Grupo compras'!$A$1:$B$115,2,FALSE)</f>
        <v>PE Ops Mall</v>
      </c>
      <c r="F1623" t="s">
        <v>4361</v>
      </c>
      <c r="G1623" t="str">
        <f>LEFT(Tabla1[[#This Row],[Solicitud de pedido]],2)</f>
        <v>12</v>
      </c>
      <c r="H1623" t="s">
        <v>4676</v>
      </c>
      <c r="I1623" t="s">
        <v>88</v>
      </c>
      <c r="J1623" t="s">
        <v>4677</v>
      </c>
      <c r="K1623" t="s">
        <v>4678</v>
      </c>
      <c r="L1623" s="1">
        <v>46084</v>
      </c>
      <c r="M1623" t="s">
        <v>556</v>
      </c>
      <c r="N1623" t="s">
        <v>1</v>
      </c>
      <c r="O1623" t="s">
        <v>5</v>
      </c>
      <c r="P1623" t="s">
        <v>4365</v>
      </c>
      <c r="Q1623" t="s">
        <v>4366</v>
      </c>
      <c r="R1623" s="2">
        <v>3464</v>
      </c>
      <c r="S1623" s="37">
        <f>Tabla1[[#This Row],[Valor total]]/'T.C.'!$B$2</f>
        <v>1004.0579710144928</v>
      </c>
      <c r="T1623" t="s">
        <v>2</v>
      </c>
      <c r="U1623" t="s">
        <v>3</v>
      </c>
    </row>
    <row r="1624" spans="1:21" x14ac:dyDescent="0.25">
      <c r="A1624" t="s">
        <v>19</v>
      </c>
      <c r="B1624" t="str">
        <f>LEFT(Tabla1[[#This Row],[Organización compras]],2)</f>
        <v>CL</v>
      </c>
      <c r="C1624" t="s">
        <v>339</v>
      </c>
      <c r="D1624">
        <v>602</v>
      </c>
      <c r="E1624" t="str">
        <f>VLOOKUP(Tabla1[[#This Row],[Grupo de compras]],'Grupo compras'!$A$1:$B$115,2,FALSE)</f>
        <v>CL Ops Mall</v>
      </c>
      <c r="F1624" t="s">
        <v>20</v>
      </c>
      <c r="G1624" t="str">
        <f>LEFT(Tabla1[[#This Row],[Solicitud de pedido]],2)</f>
        <v>12</v>
      </c>
      <c r="H1624" t="s">
        <v>4679</v>
      </c>
      <c r="I1624" t="s">
        <v>88</v>
      </c>
      <c r="J1624" t="s">
        <v>4680</v>
      </c>
      <c r="K1624" t="s">
        <v>4681</v>
      </c>
      <c r="L1624" s="1">
        <v>46069</v>
      </c>
      <c r="M1624" t="s">
        <v>3584</v>
      </c>
      <c r="N1624" t="s">
        <v>1</v>
      </c>
      <c r="O1624" t="s">
        <v>0</v>
      </c>
      <c r="P1624" t="s">
        <v>4505</v>
      </c>
      <c r="Q1624" t="s">
        <v>4506</v>
      </c>
      <c r="R1624" s="2">
        <v>929122</v>
      </c>
      <c r="S1624" s="37">
        <f>Tabla1[[#This Row],[Valor total]]/'T.C.'!$B$3</f>
        <v>1003.4473448316828</v>
      </c>
      <c r="T1624" t="s">
        <v>6</v>
      </c>
      <c r="U1624" t="s">
        <v>3</v>
      </c>
    </row>
    <row r="1625" spans="1:21" x14ac:dyDescent="0.25">
      <c r="A1625" t="s">
        <v>1498</v>
      </c>
      <c r="B1625" t="str">
        <f>LEFT(Tabla1[[#This Row],[Organización compras]],2)</f>
        <v>PE</v>
      </c>
      <c r="C1625" t="s">
        <v>340</v>
      </c>
      <c r="D1625">
        <v>803</v>
      </c>
      <c r="E1625" t="str">
        <f>VLOOKUP(Tabla1[[#This Row],[Grupo de compras]],'Grupo compras'!$A$1:$B$115,2,FALSE)</f>
        <v>PE Ops Out/Strips</v>
      </c>
      <c r="F1625" t="s">
        <v>926</v>
      </c>
      <c r="G1625" t="str">
        <f>LEFT(Tabla1[[#This Row],[Solicitud de pedido]],2)</f>
        <v>13</v>
      </c>
      <c r="H1625" t="s">
        <v>2406</v>
      </c>
      <c r="I1625" t="s">
        <v>88</v>
      </c>
      <c r="J1625" t="s">
        <v>2407</v>
      </c>
      <c r="K1625" t="s">
        <v>4682</v>
      </c>
      <c r="L1625" s="1">
        <v>46043</v>
      </c>
      <c r="M1625" t="s">
        <v>930</v>
      </c>
      <c r="N1625" t="s">
        <v>45</v>
      </c>
      <c r="O1625" t="s">
        <v>0</v>
      </c>
      <c r="P1625" t="s">
        <v>535</v>
      </c>
      <c r="Q1625" t="s">
        <v>536</v>
      </c>
      <c r="R1625" s="2">
        <v>3456</v>
      </c>
      <c r="S1625" s="37">
        <f>Tabla1[[#This Row],[Valor total]]/'T.C.'!$B$2</f>
        <v>1001.7391304347825</v>
      </c>
      <c r="T1625" t="s">
        <v>2</v>
      </c>
      <c r="U1625" t="s">
        <v>3</v>
      </c>
    </row>
    <row r="1626" spans="1:21" x14ac:dyDescent="0.25">
      <c r="A1626" t="s">
        <v>4</v>
      </c>
      <c r="B1626" t="str">
        <f>LEFT(Tabla1[[#This Row],[Organización compras]],2)</f>
        <v>CL</v>
      </c>
      <c r="C1626" t="s">
        <v>339</v>
      </c>
      <c r="D1626">
        <v>604</v>
      </c>
      <c r="E1626" t="str">
        <f>VLOOKUP(Tabla1[[#This Row],[Grupo de compras]],'Grupo compras'!$A$1:$B$115,2,FALSE)</f>
        <v>CL Marketing Mall</v>
      </c>
      <c r="F1626" t="s">
        <v>60</v>
      </c>
      <c r="G1626" t="str">
        <f>LEFT(Tabla1[[#This Row],[Solicitud de pedido]],2)</f>
        <v>12</v>
      </c>
      <c r="H1626" t="s">
        <v>4683</v>
      </c>
      <c r="I1626" t="s">
        <v>88</v>
      </c>
      <c r="J1626" t="s">
        <v>4684</v>
      </c>
      <c r="K1626" t="s">
        <v>4685</v>
      </c>
      <c r="L1626" s="1">
        <v>46044</v>
      </c>
      <c r="M1626" t="s">
        <v>60</v>
      </c>
      <c r="N1626" t="s">
        <v>1</v>
      </c>
      <c r="O1626" t="s">
        <v>0</v>
      </c>
      <c r="P1626" t="s">
        <v>4686</v>
      </c>
      <c r="Q1626" t="s">
        <v>4687</v>
      </c>
      <c r="R1626" s="2">
        <v>24</v>
      </c>
      <c r="S1626" s="37">
        <f>Tabla1[[#This Row],[Valor total]]/'T.C.'!$B$4</f>
        <v>1000</v>
      </c>
      <c r="T1626" t="s">
        <v>11</v>
      </c>
      <c r="U1626" t="s">
        <v>3</v>
      </c>
    </row>
    <row r="1627" spans="1:21" x14ac:dyDescent="0.25">
      <c r="A1627" t="s">
        <v>7</v>
      </c>
      <c r="B1627" t="str">
        <f>LEFT(Tabla1[[#This Row],[Organización compras]],2)</f>
        <v>CL</v>
      </c>
      <c r="C1627" t="s">
        <v>339</v>
      </c>
      <c r="D1627">
        <v>604</v>
      </c>
      <c r="E1627" t="str">
        <f>VLOOKUP(Tabla1[[#This Row],[Grupo de compras]],'Grupo compras'!$A$1:$B$115,2,FALSE)</f>
        <v>CL Marketing Mall</v>
      </c>
      <c r="F1627" t="s">
        <v>59</v>
      </c>
      <c r="G1627" t="str">
        <f>LEFT(Tabla1[[#This Row],[Solicitud de pedido]],2)</f>
        <v>12</v>
      </c>
      <c r="H1627" t="s">
        <v>4688</v>
      </c>
      <c r="I1627" t="s">
        <v>88</v>
      </c>
      <c r="J1627" t="s">
        <v>4689</v>
      </c>
      <c r="K1627" t="s">
        <v>4690</v>
      </c>
      <c r="L1627" s="1">
        <v>46045</v>
      </c>
      <c r="M1627" t="s">
        <v>59</v>
      </c>
      <c r="N1627" t="s">
        <v>1</v>
      </c>
      <c r="O1627" t="s">
        <v>0</v>
      </c>
      <c r="P1627" t="s">
        <v>4686</v>
      </c>
      <c r="Q1627" t="s">
        <v>4687</v>
      </c>
      <c r="R1627" s="2">
        <v>24</v>
      </c>
      <c r="S1627" s="37">
        <f>Tabla1[[#This Row],[Valor total]]/'T.C.'!$B$4</f>
        <v>1000</v>
      </c>
      <c r="T1627" t="s">
        <v>11</v>
      </c>
      <c r="U1627" t="s">
        <v>3</v>
      </c>
    </row>
    <row r="1628" spans="1:21" x14ac:dyDescent="0.25">
      <c r="A1628" t="s">
        <v>7</v>
      </c>
      <c r="B1628" t="str">
        <f>LEFT(Tabla1[[#This Row],[Organización compras]],2)</f>
        <v>CL</v>
      </c>
      <c r="C1628" t="s">
        <v>339</v>
      </c>
      <c r="D1628">
        <v>604</v>
      </c>
      <c r="E1628" t="str">
        <f>VLOOKUP(Tabla1[[#This Row],[Grupo de compras]],'Grupo compras'!$A$1:$B$115,2,FALSE)</f>
        <v>CL Marketing Mall</v>
      </c>
      <c r="F1628" t="s">
        <v>59</v>
      </c>
      <c r="G1628" t="str">
        <f>LEFT(Tabla1[[#This Row],[Solicitud de pedido]],2)</f>
        <v>12</v>
      </c>
      <c r="H1628" t="s">
        <v>4691</v>
      </c>
      <c r="I1628" t="s">
        <v>88</v>
      </c>
      <c r="J1628" t="s">
        <v>4692</v>
      </c>
      <c r="K1628" t="s">
        <v>4693</v>
      </c>
      <c r="L1628" s="1">
        <v>46055</v>
      </c>
      <c r="M1628" t="s">
        <v>59</v>
      </c>
      <c r="N1628" t="s">
        <v>1</v>
      </c>
      <c r="O1628" t="s">
        <v>0</v>
      </c>
      <c r="P1628" t="s">
        <v>4686</v>
      </c>
      <c r="Q1628" t="s">
        <v>4687</v>
      </c>
      <c r="R1628" s="2">
        <v>24</v>
      </c>
      <c r="S1628" s="37">
        <f>Tabla1[[#This Row],[Valor total]]/'T.C.'!$B$4</f>
        <v>1000</v>
      </c>
      <c r="T1628" t="s">
        <v>11</v>
      </c>
      <c r="U1628" t="s">
        <v>3</v>
      </c>
    </row>
    <row r="1629" spans="1:21" x14ac:dyDescent="0.25">
      <c r="A1629" t="s">
        <v>96</v>
      </c>
      <c r="B1629" t="str">
        <f>LEFT(Tabla1[[#This Row],[Organización compras]],2)</f>
        <v>CL</v>
      </c>
      <c r="C1629" t="s">
        <v>339</v>
      </c>
      <c r="D1629">
        <v>602</v>
      </c>
      <c r="E1629" t="str">
        <f>VLOOKUP(Tabla1[[#This Row],[Grupo de compras]],'Grupo compras'!$A$1:$B$115,2,FALSE)</f>
        <v>CL Ops Mall</v>
      </c>
      <c r="F1629" t="s">
        <v>20</v>
      </c>
      <c r="G1629" t="str">
        <f>LEFT(Tabla1[[#This Row],[Solicitud de pedido]],2)</f>
        <v>12</v>
      </c>
      <c r="H1629" t="s">
        <v>4694</v>
      </c>
      <c r="I1629" t="s">
        <v>88</v>
      </c>
      <c r="J1629" t="s">
        <v>4695</v>
      </c>
      <c r="K1629" t="s">
        <v>4696</v>
      </c>
      <c r="L1629" s="1">
        <v>46078</v>
      </c>
      <c r="M1629" t="s">
        <v>21</v>
      </c>
      <c r="N1629" t="s">
        <v>1</v>
      </c>
      <c r="O1629" t="s">
        <v>0</v>
      </c>
      <c r="P1629" t="s">
        <v>2565</v>
      </c>
      <c r="Q1629" t="s">
        <v>2566</v>
      </c>
      <c r="R1629" s="2">
        <v>24</v>
      </c>
      <c r="S1629" s="37">
        <f>Tabla1[[#This Row],[Valor total]]/'T.C.'!$B$4</f>
        <v>1000</v>
      </c>
      <c r="T1629" t="s">
        <v>11</v>
      </c>
      <c r="U1629" t="s">
        <v>3</v>
      </c>
    </row>
    <row r="1630" spans="1:21" x14ac:dyDescent="0.25">
      <c r="A1630" t="s">
        <v>377</v>
      </c>
      <c r="B1630" t="str">
        <f>LEFT(Tabla1[[#This Row],[Organización compras]],2)</f>
        <v>PE</v>
      </c>
      <c r="C1630" t="s">
        <v>340</v>
      </c>
      <c r="D1630">
        <v>816</v>
      </c>
      <c r="E1630" t="str">
        <f>VLOOKUP(Tabla1[[#This Row],[Grupo de compras]],'Grupo compras'!$A$1:$B$115,2,FALSE)</f>
        <v>PE Sgcia Infra</v>
      </c>
      <c r="F1630" t="s">
        <v>378</v>
      </c>
      <c r="G1630" t="str">
        <f>LEFT(Tabla1[[#This Row],[Solicitud de pedido]],2)</f>
        <v>12</v>
      </c>
      <c r="H1630" t="s">
        <v>4697</v>
      </c>
      <c r="I1630" t="s">
        <v>88</v>
      </c>
      <c r="J1630" t="s">
        <v>4698</v>
      </c>
      <c r="K1630" t="s">
        <v>4699</v>
      </c>
      <c r="L1630" s="1">
        <v>46028</v>
      </c>
      <c r="M1630" t="s">
        <v>400</v>
      </c>
      <c r="N1630" t="s">
        <v>1</v>
      </c>
      <c r="O1630" t="s">
        <v>5</v>
      </c>
      <c r="P1630" t="s">
        <v>2300</v>
      </c>
      <c r="Q1630" t="s">
        <v>2301</v>
      </c>
      <c r="R1630" s="2">
        <v>3450</v>
      </c>
      <c r="S1630" s="37">
        <f>Tabla1[[#This Row],[Valor total]]/'T.C.'!$B$2</f>
        <v>1000</v>
      </c>
      <c r="T1630" t="s">
        <v>2</v>
      </c>
      <c r="U1630" t="s">
        <v>3</v>
      </c>
    </row>
    <row r="1631" spans="1:21" x14ac:dyDescent="0.25">
      <c r="A1631" t="s">
        <v>377</v>
      </c>
      <c r="B1631" t="str">
        <f>LEFT(Tabla1[[#This Row],[Organización compras]],2)</f>
        <v>PE</v>
      </c>
      <c r="C1631" t="s">
        <v>340</v>
      </c>
      <c r="D1631">
        <v>802</v>
      </c>
      <c r="E1631" t="str">
        <f>VLOOKUP(Tabla1[[#This Row],[Grupo de compras]],'Grupo compras'!$A$1:$B$115,2,FALSE)</f>
        <v>PE Ops Mall</v>
      </c>
      <c r="F1631" t="s">
        <v>2774</v>
      </c>
      <c r="G1631" t="str">
        <f>LEFT(Tabla1[[#This Row],[Solicitud de pedido]],2)</f>
        <v>12</v>
      </c>
      <c r="H1631" t="s">
        <v>4700</v>
      </c>
      <c r="I1631" t="s">
        <v>88</v>
      </c>
      <c r="J1631" t="s">
        <v>4701</v>
      </c>
      <c r="K1631" t="s">
        <v>4702</v>
      </c>
      <c r="L1631" s="1">
        <v>46043</v>
      </c>
      <c r="M1631" t="s">
        <v>2774</v>
      </c>
      <c r="N1631" t="s">
        <v>1</v>
      </c>
      <c r="O1631" t="s">
        <v>0</v>
      </c>
      <c r="P1631" t="s">
        <v>1011</v>
      </c>
      <c r="Q1631" t="s">
        <v>1012</v>
      </c>
      <c r="R1631" s="2">
        <v>3450</v>
      </c>
      <c r="S1631" s="37">
        <f>Tabla1[[#This Row],[Valor total]]/'T.C.'!$B$2</f>
        <v>1000</v>
      </c>
      <c r="T1631" t="s">
        <v>2</v>
      </c>
      <c r="U1631" t="s">
        <v>3</v>
      </c>
    </row>
    <row r="1632" spans="1:21" x14ac:dyDescent="0.25">
      <c r="A1632" t="s">
        <v>717</v>
      </c>
      <c r="B1632" t="str">
        <f>LEFT(Tabla1[[#This Row],[Organización compras]],2)</f>
        <v>PE</v>
      </c>
      <c r="C1632" t="s">
        <v>340</v>
      </c>
      <c r="D1632">
        <v>802</v>
      </c>
      <c r="E1632" t="str">
        <f>VLOOKUP(Tabla1[[#This Row],[Grupo de compras]],'Grupo compras'!$A$1:$B$115,2,FALSE)</f>
        <v>PE Ops Mall</v>
      </c>
      <c r="F1632" t="s">
        <v>2330</v>
      </c>
      <c r="G1632" t="str">
        <f>LEFT(Tabla1[[#This Row],[Solicitud de pedido]],2)</f>
        <v>12</v>
      </c>
      <c r="H1632" t="s">
        <v>4703</v>
      </c>
      <c r="I1632" t="s">
        <v>88</v>
      </c>
      <c r="J1632" t="s">
        <v>4704</v>
      </c>
      <c r="K1632" t="s">
        <v>4705</v>
      </c>
      <c r="L1632" s="1">
        <v>46076</v>
      </c>
      <c r="M1632" t="s">
        <v>819</v>
      </c>
      <c r="N1632" t="s">
        <v>1</v>
      </c>
      <c r="O1632" t="s">
        <v>0</v>
      </c>
      <c r="P1632" t="s">
        <v>3997</v>
      </c>
      <c r="Q1632" t="s">
        <v>3998</v>
      </c>
      <c r="R1632" s="2">
        <v>1000</v>
      </c>
      <c r="S1632" s="37">
        <f>Tabla1[[#This Row],[Valor total]]</f>
        <v>1000</v>
      </c>
      <c r="T1632" t="s">
        <v>662</v>
      </c>
      <c r="U1632" t="s">
        <v>3</v>
      </c>
    </row>
    <row r="1633" spans="1:21" x14ac:dyDescent="0.25">
      <c r="A1633" t="s">
        <v>2783</v>
      </c>
      <c r="B1633" t="str">
        <f>LEFT(Tabla1[[#This Row],[Organización compras]],2)</f>
        <v>PE</v>
      </c>
      <c r="C1633" t="s">
        <v>681</v>
      </c>
      <c r="D1633">
        <v>802</v>
      </c>
      <c r="E1633" t="str">
        <f>VLOOKUP(Tabla1[[#This Row],[Grupo de compras]],'Grupo compras'!$A$1:$B$115,2,FALSE)</f>
        <v>PE Ops Mall</v>
      </c>
      <c r="F1633" t="s">
        <v>2784</v>
      </c>
      <c r="H1633" t="s">
        <v>4706</v>
      </c>
      <c r="I1633" t="s">
        <v>88</v>
      </c>
      <c r="J1633" t="s">
        <v>4707</v>
      </c>
      <c r="K1633" t="s">
        <v>4708</v>
      </c>
      <c r="L1633" s="1">
        <v>46092</v>
      </c>
      <c r="M1633" t="s">
        <v>2784</v>
      </c>
      <c r="N1633" t="s">
        <v>1</v>
      </c>
      <c r="O1633" t="s">
        <v>0</v>
      </c>
      <c r="P1633" t="s">
        <v>1011</v>
      </c>
      <c r="Q1633" t="s">
        <v>1012</v>
      </c>
      <c r="R1633" s="2">
        <v>3444</v>
      </c>
      <c r="S1633" s="37">
        <f>Tabla1[[#This Row],[Valor total]]/'T.C.'!$B$2</f>
        <v>998.26086956521738</v>
      </c>
      <c r="T1633" t="s">
        <v>2</v>
      </c>
      <c r="U1633" t="s">
        <v>3</v>
      </c>
    </row>
    <row r="1634" spans="1:21" x14ac:dyDescent="0.25">
      <c r="A1634" t="s">
        <v>17</v>
      </c>
      <c r="B1634" t="str">
        <f>LEFT(Tabla1[[#This Row],[Organización compras]],2)</f>
        <v>CO</v>
      </c>
      <c r="C1634" t="s">
        <v>338</v>
      </c>
      <c r="D1634">
        <v>711</v>
      </c>
      <c r="E1634" t="str">
        <f>VLOOKUP(Tabla1[[#This Row],[Grupo de compras]],'Grupo compras'!$A$1:$B$115,2,FALSE)</f>
        <v>CO A.Finanzas</v>
      </c>
      <c r="F1634" t="s">
        <v>4709</v>
      </c>
      <c r="G1634" t="str">
        <f>LEFT(Tabla1[[#This Row],[Solicitud de pedido]],2)</f>
        <v>12</v>
      </c>
      <c r="H1634" t="s">
        <v>4710</v>
      </c>
      <c r="I1634" t="s">
        <v>88</v>
      </c>
      <c r="J1634" t="s">
        <v>4711</v>
      </c>
      <c r="K1634" t="s">
        <v>4712</v>
      </c>
      <c r="L1634" s="1">
        <v>46063</v>
      </c>
      <c r="M1634" t="s">
        <v>4713</v>
      </c>
      <c r="N1634" t="s">
        <v>1</v>
      </c>
      <c r="O1634" t="s">
        <v>0</v>
      </c>
      <c r="P1634" t="s">
        <v>4714</v>
      </c>
      <c r="Q1634" t="s">
        <v>4715</v>
      </c>
      <c r="R1634" s="2">
        <v>3670400</v>
      </c>
      <c r="S1634" s="37">
        <f>Tabla1[[#This Row],[Valor total]]/'T.C.'!$B$5</f>
        <v>997.9336595976074</v>
      </c>
      <c r="T1634" t="s">
        <v>18</v>
      </c>
      <c r="U1634" t="s">
        <v>3</v>
      </c>
    </row>
    <row r="1635" spans="1:21" x14ac:dyDescent="0.25">
      <c r="A1635" t="s">
        <v>377</v>
      </c>
      <c r="B1635" t="str">
        <f>LEFT(Tabla1[[#This Row],[Organización compras]],2)</f>
        <v>PE</v>
      </c>
      <c r="C1635" t="s">
        <v>340</v>
      </c>
      <c r="D1635">
        <v>802</v>
      </c>
      <c r="E1635" t="str">
        <f>VLOOKUP(Tabla1[[#This Row],[Grupo de compras]],'Grupo compras'!$A$1:$B$115,2,FALSE)</f>
        <v>PE Ops Mall</v>
      </c>
      <c r="F1635" t="s">
        <v>4544</v>
      </c>
      <c r="H1635" t="s">
        <v>12938</v>
      </c>
      <c r="I1635" t="s">
        <v>88</v>
      </c>
      <c r="J1635" t="s">
        <v>12939</v>
      </c>
      <c r="K1635" t="s">
        <v>12940</v>
      </c>
      <c r="L1635" s="1">
        <v>46100</v>
      </c>
      <c r="M1635" t="s">
        <v>4544</v>
      </c>
      <c r="N1635" t="s">
        <v>1</v>
      </c>
      <c r="O1635" t="s">
        <v>5</v>
      </c>
      <c r="P1635" t="s">
        <v>4741</v>
      </c>
      <c r="Q1635" t="s">
        <v>4742</v>
      </c>
      <c r="R1635" s="2">
        <v>3440</v>
      </c>
      <c r="S1635" s="37">
        <f>Tabla1[[#This Row],[Valor total]]/'T.C.'!$B$2</f>
        <v>997.10144927536226</v>
      </c>
      <c r="T1635" t="s">
        <v>2</v>
      </c>
      <c r="U1635" t="s">
        <v>3</v>
      </c>
    </row>
    <row r="1636" spans="1:21" x14ac:dyDescent="0.25">
      <c r="A1636" t="s">
        <v>1498</v>
      </c>
      <c r="B1636" t="str">
        <f>LEFT(Tabla1[[#This Row],[Organización compras]],2)</f>
        <v>PE</v>
      </c>
      <c r="C1636" t="s">
        <v>340</v>
      </c>
      <c r="D1636">
        <v>803</v>
      </c>
      <c r="E1636" t="str">
        <f>VLOOKUP(Tabla1[[#This Row],[Grupo de compras]],'Grupo compras'!$A$1:$B$115,2,FALSE)</f>
        <v>PE Ops Out/Strips</v>
      </c>
      <c r="F1636" t="s">
        <v>926</v>
      </c>
      <c r="G1636" t="str">
        <f>LEFT(Tabla1[[#This Row],[Solicitud de pedido]],2)</f>
        <v>12</v>
      </c>
      <c r="H1636" t="s">
        <v>4716</v>
      </c>
      <c r="I1636" t="s">
        <v>88</v>
      </c>
      <c r="J1636" t="s">
        <v>4717</v>
      </c>
      <c r="K1636" t="s">
        <v>4718</v>
      </c>
      <c r="L1636" s="1">
        <v>46038</v>
      </c>
      <c r="M1636" t="s">
        <v>930</v>
      </c>
      <c r="N1636" t="s">
        <v>1</v>
      </c>
      <c r="O1636" t="s">
        <v>0</v>
      </c>
      <c r="P1636" t="s">
        <v>2571</v>
      </c>
      <c r="Q1636" t="s">
        <v>2572</v>
      </c>
      <c r="R1636" s="2">
        <v>3434.68</v>
      </c>
      <c r="S1636" s="37">
        <f>Tabla1[[#This Row],[Valor total]]/'T.C.'!$B$2</f>
        <v>995.55942028985498</v>
      </c>
      <c r="T1636" t="s">
        <v>2</v>
      </c>
      <c r="U1636" t="s">
        <v>3</v>
      </c>
    </row>
    <row r="1637" spans="1:21" x14ac:dyDescent="0.25">
      <c r="A1637" t="s">
        <v>717</v>
      </c>
      <c r="B1637" t="str">
        <f>LEFT(Tabla1[[#This Row],[Organización compras]],2)</f>
        <v>PE</v>
      </c>
      <c r="C1637" t="s">
        <v>340</v>
      </c>
      <c r="D1637">
        <v>801</v>
      </c>
      <c r="E1637" t="str">
        <f>VLOOKUP(Tabla1[[#This Row],[Grupo de compras]],'Grupo compras'!$A$1:$B$115,2,FALSE)</f>
        <v>PE Center Manager</v>
      </c>
      <c r="F1637" t="s">
        <v>1233</v>
      </c>
      <c r="G1637" t="str">
        <f>LEFT(Tabla1[[#This Row],[Solicitud de pedido]],2)</f>
        <v>12</v>
      </c>
      <c r="H1637" t="s">
        <v>4719</v>
      </c>
      <c r="I1637" t="s">
        <v>88</v>
      </c>
      <c r="J1637" t="s">
        <v>4720</v>
      </c>
      <c r="K1637" t="s">
        <v>4721</v>
      </c>
      <c r="L1637" s="1">
        <v>46036</v>
      </c>
      <c r="M1637" t="s">
        <v>819</v>
      </c>
      <c r="N1637" t="s">
        <v>1</v>
      </c>
      <c r="O1637" t="s">
        <v>0</v>
      </c>
      <c r="P1637" t="s">
        <v>4536</v>
      </c>
      <c r="Q1637" t="s">
        <v>4537</v>
      </c>
      <c r="R1637" s="2">
        <v>3432.02</v>
      </c>
      <c r="S1637" s="37">
        <f>Tabla1[[#This Row],[Valor total]]/'T.C.'!$B$2</f>
        <v>994.7884057971014</v>
      </c>
      <c r="T1637" t="s">
        <v>2</v>
      </c>
      <c r="U1637" t="s">
        <v>3</v>
      </c>
    </row>
    <row r="1638" spans="1:21" x14ac:dyDescent="0.25">
      <c r="A1638" t="s">
        <v>7</v>
      </c>
      <c r="B1638" t="str">
        <f>LEFT(Tabla1[[#This Row],[Organización compras]],2)</f>
        <v>CL</v>
      </c>
      <c r="C1638" t="s">
        <v>339</v>
      </c>
      <c r="D1638">
        <v>602</v>
      </c>
      <c r="E1638" t="str">
        <f>VLOOKUP(Tabla1[[#This Row],[Grupo de compras]],'Grupo compras'!$A$1:$B$115,2,FALSE)</f>
        <v>CL Ops Mall</v>
      </c>
      <c r="F1638" t="s">
        <v>84</v>
      </c>
      <c r="H1638" t="s">
        <v>12948</v>
      </c>
      <c r="I1638" t="s">
        <v>88</v>
      </c>
      <c r="J1638" t="s">
        <v>12949</v>
      </c>
      <c r="K1638" t="s">
        <v>12950</v>
      </c>
      <c r="L1638" s="1">
        <v>46100</v>
      </c>
      <c r="M1638" t="s">
        <v>79</v>
      </c>
      <c r="N1638" t="s">
        <v>1</v>
      </c>
      <c r="O1638" t="s">
        <v>0</v>
      </c>
      <c r="P1638" t="s">
        <v>1388</v>
      </c>
      <c r="Q1638" t="s">
        <v>1389</v>
      </c>
      <c r="R1638" s="2">
        <v>920000</v>
      </c>
      <c r="S1638" s="37">
        <f>Tabla1[[#This Row],[Valor total]]/'T.C.'!$B$3</f>
        <v>993.59562817923609</v>
      </c>
      <c r="T1638" t="s">
        <v>6</v>
      </c>
      <c r="U1638" t="s">
        <v>3</v>
      </c>
    </row>
    <row r="1639" spans="1:21" x14ac:dyDescent="0.25">
      <c r="A1639" t="s">
        <v>75</v>
      </c>
      <c r="B1639" t="str">
        <f>LEFT(Tabla1[[#This Row],[Organización compras]],2)</f>
        <v>CO</v>
      </c>
      <c r="C1639" t="s">
        <v>338</v>
      </c>
      <c r="D1639">
        <v>719</v>
      </c>
      <c r="E1639" t="str">
        <f>VLOOKUP(Tabla1[[#This Row],[Grupo de compras]],'Grupo compras'!$A$1:$B$115,2,FALSE)</f>
        <v>CO Gcia Ing</v>
      </c>
      <c r="F1639" t="s">
        <v>77</v>
      </c>
      <c r="H1639" t="s">
        <v>12797</v>
      </c>
      <c r="I1639" t="s">
        <v>88</v>
      </c>
      <c r="J1639" t="s">
        <v>12798</v>
      </c>
      <c r="K1639" t="s">
        <v>12799</v>
      </c>
      <c r="L1639" s="1">
        <v>46099</v>
      </c>
      <c r="M1639" t="s">
        <v>77</v>
      </c>
      <c r="N1639" t="s">
        <v>1</v>
      </c>
      <c r="O1639" t="s">
        <v>0</v>
      </c>
      <c r="P1639" t="s">
        <v>10001</v>
      </c>
      <c r="Q1639" t="s">
        <v>10002</v>
      </c>
      <c r="R1639" s="2">
        <v>3654088</v>
      </c>
      <c r="S1639" s="37">
        <f>Tabla1[[#This Row],[Valor total]]/'T.C.'!$B$5</f>
        <v>993.49864056552474</v>
      </c>
      <c r="T1639" t="s">
        <v>18</v>
      </c>
      <c r="U1639" t="s">
        <v>3</v>
      </c>
    </row>
    <row r="1640" spans="1:21" x14ac:dyDescent="0.25">
      <c r="A1640" t="s">
        <v>380</v>
      </c>
      <c r="B1640" t="str">
        <f>LEFT(Tabla1[[#This Row],[Organización compras]],2)</f>
        <v>PE</v>
      </c>
      <c r="C1640" t="s">
        <v>340</v>
      </c>
      <c r="D1640">
        <v>802</v>
      </c>
      <c r="E1640" t="str">
        <f>VLOOKUP(Tabla1[[#This Row],[Grupo de compras]],'Grupo compras'!$A$1:$B$115,2,FALSE)</f>
        <v>PE Ops Mall</v>
      </c>
      <c r="F1640" t="s">
        <v>4224</v>
      </c>
      <c r="G1640" t="str">
        <f>LEFT(Tabla1[[#This Row],[Solicitud de pedido]],2)</f>
        <v>12</v>
      </c>
      <c r="H1640" t="s">
        <v>4722</v>
      </c>
      <c r="I1640" t="s">
        <v>88</v>
      </c>
      <c r="J1640" t="s">
        <v>4723</v>
      </c>
      <c r="K1640" t="s">
        <v>4724</v>
      </c>
      <c r="L1640" s="1">
        <v>46037</v>
      </c>
      <c r="M1640" t="s">
        <v>4224</v>
      </c>
      <c r="N1640" t="s">
        <v>1</v>
      </c>
      <c r="O1640" t="s">
        <v>0</v>
      </c>
      <c r="P1640" t="s">
        <v>4725</v>
      </c>
      <c r="Q1640" t="s">
        <v>4726</v>
      </c>
      <c r="R1640" s="2">
        <v>3420</v>
      </c>
      <c r="S1640" s="37">
        <f>Tabla1[[#This Row],[Valor total]]/'T.C.'!$B$2</f>
        <v>991.30434782608688</v>
      </c>
      <c r="T1640" t="s">
        <v>2</v>
      </c>
      <c r="U1640" t="s">
        <v>3</v>
      </c>
    </row>
    <row r="1641" spans="1:21" x14ac:dyDescent="0.25">
      <c r="A1641" t="s">
        <v>12</v>
      </c>
      <c r="B1641" t="str">
        <f>LEFT(Tabla1[[#This Row],[Organización compras]],2)</f>
        <v>PE</v>
      </c>
      <c r="C1641" t="s">
        <v>340</v>
      </c>
      <c r="D1641">
        <v>801</v>
      </c>
      <c r="E1641" t="str">
        <f>VLOOKUP(Tabla1[[#This Row],[Grupo de compras]],'Grupo compras'!$A$1:$B$115,2,FALSE)</f>
        <v>PE Center Manager</v>
      </c>
      <c r="F1641" t="s">
        <v>3636</v>
      </c>
      <c r="G1641" t="str">
        <f>LEFT(Tabla1[[#This Row],[Solicitud de pedido]],2)</f>
        <v>12</v>
      </c>
      <c r="H1641" t="s">
        <v>4727</v>
      </c>
      <c r="I1641" t="s">
        <v>88</v>
      </c>
      <c r="J1641" t="s">
        <v>4728</v>
      </c>
      <c r="K1641" t="s">
        <v>4729</v>
      </c>
      <c r="L1641" s="1">
        <v>46067</v>
      </c>
      <c r="M1641" t="s">
        <v>3155</v>
      </c>
      <c r="N1641" t="s">
        <v>1</v>
      </c>
      <c r="O1641" t="s">
        <v>0</v>
      </c>
      <c r="P1641" t="s">
        <v>4730</v>
      </c>
      <c r="Q1641" t="s">
        <v>4731</v>
      </c>
      <c r="R1641" s="2">
        <v>990</v>
      </c>
      <c r="S1641" s="37">
        <f>Tabla1[[#This Row],[Valor total]]</f>
        <v>990</v>
      </c>
      <c r="T1641" t="s">
        <v>662</v>
      </c>
      <c r="U1641" t="s">
        <v>3</v>
      </c>
    </row>
    <row r="1642" spans="1:21" x14ac:dyDescent="0.25">
      <c r="A1642" t="s">
        <v>717</v>
      </c>
      <c r="B1642" t="str">
        <f>LEFT(Tabla1[[#This Row],[Organización compras]],2)</f>
        <v>PE</v>
      </c>
      <c r="C1642" t="s">
        <v>340</v>
      </c>
      <c r="D1642">
        <v>801</v>
      </c>
      <c r="E1642" t="str">
        <f>VLOOKUP(Tabla1[[#This Row],[Grupo de compras]],'Grupo compras'!$A$1:$B$115,2,FALSE)</f>
        <v>PE Center Manager</v>
      </c>
      <c r="F1642" t="s">
        <v>1233</v>
      </c>
      <c r="G1642" t="str">
        <f>LEFT(Tabla1[[#This Row],[Solicitud de pedido]],2)</f>
        <v>12</v>
      </c>
      <c r="H1642" t="s">
        <v>4732</v>
      </c>
      <c r="I1642" t="s">
        <v>88</v>
      </c>
      <c r="J1642" t="s">
        <v>4733</v>
      </c>
      <c r="K1642" t="s">
        <v>4734</v>
      </c>
      <c r="L1642" s="1">
        <v>46090</v>
      </c>
      <c r="M1642" t="s">
        <v>43</v>
      </c>
      <c r="N1642" t="s">
        <v>1</v>
      </c>
      <c r="O1642" t="s">
        <v>0</v>
      </c>
      <c r="P1642" t="s">
        <v>1011</v>
      </c>
      <c r="Q1642" t="s">
        <v>1012</v>
      </c>
      <c r="R1642" s="2">
        <v>3414.94</v>
      </c>
      <c r="S1642" s="37">
        <f>Tabla1[[#This Row],[Valor total]]/'T.C.'!$B$2</f>
        <v>989.8376811594203</v>
      </c>
      <c r="T1642" t="s">
        <v>2</v>
      </c>
      <c r="U1642" t="s">
        <v>3</v>
      </c>
    </row>
    <row r="1643" spans="1:21" x14ac:dyDescent="0.25">
      <c r="A1643" t="s">
        <v>16</v>
      </c>
      <c r="B1643" t="str">
        <f>LEFT(Tabla1[[#This Row],[Organización compras]],2)</f>
        <v>PE</v>
      </c>
      <c r="C1643" t="s">
        <v>681</v>
      </c>
      <c r="D1643">
        <v>802</v>
      </c>
      <c r="E1643" t="str">
        <f>VLOOKUP(Tabla1[[#This Row],[Grupo de compras]],'Grupo compras'!$A$1:$B$115,2,FALSE)</f>
        <v>PE Ops Mall</v>
      </c>
      <c r="F1643" t="s">
        <v>1789</v>
      </c>
      <c r="G1643" t="str">
        <f>LEFT(Tabla1[[#This Row],[Solicitud de pedido]],2)</f>
        <v>12</v>
      </c>
      <c r="H1643" t="s">
        <v>4735</v>
      </c>
      <c r="I1643" t="s">
        <v>88</v>
      </c>
      <c r="J1643" t="s">
        <v>4736</v>
      </c>
      <c r="K1643" t="s">
        <v>4737</v>
      </c>
      <c r="L1643" s="1">
        <v>46036</v>
      </c>
      <c r="M1643" t="s">
        <v>43</v>
      </c>
      <c r="N1643" t="s">
        <v>1</v>
      </c>
      <c r="O1643" t="s">
        <v>44</v>
      </c>
      <c r="P1643" t="s">
        <v>2833</v>
      </c>
      <c r="Q1643" t="s">
        <v>2834</v>
      </c>
      <c r="R1643" s="2">
        <v>3414.79</v>
      </c>
      <c r="S1643" s="37">
        <f>Tabla1[[#This Row],[Valor total]]/'T.C.'!$B$2</f>
        <v>989.79420289855068</v>
      </c>
      <c r="T1643" t="s">
        <v>2</v>
      </c>
      <c r="U1643" t="s">
        <v>3</v>
      </c>
    </row>
    <row r="1644" spans="1:21" x14ac:dyDescent="0.25">
      <c r="A1644" t="s">
        <v>7</v>
      </c>
      <c r="B1644" t="str">
        <f>LEFT(Tabla1[[#This Row],[Organización compras]],2)</f>
        <v>CL</v>
      </c>
      <c r="C1644" t="s">
        <v>339</v>
      </c>
      <c r="D1644">
        <v>604</v>
      </c>
      <c r="E1644" t="str">
        <f>VLOOKUP(Tabla1[[#This Row],[Grupo de compras]],'Grupo compras'!$A$1:$B$115,2,FALSE)</f>
        <v>CL Marketing Mall</v>
      </c>
      <c r="F1644" t="s">
        <v>11733</v>
      </c>
      <c r="H1644" t="s">
        <v>11734</v>
      </c>
      <c r="I1644" t="s">
        <v>88</v>
      </c>
      <c r="J1644" t="s">
        <v>11735</v>
      </c>
      <c r="K1644" t="s">
        <v>11736</v>
      </c>
      <c r="L1644" s="1">
        <v>46093</v>
      </c>
      <c r="M1644" t="s">
        <v>15</v>
      </c>
      <c r="N1644" t="s">
        <v>1</v>
      </c>
      <c r="O1644" t="s">
        <v>0</v>
      </c>
      <c r="P1644" t="s">
        <v>9612</v>
      </c>
      <c r="Q1644" t="s">
        <v>9613</v>
      </c>
      <c r="R1644" s="2">
        <v>915000</v>
      </c>
      <c r="S1644" s="37">
        <f>Tabla1[[#This Row],[Valor total]]/'T.C.'!$B$3</f>
        <v>988.19565193913149</v>
      </c>
      <c r="T1644" t="s">
        <v>6</v>
      </c>
      <c r="U1644" t="s">
        <v>3</v>
      </c>
    </row>
    <row r="1645" spans="1:21" x14ac:dyDescent="0.25">
      <c r="A1645" t="s">
        <v>377</v>
      </c>
      <c r="B1645" t="str">
        <f>LEFT(Tabla1[[#This Row],[Organización compras]],2)</f>
        <v>PE</v>
      </c>
      <c r="C1645" t="s">
        <v>340</v>
      </c>
      <c r="D1645">
        <v>802</v>
      </c>
      <c r="E1645" t="str">
        <f>VLOOKUP(Tabla1[[#This Row],[Grupo de compras]],'Grupo compras'!$A$1:$B$115,2,FALSE)</f>
        <v>PE Ops Mall</v>
      </c>
      <c r="F1645" t="s">
        <v>2881</v>
      </c>
      <c r="G1645" t="str">
        <f>LEFT(Tabla1[[#This Row],[Solicitud de pedido]],2)</f>
        <v>12</v>
      </c>
      <c r="H1645" t="s">
        <v>4738</v>
      </c>
      <c r="I1645" t="s">
        <v>88</v>
      </c>
      <c r="J1645" t="s">
        <v>4739</v>
      </c>
      <c r="K1645" t="s">
        <v>4740</v>
      </c>
      <c r="L1645" s="1">
        <v>46064</v>
      </c>
      <c r="M1645" t="s">
        <v>1340</v>
      </c>
      <c r="N1645" t="s">
        <v>1</v>
      </c>
      <c r="O1645" t="s">
        <v>0</v>
      </c>
      <c r="P1645" t="s">
        <v>4741</v>
      </c>
      <c r="Q1645" t="s">
        <v>4742</v>
      </c>
      <c r="R1645" s="2">
        <v>3400</v>
      </c>
      <c r="S1645" s="37">
        <f>Tabla1[[#This Row],[Valor total]]/'T.C.'!$B$2</f>
        <v>985.50724637681151</v>
      </c>
      <c r="T1645" t="s">
        <v>2</v>
      </c>
      <c r="U1645" t="s">
        <v>3</v>
      </c>
    </row>
    <row r="1646" spans="1:21" x14ac:dyDescent="0.25">
      <c r="A1646" t="s">
        <v>377</v>
      </c>
      <c r="B1646" t="str">
        <f>LEFT(Tabla1[[#This Row],[Organización compras]],2)</f>
        <v>PE</v>
      </c>
      <c r="C1646" t="s">
        <v>340</v>
      </c>
      <c r="D1646">
        <v>802</v>
      </c>
      <c r="E1646" t="str">
        <f>VLOOKUP(Tabla1[[#This Row],[Grupo de compras]],'Grupo compras'!$A$1:$B$115,2,FALSE)</f>
        <v>PE Ops Mall</v>
      </c>
      <c r="F1646" t="s">
        <v>2881</v>
      </c>
      <c r="G1646" t="str">
        <f>LEFT(Tabla1[[#This Row],[Solicitud de pedido]],2)</f>
        <v>12</v>
      </c>
      <c r="H1646" t="s">
        <v>4743</v>
      </c>
      <c r="I1646" t="s">
        <v>88</v>
      </c>
      <c r="J1646" t="s">
        <v>4744</v>
      </c>
      <c r="K1646" t="s">
        <v>4745</v>
      </c>
      <c r="L1646" s="1">
        <v>46064</v>
      </c>
      <c r="M1646" t="s">
        <v>1340</v>
      </c>
      <c r="N1646" t="s">
        <v>1</v>
      </c>
      <c r="O1646" t="s">
        <v>0</v>
      </c>
      <c r="P1646" t="s">
        <v>4741</v>
      </c>
      <c r="Q1646" t="s">
        <v>4742</v>
      </c>
      <c r="R1646" s="2">
        <v>3400</v>
      </c>
      <c r="S1646" s="37">
        <f>Tabla1[[#This Row],[Valor total]]/'T.C.'!$B$2</f>
        <v>985.50724637681151</v>
      </c>
      <c r="T1646" t="s">
        <v>2</v>
      </c>
      <c r="U1646" t="s">
        <v>3</v>
      </c>
    </row>
    <row r="1647" spans="1:21" x14ac:dyDescent="0.25">
      <c r="A1647" t="s">
        <v>377</v>
      </c>
      <c r="B1647" t="str">
        <f>LEFT(Tabla1[[#This Row],[Organización compras]],2)</f>
        <v>PE</v>
      </c>
      <c r="C1647" t="s">
        <v>340</v>
      </c>
      <c r="D1647">
        <v>802</v>
      </c>
      <c r="E1647" t="str">
        <f>VLOOKUP(Tabla1[[#This Row],[Grupo de compras]],'Grupo compras'!$A$1:$B$115,2,FALSE)</f>
        <v>PE Ops Mall</v>
      </c>
      <c r="F1647" t="s">
        <v>2881</v>
      </c>
      <c r="G1647" t="str">
        <f>LEFT(Tabla1[[#This Row],[Solicitud de pedido]],2)</f>
        <v>12</v>
      </c>
      <c r="H1647" t="s">
        <v>4746</v>
      </c>
      <c r="I1647" t="s">
        <v>88</v>
      </c>
      <c r="J1647" t="s">
        <v>4747</v>
      </c>
      <c r="K1647" t="s">
        <v>4748</v>
      </c>
      <c r="L1647" s="1">
        <v>46064</v>
      </c>
      <c r="M1647" t="s">
        <v>1340</v>
      </c>
      <c r="N1647" t="s">
        <v>1</v>
      </c>
      <c r="O1647" t="s">
        <v>0</v>
      </c>
      <c r="P1647" t="s">
        <v>4741</v>
      </c>
      <c r="Q1647" t="s">
        <v>4742</v>
      </c>
      <c r="R1647" s="2">
        <v>3400</v>
      </c>
      <c r="S1647" s="37">
        <f>Tabla1[[#This Row],[Valor total]]/'T.C.'!$B$2</f>
        <v>985.50724637681151</v>
      </c>
      <c r="T1647" t="s">
        <v>2</v>
      </c>
      <c r="U1647" t="s">
        <v>3</v>
      </c>
    </row>
    <row r="1648" spans="1:21" x14ac:dyDescent="0.25">
      <c r="A1648" t="s">
        <v>717</v>
      </c>
      <c r="B1648" t="str">
        <f>LEFT(Tabla1[[#This Row],[Organización compras]],2)</f>
        <v>PE</v>
      </c>
      <c r="C1648" t="s">
        <v>340</v>
      </c>
      <c r="D1648">
        <v>801</v>
      </c>
      <c r="E1648" t="str">
        <f>VLOOKUP(Tabla1[[#This Row],[Grupo de compras]],'Grupo compras'!$A$1:$B$115,2,FALSE)</f>
        <v>PE Center Manager</v>
      </c>
      <c r="F1648" t="s">
        <v>1233</v>
      </c>
      <c r="G1648" t="str">
        <f>LEFT(Tabla1[[#This Row],[Solicitud de pedido]],2)</f>
        <v>12</v>
      </c>
      <c r="H1648" t="s">
        <v>4749</v>
      </c>
      <c r="I1648" t="s">
        <v>88</v>
      </c>
      <c r="J1648" t="s">
        <v>4750</v>
      </c>
      <c r="K1648" t="s">
        <v>4751</v>
      </c>
      <c r="L1648" s="1">
        <v>46069</v>
      </c>
      <c r="M1648" t="s">
        <v>819</v>
      </c>
      <c r="N1648" t="s">
        <v>1</v>
      </c>
      <c r="O1648" t="s">
        <v>0</v>
      </c>
      <c r="P1648" t="s">
        <v>931</v>
      </c>
      <c r="Q1648" t="s">
        <v>932</v>
      </c>
      <c r="R1648" s="2">
        <v>3400</v>
      </c>
      <c r="S1648" s="37">
        <f>Tabla1[[#This Row],[Valor total]]/'T.C.'!$B$2</f>
        <v>985.50724637681151</v>
      </c>
      <c r="T1648" t="s">
        <v>2</v>
      </c>
      <c r="U1648" t="s">
        <v>3</v>
      </c>
    </row>
    <row r="1649" spans="1:21" x14ac:dyDescent="0.25">
      <c r="A1649" t="s">
        <v>369</v>
      </c>
      <c r="B1649" t="str">
        <f>LEFT(Tabla1[[#This Row],[Organización compras]],2)</f>
        <v>PE</v>
      </c>
      <c r="C1649" t="s">
        <v>681</v>
      </c>
      <c r="D1649">
        <v>802</v>
      </c>
      <c r="E1649" t="str">
        <f>VLOOKUP(Tabla1[[#This Row],[Grupo de compras]],'Grupo compras'!$A$1:$B$115,2,FALSE)</f>
        <v>PE Ops Mall</v>
      </c>
      <c r="F1649" t="s">
        <v>370</v>
      </c>
      <c r="G1649" t="str">
        <f>LEFT(Tabla1[[#This Row],[Solicitud de pedido]],2)</f>
        <v>12</v>
      </c>
      <c r="H1649" t="s">
        <v>4752</v>
      </c>
      <c r="I1649" t="s">
        <v>88</v>
      </c>
      <c r="J1649" t="s">
        <v>4753</v>
      </c>
      <c r="K1649" t="s">
        <v>4754</v>
      </c>
      <c r="L1649" s="1">
        <v>46086</v>
      </c>
      <c r="M1649" t="s">
        <v>370</v>
      </c>
      <c r="N1649" t="s">
        <v>1</v>
      </c>
      <c r="O1649" t="s">
        <v>0</v>
      </c>
      <c r="P1649" t="s">
        <v>825</v>
      </c>
      <c r="Q1649" t="s">
        <v>826</v>
      </c>
      <c r="R1649" s="2">
        <v>3400</v>
      </c>
      <c r="S1649" s="37">
        <f>Tabla1[[#This Row],[Valor total]]/'T.C.'!$B$2</f>
        <v>985.50724637681151</v>
      </c>
      <c r="T1649" t="s">
        <v>2</v>
      </c>
      <c r="U1649" t="s">
        <v>3</v>
      </c>
    </row>
    <row r="1650" spans="1:21" x14ac:dyDescent="0.25">
      <c r="A1650" t="s">
        <v>369</v>
      </c>
      <c r="B1650" t="str">
        <f>LEFT(Tabla1[[#This Row],[Organización compras]],2)</f>
        <v>PE</v>
      </c>
      <c r="C1650" t="s">
        <v>681</v>
      </c>
      <c r="D1650">
        <v>802</v>
      </c>
      <c r="E1650" t="str">
        <f>VLOOKUP(Tabla1[[#This Row],[Grupo de compras]],'Grupo compras'!$A$1:$B$115,2,FALSE)</f>
        <v>PE Ops Mall</v>
      </c>
      <c r="F1650" t="s">
        <v>370</v>
      </c>
      <c r="G1650" t="str">
        <f>LEFT(Tabla1[[#This Row],[Solicitud de pedido]],2)</f>
        <v>12</v>
      </c>
      <c r="H1650" t="s">
        <v>4755</v>
      </c>
      <c r="I1650" t="s">
        <v>88</v>
      </c>
      <c r="J1650" t="s">
        <v>4756</v>
      </c>
      <c r="K1650" t="s">
        <v>4757</v>
      </c>
      <c r="L1650" s="1">
        <v>46090</v>
      </c>
      <c r="M1650" t="s">
        <v>370</v>
      </c>
      <c r="N1650" t="s">
        <v>1</v>
      </c>
      <c r="O1650" t="s">
        <v>0</v>
      </c>
      <c r="P1650" t="s">
        <v>825</v>
      </c>
      <c r="Q1650" t="s">
        <v>826</v>
      </c>
      <c r="R1650" s="2">
        <v>3400</v>
      </c>
      <c r="S1650" s="37">
        <f>Tabla1[[#This Row],[Valor total]]/'T.C.'!$B$2</f>
        <v>985.50724637681151</v>
      </c>
      <c r="T1650" t="s">
        <v>2</v>
      </c>
      <c r="U1650" t="s">
        <v>3</v>
      </c>
    </row>
    <row r="1651" spans="1:21" x14ac:dyDescent="0.25">
      <c r="A1651" t="s">
        <v>369</v>
      </c>
      <c r="B1651" t="str">
        <f>LEFT(Tabla1[[#This Row],[Organización compras]],2)</f>
        <v>PE</v>
      </c>
      <c r="C1651" t="s">
        <v>681</v>
      </c>
      <c r="D1651">
        <v>802</v>
      </c>
      <c r="E1651" t="str">
        <f>VLOOKUP(Tabla1[[#This Row],[Grupo de compras]],'Grupo compras'!$A$1:$B$115,2,FALSE)</f>
        <v>PE Ops Mall</v>
      </c>
      <c r="F1651" t="s">
        <v>370</v>
      </c>
      <c r="G1651" t="str">
        <f>LEFT(Tabla1[[#This Row],[Solicitud de pedido]],2)</f>
        <v>12</v>
      </c>
      <c r="H1651" t="s">
        <v>4758</v>
      </c>
      <c r="I1651" t="s">
        <v>88</v>
      </c>
      <c r="J1651" t="s">
        <v>4759</v>
      </c>
      <c r="K1651" t="s">
        <v>4760</v>
      </c>
      <c r="L1651" s="1">
        <v>46090</v>
      </c>
      <c r="M1651" t="s">
        <v>370</v>
      </c>
      <c r="N1651" t="s">
        <v>1</v>
      </c>
      <c r="O1651" t="s">
        <v>0</v>
      </c>
      <c r="P1651" t="s">
        <v>825</v>
      </c>
      <c r="Q1651" t="s">
        <v>826</v>
      </c>
      <c r="R1651" s="2">
        <v>3400</v>
      </c>
      <c r="S1651" s="37">
        <f>Tabla1[[#This Row],[Valor total]]/'T.C.'!$B$2</f>
        <v>985.50724637681151</v>
      </c>
      <c r="T1651" t="s">
        <v>2</v>
      </c>
      <c r="U1651" t="s">
        <v>3</v>
      </c>
    </row>
    <row r="1652" spans="1:21" x14ac:dyDescent="0.25">
      <c r="A1652" t="s">
        <v>369</v>
      </c>
      <c r="B1652" t="str">
        <f>LEFT(Tabla1[[#This Row],[Organización compras]],2)</f>
        <v>PE</v>
      </c>
      <c r="C1652" t="s">
        <v>681</v>
      </c>
      <c r="D1652">
        <v>802</v>
      </c>
      <c r="E1652" t="str">
        <f>VLOOKUP(Tabla1[[#This Row],[Grupo de compras]],'Grupo compras'!$A$1:$B$115,2,FALSE)</f>
        <v>PE Ops Mall</v>
      </c>
      <c r="F1652" t="s">
        <v>370</v>
      </c>
      <c r="G1652" t="str">
        <f>LEFT(Tabla1[[#This Row],[Solicitud de pedido]],2)</f>
        <v>12</v>
      </c>
      <c r="H1652" t="s">
        <v>4761</v>
      </c>
      <c r="I1652" t="s">
        <v>88</v>
      </c>
      <c r="J1652" t="s">
        <v>4762</v>
      </c>
      <c r="K1652" t="s">
        <v>4763</v>
      </c>
      <c r="L1652" s="1">
        <v>46091</v>
      </c>
      <c r="M1652" t="s">
        <v>370</v>
      </c>
      <c r="N1652" t="s">
        <v>1</v>
      </c>
      <c r="O1652" t="s">
        <v>0</v>
      </c>
      <c r="P1652" t="s">
        <v>825</v>
      </c>
      <c r="Q1652" t="s">
        <v>826</v>
      </c>
      <c r="R1652" s="2">
        <v>3400</v>
      </c>
      <c r="S1652" s="37">
        <f>Tabla1[[#This Row],[Valor total]]/'T.C.'!$B$2</f>
        <v>985.50724637681151</v>
      </c>
      <c r="T1652" t="s">
        <v>2</v>
      </c>
      <c r="U1652" t="s">
        <v>3</v>
      </c>
    </row>
    <row r="1653" spans="1:21" x14ac:dyDescent="0.25">
      <c r="A1653" t="s">
        <v>377</v>
      </c>
      <c r="B1653" t="str">
        <f>LEFT(Tabla1[[#This Row],[Organización compras]],2)</f>
        <v>PE</v>
      </c>
      <c r="C1653" t="s">
        <v>340</v>
      </c>
      <c r="D1653">
        <v>816</v>
      </c>
      <c r="E1653" t="str">
        <f>VLOOKUP(Tabla1[[#This Row],[Grupo de compras]],'Grupo compras'!$A$1:$B$115,2,FALSE)</f>
        <v>PE Sgcia Infra</v>
      </c>
      <c r="F1653" t="s">
        <v>378</v>
      </c>
      <c r="H1653" t="s">
        <v>12185</v>
      </c>
      <c r="I1653" t="s">
        <v>88</v>
      </c>
      <c r="J1653" t="s">
        <v>12186</v>
      </c>
      <c r="K1653" t="s">
        <v>12187</v>
      </c>
      <c r="L1653" s="1">
        <v>46094</v>
      </c>
      <c r="M1653" t="s">
        <v>400</v>
      </c>
      <c r="N1653" t="s">
        <v>1</v>
      </c>
      <c r="O1653" t="s">
        <v>5</v>
      </c>
      <c r="P1653" t="s">
        <v>12188</v>
      </c>
      <c r="Q1653" t="s">
        <v>12189</v>
      </c>
      <c r="R1653" s="2">
        <v>3400</v>
      </c>
      <c r="S1653" s="37">
        <f>Tabla1[[#This Row],[Valor total]]/'T.C.'!$B$2</f>
        <v>985.50724637681151</v>
      </c>
      <c r="T1653" t="s">
        <v>2</v>
      </c>
      <c r="U1653" t="s">
        <v>3</v>
      </c>
    </row>
    <row r="1654" spans="1:21" x14ac:dyDescent="0.25">
      <c r="A1654" t="s">
        <v>369</v>
      </c>
      <c r="B1654" t="str">
        <f>LEFT(Tabla1[[#This Row],[Organización compras]],2)</f>
        <v>PE</v>
      </c>
      <c r="C1654" t="s">
        <v>681</v>
      </c>
      <c r="D1654">
        <v>802</v>
      </c>
      <c r="E1654" t="str">
        <f>VLOOKUP(Tabla1[[#This Row],[Grupo de compras]],'Grupo compras'!$A$1:$B$115,2,FALSE)</f>
        <v>PE Ops Mall</v>
      </c>
      <c r="F1654" t="s">
        <v>370</v>
      </c>
      <c r="G1654" t="str">
        <f>LEFT(Tabla1[[#This Row],[Solicitud de pedido]],2)</f>
        <v>12</v>
      </c>
      <c r="H1654" t="s">
        <v>4764</v>
      </c>
      <c r="I1654" t="s">
        <v>88</v>
      </c>
      <c r="J1654" t="s">
        <v>4765</v>
      </c>
      <c r="K1654" t="s">
        <v>4766</v>
      </c>
      <c r="L1654" s="1">
        <v>46065</v>
      </c>
      <c r="M1654" t="s">
        <v>370</v>
      </c>
      <c r="N1654" t="s">
        <v>1</v>
      </c>
      <c r="O1654" t="s">
        <v>0</v>
      </c>
      <c r="P1654" t="s">
        <v>1011</v>
      </c>
      <c r="Q1654" t="s">
        <v>1012</v>
      </c>
      <c r="R1654" s="2">
        <v>3396.2</v>
      </c>
      <c r="S1654" s="37">
        <f>Tabla1[[#This Row],[Valor total]]/'T.C.'!$B$2</f>
        <v>984.40579710144914</v>
      </c>
      <c r="T1654" t="s">
        <v>2</v>
      </c>
      <c r="U1654" t="s">
        <v>3</v>
      </c>
    </row>
    <row r="1655" spans="1:21" x14ac:dyDescent="0.25">
      <c r="A1655" t="s">
        <v>75</v>
      </c>
      <c r="B1655" t="str">
        <f>LEFT(Tabla1[[#This Row],[Organización compras]],2)</f>
        <v>CO</v>
      </c>
      <c r="C1655" t="s">
        <v>338</v>
      </c>
      <c r="D1655">
        <v>702</v>
      </c>
      <c r="E1655" t="str">
        <f>VLOOKUP(Tabla1[[#This Row],[Grupo de compras]],'Grupo compras'!$A$1:$B$115,2,FALSE)</f>
        <v>CO Ops Mall</v>
      </c>
      <c r="F1655" t="s">
        <v>92</v>
      </c>
      <c r="G1655" t="str">
        <f>LEFT(Tabla1[[#This Row],[Solicitud de pedido]],2)</f>
        <v>12</v>
      </c>
      <c r="H1655" t="s">
        <v>4767</v>
      </c>
      <c r="I1655" t="s">
        <v>88</v>
      </c>
      <c r="J1655" t="s">
        <v>4768</v>
      </c>
      <c r="K1655" t="s">
        <v>4769</v>
      </c>
      <c r="L1655" s="1">
        <v>46069</v>
      </c>
      <c r="M1655" t="s">
        <v>93</v>
      </c>
      <c r="N1655" t="s">
        <v>1</v>
      </c>
      <c r="O1655" t="s">
        <v>0</v>
      </c>
      <c r="P1655" t="s">
        <v>243</v>
      </c>
      <c r="Q1655" t="s">
        <v>244</v>
      </c>
      <c r="R1655" s="2">
        <v>3616800</v>
      </c>
      <c r="S1655" s="37">
        <f>Tabla1[[#This Row],[Valor total]]/'T.C.'!$B$5</f>
        <v>983.3605220228385</v>
      </c>
      <c r="T1655" t="s">
        <v>18</v>
      </c>
      <c r="U1655" t="s">
        <v>3</v>
      </c>
    </row>
    <row r="1656" spans="1:21" x14ac:dyDescent="0.25">
      <c r="A1656" t="s">
        <v>380</v>
      </c>
      <c r="B1656" t="str">
        <f>LEFT(Tabla1[[#This Row],[Organización compras]],2)</f>
        <v>PE</v>
      </c>
      <c r="C1656" t="s">
        <v>340</v>
      </c>
      <c r="D1656">
        <v>808</v>
      </c>
      <c r="E1656" t="str">
        <f>VLOOKUP(Tabla1[[#This Row],[Grupo de compras]],'Grupo compras'!$A$1:$B$115,2,FALSE)</f>
        <v>PE Área Legal</v>
      </c>
      <c r="F1656" t="s">
        <v>365</v>
      </c>
      <c r="G1656" t="str">
        <f>LEFT(Tabla1[[#This Row],[Solicitud de pedido]],2)</f>
        <v>12</v>
      </c>
      <c r="H1656" t="s">
        <v>4770</v>
      </c>
      <c r="I1656" t="s">
        <v>88</v>
      </c>
      <c r="J1656" t="s">
        <v>4771</v>
      </c>
      <c r="K1656" t="s">
        <v>4772</v>
      </c>
      <c r="L1656" s="1">
        <v>46063</v>
      </c>
      <c r="M1656" t="s">
        <v>485</v>
      </c>
      <c r="N1656" t="s">
        <v>1</v>
      </c>
      <c r="O1656" t="s">
        <v>0</v>
      </c>
      <c r="P1656" t="s">
        <v>1857</v>
      </c>
      <c r="Q1656" t="s">
        <v>1858</v>
      </c>
      <c r="R1656" s="2">
        <v>3389.83</v>
      </c>
      <c r="S1656" s="37">
        <f>Tabla1[[#This Row],[Valor total]]/'T.C.'!$B$2</f>
        <v>982.55942028985498</v>
      </c>
      <c r="T1656" t="s">
        <v>2</v>
      </c>
      <c r="U1656" t="s">
        <v>3</v>
      </c>
    </row>
    <row r="1657" spans="1:21" x14ac:dyDescent="0.25">
      <c r="A1657" t="s">
        <v>63</v>
      </c>
      <c r="B1657" t="str">
        <f>LEFT(Tabla1[[#This Row],[Organización compras]],2)</f>
        <v>CO</v>
      </c>
      <c r="C1657" t="s">
        <v>338</v>
      </c>
      <c r="D1657">
        <v>702</v>
      </c>
      <c r="E1657" t="str">
        <f>VLOOKUP(Tabla1[[#This Row],[Grupo de compras]],'Grupo compras'!$A$1:$B$115,2,FALSE)</f>
        <v>CO Ops Mall</v>
      </c>
      <c r="F1657" t="s">
        <v>1281</v>
      </c>
      <c r="G1657" t="str">
        <f>LEFT(Tabla1[[#This Row],[Solicitud de pedido]],2)</f>
        <v>12</v>
      </c>
      <c r="H1657" t="s">
        <v>4773</v>
      </c>
      <c r="I1657" t="s">
        <v>88</v>
      </c>
      <c r="J1657" t="s">
        <v>4774</v>
      </c>
      <c r="K1657" t="s">
        <v>4775</v>
      </c>
      <c r="L1657" s="1">
        <v>46090</v>
      </c>
      <c r="M1657" t="s">
        <v>1067</v>
      </c>
      <c r="N1657" t="s">
        <v>1</v>
      </c>
      <c r="O1657" t="s">
        <v>0</v>
      </c>
      <c r="P1657" t="s">
        <v>4776</v>
      </c>
      <c r="Q1657" t="s">
        <v>4777</v>
      </c>
      <c r="R1657" s="2">
        <v>3610701</v>
      </c>
      <c r="S1657" s="37">
        <f>Tabla1[[#This Row],[Valor total]]/'T.C.'!$B$5</f>
        <v>981.70228384991844</v>
      </c>
      <c r="T1657" t="s">
        <v>18</v>
      </c>
      <c r="U1657" t="s">
        <v>3</v>
      </c>
    </row>
    <row r="1658" spans="1:21" x14ac:dyDescent="0.25">
      <c r="A1658" t="s">
        <v>2101</v>
      </c>
      <c r="B1658" t="str">
        <f>LEFT(Tabla1[[#This Row],[Organización compras]],2)</f>
        <v>PE</v>
      </c>
      <c r="C1658" t="s">
        <v>681</v>
      </c>
      <c r="D1658">
        <v>802</v>
      </c>
      <c r="E1658" t="str">
        <f>VLOOKUP(Tabla1[[#This Row],[Grupo de compras]],'Grupo compras'!$A$1:$B$115,2,FALSE)</f>
        <v>PE Ops Mall</v>
      </c>
      <c r="F1658" t="s">
        <v>2803</v>
      </c>
      <c r="G1658" t="str">
        <f>LEFT(Tabla1[[#This Row],[Solicitud de pedido]],2)</f>
        <v>12</v>
      </c>
      <c r="H1658" t="s">
        <v>4778</v>
      </c>
      <c r="I1658" t="s">
        <v>88</v>
      </c>
      <c r="J1658" t="s">
        <v>4779</v>
      </c>
      <c r="K1658" t="s">
        <v>4780</v>
      </c>
      <c r="L1658" s="1">
        <v>46072</v>
      </c>
      <c r="M1658" t="s">
        <v>2803</v>
      </c>
      <c r="N1658" t="s">
        <v>1</v>
      </c>
      <c r="O1658" t="s">
        <v>0</v>
      </c>
      <c r="P1658" t="s">
        <v>2825</v>
      </c>
      <c r="Q1658" t="s">
        <v>2826</v>
      </c>
      <c r="R1658" s="2">
        <v>3384</v>
      </c>
      <c r="S1658" s="37">
        <f>Tabla1[[#This Row],[Valor total]]/'T.C.'!$B$2</f>
        <v>980.86956521739125</v>
      </c>
      <c r="T1658" t="s">
        <v>2</v>
      </c>
      <c r="U1658" t="s">
        <v>3</v>
      </c>
    </row>
    <row r="1659" spans="1:21" x14ac:dyDescent="0.25">
      <c r="A1659" t="s">
        <v>17</v>
      </c>
      <c r="B1659" t="str">
        <f>LEFT(Tabla1[[#This Row],[Organización compras]],2)</f>
        <v>CO</v>
      </c>
      <c r="C1659" t="s">
        <v>338</v>
      </c>
      <c r="D1659">
        <v>711</v>
      </c>
      <c r="E1659" t="str">
        <f>VLOOKUP(Tabla1[[#This Row],[Grupo de compras]],'Grupo compras'!$A$1:$B$115,2,FALSE)</f>
        <v>CO A.Finanzas</v>
      </c>
      <c r="F1659" t="s">
        <v>4709</v>
      </c>
      <c r="H1659" t="s">
        <v>4781</v>
      </c>
      <c r="I1659" t="s">
        <v>88</v>
      </c>
      <c r="J1659" t="s">
        <v>4782</v>
      </c>
      <c r="K1659" t="s">
        <v>4783</v>
      </c>
      <c r="L1659" s="1">
        <v>46092</v>
      </c>
      <c r="M1659" t="s">
        <v>4713</v>
      </c>
      <c r="N1659" t="s">
        <v>1</v>
      </c>
      <c r="O1659" t="s">
        <v>0</v>
      </c>
      <c r="P1659" t="s">
        <v>4714</v>
      </c>
      <c r="Q1659" t="s">
        <v>4715</v>
      </c>
      <c r="R1659" s="2">
        <v>3607600</v>
      </c>
      <c r="S1659" s="37">
        <f>Tabla1[[#This Row],[Valor total]]/'T.C.'!$B$5</f>
        <v>980.85916258836323</v>
      </c>
      <c r="T1659" t="s">
        <v>18</v>
      </c>
      <c r="U1659" t="s">
        <v>3</v>
      </c>
    </row>
    <row r="1660" spans="1:21" x14ac:dyDescent="0.25">
      <c r="A1660" t="s">
        <v>31</v>
      </c>
      <c r="B1660" t="str">
        <f>LEFT(Tabla1[[#This Row],[Organización compras]],2)</f>
        <v>CO</v>
      </c>
      <c r="C1660" t="s">
        <v>338</v>
      </c>
      <c r="D1660">
        <v>702</v>
      </c>
      <c r="E1660" t="str">
        <f>VLOOKUP(Tabla1[[#This Row],[Grupo de compras]],'Grupo compras'!$A$1:$B$115,2,FALSE)</f>
        <v>CO Ops Mall</v>
      </c>
      <c r="F1660" t="s">
        <v>1013</v>
      </c>
      <c r="G1660" t="str">
        <f>LEFT(Tabla1[[#This Row],[Solicitud de pedido]],2)</f>
        <v>12</v>
      </c>
      <c r="H1660" t="s">
        <v>4784</v>
      </c>
      <c r="I1660" t="s">
        <v>88</v>
      </c>
      <c r="J1660" t="s">
        <v>4785</v>
      </c>
      <c r="K1660" t="s">
        <v>4786</v>
      </c>
      <c r="L1660" s="1">
        <v>46031</v>
      </c>
      <c r="M1660" t="s">
        <v>32</v>
      </c>
      <c r="N1660" t="s">
        <v>1</v>
      </c>
      <c r="O1660" t="s">
        <v>0</v>
      </c>
      <c r="P1660" t="s">
        <v>4787</v>
      </c>
      <c r="Q1660" t="s">
        <v>4788</v>
      </c>
      <c r="R1660" s="2">
        <v>3601416</v>
      </c>
      <c r="S1660" s="37">
        <f>Tabla1[[#This Row],[Valor total]]/'T.C.'!$B$5</f>
        <v>979.17781402936373</v>
      </c>
      <c r="T1660" t="s">
        <v>18</v>
      </c>
      <c r="U1660" t="s">
        <v>3</v>
      </c>
    </row>
    <row r="1661" spans="1:21" x14ac:dyDescent="0.25">
      <c r="A1661" t="s">
        <v>12</v>
      </c>
      <c r="B1661" t="str">
        <f>LEFT(Tabla1[[#This Row],[Organización compras]],2)</f>
        <v>PE</v>
      </c>
      <c r="C1661" t="s">
        <v>340</v>
      </c>
      <c r="D1661">
        <v>802</v>
      </c>
      <c r="E1661" t="str">
        <f>VLOOKUP(Tabla1[[#This Row],[Grupo de compras]],'Grupo compras'!$A$1:$B$115,2,FALSE)</f>
        <v>PE Ops Mall</v>
      </c>
      <c r="F1661" t="s">
        <v>13</v>
      </c>
      <c r="G1661" t="str">
        <f>LEFT(Tabla1[[#This Row],[Solicitud de pedido]],2)</f>
        <v>12</v>
      </c>
      <c r="H1661" t="s">
        <v>4789</v>
      </c>
      <c r="I1661" t="s">
        <v>88</v>
      </c>
      <c r="J1661" t="s">
        <v>4790</v>
      </c>
      <c r="K1661" t="s">
        <v>4791</v>
      </c>
      <c r="L1661" s="1">
        <v>46072</v>
      </c>
      <c r="M1661" t="s">
        <v>14</v>
      </c>
      <c r="N1661" t="s">
        <v>1</v>
      </c>
      <c r="O1661" t="s">
        <v>0</v>
      </c>
      <c r="P1661" t="s">
        <v>1011</v>
      </c>
      <c r="Q1661" t="s">
        <v>1012</v>
      </c>
      <c r="R1661" s="2">
        <v>3373.33</v>
      </c>
      <c r="S1661" s="37">
        <f>Tabla1[[#This Row],[Valor total]]/'T.C.'!$B$2</f>
        <v>977.77681159420285</v>
      </c>
      <c r="T1661" t="s">
        <v>2</v>
      </c>
      <c r="U1661" t="s">
        <v>3</v>
      </c>
    </row>
    <row r="1662" spans="1:21" x14ac:dyDescent="0.25">
      <c r="A1662" t="s">
        <v>12</v>
      </c>
      <c r="B1662" t="str">
        <f>LEFT(Tabla1[[#This Row],[Organización compras]],2)</f>
        <v>PE</v>
      </c>
      <c r="C1662" t="s">
        <v>340</v>
      </c>
      <c r="D1662">
        <v>804</v>
      </c>
      <c r="E1662" t="str">
        <f>VLOOKUP(Tabla1[[#This Row],[Grupo de compras]],'Grupo compras'!$A$1:$B$115,2,FALSE)</f>
        <v>PE Marketing Mall</v>
      </c>
      <c r="F1662" t="s">
        <v>1158</v>
      </c>
      <c r="G1662" t="str">
        <f>LEFT(Tabla1[[#This Row],[Solicitud de pedido]],2)</f>
        <v>12</v>
      </c>
      <c r="H1662" t="s">
        <v>4792</v>
      </c>
      <c r="I1662" t="s">
        <v>88</v>
      </c>
      <c r="J1662" t="s">
        <v>4793</v>
      </c>
      <c r="K1662" t="s">
        <v>4794</v>
      </c>
      <c r="L1662" s="1">
        <v>46041</v>
      </c>
      <c r="M1662" t="s">
        <v>14</v>
      </c>
      <c r="N1662" t="s">
        <v>1</v>
      </c>
      <c r="O1662" t="s">
        <v>67</v>
      </c>
      <c r="P1662" t="s">
        <v>2596</v>
      </c>
      <c r="Q1662" t="s">
        <v>2597</v>
      </c>
      <c r="R1662" s="2">
        <v>3360</v>
      </c>
      <c r="S1662" s="37">
        <f>Tabla1[[#This Row],[Valor total]]/'T.C.'!$B$2</f>
        <v>973.91304347826087</v>
      </c>
      <c r="T1662" t="s">
        <v>2</v>
      </c>
      <c r="U1662" t="s">
        <v>3</v>
      </c>
    </row>
    <row r="1663" spans="1:21" x14ac:dyDescent="0.25">
      <c r="A1663" t="s">
        <v>12</v>
      </c>
      <c r="B1663" t="str">
        <f>LEFT(Tabla1[[#This Row],[Organización compras]],2)</f>
        <v>PE</v>
      </c>
      <c r="C1663" t="s">
        <v>340</v>
      </c>
      <c r="D1663">
        <v>804</v>
      </c>
      <c r="E1663" t="str">
        <f>VLOOKUP(Tabla1[[#This Row],[Grupo de compras]],'Grupo compras'!$A$1:$B$115,2,FALSE)</f>
        <v>PE Marketing Mall</v>
      </c>
      <c r="F1663" t="s">
        <v>1158</v>
      </c>
      <c r="G1663" t="str">
        <f>LEFT(Tabla1[[#This Row],[Solicitud de pedido]],2)</f>
        <v>12</v>
      </c>
      <c r="H1663" t="s">
        <v>4795</v>
      </c>
      <c r="I1663" t="s">
        <v>88</v>
      </c>
      <c r="J1663" t="s">
        <v>4796</v>
      </c>
      <c r="K1663" t="s">
        <v>4797</v>
      </c>
      <c r="L1663" s="1">
        <v>46041</v>
      </c>
      <c r="M1663" t="s">
        <v>14</v>
      </c>
      <c r="N1663" t="s">
        <v>1</v>
      </c>
      <c r="O1663" t="s">
        <v>67</v>
      </c>
      <c r="P1663" t="s">
        <v>2596</v>
      </c>
      <c r="Q1663" t="s">
        <v>2597</v>
      </c>
      <c r="R1663" s="2">
        <v>3360</v>
      </c>
      <c r="S1663" s="37">
        <f>Tabla1[[#This Row],[Valor total]]/'T.C.'!$B$2</f>
        <v>973.91304347826087</v>
      </c>
      <c r="T1663" t="s">
        <v>2</v>
      </c>
      <c r="U1663" t="s">
        <v>3</v>
      </c>
    </row>
    <row r="1664" spans="1:21" x14ac:dyDescent="0.25">
      <c r="A1664" t="s">
        <v>377</v>
      </c>
      <c r="B1664" t="str">
        <f>LEFT(Tabla1[[#This Row],[Organización compras]],2)</f>
        <v>PE</v>
      </c>
      <c r="C1664" t="s">
        <v>340</v>
      </c>
      <c r="D1664">
        <v>802</v>
      </c>
      <c r="E1664" t="str">
        <f>VLOOKUP(Tabla1[[#This Row],[Grupo de compras]],'Grupo compras'!$A$1:$B$115,2,FALSE)</f>
        <v>PE Ops Mall</v>
      </c>
      <c r="F1664" t="s">
        <v>2774</v>
      </c>
      <c r="G1664" t="str">
        <f>LEFT(Tabla1[[#This Row],[Solicitud de pedido]],2)</f>
        <v>12</v>
      </c>
      <c r="H1664" t="s">
        <v>4798</v>
      </c>
      <c r="I1664" t="s">
        <v>88</v>
      </c>
      <c r="J1664" t="s">
        <v>4799</v>
      </c>
      <c r="K1664" t="s">
        <v>4800</v>
      </c>
      <c r="L1664" s="1">
        <v>46042</v>
      </c>
      <c r="M1664" t="s">
        <v>2774</v>
      </c>
      <c r="N1664" t="s">
        <v>1</v>
      </c>
      <c r="O1664" t="s">
        <v>0</v>
      </c>
      <c r="P1664" t="s">
        <v>1011</v>
      </c>
      <c r="Q1664" t="s">
        <v>1012</v>
      </c>
      <c r="R1664" s="2">
        <v>3360</v>
      </c>
      <c r="S1664" s="37">
        <f>Tabla1[[#This Row],[Valor total]]/'T.C.'!$B$2</f>
        <v>973.91304347826087</v>
      </c>
      <c r="T1664" t="s">
        <v>2</v>
      </c>
      <c r="U1664" t="s">
        <v>3</v>
      </c>
    </row>
    <row r="1665" spans="1:21" x14ac:dyDescent="0.25">
      <c r="A1665" t="s">
        <v>31</v>
      </c>
      <c r="B1665" t="str">
        <f>LEFT(Tabla1[[#This Row],[Organización compras]],2)</f>
        <v>CO</v>
      </c>
      <c r="C1665" t="s">
        <v>338</v>
      </c>
      <c r="D1665">
        <v>704</v>
      </c>
      <c r="E1665" t="str">
        <f>VLOOKUP(Tabla1[[#This Row],[Grupo de compras]],'Grupo compras'!$A$1:$B$115,2,FALSE)</f>
        <v>CO Mktg Mall</v>
      </c>
      <c r="F1665" t="s">
        <v>3696</v>
      </c>
      <c r="G1665" t="str">
        <f>LEFT(Tabla1[[#This Row],[Solicitud de pedido]],2)</f>
        <v>12</v>
      </c>
      <c r="H1665" t="s">
        <v>4801</v>
      </c>
      <c r="I1665" t="s">
        <v>88</v>
      </c>
      <c r="J1665" t="s">
        <v>4802</v>
      </c>
      <c r="K1665" t="s">
        <v>4803</v>
      </c>
      <c r="L1665" s="1">
        <v>46055</v>
      </c>
      <c r="M1665" t="s">
        <v>32</v>
      </c>
      <c r="N1665" t="s">
        <v>1</v>
      </c>
      <c r="O1665" t="s">
        <v>0</v>
      </c>
      <c r="P1665" t="s">
        <v>4804</v>
      </c>
      <c r="Q1665" t="s">
        <v>4805</v>
      </c>
      <c r="R1665" s="2">
        <v>3580000</v>
      </c>
      <c r="S1665" s="37">
        <f>Tabla1[[#This Row],[Valor total]]/'T.C.'!$B$5</f>
        <v>973.35508428493745</v>
      </c>
      <c r="T1665" t="s">
        <v>18</v>
      </c>
      <c r="U1665" t="s">
        <v>3</v>
      </c>
    </row>
    <row r="1666" spans="1:21" x14ac:dyDescent="0.25">
      <c r="A1666" t="s">
        <v>61</v>
      </c>
      <c r="B1666" t="str">
        <f>LEFT(Tabla1[[#This Row],[Organización compras]],2)</f>
        <v>CO</v>
      </c>
      <c r="C1666" t="s">
        <v>338</v>
      </c>
      <c r="D1666">
        <v>703</v>
      </c>
      <c r="E1666" t="str">
        <f>VLOOKUP(Tabla1[[#This Row],[Grupo de compras]],'Grupo compras'!$A$1:$B$115,2,FALSE)</f>
        <v>CO Ops Out/Strip</v>
      </c>
      <c r="F1666" t="s">
        <v>62</v>
      </c>
      <c r="H1666" t="s">
        <v>12064</v>
      </c>
      <c r="I1666" t="s">
        <v>88</v>
      </c>
      <c r="J1666" t="s">
        <v>12065</v>
      </c>
      <c r="K1666" t="s">
        <v>12066</v>
      </c>
      <c r="L1666" s="1">
        <v>46096</v>
      </c>
      <c r="M1666" t="s">
        <v>62</v>
      </c>
      <c r="N1666" t="s">
        <v>1</v>
      </c>
      <c r="O1666" t="s">
        <v>0</v>
      </c>
      <c r="P1666" t="s">
        <v>12062</v>
      </c>
      <c r="Q1666" t="s">
        <v>12063</v>
      </c>
      <c r="R1666" s="2">
        <v>3577310</v>
      </c>
      <c r="S1666" s="37">
        <f>Tabla1[[#This Row],[Valor total]]/'T.C.'!$B$5</f>
        <v>972.62370853724849</v>
      </c>
      <c r="T1666" t="s">
        <v>18</v>
      </c>
      <c r="U1666" t="s">
        <v>3</v>
      </c>
    </row>
    <row r="1667" spans="1:21" x14ac:dyDescent="0.25">
      <c r="A1667" t="s">
        <v>86</v>
      </c>
      <c r="B1667" t="str">
        <f>LEFT(Tabla1[[#This Row],[Organización compras]],2)</f>
        <v>CL</v>
      </c>
      <c r="C1667" t="s">
        <v>339</v>
      </c>
      <c r="D1667">
        <v>602</v>
      </c>
      <c r="E1667" t="str">
        <f>VLOOKUP(Tabla1[[#This Row],[Grupo de compras]],'Grupo compras'!$A$1:$B$115,2,FALSE)</f>
        <v>CL Ops Mall</v>
      </c>
      <c r="F1667" t="s">
        <v>220</v>
      </c>
      <c r="H1667" t="s">
        <v>12292</v>
      </c>
      <c r="I1667" t="s">
        <v>88</v>
      </c>
      <c r="J1667" t="s">
        <v>12293</v>
      </c>
      <c r="K1667" t="s">
        <v>12294</v>
      </c>
      <c r="L1667" s="1">
        <v>46097</v>
      </c>
      <c r="M1667" t="s">
        <v>220</v>
      </c>
      <c r="N1667" t="s">
        <v>1</v>
      </c>
      <c r="O1667" t="s">
        <v>0</v>
      </c>
      <c r="P1667" t="s">
        <v>1919</v>
      </c>
      <c r="Q1667" t="s">
        <v>1920</v>
      </c>
      <c r="R1667" s="2">
        <v>900222</v>
      </c>
      <c r="S1667" s="37">
        <f>Tabla1[[#This Row],[Valor total]]/'T.C.'!$B$3</f>
        <v>972.23548216387849</v>
      </c>
      <c r="T1667" t="s">
        <v>6</v>
      </c>
      <c r="U1667" t="s">
        <v>3</v>
      </c>
    </row>
    <row r="1668" spans="1:21" x14ac:dyDescent="0.25">
      <c r="A1668" t="s">
        <v>7</v>
      </c>
      <c r="B1668" t="str">
        <f>LEFT(Tabla1[[#This Row],[Organización compras]],2)</f>
        <v>CL</v>
      </c>
      <c r="C1668" t="s">
        <v>339</v>
      </c>
      <c r="D1668">
        <v>612</v>
      </c>
      <c r="E1668" t="str">
        <f>VLOOKUP(Tabla1[[#This Row],[Grupo de compras]],'Grupo compras'!$A$1:$B$115,2,FALSE)</f>
        <v>CL Serv al Cliente</v>
      </c>
      <c r="F1668" t="s">
        <v>1513</v>
      </c>
      <c r="H1668" t="s">
        <v>4806</v>
      </c>
      <c r="I1668" t="s">
        <v>88</v>
      </c>
      <c r="J1668" t="s">
        <v>4807</v>
      </c>
      <c r="K1668" t="s">
        <v>4808</v>
      </c>
      <c r="L1668" s="1">
        <v>46092</v>
      </c>
      <c r="M1668" t="s">
        <v>4310</v>
      </c>
      <c r="N1668" t="s">
        <v>1</v>
      </c>
      <c r="O1668" t="s">
        <v>0</v>
      </c>
      <c r="P1668" t="s">
        <v>1518</v>
      </c>
      <c r="Q1668" t="s">
        <v>1519</v>
      </c>
      <c r="R1668" s="2">
        <v>900000</v>
      </c>
      <c r="S1668" s="37">
        <f>Tabla1[[#This Row],[Valor total]]/'T.C.'!$B$3</f>
        <v>971.99572321881794</v>
      </c>
      <c r="T1668" t="s">
        <v>6</v>
      </c>
      <c r="U1668" t="s">
        <v>3</v>
      </c>
    </row>
    <row r="1669" spans="1:21" x14ac:dyDescent="0.25">
      <c r="A1669" t="s">
        <v>4</v>
      </c>
      <c r="B1669" t="str">
        <f>LEFT(Tabla1[[#This Row],[Organización compras]],2)</f>
        <v>CL</v>
      </c>
      <c r="C1669" t="s">
        <v>339</v>
      </c>
      <c r="D1669">
        <v>612</v>
      </c>
      <c r="E1669" t="str">
        <f>VLOOKUP(Tabla1[[#This Row],[Grupo de compras]],'Grupo compras'!$A$1:$B$115,2,FALSE)</f>
        <v>CL Serv al Cliente</v>
      </c>
      <c r="F1669" t="s">
        <v>1513</v>
      </c>
      <c r="H1669" t="s">
        <v>4809</v>
      </c>
      <c r="I1669" t="s">
        <v>88</v>
      </c>
      <c r="J1669" t="s">
        <v>4810</v>
      </c>
      <c r="K1669" t="s">
        <v>4811</v>
      </c>
      <c r="L1669" s="1">
        <v>46092</v>
      </c>
      <c r="M1669" t="s">
        <v>4310</v>
      </c>
      <c r="N1669" t="s">
        <v>1</v>
      </c>
      <c r="O1669" t="s">
        <v>0</v>
      </c>
      <c r="P1669" t="s">
        <v>1518</v>
      </c>
      <c r="Q1669" t="s">
        <v>1519</v>
      </c>
      <c r="R1669" s="2">
        <v>900000</v>
      </c>
      <c r="S1669" s="37">
        <f>Tabla1[[#This Row],[Valor total]]/'T.C.'!$B$3</f>
        <v>971.99572321881794</v>
      </c>
      <c r="T1669" t="s">
        <v>6</v>
      </c>
      <c r="U1669" t="s">
        <v>3</v>
      </c>
    </row>
    <row r="1670" spans="1:21" x14ac:dyDescent="0.25">
      <c r="A1670" t="s">
        <v>96</v>
      </c>
      <c r="B1670" t="str">
        <f>LEFT(Tabla1[[#This Row],[Organización compras]],2)</f>
        <v>CL</v>
      </c>
      <c r="C1670" t="s">
        <v>339</v>
      </c>
      <c r="D1670">
        <v>614</v>
      </c>
      <c r="E1670" t="str">
        <f>VLOOKUP(Tabla1[[#This Row],[Grupo de compras]],'Grupo compras'!$A$1:$B$115,2,FALSE)</f>
        <v>CL Explotación TI</v>
      </c>
      <c r="F1670" t="s">
        <v>8</v>
      </c>
      <c r="G1670" t="str">
        <f>LEFT(Tabla1[[#This Row],[Solicitud de pedido]],2)</f>
        <v>12</v>
      </c>
      <c r="H1670" t="s">
        <v>4812</v>
      </c>
      <c r="I1670" t="s">
        <v>88</v>
      </c>
      <c r="J1670" t="s">
        <v>4813</v>
      </c>
      <c r="K1670" t="s">
        <v>4814</v>
      </c>
      <c r="L1670" s="1">
        <v>46029</v>
      </c>
      <c r="M1670" t="s">
        <v>8</v>
      </c>
      <c r="N1670" t="s">
        <v>1</v>
      </c>
      <c r="O1670" t="s">
        <v>5</v>
      </c>
      <c r="P1670" t="s">
        <v>4008</v>
      </c>
      <c r="Q1670" t="s">
        <v>4009</v>
      </c>
      <c r="R1670" s="2">
        <v>899412</v>
      </c>
      <c r="S1670" s="37">
        <f>Tabla1[[#This Row],[Valor total]]/'T.C.'!$B$3</f>
        <v>971.36068601298155</v>
      </c>
      <c r="T1670" t="s">
        <v>6</v>
      </c>
      <c r="U1670" t="s">
        <v>3</v>
      </c>
    </row>
    <row r="1671" spans="1:21" x14ac:dyDescent="0.25">
      <c r="A1671" t="s">
        <v>1498</v>
      </c>
      <c r="B1671" t="str">
        <f>LEFT(Tabla1[[#This Row],[Organización compras]],2)</f>
        <v>PE</v>
      </c>
      <c r="C1671" t="s">
        <v>340</v>
      </c>
      <c r="D1671">
        <v>803</v>
      </c>
      <c r="E1671" t="str">
        <f>VLOOKUP(Tabla1[[#This Row],[Grupo de compras]],'Grupo compras'!$A$1:$B$115,2,FALSE)</f>
        <v>PE Ops Out/Strips</v>
      </c>
      <c r="F1671" t="s">
        <v>926</v>
      </c>
      <c r="G1671" t="str">
        <f>LEFT(Tabla1[[#This Row],[Solicitud de pedido]],2)</f>
        <v>12</v>
      </c>
      <c r="H1671" t="s">
        <v>4815</v>
      </c>
      <c r="I1671" t="s">
        <v>88</v>
      </c>
      <c r="J1671" t="s">
        <v>4816</v>
      </c>
      <c r="K1671" t="s">
        <v>4817</v>
      </c>
      <c r="L1671" s="1">
        <v>46038</v>
      </c>
      <c r="M1671" t="s">
        <v>930</v>
      </c>
      <c r="N1671" t="s">
        <v>1</v>
      </c>
      <c r="O1671" t="s">
        <v>0</v>
      </c>
      <c r="P1671" t="s">
        <v>4818</v>
      </c>
      <c r="Q1671" t="s">
        <v>4819</v>
      </c>
      <c r="R1671" s="2">
        <v>3350</v>
      </c>
      <c r="S1671" s="37">
        <f>Tabla1[[#This Row],[Valor total]]/'T.C.'!$B$2</f>
        <v>971.01449275362313</v>
      </c>
      <c r="T1671" t="s">
        <v>2</v>
      </c>
      <c r="U1671" t="s">
        <v>3</v>
      </c>
    </row>
    <row r="1672" spans="1:21" x14ac:dyDescent="0.25">
      <c r="A1672" t="s">
        <v>377</v>
      </c>
      <c r="B1672" t="str">
        <f>LEFT(Tabla1[[#This Row],[Organización compras]],2)</f>
        <v>PE</v>
      </c>
      <c r="C1672" t="s">
        <v>340</v>
      </c>
      <c r="D1672">
        <v>802</v>
      </c>
      <c r="E1672" t="str">
        <f>VLOOKUP(Tabla1[[#This Row],[Grupo de compras]],'Grupo compras'!$A$1:$B$115,2,FALSE)</f>
        <v>PE Ops Mall</v>
      </c>
      <c r="F1672" t="s">
        <v>4586</v>
      </c>
      <c r="G1672" t="str">
        <f>LEFT(Tabla1[[#This Row],[Solicitud de pedido]],2)</f>
        <v>12</v>
      </c>
      <c r="H1672" t="s">
        <v>4820</v>
      </c>
      <c r="I1672" t="s">
        <v>88</v>
      </c>
      <c r="J1672" t="s">
        <v>4821</v>
      </c>
      <c r="K1672" t="s">
        <v>4822</v>
      </c>
      <c r="L1672" s="1">
        <v>46043</v>
      </c>
      <c r="M1672" t="s">
        <v>2774</v>
      </c>
      <c r="N1672" t="s">
        <v>1</v>
      </c>
      <c r="O1672" t="s">
        <v>0</v>
      </c>
      <c r="P1672" t="s">
        <v>1011</v>
      </c>
      <c r="Q1672" t="s">
        <v>1012</v>
      </c>
      <c r="R1672" s="2">
        <v>3350</v>
      </c>
      <c r="S1672" s="37">
        <f>Tabla1[[#This Row],[Valor total]]/'T.C.'!$B$2</f>
        <v>971.01449275362313</v>
      </c>
      <c r="T1672" t="s">
        <v>2</v>
      </c>
      <c r="U1672" t="s">
        <v>3</v>
      </c>
    </row>
    <row r="1673" spans="1:21" x14ac:dyDescent="0.25">
      <c r="A1673" t="s">
        <v>12</v>
      </c>
      <c r="B1673" t="str">
        <f>LEFT(Tabla1[[#This Row],[Organización compras]],2)</f>
        <v>PE</v>
      </c>
      <c r="C1673" t="s">
        <v>340</v>
      </c>
      <c r="D1673">
        <v>802</v>
      </c>
      <c r="E1673" t="str">
        <f>VLOOKUP(Tabla1[[#This Row],[Grupo de compras]],'Grupo compras'!$A$1:$B$115,2,FALSE)</f>
        <v>PE Ops Mall</v>
      </c>
      <c r="F1673" t="s">
        <v>13</v>
      </c>
      <c r="G1673" t="str">
        <f>LEFT(Tabla1[[#This Row],[Solicitud de pedido]],2)</f>
        <v>12</v>
      </c>
      <c r="H1673" t="s">
        <v>4823</v>
      </c>
      <c r="I1673" t="s">
        <v>88</v>
      </c>
      <c r="J1673" t="s">
        <v>4824</v>
      </c>
      <c r="K1673" t="s">
        <v>4825</v>
      </c>
      <c r="L1673" s="1">
        <v>46045</v>
      </c>
      <c r="M1673" t="s">
        <v>14</v>
      </c>
      <c r="N1673" t="s">
        <v>1</v>
      </c>
      <c r="O1673" t="s">
        <v>0</v>
      </c>
      <c r="P1673" t="s">
        <v>4826</v>
      </c>
      <c r="Q1673" t="s">
        <v>4827</v>
      </c>
      <c r="R1673" s="2">
        <v>3350</v>
      </c>
      <c r="S1673" s="37">
        <f>Tabla1[[#This Row],[Valor total]]/'T.C.'!$B$2</f>
        <v>971.01449275362313</v>
      </c>
      <c r="T1673" t="s">
        <v>2</v>
      </c>
      <c r="U1673" t="s">
        <v>3</v>
      </c>
    </row>
    <row r="1674" spans="1:21" x14ac:dyDescent="0.25">
      <c r="A1674" t="s">
        <v>16</v>
      </c>
      <c r="B1674" t="str">
        <f>LEFT(Tabla1[[#This Row],[Organización compras]],2)</f>
        <v>PE</v>
      </c>
      <c r="C1674" t="s">
        <v>681</v>
      </c>
      <c r="D1674">
        <v>804</v>
      </c>
      <c r="E1674" t="str">
        <f>VLOOKUP(Tabla1[[#This Row],[Grupo de compras]],'Grupo compras'!$A$1:$B$115,2,FALSE)</f>
        <v>PE Marketing Mall</v>
      </c>
      <c r="F1674" t="s">
        <v>1158</v>
      </c>
      <c r="G1674" t="str">
        <f>LEFT(Tabla1[[#This Row],[Solicitud de pedido]],2)</f>
        <v>12</v>
      </c>
      <c r="H1674" t="s">
        <v>4828</v>
      </c>
      <c r="I1674" t="s">
        <v>88</v>
      </c>
      <c r="J1674" t="s">
        <v>4829</v>
      </c>
      <c r="K1674" t="s">
        <v>4830</v>
      </c>
      <c r="L1674" s="1">
        <v>46066</v>
      </c>
      <c r="M1674" t="s">
        <v>43</v>
      </c>
      <c r="N1674" t="s">
        <v>1</v>
      </c>
      <c r="O1674" t="s">
        <v>67</v>
      </c>
      <c r="P1674" t="s">
        <v>4831</v>
      </c>
      <c r="Q1674" t="s">
        <v>4832</v>
      </c>
      <c r="R1674" s="2">
        <v>3350</v>
      </c>
      <c r="S1674" s="37">
        <f>Tabla1[[#This Row],[Valor total]]/'T.C.'!$B$2</f>
        <v>971.01449275362313</v>
      </c>
      <c r="T1674" t="s">
        <v>2</v>
      </c>
      <c r="U1674" t="s">
        <v>3</v>
      </c>
    </row>
    <row r="1675" spans="1:21" x14ac:dyDescent="0.25">
      <c r="A1675" t="s">
        <v>2453</v>
      </c>
      <c r="B1675" t="str">
        <f>LEFT(Tabla1[[#This Row],[Organización compras]],2)</f>
        <v>PE</v>
      </c>
      <c r="C1675" t="s">
        <v>681</v>
      </c>
      <c r="D1675">
        <v>803</v>
      </c>
      <c r="E1675" t="str">
        <f>VLOOKUP(Tabla1[[#This Row],[Grupo de compras]],'Grupo compras'!$A$1:$B$115,2,FALSE)</f>
        <v>PE Ops Out/Strips</v>
      </c>
      <c r="F1675" t="s">
        <v>2857</v>
      </c>
      <c r="G1675" t="str">
        <f>LEFT(Tabla1[[#This Row],[Solicitud de pedido]],2)</f>
        <v>12</v>
      </c>
      <c r="H1675" t="s">
        <v>4833</v>
      </c>
      <c r="I1675" t="s">
        <v>88</v>
      </c>
      <c r="J1675" t="s">
        <v>4834</v>
      </c>
      <c r="K1675" t="s">
        <v>4835</v>
      </c>
      <c r="L1675" s="1">
        <v>46044</v>
      </c>
      <c r="M1675" t="s">
        <v>2857</v>
      </c>
      <c r="N1675" t="s">
        <v>1</v>
      </c>
      <c r="O1675" t="s">
        <v>0</v>
      </c>
      <c r="P1675" t="s">
        <v>1237</v>
      </c>
      <c r="Q1675" t="s">
        <v>1238</v>
      </c>
      <c r="R1675" s="2">
        <v>3347.25</v>
      </c>
      <c r="S1675" s="37">
        <f>Tabla1[[#This Row],[Valor total]]/'T.C.'!$B$2</f>
        <v>970.21739130434776</v>
      </c>
      <c r="T1675" t="s">
        <v>2</v>
      </c>
      <c r="U1675" t="s">
        <v>3</v>
      </c>
    </row>
    <row r="1676" spans="1:21" x14ac:dyDescent="0.25">
      <c r="A1676" t="s">
        <v>12</v>
      </c>
      <c r="B1676" t="str">
        <f>LEFT(Tabla1[[#This Row],[Organización compras]],2)</f>
        <v>PE</v>
      </c>
      <c r="C1676" t="s">
        <v>340</v>
      </c>
      <c r="D1676">
        <v>802</v>
      </c>
      <c r="E1676" t="str">
        <f>VLOOKUP(Tabla1[[#This Row],[Grupo de compras]],'Grupo compras'!$A$1:$B$115,2,FALSE)</f>
        <v>PE Ops Mall</v>
      </c>
      <c r="F1676" t="s">
        <v>360</v>
      </c>
      <c r="G1676" t="str">
        <f>LEFT(Tabla1[[#This Row],[Solicitud de pedido]],2)</f>
        <v>12</v>
      </c>
      <c r="H1676" t="s">
        <v>4836</v>
      </c>
      <c r="I1676" t="s">
        <v>88</v>
      </c>
      <c r="J1676" t="s">
        <v>4837</v>
      </c>
      <c r="K1676" t="s">
        <v>4838</v>
      </c>
      <c r="L1676" s="1">
        <v>46048</v>
      </c>
      <c r="M1676" t="s">
        <v>14</v>
      </c>
      <c r="N1676" t="s">
        <v>1</v>
      </c>
      <c r="O1676" t="s">
        <v>0</v>
      </c>
      <c r="P1676" t="s">
        <v>1011</v>
      </c>
      <c r="Q1676" t="s">
        <v>1012</v>
      </c>
      <c r="R1676" s="2">
        <v>3333.33</v>
      </c>
      <c r="S1676" s="37">
        <f>Tabla1[[#This Row],[Valor total]]/'T.C.'!$B$2</f>
        <v>966.18260869565211</v>
      </c>
      <c r="T1676" t="s">
        <v>2</v>
      </c>
      <c r="U1676" t="s">
        <v>3</v>
      </c>
    </row>
    <row r="1677" spans="1:21" x14ac:dyDescent="0.25">
      <c r="A1677" t="s">
        <v>12</v>
      </c>
      <c r="B1677" t="str">
        <f>LEFT(Tabla1[[#This Row],[Organización compras]],2)</f>
        <v>PE</v>
      </c>
      <c r="C1677" t="s">
        <v>340</v>
      </c>
      <c r="D1677">
        <v>802</v>
      </c>
      <c r="E1677" t="str">
        <f>VLOOKUP(Tabla1[[#This Row],[Grupo de compras]],'Grupo compras'!$A$1:$B$115,2,FALSE)</f>
        <v>PE Ops Mall</v>
      </c>
      <c r="F1677" t="s">
        <v>9282</v>
      </c>
      <c r="H1677" t="s">
        <v>12271</v>
      </c>
      <c r="I1677" t="s">
        <v>88</v>
      </c>
      <c r="J1677" t="s">
        <v>12272</v>
      </c>
      <c r="K1677" t="s">
        <v>12273</v>
      </c>
      <c r="L1677" s="1">
        <v>46097</v>
      </c>
      <c r="M1677" t="s">
        <v>14</v>
      </c>
      <c r="N1677" t="s">
        <v>1</v>
      </c>
      <c r="O1677" t="s">
        <v>0</v>
      </c>
      <c r="P1677" t="s">
        <v>1035</v>
      </c>
      <c r="Q1677" t="s">
        <v>1036</v>
      </c>
      <c r="R1677" s="2">
        <v>3332.99</v>
      </c>
      <c r="S1677" s="37">
        <f>Tabla1[[#This Row],[Valor total]]/'T.C.'!$B$2</f>
        <v>966.08405797101443</v>
      </c>
      <c r="T1677" t="s">
        <v>2</v>
      </c>
      <c r="U1677" t="s">
        <v>3</v>
      </c>
    </row>
    <row r="1678" spans="1:21" x14ac:dyDescent="0.25">
      <c r="A1678" t="s">
        <v>86</v>
      </c>
      <c r="B1678" t="str">
        <f>LEFT(Tabla1[[#This Row],[Organización compras]],2)</f>
        <v>CL</v>
      </c>
      <c r="C1678" t="s">
        <v>339</v>
      </c>
      <c r="D1678">
        <v>602</v>
      </c>
      <c r="E1678" t="str">
        <f>VLOOKUP(Tabla1[[#This Row],[Grupo de compras]],'Grupo compras'!$A$1:$B$115,2,FALSE)</f>
        <v>CL Ops Mall</v>
      </c>
      <c r="F1678" t="s">
        <v>220</v>
      </c>
      <c r="G1678" t="str">
        <f>LEFT(Tabla1[[#This Row],[Solicitud de pedido]],2)</f>
        <v>12</v>
      </c>
      <c r="H1678" t="s">
        <v>4839</v>
      </c>
      <c r="I1678" t="s">
        <v>88</v>
      </c>
      <c r="J1678" t="s">
        <v>4840</v>
      </c>
      <c r="K1678" t="s">
        <v>4841</v>
      </c>
      <c r="L1678" s="1">
        <v>46080</v>
      </c>
      <c r="M1678" t="s">
        <v>220</v>
      </c>
      <c r="N1678" t="s">
        <v>1</v>
      </c>
      <c r="O1678" t="s">
        <v>0</v>
      </c>
      <c r="P1678" t="s">
        <v>252</v>
      </c>
      <c r="Q1678" t="s">
        <v>253</v>
      </c>
      <c r="R1678" s="2">
        <v>894400</v>
      </c>
      <c r="S1678" s="37">
        <f>Tabla1[[#This Row],[Valor total]]/'T.C.'!$B$3</f>
        <v>965.94774982990077</v>
      </c>
      <c r="T1678" t="s">
        <v>6</v>
      </c>
      <c r="U1678" t="s">
        <v>3</v>
      </c>
    </row>
    <row r="1679" spans="1:21" x14ac:dyDescent="0.25">
      <c r="A1679" t="s">
        <v>717</v>
      </c>
      <c r="B1679" t="str">
        <f>LEFT(Tabla1[[#This Row],[Organización compras]],2)</f>
        <v>PE</v>
      </c>
      <c r="C1679" t="s">
        <v>340</v>
      </c>
      <c r="D1679">
        <v>804</v>
      </c>
      <c r="E1679" t="str">
        <f>VLOOKUP(Tabla1[[#This Row],[Grupo de compras]],'Grupo compras'!$A$1:$B$115,2,FALSE)</f>
        <v>PE Marketing Mall</v>
      </c>
      <c r="F1679" t="s">
        <v>718</v>
      </c>
      <c r="G1679" t="str">
        <f>LEFT(Tabla1[[#This Row],[Solicitud de pedido]],2)</f>
        <v>12</v>
      </c>
      <c r="H1679" t="s">
        <v>4842</v>
      </c>
      <c r="I1679" t="s">
        <v>88</v>
      </c>
      <c r="J1679" t="s">
        <v>4843</v>
      </c>
      <c r="K1679" t="s">
        <v>4844</v>
      </c>
      <c r="L1679" s="1">
        <v>46079</v>
      </c>
      <c r="M1679" t="s">
        <v>400</v>
      </c>
      <c r="N1679" t="s">
        <v>1</v>
      </c>
      <c r="O1679" t="s">
        <v>67</v>
      </c>
      <c r="P1679" t="s">
        <v>2889</v>
      </c>
      <c r="Q1679" t="s">
        <v>2890</v>
      </c>
      <c r="R1679" s="2">
        <v>3322.66</v>
      </c>
      <c r="S1679" s="37">
        <f>Tabla1[[#This Row],[Valor total]]/'T.C.'!$B$2</f>
        <v>963.08985507246371</v>
      </c>
      <c r="T1679" t="s">
        <v>2</v>
      </c>
      <c r="U1679" t="s">
        <v>3</v>
      </c>
    </row>
    <row r="1680" spans="1:21" x14ac:dyDescent="0.25">
      <c r="A1680" t="s">
        <v>7</v>
      </c>
      <c r="B1680" t="str">
        <f>LEFT(Tabla1[[#This Row],[Organización compras]],2)</f>
        <v>CL</v>
      </c>
      <c r="C1680" t="s">
        <v>339</v>
      </c>
      <c r="D1680">
        <v>914</v>
      </c>
      <c r="E1680" t="str">
        <f>VLOOKUP(Tabla1[[#This Row],[Grupo de compras]],'Grupo compras'!$A$1:$B$115,2,FALSE)</f>
        <v>Corp Explo. TI</v>
      </c>
      <c r="F1680" t="s">
        <v>8</v>
      </c>
      <c r="G1680" t="str">
        <f>LEFT(Tabla1[[#This Row],[Solicitud de pedido]],2)</f>
        <v>12</v>
      </c>
      <c r="H1680" t="s">
        <v>4845</v>
      </c>
      <c r="I1680" t="s">
        <v>88</v>
      </c>
      <c r="J1680" t="s">
        <v>4846</v>
      </c>
      <c r="K1680" t="s">
        <v>4847</v>
      </c>
      <c r="L1680" s="1">
        <v>46091</v>
      </c>
      <c r="M1680" t="s">
        <v>8</v>
      </c>
      <c r="N1680" t="s">
        <v>1</v>
      </c>
      <c r="O1680" t="s">
        <v>5</v>
      </c>
      <c r="P1680" t="s">
        <v>4008</v>
      </c>
      <c r="Q1680" t="s">
        <v>4009</v>
      </c>
      <c r="R1680" s="2">
        <v>891008</v>
      </c>
      <c r="S1680" s="37">
        <f>Tabla1[[#This Row],[Valor total]]/'T.C.'!$B$3</f>
        <v>962.28440594861388</v>
      </c>
      <c r="T1680" t="s">
        <v>6</v>
      </c>
      <c r="U1680" t="s">
        <v>3</v>
      </c>
    </row>
    <row r="1681" spans="1:21" x14ac:dyDescent="0.25">
      <c r="A1681" t="s">
        <v>53</v>
      </c>
      <c r="B1681" t="str">
        <f>LEFT(Tabla1[[#This Row],[Organización compras]],2)</f>
        <v>CO</v>
      </c>
      <c r="C1681" t="s">
        <v>338</v>
      </c>
      <c r="D1681">
        <v>702</v>
      </c>
      <c r="E1681" t="str">
        <f>VLOOKUP(Tabla1[[#This Row],[Grupo de compras]],'Grupo compras'!$A$1:$B$115,2,FALSE)</f>
        <v>CO Ops Mall</v>
      </c>
      <c r="F1681" t="s">
        <v>54</v>
      </c>
      <c r="H1681" t="s">
        <v>4848</v>
      </c>
      <c r="I1681" t="s">
        <v>88</v>
      </c>
      <c r="J1681" t="s">
        <v>4849</v>
      </c>
      <c r="K1681" t="s">
        <v>4850</v>
      </c>
      <c r="L1681" s="1">
        <v>46092</v>
      </c>
      <c r="M1681" t="s">
        <v>55</v>
      </c>
      <c r="N1681" t="s">
        <v>1</v>
      </c>
      <c r="O1681" t="s">
        <v>0</v>
      </c>
      <c r="P1681" t="s">
        <v>1156</v>
      </c>
      <c r="Q1681" t="s">
        <v>1157</v>
      </c>
      <c r="R1681" s="2">
        <v>3536280</v>
      </c>
      <c r="S1681" s="37">
        <f>Tabla1[[#This Row],[Valor total]]/'T.C.'!$B$5</f>
        <v>961.46818923327896</v>
      </c>
      <c r="T1681" t="s">
        <v>18</v>
      </c>
      <c r="U1681" t="s">
        <v>3</v>
      </c>
    </row>
    <row r="1682" spans="1:21" x14ac:dyDescent="0.25">
      <c r="A1682" t="s">
        <v>7</v>
      </c>
      <c r="B1682" t="str">
        <f>LEFT(Tabla1[[#This Row],[Organización compras]],2)</f>
        <v>CL</v>
      </c>
      <c r="C1682" t="s">
        <v>339</v>
      </c>
      <c r="D1682">
        <v>602</v>
      </c>
      <c r="E1682" t="str">
        <f>VLOOKUP(Tabla1[[#This Row],[Grupo de compras]],'Grupo compras'!$A$1:$B$115,2,FALSE)</f>
        <v>CL Ops Mall</v>
      </c>
      <c r="F1682" t="s">
        <v>137</v>
      </c>
      <c r="G1682" t="str">
        <f>LEFT(Tabla1[[#This Row],[Solicitud de pedido]],2)</f>
        <v>12</v>
      </c>
      <c r="H1682" t="s">
        <v>4851</v>
      </c>
      <c r="I1682" t="s">
        <v>88</v>
      </c>
      <c r="J1682" t="s">
        <v>4852</v>
      </c>
      <c r="K1682" t="s">
        <v>4853</v>
      </c>
      <c r="L1682" s="1">
        <v>46069</v>
      </c>
      <c r="M1682" t="s">
        <v>113</v>
      </c>
      <c r="N1682" t="s">
        <v>1</v>
      </c>
      <c r="O1682" t="s">
        <v>0</v>
      </c>
      <c r="P1682" t="s">
        <v>2366</v>
      </c>
      <c r="Q1682" t="s">
        <v>2367</v>
      </c>
      <c r="R1682" s="2">
        <v>890108</v>
      </c>
      <c r="S1682" s="37">
        <f>Tabla1[[#This Row],[Valor total]]/'T.C.'!$B$3</f>
        <v>961.31241022539507</v>
      </c>
      <c r="T1682" t="s">
        <v>6</v>
      </c>
      <c r="U1682" t="s">
        <v>3</v>
      </c>
    </row>
    <row r="1683" spans="1:21" x14ac:dyDescent="0.25">
      <c r="A1683" t="s">
        <v>2783</v>
      </c>
      <c r="B1683" t="str">
        <f>LEFT(Tabla1[[#This Row],[Organización compras]],2)</f>
        <v>PE</v>
      </c>
      <c r="C1683" t="s">
        <v>681</v>
      </c>
      <c r="D1683">
        <v>804</v>
      </c>
      <c r="E1683" t="str">
        <f>VLOOKUP(Tabla1[[#This Row],[Grupo de compras]],'Grupo compras'!$A$1:$B$115,2,FALSE)</f>
        <v>PE Marketing Mall</v>
      </c>
      <c r="F1683" t="s">
        <v>4854</v>
      </c>
      <c r="G1683" t="str">
        <f>LEFT(Tabla1[[#This Row],[Solicitud de pedido]],2)</f>
        <v>12</v>
      </c>
      <c r="H1683" t="s">
        <v>4855</v>
      </c>
      <c r="I1683" t="s">
        <v>88</v>
      </c>
      <c r="J1683" t="s">
        <v>4856</v>
      </c>
      <c r="K1683" t="s">
        <v>4857</v>
      </c>
      <c r="L1683" s="1">
        <v>46048</v>
      </c>
      <c r="M1683" t="s">
        <v>14</v>
      </c>
      <c r="N1683" t="s">
        <v>1</v>
      </c>
      <c r="O1683" t="s">
        <v>67</v>
      </c>
      <c r="P1683" t="s">
        <v>4858</v>
      </c>
      <c r="Q1683" t="s">
        <v>4859</v>
      </c>
      <c r="R1683" s="2">
        <v>3313.56</v>
      </c>
      <c r="S1683" s="37">
        <f>Tabla1[[#This Row],[Valor total]]/'T.C.'!$B$2</f>
        <v>960.45217391304345</v>
      </c>
      <c r="T1683" t="s">
        <v>2</v>
      </c>
      <c r="U1683" t="s">
        <v>3</v>
      </c>
    </row>
    <row r="1684" spans="1:21" x14ac:dyDescent="0.25">
      <c r="A1684" t="s">
        <v>19</v>
      </c>
      <c r="B1684" t="str">
        <f>LEFT(Tabla1[[#This Row],[Organización compras]],2)</f>
        <v>CL</v>
      </c>
      <c r="C1684" t="s">
        <v>339</v>
      </c>
      <c r="D1684">
        <v>619</v>
      </c>
      <c r="E1684" t="str">
        <f>VLOOKUP(Tabla1[[#This Row],[Grupo de compras]],'Grupo compras'!$A$1:$B$115,2,FALSE)</f>
        <v>CL Arq Out/Strip</v>
      </c>
      <c r="F1684" t="s">
        <v>3473</v>
      </c>
      <c r="G1684" t="str">
        <f>LEFT(Tabla1[[#This Row],[Solicitud de pedido]],2)</f>
        <v>13</v>
      </c>
      <c r="H1684" t="s">
        <v>4860</v>
      </c>
      <c r="I1684" t="s">
        <v>88</v>
      </c>
      <c r="J1684" t="s">
        <v>4861</v>
      </c>
      <c r="K1684" t="s">
        <v>4862</v>
      </c>
      <c r="L1684" s="1">
        <v>46050</v>
      </c>
      <c r="M1684" t="s">
        <v>15</v>
      </c>
      <c r="N1684" t="s">
        <v>45</v>
      </c>
      <c r="O1684" t="s">
        <v>0</v>
      </c>
      <c r="P1684" t="s">
        <v>3477</v>
      </c>
      <c r="Q1684" t="s">
        <v>3478</v>
      </c>
      <c r="R1684" s="2">
        <v>23</v>
      </c>
      <c r="S1684" s="37">
        <f>Tabla1[[#This Row],[Valor total]]/'T.C.'!$B$4</f>
        <v>958.33333333333326</v>
      </c>
      <c r="T1684" t="s">
        <v>11</v>
      </c>
      <c r="U1684" t="s">
        <v>3</v>
      </c>
    </row>
    <row r="1685" spans="1:21" x14ac:dyDescent="0.25">
      <c r="A1685" t="s">
        <v>2783</v>
      </c>
      <c r="B1685" t="str">
        <f>LEFT(Tabla1[[#This Row],[Organización compras]],2)</f>
        <v>PE</v>
      </c>
      <c r="C1685" t="s">
        <v>681</v>
      </c>
      <c r="D1685">
        <v>802</v>
      </c>
      <c r="E1685" t="str">
        <f>VLOOKUP(Tabla1[[#This Row],[Grupo de compras]],'Grupo compras'!$A$1:$B$115,2,FALSE)</f>
        <v>PE Ops Mall</v>
      </c>
      <c r="F1685" t="s">
        <v>1080</v>
      </c>
      <c r="G1685" t="str">
        <f>LEFT(Tabla1[[#This Row],[Solicitud de pedido]],2)</f>
        <v>12</v>
      </c>
      <c r="H1685" t="s">
        <v>4863</v>
      </c>
      <c r="I1685" t="s">
        <v>88</v>
      </c>
      <c r="J1685" t="s">
        <v>4864</v>
      </c>
      <c r="K1685" t="s">
        <v>4865</v>
      </c>
      <c r="L1685" s="1">
        <v>46062</v>
      </c>
      <c r="M1685" t="s">
        <v>565</v>
      </c>
      <c r="N1685" t="s">
        <v>1</v>
      </c>
      <c r="O1685" t="s">
        <v>5</v>
      </c>
      <c r="P1685" t="s">
        <v>2430</v>
      </c>
      <c r="Q1685" t="s">
        <v>2431</v>
      </c>
      <c r="R1685" s="2">
        <v>3305.5</v>
      </c>
      <c r="S1685" s="37">
        <f>Tabla1[[#This Row],[Valor total]]/'T.C.'!$B$2</f>
        <v>958.1159420289855</v>
      </c>
      <c r="T1685" t="s">
        <v>2</v>
      </c>
      <c r="U1685" t="s">
        <v>3</v>
      </c>
    </row>
    <row r="1686" spans="1:21" x14ac:dyDescent="0.25">
      <c r="A1686" t="s">
        <v>369</v>
      </c>
      <c r="B1686" t="str">
        <f>LEFT(Tabla1[[#This Row],[Organización compras]],2)</f>
        <v>PE</v>
      </c>
      <c r="C1686" t="s">
        <v>681</v>
      </c>
      <c r="D1686">
        <v>802</v>
      </c>
      <c r="E1686" t="str">
        <f>VLOOKUP(Tabla1[[#This Row],[Grupo de compras]],'Grupo compras'!$A$1:$B$115,2,FALSE)</f>
        <v>PE Ops Mall</v>
      </c>
      <c r="F1686" t="s">
        <v>370</v>
      </c>
      <c r="G1686" t="str">
        <f>LEFT(Tabla1[[#This Row],[Solicitud de pedido]],2)</f>
        <v>12</v>
      </c>
      <c r="H1686" t="s">
        <v>4866</v>
      </c>
      <c r="I1686" t="s">
        <v>88</v>
      </c>
      <c r="J1686" t="s">
        <v>4867</v>
      </c>
      <c r="K1686" t="s">
        <v>4868</v>
      </c>
      <c r="L1686" s="1">
        <v>46058</v>
      </c>
      <c r="M1686" t="s">
        <v>370</v>
      </c>
      <c r="N1686" t="s">
        <v>1</v>
      </c>
      <c r="O1686" t="s">
        <v>0</v>
      </c>
      <c r="P1686" t="s">
        <v>825</v>
      </c>
      <c r="Q1686" t="s">
        <v>826</v>
      </c>
      <c r="R1686" s="2">
        <v>3304</v>
      </c>
      <c r="S1686" s="37">
        <f>Tabla1[[#This Row],[Valor total]]/'T.C.'!$B$2</f>
        <v>957.68115942028976</v>
      </c>
      <c r="T1686" t="s">
        <v>2</v>
      </c>
      <c r="U1686" t="s">
        <v>3</v>
      </c>
    </row>
    <row r="1687" spans="1:21" x14ac:dyDescent="0.25">
      <c r="A1687" t="s">
        <v>47</v>
      </c>
      <c r="B1687" t="str">
        <f>LEFT(Tabla1[[#This Row],[Organización compras]],2)</f>
        <v>CL</v>
      </c>
      <c r="C1687" t="s">
        <v>339</v>
      </c>
      <c r="D1687">
        <v>602</v>
      </c>
      <c r="E1687" t="str">
        <f>VLOOKUP(Tabla1[[#This Row],[Grupo de compras]],'Grupo compras'!$A$1:$B$115,2,FALSE)</f>
        <v>CL Ops Mall</v>
      </c>
      <c r="F1687" t="s">
        <v>39</v>
      </c>
      <c r="G1687" t="str">
        <f>LEFT(Tabla1[[#This Row],[Solicitud de pedido]],2)</f>
        <v>12</v>
      </c>
      <c r="H1687" t="s">
        <v>4869</v>
      </c>
      <c r="I1687" t="s">
        <v>88</v>
      </c>
      <c r="J1687" t="s">
        <v>4870</v>
      </c>
      <c r="K1687" t="s">
        <v>4871</v>
      </c>
      <c r="L1687" s="1">
        <v>46031</v>
      </c>
      <c r="M1687" t="s">
        <v>40</v>
      </c>
      <c r="N1687" t="s">
        <v>1</v>
      </c>
      <c r="O1687" t="s">
        <v>0</v>
      </c>
      <c r="P1687" t="s">
        <v>2207</v>
      </c>
      <c r="Q1687" t="s">
        <v>2208</v>
      </c>
      <c r="R1687" s="2">
        <v>22.96</v>
      </c>
      <c r="S1687" s="37">
        <f>Tabla1[[#This Row],[Valor total]]/'T.C.'!$B$4</f>
        <v>956.66666666666663</v>
      </c>
      <c r="T1687" t="s">
        <v>11</v>
      </c>
      <c r="U1687" t="s">
        <v>3</v>
      </c>
    </row>
    <row r="1688" spans="1:21" x14ac:dyDescent="0.25">
      <c r="A1688" t="s">
        <v>1452</v>
      </c>
      <c r="B1688" t="str">
        <f>LEFT(Tabla1[[#This Row],[Organización compras]],2)</f>
        <v>PE</v>
      </c>
      <c r="C1688" t="s">
        <v>681</v>
      </c>
      <c r="D1688">
        <v>803</v>
      </c>
      <c r="E1688" t="str">
        <f>VLOOKUP(Tabla1[[#This Row],[Grupo de compras]],'Grupo compras'!$A$1:$B$115,2,FALSE)</f>
        <v>PE Ops Out/Strips</v>
      </c>
      <c r="F1688" t="s">
        <v>3151</v>
      </c>
      <c r="G1688" t="str">
        <f>LEFT(Tabla1[[#This Row],[Solicitud de pedido]],2)</f>
        <v>12</v>
      </c>
      <c r="H1688" t="s">
        <v>4872</v>
      </c>
      <c r="I1688" t="s">
        <v>88</v>
      </c>
      <c r="J1688" t="s">
        <v>4873</v>
      </c>
      <c r="K1688" t="s">
        <v>4874</v>
      </c>
      <c r="L1688" s="1">
        <v>46071</v>
      </c>
      <c r="M1688" t="s">
        <v>3155</v>
      </c>
      <c r="N1688" t="s">
        <v>1</v>
      </c>
      <c r="O1688" t="s">
        <v>2759</v>
      </c>
      <c r="P1688" t="s">
        <v>2181</v>
      </c>
      <c r="Q1688" t="s">
        <v>2182</v>
      </c>
      <c r="R1688" s="2">
        <v>3300</v>
      </c>
      <c r="S1688" s="37">
        <f>Tabla1[[#This Row],[Valor total]]/'T.C.'!$B$2</f>
        <v>956.52173913043475</v>
      </c>
      <c r="T1688" t="s">
        <v>2</v>
      </c>
      <c r="U1688" t="s">
        <v>3</v>
      </c>
    </row>
    <row r="1689" spans="1:21" x14ac:dyDescent="0.25">
      <c r="A1689" t="s">
        <v>1079</v>
      </c>
      <c r="B1689" t="str">
        <f>LEFT(Tabla1[[#This Row],[Organización compras]],2)</f>
        <v>PE</v>
      </c>
      <c r="C1689" t="s">
        <v>681</v>
      </c>
      <c r="D1689">
        <v>802</v>
      </c>
      <c r="E1689" t="str">
        <f>VLOOKUP(Tabla1[[#This Row],[Grupo de compras]],'Grupo compras'!$A$1:$B$115,2,FALSE)</f>
        <v>PE Ops Mall</v>
      </c>
      <c r="F1689" t="s">
        <v>3151</v>
      </c>
      <c r="G1689" t="str">
        <f>LEFT(Tabla1[[#This Row],[Solicitud de pedido]],2)</f>
        <v>12</v>
      </c>
      <c r="H1689" t="s">
        <v>4875</v>
      </c>
      <c r="I1689" t="s">
        <v>88</v>
      </c>
      <c r="J1689" t="s">
        <v>4876</v>
      </c>
      <c r="K1689" t="s">
        <v>4874</v>
      </c>
      <c r="L1689" s="1">
        <v>46071</v>
      </c>
      <c r="M1689" t="s">
        <v>3155</v>
      </c>
      <c r="N1689" t="s">
        <v>1</v>
      </c>
      <c r="O1689" t="s">
        <v>2759</v>
      </c>
      <c r="P1689" t="s">
        <v>2181</v>
      </c>
      <c r="Q1689" t="s">
        <v>2182</v>
      </c>
      <c r="R1689" s="2">
        <v>3300</v>
      </c>
      <c r="S1689" s="37">
        <f>Tabla1[[#This Row],[Valor total]]/'T.C.'!$B$2</f>
        <v>956.52173913043475</v>
      </c>
      <c r="T1689" t="s">
        <v>2</v>
      </c>
      <c r="U1689" t="s">
        <v>3</v>
      </c>
    </row>
    <row r="1690" spans="1:21" x14ac:dyDescent="0.25">
      <c r="A1690" t="s">
        <v>717</v>
      </c>
      <c r="B1690" t="str">
        <f>LEFT(Tabla1[[#This Row],[Organización compras]],2)</f>
        <v>PE</v>
      </c>
      <c r="C1690" t="s">
        <v>340</v>
      </c>
      <c r="D1690">
        <v>801</v>
      </c>
      <c r="E1690" t="str">
        <f>VLOOKUP(Tabla1[[#This Row],[Grupo de compras]],'Grupo compras'!$A$1:$B$115,2,FALSE)</f>
        <v>PE Center Manager</v>
      </c>
      <c r="F1690" t="s">
        <v>3151</v>
      </c>
      <c r="G1690" t="str">
        <f>LEFT(Tabla1[[#This Row],[Solicitud de pedido]],2)</f>
        <v>12</v>
      </c>
      <c r="H1690" t="s">
        <v>4877</v>
      </c>
      <c r="I1690" t="s">
        <v>88</v>
      </c>
      <c r="J1690" t="s">
        <v>4878</v>
      </c>
      <c r="K1690" t="s">
        <v>4874</v>
      </c>
      <c r="L1690" s="1">
        <v>46071</v>
      </c>
      <c r="M1690" t="s">
        <v>3155</v>
      </c>
      <c r="N1690" t="s">
        <v>1</v>
      </c>
      <c r="O1690" t="s">
        <v>2759</v>
      </c>
      <c r="P1690" t="s">
        <v>2181</v>
      </c>
      <c r="Q1690" t="s">
        <v>2182</v>
      </c>
      <c r="R1690" s="2">
        <v>3300</v>
      </c>
      <c r="S1690" s="37">
        <f>Tabla1[[#This Row],[Valor total]]/'T.C.'!$B$2</f>
        <v>956.52173913043475</v>
      </c>
      <c r="T1690" t="s">
        <v>2</v>
      </c>
      <c r="U1690" t="s">
        <v>3</v>
      </c>
    </row>
    <row r="1691" spans="1:21" x14ac:dyDescent="0.25">
      <c r="A1691" t="s">
        <v>925</v>
      </c>
      <c r="B1691" t="str">
        <f>LEFT(Tabla1[[#This Row],[Organización compras]],2)</f>
        <v>PE</v>
      </c>
      <c r="C1691" t="s">
        <v>340</v>
      </c>
      <c r="D1691">
        <v>803</v>
      </c>
      <c r="E1691" t="str">
        <f>VLOOKUP(Tabla1[[#This Row],[Grupo de compras]],'Grupo compras'!$A$1:$B$115,2,FALSE)</f>
        <v>PE Ops Out/Strips</v>
      </c>
      <c r="F1691" t="s">
        <v>3151</v>
      </c>
      <c r="G1691" t="str">
        <f>LEFT(Tabla1[[#This Row],[Solicitud de pedido]],2)</f>
        <v>12</v>
      </c>
      <c r="H1691" t="s">
        <v>4879</v>
      </c>
      <c r="I1691" t="s">
        <v>88</v>
      </c>
      <c r="J1691" t="s">
        <v>4880</v>
      </c>
      <c r="K1691" t="s">
        <v>4874</v>
      </c>
      <c r="L1691" s="1">
        <v>46071</v>
      </c>
      <c r="M1691" t="s">
        <v>3155</v>
      </c>
      <c r="N1691" t="s">
        <v>1</v>
      </c>
      <c r="O1691" t="s">
        <v>2759</v>
      </c>
      <c r="P1691" t="s">
        <v>2181</v>
      </c>
      <c r="Q1691" t="s">
        <v>2182</v>
      </c>
      <c r="R1691" s="2">
        <v>3300</v>
      </c>
      <c r="S1691" s="37">
        <f>Tabla1[[#This Row],[Valor total]]/'T.C.'!$B$2</f>
        <v>956.52173913043475</v>
      </c>
      <c r="T1691" t="s">
        <v>2</v>
      </c>
      <c r="U1691" t="s">
        <v>3</v>
      </c>
    </row>
    <row r="1692" spans="1:21" x14ac:dyDescent="0.25">
      <c r="A1692" t="s">
        <v>1079</v>
      </c>
      <c r="B1692" t="str">
        <f>LEFT(Tabla1[[#This Row],[Organización compras]],2)</f>
        <v>PE</v>
      </c>
      <c r="C1692" t="s">
        <v>681</v>
      </c>
      <c r="D1692">
        <v>802</v>
      </c>
      <c r="E1692" t="str">
        <f>VLOOKUP(Tabla1[[#This Row],[Grupo de compras]],'Grupo compras'!$A$1:$B$115,2,FALSE)</f>
        <v>PE Ops Mall</v>
      </c>
      <c r="F1692" t="s">
        <v>3394</v>
      </c>
      <c r="H1692" t="s">
        <v>12740</v>
      </c>
      <c r="I1692" t="s">
        <v>88</v>
      </c>
      <c r="J1692" t="s">
        <v>12741</v>
      </c>
      <c r="K1692" t="s">
        <v>12742</v>
      </c>
      <c r="L1692" s="1">
        <v>46099</v>
      </c>
      <c r="M1692" t="s">
        <v>3398</v>
      </c>
      <c r="N1692" t="s">
        <v>1</v>
      </c>
      <c r="O1692" t="s">
        <v>0</v>
      </c>
      <c r="P1692" t="s">
        <v>5842</v>
      </c>
      <c r="Q1692" t="s">
        <v>5843</v>
      </c>
      <c r="R1692" s="2">
        <v>3300</v>
      </c>
      <c r="S1692" s="37">
        <f>Tabla1[[#This Row],[Valor total]]/'T.C.'!$B$2</f>
        <v>956.52173913043475</v>
      </c>
      <c r="T1692" t="s">
        <v>2</v>
      </c>
      <c r="U1692" t="s">
        <v>3</v>
      </c>
    </row>
    <row r="1693" spans="1:21" x14ac:dyDescent="0.25">
      <c r="A1693" t="s">
        <v>814</v>
      </c>
      <c r="B1693" t="str">
        <f>LEFT(Tabla1[[#This Row],[Organización compras]],2)</f>
        <v>PE</v>
      </c>
      <c r="C1693" t="s">
        <v>340</v>
      </c>
      <c r="D1693">
        <v>802</v>
      </c>
      <c r="E1693" t="str">
        <f>VLOOKUP(Tabla1[[#This Row],[Grupo de compras]],'Grupo compras'!$A$1:$B$115,2,FALSE)</f>
        <v>PE Ops Mall</v>
      </c>
      <c r="F1693" t="s">
        <v>3636</v>
      </c>
      <c r="G1693" t="str">
        <f>LEFT(Tabla1[[#This Row],[Solicitud de pedido]],2)</f>
        <v>12</v>
      </c>
      <c r="H1693" t="s">
        <v>4881</v>
      </c>
      <c r="I1693" t="s">
        <v>88</v>
      </c>
      <c r="J1693" t="s">
        <v>4882</v>
      </c>
      <c r="K1693" t="s">
        <v>4883</v>
      </c>
      <c r="L1693" s="1">
        <v>46062</v>
      </c>
      <c r="M1693" t="s">
        <v>3155</v>
      </c>
      <c r="N1693" t="s">
        <v>1</v>
      </c>
      <c r="O1693" t="s">
        <v>2759</v>
      </c>
      <c r="P1693" t="s">
        <v>3640</v>
      </c>
      <c r="Q1693" t="s">
        <v>3641</v>
      </c>
      <c r="R1693" s="2">
        <v>3299.99</v>
      </c>
      <c r="S1693" s="37">
        <f>Tabla1[[#This Row],[Valor total]]/'T.C.'!$B$2</f>
        <v>956.51884057971006</v>
      </c>
      <c r="T1693" t="s">
        <v>2</v>
      </c>
      <c r="U1693" t="s">
        <v>3</v>
      </c>
    </row>
    <row r="1694" spans="1:21" x14ac:dyDescent="0.25">
      <c r="A1694" t="s">
        <v>717</v>
      </c>
      <c r="B1694" t="str">
        <f>LEFT(Tabla1[[#This Row],[Organización compras]],2)</f>
        <v>PE</v>
      </c>
      <c r="C1694" t="s">
        <v>340</v>
      </c>
      <c r="D1694">
        <v>801</v>
      </c>
      <c r="E1694" t="str">
        <f>VLOOKUP(Tabla1[[#This Row],[Grupo de compras]],'Grupo compras'!$A$1:$B$115,2,FALSE)</f>
        <v>PE Center Manager</v>
      </c>
      <c r="F1694" t="s">
        <v>3151</v>
      </c>
      <c r="G1694" t="str">
        <f>LEFT(Tabla1[[#This Row],[Solicitud de pedido]],2)</f>
        <v>12</v>
      </c>
      <c r="H1694" t="s">
        <v>4884</v>
      </c>
      <c r="I1694" t="s">
        <v>88</v>
      </c>
      <c r="J1694" t="s">
        <v>4885</v>
      </c>
      <c r="K1694" t="s">
        <v>4886</v>
      </c>
      <c r="L1694" s="1">
        <v>46078</v>
      </c>
      <c r="M1694" t="s">
        <v>3155</v>
      </c>
      <c r="N1694" t="s">
        <v>1</v>
      </c>
      <c r="O1694" t="s">
        <v>2759</v>
      </c>
      <c r="P1694" t="s">
        <v>3156</v>
      </c>
      <c r="Q1694" t="s">
        <v>3157</v>
      </c>
      <c r="R1694" s="2">
        <v>3298.14</v>
      </c>
      <c r="S1694" s="37">
        <f>Tabla1[[#This Row],[Valor total]]/'T.C.'!$B$2</f>
        <v>955.98260869565206</v>
      </c>
      <c r="T1694" t="s">
        <v>2</v>
      </c>
      <c r="U1694" t="s">
        <v>3</v>
      </c>
    </row>
    <row r="1695" spans="1:21" x14ac:dyDescent="0.25">
      <c r="A1695" t="s">
        <v>16</v>
      </c>
      <c r="B1695" t="str">
        <f>LEFT(Tabla1[[#This Row],[Organización compras]],2)</f>
        <v>PE</v>
      </c>
      <c r="C1695" t="s">
        <v>681</v>
      </c>
      <c r="D1695">
        <v>801</v>
      </c>
      <c r="E1695" t="str">
        <f>VLOOKUP(Tabla1[[#This Row],[Grupo de compras]],'Grupo compras'!$A$1:$B$115,2,FALSE)</f>
        <v>PE Center Manager</v>
      </c>
      <c r="F1695" t="s">
        <v>3151</v>
      </c>
      <c r="G1695" t="str">
        <f>LEFT(Tabla1[[#This Row],[Solicitud de pedido]],2)</f>
        <v>12</v>
      </c>
      <c r="H1695" t="s">
        <v>4887</v>
      </c>
      <c r="I1695" t="s">
        <v>88</v>
      </c>
      <c r="J1695" t="s">
        <v>4888</v>
      </c>
      <c r="K1695" t="s">
        <v>4886</v>
      </c>
      <c r="L1695" s="1">
        <v>46078</v>
      </c>
      <c r="M1695" t="s">
        <v>3155</v>
      </c>
      <c r="N1695" t="s">
        <v>1</v>
      </c>
      <c r="O1695" t="s">
        <v>2759</v>
      </c>
      <c r="P1695" t="s">
        <v>3156</v>
      </c>
      <c r="Q1695" t="s">
        <v>3157</v>
      </c>
      <c r="R1695" s="2">
        <v>3298.14</v>
      </c>
      <c r="S1695" s="37">
        <f>Tabla1[[#This Row],[Valor total]]/'T.C.'!$B$2</f>
        <v>955.98260869565206</v>
      </c>
      <c r="T1695" t="s">
        <v>2</v>
      </c>
      <c r="U1695" t="s">
        <v>3</v>
      </c>
    </row>
    <row r="1696" spans="1:21" x14ac:dyDescent="0.25">
      <c r="A1696" t="s">
        <v>1498</v>
      </c>
      <c r="B1696" t="str">
        <f>LEFT(Tabla1[[#This Row],[Organización compras]],2)</f>
        <v>PE</v>
      </c>
      <c r="C1696" t="s">
        <v>340</v>
      </c>
      <c r="D1696">
        <v>803</v>
      </c>
      <c r="E1696" t="str">
        <f>VLOOKUP(Tabla1[[#This Row],[Grupo de compras]],'Grupo compras'!$A$1:$B$115,2,FALSE)</f>
        <v>PE Ops Out/Strips</v>
      </c>
      <c r="F1696" t="s">
        <v>3151</v>
      </c>
      <c r="G1696" t="str">
        <f>LEFT(Tabla1[[#This Row],[Solicitud de pedido]],2)</f>
        <v>12</v>
      </c>
      <c r="H1696" t="s">
        <v>4889</v>
      </c>
      <c r="I1696" t="s">
        <v>88</v>
      </c>
      <c r="J1696" t="s">
        <v>4890</v>
      </c>
      <c r="K1696" t="s">
        <v>4886</v>
      </c>
      <c r="L1696" s="1">
        <v>46078</v>
      </c>
      <c r="M1696" t="s">
        <v>3155</v>
      </c>
      <c r="N1696" t="s">
        <v>1</v>
      </c>
      <c r="O1696" t="s">
        <v>2759</v>
      </c>
      <c r="P1696" t="s">
        <v>3156</v>
      </c>
      <c r="Q1696" t="s">
        <v>3157</v>
      </c>
      <c r="R1696" s="2">
        <v>3298.14</v>
      </c>
      <c r="S1696" s="37">
        <f>Tabla1[[#This Row],[Valor total]]/'T.C.'!$B$2</f>
        <v>955.98260869565206</v>
      </c>
      <c r="T1696" t="s">
        <v>2</v>
      </c>
      <c r="U1696" t="s">
        <v>3</v>
      </c>
    </row>
    <row r="1697" spans="1:21" x14ac:dyDescent="0.25">
      <c r="A1697" t="s">
        <v>1452</v>
      </c>
      <c r="B1697" t="str">
        <f>LEFT(Tabla1[[#This Row],[Organización compras]],2)</f>
        <v>PE</v>
      </c>
      <c r="C1697" t="s">
        <v>681</v>
      </c>
      <c r="D1697">
        <v>803</v>
      </c>
      <c r="E1697" t="str">
        <f>VLOOKUP(Tabla1[[#This Row],[Grupo de compras]],'Grupo compras'!$A$1:$B$115,2,FALSE)</f>
        <v>PE Ops Out/Strips</v>
      </c>
      <c r="F1697" t="s">
        <v>3151</v>
      </c>
      <c r="G1697" t="str">
        <f>LEFT(Tabla1[[#This Row],[Solicitud de pedido]],2)</f>
        <v>12</v>
      </c>
      <c r="H1697" t="s">
        <v>4891</v>
      </c>
      <c r="I1697" t="s">
        <v>88</v>
      </c>
      <c r="J1697" t="s">
        <v>4892</v>
      </c>
      <c r="K1697" t="s">
        <v>4886</v>
      </c>
      <c r="L1697" s="1">
        <v>46078</v>
      </c>
      <c r="M1697" t="s">
        <v>3155</v>
      </c>
      <c r="N1697" t="s">
        <v>1</v>
      </c>
      <c r="O1697" t="s">
        <v>2759</v>
      </c>
      <c r="P1697" t="s">
        <v>3156</v>
      </c>
      <c r="Q1697" t="s">
        <v>3157</v>
      </c>
      <c r="R1697" s="2">
        <v>3298.14</v>
      </c>
      <c r="S1697" s="37">
        <f>Tabla1[[#This Row],[Valor total]]/'T.C.'!$B$2</f>
        <v>955.98260869565206</v>
      </c>
      <c r="T1697" t="s">
        <v>2</v>
      </c>
      <c r="U1697" t="s">
        <v>3</v>
      </c>
    </row>
    <row r="1698" spans="1:21" x14ac:dyDescent="0.25">
      <c r="A1698" t="s">
        <v>369</v>
      </c>
      <c r="B1698" t="str">
        <f>LEFT(Tabla1[[#This Row],[Organización compras]],2)</f>
        <v>PE</v>
      </c>
      <c r="C1698" t="s">
        <v>681</v>
      </c>
      <c r="D1698">
        <v>802</v>
      </c>
      <c r="E1698" t="str">
        <f>VLOOKUP(Tabla1[[#This Row],[Grupo de compras]],'Grupo compras'!$A$1:$B$115,2,FALSE)</f>
        <v>PE Ops Mall</v>
      </c>
      <c r="F1698" t="s">
        <v>370</v>
      </c>
      <c r="G1698" t="str">
        <f>LEFT(Tabla1[[#This Row],[Solicitud de pedido]],2)</f>
        <v>12</v>
      </c>
      <c r="H1698" t="s">
        <v>4893</v>
      </c>
      <c r="I1698" t="s">
        <v>88</v>
      </c>
      <c r="J1698" t="s">
        <v>4894</v>
      </c>
      <c r="K1698" t="s">
        <v>4895</v>
      </c>
      <c r="L1698" s="1">
        <v>46066</v>
      </c>
      <c r="M1698" t="s">
        <v>370</v>
      </c>
      <c r="N1698" t="s">
        <v>1</v>
      </c>
      <c r="O1698" t="s">
        <v>0</v>
      </c>
      <c r="P1698" t="s">
        <v>4896</v>
      </c>
      <c r="Q1698" t="s">
        <v>4897</v>
      </c>
      <c r="R1698" s="2">
        <v>3290</v>
      </c>
      <c r="S1698" s="37">
        <f>Tabla1[[#This Row],[Valor total]]/'T.C.'!$B$2</f>
        <v>953.62318840579701</v>
      </c>
      <c r="T1698" t="s">
        <v>2</v>
      </c>
      <c r="U1698" t="s">
        <v>3</v>
      </c>
    </row>
    <row r="1699" spans="1:21" x14ac:dyDescent="0.25">
      <c r="A1699" t="s">
        <v>1239</v>
      </c>
      <c r="B1699" t="str">
        <f>LEFT(Tabla1[[#This Row],[Organización compras]],2)</f>
        <v>PE</v>
      </c>
      <c r="C1699" t="s">
        <v>340</v>
      </c>
      <c r="D1699">
        <v>802</v>
      </c>
      <c r="E1699" t="str">
        <f>VLOOKUP(Tabla1[[#This Row],[Grupo de compras]],'Grupo compras'!$A$1:$B$115,2,FALSE)</f>
        <v>PE Ops Mall</v>
      </c>
      <c r="F1699" t="s">
        <v>3220</v>
      </c>
      <c r="H1699" t="s">
        <v>12437</v>
      </c>
      <c r="I1699" t="s">
        <v>88</v>
      </c>
      <c r="J1699" t="s">
        <v>12438</v>
      </c>
      <c r="K1699" t="s">
        <v>12439</v>
      </c>
      <c r="L1699" s="1">
        <v>46099</v>
      </c>
      <c r="M1699" t="s">
        <v>3220</v>
      </c>
      <c r="N1699" t="s">
        <v>1</v>
      </c>
      <c r="O1699" t="s">
        <v>0</v>
      </c>
      <c r="P1699" t="s">
        <v>1807</v>
      </c>
      <c r="Q1699" t="s">
        <v>1808</v>
      </c>
      <c r="R1699" s="2">
        <v>3290</v>
      </c>
      <c r="S1699" s="37">
        <f>Tabla1[[#This Row],[Valor total]]/'T.C.'!$B$2</f>
        <v>953.62318840579701</v>
      </c>
      <c r="T1699" t="s">
        <v>2</v>
      </c>
      <c r="U1699" t="s">
        <v>3</v>
      </c>
    </row>
    <row r="1700" spans="1:21" x14ac:dyDescent="0.25">
      <c r="A1700" t="s">
        <v>696</v>
      </c>
      <c r="B1700" t="str">
        <f>LEFT(Tabla1[[#This Row],[Organización compras]],2)</f>
        <v>PE</v>
      </c>
      <c r="C1700" t="s">
        <v>681</v>
      </c>
      <c r="D1700">
        <v>803</v>
      </c>
      <c r="E1700" t="str">
        <f>VLOOKUP(Tabla1[[#This Row],[Grupo de compras]],'Grupo compras'!$A$1:$B$115,2,FALSE)</f>
        <v>PE Ops Out/Strips</v>
      </c>
      <c r="F1700" t="s">
        <v>2857</v>
      </c>
      <c r="G1700" t="str">
        <f>LEFT(Tabla1[[#This Row],[Solicitud de pedido]],2)</f>
        <v>12</v>
      </c>
      <c r="H1700" t="s">
        <v>4898</v>
      </c>
      <c r="I1700" t="s">
        <v>88</v>
      </c>
      <c r="J1700" t="s">
        <v>4899</v>
      </c>
      <c r="K1700" t="s">
        <v>4900</v>
      </c>
      <c r="L1700" s="1">
        <v>46048</v>
      </c>
      <c r="M1700" t="s">
        <v>2857</v>
      </c>
      <c r="N1700" t="s">
        <v>1</v>
      </c>
      <c r="O1700" t="s">
        <v>0</v>
      </c>
      <c r="P1700" t="s">
        <v>1011</v>
      </c>
      <c r="Q1700" t="s">
        <v>1012</v>
      </c>
      <c r="R1700" s="2">
        <v>3285.36</v>
      </c>
      <c r="S1700" s="37">
        <f>Tabla1[[#This Row],[Valor total]]/'T.C.'!$B$2</f>
        <v>952.2782608695652</v>
      </c>
      <c r="T1700" t="s">
        <v>2</v>
      </c>
      <c r="U1700" t="s">
        <v>3</v>
      </c>
    </row>
    <row r="1701" spans="1:21" x14ac:dyDescent="0.25">
      <c r="A1701" t="s">
        <v>369</v>
      </c>
      <c r="B1701" t="str">
        <f>LEFT(Tabla1[[#This Row],[Organización compras]],2)</f>
        <v>PE</v>
      </c>
      <c r="C1701" t="s">
        <v>681</v>
      </c>
      <c r="D1701">
        <v>802</v>
      </c>
      <c r="E1701" t="str">
        <f>VLOOKUP(Tabla1[[#This Row],[Grupo de compras]],'Grupo compras'!$A$1:$B$115,2,FALSE)</f>
        <v>PE Ops Mall</v>
      </c>
      <c r="F1701" t="s">
        <v>370</v>
      </c>
      <c r="G1701" t="str">
        <f>LEFT(Tabla1[[#This Row],[Solicitud de pedido]],2)</f>
        <v>12</v>
      </c>
      <c r="H1701" t="s">
        <v>4901</v>
      </c>
      <c r="I1701" t="s">
        <v>88</v>
      </c>
      <c r="J1701" t="s">
        <v>4902</v>
      </c>
      <c r="K1701" t="s">
        <v>4903</v>
      </c>
      <c r="L1701" s="1">
        <v>46063</v>
      </c>
      <c r="M1701" t="s">
        <v>370</v>
      </c>
      <c r="N1701" t="s">
        <v>1</v>
      </c>
      <c r="O1701" t="s">
        <v>0</v>
      </c>
      <c r="P1701" t="s">
        <v>4896</v>
      </c>
      <c r="Q1701" t="s">
        <v>4897</v>
      </c>
      <c r="R1701" s="2">
        <v>3285</v>
      </c>
      <c r="S1701" s="37">
        <f>Tabla1[[#This Row],[Valor total]]/'T.C.'!$B$2</f>
        <v>952.17391304347825</v>
      </c>
      <c r="T1701" t="s">
        <v>2</v>
      </c>
      <c r="U1701" t="s">
        <v>3</v>
      </c>
    </row>
    <row r="1702" spans="1:21" x14ac:dyDescent="0.25">
      <c r="A1702" t="s">
        <v>53</v>
      </c>
      <c r="B1702" t="str">
        <f>LEFT(Tabla1[[#This Row],[Organización compras]],2)</f>
        <v>CO</v>
      </c>
      <c r="C1702" t="s">
        <v>338</v>
      </c>
      <c r="D1702">
        <v>704</v>
      </c>
      <c r="E1702" t="str">
        <f>VLOOKUP(Tabla1[[#This Row],[Grupo de compras]],'Grupo compras'!$A$1:$B$115,2,FALSE)</f>
        <v>CO Mktg Mall</v>
      </c>
      <c r="F1702" t="s">
        <v>795</v>
      </c>
      <c r="G1702" t="str">
        <f>LEFT(Tabla1[[#This Row],[Solicitud de pedido]],2)</f>
        <v>12</v>
      </c>
      <c r="H1702" t="s">
        <v>4904</v>
      </c>
      <c r="I1702" t="s">
        <v>88</v>
      </c>
      <c r="J1702" t="s">
        <v>4905</v>
      </c>
      <c r="K1702" t="s">
        <v>4906</v>
      </c>
      <c r="L1702" s="1">
        <v>46090</v>
      </c>
      <c r="M1702" t="s">
        <v>799</v>
      </c>
      <c r="N1702" t="s">
        <v>1</v>
      </c>
      <c r="O1702" t="s">
        <v>0</v>
      </c>
      <c r="P1702" t="s">
        <v>4907</v>
      </c>
      <c r="Q1702" t="s">
        <v>4908</v>
      </c>
      <c r="R1702" s="2">
        <v>3500000</v>
      </c>
      <c r="S1702" s="37">
        <f>Tabla1[[#This Row],[Valor total]]/'T.C.'!$B$5</f>
        <v>951.60413268080481</v>
      </c>
      <c r="T1702" t="s">
        <v>18</v>
      </c>
      <c r="U1702" t="s">
        <v>3</v>
      </c>
    </row>
    <row r="1703" spans="1:21" x14ac:dyDescent="0.25">
      <c r="A1703" t="s">
        <v>7</v>
      </c>
      <c r="B1703" t="str">
        <f>LEFT(Tabla1[[#This Row],[Organización compras]],2)</f>
        <v>CL</v>
      </c>
      <c r="C1703" t="s">
        <v>339</v>
      </c>
      <c r="D1703">
        <v>604</v>
      </c>
      <c r="E1703" t="str">
        <f>VLOOKUP(Tabla1[[#This Row],[Grupo de compras]],'Grupo compras'!$A$1:$B$115,2,FALSE)</f>
        <v>CL Marketing Mall</v>
      </c>
      <c r="F1703" t="s">
        <v>3619</v>
      </c>
      <c r="G1703" t="str">
        <f>LEFT(Tabla1[[#This Row],[Solicitud de pedido]],2)</f>
        <v>12</v>
      </c>
      <c r="H1703" t="s">
        <v>4909</v>
      </c>
      <c r="I1703" t="s">
        <v>88</v>
      </c>
      <c r="J1703" t="s">
        <v>4910</v>
      </c>
      <c r="K1703" t="s">
        <v>4911</v>
      </c>
      <c r="L1703" s="1">
        <v>46041</v>
      </c>
      <c r="M1703" t="s">
        <v>3623</v>
      </c>
      <c r="N1703" t="s">
        <v>1</v>
      </c>
      <c r="O1703" t="s">
        <v>0</v>
      </c>
      <c r="P1703" t="s">
        <v>4912</v>
      </c>
      <c r="Q1703" t="s">
        <v>4913</v>
      </c>
      <c r="R1703" s="2">
        <v>880900</v>
      </c>
      <c r="S1703" s="37">
        <f>Tabla1[[#This Row],[Valor total]]/'T.C.'!$B$3</f>
        <v>951.3678139816185</v>
      </c>
      <c r="T1703" t="s">
        <v>6</v>
      </c>
      <c r="U1703" t="s">
        <v>3</v>
      </c>
    </row>
    <row r="1704" spans="1:21" x14ac:dyDescent="0.25">
      <c r="A1704" t="s">
        <v>1498</v>
      </c>
      <c r="B1704" t="str">
        <f>LEFT(Tabla1[[#This Row],[Organización compras]],2)</f>
        <v>PE</v>
      </c>
      <c r="C1704" t="s">
        <v>340</v>
      </c>
      <c r="D1704">
        <v>804</v>
      </c>
      <c r="E1704" t="str">
        <f>VLOOKUP(Tabla1[[#This Row],[Grupo de compras]],'Grupo compras'!$A$1:$B$115,2,FALSE)</f>
        <v>PE Marketing Mall</v>
      </c>
      <c r="F1704" t="s">
        <v>4579</v>
      </c>
      <c r="G1704" t="str">
        <f>LEFT(Tabla1[[#This Row],[Solicitud de pedido]],2)</f>
        <v>12</v>
      </c>
      <c r="H1704" t="s">
        <v>4914</v>
      </c>
      <c r="I1704" t="s">
        <v>88</v>
      </c>
      <c r="J1704" t="s">
        <v>4915</v>
      </c>
      <c r="K1704" t="s">
        <v>4916</v>
      </c>
      <c r="L1704" s="1">
        <v>46034</v>
      </c>
      <c r="M1704" t="s">
        <v>400</v>
      </c>
      <c r="N1704" t="s">
        <v>1</v>
      </c>
      <c r="O1704" t="s">
        <v>67</v>
      </c>
      <c r="P1704" t="s">
        <v>2596</v>
      </c>
      <c r="Q1704" t="s">
        <v>2597</v>
      </c>
      <c r="R1704" s="2">
        <v>3280</v>
      </c>
      <c r="S1704" s="37">
        <f>Tabla1[[#This Row],[Valor total]]/'T.C.'!$B$2</f>
        <v>950.72463768115938</v>
      </c>
      <c r="T1704" t="s">
        <v>2</v>
      </c>
      <c r="U1704" t="s">
        <v>3</v>
      </c>
    </row>
    <row r="1705" spans="1:21" x14ac:dyDescent="0.25">
      <c r="A1705" t="s">
        <v>763</v>
      </c>
      <c r="B1705" t="str">
        <f>LEFT(Tabla1[[#This Row],[Organización compras]],2)</f>
        <v>CL</v>
      </c>
      <c r="C1705" t="s">
        <v>339</v>
      </c>
      <c r="D1705">
        <v>612</v>
      </c>
      <c r="E1705" t="str">
        <f>VLOOKUP(Tabla1[[#This Row],[Grupo de compras]],'Grupo compras'!$A$1:$B$115,2,FALSE)</f>
        <v>CL Serv al Cliente</v>
      </c>
      <c r="F1705" t="s">
        <v>1513</v>
      </c>
      <c r="G1705" t="str">
        <f>LEFT(Tabla1[[#This Row],[Solicitud de pedido]],2)</f>
        <v>13</v>
      </c>
      <c r="H1705" t="s">
        <v>4917</v>
      </c>
      <c r="I1705" t="s">
        <v>88</v>
      </c>
      <c r="J1705" t="s">
        <v>4918</v>
      </c>
      <c r="K1705" t="s">
        <v>4919</v>
      </c>
      <c r="L1705" s="1">
        <v>46079</v>
      </c>
      <c r="M1705" t="s">
        <v>1054</v>
      </c>
      <c r="N1705" t="s">
        <v>45</v>
      </c>
      <c r="O1705" t="s">
        <v>0</v>
      </c>
      <c r="P1705" t="s">
        <v>1518</v>
      </c>
      <c r="Q1705" t="s">
        <v>1519</v>
      </c>
      <c r="R1705" s="2">
        <v>880164</v>
      </c>
      <c r="S1705" s="37">
        <f>Tabla1[[#This Row],[Valor total]]/'T.C.'!$B$3</f>
        <v>950.57293747907511</v>
      </c>
      <c r="T1705" t="s">
        <v>6</v>
      </c>
      <c r="U1705" t="s">
        <v>3</v>
      </c>
    </row>
    <row r="1706" spans="1:21" x14ac:dyDescent="0.25">
      <c r="A1706" t="s">
        <v>86</v>
      </c>
      <c r="B1706" t="str">
        <f>LEFT(Tabla1[[#This Row],[Organización compras]],2)</f>
        <v>CL</v>
      </c>
      <c r="C1706" t="s">
        <v>339</v>
      </c>
      <c r="D1706">
        <v>612</v>
      </c>
      <c r="E1706" t="str">
        <f>VLOOKUP(Tabla1[[#This Row],[Grupo de compras]],'Grupo compras'!$A$1:$B$115,2,FALSE)</f>
        <v>CL Serv al Cliente</v>
      </c>
      <c r="F1706" t="s">
        <v>1513</v>
      </c>
      <c r="G1706" t="str">
        <f>LEFT(Tabla1[[#This Row],[Solicitud de pedido]],2)</f>
        <v>13</v>
      </c>
      <c r="H1706" t="s">
        <v>4920</v>
      </c>
      <c r="I1706" t="s">
        <v>88</v>
      </c>
      <c r="J1706" t="s">
        <v>4921</v>
      </c>
      <c r="K1706" t="s">
        <v>4922</v>
      </c>
      <c r="L1706" s="1">
        <v>46079</v>
      </c>
      <c r="M1706" t="s">
        <v>1054</v>
      </c>
      <c r="N1706" t="s">
        <v>45</v>
      </c>
      <c r="O1706" t="s">
        <v>0</v>
      </c>
      <c r="P1706" t="s">
        <v>1518</v>
      </c>
      <c r="Q1706" t="s">
        <v>1519</v>
      </c>
      <c r="R1706" s="2">
        <v>880164</v>
      </c>
      <c r="S1706" s="37">
        <f>Tabla1[[#This Row],[Valor total]]/'T.C.'!$B$3</f>
        <v>950.57293747907511</v>
      </c>
      <c r="T1706" t="s">
        <v>6</v>
      </c>
      <c r="U1706" t="s">
        <v>3</v>
      </c>
    </row>
    <row r="1707" spans="1:21" x14ac:dyDescent="0.25">
      <c r="A1707" t="s">
        <v>38</v>
      </c>
      <c r="B1707" t="str">
        <f>LEFT(Tabla1[[#This Row],[Organización compras]],2)</f>
        <v>CL</v>
      </c>
      <c r="C1707" t="s">
        <v>339</v>
      </c>
      <c r="D1707">
        <v>612</v>
      </c>
      <c r="E1707" t="str">
        <f>VLOOKUP(Tabla1[[#This Row],[Grupo de compras]],'Grupo compras'!$A$1:$B$115,2,FALSE)</f>
        <v>CL Serv al Cliente</v>
      </c>
      <c r="F1707" t="s">
        <v>1513</v>
      </c>
      <c r="G1707" t="str">
        <f>LEFT(Tabla1[[#This Row],[Solicitud de pedido]],2)</f>
        <v>13</v>
      </c>
      <c r="H1707" t="s">
        <v>4923</v>
      </c>
      <c r="I1707" t="s">
        <v>88</v>
      </c>
      <c r="J1707" t="s">
        <v>4924</v>
      </c>
      <c r="K1707" t="s">
        <v>4925</v>
      </c>
      <c r="L1707" s="1">
        <v>46080</v>
      </c>
      <c r="M1707" t="s">
        <v>1054</v>
      </c>
      <c r="N1707" t="s">
        <v>45</v>
      </c>
      <c r="O1707" t="s">
        <v>0</v>
      </c>
      <c r="P1707" t="s">
        <v>1518</v>
      </c>
      <c r="Q1707" t="s">
        <v>1519</v>
      </c>
      <c r="R1707" s="2">
        <v>880164</v>
      </c>
      <c r="S1707" s="37">
        <f>Tabla1[[#This Row],[Valor total]]/'T.C.'!$B$3</f>
        <v>950.57293747907511</v>
      </c>
      <c r="T1707" t="s">
        <v>6</v>
      </c>
      <c r="U1707" t="s">
        <v>3</v>
      </c>
    </row>
    <row r="1708" spans="1:21" x14ac:dyDescent="0.25">
      <c r="A1708" t="s">
        <v>7</v>
      </c>
      <c r="B1708" t="str">
        <f>LEFT(Tabla1[[#This Row],[Organización compras]],2)</f>
        <v>CL</v>
      </c>
      <c r="C1708" t="s">
        <v>339</v>
      </c>
      <c r="D1708">
        <v>612</v>
      </c>
      <c r="E1708" t="str">
        <f>VLOOKUP(Tabla1[[#This Row],[Grupo de compras]],'Grupo compras'!$A$1:$B$115,2,FALSE)</f>
        <v>CL Serv al Cliente</v>
      </c>
      <c r="F1708" t="s">
        <v>1513</v>
      </c>
      <c r="G1708" t="str">
        <f>LEFT(Tabla1[[#This Row],[Solicitud de pedido]],2)</f>
        <v>13</v>
      </c>
      <c r="H1708" t="s">
        <v>4926</v>
      </c>
      <c r="I1708" t="s">
        <v>88</v>
      </c>
      <c r="J1708" t="s">
        <v>4927</v>
      </c>
      <c r="K1708" t="s">
        <v>4928</v>
      </c>
      <c r="L1708" s="1">
        <v>46080</v>
      </c>
      <c r="M1708" t="s">
        <v>1054</v>
      </c>
      <c r="N1708" t="s">
        <v>45</v>
      </c>
      <c r="O1708" t="s">
        <v>0</v>
      </c>
      <c r="P1708" t="s">
        <v>1518</v>
      </c>
      <c r="Q1708" t="s">
        <v>1519</v>
      </c>
      <c r="R1708" s="2">
        <v>880164</v>
      </c>
      <c r="S1708" s="37">
        <f>Tabla1[[#This Row],[Valor total]]/'T.C.'!$B$3</f>
        <v>950.57293747907511</v>
      </c>
      <c r="T1708" t="s">
        <v>6</v>
      </c>
      <c r="U1708" t="s">
        <v>3</v>
      </c>
    </row>
    <row r="1709" spans="1:21" x14ac:dyDescent="0.25">
      <c r="A1709" t="s">
        <v>4</v>
      </c>
      <c r="B1709" t="str">
        <f>LEFT(Tabla1[[#This Row],[Organización compras]],2)</f>
        <v>CL</v>
      </c>
      <c r="C1709" t="s">
        <v>339</v>
      </c>
      <c r="D1709">
        <v>604</v>
      </c>
      <c r="E1709" t="str">
        <f>VLOOKUP(Tabla1[[#This Row],[Grupo de compras]],'Grupo compras'!$A$1:$B$115,2,FALSE)</f>
        <v>CL Marketing Mall</v>
      </c>
      <c r="F1709" t="s">
        <v>4929</v>
      </c>
      <c r="G1709" t="str">
        <f>LEFT(Tabla1[[#This Row],[Solicitud de pedido]],2)</f>
        <v>12</v>
      </c>
      <c r="H1709" t="s">
        <v>4930</v>
      </c>
      <c r="I1709" t="s">
        <v>88</v>
      </c>
      <c r="J1709" t="s">
        <v>4931</v>
      </c>
      <c r="K1709" t="s">
        <v>4932</v>
      </c>
      <c r="L1709" s="1">
        <v>46063</v>
      </c>
      <c r="M1709" t="s">
        <v>4929</v>
      </c>
      <c r="N1709" t="s">
        <v>1</v>
      </c>
      <c r="O1709" t="s">
        <v>0</v>
      </c>
      <c r="P1709" t="s">
        <v>4933</v>
      </c>
      <c r="Q1709" t="s">
        <v>4934</v>
      </c>
      <c r="R1709" s="2">
        <v>880000</v>
      </c>
      <c r="S1709" s="37">
        <f>Tabla1[[#This Row],[Valor total]]/'T.C.'!$B$3</f>
        <v>950.39581825839969</v>
      </c>
      <c r="T1709" t="s">
        <v>6</v>
      </c>
      <c r="U1709" t="s">
        <v>3</v>
      </c>
    </row>
    <row r="1710" spans="1:21" x14ac:dyDescent="0.25">
      <c r="A1710" t="s">
        <v>369</v>
      </c>
      <c r="B1710" t="str">
        <f>LEFT(Tabla1[[#This Row],[Organización compras]],2)</f>
        <v>PE</v>
      </c>
      <c r="C1710" t="s">
        <v>681</v>
      </c>
      <c r="D1710">
        <v>802</v>
      </c>
      <c r="E1710" t="str">
        <f>VLOOKUP(Tabla1[[#This Row],[Grupo de compras]],'Grupo compras'!$A$1:$B$115,2,FALSE)</f>
        <v>PE Ops Mall</v>
      </c>
      <c r="F1710" t="s">
        <v>370</v>
      </c>
      <c r="H1710" t="s">
        <v>12541</v>
      </c>
      <c r="I1710" t="s">
        <v>88</v>
      </c>
      <c r="J1710" t="s">
        <v>12542</v>
      </c>
      <c r="K1710" t="s">
        <v>12543</v>
      </c>
      <c r="L1710" s="1">
        <v>46099</v>
      </c>
      <c r="M1710" t="s">
        <v>370</v>
      </c>
      <c r="N1710" t="s">
        <v>1</v>
      </c>
      <c r="O1710" t="s">
        <v>0</v>
      </c>
      <c r="P1710" t="s">
        <v>1011</v>
      </c>
      <c r="Q1710" t="s">
        <v>1012</v>
      </c>
      <c r="R1710" s="2">
        <v>3278.83</v>
      </c>
      <c r="S1710" s="37">
        <f>Tabla1[[#This Row],[Valor total]]/'T.C.'!$B$2</f>
        <v>950.38550724637673</v>
      </c>
      <c r="T1710" t="s">
        <v>2</v>
      </c>
      <c r="U1710" t="s">
        <v>3</v>
      </c>
    </row>
    <row r="1711" spans="1:21" x14ac:dyDescent="0.25">
      <c r="A1711" t="s">
        <v>7</v>
      </c>
      <c r="B1711" t="str">
        <f>LEFT(Tabla1[[#This Row],[Organización compras]],2)</f>
        <v>CL</v>
      </c>
      <c r="C1711" t="s">
        <v>339</v>
      </c>
      <c r="D1711">
        <v>910</v>
      </c>
      <c r="E1711" t="str">
        <f>VLOOKUP(Tabla1[[#This Row],[Grupo de compras]],'Grupo compras'!$A$1:$B$115,2,FALSE)</f>
        <v>Corp A. Personas</v>
      </c>
      <c r="F1711" t="s">
        <v>76</v>
      </c>
      <c r="G1711" t="str">
        <f>LEFT(Tabla1[[#This Row],[Solicitud de pedido]],2)</f>
        <v>12</v>
      </c>
      <c r="H1711" t="s">
        <v>4935</v>
      </c>
      <c r="I1711" t="s">
        <v>88</v>
      </c>
      <c r="J1711" t="s">
        <v>4936</v>
      </c>
      <c r="K1711" t="s">
        <v>4937</v>
      </c>
      <c r="L1711" s="1">
        <v>46037</v>
      </c>
      <c r="M1711" t="s">
        <v>10</v>
      </c>
      <c r="N1711" t="s">
        <v>1</v>
      </c>
      <c r="O1711" t="s">
        <v>0</v>
      </c>
      <c r="P1711" t="s">
        <v>2002</v>
      </c>
      <c r="Q1711" t="s">
        <v>2003</v>
      </c>
      <c r="R1711" s="2">
        <v>879866</v>
      </c>
      <c r="S1711" s="37">
        <f>Tabla1[[#This Row],[Valor total]]/'T.C.'!$B$3</f>
        <v>950.25109889516489</v>
      </c>
      <c r="T1711" t="s">
        <v>6</v>
      </c>
      <c r="U1711" t="s">
        <v>3</v>
      </c>
    </row>
    <row r="1712" spans="1:21" x14ac:dyDescent="0.25">
      <c r="A1712" t="s">
        <v>369</v>
      </c>
      <c r="B1712" t="str">
        <f>LEFT(Tabla1[[#This Row],[Organización compras]],2)</f>
        <v>PE</v>
      </c>
      <c r="C1712" t="s">
        <v>681</v>
      </c>
      <c r="D1712">
        <v>802</v>
      </c>
      <c r="E1712" t="str">
        <f>VLOOKUP(Tabla1[[#This Row],[Grupo de compras]],'Grupo compras'!$A$1:$B$115,2,FALSE)</f>
        <v>PE Ops Mall</v>
      </c>
      <c r="F1712" t="s">
        <v>370</v>
      </c>
      <c r="G1712" t="str">
        <f>LEFT(Tabla1[[#This Row],[Solicitud de pedido]],2)</f>
        <v>12</v>
      </c>
      <c r="H1712" t="s">
        <v>4938</v>
      </c>
      <c r="I1712" t="s">
        <v>88</v>
      </c>
      <c r="J1712" t="s">
        <v>4939</v>
      </c>
      <c r="K1712" t="s">
        <v>4940</v>
      </c>
      <c r="L1712" s="1">
        <v>46058</v>
      </c>
      <c r="M1712" t="s">
        <v>370</v>
      </c>
      <c r="N1712" t="s">
        <v>1</v>
      </c>
      <c r="O1712" t="s">
        <v>0</v>
      </c>
      <c r="P1712" t="s">
        <v>825</v>
      </c>
      <c r="Q1712" t="s">
        <v>826</v>
      </c>
      <c r="R1712" s="2">
        <v>3276</v>
      </c>
      <c r="S1712" s="37">
        <f>Tabla1[[#This Row],[Valor total]]/'T.C.'!$B$2</f>
        <v>949.56521739130426</v>
      </c>
      <c r="T1712" t="s">
        <v>2</v>
      </c>
      <c r="U1712" t="s">
        <v>3</v>
      </c>
    </row>
    <row r="1713" spans="1:21" x14ac:dyDescent="0.25">
      <c r="A1713" t="s">
        <v>369</v>
      </c>
      <c r="B1713" t="str">
        <f>LEFT(Tabla1[[#This Row],[Organización compras]],2)</f>
        <v>PE</v>
      </c>
      <c r="C1713" t="s">
        <v>681</v>
      </c>
      <c r="D1713">
        <v>802</v>
      </c>
      <c r="E1713" t="str">
        <f>VLOOKUP(Tabla1[[#This Row],[Grupo de compras]],'Grupo compras'!$A$1:$B$115,2,FALSE)</f>
        <v>PE Ops Mall</v>
      </c>
      <c r="F1713" t="s">
        <v>370</v>
      </c>
      <c r="G1713" t="str">
        <f>LEFT(Tabla1[[#This Row],[Solicitud de pedido]],2)</f>
        <v>12</v>
      </c>
      <c r="H1713" t="s">
        <v>4941</v>
      </c>
      <c r="I1713" t="s">
        <v>88</v>
      </c>
      <c r="J1713" t="s">
        <v>4942</v>
      </c>
      <c r="K1713" t="s">
        <v>4943</v>
      </c>
      <c r="L1713" s="1">
        <v>46062</v>
      </c>
      <c r="M1713" t="s">
        <v>370</v>
      </c>
      <c r="N1713" t="s">
        <v>1</v>
      </c>
      <c r="O1713" t="s">
        <v>0</v>
      </c>
      <c r="P1713" t="s">
        <v>2356</v>
      </c>
      <c r="Q1713" t="s">
        <v>2357</v>
      </c>
      <c r="R1713" s="2">
        <v>3273.6</v>
      </c>
      <c r="S1713" s="37">
        <f>Tabla1[[#This Row],[Valor total]]/'T.C.'!$B$2</f>
        <v>948.86956521739125</v>
      </c>
      <c r="T1713" t="s">
        <v>2</v>
      </c>
      <c r="U1713" t="s">
        <v>3</v>
      </c>
    </row>
    <row r="1714" spans="1:21" x14ac:dyDescent="0.25">
      <c r="A1714" t="s">
        <v>90</v>
      </c>
      <c r="B1714" t="str">
        <f>LEFT(Tabla1[[#This Row],[Organización compras]],2)</f>
        <v>CL</v>
      </c>
      <c r="C1714" t="s">
        <v>339</v>
      </c>
      <c r="D1714">
        <v>602</v>
      </c>
      <c r="E1714" t="str">
        <f>VLOOKUP(Tabla1[[#This Row],[Grupo de compras]],'Grupo compras'!$A$1:$B$115,2,FALSE)</f>
        <v>CL Ops Mall</v>
      </c>
      <c r="F1714" t="s">
        <v>91</v>
      </c>
      <c r="G1714" t="str">
        <f>LEFT(Tabla1[[#This Row],[Solicitud de pedido]],2)</f>
        <v>12</v>
      </c>
      <c r="H1714" t="s">
        <v>4944</v>
      </c>
      <c r="I1714" t="s">
        <v>88</v>
      </c>
      <c r="J1714" t="s">
        <v>4945</v>
      </c>
      <c r="K1714" t="s">
        <v>4946</v>
      </c>
      <c r="L1714" s="1">
        <v>46030</v>
      </c>
      <c r="M1714" t="s">
        <v>91</v>
      </c>
      <c r="N1714" t="s">
        <v>1</v>
      </c>
      <c r="O1714" t="s">
        <v>0</v>
      </c>
      <c r="P1714" t="s">
        <v>1025</v>
      </c>
      <c r="Q1714" t="s">
        <v>1026</v>
      </c>
      <c r="R1714" s="2">
        <v>873000</v>
      </c>
      <c r="S1714" s="37">
        <f>Tabla1[[#This Row],[Valor total]]/'T.C.'!$B$3</f>
        <v>942.83585152225339</v>
      </c>
      <c r="T1714" t="s">
        <v>6</v>
      </c>
      <c r="U1714" t="s">
        <v>3</v>
      </c>
    </row>
    <row r="1715" spans="1:21" x14ac:dyDescent="0.25">
      <c r="A1715" t="s">
        <v>64</v>
      </c>
      <c r="B1715" t="str">
        <f>LEFT(Tabla1[[#This Row],[Organización compras]],2)</f>
        <v>CO</v>
      </c>
      <c r="C1715" t="s">
        <v>338</v>
      </c>
      <c r="D1715">
        <v>710</v>
      </c>
      <c r="E1715" t="str">
        <f>VLOOKUP(Tabla1[[#This Row],[Grupo de compras]],'Grupo compras'!$A$1:$B$115,2,FALSE)</f>
        <v>CO Sgcia Personas</v>
      </c>
      <c r="F1715" t="s">
        <v>4481</v>
      </c>
      <c r="G1715" t="str">
        <f>LEFT(Tabla1[[#This Row],[Solicitud de pedido]],2)</f>
        <v>13</v>
      </c>
      <c r="H1715" t="s">
        <v>4947</v>
      </c>
      <c r="I1715" t="s">
        <v>88</v>
      </c>
      <c r="J1715" t="s">
        <v>4948</v>
      </c>
      <c r="K1715" t="s">
        <v>4949</v>
      </c>
      <c r="L1715" s="1">
        <v>46055</v>
      </c>
      <c r="M1715" t="s">
        <v>706</v>
      </c>
      <c r="N1715" t="s">
        <v>45</v>
      </c>
      <c r="O1715" t="s">
        <v>0</v>
      </c>
      <c r="P1715" t="s">
        <v>4485</v>
      </c>
      <c r="Q1715" t="s">
        <v>4486</v>
      </c>
      <c r="R1715" s="2">
        <v>3458826</v>
      </c>
      <c r="S1715" s="37">
        <f>Tabla1[[#This Row],[Valor total]]/'T.C.'!$B$5</f>
        <v>940.40946166394781</v>
      </c>
      <c r="T1715" t="s">
        <v>18</v>
      </c>
      <c r="U1715" t="s">
        <v>3</v>
      </c>
    </row>
    <row r="1716" spans="1:21" x14ac:dyDescent="0.25">
      <c r="A1716" t="s">
        <v>31</v>
      </c>
      <c r="B1716" t="str">
        <f>LEFT(Tabla1[[#This Row],[Organización compras]],2)</f>
        <v>CO</v>
      </c>
      <c r="C1716" t="s">
        <v>338</v>
      </c>
      <c r="D1716">
        <v>710</v>
      </c>
      <c r="E1716" t="str">
        <f>VLOOKUP(Tabla1[[#This Row],[Grupo de compras]],'Grupo compras'!$A$1:$B$115,2,FALSE)</f>
        <v>CO Sgcia Personas</v>
      </c>
      <c r="F1716" t="s">
        <v>4481</v>
      </c>
      <c r="G1716" t="str">
        <f>LEFT(Tabla1[[#This Row],[Solicitud de pedido]],2)</f>
        <v>13</v>
      </c>
      <c r="H1716" t="s">
        <v>4950</v>
      </c>
      <c r="I1716" t="s">
        <v>88</v>
      </c>
      <c r="J1716" t="s">
        <v>4951</v>
      </c>
      <c r="K1716" t="s">
        <v>4952</v>
      </c>
      <c r="L1716" s="1">
        <v>46055</v>
      </c>
      <c r="M1716" t="s">
        <v>706</v>
      </c>
      <c r="N1716" t="s">
        <v>45</v>
      </c>
      <c r="O1716" t="s">
        <v>0</v>
      </c>
      <c r="P1716" t="s">
        <v>4485</v>
      </c>
      <c r="Q1716" t="s">
        <v>4486</v>
      </c>
      <c r="R1716" s="2">
        <v>3458826</v>
      </c>
      <c r="S1716" s="37">
        <f>Tabla1[[#This Row],[Valor total]]/'T.C.'!$B$5</f>
        <v>940.40946166394781</v>
      </c>
      <c r="T1716" t="s">
        <v>18</v>
      </c>
      <c r="U1716" t="s">
        <v>3</v>
      </c>
    </row>
    <row r="1717" spans="1:21" x14ac:dyDescent="0.25">
      <c r="A1717" t="s">
        <v>53</v>
      </c>
      <c r="B1717" t="str">
        <f>LEFT(Tabla1[[#This Row],[Organización compras]],2)</f>
        <v>CO</v>
      </c>
      <c r="C1717" t="s">
        <v>338</v>
      </c>
      <c r="D1717">
        <v>710</v>
      </c>
      <c r="E1717" t="str">
        <f>VLOOKUP(Tabla1[[#This Row],[Grupo de compras]],'Grupo compras'!$A$1:$B$115,2,FALSE)</f>
        <v>CO Sgcia Personas</v>
      </c>
      <c r="F1717" t="s">
        <v>4481</v>
      </c>
      <c r="G1717" t="str">
        <f>LEFT(Tabla1[[#This Row],[Solicitud de pedido]],2)</f>
        <v>13</v>
      </c>
      <c r="H1717" t="s">
        <v>4953</v>
      </c>
      <c r="I1717" t="s">
        <v>88</v>
      </c>
      <c r="J1717" t="s">
        <v>4954</v>
      </c>
      <c r="K1717" t="s">
        <v>4955</v>
      </c>
      <c r="L1717" s="1">
        <v>46055</v>
      </c>
      <c r="M1717" t="s">
        <v>706</v>
      </c>
      <c r="N1717" t="s">
        <v>45</v>
      </c>
      <c r="O1717" t="s">
        <v>0</v>
      </c>
      <c r="P1717" t="s">
        <v>4485</v>
      </c>
      <c r="Q1717" t="s">
        <v>4486</v>
      </c>
      <c r="R1717" s="2">
        <v>3458826</v>
      </c>
      <c r="S1717" s="37">
        <f>Tabla1[[#This Row],[Valor total]]/'T.C.'!$B$5</f>
        <v>940.40946166394781</v>
      </c>
      <c r="T1717" t="s">
        <v>18</v>
      </c>
      <c r="U1717" t="s">
        <v>3</v>
      </c>
    </row>
    <row r="1718" spans="1:21" x14ac:dyDescent="0.25">
      <c r="A1718" t="s">
        <v>12</v>
      </c>
      <c r="B1718" t="str">
        <f>LEFT(Tabla1[[#This Row],[Organización compras]],2)</f>
        <v>PE</v>
      </c>
      <c r="C1718" t="s">
        <v>340</v>
      </c>
      <c r="D1718">
        <v>801</v>
      </c>
      <c r="E1718" t="str">
        <f>VLOOKUP(Tabla1[[#This Row],[Grupo de compras]],'Grupo compras'!$A$1:$B$115,2,FALSE)</f>
        <v>PE Center Manager</v>
      </c>
      <c r="F1718" t="s">
        <v>3636</v>
      </c>
      <c r="H1718" t="s">
        <v>11675</v>
      </c>
      <c r="I1718" t="s">
        <v>88</v>
      </c>
      <c r="J1718" t="s">
        <v>11676</v>
      </c>
      <c r="K1718" t="s">
        <v>11677</v>
      </c>
      <c r="L1718" s="1">
        <v>46093</v>
      </c>
      <c r="M1718" t="s">
        <v>3155</v>
      </c>
      <c r="N1718" t="s">
        <v>1</v>
      </c>
      <c r="O1718" t="s">
        <v>2759</v>
      </c>
      <c r="P1718" t="s">
        <v>3718</v>
      </c>
      <c r="Q1718" t="s">
        <v>3719</v>
      </c>
      <c r="R1718" s="2">
        <v>940</v>
      </c>
      <c r="S1718" s="37">
        <f>Tabla1[[#This Row],[Valor total]]</f>
        <v>940</v>
      </c>
      <c r="T1718" t="s">
        <v>662</v>
      </c>
      <c r="U1718" t="s">
        <v>3</v>
      </c>
    </row>
    <row r="1719" spans="1:21" x14ac:dyDescent="0.25">
      <c r="A1719" t="s">
        <v>16</v>
      </c>
      <c r="B1719" t="str">
        <f>LEFT(Tabla1[[#This Row],[Organización compras]],2)</f>
        <v>PE</v>
      </c>
      <c r="C1719" t="s">
        <v>681</v>
      </c>
      <c r="D1719">
        <v>804</v>
      </c>
      <c r="E1719" t="str">
        <f>VLOOKUP(Tabla1[[#This Row],[Grupo de compras]],'Grupo compras'!$A$1:$B$115,2,FALSE)</f>
        <v>PE Marketing Mall</v>
      </c>
      <c r="F1719" t="s">
        <v>1158</v>
      </c>
      <c r="G1719" t="str">
        <f>LEFT(Tabla1[[#This Row],[Solicitud de pedido]],2)</f>
        <v>12</v>
      </c>
      <c r="H1719" t="s">
        <v>4956</v>
      </c>
      <c r="I1719" t="s">
        <v>88</v>
      </c>
      <c r="J1719" t="s">
        <v>4957</v>
      </c>
      <c r="K1719" t="s">
        <v>4958</v>
      </c>
      <c r="L1719" s="1">
        <v>46045</v>
      </c>
      <c r="M1719" t="s">
        <v>43</v>
      </c>
      <c r="N1719" t="s">
        <v>1</v>
      </c>
      <c r="O1719" t="s">
        <v>67</v>
      </c>
      <c r="P1719" t="s">
        <v>2596</v>
      </c>
      <c r="Q1719" t="s">
        <v>2597</v>
      </c>
      <c r="R1719" s="2">
        <v>3240</v>
      </c>
      <c r="S1719" s="37">
        <f>Tabla1[[#This Row],[Valor total]]/'T.C.'!$B$2</f>
        <v>939.13043478260863</v>
      </c>
      <c r="T1719" t="s">
        <v>2</v>
      </c>
      <c r="U1719" t="s">
        <v>3</v>
      </c>
    </row>
    <row r="1720" spans="1:21" x14ac:dyDescent="0.25">
      <c r="A1720" t="s">
        <v>2091</v>
      </c>
      <c r="B1720" t="str">
        <f>LEFT(Tabla1[[#This Row],[Organización compras]],2)</f>
        <v>PE</v>
      </c>
      <c r="C1720" t="s">
        <v>681</v>
      </c>
      <c r="D1720">
        <v>803</v>
      </c>
      <c r="E1720" t="str">
        <f>VLOOKUP(Tabla1[[#This Row],[Grupo de compras]],'Grupo compras'!$A$1:$B$115,2,FALSE)</f>
        <v>PE Ops Out/Strips</v>
      </c>
      <c r="F1720" t="s">
        <v>2857</v>
      </c>
      <c r="G1720" t="str">
        <f>LEFT(Tabla1[[#This Row],[Solicitud de pedido]],2)</f>
        <v>12</v>
      </c>
      <c r="H1720" t="s">
        <v>4959</v>
      </c>
      <c r="I1720" t="s">
        <v>88</v>
      </c>
      <c r="J1720" t="s">
        <v>4960</v>
      </c>
      <c r="K1720" t="s">
        <v>4961</v>
      </c>
      <c r="L1720" s="1">
        <v>46056</v>
      </c>
      <c r="M1720" t="s">
        <v>2857</v>
      </c>
      <c r="N1720" t="s">
        <v>1</v>
      </c>
      <c r="O1720" t="s">
        <v>0</v>
      </c>
      <c r="P1720" t="s">
        <v>4962</v>
      </c>
      <c r="Q1720" t="s">
        <v>4963</v>
      </c>
      <c r="R1720" s="2">
        <v>3237</v>
      </c>
      <c r="S1720" s="37">
        <f>Tabla1[[#This Row],[Valor total]]/'T.C.'!$B$2</f>
        <v>938.26086956521738</v>
      </c>
      <c r="T1720" t="s">
        <v>2</v>
      </c>
      <c r="U1720" t="s">
        <v>3</v>
      </c>
    </row>
    <row r="1721" spans="1:21" x14ac:dyDescent="0.25">
      <c r="A1721" t="s">
        <v>61</v>
      </c>
      <c r="B1721" t="str">
        <f>LEFT(Tabla1[[#This Row],[Organización compras]],2)</f>
        <v>CO</v>
      </c>
      <c r="C1721" t="s">
        <v>338</v>
      </c>
      <c r="D1721">
        <v>703</v>
      </c>
      <c r="E1721" t="str">
        <f>VLOOKUP(Tabla1[[#This Row],[Grupo de compras]],'Grupo compras'!$A$1:$B$115,2,FALSE)</f>
        <v>CO Ops Out/Strip</v>
      </c>
      <c r="F1721" t="s">
        <v>62</v>
      </c>
      <c r="G1721" t="str">
        <f>LEFT(Tabla1[[#This Row],[Solicitud de pedido]],2)</f>
        <v>12</v>
      </c>
      <c r="H1721" t="s">
        <v>4964</v>
      </c>
      <c r="I1721" t="s">
        <v>88</v>
      </c>
      <c r="J1721" t="s">
        <v>4965</v>
      </c>
      <c r="K1721" t="s">
        <v>4966</v>
      </c>
      <c r="L1721" s="1">
        <v>46056</v>
      </c>
      <c r="M1721" t="s">
        <v>62</v>
      </c>
      <c r="N1721" t="s">
        <v>1</v>
      </c>
      <c r="O1721" t="s">
        <v>0</v>
      </c>
      <c r="P1721" t="s">
        <v>4163</v>
      </c>
      <c r="Q1721" t="s">
        <v>4164</v>
      </c>
      <c r="R1721" s="2">
        <v>3446500</v>
      </c>
      <c r="S1721" s="37">
        <f>Tabla1[[#This Row],[Valor total]]/'T.C.'!$B$5</f>
        <v>937.05818379554103</v>
      </c>
      <c r="T1721" t="s">
        <v>18</v>
      </c>
      <c r="U1721" t="s">
        <v>3</v>
      </c>
    </row>
    <row r="1722" spans="1:21" x14ac:dyDescent="0.25">
      <c r="A1722" t="s">
        <v>380</v>
      </c>
      <c r="B1722" t="str">
        <f>LEFT(Tabla1[[#This Row],[Organización compras]],2)</f>
        <v>PE</v>
      </c>
      <c r="C1722" t="s">
        <v>340</v>
      </c>
      <c r="D1722">
        <v>804</v>
      </c>
      <c r="E1722" t="str">
        <f>VLOOKUP(Tabla1[[#This Row],[Grupo de compras]],'Grupo compras'!$A$1:$B$115,2,FALSE)</f>
        <v>PE Marketing Mall</v>
      </c>
      <c r="F1722" t="s">
        <v>4854</v>
      </c>
      <c r="G1722" t="str">
        <f>LEFT(Tabla1[[#This Row],[Solicitud de pedido]],2)</f>
        <v>12</v>
      </c>
      <c r="H1722" t="s">
        <v>4967</v>
      </c>
      <c r="I1722" t="s">
        <v>88</v>
      </c>
      <c r="J1722" t="s">
        <v>4968</v>
      </c>
      <c r="K1722" t="s">
        <v>4969</v>
      </c>
      <c r="L1722" s="1">
        <v>46035</v>
      </c>
      <c r="M1722" t="s">
        <v>14</v>
      </c>
      <c r="N1722" t="s">
        <v>1</v>
      </c>
      <c r="O1722" t="s">
        <v>67</v>
      </c>
      <c r="P1722" t="s">
        <v>4970</v>
      </c>
      <c r="Q1722" t="s">
        <v>4971</v>
      </c>
      <c r="R1722" s="2">
        <v>3230.6</v>
      </c>
      <c r="S1722" s="37">
        <f>Tabla1[[#This Row],[Valor total]]/'T.C.'!$B$2</f>
        <v>936.40579710144925</v>
      </c>
      <c r="T1722" t="s">
        <v>2</v>
      </c>
      <c r="U1722" t="s">
        <v>3</v>
      </c>
    </row>
    <row r="1723" spans="1:21" x14ac:dyDescent="0.25">
      <c r="A1723" t="s">
        <v>1239</v>
      </c>
      <c r="B1723" t="str">
        <f>LEFT(Tabla1[[#This Row],[Organización compras]],2)</f>
        <v>PE</v>
      </c>
      <c r="C1723" t="s">
        <v>340</v>
      </c>
      <c r="D1723">
        <v>804</v>
      </c>
      <c r="E1723" t="str">
        <f>VLOOKUP(Tabla1[[#This Row],[Grupo de compras]],'Grupo compras'!$A$1:$B$115,2,FALSE)</f>
        <v>PE Marketing Mall</v>
      </c>
      <c r="F1723" t="s">
        <v>2454</v>
      </c>
      <c r="G1723" t="str">
        <f>LEFT(Tabla1[[#This Row],[Solicitud de pedido]],2)</f>
        <v>12</v>
      </c>
      <c r="H1723" t="s">
        <v>4972</v>
      </c>
      <c r="I1723" t="s">
        <v>88</v>
      </c>
      <c r="J1723" t="s">
        <v>4973</v>
      </c>
      <c r="K1723" t="s">
        <v>4974</v>
      </c>
      <c r="L1723" s="1">
        <v>46058</v>
      </c>
      <c r="M1723" t="s">
        <v>485</v>
      </c>
      <c r="N1723" t="s">
        <v>1</v>
      </c>
      <c r="O1723" t="s">
        <v>0</v>
      </c>
      <c r="P1723" t="s">
        <v>4285</v>
      </c>
      <c r="Q1723" t="s">
        <v>4286</v>
      </c>
      <c r="R1723" s="2">
        <v>3220</v>
      </c>
      <c r="S1723" s="37">
        <f>Tabla1[[#This Row],[Valor total]]/'T.C.'!$B$2</f>
        <v>933.33333333333326</v>
      </c>
      <c r="T1723" t="s">
        <v>2</v>
      </c>
      <c r="U1723" t="s">
        <v>3</v>
      </c>
    </row>
    <row r="1724" spans="1:21" x14ac:dyDescent="0.25">
      <c r="A1724" t="s">
        <v>380</v>
      </c>
      <c r="B1724" t="str">
        <f>LEFT(Tabla1[[#This Row],[Organización compras]],2)</f>
        <v>PE</v>
      </c>
      <c r="C1724" t="s">
        <v>340</v>
      </c>
      <c r="D1724">
        <v>802</v>
      </c>
      <c r="E1724" t="str">
        <f>VLOOKUP(Tabla1[[#This Row],[Grupo de compras]],'Grupo compras'!$A$1:$B$115,2,FALSE)</f>
        <v>PE Ops Mall</v>
      </c>
      <c r="F1724" t="s">
        <v>4224</v>
      </c>
      <c r="G1724" t="str">
        <f>LEFT(Tabla1[[#This Row],[Solicitud de pedido]],2)</f>
        <v>12</v>
      </c>
      <c r="H1724" t="s">
        <v>4975</v>
      </c>
      <c r="I1724" t="s">
        <v>88</v>
      </c>
      <c r="J1724" t="s">
        <v>4976</v>
      </c>
      <c r="K1724" t="s">
        <v>4977</v>
      </c>
      <c r="L1724" s="1">
        <v>46066</v>
      </c>
      <c r="M1724" t="s">
        <v>1340</v>
      </c>
      <c r="N1724" t="s">
        <v>1</v>
      </c>
      <c r="O1724" t="s">
        <v>0</v>
      </c>
      <c r="P1724" t="s">
        <v>4978</v>
      </c>
      <c r="Q1724" t="s">
        <v>4979</v>
      </c>
      <c r="R1724" s="2">
        <v>3220</v>
      </c>
      <c r="S1724" s="37">
        <f>Tabla1[[#This Row],[Valor total]]/'T.C.'!$B$2</f>
        <v>933.33333333333326</v>
      </c>
      <c r="T1724" t="s">
        <v>2</v>
      </c>
      <c r="U1724" t="s">
        <v>3</v>
      </c>
    </row>
    <row r="1725" spans="1:21" x14ac:dyDescent="0.25">
      <c r="A1725" t="s">
        <v>17</v>
      </c>
      <c r="B1725" t="str">
        <f>LEFT(Tabla1[[#This Row],[Organización compras]],2)</f>
        <v>CO</v>
      </c>
      <c r="C1725" t="s">
        <v>338</v>
      </c>
      <c r="D1725">
        <v>710</v>
      </c>
      <c r="E1725" t="str">
        <f>VLOOKUP(Tabla1[[#This Row],[Grupo de compras]],'Grupo compras'!$A$1:$B$115,2,FALSE)</f>
        <v>CO Sgcia Personas</v>
      </c>
      <c r="F1725" t="s">
        <v>1200</v>
      </c>
      <c r="G1725" t="str">
        <f>LEFT(Tabla1[[#This Row],[Solicitud de pedido]],2)</f>
        <v>12</v>
      </c>
      <c r="H1725" t="s">
        <v>4980</v>
      </c>
      <c r="I1725" t="s">
        <v>88</v>
      </c>
      <c r="J1725" t="s">
        <v>4981</v>
      </c>
      <c r="K1725" t="s">
        <v>4982</v>
      </c>
      <c r="L1725" s="1">
        <v>46069</v>
      </c>
      <c r="M1725" t="s">
        <v>706</v>
      </c>
      <c r="N1725" t="s">
        <v>1</v>
      </c>
      <c r="O1725" t="s">
        <v>0</v>
      </c>
      <c r="P1725" t="s">
        <v>4983</v>
      </c>
      <c r="Q1725" t="s">
        <v>4984</v>
      </c>
      <c r="R1725" s="2">
        <v>3430000</v>
      </c>
      <c r="S1725" s="37">
        <f>Tabla1[[#This Row],[Valor total]]/'T.C.'!$B$5</f>
        <v>932.57205002718865</v>
      </c>
      <c r="T1725" t="s">
        <v>18</v>
      </c>
      <c r="U1725" t="s">
        <v>3</v>
      </c>
    </row>
    <row r="1726" spans="1:21" x14ac:dyDescent="0.25">
      <c r="A1726" t="s">
        <v>4</v>
      </c>
      <c r="B1726" t="str">
        <f>LEFT(Tabla1[[#This Row],[Organización compras]],2)</f>
        <v>CL</v>
      </c>
      <c r="C1726" t="s">
        <v>339</v>
      </c>
      <c r="D1726">
        <v>604</v>
      </c>
      <c r="E1726" t="str">
        <f>VLOOKUP(Tabla1[[#This Row],[Grupo de compras]],'Grupo compras'!$A$1:$B$115,2,FALSE)</f>
        <v>CL Marketing Mall</v>
      </c>
      <c r="F1726" t="s">
        <v>4929</v>
      </c>
      <c r="G1726" t="str">
        <f>LEFT(Tabla1[[#This Row],[Solicitud de pedido]],2)</f>
        <v>12</v>
      </c>
      <c r="H1726" t="s">
        <v>4985</v>
      </c>
      <c r="I1726" t="s">
        <v>88</v>
      </c>
      <c r="J1726" t="s">
        <v>4986</v>
      </c>
      <c r="K1726" t="s">
        <v>4987</v>
      </c>
      <c r="L1726" s="1">
        <v>46091</v>
      </c>
      <c r="M1726" t="s">
        <v>4929</v>
      </c>
      <c r="N1726" t="s">
        <v>1</v>
      </c>
      <c r="O1726" t="s">
        <v>0</v>
      </c>
      <c r="P1726" t="s">
        <v>1388</v>
      </c>
      <c r="Q1726" t="s">
        <v>1389</v>
      </c>
      <c r="R1726" s="2">
        <v>862500</v>
      </c>
      <c r="S1726" s="37">
        <f>Tabla1[[#This Row],[Valor total]]/'T.C.'!$B$3</f>
        <v>931.49590141803378</v>
      </c>
      <c r="T1726" t="s">
        <v>6</v>
      </c>
      <c r="U1726" t="s">
        <v>3</v>
      </c>
    </row>
    <row r="1727" spans="1:21" x14ac:dyDescent="0.25">
      <c r="A1727" t="s">
        <v>12</v>
      </c>
      <c r="B1727" t="str">
        <f>LEFT(Tabla1[[#This Row],[Organización compras]],2)</f>
        <v>PE</v>
      </c>
      <c r="C1727" t="s">
        <v>340</v>
      </c>
      <c r="D1727">
        <v>802</v>
      </c>
      <c r="E1727" t="str">
        <f>VLOOKUP(Tabla1[[#This Row],[Grupo de compras]],'Grupo compras'!$A$1:$B$115,2,FALSE)</f>
        <v>PE Ops Mall</v>
      </c>
      <c r="F1727" t="s">
        <v>360</v>
      </c>
      <c r="G1727" t="str">
        <f>LEFT(Tabla1[[#This Row],[Solicitud de pedido]],2)</f>
        <v>12</v>
      </c>
      <c r="H1727" t="s">
        <v>4988</v>
      </c>
      <c r="I1727" t="s">
        <v>88</v>
      </c>
      <c r="J1727" t="s">
        <v>4989</v>
      </c>
      <c r="K1727" t="s">
        <v>4990</v>
      </c>
      <c r="L1727" s="1">
        <v>46056</v>
      </c>
      <c r="M1727" t="s">
        <v>14</v>
      </c>
      <c r="N1727" t="s">
        <v>1</v>
      </c>
      <c r="O1727" t="s">
        <v>0</v>
      </c>
      <c r="P1727" t="s">
        <v>3787</v>
      </c>
      <c r="Q1727" t="s">
        <v>3788</v>
      </c>
      <c r="R1727" s="2">
        <v>3213.19</v>
      </c>
      <c r="S1727" s="37">
        <f>Tabla1[[#This Row],[Valor total]]/'T.C.'!$B$2</f>
        <v>931.35942028985505</v>
      </c>
      <c r="T1727" t="s">
        <v>2</v>
      </c>
      <c r="U1727" t="s">
        <v>3</v>
      </c>
    </row>
    <row r="1728" spans="1:21" x14ac:dyDescent="0.25">
      <c r="A1728" t="s">
        <v>7</v>
      </c>
      <c r="B1728" t="str">
        <f>LEFT(Tabla1[[#This Row],[Organización compras]],2)</f>
        <v>CL</v>
      </c>
      <c r="C1728" t="s">
        <v>339</v>
      </c>
      <c r="D1728">
        <v>602</v>
      </c>
      <c r="E1728" t="str">
        <f>VLOOKUP(Tabla1[[#This Row],[Grupo de compras]],'Grupo compras'!$A$1:$B$115,2,FALSE)</f>
        <v>CL Ops Mall</v>
      </c>
      <c r="F1728" t="s">
        <v>84</v>
      </c>
      <c r="H1728" t="s">
        <v>12223</v>
      </c>
      <c r="I1728" t="s">
        <v>88</v>
      </c>
      <c r="J1728" t="s">
        <v>12224</v>
      </c>
      <c r="K1728" t="s">
        <v>12225</v>
      </c>
      <c r="L1728" s="1">
        <v>46097</v>
      </c>
      <c r="M1728" t="s">
        <v>113</v>
      </c>
      <c r="N1728" t="s">
        <v>1</v>
      </c>
      <c r="O1728" t="s">
        <v>0</v>
      </c>
      <c r="P1728" t="s">
        <v>2366</v>
      </c>
      <c r="Q1728" t="s">
        <v>2367</v>
      </c>
      <c r="R1728" s="2">
        <v>862358</v>
      </c>
      <c r="S1728" s="37">
        <f>Tabla1[[#This Row],[Valor total]]/'T.C.'!$B$3</f>
        <v>931.34254209281482</v>
      </c>
      <c r="T1728" t="s">
        <v>6</v>
      </c>
      <c r="U1728" t="s">
        <v>3</v>
      </c>
    </row>
    <row r="1729" spans="1:21" x14ac:dyDescent="0.25">
      <c r="A1729" t="s">
        <v>369</v>
      </c>
      <c r="B1729" t="str">
        <f>LEFT(Tabla1[[#This Row],[Organización compras]],2)</f>
        <v>PE</v>
      </c>
      <c r="C1729" t="s">
        <v>681</v>
      </c>
      <c r="D1729">
        <v>802</v>
      </c>
      <c r="E1729" t="str">
        <f>VLOOKUP(Tabla1[[#This Row],[Grupo de compras]],'Grupo compras'!$A$1:$B$115,2,FALSE)</f>
        <v>PE Ops Mall</v>
      </c>
      <c r="F1729" t="s">
        <v>370</v>
      </c>
      <c r="G1729" t="str">
        <f>LEFT(Tabla1[[#This Row],[Solicitud de pedido]],2)</f>
        <v>12</v>
      </c>
      <c r="H1729" t="s">
        <v>4991</v>
      </c>
      <c r="I1729" t="s">
        <v>88</v>
      </c>
      <c r="J1729" t="s">
        <v>4992</v>
      </c>
      <c r="K1729" t="s">
        <v>4993</v>
      </c>
      <c r="L1729" s="1">
        <v>46065</v>
      </c>
      <c r="M1729" t="s">
        <v>370</v>
      </c>
      <c r="N1729" t="s">
        <v>1</v>
      </c>
      <c r="O1729" t="s">
        <v>0</v>
      </c>
      <c r="P1729" t="s">
        <v>1011</v>
      </c>
      <c r="Q1729" t="s">
        <v>1012</v>
      </c>
      <c r="R1729" s="2">
        <v>3210.41</v>
      </c>
      <c r="S1729" s="37">
        <f>Tabla1[[#This Row],[Valor total]]/'T.C.'!$B$2</f>
        <v>930.55362318840571</v>
      </c>
      <c r="T1729" t="s">
        <v>2</v>
      </c>
      <c r="U1729" t="s">
        <v>3</v>
      </c>
    </row>
    <row r="1730" spans="1:21" x14ac:dyDescent="0.25">
      <c r="A1730" t="s">
        <v>369</v>
      </c>
      <c r="B1730" t="str">
        <f>LEFT(Tabla1[[#This Row],[Organización compras]],2)</f>
        <v>PE</v>
      </c>
      <c r="C1730" t="s">
        <v>681</v>
      </c>
      <c r="D1730">
        <v>802</v>
      </c>
      <c r="E1730" t="str">
        <f>VLOOKUP(Tabla1[[#This Row],[Grupo de compras]],'Grupo compras'!$A$1:$B$115,2,FALSE)</f>
        <v>PE Ops Mall</v>
      </c>
      <c r="F1730" t="s">
        <v>370</v>
      </c>
      <c r="G1730" t="str">
        <f>LEFT(Tabla1[[#This Row],[Solicitud de pedido]],2)</f>
        <v>12</v>
      </c>
      <c r="H1730" t="s">
        <v>4994</v>
      </c>
      <c r="I1730" t="s">
        <v>88</v>
      </c>
      <c r="J1730" t="s">
        <v>4995</v>
      </c>
      <c r="K1730" t="s">
        <v>4996</v>
      </c>
      <c r="L1730" s="1">
        <v>46065</v>
      </c>
      <c r="M1730" t="s">
        <v>370</v>
      </c>
      <c r="N1730" t="s">
        <v>1</v>
      </c>
      <c r="O1730" t="s">
        <v>0</v>
      </c>
      <c r="P1730" t="s">
        <v>1011</v>
      </c>
      <c r="Q1730" t="s">
        <v>1012</v>
      </c>
      <c r="R1730" s="2">
        <v>3210.41</v>
      </c>
      <c r="S1730" s="37">
        <f>Tabla1[[#This Row],[Valor total]]/'T.C.'!$B$2</f>
        <v>930.55362318840571</v>
      </c>
      <c r="T1730" t="s">
        <v>2</v>
      </c>
      <c r="U1730" t="s">
        <v>3</v>
      </c>
    </row>
    <row r="1731" spans="1:21" x14ac:dyDescent="0.25">
      <c r="A1731" t="s">
        <v>38</v>
      </c>
      <c r="B1731" t="str">
        <f>LEFT(Tabla1[[#This Row],[Organización compras]],2)</f>
        <v>CL</v>
      </c>
      <c r="C1731" t="s">
        <v>339</v>
      </c>
      <c r="D1731">
        <v>603</v>
      </c>
      <c r="E1731" t="str">
        <f>VLOOKUP(Tabla1[[#This Row],[Grupo de compras]],'Grupo compras'!$A$1:$B$115,2,FALSE)</f>
        <v>CL Ops Out/Strip</v>
      </c>
      <c r="F1731" t="s">
        <v>39</v>
      </c>
      <c r="G1731" t="str">
        <f>LEFT(Tabla1[[#This Row],[Solicitud de pedido]],2)</f>
        <v>12</v>
      </c>
      <c r="H1731" t="s">
        <v>4997</v>
      </c>
      <c r="I1731" t="s">
        <v>88</v>
      </c>
      <c r="J1731" t="s">
        <v>4998</v>
      </c>
      <c r="K1731" t="s">
        <v>4999</v>
      </c>
      <c r="L1731" s="1">
        <v>46031</v>
      </c>
      <c r="M1731" t="s">
        <v>40</v>
      </c>
      <c r="N1731" t="s">
        <v>1</v>
      </c>
      <c r="O1731" t="s">
        <v>0</v>
      </c>
      <c r="P1731" t="s">
        <v>3368</v>
      </c>
      <c r="Q1731" t="s">
        <v>3369</v>
      </c>
      <c r="R1731" s="2">
        <v>860000</v>
      </c>
      <c r="S1731" s="37">
        <f>Tabla1[[#This Row],[Valor total]]/'T.C.'!$B$3</f>
        <v>928.79591329798154</v>
      </c>
      <c r="T1731" t="s">
        <v>6</v>
      </c>
      <c r="U1731" t="s">
        <v>3</v>
      </c>
    </row>
    <row r="1732" spans="1:21" x14ac:dyDescent="0.25">
      <c r="A1732" t="s">
        <v>377</v>
      </c>
      <c r="B1732" t="str">
        <f>LEFT(Tabla1[[#This Row],[Organización compras]],2)</f>
        <v>PE</v>
      </c>
      <c r="C1732" t="s">
        <v>340</v>
      </c>
      <c r="D1732">
        <v>802</v>
      </c>
      <c r="E1732" t="str">
        <f>VLOOKUP(Tabla1[[#This Row],[Grupo de compras]],'Grupo compras'!$A$1:$B$115,2,FALSE)</f>
        <v>PE Ops Mall</v>
      </c>
      <c r="F1732" t="s">
        <v>4544</v>
      </c>
      <c r="G1732" t="str">
        <f>LEFT(Tabla1[[#This Row],[Solicitud de pedido]],2)</f>
        <v>12</v>
      </c>
      <c r="H1732" t="s">
        <v>5000</v>
      </c>
      <c r="I1732" t="s">
        <v>88</v>
      </c>
      <c r="J1732" t="s">
        <v>5001</v>
      </c>
      <c r="K1732" t="s">
        <v>5002</v>
      </c>
      <c r="L1732" s="1">
        <v>46065</v>
      </c>
      <c r="M1732" t="s">
        <v>4544</v>
      </c>
      <c r="N1732" t="s">
        <v>1</v>
      </c>
      <c r="O1732" t="s">
        <v>5</v>
      </c>
      <c r="P1732" t="s">
        <v>3337</v>
      </c>
      <c r="Q1732" t="s">
        <v>3338</v>
      </c>
      <c r="R1732" s="2">
        <v>3200.6</v>
      </c>
      <c r="S1732" s="37">
        <f>Tabla1[[#This Row],[Valor total]]/'T.C.'!$B$2</f>
        <v>927.71014492753613</v>
      </c>
      <c r="T1732" t="s">
        <v>2</v>
      </c>
      <c r="U1732" t="s">
        <v>3</v>
      </c>
    </row>
    <row r="1733" spans="1:21" x14ac:dyDescent="0.25">
      <c r="A1733" t="s">
        <v>1498</v>
      </c>
      <c r="B1733" t="str">
        <f>LEFT(Tabla1[[#This Row],[Organización compras]],2)</f>
        <v>PE</v>
      </c>
      <c r="C1733" t="s">
        <v>340</v>
      </c>
      <c r="D1733">
        <v>803</v>
      </c>
      <c r="E1733" t="str">
        <f>VLOOKUP(Tabla1[[#This Row],[Grupo de compras]],'Grupo compras'!$A$1:$B$115,2,FALSE)</f>
        <v>PE Ops Out/Strips</v>
      </c>
      <c r="F1733" t="s">
        <v>926</v>
      </c>
      <c r="G1733" t="str">
        <f>LEFT(Tabla1[[#This Row],[Solicitud de pedido]],2)</f>
        <v>12</v>
      </c>
      <c r="H1733" t="s">
        <v>5003</v>
      </c>
      <c r="I1733" t="s">
        <v>88</v>
      </c>
      <c r="J1733" t="s">
        <v>5004</v>
      </c>
      <c r="K1733" t="s">
        <v>5005</v>
      </c>
      <c r="L1733" s="1">
        <v>46037</v>
      </c>
      <c r="M1733" t="s">
        <v>930</v>
      </c>
      <c r="N1733" t="s">
        <v>1</v>
      </c>
      <c r="O1733" t="s">
        <v>0</v>
      </c>
      <c r="P1733" t="s">
        <v>5006</v>
      </c>
      <c r="Q1733" t="s">
        <v>5007</v>
      </c>
      <c r="R1733" s="2">
        <v>3200</v>
      </c>
      <c r="S1733" s="37">
        <f>Tabla1[[#This Row],[Valor total]]/'T.C.'!$B$2</f>
        <v>927.53623188405788</v>
      </c>
      <c r="T1733" t="s">
        <v>2</v>
      </c>
      <c r="U1733" t="s">
        <v>3</v>
      </c>
    </row>
    <row r="1734" spans="1:21" x14ac:dyDescent="0.25">
      <c r="A1734" t="s">
        <v>696</v>
      </c>
      <c r="B1734" t="str">
        <f>LEFT(Tabla1[[#This Row],[Organización compras]],2)</f>
        <v>PE</v>
      </c>
      <c r="C1734" t="s">
        <v>681</v>
      </c>
      <c r="D1734">
        <v>803</v>
      </c>
      <c r="E1734" t="str">
        <f>VLOOKUP(Tabla1[[#This Row],[Grupo de compras]],'Grupo compras'!$A$1:$B$115,2,FALSE)</f>
        <v>PE Ops Out/Strips</v>
      </c>
      <c r="F1734" t="s">
        <v>3151</v>
      </c>
      <c r="G1734" t="str">
        <f>LEFT(Tabla1[[#This Row],[Solicitud de pedido]],2)</f>
        <v>12</v>
      </c>
      <c r="H1734" t="s">
        <v>5008</v>
      </c>
      <c r="I1734" t="s">
        <v>88</v>
      </c>
      <c r="J1734" t="s">
        <v>5009</v>
      </c>
      <c r="K1734" t="s">
        <v>4874</v>
      </c>
      <c r="L1734" s="1">
        <v>46071</v>
      </c>
      <c r="M1734" t="s">
        <v>3155</v>
      </c>
      <c r="N1734" t="s">
        <v>1</v>
      </c>
      <c r="O1734" t="s">
        <v>2759</v>
      </c>
      <c r="P1734" t="s">
        <v>2181</v>
      </c>
      <c r="Q1734" t="s">
        <v>2182</v>
      </c>
      <c r="R1734" s="2">
        <v>3200</v>
      </c>
      <c r="S1734" s="37">
        <f>Tabla1[[#This Row],[Valor total]]/'T.C.'!$B$2</f>
        <v>927.53623188405788</v>
      </c>
      <c r="T1734" t="s">
        <v>2</v>
      </c>
      <c r="U1734" t="s">
        <v>3</v>
      </c>
    </row>
    <row r="1735" spans="1:21" x14ac:dyDescent="0.25">
      <c r="A1735" t="s">
        <v>2783</v>
      </c>
      <c r="B1735" t="str">
        <f>LEFT(Tabla1[[#This Row],[Organización compras]],2)</f>
        <v>PE</v>
      </c>
      <c r="C1735" t="s">
        <v>681</v>
      </c>
      <c r="D1735">
        <v>802</v>
      </c>
      <c r="E1735" t="str">
        <f>VLOOKUP(Tabla1[[#This Row],[Grupo de compras]],'Grupo compras'!$A$1:$B$115,2,FALSE)</f>
        <v>PE Ops Mall</v>
      </c>
      <c r="F1735" t="s">
        <v>3151</v>
      </c>
      <c r="G1735" t="str">
        <f>LEFT(Tabla1[[#This Row],[Solicitud de pedido]],2)</f>
        <v>12</v>
      </c>
      <c r="H1735" t="s">
        <v>5010</v>
      </c>
      <c r="I1735" t="s">
        <v>88</v>
      </c>
      <c r="J1735" t="s">
        <v>5011</v>
      </c>
      <c r="K1735" t="s">
        <v>4874</v>
      </c>
      <c r="L1735" s="1">
        <v>46071</v>
      </c>
      <c r="M1735" t="s">
        <v>3155</v>
      </c>
      <c r="N1735" t="s">
        <v>1</v>
      </c>
      <c r="O1735" t="s">
        <v>2759</v>
      </c>
      <c r="P1735" t="s">
        <v>2181</v>
      </c>
      <c r="Q1735" t="s">
        <v>2182</v>
      </c>
      <c r="R1735" s="2">
        <v>3200</v>
      </c>
      <c r="S1735" s="37">
        <f>Tabla1[[#This Row],[Valor total]]/'T.C.'!$B$2</f>
        <v>927.53623188405788</v>
      </c>
      <c r="T1735" t="s">
        <v>2</v>
      </c>
      <c r="U1735" t="s">
        <v>3</v>
      </c>
    </row>
    <row r="1736" spans="1:21" x14ac:dyDescent="0.25">
      <c r="A1736" t="s">
        <v>925</v>
      </c>
      <c r="B1736" t="str">
        <f>LEFT(Tabla1[[#This Row],[Organización compras]],2)</f>
        <v>PE</v>
      </c>
      <c r="C1736" t="s">
        <v>340</v>
      </c>
      <c r="D1736">
        <v>803</v>
      </c>
      <c r="E1736" t="str">
        <f>VLOOKUP(Tabla1[[#This Row],[Grupo de compras]],'Grupo compras'!$A$1:$B$115,2,FALSE)</f>
        <v>PE Ops Out/Strips</v>
      </c>
      <c r="F1736" t="s">
        <v>1453</v>
      </c>
      <c r="G1736" t="str">
        <f>LEFT(Tabla1[[#This Row],[Solicitud de pedido]],2)</f>
        <v>12</v>
      </c>
      <c r="H1736" t="s">
        <v>5012</v>
      </c>
      <c r="I1736" t="s">
        <v>88</v>
      </c>
      <c r="J1736" t="s">
        <v>5013</v>
      </c>
      <c r="K1736" t="s">
        <v>5014</v>
      </c>
      <c r="L1736" s="1">
        <v>46071</v>
      </c>
      <c r="M1736" t="s">
        <v>1453</v>
      </c>
      <c r="N1736" t="s">
        <v>1</v>
      </c>
      <c r="O1736" t="s">
        <v>0</v>
      </c>
      <c r="P1736" t="s">
        <v>3967</v>
      </c>
      <c r="Q1736" t="s">
        <v>3968</v>
      </c>
      <c r="R1736" s="2">
        <v>3200</v>
      </c>
      <c r="S1736" s="37">
        <f>Tabla1[[#This Row],[Valor total]]/'T.C.'!$B$2</f>
        <v>927.53623188405788</v>
      </c>
      <c r="T1736" t="s">
        <v>2</v>
      </c>
      <c r="U1736" t="s">
        <v>3</v>
      </c>
    </row>
    <row r="1737" spans="1:21" x14ac:dyDescent="0.25">
      <c r="A1737" t="s">
        <v>63</v>
      </c>
      <c r="B1737" t="str">
        <f>LEFT(Tabla1[[#This Row],[Organización compras]],2)</f>
        <v>CO</v>
      </c>
      <c r="C1737" t="s">
        <v>338</v>
      </c>
      <c r="D1737">
        <v>704</v>
      </c>
      <c r="E1737" t="str">
        <f>VLOOKUP(Tabla1[[#This Row],[Grupo de compras]],'Grupo compras'!$A$1:$B$115,2,FALSE)</f>
        <v>CO Mktg Mall</v>
      </c>
      <c r="F1737" t="s">
        <v>2725</v>
      </c>
      <c r="G1737" t="str">
        <f>LEFT(Tabla1[[#This Row],[Solicitud de pedido]],2)</f>
        <v>12</v>
      </c>
      <c r="H1737" t="s">
        <v>5015</v>
      </c>
      <c r="I1737" t="s">
        <v>88</v>
      </c>
      <c r="J1737" t="s">
        <v>5016</v>
      </c>
      <c r="K1737" t="s">
        <v>5017</v>
      </c>
      <c r="L1737" s="1">
        <v>46066</v>
      </c>
      <c r="M1737" t="s">
        <v>1067</v>
      </c>
      <c r="N1737" t="s">
        <v>1</v>
      </c>
      <c r="O1737" t="s">
        <v>67</v>
      </c>
      <c r="P1737" t="s">
        <v>5018</v>
      </c>
      <c r="Q1737" t="s">
        <v>5019</v>
      </c>
      <c r="R1737" s="2">
        <v>3405413</v>
      </c>
      <c r="S1737" s="37">
        <f>Tabla1[[#This Row],[Valor total]]/'T.C.'!$B$5</f>
        <v>925.88716693855361</v>
      </c>
      <c r="T1737" t="s">
        <v>18</v>
      </c>
      <c r="U1737" t="s">
        <v>3</v>
      </c>
    </row>
    <row r="1738" spans="1:21" x14ac:dyDescent="0.25">
      <c r="A1738" t="s">
        <v>377</v>
      </c>
      <c r="B1738" t="str">
        <f>LEFT(Tabla1[[#This Row],[Organización compras]],2)</f>
        <v>PE</v>
      </c>
      <c r="C1738" t="s">
        <v>340</v>
      </c>
      <c r="D1738">
        <v>802</v>
      </c>
      <c r="E1738" t="str">
        <f>VLOOKUP(Tabla1[[#This Row],[Grupo de compras]],'Grupo compras'!$A$1:$B$115,2,FALSE)</f>
        <v>PE Ops Mall</v>
      </c>
      <c r="F1738" t="s">
        <v>2774</v>
      </c>
      <c r="G1738" t="str">
        <f>LEFT(Tabla1[[#This Row],[Solicitud de pedido]],2)</f>
        <v>12</v>
      </c>
      <c r="H1738" t="s">
        <v>5020</v>
      </c>
      <c r="I1738" t="s">
        <v>88</v>
      </c>
      <c r="J1738" t="s">
        <v>5021</v>
      </c>
      <c r="K1738" t="s">
        <v>5022</v>
      </c>
      <c r="L1738" s="1">
        <v>46043</v>
      </c>
      <c r="M1738" t="s">
        <v>2774</v>
      </c>
      <c r="N1738" t="s">
        <v>1</v>
      </c>
      <c r="O1738" t="s">
        <v>0</v>
      </c>
      <c r="P1738" t="s">
        <v>1011</v>
      </c>
      <c r="Q1738" t="s">
        <v>1012</v>
      </c>
      <c r="R1738" s="2">
        <v>3190</v>
      </c>
      <c r="S1738" s="37">
        <f>Tabla1[[#This Row],[Valor total]]/'T.C.'!$B$2</f>
        <v>924.63768115942025</v>
      </c>
      <c r="T1738" t="s">
        <v>2</v>
      </c>
      <c r="U1738" t="s">
        <v>3</v>
      </c>
    </row>
    <row r="1739" spans="1:21" x14ac:dyDescent="0.25">
      <c r="A1739" t="s">
        <v>16</v>
      </c>
      <c r="B1739" t="str">
        <f>LEFT(Tabla1[[#This Row],[Organización compras]],2)</f>
        <v>PE</v>
      </c>
      <c r="C1739" t="s">
        <v>681</v>
      </c>
      <c r="D1739">
        <v>802</v>
      </c>
      <c r="E1739" t="str">
        <f>VLOOKUP(Tabla1[[#This Row],[Grupo de compras]],'Grupo compras'!$A$1:$B$115,2,FALSE)</f>
        <v>PE Ops Mall</v>
      </c>
      <c r="F1739" t="s">
        <v>1789</v>
      </c>
      <c r="G1739" t="str">
        <f>LEFT(Tabla1[[#This Row],[Solicitud de pedido]],2)</f>
        <v>12</v>
      </c>
      <c r="H1739" t="s">
        <v>5023</v>
      </c>
      <c r="I1739" t="s">
        <v>88</v>
      </c>
      <c r="J1739" t="s">
        <v>5024</v>
      </c>
      <c r="K1739" t="s">
        <v>5025</v>
      </c>
      <c r="L1739" s="1">
        <v>46087</v>
      </c>
      <c r="M1739" t="s">
        <v>43</v>
      </c>
      <c r="N1739" t="s">
        <v>1</v>
      </c>
      <c r="O1739" t="s">
        <v>44</v>
      </c>
      <c r="P1739" t="s">
        <v>2710</v>
      </c>
      <c r="Q1739" t="s">
        <v>2711</v>
      </c>
      <c r="R1739" s="2">
        <v>3190</v>
      </c>
      <c r="S1739" s="37">
        <f>Tabla1[[#This Row],[Valor total]]/'T.C.'!$B$2</f>
        <v>924.63768115942025</v>
      </c>
      <c r="T1739" t="s">
        <v>2</v>
      </c>
      <c r="U1739" t="s">
        <v>3</v>
      </c>
    </row>
    <row r="1740" spans="1:21" x14ac:dyDescent="0.25">
      <c r="A1740" t="s">
        <v>75</v>
      </c>
      <c r="B1740" t="str">
        <f>LEFT(Tabla1[[#This Row],[Organización compras]],2)</f>
        <v>CO</v>
      </c>
      <c r="C1740" t="s">
        <v>338</v>
      </c>
      <c r="D1740">
        <v>704</v>
      </c>
      <c r="E1740" t="str">
        <f>VLOOKUP(Tabla1[[#This Row],[Grupo de compras]],'Grupo compras'!$A$1:$B$115,2,FALSE)</f>
        <v>CO Mktg Mall</v>
      </c>
      <c r="F1740" t="s">
        <v>745</v>
      </c>
      <c r="G1740" t="str">
        <f>LEFT(Tabla1[[#This Row],[Solicitud de pedido]],2)</f>
        <v>12</v>
      </c>
      <c r="H1740" t="s">
        <v>5026</v>
      </c>
      <c r="I1740" t="s">
        <v>88</v>
      </c>
      <c r="J1740" t="s">
        <v>5027</v>
      </c>
      <c r="K1740" t="s">
        <v>5028</v>
      </c>
      <c r="L1740" s="1">
        <v>46084</v>
      </c>
      <c r="M1740" t="s">
        <v>745</v>
      </c>
      <c r="N1740" t="s">
        <v>1</v>
      </c>
      <c r="O1740" t="s">
        <v>0</v>
      </c>
      <c r="P1740" t="s">
        <v>5029</v>
      </c>
      <c r="Q1740" t="s">
        <v>5030</v>
      </c>
      <c r="R1740" s="2">
        <v>3400000</v>
      </c>
      <c r="S1740" s="37">
        <f>Tabla1[[#This Row],[Valor total]]/'T.C.'!$B$5</f>
        <v>924.41544317563898</v>
      </c>
      <c r="T1740" t="s">
        <v>18</v>
      </c>
      <c r="U1740" t="s">
        <v>3</v>
      </c>
    </row>
    <row r="1741" spans="1:21" x14ac:dyDescent="0.25">
      <c r="A1741" t="s">
        <v>17</v>
      </c>
      <c r="B1741" t="str">
        <f>LEFT(Tabla1[[#This Row],[Organización compras]],2)</f>
        <v>CO</v>
      </c>
      <c r="C1741" t="s">
        <v>338</v>
      </c>
      <c r="D1741">
        <v>711</v>
      </c>
      <c r="E1741" t="str">
        <f>VLOOKUP(Tabla1[[#This Row],[Grupo de compras]],'Grupo compras'!$A$1:$B$115,2,FALSE)</f>
        <v>CO A.Finanzas</v>
      </c>
      <c r="F1741" t="s">
        <v>4709</v>
      </c>
      <c r="H1741" t="s">
        <v>12034</v>
      </c>
      <c r="I1741" t="s">
        <v>88</v>
      </c>
      <c r="J1741" t="s">
        <v>12035</v>
      </c>
      <c r="K1741" t="s">
        <v>12036</v>
      </c>
      <c r="L1741" s="1">
        <v>46094</v>
      </c>
      <c r="M1741" t="s">
        <v>4713</v>
      </c>
      <c r="N1741" t="s">
        <v>1</v>
      </c>
      <c r="O1741" t="s">
        <v>0</v>
      </c>
      <c r="P1741" t="s">
        <v>7441</v>
      </c>
      <c r="Q1741" t="s">
        <v>7442</v>
      </c>
      <c r="R1741" s="2">
        <v>3400000</v>
      </c>
      <c r="S1741" s="37">
        <f>Tabla1[[#This Row],[Valor total]]/'T.C.'!$B$5</f>
        <v>924.41544317563898</v>
      </c>
      <c r="T1741" t="s">
        <v>18</v>
      </c>
      <c r="U1741" t="s">
        <v>3</v>
      </c>
    </row>
    <row r="1742" spans="1:21" x14ac:dyDescent="0.25">
      <c r="A1742" t="s">
        <v>50</v>
      </c>
      <c r="B1742" t="str">
        <f>LEFT(Tabla1[[#This Row],[Organización compras]],2)</f>
        <v>CL</v>
      </c>
      <c r="C1742" t="s">
        <v>339</v>
      </c>
      <c r="D1742">
        <v>602</v>
      </c>
      <c r="E1742" t="str">
        <f>VLOOKUP(Tabla1[[#This Row],[Grupo de compras]],'Grupo compras'!$A$1:$B$115,2,FALSE)</f>
        <v>CL Ops Mall</v>
      </c>
      <c r="F1742" t="s">
        <v>51</v>
      </c>
      <c r="G1742" t="str">
        <f>LEFT(Tabla1[[#This Row],[Solicitud de pedido]],2)</f>
        <v>12</v>
      </c>
      <c r="H1742" t="s">
        <v>5031</v>
      </c>
      <c r="I1742" t="s">
        <v>88</v>
      </c>
      <c r="J1742" t="s">
        <v>5032</v>
      </c>
      <c r="K1742" t="s">
        <v>5033</v>
      </c>
      <c r="L1742" s="1">
        <v>46043</v>
      </c>
      <c r="M1742" t="s">
        <v>52</v>
      </c>
      <c r="N1742" t="s">
        <v>1</v>
      </c>
      <c r="O1742" t="s">
        <v>0</v>
      </c>
      <c r="P1742" t="s">
        <v>1919</v>
      </c>
      <c r="Q1742" t="s">
        <v>1920</v>
      </c>
      <c r="R1742" s="2">
        <v>855844</v>
      </c>
      <c r="S1742" s="37">
        <f>Tabla1[[#This Row],[Valor total]]/'T.C.'!$B$3</f>
        <v>924.30745304720665</v>
      </c>
      <c r="T1742" t="s">
        <v>6</v>
      </c>
      <c r="U1742" t="s">
        <v>3</v>
      </c>
    </row>
    <row r="1743" spans="1:21" x14ac:dyDescent="0.25">
      <c r="A1743" t="s">
        <v>12</v>
      </c>
      <c r="B1743" t="str">
        <f>LEFT(Tabla1[[#This Row],[Organización compras]],2)</f>
        <v>PE</v>
      </c>
      <c r="C1743" t="s">
        <v>340</v>
      </c>
      <c r="D1743">
        <v>802</v>
      </c>
      <c r="E1743" t="str">
        <f>VLOOKUP(Tabla1[[#This Row],[Grupo de compras]],'Grupo compras'!$A$1:$B$115,2,FALSE)</f>
        <v>PE Ops Mall</v>
      </c>
      <c r="F1743" t="s">
        <v>360</v>
      </c>
      <c r="G1743" t="str">
        <f>LEFT(Tabla1[[#This Row],[Solicitud de pedido]],2)</f>
        <v>12</v>
      </c>
      <c r="H1743" t="s">
        <v>5034</v>
      </c>
      <c r="I1743" t="s">
        <v>88</v>
      </c>
      <c r="J1743" t="s">
        <v>5035</v>
      </c>
      <c r="K1743" t="s">
        <v>5036</v>
      </c>
      <c r="L1743" s="1">
        <v>46055</v>
      </c>
      <c r="M1743" t="s">
        <v>14</v>
      </c>
      <c r="N1743" t="s">
        <v>1</v>
      </c>
      <c r="O1743" t="s">
        <v>0</v>
      </c>
      <c r="P1743" t="s">
        <v>1035</v>
      </c>
      <c r="Q1743" t="s">
        <v>1036</v>
      </c>
      <c r="R1743" s="2">
        <v>3186.35</v>
      </c>
      <c r="S1743" s="37">
        <f>Tabla1[[#This Row],[Valor total]]/'T.C.'!$B$2</f>
        <v>923.5797101449275</v>
      </c>
      <c r="T1743" t="s">
        <v>2</v>
      </c>
      <c r="U1743" t="s">
        <v>3</v>
      </c>
    </row>
    <row r="1744" spans="1:21" x14ac:dyDescent="0.25">
      <c r="A1744" t="s">
        <v>377</v>
      </c>
      <c r="B1744" t="str">
        <f>LEFT(Tabla1[[#This Row],[Organización compras]],2)</f>
        <v>PE</v>
      </c>
      <c r="C1744" t="s">
        <v>340</v>
      </c>
      <c r="D1744">
        <v>804</v>
      </c>
      <c r="E1744" t="str">
        <f>VLOOKUP(Tabla1[[#This Row],[Grupo de compras]],'Grupo compras'!$A$1:$B$115,2,FALSE)</f>
        <v>PE Marketing Mall</v>
      </c>
      <c r="F1744" t="s">
        <v>4854</v>
      </c>
      <c r="G1744" t="str">
        <f>LEFT(Tabla1[[#This Row],[Solicitud de pedido]],2)</f>
        <v>12</v>
      </c>
      <c r="H1744" t="s">
        <v>5037</v>
      </c>
      <c r="I1744" t="s">
        <v>88</v>
      </c>
      <c r="J1744" t="s">
        <v>5038</v>
      </c>
      <c r="K1744" t="s">
        <v>5039</v>
      </c>
      <c r="L1744" s="1">
        <v>46077</v>
      </c>
      <c r="M1744" t="s">
        <v>14</v>
      </c>
      <c r="N1744" t="s">
        <v>1</v>
      </c>
      <c r="O1744" t="s">
        <v>67</v>
      </c>
      <c r="P1744" t="s">
        <v>4548</v>
      </c>
      <c r="Q1744" t="s">
        <v>4549</v>
      </c>
      <c r="R1744" s="2">
        <v>3183.64</v>
      </c>
      <c r="S1744" s="37">
        <f>Tabla1[[#This Row],[Valor total]]/'T.C.'!$B$2</f>
        <v>922.79420289855068</v>
      </c>
      <c r="T1744" t="s">
        <v>2</v>
      </c>
      <c r="U1744" t="s">
        <v>3</v>
      </c>
    </row>
    <row r="1745" spans="1:21" x14ac:dyDescent="0.25">
      <c r="A1745" t="s">
        <v>4</v>
      </c>
      <c r="B1745" t="str">
        <f>LEFT(Tabla1[[#This Row],[Organización compras]],2)</f>
        <v>CL</v>
      </c>
      <c r="C1745" t="s">
        <v>339</v>
      </c>
      <c r="D1745">
        <v>602</v>
      </c>
      <c r="E1745" t="str">
        <f>VLOOKUP(Tabla1[[#This Row],[Grupo de compras]],'Grupo compras'!$A$1:$B$115,2,FALSE)</f>
        <v>CL Ops Mall</v>
      </c>
      <c r="F1745" t="s">
        <v>2185</v>
      </c>
      <c r="G1745" t="str">
        <f>LEFT(Tabla1[[#This Row],[Solicitud de pedido]],2)</f>
        <v>12</v>
      </c>
      <c r="H1745" t="s">
        <v>5040</v>
      </c>
      <c r="I1745" t="s">
        <v>88</v>
      </c>
      <c r="J1745" t="s">
        <v>5041</v>
      </c>
      <c r="K1745" t="s">
        <v>5042</v>
      </c>
      <c r="L1745" s="1">
        <v>46057</v>
      </c>
      <c r="M1745" t="s">
        <v>1072</v>
      </c>
      <c r="N1745" t="s">
        <v>1</v>
      </c>
      <c r="O1745" t="s">
        <v>5</v>
      </c>
      <c r="P1745" t="s">
        <v>807</v>
      </c>
      <c r="Q1745" t="s">
        <v>808</v>
      </c>
      <c r="R1745" s="2">
        <v>853444</v>
      </c>
      <c r="S1745" s="37">
        <f>Tabla1[[#This Row],[Valor total]]/'T.C.'!$B$3</f>
        <v>921.71546445195645</v>
      </c>
      <c r="T1745" t="s">
        <v>6</v>
      </c>
      <c r="U1745" t="s">
        <v>3</v>
      </c>
    </row>
    <row r="1746" spans="1:21" x14ac:dyDescent="0.25">
      <c r="A1746" t="s">
        <v>369</v>
      </c>
      <c r="B1746" t="str">
        <f>LEFT(Tabla1[[#This Row],[Organización compras]],2)</f>
        <v>PE</v>
      </c>
      <c r="C1746" t="s">
        <v>681</v>
      </c>
      <c r="D1746">
        <v>802</v>
      </c>
      <c r="E1746" t="str">
        <f>VLOOKUP(Tabla1[[#This Row],[Grupo de compras]],'Grupo compras'!$A$1:$B$115,2,FALSE)</f>
        <v>PE Ops Mall</v>
      </c>
      <c r="F1746" t="s">
        <v>370</v>
      </c>
      <c r="G1746" t="str">
        <f>LEFT(Tabla1[[#This Row],[Solicitud de pedido]],2)</f>
        <v>12</v>
      </c>
      <c r="H1746" t="s">
        <v>5043</v>
      </c>
      <c r="I1746" t="s">
        <v>88</v>
      </c>
      <c r="J1746" t="s">
        <v>5044</v>
      </c>
      <c r="K1746" t="s">
        <v>5045</v>
      </c>
      <c r="L1746" s="1">
        <v>46065</v>
      </c>
      <c r="M1746" t="s">
        <v>370</v>
      </c>
      <c r="N1746" t="s">
        <v>1</v>
      </c>
      <c r="O1746" t="s">
        <v>0</v>
      </c>
      <c r="P1746" t="s">
        <v>1011</v>
      </c>
      <c r="Q1746" t="s">
        <v>1012</v>
      </c>
      <c r="R1746" s="2">
        <v>3179.11</v>
      </c>
      <c r="S1746" s="37">
        <f>Tabla1[[#This Row],[Valor total]]/'T.C.'!$B$2</f>
        <v>921.48115942028983</v>
      </c>
      <c r="T1746" t="s">
        <v>2</v>
      </c>
      <c r="U1746" t="s">
        <v>3</v>
      </c>
    </row>
    <row r="1747" spans="1:21" x14ac:dyDescent="0.25">
      <c r="A1747" t="s">
        <v>61</v>
      </c>
      <c r="B1747" t="str">
        <f>LEFT(Tabla1[[#This Row],[Organización compras]],2)</f>
        <v>CO</v>
      </c>
      <c r="C1747" t="s">
        <v>338</v>
      </c>
      <c r="D1747">
        <v>703</v>
      </c>
      <c r="E1747" t="str">
        <f>VLOOKUP(Tabla1[[#This Row],[Grupo de compras]],'Grupo compras'!$A$1:$B$115,2,FALSE)</f>
        <v>CO Ops Out/Strip</v>
      </c>
      <c r="F1747" t="s">
        <v>62</v>
      </c>
      <c r="H1747" t="s">
        <v>12383</v>
      </c>
      <c r="I1747" t="s">
        <v>88</v>
      </c>
      <c r="J1747" t="s">
        <v>12384</v>
      </c>
      <c r="K1747" t="s">
        <v>12385</v>
      </c>
      <c r="L1747" s="1">
        <v>46098</v>
      </c>
      <c r="M1747" t="s">
        <v>62</v>
      </c>
      <c r="N1747" t="s">
        <v>1</v>
      </c>
      <c r="O1747" t="s">
        <v>0</v>
      </c>
      <c r="P1747" t="s">
        <v>12386</v>
      </c>
      <c r="Q1747" t="s">
        <v>12387</v>
      </c>
      <c r="R1747" s="2">
        <v>3364500</v>
      </c>
      <c r="S1747" s="37">
        <f>Tabla1[[#This Row],[Valor total]]/'T.C.'!$B$5</f>
        <v>914.763458401305</v>
      </c>
      <c r="T1747" t="s">
        <v>18</v>
      </c>
      <c r="U1747" t="s">
        <v>3</v>
      </c>
    </row>
    <row r="1748" spans="1:21" x14ac:dyDescent="0.25">
      <c r="A1748" t="s">
        <v>380</v>
      </c>
      <c r="B1748" t="str">
        <f>LEFT(Tabla1[[#This Row],[Organización compras]],2)</f>
        <v>PE</v>
      </c>
      <c r="C1748" t="s">
        <v>340</v>
      </c>
      <c r="D1748">
        <v>802</v>
      </c>
      <c r="E1748" t="str">
        <f>VLOOKUP(Tabla1[[#This Row],[Grupo de compras]],'Grupo compras'!$A$1:$B$115,2,FALSE)</f>
        <v>PE Ops Mall</v>
      </c>
      <c r="F1748" t="s">
        <v>4224</v>
      </c>
      <c r="G1748" t="str">
        <f>LEFT(Tabla1[[#This Row],[Solicitud de pedido]],2)</f>
        <v>12</v>
      </c>
      <c r="H1748" t="s">
        <v>5046</v>
      </c>
      <c r="I1748" t="s">
        <v>88</v>
      </c>
      <c r="J1748" t="s">
        <v>5047</v>
      </c>
      <c r="K1748" t="s">
        <v>5048</v>
      </c>
      <c r="L1748" s="1">
        <v>46037</v>
      </c>
      <c r="M1748" t="s">
        <v>1340</v>
      </c>
      <c r="N1748" t="s">
        <v>1</v>
      </c>
      <c r="O1748" t="s">
        <v>0</v>
      </c>
      <c r="P1748" t="s">
        <v>1011</v>
      </c>
      <c r="Q1748" t="s">
        <v>1012</v>
      </c>
      <c r="R1748" s="2">
        <v>3153.25</v>
      </c>
      <c r="S1748" s="37">
        <f>Tabla1[[#This Row],[Valor total]]/'T.C.'!$B$2</f>
        <v>913.98550724637676</v>
      </c>
      <c r="T1748" t="s">
        <v>2</v>
      </c>
      <c r="U1748" t="s">
        <v>3</v>
      </c>
    </row>
    <row r="1749" spans="1:21" x14ac:dyDescent="0.25">
      <c r="A1749" t="s">
        <v>50</v>
      </c>
      <c r="B1749" t="str">
        <f>LEFT(Tabla1[[#This Row],[Organización compras]],2)</f>
        <v>CL</v>
      </c>
      <c r="C1749" t="s">
        <v>339</v>
      </c>
      <c r="D1749">
        <v>602</v>
      </c>
      <c r="E1749" t="str">
        <f>VLOOKUP(Tabla1[[#This Row],[Grupo de compras]],'Grupo compras'!$A$1:$B$115,2,FALSE)</f>
        <v>CL Ops Mall</v>
      </c>
      <c r="F1749" t="s">
        <v>739</v>
      </c>
      <c r="G1749" t="str">
        <f>LEFT(Tabla1[[#This Row],[Solicitud de pedido]],2)</f>
        <v>12</v>
      </c>
      <c r="H1749" t="s">
        <v>5049</v>
      </c>
      <c r="I1749" t="s">
        <v>88</v>
      </c>
      <c r="J1749" t="s">
        <v>5050</v>
      </c>
      <c r="K1749" t="s">
        <v>5051</v>
      </c>
      <c r="L1749" s="1">
        <v>46042</v>
      </c>
      <c r="M1749" t="s">
        <v>52</v>
      </c>
      <c r="N1749" t="s">
        <v>1</v>
      </c>
      <c r="O1749" t="s">
        <v>0</v>
      </c>
      <c r="P1749" t="s">
        <v>41</v>
      </c>
      <c r="Q1749" t="s">
        <v>42</v>
      </c>
      <c r="R1749" s="2">
        <v>845395</v>
      </c>
      <c r="S1749" s="37">
        <f>Tabla1[[#This Row],[Valor total]]/'T.C.'!$B$3</f>
        <v>913.02258270063612</v>
      </c>
      <c r="T1749" t="s">
        <v>6</v>
      </c>
      <c r="U1749" t="s">
        <v>3</v>
      </c>
    </row>
    <row r="1750" spans="1:21" x14ac:dyDescent="0.25">
      <c r="A1750" t="s">
        <v>96</v>
      </c>
      <c r="B1750" t="str">
        <f>LEFT(Tabla1[[#This Row],[Organización compras]],2)</f>
        <v>CL</v>
      </c>
      <c r="C1750" t="s">
        <v>339</v>
      </c>
      <c r="D1750">
        <v>602</v>
      </c>
      <c r="E1750" t="str">
        <f>VLOOKUP(Tabla1[[#This Row],[Grupo de compras]],'Grupo compras'!$A$1:$B$115,2,FALSE)</f>
        <v>CL Ops Mall</v>
      </c>
      <c r="F1750" t="s">
        <v>108</v>
      </c>
      <c r="G1750" t="str">
        <f>LEFT(Tabla1[[#This Row],[Solicitud de pedido]],2)</f>
        <v>12</v>
      </c>
      <c r="H1750" t="s">
        <v>5052</v>
      </c>
      <c r="I1750" t="s">
        <v>88</v>
      </c>
      <c r="J1750" t="s">
        <v>5053</v>
      </c>
      <c r="K1750" t="s">
        <v>5054</v>
      </c>
      <c r="L1750" s="1">
        <v>46061</v>
      </c>
      <c r="M1750" t="s">
        <v>82</v>
      </c>
      <c r="N1750" t="s">
        <v>1</v>
      </c>
      <c r="O1750" t="s">
        <v>0</v>
      </c>
      <c r="P1750" t="s">
        <v>5055</v>
      </c>
      <c r="Q1750" t="s">
        <v>5056</v>
      </c>
      <c r="R1750" s="2">
        <v>845000</v>
      </c>
      <c r="S1750" s="37">
        <f>Tabla1[[#This Row],[Valor total]]/'T.C.'!$B$3</f>
        <v>912.59598457766788</v>
      </c>
      <c r="T1750" t="s">
        <v>6</v>
      </c>
      <c r="U1750" t="s">
        <v>3</v>
      </c>
    </row>
    <row r="1751" spans="1:21" x14ac:dyDescent="0.25">
      <c r="A1751" t="s">
        <v>377</v>
      </c>
      <c r="B1751" t="str">
        <f>LEFT(Tabla1[[#This Row],[Organización compras]],2)</f>
        <v>PE</v>
      </c>
      <c r="C1751" t="s">
        <v>340</v>
      </c>
      <c r="D1751">
        <v>802</v>
      </c>
      <c r="E1751" t="str">
        <f>VLOOKUP(Tabla1[[#This Row],[Grupo de compras]],'Grupo compras'!$A$1:$B$115,2,FALSE)</f>
        <v>PE Ops Mall</v>
      </c>
      <c r="F1751" t="s">
        <v>2774</v>
      </c>
      <c r="G1751" t="str">
        <f>LEFT(Tabla1[[#This Row],[Solicitud de pedido]],2)</f>
        <v>12</v>
      </c>
      <c r="H1751" t="s">
        <v>5057</v>
      </c>
      <c r="I1751" t="s">
        <v>88</v>
      </c>
      <c r="J1751" t="s">
        <v>5058</v>
      </c>
      <c r="K1751" t="s">
        <v>5059</v>
      </c>
      <c r="L1751" s="1">
        <v>46036</v>
      </c>
      <c r="M1751" t="s">
        <v>2774</v>
      </c>
      <c r="N1751" t="s">
        <v>1</v>
      </c>
      <c r="O1751" t="s">
        <v>0</v>
      </c>
      <c r="P1751" t="s">
        <v>1011</v>
      </c>
      <c r="Q1751" t="s">
        <v>1012</v>
      </c>
      <c r="R1751" s="2">
        <v>3146</v>
      </c>
      <c r="S1751" s="37">
        <f>Tabla1[[#This Row],[Valor total]]/'T.C.'!$B$2</f>
        <v>911.8840579710145</v>
      </c>
      <c r="T1751" t="s">
        <v>2</v>
      </c>
      <c r="U1751" t="s">
        <v>3</v>
      </c>
    </row>
    <row r="1752" spans="1:21" x14ac:dyDescent="0.25">
      <c r="A1752" t="s">
        <v>380</v>
      </c>
      <c r="B1752" t="str">
        <f>LEFT(Tabla1[[#This Row],[Organización compras]],2)</f>
        <v>PE</v>
      </c>
      <c r="C1752" t="s">
        <v>340</v>
      </c>
      <c r="D1752">
        <v>802</v>
      </c>
      <c r="E1752" t="str">
        <f>VLOOKUP(Tabla1[[#This Row],[Grupo de compras]],'Grupo compras'!$A$1:$B$115,2,FALSE)</f>
        <v>PE Ops Mall</v>
      </c>
      <c r="F1752" t="s">
        <v>4544</v>
      </c>
      <c r="G1752" t="str">
        <f>LEFT(Tabla1[[#This Row],[Solicitud de pedido]],2)</f>
        <v>12</v>
      </c>
      <c r="H1752" t="s">
        <v>5060</v>
      </c>
      <c r="I1752" t="s">
        <v>88</v>
      </c>
      <c r="J1752" t="s">
        <v>5061</v>
      </c>
      <c r="K1752" t="s">
        <v>5062</v>
      </c>
      <c r="L1752" s="1">
        <v>46056</v>
      </c>
      <c r="M1752" t="s">
        <v>4544</v>
      </c>
      <c r="N1752" t="s">
        <v>1</v>
      </c>
      <c r="O1752" t="s">
        <v>5</v>
      </c>
      <c r="P1752" t="s">
        <v>4043</v>
      </c>
      <c r="Q1752" t="s">
        <v>4044</v>
      </c>
      <c r="R1752" s="2">
        <v>3144.46</v>
      </c>
      <c r="S1752" s="37">
        <f>Tabla1[[#This Row],[Valor total]]/'T.C.'!$B$2</f>
        <v>911.43768115942021</v>
      </c>
      <c r="T1752" t="s">
        <v>2</v>
      </c>
      <c r="U1752" t="s">
        <v>3</v>
      </c>
    </row>
    <row r="1753" spans="1:21" x14ac:dyDescent="0.25">
      <c r="A1753" t="s">
        <v>369</v>
      </c>
      <c r="B1753" t="str">
        <f>LEFT(Tabla1[[#This Row],[Organización compras]],2)</f>
        <v>PE</v>
      </c>
      <c r="C1753" t="s">
        <v>681</v>
      </c>
      <c r="D1753">
        <v>802</v>
      </c>
      <c r="E1753" t="str">
        <f>VLOOKUP(Tabla1[[#This Row],[Grupo de compras]],'Grupo compras'!$A$1:$B$115,2,FALSE)</f>
        <v>PE Ops Mall</v>
      </c>
      <c r="F1753" t="s">
        <v>370</v>
      </c>
      <c r="H1753" t="s">
        <v>12640</v>
      </c>
      <c r="I1753" t="s">
        <v>88</v>
      </c>
      <c r="J1753" t="s">
        <v>12641</v>
      </c>
      <c r="K1753" t="s">
        <v>12642</v>
      </c>
      <c r="L1753" s="1">
        <v>46098</v>
      </c>
      <c r="M1753" t="s">
        <v>370</v>
      </c>
      <c r="N1753" t="s">
        <v>1</v>
      </c>
      <c r="O1753" t="s">
        <v>0</v>
      </c>
      <c r="P1753" t="s">
        <v>1011</v>
      </c>
      <c r="Q1753" t="s">
        <v>1012</v>
      </c>
      <c r="R1753" s="2">
        <v>3143.4</v>
      </c>
      <c r="S1753" s="37">
        <f>Tabla1[[#This Row],[Valor total]]/'T.C.'!$B$2</f>
        <v>911.13043478260863</v>
      </c>
      <c r="T1753" t="s">
        <v>2</v>
      </c>
      <c r="U1753" t="s">
        <v>3</v>
      </c>
    </row>
    <row r="1754" spans="1:21" x14ac:dyDescent="0.25">
      <c r="A1754" t="s">
        <v>380</v>
      </c>
      <c r="B1754" t="str">
        <f>LEFT(Tabla1[[#This Row],[Organización compras]],2)</f>
        <v>PE</v>
      </c>
      <c r="C1754" t="s">
        <v>340</v>
      </c>
      <c r="D1754">
        <v>802</v>
      </c>
      <c r="E1754" t="str">
        <f>VLOOKUP(Tabla1[[#This Row],[Grupo de compras]],'Grupo compras'!$A$1:$B$115,2,FALSE)</f>
        <v>PE Ops Mall</v>
      </c>
      <c r="F1754" t="s">
        <v>4224</v>
      </c>
      <c r="G1754" t="str">
        <f>LEFT(Tabla1[[#This Row],[Solicitud de pedido]],2)</f>
        <v>12</v>
      </c>
      <c r="H1754" t="s">
        <v>5063</v>
      </c>
      <c r="I1754" t="s">
        <v>88</v>
      </c>
      <c r="J1754" t="s">
        <v>5064</v>
      </c>
      <c r="K1754" t="s">
        <v>5065</v>
      </c>
      <c r="L1754" s="1">
        <v>46043</v>
      </c>
      <c r="M1754" t="s">
        <v>4224</v>
      </c>
      <c r="N1754" t="s">
        <v>1</v>
      </c>
      <c r="O1754" t="s">
        <v>0</v>
      </c>
      <c r="P1754" t="s">
        <v>1011</v>
      </c>
      <c r="Q1754" t="s">
        <v>1012</v>
      </c>
      <c r="R1754" s="2">
        <v>3136.5</v>
      </c>
      <c r="S1754" s="37">
        <f>Tabla1[[#This Row],[Valor total]]/'T.C.'!$B$2</f>
        <v>909.13043478260863</v>
      </c>
      <c r="T1754" t="s">
        <v>2</v>
      </c>
      <c r="U1754" t="s">
        <v>3</v>
      </c>
    </row>
    <row r="1755" spans="1:21" x14ac:dyDescent="0.25">
      <c r="A1755" t="s">
        <v>380</v>
      </c>
      <c r="B1755" t="str">
        <f>LEFT(Tabla1[[#This Row],[Organización compras]],2)</f>
        <v>PE</v>
      </c>
      <c r="C1755" t="s">
        <v>340</v>
      </c>
      <c r="D1755">
        <v>802</v>
      </c>
      <c r="E1755" t="str">
        <f>VLOOKUP(Tabla1[[#This Row],[Grupo de compras]],'Grupo compras'!$A$1:$B$115,2,FALSE)</f>
        <v>PE Ops Mall</v>
      </c>
      <c r="F1755" t="s">
        <v>4224</v>
      </c>
      <c r="G1755" t="str">
        <f>LEFT(Tabla1[[#This Row],[Solicitud de pedido]],2)</f>
        <v>12</v>
      </c>
      <c r="H1755" t="s">
        <v>5066</v>
      </c>
      <c r="I1755" t="s">
        <v>88</v>
      </c>
      <c r="J1755" t="s">
        <v>5067</v>
      </c>
      <c r="K1755" t="s">
        <v>5068</v>
      </c>
      <c r="L1755" s="1">
        <v>46037</v>
      </c>
      <c r="M1755" t="s">
        <v>1340</v>
      </c>
      <c r="N1755" t="s">
        <v>1</v>
      </c>
      <c r="O1755" t="s">
        <v>0</v>
      </c>
      <c r="P1755" t="s">
        <v>1011</v>
      </c>
      <c r="Q1755" t="s">
        <v>1012</v>
      </c>
      <c r="R1755" s="2">
        <v>3136.22</v>
      </c>
      <c r="S1755" s="37">
        <f>Tabla1[[#This Row],[Valor total]]/'T.C.'!$B$2</f>
        <v>909.04927536231878</v>
      </c>
      <c r="T1755" t="s">
        <v>2</v>
      </c>
      <c r="U1755" t="s">
        <v>3</v>
      </c>
    </row>
    <row r="1756" spans="1:21" x14ac:dyDescent="0.25">
      <c r="A1756" t="s">
        <v>380</v>
      </c>
      <c r="B1756" t="str">
        <f>LEFT(Tabla1[[#This Row],[Organización compras]],2)</f>
        <v>PE</v>
      </c>
      <c r="C1756" t="s">
        <v>340</v>
      </c>
      <c r="D1756">
        <v>802</v>
      </c>
      <c r="E1756" t="str">
        <f>VLOOKUP(Tabla1[[#This Row],[Grupo de compras]],'Grupo compras'!$A$1:$B$115,2,FALSE)</f>
        <v>PE Ops Mall</v>
      </c>
      <c r="F1756" t="s">
        <v>4224</v>
      </c>
      <c r="G1756" t="str">
        <f>LEFT(Tabla1[[#This Row],[Solicitud de pedido]],2)</f>
        <v>12</v>
      </c>
      <c r="H1756" t="s">
        <v>5069</v>
      </c>
      <c r="I1756" t="s">
        <v>88</v>
      </c>
      <c r="J1756" t="s">
        <v>5070</v>
      </c>
      <c r="K1756" t="s">
        <v>5071</v>
      </c>
      <c r="L1756" s="1">
        <v>46066</v>
      </c>
      <c r="M1756" t="s">
        <v>1340</v>
      </c>
      <c r="N1756" t="s">
        <v>1</v>
      </c>
      <c r="O1756" t="s">
        <v>0</v>
      </c>
      <c r="P1756" t="s">
        <v>4978</v>
      </c>
      <c r="Q1756" t="s">
        <v>4979</v>
      </c>
      <c r="R1756" s="2">
        <v>3136</v>
      </c>
      <c r="S1756" s="37">
        <f>Tabla1[[#This Row],[Valor total]]/'T.C.'!$B$2</f>
        <v>908.98550724637676</v>
      </c>
      <c r="T1756" t="s">
        <v>2</v>
      </c>
      <c r="U1756" t="s">
        <v>3</v>
      </c>
    </row>
    <row r="1757" spans="1:21" x14ac:dyDescent="0.25">
      <c r="A1757" t="s">
        <v>369</v>
      </c>
      <c r="B1757" t="str">
        <f>LEFT(Tabla1[[#This Row],[Organización compras]],2)</f>
        <v>PE</v>
      </c>
      <c r="C1757" t="s">
        <v>681</v>
      </c>
      <c r="D1757">
        <v>804</v>
      </c>
      <c r="E1757" t="str">
        <f>VLOOKUP(Tabla1[[#This Row],[Grupo de compras]],'Grupo compras'!$A$1:$B$115,2,FALSE)</f>
        <v>PE Marketing Mall</v>
      </c>
      <c r="F1757" t="s">
        <v>2454</v>
      </c>
      <c r="G1757" t="str">
        <f>LEFT(Tabla1[[#This Row],[Solicitud de pedido]],2)</f>
        <v>12</v>
      </c>
      <c r="H1757" t="s">
        <v>5072</v>
      </c>
      <c r="I1757" t="s">
        <v>88</v>
      </c>
      <c r="J1757" t="s">
        <v>5073</v>
      </c>
      <c r="K1757" t="s">
        <v>5074</v>
      </c>
      <c r="L1757" s="1">
        <v>46038</v>
      </c>
      <c r="M1757" t="s">
        <v>819</v>
      </c>
      <c r="N1757" t="s">
        <v>1</v>
      </c>
      <c r="O1757" t="s">
        <v>0</v>
      </c>
      <c r="P1757" t="s">
        <v>2458</v>
      </c>
      <c r="Q1757" t="s">
        <v>2459</v>
      </c>
      <c r="R1757" s="2">
        <v>3135</v>
      </c>
      <c r="S1757" s="37">
        <f>Tabla1[[#This Row],[Valor total]]/'T.C.'!$B$2</f>
        <v>908.695652173913</v>
      </c>
      <c r="T1757" t="s">
        <v>2</v>
      </c>
      <c r="U1757" t="s">
        <v>3</v>
      </c>
    </row>
    <row r="1758" spans="1:21" x14ac:dyDescent="0.25">
      <c r="A1758" t="s">
        <v>717</v>
      </c>
      <c r="B1758" t="str">
        <f>LEFT(Tabla1[[#This Row],[Organización compras]],2)</f>
        <v>PE</v>
      </c>
      <c r="C1758" t="s">
        <v>340</v>
      </c>
      <c r="D1758">
        <v>801</v>
      </c>
      <c r="E1758" t="str">
        <f>VLOOKUP(Tabla1[[#This Row],[Grupo de compras]],'Grupo compras'!$A$1:$B$115,2,FALSE)</f>
        <v>PE Center Manager</v>
      </c>
      <c r="F1758" t="s">
        <v>1233</v>
      </c>
      <c r="G1758" t="str">
        <f>LEFT(Tabla1[[#This Row],[Solicitud de pedido]],2)</f>
        <v>12</v>
      </c>
      <c r="H1758" t="s">
        <v>5075</v>
      </c>
      <c r="I1758" t="s">
        <v>88</v>
      </c>
      <c r="J1758" t="s">
        <v>5076</v>
      </c>
      <c r="K1758" t="s">
        <v>5077</v>
      </c>
      <c r="L1758" s="1">
        <v>46085</v>
      </c>
      <c r="M1758" t="s">
        <v>819</v>
      </c>
      <c r="N1758" t="s">
        <v>1</v>
      </c>
      <c r="O1758" t="s">
        <v>0</v>
      </c>
      <c r="P1758" t="s">
        <v>2668</v>
      </c>
      <c r="Q1758" t="s">
        <v>2669</v>
      </c>
      <c r="R1758" s="2">
        <v>3135</v>
      </c>
      <c r="S1758" s="37">
        <f>Tabla1[[#This Row],[Valor total]]/'T.C.'!$B$2</f>
        <v>908.695652173913</v>
      </c>
      <c r="T1758" t="s">
        <v>2</v>
      </c>
      <c r="U1758" t="s">
        <v>3</v>
      </c>
    </row>
    <row r="1759" spans="1:21" x14ac:dyDescent="0.25">
      <c r="A1759" t="s">
        <v>47</v>
      </c>
      <c r="B1759" t="str">
        <f>LEFT(Tabla1[[#This Row],[Organización compras]],2)</f>
        <v>CL</v>
      </c>
      <c r="C1759" t="s">
        <v>339</v>
      </c>
      <c r="D1759">
        <v>602</v>
      </c>
      <c r="E1759" t="str">
        <f>VLOOKUP(Tabla1[[#This Row],[Grupo de compras]],'Grupo compras'!$A$1:$B$115,2,FALSE)</f>
        <v>CL Ops Mall</v>
      </c>
      <c r="F1759" t="s">
        <v>39</v>
      </c>
      <c r="G1759" t="str">
        <f>LEFT(Tabla1[[#This Row],[Solicitud de pedido]],2)</f>
        <v>12</v>
      </c>
      <c r="H1759" t="s">
        <v>5078</v>
      </c>
      <c r="I1759" t="s">
        <v>88</v>
      </c>
      <c r="J1759" t="s">
        <v>5079</v>
      </c>
      <c r="K1759" t="s">
        <v>5080</v>
      </c>
      <c r="L1759" s="1">
        <v>46031</v>
      </c>
      <c r="M1759" t="s">
        <v>40</v>
      </c>
      <c r="N1759" t="s">
        <v>1</v>
      </c>
      <c r="O1759" t="s">
        <v>0</v>
      </c>
      <c r="P1759" t="s">
        <v>2207</v>
      </c>
      <c r="Q1759" t="s">
        <v>2208</v>
      </c>
      <c r="R1759" s="2">
        <v>21.8</v>
      </c>
      <c r="S1759" s="37">
        <f>Tabla1[[#This Row],[Valor total]]/'T.C.'!$B$4</f>
        <v>908.33333333333337</v>
      </c>
      <c r="T1759" t="s">
        <v>11</v>
      </c>
      <c r="U1759" t="s">
        <v>3</v>
      </c>
    </row>
    <row r="1760" spans="1:21" x14ac:dyDescent="0.25">
      <c r="A1760" t="s">
        <v>380</v>
      </c>
      <c r="B1760" t="str">
        <f>LEFT(Tabla1[[#This Row],[Organización compras]],2)</f>
        <v>PE</v>
      </c>
      <c r="C1760" t="s">
        <v>340</v>
      </c>
      <c r="D1760">
        <v>802</v>
      </c>
      <c r="E1760" t="str">
        <f>VLOOKUP(Tabla1[[#This Row],[Grupo de compras]],'Grupo compras'!$A$1:$B$115,2,FALSE)</f>
        <v>PE Ops Mall</v>
      </c>
      <c r="F1760" t="s">
        <v>4224</v>
      </c>
      <c r="G1760" t="str">
        <f>LEFT(Tabla1[[#This Row],[Solicitud de pedido]],2)</f>
        <v>12</v>
      </c>
      <c r="H1760" t="s">
        <v>5081</v>
      </c>
      <c r="I1760" t="s">
        <v>88</v>
      </c>
      <c r="J1760" t="s">
        <v>5082</v>
      </c>
      <c r="K1760" t="s">
        <v>5083</v>
      </c>
      <c r="L1760" s="1">
        <v>46076</v>
      </c>
      <c r="M1760" t="s">
        <v>1340</v>
      </c>
      <c r="N1760" t="s">
        <v>1</v>
      </c>
      <c r="O1760" t="s">
        <v>0</v>
      </c>
      <c r="P1760" t="s">
        <v>4978</v>
      </c>
      <c r="Q1760" t="s">
        <v>4979</v>
      </c>
      <c r="R1760" s="2">
        <v>3128</v>
      </c>
      <c r="S1760" s="37">
        <f>Tabla1[[#This Row],[Valor total]]/'T.C.'!$B$2</f>
        <v>906.66666666666663</v>
      </c>
      <c r="T1760" t="s">
        <v>2</v>
      </c>
      <c r="U1760" t="s">
        <v>3</v>
      </c>
    </row>
    <row r="1761" spans="1:21" x14ac:dyDescent="0.25">
      <c r="A1761" t="s">
        <v>377</v>
      </c>
      <c r="B1761" t="str">
        <f>LEFT(Tabla1[[#This Row],[Organización compras]],2)</f>
        <v>PE</v>
      </c>
      <c r="C1761" t="s">
        <v>340</v>
      </c>
      <c r="D1761">
        <v>804</v>
      </c>
      <c r="E1761" t="str">
        <f>VLOOKUP(Tabla1[[#This Row],[Grupo de compras]],'Grupo compras'!$A$1:$B$115,2,FALSE)</f>
        <v>PE Marketing Mall</v>
      </c>
      <c r="F1761" t="s">
        <v>4854</v>
      </c>
      <c r="G1761" t="str">
        <f>LEFT(Tabla1[[#This Row],[Solicitud de pedido]],2)</f>
        <v>12</v>
      </c>
      <c r="H1761" t="s">
        <v>5084</v>
      </c>
      <c r="I1761" t="s">
        <v>88</v>
      </c>
      <c r="J1761" t="s">
        <v>5085</v>
      </c>
      <c r="K1761" t="s">
        <v>5086</v>
      </c>
      <c r="L1761" s="1">
        <v>46072</v>
      </c>
      <c r="M1761" t="s">
        <v>14</v>
      </c>
      <c r="N1761" t="s">
        <v>1</v>
      </c>
      <c r="O1761" t="s">
        <v>67</v>
      </c>
      <c r="P1761" t="s">
        <v>4548</v>
      </c>
      <c r="Q1761" t="s">
        <v>4549</v>
      </c>
      <c r="R1761" s="2">
        <v>3127.87</v>
      </c>
      <c r="S1761" s="37">
        <f>Tabla1[[#This Row],[Valor total]]/'T.C.'!$B$2</f>
        <v>906.62898550724628</v>
      </c>
      <c r="T1761" t="s">
        <v>2</v>
      </c>
      <c r="U1761" t="s">
        <v>3</v>
      </c>
    </row>
    <row r="1762" spans="1:21" x14ac:dyDescent="0.25">
      <c r="A1762" t="s">
        <v>717</v>
      </c>
      <c r="B1762" t="str">
        <f>LEFT(Tabla1[[#This Row],[Organización compras]],2)</f>
        <v>PE</v>
      </c>
      <c r="C1762" t="s">
        <v>340</v>
      </c>
      <c r="D1762">
        <v>804</v>
      </c>
      <c r="E1762" t="str">
        <f>VLOOKUP(Tabla1[[#This Row],[Grupo de compras]],'Grupo compras'!$A$1:$B$115,2,FALSE)</f>
        <v>PE Marketing Mall</v>
      </c>
      <c r="F1762" t="s">
        <v>718</v>
      </c>
      <c r="G1762" t="str">
        <f>LEFT(Tabla1[[#This Row],[Solicitud de pedido]],2)</f>
        <v>12</v>
      </c>
      <c r="H1762" t="s">
        <v>5087</v>
      </c>
      <c r="I1762" t="s">
        <v>88</v>
      </c>
      <c r="J1762" t="s">
        <v>5088</v>
      </c>
      <c r="K1762" t="s">
        <v>5089</v>
      </c>
      <c r="L1762" s="1">
        <v>46079</v>
      </c>
      <c r="M1762" t="s">
        <v>400</v>
      </c>
      <c r="N1762" t="s">
        <v>1</v>
      </c>
      <c r="O1762" t="s">
        <v>67</v>
      </c>
      <c r="P1762" t="s">
        <v>2089</v>
      </c>
      <c r="Q1762" t="s">
        <v>2090</v>
      </c>
      <c r="R1762" s="2">
        <v>3120</v>
      </c>
      <c r="S1762" s="37">
        <f>Tabla1[[#This Row],[Valor total]]/'T.C.'!$B$2</f>
        <v>904.3478260869565</v>
      </c>
      <c r="T1762" t="s">
        <v>2</v>
      </c>
      <c r="U1762" t="s">
        <v>3</v>
      </c>
    </row>
    <row r="1763" spans="1:21" x14ac:dyDescent="0.25">
      <c r="A1763" t="s">
        <v>86</v>
      </c>
      <c r="B1763" t="str">
        <f>LEFT(Tabla1[[#This Row],[Organización compras]],2)</f>
        <v>CL</v>
      </c>
      <c r="C1763" t="s">
        <v>339</v>
      </c>
      <c r="D1763">
        <v>604</v>
      </c>
      <c r="E1763" t="str">
        <f>VLOOKUP(Tabla1[[#This Row],[Grupo de compras]],'Grupo compras'!$A$1:$B$115,2,FALSE)</f>
        <v>CL Marketing Mall</v>
      </c>
      <c r="F1763" t="s">
        <v>2690</v>
      </c>
      <c r="G1763" t="str">
        <f>LEFT(Tabla1[[#This Row],[Solicitud de pedido]],2)</f>
        <v>12</v>
      </c>
      <c r="H1763" t="s">
        <v>5090</v>
      </c>
      <c r="I1763" t="s">
        <v>88</v>
      </c>
      <c r="J1763" t="s">
        <v>5091</v>
      </c>
      <c r="K1763" t="s">
        <v>5092</v>
      </c>
      <c r="L1763" s="1">
        <v>46070</v>
      </c>
      <c r="M1763" t="s">
        <v>1054</v>
      </c>
      <c r="N1763" t="s">
        <v>1</v>
      </c>
      <c r="O1763" t="s">
        <v>0</v>
      </c>
      <c r="P1763" t="s">
        <v>1388</v>
      </c>
      <c r="Q1763" t="s">
        <v>1389</v>
      </c>
      <c r="R1763" s="2">
        <v>837000</v>
      </c>
      <c r="S1763" s="37">
        <f>Tabla1[[#This Row],[Valor total]]/'T.C.'!$B$3</f>
        <v>903.95602259350062</v>
      </c>
      <c r="T1763" t="s">
        <v>6</v>
      </c>
      <c r="U1763" t="s">
        <v>3</v>
      </c>
    </row>
    <row r="1764" spans="1:21" x14ac:dyDescent="0.25">
      <c r="A1764" t="s">
        <v>373</v>
      </c>
      <c r="B1764" t="str">
        <f>LEFT(Tabla1[[#This Row],[Organización compras]],2)</f>
        <v>PE</v>
      </c>
      <c r="C1764" t="s">
        <v>340</v>
      </c>
      <c r="D1764">
        <v>810</v>
      </c>
      <c r="E1764" t="str">
        <f>VLOOKUP(Tabla1[[#This Row],[Grupo de compras]],'Grupo compras'!$A$1:$B$115,2,FALSE)</f>
        <v>PE Área Personas</v>
      </c>
      <c r="F1764" t="s">
        <v>5093</v>
      </c>
      <c r="G1764" t="str">
        <f>LEFT(Tabla1[[#This Row],[Solicitud de pedido]],2)</f>
        <v>12</v>
      </c>
      <c r="H1764" t="s">
        <v>5094</v>
      </c>
      <c r="I1764" t="s">
        <v>88</v>
      </c>
      <c r="J1764" t="s">
        <v>5095</v>
      </c>
      <c r="K1764" t="s">
        <v>5096</v>
      </c>
      <c r="L1764" s="1">
        <v>46091</v>
      </c>
      <c r="M1764" t="s">
        <v>2095</v>
      </c>
      <c r="N1764" t="s">
        <v>1</v>
      </c>
      <c r="O1764" t="s">
        <v>0</v>
      </c>
      <c r="P1764" t="s">
        <v>4277</v>
      </c>
      <c r="Q1764" t="s">
        <v>4278</v>
      </c>
      <c r="R1764" s="2">
        <v>3118.5</v>
      </c>
      <c r="S1764" s="37">
        <f>Tabla1[[#This Row],[Valor total]]/'T.C.'!$B$2</f>
        <v>903.91304347826087</v>
      </c>
      <c r="T1764" t="s">
        <v>2</v>
      </c>
      <c r="U1764" t="s">
        <v>3</v>
      </c>
    </row>
    <row r="1765" spans="1:21" x14ac:dyDescent="0.25">
      <c r="A1765" t="s">
        <v>75</v>
      </c>
      <c r="B1765" t="str">
        <f>LEFT(Tabla1[[#This Row],[Organización compras]],2)</f>
        <v>CO</v>
      </c>
      <c r="C1765" t="s">
        <v>338</v>
      </c>
      <c r="D1765">
        <v>702</v>
      </c>
      <c r="E1765" t="str">
        <f>VLOOKUP(Tabla1[[#This Row],[Grupo de compras]],'Grupo compras'!$A$1:$B$115,2,FALSE)</f>
        <v>CO Ops Mall</v>
      </c>
      <c r="F1765" t="s">
        <v>92</v>
      </c>
      <c r="H1765" t="s">
        <v>12485</v>
      </c>
      <c r="I1765" t="s">
        <v>88</v>
      </c>
      <c r="J1765" t="s">
        <v>12486</v>
      </c>
      <c r="K1765" t="s">
        <v>12487</v>
      </c>
      <c r="L1765" s="1">
        <v>46097</v>
      </c>
      <c r="M1765" t="s">
        <v>93</v>
      </c>
      <c r="N1765" t="s">
        <v>1</v>
      </c>
      <c r="O1765" t="s">
        <v>0</v>
      </c>
      <c r="P1765" t="s">
        <v>33</v>
      </c>
      <c r="Q1765" t="s">
        <v>34</v>
      </c>
      <c r="R1765" s="2">
        <v>3322112</v>
      </c>
      <c r="S1765" s="37">
        <f>Tabla1[[#This Row],[Valor total]]/'T.C.'!$B$5</f>
        <v>903.23871669385539</v>
      </c>
      <c r="T1765" t="s">
        <v>18</v>
      </c>
      <c r="U1765" t="s">
        <v>3</v>
      </c>
    </row>
    <row r="1766" spans="1:21" x14ac:dyDescent="0.25">
      <c r="A1766" t="s">
        <v>1498</v>
      </c>
      <c r="B1766" t="str">
        <f>LEFT(Tabla1[[#This Row],[Organización compras]],2)</f>
        <v>PE</v>
      </c>
      <c r="C1766" t="s">
        <v>340</v>
      </c>
      <c r="D1766">
        <v>804</v>
      </c>
      <c r="E1766" t="str">
        <f>VLOOKUP(Tabla1[[#This Row],[Grupo de compras]],'Grupo compras'!$A$1:$B$115,2,FALSE)</f>
        <v>PE Marketing Mall</v>
      </c>
      <c r="F1766" t="s">
        <v>9947</v>
      </c>
      <c r="H1766" t="s">
        <v>13044</v>
      </c>
      <c r="I1766" t="s">
        <v>88</v>
      </c>
      <c r="J1766" t="s">
        <v>13045</v>
      </c>
      <c r="K1766" t="s">
        <v>13037</v>
      </c>
      <c r="L1766" s="1">
        <v>46099</v>
      </c>
      <c r="M1766" t="s">
        <v>400</v>
      </c>
      <c r="N1766" t="s">
        <v>46</v>
      </c>
      <c r="O1766" t="s">
        <v>67</v>
      </c>
      <c r="P1766" t="s">
        <v>13038</v>
      </c>
      <c r="Q1766" t="s">
        <v>13039</v>
      </c>
      <c r="R1766" s="2">
        <v>3103.33</v>
      </c>
      <c r="S1766" s="37">
        <f>Tabla1[[#This Row],[Valor total]]/'T.C.'!$B$2</f>
        <v>899.51594202898548</v>
      </c>
      <c r="T1766" t="s">
        <v>2</v>
      </c>
      <c r="U1766" t="s">
        <v>3</v>
      </c>
    </row>
    <row r="1767" spans="1:21" x14ac:dyDescent="0.25">
      <c r="A1767" t="s">
        <v>1498</v>
      </c>
      <c r="B1767" t="str">
        <f>LEFT(Tabla1[[#This Row],[Organización compras]],2)</f>
        <v>PE</v>
      </c>
      <c r="C1767" t="s">
        <v>340</v>
      </c>
      <c r="D1767">
        <v>804</v>
      </c>
      <c r="E1767" t="str">
        <f>VLOOKUP(Tabla1[[#This Row],[Grupo de compras]],'Grupo compras'!$A$1:$B$115,2,FALSE)</f>
        <v>PE Marketing Mall</v>
      </c>
      <c r="F1767" t="s">
        <v>9947</v>
      </c>
      <c r="H1767" t="s">
        <v>13044</v>
      </c>
      <c r="I1767" t="s">
        <v>89</v>
      </c>
      <c r="J1767" t="s">
        <v>13045</v>
      </c>
      <c r="K1767" t="s">
        <v>13037</v>
      </c>
      <c r="L1767" s="1">
        <v>46099</v>
      </c>
      <c r="M1767" t="s">
        <v>400</v>
      </c>
      <c r="N1767" t="s">
        <v>46</v>
      </c>
      <c r="O1767" t="s">
        <v>67</v>
      </c>
      <c r="P1767" t="s">
        <v>13038</v>
      </c>
      <c r="Q1767" t="s">
        <v>13039</v>
      </c>
      <c r="R1767" s="2">
        <v>3103.33</v>
      </c>
      <c r="S1767" s="37">
        <f>Tabla1[[#This Row],[Valor total]]/'T.C.'!$B$2</f>
        <v>899.51594202898548</v>
      </c>
      <c r="T1767" t="s">
        <v>2</v>
      </c>
      <c r="U1767" t="s">
        <v>3</v>
      </c>
    </row>
    <row r="1768" spans="1:21" x14ac:dyDescent="0.25">
      <c r="A1768" t="s">
        <v>1498</v>
      </c>
      <c r="B1768" t="str">
        <f>LEFT(Tabla1[[#This Row],[Organización compras]],2)</f>
        <v>PE</v>
      </c>
      <c r="C1768" t="s">
        <v>340</v>
      </c>
      <c r="D1768">
        <v>804</v>
      </c>
      <c r="E1768" t="str">
        <f>VLOOKUP(Tabla1[[#This Row],[Grupo de compras]],'Grupo compras'!$A$1:$B$115,2,FALSE)</f>
        <v>PE Marketing Mall</v>
      </c>
      <c r="F1768" t="s">
        <v>9947</v>
      </c>
      <c r="H1768" t="s">
        <v>13044</v>
      </c>
      <c r="I1768" t="s">
        <v>99</v>
      </c>
      <c r="J1768" t="s">
        <v>13045</v>
      </c>
      <c r="K1768" t="s">
        <v>13037</v>
      </c>
      <c r="L1768" s="1">
        <v>46099</v>
      </c>
      <c r="M1768" t="s">
        <v>400</v>
      </c>
      <c r="N1768" t="s">
        <v>46</v>
      </c>
      <c r="O1768" t="s">
        <v>67</v>
      </c>
      <c r="P1768" t="s">
        <v>13038</v>
      </c>
      <c r="Q1768" t="s">
        <v>13039</v>
      </c>
      <c r="R1768" s="2">
        <v>3103.33</v>
      </c>
      <c r="S1768" s="37">
        <f>Tabla1[[#This Row],[Valor total]]/'T.C.'!$B$2</f>
        <v>899.51594202898548</v>
      </c>
      <c r="T1768" t="s">
        <v>2</v>
      </c>
      <c r="U1768" t="s">
        <v>3</v>
      </c>
    </row>
    <row r="1769" spans="1:21" x14ac:dyDescent="0.25">
      <c r="A1769" t="s">
        <v>814</v>
      </c>
      <c r="B1769" t="str">
        <f>LEFT(Tabla1[[#This Row],[Organización compras]],2)</f>
        <v>PE</v>
      </c>
      <c r="C1769" t="s">
        <v>340</v>
      </c>
      <c r="D1769">
        <v>802</v>
      </c>
      <c r="E1769" t="str">
        <f>VLOOKUP(Tabla1[[#This Row],[Grupo de compras]],'Grupo compras'!$A$1:$B$115,2,FALSE)</f>
        <v>PE Ops Mall</v>
      </c>
      <c r="F1769" t="s">
        <v>815</v>
      </c>
      <c r="G1769" t="str">
        <f>LEFT(Tabla1[[#This Row],[Solicitud de pedido]],2)</f>
        <v>12</v>
      </c>
      <c r="H1769" t="s">
        <v>5097</v>
      </c>
      <c r="I1769" t="s">
        <v>88</v>
      </c>
      <c r="J1769" t="s">
        <v>5098</v>
      </c>
      <c r="K1769" t="s">
        <v>5099</v>
      </c>
      <c r="L1769" s="1">
        <v>46028</v>
      </c>
      <c r="M1769" t="s">
        <v>819</v>
      </c>
      <c r="N1769" t="s">
        <v>1</v>
      </c>
      <c r="O1769" t="s">
        <v>0</v>
      </c>
      <c r="P1769" t="s">
        <v>4826</v>
      </c>
      <c r="Q1769" t="s">
        <v>4827</v>
      </c>
      <c r="R1769" s="2">
        <v>3100</v>
      </c>
      <c r="S1769" s="37">
        <f>Tabla1[[#This Row],[Valor total]]/'T.C.'!$B$2</f>
        <v>898.55072463768113</v>
      </c>
      <c r="T1769" t="s">
        <v>2</v>
      </c>
      <c r="U1769" t="s">
        <v>3</v>
      </c>
    </row>
    <row r="1770" spans="1:21" x14ac:dyDescent="0.25">
      <c r="A1770" t="s">
        <v>2453</v>
      </c>
      <c r="B1770" t="str">
        <f>LEFT(Tabla1[[#This Row],[Organización compras]],2)</f>
        <v>PE</v>
      </c>
      <c r="C1770" t="s">
        <v>681</v>
      </c>
      <c r="D1770">
        <v>804</v>
      </c>
      <c r="E1770" t="str">
        <f>VLOOKUP(Tabla1[[#This Row],[Grupo de compras]],'Grupo compras'!$A$1:$B$115,2,FALSE)</f>
        <v>PE Marketing Mall</v>
      </c>
      <c r="F1770" t="s">
        <v>4579</v>
      </c>
      <c r="G1770" t="str">
        <f>LEFT(Tabla1[[#This Row],[Solicitud de pedido]],2)</f>
        <v>12</v>
      </c>
      <c r="H1770" t="s">
        <v>5100</v>
      </c>
      <c r="I1770" t="s">
        <v>88</v>
      </c>
      <c r="J1770" t="s">
        <v>5101</v>
      </c>
      <c r="K1770" t="s">
        <v>5102</v>
      </c>
      <c r="L1770" s="1">
        <v>46034</v>
      </c>
      <c r="M1770" t="s">
        <v>400</v>
      </c>
      <c r="N1770" t="s">
        <v>1</v>
      </c>
      <c r="O1770" t="s">
        <v>67</v>
      </c>
      <c r="P1770" t="s">
        <v>2596</v>
      </c>
      <c r="Q1770" t="s">
        <v>2597</v>
      </c>
      <c r="R1770" s="2">
        <v>3100</v>
      </c>
      <c r="S1770" s="37">
        <f>Tabla1[[#This Row],[Valor total]]/'T.C.'!$B$2</f>
        <v>898.55072463768113</v>
      </c>
      <c r="T1770" t="s">
        <v>2</v>
      </c>
      <c r="U1770" t="s">
        <v>3</v>
      </c>
    </row>
    <row r="1771" spans="1:21" x14ac:dyDescent="0.25">
      <c r="A1771" t="s">
        <v>1498</v>
      </c>
      <c r="B1771" t="str">
        <f>LEFT(Tabla1[[#This Row],[Organización compras]],2)</f>
        <v>PE</v>
      </c>
      <c r="C1771" t="s">
        <v>340</v>
      </c>
      <c r="D1771">
        <v>803</v>
      </c>
      <c r="E1771" t="str">
        <f>VLOOKUP(Tabla1[[#This Row],[Grupo de compras]],'Grupo compras'!$A$1:$B$115,2,FALSE)</f>
        <v>PE Ops Out/Strips</v>
      </c>
      <c r="F1771" t="s">
        <v>926</v>
      </c>
      <c r="G1771" t="str">
        <f>LEFT(Tabla1[[#This Row],[Solicitud de pedido]],2)</f>
        <v>12</v>
      </c>
      <c r="H1771" t="s">
        <v>5103</v>
      </c>
      <c r="I1771" t="s">
        <v>88</v>
      </c>
      <c r="J1771" t="s">
        <v>5104</v>
      </c>
      <c r="K1771" t="s">
        <v>5105</v>
      </c>
      <c r="L1771" s="1">
        <v>46034</v>
      </c>
      <c r="M1771" t="s">
        <v>930</v>
      </c>
      <c r="N1771" t="s">
        <v>1</v>
      </c>
      <c r="O1771" t="s">
        <v>0</v>
      </c>
      <c r="P1771" t="s">
        <v>931</v>
      </c>
      <c r="Q1771" t="s">
        <v>932</v>
      </c>
      <c r="R1771" s="2">
        <v>3100</v>
      </c>
      <c r="S1771" s="37">
        <f>Tabla1[[#This Row],[Valor total]]/'T.C.'!$B$2</f>
        <v>898.55072463768113</v>
      </c>
      <c r="T1771" t="s">
        <v>2</v>
      </c>
      <c r="U1771" t="s">
        <v>3</v>
      </c>
    </row>
    <row r="1772" spans="1:21" x14ac:dyDescent="0.25">
      <c r="A1772" t="s">
        <v>717</v>
      </c>
      <c r="B1772" t="str">
        <f>LEFT(Tabla1[[#This Row],[Organización compras]],2)</f>
        <v>PE</v>
      </c>
      <c r="C1772" t="s">
        <v>340</v>
      </c>
      <c r="D1772">
        <v>801</v>
      </c>
      <c r="E1772" t="str">
        <f>VLOOKUP(Tabla1[[#This Row],[Grupo de compras]],'Grupo compras'!$A$1:$B$115,2,FALSE)</f>
        <v>PE Center Manager</v>
      </c>
      <c r="F1772" t="s">
        <v>1233</v>
      </c>
      <c r="G1772" t="str">
        <f>LEFT(Tabla1[[#This Row],[Solicitud de pedido]],2)</f>
        <v>12</v>
      </c>
      <c r="H1772" t="s">
        <v>5106</v>
      </c>
      <c r="I1772" t="s">
        <v>88</v>
      </c>
      <c r="J1772" t="s">
        <v>5107</v>
      </c>
      <c r="K1772" t="s">
        <v>5108</v>
      </c>
      <c r="L1772" s="1">
        <v>46035</v>
      </c>
      <c r="M1772" t="s">
        <v>819</v>
      </c>
      <c r="N1772" t="s">
        <v>1</v>
      </c>
      <c r="O1772" t="s">
        <v>0</v>
      </c>
      <c r="P1772" t="s">
        <v>931</v>
      </c>
      <c r="Q1772" t="s">
        <v>932</v>
      </c>
      <c r="R1772" s="2">
        <v>3100</v>
      </c>
      <c r="S1772" s="37">
        <f>Tabla1[[#This Row],[Valor total]]/'T.C.'!$B$2</f>
        <v>898.55072463768113</v>
      </c>
      <c r="T1772" t="s">
        <v>2</v>
      </c>
      <c r="U1772" t="s">
        <v>3</v>
      </c>
    </row>
    <row r="1773" spans="1:21" x14ac:dyDescent="0.25">
      <c r="A1773" t="s">
        <v>12</v>
      </c>
      <c r="B1773" t="str">
        <f>LEFT(Tabla1[[#This Row],[Organización compras]],2)</f>
        <v>PE</v>
      </c>
      <c r="C1773" t="s">
        <v>340</v>
      </c>
      <c r="D1773">
        <v>804</v>
      </c>
      <c r="E1773" t="str">
        <f>VLOOKUP(Tabla1[[#This Row],[Grupo de compras]],'Grupo compras'!$A$1:$B$115,2,FALSE)</f>
        <v>PE Marketing Mall</v>
      </c>
      <c r="F1773" t="s">
        <v>1158</v>
      </c>
      <c r="G1773" t="str">
        <f>LEFT(Tabla1[[#This Row],[Solicitud de pedido]],2)</f>
        <v>12</v>
      </c>
      <c r="H1773" t="s">
        <v>5109</v>
      </c>
      <c r="I1773" t="s">
        <v>88</v>
      </c>
      <c r="J1773" t="s">
        <v>5110</v>
      </c>
      <c r="K1773" t="s">
        <v>5111</v>
      </c>
      <c r="L1773" s="1">
        <v>46043</v>
      </c>
      <c r="M1773" t="s">
        <v>14</v>
      </c>
      <c r="N1773" t="s">
        <v>1</v>
      </c>
      <c r="O1773" t="s">
        <v>67</v>
      </c>
      <c r="P1773" t="s">
        <v>2596</v>
      </c>
      <c r="Q1773" t="s">
        <v>2597</v>
      </c>
      <c r="R1773" s="2">
        <v>3100</v>
      </c>
      <c r="S1773" s="37">
        <f>Tabla1[[#This Row],[Valor total]]/'T.C.'!$B$2</f>
        <v>898.55072463768113</v>
      </c>
      <c r="T1773" t="s">
        <v>2</v>
      </c>
      <c r="U1773" t="s">
        <v>3</v>
      </c>
    </row>
    <row r="1774" spans="1:21" x14ac:dyDescent="0.25">
      <c r="A1774" t="s">
        <v>925</v>
      </c>
      <c r="B1774" t="str">
        <f>LEFT(Tabla1[[#This Row],[Organización compras]],2)</f>
        <v>PE</v>
      </c>
      <c r="C1774" t="s">
        <v>340</v>
      </c>
      <c r="D1774">
        <v>803</v>
      </c>
      <c r="E1774" t="str">
        <f>VLOOKUP(Tabla1[[#This Row],[Grupo de compras]],'Grupo compras'!$A$1:$B$115,2,FALSE)</f>
        <v>PE Ops Out/Strips</v>
      </c>
      <c r="F1774" t="s">
        <v>926</v>
      </c>
      <c r="G1774" t="str">
        <f>LEFT(Tabla1[[#This Row],[Solicitud de pedido]],2)</f>
        <v>12</v>
      </c>
      <c r="H1774" t="s">
        <v>5112</v>
      </c>
      <c r="I1774" t="s">
        <v>88</v>
      </c>
      <c r="J1774" t="s">
        <v>5113</v>
      </c>
      <c r="K1774" t="s">
        <v>5114</v>
      </c>
      <c r="L1774" s="1">
        <v>46058</v>
      </c>
      <c r="M1774" t="s">
        <v>930</v>
      </c>
      <c r="N1774" t="s">
        <v>1</v>
      </c>
      <c r="O1774" t="s">
        <v>0</v>
      </c>
      <c r="P1774" t="s">
        <v>4818</v>
      </c>
      <c r="Q1774" t="s">
        <v>4819</v>
      </c>
      <c r="R1774" s="2">
        <v>3100</v>
      </c>
      <c r="S1774" s="37">
        <f>Tabla1[[#This Row],[Valor total]]/'T.C.'!$B$2</f>
        <v>898.55072463768113</v>
      </c>
      <c r="T1774" t="s">
        <v>2</v>
      </c>
      <c r="U1774" t="s">
        <v>3</v>
      </c>
    </row>
    <row r="1775" spans="1:21" x14ac:dyDescent="0.25">
      <c r="A1775" t="s">
        <v>369</v>
      </c>
      <c r="B1775" t="str">
        <f>LEFT(Tabla1[[#This Row],[Organización compras]],2)</f>
        <v>PE</v>
      </c>
      <c r="C1775" t="s">
        <v>681</v>
      </c>
      <c r="D1775">
        <v>802</v>
      </c>
      <c r="E1775" t="str">
        <f>VLOOKUP(Tabla1[[#This Row],[Grupo de compras]],'Grupo compras'!$A$1:$B$115,2,FALSE)</f>
        <v>PE Ops Mall</v>
      </c>
      <c r="F1775" t="s">
        <v>370</v>
      </c>
      <c r="H1775" t="s">
        <v>12365</v>
      </c>
      <c r="I1775" t="s">
        <v>88</v>
      </c>
      <c r="J1775" t="s">
        <v>12366</v>
      </c>
      <c r="K1775" t="s">
        <v>12367</v>
      </c>
      <c r="L1775" s="1">
        <v>46098</v>
      </c>
      <c r="M1775" t="s">
        <v>370</v>
      </c>
      <c r="N1775" t="s">
        <v>1</v>
      </c>
      <c r="O1775" t="s">
        <v>0</v>
      </c>
      <c r="P1775" t="s">
        <v>1011</v>
      </c>
      <c r="Q1775" t="s">
        <v>1012</v>
      </c>
      <c r="R1775" s="2">
        <v>3091</v>
      </c>
      <c r="S1775" s="37">
        <f>Tabla1[[#This Row],[Valor total]]/'T.C.'!$B$2</f>
        <v>895.94202898550725</v>
      </c>
      <c r="T1775" t="s">
        <v>2</v>
      </c>
      <c r="U1775" t="s">
        <v>3</v>
      </c>
    </row>
    <row r="1776" spans="1:21" x14ac:dyDescent="0.25">
      <c r="A1776" t="s">
        <v>1251</v>
      </c>
      <c r="B1776" t="str">
        <f>LEFT(Tabla1[[#This Row],[Organización compras]],2)</f>
        <v>CL</v>
      </c>
      <c r="C1776" t="s">
        <v>339</v>
      </c>
      <c r="D1776">
        <v>602</v>
      </c>
      <c r="E1776" t="str">
        <f>VLOOKUP(Tabla1[[#This Row],[Grupo de compras]],'Grupo compras'!$A$1:$B$115,2,FALSE)</f>
        <v>CL Ops Mall</v>
      </c>
      <c r="F1776" t="s">
        <v>108</v>
      </c>
      <c r="H1776" t="s">
        <v>12043</v>
      </c>
      <c r="I1776" t="s">
        <v>88</v>
      </c>
      <c r="J1776" t="s">
        <v>12044</v>
      </c>
      <c r="K1776" t="s">
        <v>12045</v>
      </c>
      <c r="L1776" s="1">
        <v>46094</v>
      </c>
      <c r="M1776" t="s">
        <v>82</v>
      </c>
      <c r="N1776" t="s">
        <v>1</v>
      </c>
      <c r="O1776" t="s">
        <v>0</v>
      </c>
      <c r="P1776" t="s">
        <v>1255</v>
      </c>
      <c r="Q1776" t="s">
        <v>1256</v>
      </c>
      <c r="R1776" s="2">
        <v>828880</v>
      </c>
      <c r="S1776" s="37">
        <f>Tabla1[[#This Row],[Valor total]]/'T.C.'!$B$3</f>
        <v>895.18646117957087</v>
      </c>
      <c r="T1776" t="s">
        <v>6</v>
      </c>
      <c r="U1776" t="s">
        <v>3</v>
      </c>
    </row>
    <row r="1777" spans="1:21" x14ac:dyDescent="0.25">
      <c r="A1777" t="s">
        <v>4178</v>
      </c>
      <c r="B1777" t="str">
        <f>LEFT(Tabla1[[#This Row],[Organización compras]],2)</f>
        <v>PE</v>
      </c>
      <c r="C1777" t="s">
        <v>340</v>
      </c>
      <c r="D1777">
        <v>802</v>
      </c>
      <c r="E1777" t="str">
        <f>VLOOKUP(Tabla1[[#This Row],[Grupo de compras]],'Grupo compras'!$A$1:$B$115,2,FALSE)</f>
        <v>PE Ops Mall</v>
      </c>
      <c r="F1777" t="s">
        <v>1305</v>
      </c>
      <c r="G1777" t="str">
        <f>LEFT(Tabla1[[#This Row],[Solicitud de pedido]],2)</f>
        <v>12</v>
      </c>
      <c r="H1777" t="s">
        <v>5115</v>
      </c>
      <c r="I1777" t="s">
        <v>88</v>
      </c>
      <c r="J1777" t="s">
        <v>5116</v>
      </c>
      <c r="K1777" t="s">
        <v>5117</v>
      </c>
      <c r="L1777" s="1">
        <v>46028</v>
      </c>
      <c r="M1777" t="s">
        <v>1305</v>
      </c>
      <c r="N1777" t="s">
        <v>1</v>
      </c>
      <c r="O1777" t="s">
        <v>0</v>
      </c>
      <c r="P1777" t="s">
        <v>5118</v>
      </c>
      <c r="Q1777" t="s">
        <v>5119</v>
      </c>
      <c r="R1777" s="2">
        <v>3088</v>
      </c>
      <c r="S1777" s="37">
        <f>Tabla1[[#This Row],[Valor total]]/'T.C.'!$B$2</f>
        <v>895.07246376811588</v>
      </c>
      <c r="T1777" t="s">
        <v>2</v>
      </c>
      <c r="U1777" t="s">
        <v>3</v>
      </c>
    </row>
    <row r="1778" spans="1:21" x14ac:dyDescent="0.25">
      <c r="A1778" t="s">
        <v>71</v>
      </c>
      <c r="B1778" t="str">
        <f>LEFT(Tabla1[[#This Row],[Organización compras]],2)</f>
        <v>CO</v>
      </c>
      <c r="C1778" t="s">
        <v>338</v>
      </c>
      <c r="D1778">
        <v>715</v>
      </c>
      <c r="E1778" t="str">
        <f>VLOOKUP(Tabla1[[#This Row],[Grupo de compras]],'Grupo compras'!$A$1:$B$115,2,FALSE)</f>
        <v>CO Gcia Inmob</v>
      </c>
      <c r="F1778" t="s">
        <v>1359</v>
      </c>
      <c r="G1778" t="str">
        <f>LEFT(Tabla1[[#This Row],[Solicitud de pedido]],2)</f>
        <v>12</v>
      </c>
      <c r="H1778" t="s">
        <v>5120</v>
      </c>
      <c r="I1778" t="s">
        <v>88</v>
      </c>
      <c r="J1778" t="s">
        <v>5121</v>
      </c>
      <c r="K1778" t="s">
        <v>5122</v>
      </c>
      <c r="L1778" s="1">
        <v>46042</v>
      </c>
      <c r="M1778" t="s">
        <v>1359</v>
      </c>
      <c r="N1778" t="s">
        <v>1</v>
      </c>
      <c r="O1778" t="s">
        <v>0</v>
      </c>
      <c r="P1778" t="s">
        <v>5123</v>
      </c>
      <c r="Q1778" t="s">
        <v>5124</v>
      </c>
      <c r="R1778" s="2">
        <v>3291350</v>
      </c>
      <c r="S1778" s="37">
        <f>Tabla1[[#This Row],[Valor total]]/'T.C.'!$B$5</f>
        <v>894.87493202827625</v>
      </c>
      <c r="T1778" t="s">
        <v>18</v>
      </c>
      <c r="U1778" t="s">
        <v>3</v>
      </c>
    </row>
    <row r="1779" spans="1:21" x14ac:dyDescent="0.25">
      <c r="A1779" t="s">
        <v>369</v>
      </c>
      <c r="B1779" t="str">
        <f>LEFT(Tabla1[[#This Row],[Organización compras]],2)</f>
        <v>PE</v>
      </c>
      <c r="C1779" t="s">
        <v>681</v>
      </c>
      <c r="D1779">
        <v>802</v>
      </c>
      <c r="E1779" t="str">
        <f>VLOOKUP(Tabla1[[#This Row],[Grupo de compras]],'Grupo compras'!$A$1:$B$115,2,FALSE)</f>
        <v>PE Ops Mall</v>
      </c>
      <c r="F1779" t="s">
        <v>376</v>
      </c>
      <c r="G1779" t="str">
        <f>LEFT(Tabla1[[#This Row],[Solicitud de pedido]],2)</f>
        <v>12</v>
      </c>
      <c r="H1779" t="s">
        <v>5125</v>
      </c>
      <c r="I1779" t="s">
        <v>88</v>
      </c>
      <c r="J1779" t="s">
        <v>5126</v>
      </c>
      <c r="K1779" t="s">
        <v>5127</v>
      </c>
      <c r="L1779" s="1">
        <v>46052</v>
      </c>
      <c r="M1779" t="s">
        <v>400</v>
      </c>
      <c r="N1779" t="s">
        <v>1</v>
      </c>
      <c r="O1779" t="s">
        <v>5</v>
      </c>
      <c r="P1779" t="s">
        <v>68</v>
      </c>
      <c r="Q1779" t="s">
        <v>69</v>
      </c>
      <c r="R1779" s="2">
        <v>3080</v>
      </c>
      <c r="S1779" s="37">
        <f>Tabla1[[#This Row],[Valor total]]/'T.C.'!$B$2</f>
        <v>892.75362318840575</v>
      </c>
      <c r="T1779" t="s">
        <v>2</v>
      </c>
      <c r="U1779" t="s">
        <v>3</v>
      </c>
    </row>
    <row r="1780" spans="1:21" x14ac:dyDescent="0.25">
      <c r="A1780" t="s">
        <v>1452</v>
      </c>
      <c r="B1780" t="str">
        <f>LEFT(Tabla1[[#This Row],[Organización compras]],2)</f>
        <v>PE</v>
      </c>
      <c r="C1780" t="s">
        <v>681</v>
      </c>
      <c r="D1780">
        <v>803</v>
      </c>
      <c r="E1780" t="str">
        <f>VLOOKUP(Tabla1[[#This Row],[Grupo de compras]],'Grupo compras'!$A$1:$B$115,2,FALSE)</f>
        <v>PE Ops Out/Strips</v>
      </c>
      <c r="F1780" t="s">
        <v>1453</v>
      </c>
      <c r="G1780" t="str">
        <f>LEFT(Tabla1[[#This Row],[Solicitud de pedido]],2)</f>
        <v>12</v>
      </c>
      <c r="H1780" t="s">
        <v>5128</v>
      </c>
      <c r="I1780" t="s">
        <v>88</v>
      </c>
      <c r="J1780" t="s">
        <v>5129</v>
      </c>
      <c r="K1780" t="s">
        <v>5130</v>
      </c>
      <c r="L1780" s="1">
        <v>46050</v>
      </c>
      <c r="M1780" t="s">
        <v>1453</v>
      </c>
      <c r="N1780" t="s">
        <v>1</v>
      </c>
      <c r="O1780" t="s">
        <v>0</v>
      </c>
      <c r="P1780" t="s">
        <v>5131</v>
      </c>
      <c r="Q1780" t="s">
        <v>5132</v>
      </c>
      <c r="R1780" s="2">
        <v>3078.9</v>
      </c>
      <c r="S1780" s="37">
        <f>Tabla1[[#This Row],[Valor total]]/'T.C.'!$B$2</f>
        <v>892.43478260869563</v>
      </c>
      <c r="T1780" t="s">
        <v>2</v>
      </c>
      <c r="U1780" t="s">
        <v>3</v>
      </c>
    </row>
    <row r="1781" spans="1:21" x14ac:dyDescent="0.25">
      <c r="A1781" t="s">
        <v>2453</v>
      </c>
      <c r="B1781" t="str">
        <f>LEFT(Tabla1[[#This Row],[Organización compras]],2)</f>
        <v>PE</v>
      </c>
      <c r="C1781" t="s">
        <v>681</v>
      </c>
      <c r="D1781">
        <v>802</v>
      </c>
      <c r="E1781" t="str">
        <f>VLOOKUP(Tabla1[[#This Row],[Grupo de compras]],'Grupo compras'!$A$1:$B$115,2,FALSE)</f>
        <v>PE Ops Mall</v>
      </c>
      <c r="F1781" t="s">
        <v>3376</v>
      </c>
      <c r="G1781" t="str">
        <f>LEFT(Tabla1[[#This Row],[Solicitud de pedido]],2)</f>
        <v>12</v>
      </c>
      <c r="H1781" t="s">
        <v>5133</v>
      </c>
      <c r="I1781" t="s">
        <v>88</v>
      </c>
      <c r="J1781" t="s">
        <v>5134</v>
      </c>
      <c r="K1781" t="s">
        <v>5135</v>
      </c>
      <c r="L1781" s="1">
        <v>46066</v>
      </c>
      <c r="M1781" t="s">
        <v>3376</v>
      </c>
      <c r="N1781" t="s">
        <v>1</v>
      </c>
      <c r="O1781" t="s">
        <v>0</v>
      </c>
      <c r="P1781" t="s">
        <v>1011</v>
      </c>
      <c r="Q1781" t="s">
        <v>1012</v>
      </c>
      <c r="R1781" s="2">
        <v>3077.21</v>
      </c>
      <c r="S1781" s="37">
        <f>Tabla1[[#This Row],[Valor total]]/'T.C.'!$B$2</f>
        <v>891.94492753623183</v>
      </c>
      <c r="T1781" t="s">
        <v>2</v>
      </c>
      <c r="U1781" t="s">
        <v>3</v>
      </c>
    </row>
    <row r="1782" spans="1:21" x14ac:dyDescent="0.25">
      <c r="A1782" t="s">
        <v>1079</v>
      </c>
      <c r="B1782" t="str">
        <f>LEFT(Tabla1[[#This Row],[Organización compras]],2)</f>
        <v>PE</v>
      </c>
      <c r="C1782" t="s">
        <v>681</v>
      </c>
      <c r="D1782">
        <v>804</v>
      </c>
      <c r="E1782" t="str">
        <f>VLOOKUP(Tabla1[[#This Row],[Grupo de compras]],'Grupo compras'!$A$1:$B$115,2,FALSE)</f>
        <v>PE Marketing Mall</v>
      </c>
      <c r="F1782" t="s">
        <v>4854</v>
      </c>
      <c r="G1782" t="str">
        <f>LEFT(Tabla1[[#This Row],[Solicitud de pedido]],2)</f>
        <v>12</v>
      </c>
      <c r="H1782" t="s">
        <v>5136</v>
      </c>
      <c r="I1782" t="s">
        <v>88</v>
      </c>
      <c r="J1782" t="s">
        <v>5137</v>
      </c>
      <c r="K1782" t="s">
        <v>4857</v>
      </c>
      <c r="L1782" s="1">
        <v>46048</v>
      </c>
      <c r="M1782" t="s">
        <v>14</v>
      </c>
      <c r="N1782" t="s">
        <v>1</v>
      </c>
      <c r="O1782" t="s">
        <v>67</v>
      </c>
      <c r="P1782" t="s">
        <v>4858</v>
      </c>
      <c r="Q1782" t="s">
        <v>4859</v>
      </c>
      <c r="R1782" s="2">
        <v>3072.03</v>
      </c>
      <c r="S1782" s="37">
        <f>Tabla1[[#This Row],[Valor total]]/'T.C.'!$B$2</f>
        <v>890.4434782608696</v>
      </c>
      <c r="T1782" t="s">
        <v>2</v>
      </c>
      <c r="U1782" t="s">
        <v>3</v>
      </c>
    </row>
    <row r="1783" spans="1:21" x14ac:dyDescent="0.25">
      <c r="A1783" t="s">
        <v>1239</v>
      </c>
      <c r="B1783" t="str">
        <f>LEFT(Tabla1[[#This Row],[Organización compras]],2)</f>
        <v>PE</v>
      </c>
      <c r="C1783" t="s">
        <v>340</v>
      </c>
      <c r="D1783">
        <v>802</v>
      </c>
      <c r="E1783" t="str">
        <f>VLOOKUP(Tabla1[[#This Row],[Grupo de compras]],'Grupo compras'!$A$1:$B$115,2,FALSE)</f>
        <v>PE Ops Mall</v>
      </c>
      <c r="F1783" t="s">
        <v>376</v>
      </c>
      <c r="G1783" t="str">
        <f>LEFT(Tabla1[[#This Row],[Solicitud de pedido]],2)</f>
        <v>12</v>
      </c>
      <c r="H1783" t="s">
        <v>5138</v>
      </c>
      <c r="I1783" t="s">
        <v>88</v>
      </c>
      <c r="J1783" t="s">
        <v>5139</v>
      </c>
      <c r="K1783" t="s">
        <v>5140</v>
      </c>
      <c r="L1783" s="1">
        <v>46049</v>
      </c>
      <c r="M1783" t="s">
        <v>400</v>
      </c>
      <c r="N1783" t="s">
        <v>1</v>
      </c>
      <c r="O1783" t="s">
        <v>5</v>
      </c>
      <c r="P1783" t="s">
        <v>68</v>
      </c>
      <c r="Q1783" t="s">
        <v>69</v>
      </c>
      <c r="R1783" s="2">
        <v>3070</v>
      </c>
      <c r="S1783" s="37">
        <f>Tabla1[[#This Row],[Valor total]]/'T.C.'!$B$2</f>
        <v>889.85507246376812</v>
      </c>
      <c r="T1783" t="s">
        <v>2</v>
      </c>
      <c r="U1783" t="s">
        <v>3</v>
      </c>
    </row>
    <row r="1784" spans="1:21" x14ac:dyDescent="0.25">
      <c r="A1784" t="s">
        <v>7</v>
      </c>
      <c r="B1784" t="str">
        <f>LEFT(Tabla1[[#This Row],[Organización compras]],2)</f>
        <v>CL</v>
      </c>
      <c r="C1784" t="s">
        <v>339</v>
      </c>
      <c r="D1784">
        <v>614</v>
      </c>
      <c r="E1784" t="str">
        <f>VLOOKUP(Tabla1[[#This Row],[Grupo de compras]],'Grupo compras'!$A$1:$B$115,2,FALSE)</f>
        <v>CL Explotación TI</v>
      </c>
      <c r="F1784" t="s">
        <v>8</v>
      </c>
      <c r="G1784" t="str">
        <f>LEFT(Tabla1[[#This Row],[Solicitud de pedido]],2)</f>
        <v>12</v>
      </c>
      <c r="H1784" t="s">
        <v>5141</v>
      </c>
      <c r="I1784" t="s">
        <v>88</v>
      </c>
      <c r="J1784" t="s">
        <v>5142</v>
      </c>
      <c r="K1784" t="s">
        <v>5143</v>
      </c>
      <c r="L1784" s="1">
        <v>46029</v>
      </c>
      <c r="M1784" t="s">
        <v>8</v>
      </c>
      <c r="N1784" t="s">
        <v>1</v>
      </c>
      <c r="O1784" t="s">
        <v>5</v>
      </c>
      <c r="P1784" t="s">
        <v>4008</v>
      </c>
      <c r="Q1784" t="s">
        <v>4009</v>
      </c>
      <c r="R1784" s="2">
        <v>823782</v>
      </c>
      <c r="S1784" s="37">
        <f>Tabla1[[#This Row],[Valor total]]/'T.C.'!$B$3</f>
        <v>889.68064540516025</v>
      </c>
      <c r="T1784" t="s">
        <v>6</v>
      </c>
      <c r="U1784" t="s">
        <v>3</v>
      </c>
    </row>
    <row r="1785" spans="1:21" x14ac:dyDescent="0.25">
      <c r="A1785" t="s">
        <v>7</v>
      </c>
      <c r="B1785" t="str">
        <f>LEFT(Tabla1[[#This Row],[Organización compras]],2)</f>
        <v>CL</v>
      </c>
      <c r="C1785" t="s">
        <v>339</v>
      </c>
      <c r="D1785">
        <v>914</v>
      </c>
      <c r="E1785" t="str">
        <f>VLOOKUP(Tabla1[[#This Row],[Grupo de compras]],'Grupo compras'!$A$1:$B$115,2,FALSE)</f>
        <v>Corp Explo. TI</v>
      </c>
      <c r="F1785" t="s">
        <v>8</v>
      </c>
      <c r="G1785" t="str">
        <f>LEFT(Tabla1[[#This Row],[Solicitud de pedido]],2)</f>
        <v>12</v>
      </c>
      <c r="H1785" t="s">
        <v>5144</v>
      </c>
      <c r="I1785" t="s">
        <v>88</v>
      </c>
      <c r="J1785" t="s">
        <v>5145</v>
      </c>
      <c r="K1785" t="s">
        <v>5146</v>
      </c>
      <c r="L1785" s="1">
        <v>46029</v>
      </c>
      <c r="M1785" t="s">
        <v>8</v>
      </c>
      <c r="N1785" t="s">
        <v>1</v>
      </c>
      <c r="O1785" t="s">
        <v>5</v>
      </c>
      <c r="P1785" t="s">
        <v>4008</v>
      </c>
      <c r="Q1785" t="s">
        <v>4009</v>
      </c>
      <c r="R1785" s="2">
        <v>823782</v>
      </c>
      <c r="S1785" s="37">
        <f>Tabla1[[#This Row],[Valor total]]/'T.C.'!$B$3</f>
        <v>889.68064540516025</v>
      </c>
      <c r="T1785" t="s">
        <v>6</v>
      </c>
      <c r="U1785" t="s">
        <v>3</v>
      </c>
    </row>
    <row r="1786" spans="1:21" x14ac:dyDescent="0.25">
      <c r="A1786" t="s">
        <v>7</v>
      </c>
      <c r="B1786" t="str">
        <f>LEFT(Tabla1[[#This Row],[Organización compras]],2)</f>
        <v>CL</v>
      </c>
      <c r="C1786" t="s">
        <v>339</v>
      </c>
      <c r="D1786">
        <v>614</v>
      </c>
      <c r="E1786" t="str">
        <f>VLOOKUP(Tabla1[[#This Row],[Grupo de compras]],'Grupo compras'!$A$1:$B$115,2,FALSE)</f>
        <v>CL Explotación TI</v>
      </c>
      <c r="F1786" t="s">
        <v>8</v>
      </c>
      <c r="G1786" t="str">
        <f>LEFT(Tabla1[[#This Row],[Solicitud de pedido]],2)</f>
        <v>12</v>
      </c>
      <c r="H1786" t="s">
        <v>5147</v>
      </c>
      <c r="I1786" t="s">
        <v>88</v>
      </c>
      <c r="J1786" t="s">
        <v>5148</v>
      </c>
      <c r="K1786" t="s">
        <v>5149</v>
      </c>
      <c r="L1786" s="1">
        <v>46042</v>
      </c>
      <c r="M1786" t="s">
        <v>8</v>
      </c>
      <c r="N1786" t="s">
        <v>1</v>
      </c>
      <c r="O1786" t="s">
        <v>5</v>
      </c>
      <c r="P1786" t="s">
        <v>4008</v>
      </c>
      <c r="Q1786" t="s">
        <v>4009</v>
      </c>
      <c r="R1786" s="2">
        <v>823782</v>
      </c>
      <c r="S1786" s="37">
        <f>Tabla1[[#This Row],[Valor total]]/'T.C.'!$B$3</f>
        <v>889.68064540516025</v>
      </c>
      <c r="T1786" t="s">
        <v>6</v>
      </c>
      <c r="U1786" t="s">
        <v>3</v>
      </c>
    </row>
    <row r="1787" spans="1:21" x14ac:dyDescent="0.25">
      <c r="A1787" t="s">
        <v>369</v>
      </c>
      <c r="B1787" t="str">
        <f>LEFT(Tabla1[[#This Row],[Organización compras]],2)</f>
        <v>PE</v>
      </c>
      <c r="C1787" t="s">
        <v>681</v>
      </c>
      <c r="D1787">
        <v>802</v>
      </c>
      <c r="E1787" t="str">
        <f>VLOOKUP(Tabla1[[#This Row],[Grupo de compras]],'Grupo compras'!$A$1:$B$115,2,FALSE)</f>
        <v>PE Ops Mall</v>
      </c>
      <c r="F1787" t="s">
        <v>370</v>
      </c>
      <c r="G1787" t="str">
        <f>LEFT(Tabla1[[#This Row],[Solicitud de pedido]],2)</f>
        <v>12</v>
      </c>
      <c r="H1787" t="s">
        <v>5150</v>
      </c>
      <c r="I1787" t="s">
        <v>88</v>
      </c>
      <c r="J1787" t="s">
        <v>5151</v>
      </c>
      <c r="K1787" t="s">
        <v>5152</v>
      </c>
      <c r="L1787" s="1">
        <v>46070</v>
      </c>
      <c r="M1787" t="s">
        <v>370</v>
      </c>
      <c r="N1787" t="s">
        <v>1</v>
      </c>
      <c r="O1787" t="s">
        <v>0</v>
      </c>
      <c r="P1787" t="s">
        <v>5153</v>
      </c>
      <c r="Q1787" t="s">
        <v>5154</v>
      </c>
      <c r="R1787" s="2">
        <v>3062.68</v>
      </c>
      <c r="S1787" s="37">
        <f>Tabla1[[#This Row],[Valor total]]/'T.C.'!$B$2</f>
        <v>887.73333333333323</v>
      </c>
      <c r="T1787" t="s">
        <v>2</v>
      </c>
      <c r="U1787" t="s">
        <v>3</v>
      </c>
    </row>
    <row r="1788" spans="1:21" x14ac:dyDescent="0.25">
      <c r="A1788" t="s">
        <v>369</v>
      </c>
      <c r="B1788" t="str">
        <f>LEFT(Tabla1[[#This Row],[Organización compras]],2)</f>
        <v>PE</v>
      </c>
      <c r="C1788" t="s">
        <v>681</v>
      </c>
      <c r="D1788">
        <v>802</v>
      </c>
      <c r="E1788" t="str">
        <f>VLOOKUP(Tabla1[[#This Row],[Grupo de compras]],'Grupo compras'!$A$1:$B$115,2,FALSE)</f>
        <v>PE Ops Mall</v>
      </c>
      <c r="F1788" t="s">
        <v>370</v>
      </c>
      <c r="G1788" t="str">
        <f>LEFT(Tabla1[[#This Row],[Solicitud de pedido]],2)</f>
        <v>12</v>
      </c>
      <c r="H1788" t="s">
        <v>5155</v>
      </c>
      <c r="I1788" t="s">
        <v>88</v>
      </c>
      <c r="J1788" t="s">
        <v>5156</v>
      </c>
      <c r="K1788" t="s">
        <v>5157</v>
      </c>
      <c r="L1788" s="1">
        <v>46073</v>
      </c>
      <c r="M1788" t="s">
        <v>370</v>
      </c>
      <c r="N1788" t="s">
        <v>1</v>
      </c>
      <c r="O1788" t="s">
        <v>0</v>
      </c>
      <c r="P1788" t="s">
        <v>5153</v>
      </c>
      <c r="Q1788" t="s">
        <v>5154</v>
      </c>
      <c r="R1788" s="2">
        <v>3062.68</v>
      </c>
      <c r="S1788" s="37">
        <f>Tabla1[[#This Row],[Valor total]]/'T.C.'!$B$2</f>
        <v>887.73333333333323</v>
      </c>
      <c r="T1788" t="s">
        <v>2</v>
      </c>
      <c r="U1788" t="s">
        <v>3</v>
      </c>
    </row>
    <row r="1789" spans="1:21" x14ac:dyDescent="0.25">
      <c r="A1789" t="s">
        <v>717</v>
      </c>
      <c r="B1789" t="str">
        <f>LEFT(Tabla1[[#This Row],[Organización compras]],2)</f>
        <v>PE</v>
      </c>
      <c r="C1789" t="s">
        <v>340</v>
      </c>
      <c r="D1789">
        <v>801</v>
      </c>
      <c r="E1789" t="str">
        <f>VLOOKUP(Tabla1[[#This Row],[Grupo de compras]],'Grupo compras'!$A$1:$B$115,2,FALSE)</f>
        <v>PE Center Manager</v>
      </c>
      <c r="F1789" t="s">
        <v>1233</v>
      </c>
      <c r="H1789" t="s">
        <v>11855</v>
      </c>
      <c r="I1789" t="s">
        <v>88</v>
      </c>
      <c r="J1789" t="s">
        <v>11856</v>
      </c>
      <c r="K1789" t="s">
        <v>11857</v>
      </c>
      <c r="L1789" s="1">
        <v>46093</v>
      </c>
      <c r="M1789" t="s">
        <v>43</v>
      </c>
      <c r="N1789" t="s">
        <v>1</v>
      </c>
      <c r="O1789" t="s">
        <v>0</v>
      </c>
      <c r="P1789" t="s">
        <v>1011</v>
      </c>
      <c r="Q1789" t="s">
        <v>1012</v>
      </c>
      <c r="R1789" s="2">
        <v>3056</v>
      </c>
      <c r="S1789" s="37">
        <f>Tabla1[[#This Row],[Valor total]]/'T.C.'!$B$2</f>
        <v>885.79710144927526</v>
      </c>
      <c r="T1789" t="s">
        <v>2</v>
      </c>
      <c r="U1789" t="s">
        <v>3</v>
      </c>
    </row>
    <row r="1790" spans="1:21" x14ac:dyDescent="0.25">
      <c r="A1790" t="s">
        <v>1239</v>
      </c>
      <c r="B1790" t="str">
        <f>LEFT(Tabla1[[#This Row],[Organización compras]],2)</f>
        <v>PE</v>
      </c>
      <c r="C1790" t="s">
        <v>340</v>
      </c>
      <c r="D1790">
        <v>802</v>
      </c>
      <c r="E1790" t="str">
        <f>VLOOKUP(Tabla1[[#This Row],[Grupo de compras]],'Grupo compras'!$A$1:$B$115,2,FALSE)</f>
        <v>PE Ops Mall</v>
      </c>
      <c r="F1790" t="s">
        <v>3220</v>
      </c>
      <c r="G1790" t="str">
        <f>LEFT(Tabla1[[#This Row],[Solicitud de pedido]],2)</f>
        <v>12</v>
      </c>
      <c r="H1790" t="s">
        <v>5158</v>
      </c>
      <c r="I1790" t="s">
        <v>88</v>
      </c>
      <c r="J1790" t="s">
        <v>5159</v>
      </c>
      <c r="K1790" t="s">
        <v>5160</v>
      </c>
      <c r="L1790" s="1">
        <v>46052</v>
      </c>
      <c r="M1790" t="s">
        <v>3220</v>
      </c>
      <c r="N1790" t="s">
        <v>1</v>
      </c>
      <c r="O1790" t="s">
        <v>0</v>
      </c>
      <c r="P1790" t="s">
        <v>3224</v>
      </c>
      <c r="Q1790" t="s">
        <v>3225</v>
      </c>
      <c r="R1790" s="2">
        <v>3055.8</v>
      </c>
      <c r="S1790" s="37">
        <f>Tabla1[[#This Row],[Valor total]]/'T.C.'!$B$2</f>
        <v>885.73913043478262</v>
      </c>
      <c r="T1790" t="s">
        <v>2</v>
      </c>
      <c r="U1790" t="s">
        <v>3</v>
      </c>
    </row>
    <row r="1791" spans="1:21" x14ac:dyDescent="0.25">
      <c r="A1791" t="s">
        <v>717</v>
      </c>
      <c r="B1791" t="str">
        <f>LEFT(Tabla1[[#This Row],[Organización compras]],2)</f>
        <v>PE</v>
      </c>
      <c r="C1791" t="s">
        <v>340</v>
      </c>
      <c r="D1791">
        <v>801</v>
      </c>
      <c r="E1791" t="str">
        <f>VLOOKUP(Tabla1[[#This Row],[Grupo de compras]],'Grupo compras'!$A$1:$B$115,2,FALSE)</f>
        <v>PE Center Manager</v>
      </c>
      <c r="F1791" t="s">
        <v>1233</v>
      </c>
      <c r="G1791" t="str">
        <f>LEFT(Tabla1[[#This Row],[Solicitud de pedido]],2)</f>
        <v>12</v>
      </c>
      <c r="H1791" t="s">
        <v>5161</v>
      </c>
      <c r="I1791" t="s">
        <v>88</v>
      </c>
      <c r="J1791" t="s">
        <v>5162</v>
      </c>
      <c r="K1791" t="s">
        <v>5163</v>
      </c>
      <c r="L1791" s="1">
        <v>46036</v>
      </c>
      <c r="M1791" t="s">
        <v>819</v>
      </c>
      <c r="N1791" t="s">
        <v>1</v>
      </c>
      <c r="O1791" t="s">
        <v>0</v>
      </c>
      <c r="P1791" t="s">
        <v>1011</v>
      </c>
      <c r="Q1791" t="s">
        <v>1012</v>
      </c>
      <c r="R1791" s="2">
        <v>3055</v>
      </c>
      <c r="S1791" s="37">
        <f>Tabla1[[#This Row],[Valor total]]/'T.C.'!$B$2</f>
        <v>885.50724637681151</v>
      </c>
      <c r="T1791" t="s">
        <v>2</v>
      </c>
      <c r="U1791" t="s">
        <v>3</v>
      </c>
    </row>
    <row r="1792" spans="1:21" x14ac:dyDescent="0.25">
      <c r="A1792" t="s">
        <v>717</v>
      </c>
      <c r="B1792" t="str">
        <f>LEFT(Tabla1[[#This Row],[Organización compras]],2)</f>
        <v>PE</v>
      </c>
      <c r="C1792" t="s">
        <v>340</v>
      </c>
      <c r="D1792">
        <v>801</v>
      </c>
      <c r="E1792" t="str">
        <f>VLOOKUP(Tabla1[[#This Row],[Grupo de compras]],'Grupo compras'!$A$1:$B$115,2,FALSE)</f>
        <v>PE Center Manager</v>
      </c>
      <c r="F1792" t="s">
        <v>1233</v>
      </c>
      <c r="G1792" t="str">
        <f>LEFT(Tabla1[[#This Row],[Solicitud de pedido]],2)</f>
        <v>12</v>
      </c>
      <c r="H1792" t="s">
        <v>5164</v>
      </c>
      <c r="I1792" t="s">
        <v>88</v>
      </c>
      <c r="J1792" t="s">
        <v>5165</v>
      </c>
      <c r="K1792" t="s">
        <v>5163</v>
      </c>
      <c r="L1792" s="1">
        <v>46069</v>
      </c>
      <c r="M1792" t="s">
        <v>819</v>
      </c>
      <c r="N1792" t="s">
        <v>1</v>
      </c>
      <c r="O1792" t="s">
        <v>0</v>
      </c>
      <c r="P1792" t="s">
        <v>1011</v>
      </c>
      <c r="Q1792" t="s">
        <v>1012</v>
      </c>
      <c r="R1792" s="2">
        <v>3055</v>
      </c>
      <c r="S1792" s="37">
        <f>Tabla1[[#This Row],[Valor total]]/'T.C.'!$B$2</f>
        <v>885.50724637681151</v>
      </c>
      <c r="T1792" t="s">
        <v>2</v>
      </c>
      <c r="U1792" t="s">
        <v>3</v>
      </c>
    </row>
    <row r="1793" spans="1:21" x14ac:dyDescent="0.25">
      <c r="A1793" t="s">
        <v>717</v>
      </c>
      <c r="B1793" t="str">
        <f>LEFT(Tabla1[[#This Row],[Organización compras]],2)</f>
        <v>PE</v>
      </c>
      <c r="C1793" t="s">
        <v>340</v>
      </c>
      <c r="D1793">
        <v>801</v>
      </c>
      <c r="E1793" t="str">
        <f>VLOOKUP(Tabla1[[#This Row],[Grupo de compras]],'Grupo compras'!$A$1:$B$115,2,FALSE)</f>
        <v>PE Center Manager</v>
      </c>
      <c r="F1793" t="s">
        <v>1233</v>
      </c>
      <c r="H1793" t="s">
        <v>12179</v>
      </c>
      <c r="I1793" t="s">
        <v>88</v>
      </c>
      <c r="J1793" t="s">
        <v>12180</v>
      </c>
      <c r="K1793" t="s">
        <v>5163</v>
      </c>
      <c r="L1793" s="1">
        <v>46094</v>
      </c>
      <c r="M1793" t="s">
        <v>43</v>
      </c>
      <c r="N1793" t="s">
        <v>1</v>
      </c>
      <c r="O1793" t="s">
        <v>0</v>
      </c>
      <c r="P1793" t="s">
        <v>1011</v>
      </c>
      <c r="Q1793" t="s">
        <v>1012</v>
      </c>
      <c r="R1793" s="2">
        <v>3055</v>
      </c>
      <c r="S1793" s="37">
        <f>Tabla1[[#This Row],[Valor total]]/'T.C.'!$B$2</f>
        <v>885.50724637681151</v>
      </c>
      <c r="T1793" t="s">
        <v>2</v>
      </c>
      <c r="U1793" t="s">
        <v>3</v>
      </c>
    </row>
    <row r="1794" spans="1:21" x14ac:dyDescent="0.25">
      <c r="A1794" t="s">
        <v>12</v>
      </c>
      <c r="B1794" t="str">
        <f>LEFT(Tabla1[[#This Row],[Organización compras]],2)</f>
        <v>PE</v>
      </c>
      <c r="C1794" t="s">
        <v>340</v>
      </c>
      <c r="D1794">
        <v>802</v>
      </c>
      <c r="E1794" t="str">
        <f>VLOOKUP(Tabla1[[#This Row],[Grupo de compras]],'Grupo compras'!$A$1:$B$115,2,FALSE)</f>
        <v>PE Ops Mall</v>
      </c>
      <c r="F1794" t="s">
        <v>12241</v>
      </c>
      <c r="H1794" t="s">
        <v>12242</v>
      </c>
      <c r="I1794" t="s">
        <v>88</v>
      </c>
      <c r="J1794" t="s">
        <v>12243</v>
      </c>
      <c r="K1794" t="s">
        <v>12244</v>
      </c>
      <c r="L1794" s="1">
        <v>46097</v>
      </c>
      <c r="M1794" t="s">
        <v>14</v>
      </c>
      <c r="N1794" t="s">
        <v>1</v>
      </c>
      <c r="O1794" t="s">
        <v>0</v>
      </c>
      <c r="P1794" t="s">
        <v>1035</v>
      </c>
      <c r="Q1794" t="s">
        <v>1036</v>
      </c>
      <c r="R1794" s="2">
        <v>3055</v>
      </c>
      <c r="S1794" s="37">
        <f>Tabla1[[#This Row],[Valor total]]/'T.C.'!$B$2</f>
        <v>885.50724637681151</v>
      </c>
      <c r="T1794" t="s">
        <v>2</v>
      </c>
      <c r="U1794" t="s">
        <v>3</v>
      </c>
    </row>
    <row r="1795" spans="1:21" x14ac:dyDescent="0.25">
      <c r="A1795" t="s">
        <v>31</v>
      </c>
      <c r="B1795" t="str">
        <f>LEFT(Tabla1[[#This Row],[Organización compras]],2)</f>
        <v>CO</v>
      </c>
      <c r="C1795" t="s">
        <v>338</v>
      </c>
      <c r="D1795">
        <v>719</v>
      </c>
      <c r="E1795" t="str">
        <f>VLOOKUP(Tabla1[[#This Row],[Grupo de compras]],'Grupo compras'!$A$1:$B$115,2,FALSE)</f>
        <v>CO Gcia Ing</v>
      </c>
      <c r="F1795" t="s">
        <v>77</v>
      </c>
      <c r="G1795" t="str">
        <f>LEFT(Tabla1[[#This Row],[Solicitud de pedido]],2)</f>
        <v>12</v>
      </c>
      <c r="H1795" t="s">
        <v>5166</v>
      </c>
      <c r="I1795" t="s">
        <v>88</v>
      </c>
      <c r="J1795" t="s">
        <v>5167</v>
      </c>
      <c r="K1795" t="s">
        <v>5168</v>
      </c>
      <c r="L1795" s="1">
        <v>46044</v>
      </c>
      <c r="M1795" t="s">
        <v>77</v>
      </c>
      <c r="N1795" t="s">
        <v>1</v>
      </c>
      <c r="O1795" t="s">
        <v>0</v>
      </c>
      <c r="P1795" t="s">
        <v>33</v>
      </c>
      <c r="Q1795" t="s">
        <v>34</v>
      </c>
      <c r="R1795" s="2">
        <v>3256000</v>
      </c>
      <c r="S1795" s="37">
        <f>Tabla1[[#This Row],[Valor total]]/'T.C.'!$B$5</f>
        <v>885.26373028820012</v>
      </c>
      <c r="T1795" t="s">
        <v>18</v>
      </c>
      <c r="U1795" t="s">
        <v>3</v>
      </c>
    </row>
    <row r="1796" spans="1:21" x14ac:dyDescent="0.25">
      <c r="A1796" t="s">
        <v>38</v>
      </c>
      <c r="B1796" t="str">
        <f>LEFT(Tabla1[[#This Row],[Organización compras]],2)</f>
        <v>CL</v>
      </c>
      <c r="C1796" t="s">
        <v>339</v>
      </c>
      <c r="D1796">
        <v>612</v>
      </c>
      <c r="E1796" t="str">
        <f>VLOOKUP(Tabla1[[#This Row],[Grupo de compras]],'Grupo compras'!$A$1:$B$115,2,FALSE)</f>
        <v>CL Serv al Cliente</v>
      </c>
      <c r="F1796" t="s">
        <v>1513</v>
      </c>
      <c r="H1796" t="s">
        <v>12763</v>
      </c>
      <c r="I1796" t="s">
        <v>88</v>
      </c>
      <c r="J1796" t="s">
        <v>12764</v>
      </c>
      <c r="K1796" t="s">
        <v>12765</v>
      </c>
      <c r="L1796" s="1">
        <v>46099</v>
      </c>
      <c r="M1796" t="s">
        <v>4310</v>
      </c>
      <c r="N1796" t="s">
        <v>1</v>
      </c>
      <c r="O1796" t="s">
        <v>0</v>
      </c>
      <c r="P1796" t="s">
        <v>2798</v>
      </c>
      <c r="Q1796" t="s">
        <v>2542</v>
      </c>
      <c r="R1796" s="2">
        <v>885</v>
      </c>
      <c r="S1796" s="37">
        <f>Tabla1[[#This Row],[Valor total]]</f>
        <v>885</v>
      </c>
      <c r="T1796" t="s">
        <v>662</v>
      </c>
      <c r="U1796" t="s">
        <v>3</v>
      </c>
    </row>
    <row r="1797" spans="1:21" x14ac:dyDescent="0.25">
      <c r="A1797" t="s">
        <v>2783</v>
      </c>
      <c r="B1797" t="str">
        <f>LEFT(Tabla1[[#This Row],[Organización compras]],2)</f>
        <v>PE</v>
      </c>
      <c r="C1797" t="s">
        <v>681</v>
      </c>
      <c r="D1797">
        <v>802</v>
      </c>
      <c r="E1797" t="str">
        <f>VLOOKUP(Tabla1[[#This Row],[Grupo de compras]],'Grupo compras'!$A$1:$B$115,2,FALSE)</f>
        <v>PE Ops Mall</v>
      </c>
      <c r="F1797" t="s">
        <v>2784</v>
      </c>
      <c r="G1797" t="str">
        <f>LEFT(Tabla1[[#This Row],[Solicitud de pedido]],2)</f>
        <v>12</v>
      </c>
      <c r="H1797" t="s">
        <v>5169</v>
      </c>
      <c r="I1797" t="s">
        <v>88</v>
      </c>
      <c r="J1797" t="s">
        <v>5170</v>
      </c>
      <c r="K1797" t="s">
        <v>5171</v>
      </c>
      <c r="L1797" s="1">
        <v>46062</v>
      </c>
      <c r="M1797" t="s">
        <v>2784</v>
      </c>
      <c r="N1797" t="s">
        <v>1</v>
      </c>
      <c r="O1797" t="s">
        <v>0</v>
      </c>
      <c r="P1797" t="s">
        <v>5172</v>
      </c>
      <c r="Q1797" t="s">
        <v>5173</v>
      </c>
      <c r="R1797" s="2">
        <v>3050.3</v>
      </c>
      <c r="S1797" s="37">
        <f>Tabla1[[#This Row],[Valor total]]/'T.C.'!$B$2</f>
        <v>884.14492753623188</v>
      </c>
      <c r="T1797" t="s">
        <v>2</v>
      </c>
      <c r="U1797" t="s">
        <v>3</v>
      </c>
    </row>
    <row r="1798" spans="1:21" x14ac:dyDescent="0.25">
      <c r="A1798" t="s">
        <v>2091</v>
      </c>
      <c r="B1798" t="str">
        <f>LEFT(Tabla1[[#This Row],[Organización compras]],2)</f>
        <v>PE</v>
      </c>
      <c r="C1798" t="s">
        <v>681</v>
      </c>
      <c r="D1798">
        <v>803</v>
      </c>
      <c r="E1798" t="str">
        <f>VLOOKUP(Tabla1[[#This Row],[Grupo de compras]],'Grupo compras'!$A$1:$B$115,2,FALSE)</f>
        <v>PE Ops Out/Strips</v>
      </c>
      <c r="F1798" t="s">
        <v>3023</v>
      </c>
      <c r="G1798" t="str">
        <f>LEFT(Tabla1[[#This Row],[Solicitud de pedido]],2)</f>
        <v>12</v>
      </c>
      <c r="H1798" t="s">
        <v>5174</v>
      </c>
      <c r="I1798" t="s">
        <v>88</v>
      </c>
      <c r="J1798" t="s">
        <v>5175</v>
      </c>
      <c r="K1798" t="s">
        <v>5176</v>
      </c>
      <c r="L1798" s="1">
        <v>46037</v>
      </c>
      <c r="M1798" t="s">
        <v>3023</v>
      </c>
      <c r="N1798" t="s">
        <v>1</v>
      </c>
      <c r="O1798" t="s">
        <v>0</v>
      </c>
      <c r="P1798" t="s">
        <v>3967</v>
      </c>
      <c r="Q1798" t="s">
        <v>3968</v>
      </c>
      <c r="R1798" s="2">
        <v>3050</v>
      </c>
      <c r="S1798" s="37">
        <f>Tabla1[[#This Row],[Valor total]]/'T.C.'!$B$2</f>
        <v>884.05797101449275</v>
      </c>
      <c r="T1798" t="s">
        <v>2</v>
      </c>
      <c r="U1798" t="s">
        <v>3</v>
      </c>
    </row>
    <row r="1799" spans="1:21" x14ac:dyDescent="0.25">
      <c r="A1799" t="s">
        <v>12</v>
      </c>
      <c r="B1799" t="str">
        <f>LEFT(Tabla1[[#This Row],[Organización compras]],2)</f>
        <v>PE</v>
      </c>
      <c r="C1799" t="s">
        <v>340</v>
      </c>
      <c r="D1799">
        <v>802</v>
      </c>
      <c r="E1799" t="str">
        <f>VLOOKUP(Tabla1[[#This Row],[Grupo de compras]],'Grupo compras'!$A$1:$B$115,2,FALSE)</f>
        <v>PE Ops Mall</v>
      </c>
      <c r="F1799" t="s">
        <v>9282</v>
      </c>
      <c r="H1799" t="s">
        <v>12193</v>
      </c>
      <c r="I1799" t="s">
        <v>88</v>
      </c>
      <c r="J1799" t="s">
        <v>12194</v>
      </c>
      <c r="K1799" t="s">
        <v>12195</v>
      </c>
      <c r="L1799" s="1">
        <v>46094</v>
      </c>
      <c r="M1799" t="s">
        <v>14</v>
      </c>
      <c r="N1799" t="s">
        <v>1</v>
      </c>
      <c r="O1799" t="s">
        <v>0</v>
      </c>
      <c r="P1799" t="s">
        <v>1035</v>
      </c>
      <c r="Q1799" t="s">
        <v>1036</v>
      </c>
      <c r="R1799" s="2">
        <v>3042.21</v>
      </c>
      <c r="S1799" s="37">
        <f>Tabla1[[#This Row],[Valor total]]/'T.C.'!$B$2</f>
        <v>881.8</v>
      </c>
      <c r="T1799" t="s">
        <v>2</v>
      </c>
      <c r="U1799" t="s">
        <v>3</v>
      </c>
    </row>
    <row r="1800" spans="1:21" x14ac:dyDescent="0.25">
      <c r="A1800" t="s">
        <v>7</v>
      </c>
      <c r="B1800" t="str">
        <f>LEFT(Tabla1[[#This Row],[Organización compras]],2)</f>
        <v>CL</v>
      </c>
      <c r="C1800" t="s">
        <v>339</v>
      </c>
      <c r="D1800">
        <v>604</v>
      </c>
      <c r="E1800" t="str">
        <f>VLOOKUP(Tabla1[[#This Row],[Grupo de compras]],'Grupo compras'!$A$1:$B$115,2,FALSE)</f>
        <v>CL Marketing Mall</v>
      </c>
      <c r="F1800" t="s">
        <v>3619</v>
      </c>
      <c r="G1800" t="str">
        <f>LEFT(Tabla1[[#This Row],[Solicitud de pedido]],2)</f>
        <v>12</v>
      </c>
      <c r="H1800" t="s">
        <v>5177</v>
      </c>
      <c r="I1800" t="s">
        <v>88</v>
      </c>
      <c r="J1800" t="s">
        <v>5178</v>
      </c>
      <c r="K1800" t="s">
        <v>5179</v>
      </c>
      <c r="L1800" s="1">
        <v>46091</v>
      </c>
      <c r="M1800" t="s">
        <v>3623</v>
      </c>
      <c r="N1800" t="s">
        <v>1</v>
      </c>
      <c r="O1800" t="s">
        <v>0</v>
      </c>
      <c r="P1800" t="s">
        <v>4933</v>
      </c>
      <c r="Q1800" t="s">
        <v>4934</v>
      </c>
      <c r="R1800" s="2">
        <v>815000</v>
      </c>
      <c r="S1800" s="37">
        <f>Tabla1[[#This Row],[Valor total]]/'T.C.'!$B$3</f>
        <v>880.19612713704066</v>
      </c>
      <c r="T1800" t="s">
        <v>6</v>
      </c>
      <c r="U1800" t="s">
        <v>3</v>
      </c>
    </row>
    <row r="1801" spans="1:21" x14ac:dyDescent="0.25">
      <c r="A1801" t="s">
        <v>12</v>
      </c>
      <c r="B1801" t="str">
        <f>LEFT(Tabla1[[#This Row],[Organización compras]],2)</f>
        <v>PE</v>
      </c>
      <c r="C1801" t="s">
        <v>340</v>
      </c>
      <c r="D1801">
        <v>802</v>
      </c>
      <c r="E1801" t="str">
        <f>VLOOKUP(Tabla1[[#This Row],[Grupo de compras]],'Grupo compras'!$A$1:$B$115,2,FALSE)</f>
        <v>PE Ops Mall</v>
      </c>
      <c r="F1801" t="s">
        <v>9282</v>
      </c>
      <c r="H1801" t="s">
        <v>12262</v>
      </c>
      <c r="I1801" t="s">
        <v>88</v>
      </c>
      <c r="J1801" t="s">
        <v>12263</v>
      </c>
      <c r="K1801" t="s">
        <v>12264</v>
      </c>
      <c r="L1801" s="1">
        <v>46097</v>
      </c>
      <c r="M1801" t="s">
        <v>14</v>
      </c>
      <c r="N1801" t="s">
        <v>1</v>
      </c>
      <c r="O1801" t="s">
        <v>0</v>
      </c>
      <c r="P1801" t="s">
        <v>1035</v>
      </c>
      <c r="Q1801" t="s">
        <v>1036</v>
      </c>
      <c r="R1801" s="2">
        <v>3035.71</v>
      </c>
      <c r="S1801" s="37">
        <f>Tabla1[[#This Row],[Valor total]]/'T.C.'!$B$2</f>
        <v>879.91594202898546</v>
      </c>
      <c r="T1801" t="s">
        <v>2</v>
      </c>
      <c r="U1801" t="s">
        <v>3</v>
      </c>
    </row>
    <row r="1802" spans="1:21" x14ac:dyDescent="0.25">
      <c r="A1802" t="s">
        <v>717</v>
      </c>
      <c r="B1802" t="str">
        <f>LEFT(Tabla1[[#This Row],[Organización compras]],2)</f>
        <v>PE</v>
      </c>
      <c r="C1802" t="s">
        <v>340</v>
      </c>
      <c r="D1802">
        <v>801</v>
      </c>
      <c r="E1802" t="str">
        <f>VLOOKUP(Tabla1[[#This Row],[Grupo de compras]],'Grupo compras'!$A$1:$B$115,2,FALSE)</f>
        <v>PE Center Manager</v>
      </c>
      <c r="F1802" t="s">
        <v>1233</v>
      </c>
      <c r="H1802" t="s">
        <v>12899</v>
      </c>
      <c r="I1802" t="s">
        <v>88</v>
      </c>
      <c r="J1802" t="s">
        <v>12900</v>
      </c>
      <c r="K1802" t="s">
        <v>12901</v>
      </c>
      <c r="L1802" s="1">
        <v>46100</v>
      </c>
      <c r="M1802" t="s">
        <v>43</v>
      </c>
      <c r="N1802" t="s">
        <v>1</v>
      </c>
      <c r="O1802" t="s">
        <v>0</v>
      </c>
      <c r="P1802" t="s">
        <v>1011</v>
      </c>
      <c r="Q1802" t="s">
        <v>1012</v>
      </c>
      <c r="R1802" s="2">
        <v>3029.52</v>
      </c>
      <c r="S1802" s="37">
        <f>Tabla1[[#This Row],[Valor total]]/'T.C.'!$B$2</f>
        <v>878.12173913043478</v>
      </c>
      <c r="T1802" t="s">
        <v>2</v>
      </c>
      <c r="U1802" t="s">
        <v>3</v>
      </c>
    </row>
    <row r="1803" spans="1:21" x14ac:dyDescent="0.25">
      <c r="A1803" t="s">
        <v>1239</v>
      </c>
      <c r="B1803" t="str">
        <f>LEFT(Tabla1[[#This Row],[Organización compras]],2)</f>
        <v>PE</v>
      </c>
      <c r="C1803" t="s">
        <v>340</v>
      </c>
      <c r="D1803">
        <v>802</v>
      </c>
      <c r="E1803" t="str">
        <f>VLOOKUP(Tabla1[[#This Row],[Grupo de compras]],'Grupo compras'!$A$1:$B$115,2,FALSE)</f>
        <v>PE Ops Mall</v>
      </c>
      <c r="F1803" t="s">
        <v>3220</v>
      </c>
      <c r="G1803" t="str">
        <f>LEFT(Tabla1[[#This Row],[Solicitud de pedido]],2)</f>
        <v>12</v>
      </c>
      <c r="H1803" t="s">
        <v>5180</v>
      </c>
      <c r="I1803" t="s">
        <v>88</v>
      </c>
      <c r="J1803" t="s">
        <v>5181</v>
      </c>
      <c r="K1803" t="s">
        <v>5182</v>
      </c>
      <c r="L1803" s="1">
        <v>46091</v>
      </c>
      <c r="M1803" t="s">
        <v>3220</v>
      </c>
      <c r="N1803" t="s">
        <v>1</v>
      </c>
      <c r="O1803" t="s">
        <v>0</v>
      </c>
      <c r="P1803" t="s">
        <v>2807</v>
      </c>
      <c r="Q1803" t="s">
        <v>2808</v>
      </c>
      <c r="R1803" s="2">
        <v>3029</v>
      </c>
      <c r="S1803" s="37">
        <f>Tabla1[[#This Row],[Valor total]]/'T.C.'!$B$2</f>
        <v>877.97101449275362</v>
      </c>
      <c r="T1803" t="s">
        <v>2</v>
      </c>
      <c r="U1803" t="s">
        <v>3</v>
      </c>
    </row>
    <row r="1804" spans="1:21" x14ac:dyDescent="0.25">
      <c r="A1804" t="s">
        <v>12</v>
      </c>
      <c r="B1804" t="str">
        <f>LEFT(Tabla1[[#This Row],[Organización compras]],2)</f>
        <v>PE</v>
      </c>
      <c r="C1804" t="s">
        <v>340</v>
      </c>
      <c r="D1804">
        <v>802</v>
      </c>
      <c r="E1804" t="str">
        <f>VLOOKUP(Tabla1[[#This Row],[Grupo de compras]],'Grupo compras'!$A$1:$B$115,2,FALSE)</f>
        <v>PE Ops Mall</v>
      </c>
      <c r="F1804" t="s">
        <v>3901</v>
      </c>
      <c r="G1804" t="str">
        <f>LEFT(Tabla1[[#This Row],[Solicitud de pedido]],2)</f>
        <v>12</v>
      </c>
      <c r="H1804" t="s">
        <v>5183</v>
      </c>
      <c r="I1804" t="s">
        <v>88</v>
      </c>
      <c r="J1804" t="s">
        <v>5184</v>
      </c>
      <c r="K1804" t="s">
        <v>5185</v>
      </c>
      <c r="L1804" s="1">
        <v>46037</v>
      </c>
      <c r="M1804" t="s">
        <v>14</v>
      </c>
      <c r="N1804" t="s">
        <v>1</v>
      </c>
      <c r="O1804" t="s">
        <v>0</v>
      </c>
      <c r="P1804" t="s">
        <v>1011</v>
      </c>
      <c r="Q1804" t="s">
        <v>1012</v>
      </c>
      <c r="R1804" s="2">
        <v>3022.23</v>
      </c>
      <c r="S1804" s="37">
        <f>Tabla1[[#This Row],[Valor total]]/'T.C.'!$B$2</f>
        <v>876.00869565217386</v>
      </c>
      <c r="T1804" t="s">
        <v>2</v>
      </c>
      <c r="U1804" t="s">
        <v>3</v>
      </c>
    </row>
    <row r="1805" spans="1:21" x14ac:dyDescent="0.25">
      <c r="A1805" t="s">
        <v>717</v>
      </c>
      <c r="B1805" t="str">
        <f>LEFT(Tabla1[[#This Row],[Organización compras]],2)</f>
        <v>PE</v>
      </c>
      <c r="C1805" t="s">
        <v>340</v>
      </c>
      <c r="D1805">
        <v>804</v>
      </c>
      <c r="E1805" t="str">
        <f>VLOOKUP(Tabla1[[#This Row],[Grupo de compras]],'Grupo compras'!$A$1:$B$115,2,FALSE)</f>
        <v>PE Marketing Mall</v>
      </c>
      <c r="F1805" t="s">
        <v>718</v>
      </c>
      <c r="G1805" t="str">
        <f>LEFT(Tabla1[[#This Row],[Solicitud de pedido]],2)</f>
        <v>12</v>
      </c>
      <c r="H1805" t="s">
        <v>5186</v>
      </c>
      <c r="I1805" t="s">
        <v>88</v>
      </c>
      <c r="J1805" t="s">
        <v>5187</v>
      </c>
      <c r="K1805" t="s">
        <v>5188</v>
      </c>
      <c r="L1805" s="1">
        <v>46079</v>
      </c>
      <c r="M1805" t="s">
        <v>400</v>
      </c>
      <c r="N1805" t="s">
        <v>1</v>
      </c>
      <c r="O1805" t="s">
        <v>67</v>
      </c>
      <c r="P1805" t="s">
        <v>2089</v>
      </c>
      <c r="Q1805" t="s">
        <v>2090</v>
      </c>
      <c r="R1805" s="2">
        <v>3020</v>
      </c>
      <c r="S1805" s="37">
        <f>Tabla1[[#This Row],[Valor total]]/'T.C.'!$B$2</f>
        <v>875.36231884057963</v>
      </c>
      <c r="T1805" t="s">
        <v>2</v>
      </c>
      <c r="U1805" t="s">
        <v>3</v>
      </c>
    </row>
    <row r="1806" spans="1:21" x14ac:dyDescent="0.25">
      <c r="A1806" t="s">
        <v>1079</v>
      </c>
      <c r="B1806" t="str">
        <f>LEFT(Tabla1[[#This Row],[Organización compras]],2)</f>
        <v>PE</v>
      </c>
      <c r="C1806" t="s">
        <v>681</v>
      </c>
      <c r="D1806">
        <v>804</v>
      </c>
      <c r="E1806" t="str">
        <f>VLOOKUP(Tabla1[[#This Row],[Grupo de compras]],'Grupo compras'!$A$1:$B$115,2,FALSE)</f>
        <v>PE Marketing Mall</v>
      </c>
      <c r="F1806" t="s">
        <v>4854</v>
      </c>
      <c r="G1806" t="str">
        <f>LEFT(Tabla1[[#This Row],[Solicitud de pedido]],2)</f>
        <v>12</v>
      </c>
      <c r="H1806" t="s">
        <v>5189</v>
      </c>
      <c r="I1806" t="s">
        <v>88</v>
      </c>
      <c r="J1806" t="s">
        <v>5190</v>
      </c>
      <c r="K1806" t="s">
        <v>5191</v>
      </c>
      <c r="L1806" s="1">
        <v>46062</v>
      </c>
      <c r="M1806" t="s">
        <v>14</v>
      </c>
      <c r="N1806" t="s">
        <v>1</v>
      </c>
      <c r="O1806" t="s">
        <v>67</v>
      </c>
      <c r="P1806" t="s">
        <v>4548</v>
      </c>
      <c r="Q1806" t="s">
        <v>4549</v>
      </c>
      <c r="R1806" s="2">
        <v>3019</v>
      </c>
      <c r="S1806" s="37">
        <f>Tabla1[[#This Row],[Valor total]]/'T.C.'!$B$2</f>
        <v>875.07246376811588</v>
      </c>
      <c r="T1806" t="s">
        <v>2</v>
      </c>
      <c r="U1806" t="s">
        <v>3</v>
      </c>
    </row>
    <row r="1807" spans="1:21" x14ac:dyDescent="0.25">
      <c r="A1807" t="s">
        <v>814</v>
      </c>
      <c r="B1807" t="str">
        <f>LEFT(Tabla1[[#This Row],[Organización compras]],2)</f>
        <v>PE</v>
      </c>
      <c r="C1807" t="s">
        <v>340</v>
      </c>
      <c r="D1807">
        <v>802</v>
      </c>
      <c r="E1807" t="str">
        <f>VLOOKUP(Tabla1[[#This Row],[Grupo de compras]],'Grupo compras'!$A$1:$B$115,2,FALSE)</f>
        <v>PE Ops Mall</v>
      </c>
      <c r="F1807" t="s">
        <v>815</v>
      </c>
      <c r="H1807" t="s">
        <v>5192</v>
      </c>
      <c r="I1807" t="s">
        <v>88</v>
      </c>
      <c r="J1807" t="s">
        <v>5193</v>
      </c>
      <c r="K1807" t="s">
        <v>2903</v>
      </c>
      <c r="L1807" s="1">
        <v>46092</v>
      </c>
      <c r="M1807" t="s">
        <v>43</v>
      </c>
      <c r="N1807" t="s">
        <v>1</v>
      </c>
      <c r="O1807" t="s">
        <v>0</v>
      </c>
      <c r="P1807" t="s">
        <v>119</v>
      </c>
      <c r="Q1807" t="s">
        <v>120</v>
      </c>
      <c r="R1807" s="2">
        <v>3019</v>
      </c>
      <c r="S1807" s="37">
        <f>Tabla1[[#This Row],[Valor total]]/'T.C.'!$B$2</f>
        <v>875.07246376811588</v>
      </c>
      <c r="T1807" t="s">
        <v>2</v>
      </c>
      <c r="U1807" t="s">
        <v>3</v>
      </c>
    </row>
    <row r="1808" spans="1:21" x14ac:dyDescent="0.25">
      <c r="A1808" t="s">
        <v>814</v>
      </c>
      <c r="B1808" t="str">
        <f>LEFT(Tabla1[[#This Row],[Organización compras]],2)</f>
        <v>PE</v>
      </c>
      <c r="C1808" t="s">
        <v>340</v>
      </c>
      <c r="D1808">
        <v>802</v>
      </c>
      <c r="E1808" t="str">
        <f>VLOOKUP(Tabla1[[#This Row],[Grupo de compras]],'Grupo compras'!$A$1:$B$115,2,FALSE)</f>
        <v>PE Ops Mall</v>
      </c>
      <c r="F1808" t="s">
        <v>815</v>
      </c>
      <c r="H1808" t="s">
        <v>5194</v>
      </c>
      <c r="I1808" t="s">
        <v>88</v>
      </c>
      <c r="J1808" t="s">
        <v>5195</v>
      </c>
      <c r="K1808" t="s">
        <v>2900</v>
      </c>
      <c r="L1808" s="1">
        <v>46092</v>
      </c>
      <c r="M1808" t="s">
        <v>43</v>
      </c>
      <c r="N1808" t="s">
        <v>1</v>
      </c>
      <c r="O1808" t="s">
        <v>0</v>
      </c>
      <c r="P1808" t="s">
        <v>119</v>
      </c>
      <c r="Q1808" t="s">
        <v>120</v>
      </c>
      <c r="R1808" s="2">
        <v>3019</v>
      </c>
      <c r="S1808" s="37">
        <f>Tabla1[[#This Row],[Valor total]]/'T.C.'!$B$2</f>
        <v>875.07246376811588</v>
      </c>
      <c r="T1808" t="s">
        <v>2</v>
      </c>
      <c r="U1808" t="s">
        <v>3</v>
      </c>
    </row>
    <row r="1809" spans="1:21" x14ac:dyDescent="0.25">
      <c r="A1809" t="s">
        <v>24</v>
      </c>
      <c r="B1809" t="str">
        <f>LEFT(Tabla1[[#This Row],[Organización compras]],2)</f>
        <v>CL</v>
      </c>
      <c r="C1809" t="s">
        <v>339</v>
      </c>
      <c r="D1809">
        <v>602</v>
      </c>
      <c r="E1809" t="str">
        <f>VLOOKUP(Tabla1[[#This Row],[Grupo de compras]],'Grupo compras'!$A$1:$B$115,2,FALSE)</f>
        <v>CL Ops Mall</v>
      </c>
      <c r="F1809" t="s">
        <v>724</v>
      </c>
      <c r="G1809" t="str">
        <f>LEFT(Tabla1[[#This Row],[Solicitud de pedido]],2)</f>
        <v>12</v>
      </c>
      <c r="H1809" t="s">
        <v>5196</v>
      </c>
      <c r="I1809" t="s">
        <v>88</v>
      </c>
      <c r="J1809" t="s">
        <v>5197</v>
      </c>
      <c r="K1809" t="s">
        <v>5198</v>
      </c>
      <c r="L1809" s="1">
        <v>46034</v>
      </c>
      <c r="M1809" t="s">
        <v>728</v>
      </c>
      <c r="N1809" t="s">
        <v>1</v>
      </c>
      <c r="O1809" t="s">
        <v>0</v>
      </c>
      <c r="P1809" t="s">
        <v>1986</v>
      </c>
      <c r="Q1809" t="s">
        <v>1987</v>
      </c>
      <c r="R1809" s="2">
        <v>21</v>
      </c>
      <c r="S1809" s="37">
        <f>Tabla1[[#This Row],[Valor total]]/'T.C.'!$B$4</f>
        <v>875</v>
      </c>
      <c r="T1809" t="s">
        <v>11</v>
      </c>
      <c r="U1809" t="s">
        <v>3</v>
      </c>
    </row>
    <row r="1810" spans="1:21" x14ac:dyDescent="0.25">
      <c r="A1810" t="s">
        <v>19</v>
      </c>
      <c r="B1810" t="str">
        <f>LEFT(Tabla1[[#This Row],[Organización compras]],2)</f>
        <v>CL</v>
      </c>
      <c r="C1810" t="s">
        <v>339</v>
      </c>
      <c r="D1810">
        <v>602</v>
      </c>
      <c r="E1810" t="str">
        <f>VLOOKUP(Tabla1[[#This Row],[Grupo de compras]],'Grupo compras'!$A$1:$B$115,2,FALSE)</f>
        <v>CL Ops Mall</v>
      </c>
      <c r="F1810" t="s">
        <v>5199</v>
      </c>
      <c r="G1810" t="str">
        <f>LEFT(Tabla1[[#This Row],[Solicitud de pedido]],2)</f>
        <v>12</v>
      </c>
      <c r="H1810" t="s">
        <v>5200</v>
      </c>
      <c r="I1810" t="s">
        <v>88</v>
      </c>
      <c r="J1810" t="s">
        <v>5201</v>
      </c>
      <c r="K1810" t="s">
        <v>5202</v>
      </c>
      <c r="L1810" s="1">
        <v>46085</v>
      </c>
      <c r="M1810" t="s">
        <v>21</v>
      </c>
      <c r="N1810" t="s">
        <v>1</v>
      </c>
      <c r="O1810" t="s">
        <v>0</v>
      </c>
      <c r="P1810" t="s">
        <v>94</v>
      </c>
      <c r="Q1810" t="s">
        <v>95</v>
      </c>
      <c r="R1810" s="2">
        <v>805285</v>
      </c>
      <c r="S1810" s="37">
        <f>Tabla1[[#This Row],[Valor total]]/'T.C.'!$B$3</f>
        <v>869.70397330251751</v>
      </c>
      <c r="T1810" t="s">
        <v>6</v>
      </c>
      <c r="U1810" t="s">
        <v>3</v>
      </c>
    </row>
    <row r="1811" spans="1:21" x14ac:dyDescent="0.25">
      <c r="A1811" t="s">
        <v>717</v>
      </c>
      <c r="B1811" t="str">
        <f>LEFT(Tabla1[[#This Row],[Organización compras]],2)</f>
        <v>PE</v>
      </c>
      <c r="C1811" t="s">
        <v>340</v>
      </c>
      <c r="D1811">
        <v>801</v>
      </c>
      <c r="E1811" t="str">
        <f>VLOOKUP(Tabla1[[#This Row],[Grupo de compras]],'Grupo compras'!$A$1:$B$115,2,FALSE)</f>
        <v>PE Center Manager</v>
      </c>
      <c r="F1811" t="s">
        <v>1233</v>
      </c>
      <c r="G1811" t="str">
        <f>LEFT(Tabla1[[#This Row],[Solicitud de pedido]],2)</f>
        <v>12</v>
      </c>
      <c r="H1811" t="s">
        <v>5203</v>
      </c>
      <c r="I1811" t="s">
        <v>88</v>
      </c>
      <c r="J1811" t="s">
        <v>5204</v>
      </c>
      <c r="K1811" t="s">
        <v>5205</v>
      </c>
      <c r="L1811" s="1">
        <v>46036</v>
      </c>
      <c r="M1811" t="s">
        <v>819</v>
      </c>
      <c r="N1811" t="s">
        <v>1</v>
      </c>
      <c r="O1811" t="s">
        <v>0</v>
      </c>
      <c r="P1811" t="s">
        <v>1011</v>
      </c>
      <c r="Q1811" t="s">
        <v>1012</v>
      </c>
      <c r="R1811" s="2">
        <v>3000</v>
      </c>
      <c r="S1811" s="37">
        <f>Tabla1[[#This Row],[Valor total]]/'T.C.'!$B$2</f>
        <v>869.56521739130426</v>
      </c>
      <c r="T1811" t="s">
        <v>2</v>
      </c>
      <c r="U1811" t="s">
        <v>3</v>
      </c>
    </row>
    <row r="1812" spans="1:21" x14ac:dyDescent="0.25">
      <c r="A1812" t="s">
        <v>12</v>
      </c>
      <c r="B1812" t="str">
        <f>LEFT(Tabla1[[#This Row],[Organización compras]],2)</f>
        <v>PE</v>
      </c>
      <c r="C1812" t="s">
        <v>340</v>
      </c>
      <c r="D1812">
        <v>804</v>
      </c>
      <c r="E1812" t="str">
        <f>VLOOKUP(Tabla1[[#This Row],[Grupo de compras]],'Grupo compras'!$A$1:$B$115,2,FALSE)</f>
        <v>PE Marketing Mall</v>
      </c>
      <c r="F1812" t="s">
        <v>1158</v>
      </c>
      <c r="G1812" t="str">
        <f>LEFT(Tabla1[[#This Row],[Solicitud de pedido]],2)</f>
        <v>12</v>
      </c>
      <c r="H1812" t="s">
        <v>5206</v>
      </c>
      <c r="I1812" t="s">
        <v>88</v>
      </c>
      <c r="J1812" t="s">
        <v>5207</v>
      </c>
      <c r="K1812" t="s">
        <v>5208</v>
      </c>
      <c r="L1812" s="1">
        <v>46049</v>
      </c>
      <c r="M1812" t="s">
        <v>14</v>
      </c>
      <c r="N1812" t="s">
        <v>1</v>
      </c>
      <c r="O1812" t="s">
        <v>67</v>
      </c>
      <c r="P1812" t="s">
        <v>1323</v>
      </c>
      <c r="Q1812" t="s">
        <v>1324</v>
      </c>
      <c r="R1812" s="2">
        <v>3000</v>
      </c>
      <c r="S1812" s="37">
        <f>Tabla1[[#This Row],[Valor total]]/'T.C.'!$B$2</f>
        <v>869.56521739130426</v>
      </c>
      <c r="T1812" t="s">
        <v>2</v>
      </c>
      <c r="U1812" t="s">
        <v>3</v>
      </c>
    </row>
    <row r="1813" spans="1:21" x14ac:dyDescent="0.25">
      <c r="A1813" t="s">
        <v>12</v>
      </c>
      <c r="B1813" t="str">
        <f>LEFT(Tabla1[[#This Row],[Organización compras]],2)</f>
        <v>PE</v>
      </c>
      <c r="C1813" t="s">
        <v>340</v>
      </c>
      <c r="D1813">
        <v>804</v>
      </c>
      <c r="E1813" t="str">
        <f>VLOOKUP(Tabla1[[#This Row],[Grupo de compras]],'Grupo compras'!$A$1:$B$115,2,FALSE)</f>
        <v>PE Marketing Mall</v>
      </c>
      <c r="F1813" t="s">
        <v>1158</v>
      </c>
      <c r="G1813" t="str">
        <f>LEFT(Tabla1[[#This Row],[Solicitud de pedido]],2)</f>
        <v>12</v>
      </c>
      <c r="H1813" t="s">
        <v>5209</v>
      </c>
      <c r="I1813" t="s">
        <v>88</v>
      </c>
      <c r="J1813" t="s">
        <v>5210</v>
      </c>
      <c r="K1813" t="s">
        <v>5211</v>
      </c>
      <c r="L1813" s="1">
        <v>46051</v>
      </c>
      <c r="M1813" t="s">
        <v>1158</v>
      </c>
      <c r="N1813" t="s">
        <v>1</v>
      </c>
      <c r="O1813" t="s">
        <v>0</v>
      </c>
      <c r="P1813" t="s">
        <v>1323</v>
      </c>
      <c r="Q1813" t="s">
        <v>1324</v>
      </c>
      <c r="R1813" s="2">
        <v>3000</v>
      </c>
      <c r="S1813" s="37">
        <f>Tabla1[[#This Row],[Valor total]]/'T.C.'!$B$2</f>
        <v>869.56521739130426</v>
      </c>
      <c r="T1813" t="s">
        <v>2</v>
      </c>
      <c r="U1813" t="s">
        <v>3</v>
      </c>
    </row>
    <row r="1814" spans="1:21" x14ac:dyDescent="0.25">
      <c r="A1814" t="s">
        <v>12</v>
      </c>
      <c r="B1814" t="str">
        <f>LEFT(Tabla1[[#This Row],[Organización compras]],2)</f>
        <v>PE</v>
      </c>
      <c r="C1814" t="s">
        <v>340</v>
      </c>
      <c r="D1814">
        <v>804</v>
      </c>
      <c r="E1814" t="str">
        <f>VLOOKUP(Tabla1[[#This Row],[Grupo de compras]],'Grupo compras'!$A$1:$B$115,2,FALSE)</f>
        <v>PE Marketing Mall</v>
      </c>
      <c r="F1814" t="s">
        <v>1158</v>
      </c>
      <c r="G1814" t="str">
        <f>LEFT(Tabla1[[#This Row],[Solicitud de pedido]],2)</f>
        <v>12</v>
      </c>
      <c r="H1814" t="s">
        <v>5212</v>
      </c>
      <c r="I1814" t="s">
        <v>88</v>
      </c>
      <c r="J1814" t="s">
        <v>5213</v>
      </c>
      <c r="K1814" t="s">
        <v>5214</v>
      </c>
      <c r="L1814" s="1">
        <v>46065</v>
      </c>
      <c r="M1814" t="s">
        <v>14</v>
      </c>
      <c r="N1814" t="s">
        <v>1</v>
      </c>
      <c r="O1814" t="s">
        <v>67</v>
      </c>
      <c r="P1814" t="s">
        <v>1323</v>
      </c>
      <c r="Q1814" t="s">
        <v>1324</v>
      </c>
      <c r="R1814" s="2">
        <v>3000</v>
      </c>
      <c r="S1814" s="37">
        <f>Tabla1[[#This Row],[Valor total]]/'T.C.'!$B$2</f>
        <v>869.56521739130426</v>
      </c>
      <c r="T1814" t="s">
        <v>2</v>
      </c>
      <c r="U1814" t="s">
        <v>3</v>
      </c>
    </row>
    <row r="1815" spans="1:21" x14ac:dyDescent="0.25">
      <c r="A1815" t="s">
        <v>717</v>
      </c>
      <c r="B1815" t="str">
        <f>LEFT(Tabla1[[#This Row],[Organización compras]],2)</f>
        <v>PE</v>
      </c>
      <c r="C1815" t="s">
        <v>340</v>
      </c>
      <c r="D1815">
        <v>801</v>
      </c>
      <c r="E1815" t="str">
        <f>VLOOKUP(Tabla1[[#This Row],[Grupo de compras]],'Grupo compras'!$A$1:$B$115,2,FALSE)</f>
        <v>PE Center Manager</v>
      </c>
      <c r="F1815" t="s">
        <v>1233</v>
      </c>
      <c r="G1815" t="str">
        <f>LEFT(Tabla1[[#This Row],[Solicitud de pedido]],2)</f>
        <v>12</v>
      </c>
      <c r="H1815" t="s">
        <v>5215</v>
      </c>
      <c r="I1815" t="s">
        <v>88</v>
      </c>
      <c r="J1815" t="s">
        <v>5216</v>
      </c>
      <c r="K1815" t="s">
        <v>5205</v>
      </c>
      <c r="L1815" s="1">
        <v>46069</v>
      </c>
      <c r="M1815" t="s">
        <v>819</v>
      </c>
      <c r="N1815" t="s">
        <v>1</v>
      </c>
      <c r="O1815" t="s">
        <v>0</v>
      </c>
      <c r="P1815" t="s">
        <v>1011</v>
      </c>
      <c r="Q1815" t="s">
        <v>1012</v>
      </c>
      <c r="R1815" s="2">
        <v>3000</v>
      </c>
      <c r="S1815" s="37">
        <f>Tabla1[[#This Row],[Valor total]]/'T.C.'!$B$2</f>
        <v>869.56521739130426</v>
      </c>
      <c r="T1815" t="s">
        <v>2</v>
      </c>
      <c r="U1815" t="s">
        <v>3</v>
      </c>
    </row>
    <row r="1816" spans="1:21" x14ac:dyDescent="0.25">
      <c r="A1816" t="s">
        <v>814</v>
      </c>
      <c r="B1816" t="str">
        <f>LEFT(Tabla1[[#This Row],[Organización compras]],2)</f>
        <v>PE</v>
      </c>
      <c r="C1816" t="s">
        <v>340</v>
      </c>
      <c r="D1816">
        <v>802</v>
      </c>
      <c r="E1816" t="str">
        <f>VLOOKUP(Tabla1[[#This Row],[Grupo de compras]],'Grupo compras'!$A$1:$B$115,2,FALSE)</f>
        <v>PE Ops Mall</v>
      </c>
      <c r="F1816" t="s">
        <v>3151</v>
      </c>
      <c r="G1816" t="str">
        <f>LEFT(Tabla1[[#This Row],[Solicitud de pedido]],2)</f>
        <v>12</v>
      </c>
      <c r="H1816" t="s">
        <v>5217</v>
      </c>
      <c r="I1816" t="s">
        <v>88</v>
      </c>
      <c r="J1816" t="s">
        <v>5218</v>
      </c>
      <c r="K1816" t="s">
        <v>4874</v>
      </c>
      <c r="L1816" s="1">
        <v>46071</v>
      </c>
      <c r="M1816" t="s">
        <v>3155</v>
      </c>
      <c r="N1816" t="s">
        <v>1</v>
      </c>
      <c r="O1816" t="s">
        <v>2759</v>
      </c>
      <c r="P1816" t="s">
        <v>2181</v>
      </c>
      <c r="Q1816" t="s">
        <v>2182</v>
      </c>
      <c r="R1816" s="2">
        <v>3000</v>
      </c>
      <c r="S1816" s="37">
        <f>Tabla1[[#This Row],[Valor total]]/'T.C.'!$B$2</f>
        <v>869.56521739130426</v>
      </c>
      <c r="T1816" t="s">
        <v>2</v>
      </c>
      <c r="U1816" t="s">
        <v>3</v>
      </c>
    </row>
    <row r="1817" spans="1:21" x14ac:dyDescent="0.25">
      <c r="A1817" t="s">
        <v>12</v>
      </c>
      <c r="B1817" t="str">
        <f>LEFT(Tabla1[[#This Row],[Organización compras]],2)</f>
        <v>PE</v>
      </c>
      <c r="C1817" t="s">
        <v>340</v>
      </c>
      <c r="D1817">
        <v>804</v>
      </c>
      <c r="E1817" t="str">
        <f>VLOOKUP(Tabla1[[#This Row],[Grupo de compras]],'Grupo compras'!$A$1:$B$115,2,FALSE)</f>
        <v>PE Marketing Mall</v>
      </c>
      <c r="F1817" t="s">
        <v>1158</v>
      </c>
      <c r="G1817" t="str">
        <f>LEFT(Tabla1[[#This Row],[Solicitud de pedido]],2)</f>
        <v>12</v>
      </c>
      <c r="H1817" t="s">
        <v>5219</v>
      </c>
      <c r="I1817" t="s">
        <v>88</v>
      </c>
      <c r="J1817" t="s">
        <v>5220</v>
      </c>
      <c r="K1817" t="s">
        <v>5221</v>
      </c>
      <c r="L1817" s="1">
        <v>46080</v>
      </c>
      <c r="M1817" t="s">
        <v>1158</v>
      </c>
      <c r="N1817" t="s">
        <v>1</v>
      </c>
      <c r="O1817" t="s">
        <v>0</v>
      </c>
      <c r="P1817" t="s">
        <v>2596</v>
      </c>
      <c r="Q1817" t="s">
        <v>2597</v>
      </c>
      <c r="R1817" s="2">
        <v>3000</v>
      </c>
      <c r="S1817" s="37">
        <f>Tabla1[[#This Row],[Valor total]]/'T.C.'!$B$2</f>
        <v>869.56521739130426</v>
      </c>
      <c r="T1817" t="s">
        <v>2</v>
      </c>
      <c r="U1817" t="s">
        <v>3</v>
      </c>
    </row>
    <row r="1818" spans="1:21" x14ac:dyDescent="0.25">
      <c r="A1818" t="s">
        <v>12</v>
      </c>
      <c r="B1818" t="str">
        <f>LEFT(Tabla1[[#This Row],[Organización compras]],2)</f>
        <v>PE</v>
      </c>
      <c r="C1818" t="s">
        <v>340</v>
      </c>
      <c r="D1818">
        <v>804</v>
      </c>
      <c r="E1818" t="str">
        <f>VLOOKUP(Tabla1[[#This Row],[Grupo de compras]],'Grupo compras'!$A$1:$B$115,2,FALSE)</f>
        <v>PE Marketing Mall</v>
      </c>
      <c r="F1818" t="s">
        <v>1158</v>
      </c>
      <c r="G1818" t="str">
        <f>LEFT(Tabla1[[#This Row],[Solicitud de pedido]],2)</f>
        <v>12</v>
      </c>
      <c r="H1818" t="s">
        <v>5222</v>
      </c>
      <c r="I1818" t="s">
        <v>88</v>
      </c>
      <c r="J1818" t="s">
        <v>5223</v>
      </c>
      <c r="K1818" t="s">
        <v>5224</v>
      </c>
      <c r="L1818" s="1">
        <v>46080</v>
      </c>
      <c r="M1818" t="s">
        <v>1158</v>
      </c>
      <c r="N1818" t="s">
        <v>1</v>
      </c>
      <c r="O1818" t="s">
        <v>0</v>
      </c>
      <c r="P1818" t="s">
        <v>2596</v>
      </c>
      <c r="Q1818" t="s">
        <v>2597</v>
      </c>
      <c r="R1818" s="2">
        <v>3000</v>
      </c>
      <c r="S1818" s="37">
        <f>Tabla1[[#This Row],[Valor total]]/'T.C.'!$B$2</f>
        <v>869.56521739130426</v>
      </c>
      <c r="T1818" t="s">
        <v>2</v>
      </c>
      <c r="U1818" t="s">
        <v>3</v>
      </c>
    </row>
    <row r="1819" spans="1:21" x14ac:dyDescent="0.25">
      <c r="A1819" t="s">
        <v>380</v>
      </c>
      <c r="B1819" t="str">
        <f>LEFT(Tabla1[[#This Row],[Organización compras]],2)</f>
        <v>PE</v>
      </c>
      <c r="C1819" t="s">
        <v>340</v>
      </c>
      <c r="D1819">
        <v>804</v>
      </c>
      <c r="E1819" t="str">
        <f>VLOOKUP(Tabla1[[#This Row],[Grupo de compras]],'Grupo compras'!$A$1:$B$115,2,FALSE)</f>
        <v>PE Marketing Mall</v>
      </c>
      <c r="F1819" t="s">
        <v>5225</v>
      </c>
      <c r="G1819" t="str">
        <f>LEFT(Tabla1[[#This Row],[Solicitud de pedido]],2)</f>
        <v>12</v>
      </c>
      <c r="H1819" t="s">
        <v>5226</v>
      </c>
      <c r="I1819" t="s">
        <v>88</v>
      </c>
      <c r="J1819" t="s">
        <v>5227</v>
      </c>
      <c r="K1819" t="s">
        <v>5228</v>
      </c>
      <c r="L1819" s="1">
        <v>46080</v>
      </c>
      <c r="M1819" t="s">
        <v>14</v>
      </c>
      <c r="N1819" t="s">
        <v>1</v>
      </c>
      <c r="O1819" t="s">
        <v>67</v>
      </c>
      <c r="P1819" t="s">
        <v>2596</v>
      </c>
      <c r="Q1819" t="s">
        <v>2597</v>
      </c>
      <c r="R1819" s="2">
        <v>3000</v>
      </c>
      <c r="S1819" s="37">
        <f>Tabla1[[#This Row],[Valor total]]/'T.C.'!$B$2</f>
        <v>869.56521739130426</v>
      </c>
      <c r="T1819" t="s">
        <v>2</v>
      </c>
      <c r="U1819" t="s">
        <v>3</v>
      </c>
    </row>
    <row r="1820" spans="1:21" x14ac:dyDescent="0.25">
      <c r="A1820" t="s">
        <v>696</v>
      </c>
      <c r="B1820" t="str">
        <f>LEFT(Tabla1[[#This Row],[Organización compras]],2)</f>
        <v>PE</v>
      </c>
      <c r="C1820" t="s">
        <v>681</v>
      </c>
      <c r="D1820">
        <v>804</v>
      </c>
      <c r="E1820" t="str">
        <f>VLOOKUP(Tabla1[[#This Row],[Grupo de compras]],'Grupo compras'!$A$1:$B$115,2,FALSE)</f>
        <v>PE Marketing Mall</v>
      </c>
      <c r="F1820" t="s">
        <v>2857</v>
      </c>
      <c r="G1820" t="str">
        <f>LEFT(Tabla1[[#This Row],[Solicitud de pedido]],2)</f>
        <v>12</v>
      </c>
      <c r="H1820" t="s">
        <v>5229</v>
      </c>
      <c r="I1820" t="s">
        <v>88</v>
      </c>
      <c r="J1820" t="s">
        <v>5230</v>
      </c>
      <c r="K1820" t="s">
        <v>5231</v>
      </c>
      <c r="L1820" s="1">
        <v>46084</v>
      </c>
      <c r="M1820" t="s">
        <v>400</v>
      </c>
      <c r="N1820" t="s">
        <v>1</v>
      </c>
      <c r="O1820" t="s">
        <v>67</v>
      </c>
      <c r="P1820" t="s">
        <v>2596</v>
      </c>
      <c r="Q1820" t="s">
        <v>2597</v>
      </c>
      <c r="R1820" s="2">
        <v>3000</v>
      </c>
      <c r="S1820" s="37">
        <f>Tabla1[[#This Row],[Valor total]]/'T.C.'!$B$2</f>
        <v>869.56521739130426</v>
      </c>
      <c r="T1820" t="s">
        <v>2</v>
      </c>
      <c r="U1820" t="s">
        <v>3</v>
      </c>
    </row>
    <row r="1821" spans="1:21" x14ac:dyDescent="0.25">
      <c r="A1821" t="s">
        <v>717</v>
      </c>
      <c r="B1821" t="str">
        <f>LEFT(Tabla1[[#This Row],[Organización compras]],2)</f>
        <v>PE</v>
      </c>
      <c r="C1821" t="s">
        <v>340</v>
      </c>
      <c r="D1821">
        <v>801</v>
      </c>
      <c r="E1821" t="str">
        <f>VLOOKUP(Tabla1[[#This Row],[Grupo de compras]],'Grupo compras'!$A$1:$B$115,2,FALSE)</f>
        <v>PE Center Manager</v>
      </c>
      <c r="F1821" t="s">
        <v>1233</v>
      </c>
      <c r="H1821" t="s">
        <v>12181</v>
      </c>
      <c r="I1821" t="s">
        <v>88</v>
      </c>
      <c r="J1821" t="s">
        <v>12182</v>
      </c>
      <c r="K1821" t="s">
        <v>5205</v>
      </c>
      <c r="L1821" s="1">
        <v>46094</v>
      </c>
      <c r="M1821" t="s">
        <v>43</v>
      </c>
      <c r="N1821" t="s">
        <v>1</v>
      </c>
      <c r="O1821" t="s">
        <v>0</v>
      </c>
      <c r="P1821" t="s">
        <v>1011</v>
      </c>
      <c r="Q1821" t="s">
        <v>1012</v>
      </c>
      <c r="R1821" s="2">
        <v>3000</v>
      </c>
      <c r="S1821" s="37">
        <f>Tabla1[[#This Row],[Valor total]]/'T.C.'!$B$2</f>
        <v>869.56521739130426</v>
      </c>
      <c r="T1821" t="s">
        <v>2</v>
      </c>
      <c r="U1821" t="s">
        <v>3</v>
      </c>
    </row>
    <row r="1822" spans="1:21" x14ac:dyDescent="0.25">
      <c r="A1822" t="s">
        <v>377</v>
      </c>
      <c r="B1822" t="str">
        <f>LEFT(Tabla1[[#This Row],[Organización compras]],2)</f>
        <v>PE</v>
      </c>
      <c r="C1822" t="s">
        <v>340</v>
      </c>
      <c r="D1822">
        <v>802</v>
      </c>
      <c r="E1822" t="str">
        <f>VLOOKUP(Tabla1[[#This Row],[Grupo de compras]],'Grupo compras'!$A$1:$B$115,2,FALSE)</f>
        <v>PE Ops Mall</v>
      </c>
      <c r="F1822" t="s">
        <v>4544</v>
      </c>
      <c r="H1822" t="s">
        <v>12935</v>
      </c>
      <c r="I1822" t="s">
        <v>88</v>
      </c>
      <c r="J1822" t="s">
        <v>12936</v>
      </c>
      <c r="K1822" t="s">
        <v>12937</v>
      </c>
      <c r="L1822" s="1">
        <v>46100</v>
      </c>
      <c r="M1822" t="s">
        <v>4544</v>
      </c>
      <c r="N1822" t="s">
        <v>1</v>
      </c>
      <c r="O1822" t="s">
        <v>5</v>
      </c>
      <c r="P1822" t="s">
        <v>5172</v>
      </c>
      <c r="Q1822" t="s">
        <v>5173</v>
      </c>
      <c r="R1822" s="2">
        <v>3000</v>
      </c>
      <c r="S1822" s="37">
        <f>Tabla1[[#This Row],[Valor total]]/'T.C.'!$B$2</f>
        <v>869.56521739130426</v>
      </c>
      <c r="T1822" t="s">
        <v>2</v>
      </c>
      <c r="U1822" t="s">
        <v>3</v>
      </c>
    </row>
    <row r="1823" spans="1:21" x14ac:dyDescent="0.25">
      <c r="A1823" t="s">
        <v>7</v>
      </c>
      <c r="B1823" t="str">
        <f>LEFT(Tabla1[[#This Row],[Organización compras]],2)</f>
        <v>CL</v>
      </c>
      <c r="C1823" t="s">
        <v>339</v>
      </c>
      <c r="D1823">
        <v>914</v>
      </c>
      <c r="E1823" t="str">
        <f>VLOOKUP(Tabla1[[#This Row],[Grupo de compras]],'Grupo compras'!$A$1:$B$115,2,FALSE)</f>
        <v>Corp Explo. TI</v>
      </c>
      <c r="F1823" t="s">
        <v>8</v>
      </c>
      <c r="H1823" t="s">
        <v>5232</v>
      </c>
      <c r="I1823" t="s">
        <v>88</v>
      </c>
      <c r="J1823" t="s">
        <v>5233</v>
      </c>
      <c r="K1823" t="s">
        <v>5234</v>
      </c>
      <c r="L1823" s="1">
        <v>46092</v>
      </c>
      <c r="M1823" t="s">
        <v>8</v>
      </c>
      <c r="N1823" t="s">
        <v>1</v>
      </c>
      <c r="O1823" t="s">
        <v>5</v>
      </c>
      <c r="P1823" t="s">
        <v>4008</v>
      </c>
      <c r="Q1823" t="s">
        <v>4009</v>
      </c>
      <c r="R1823" s="2">
        <v>805008</v>
      </c>
      <c r="S1823" s="37">
        <f>Tabla1[[#This Row],[Valor total]]/'T.C.'!$B$3</f>
        <v>869.40481461881575</v>
      </c>
      <c r="T1823" t="s">
        <v>6</v>
      </c>
      <c r="U1823" t="s">
        <v>3</v>
      </c>
    </row>
    <row r="1824" spans="1:21" x14ac:dyDescent="0.25">
      <c r="A1824" t="s">
        <v>7</v>
      </c>
      <c r="B1824" t="str">
        <f>LEFT(Tabla1[[#This Row],[Organización compras]],2)</f>
        <v>CL</v>
      </c>
      <c r="C1824" t="s">
        <v>339</v>
      </c>
      <c r="D1824">
        <v>914</v>
      </c>
      <c r="E1824" t="str">
        <f>VLOOKUP(Tabla1[[#This Row],[Grupo de compras]],'Grupo compras'!$A$1:$B$115,2,FALSE)</f>
        <v>Corp Explo. TI</v>
      </c>
      <c r="F1824" t="s">
        <v>8</v>
      </c>
      <c r="G1824" t="str">
        <f>LEFT(Tabla1[[#This Row],[Solicitud de pedido]],2)</f>
        <v>12</v>
      </c>
      <c r="H1824" t="s">
        <v>5235</v>
      </c>
      <c r="I1824" t="s">
        <v>88</v>
      </c>
      <c r="J1824" t="s">
        <v>5236</v>
      </c>
      <c r="K1824" t="s">
        <v>5234</v>
      </c>
      <c r="L1824" s="1">
        <v>46086</v>
      </c>
      <c r="M1824" t="s">
        <v>8</v>
      </c>
      <c r="N1824" t="s">
        <v>1</v>
      </c>
      <c r="O1824" t="s">
        <v>5</v>
      </c>
      <c r="P1824" t="s">
        <v>4008</v>
      </c>
      <c r="Q1824" t="s">
        <v>4009</v>
      </c>
      <c r="R1824" s="2">
        <v>805000</v>
      </c>
      <c r="S1824" s="37">
        <f>Tabla1[[#This Row],[Valor total]]/'T.C.'!$B$3</f>
        <v>869.39617465683159</v>
      </c>
      <c r="T1824" t="s">
        <v>6</v>
      </c>
      <c r="U1824" t="s">
        <v>3</v>
      </c>
    </row>
    <row r="1825" spans="1:21" x14ac:dyDescent="0.25">
      <c r="A1825" t="s">
        <v>369</v>
      </c>
      <c r="B1825" t="str">
        <f>LEFT(Tabla1[[#This Row],[Organización compras]],2)</f>
        <v>PE</v>
      </c>
      <c r="C1825" t="s">
        <v>681</v>
      </c>
      <c r="D1825">
        <v>802</v>
      </c>
      <c r="E1825" t="str">
        <f>VLOOKUP(Tabla1[[#This Row],[Grupo de compras]],'Grupo compras'!$A$1:$B$115,2,FALSE)</f>
        <v>PE Ops Mall</v>
      </c>
      <c r="F1825" t="s">
        <v>370</v>
      </c>
      <c r="H1825" t="s">
        <v>12637</v>
      </c>
      <c r="I1825" t="s">
        <v>88</v>
      </c>
      <c r="J1825" t="s">
        <v>12638</v>
      </c>
      <c r="K1825" t="s">
        <v>12639</v>
      </c>
      <c r="L1825" s="1">
        <v>46098</v>
      </c>
      <c r="M1825" t="s">
        <v>370</v>
      </c>
      <c r="N1825" t="s">
        <v>1</v>
      </c>
      <c r="O1825" t="s">
        <v>0</v>
      </c>
      <c r="P1825" t="s">
        <v>1011</v>
      </c>
      <c r="Q1825" t="s">
        <v>1012</v>
      </c>
      <c r="R1825" s="2">
        <v>2999</v>
      </c>
      <c r="S1825" s="37">
        <f>Tabla1[[#This Row],[Valor total]]/'T.C.'!$B$2</f>
        <v>869.27536231884051</v>
      </c>
      <c r="T1825" t="s">
        <v>2</v>
      </c>
      <c r="U1825" t="s">
        <v>3</v>
      </c>
    </row>
    <row r="1826" spans="1:21" x14ac:dyDescent="0.25">
      <c r="A1826" t="s">
        <v>12</v>
      </c>
      <c r="B1826" t="str">
        <f>LEFT(Tabla1[[#This Row],[Organización compras]],2)</f>
        <v>PE</v>
      </c>
      <c r="C1826" t="s">
        <v>340</v>
      </c>
      <c r="D1826">
        <v>802</v>
      </c>
      <c r="E1826" t="str">
        <f>VLOOKUP(Tabla1[[#This Row],[Grupo de compras]],'Grupo compras'!$A$1:$B$115,2,FALSE)</f>
        <v>PE Ops Mall</v>
      </c>
      <c r="F1826" t="s">
        <v>13</v>
      </c>
      <c r="G1826" t="str">
        <f>LEFT(Tabla1[[#This Row],[Solicitud de pedido]],2)</f>
        <v>12</v>
      </c>
      <c r="H1826" t="s">
        <v>5237</v>
      </c>
      <c r="I1826" t="s">
        <v>88</v>
      </c>
      <c r="J1826" t="s">
        <v>5238</v>
      </c>
      <c r="K1826" t="s">
        <v>5239</v>
      </c>
      <c r="L1826" s="1">
        <v>46064</v>
      </c>
      <c r="M1826" t="s">
        <v>14</v>
      </c>
      <c r="N1826" t="s">
        <v>1</v>
      </c>
      <c r="O1826" t="s">
        <v>0</v>
      </c>
      <c r="P1826" t="s">
        <v>1011</v>
      </c>
      <c r="Q1826" t="s">
        <v>1012</v>
      </c>
      <c r="R1826" s="2">
        <v>2998.7</v>
      </c>
      <c r="S1826" s="37">
        <f>Tabla1[[#This Row],[Valor total]]/'T.C.'!$B$2</f>
        <v>869.18840579710138</v>
      </c>
      <c r="T1826" t="s">
        <v>2</v>
      </c>
      <c r="U1826" t="s">
        <v>3</v>
      </c>
    </row>
    <row r="1827" spans="1:21" x14ac:dyDescent="0.25">
      <c r="A1827" t="s">
        <v>7</v>
      </c>
      <c r="B1827" t="str">
        <f>LEFT(Tabla1[[#This Row],[Organización compras]],2)</f>
        <v>CL</v>
      </c>
      <c r="C1827" t="s">
        <v>339</v>
      </c>
      <c r="D1827">
        <v>612</v>
      </c>
      <c r="E1827" t="str">
        <f>VLOOKUP(Tabla1[[#This Row],[Grupo de compras]],'Grupo compras'!$A$1:$B$115,2,FALSE)</f>
        <v>CL Serv al Cliente</v>
      </c>
      <c r="F1827" t="s">
        <v>1765</v>
      </c>
      <c r="G1827" t="str">
        <f>LEFT(Tabla1[[#This Row],[Solicitud de pedido]],2)</f>
        <v>12</v>
      </c>
      <c r="H1827" t="s">
        <v>5240</v>
      </c>
      <c r="I1827" t="s">
        <v>88</v>
      </c>
      <c r="J1827" t="s">
        <v>5241</v>
      </c>
      <c r="K1827" t="s">
        <v>5242</v>
      </c>
      <c r="L1827" s="1">
        <v>46077</v>
      </c>
      <c r="M1827" t="s">
        <v>5243</v>
      </c>
      <c r="N1827" t="s">
        <v>1</v>
      </c>
      <c r="O1827" t="s">
        <v>0</v>
      </c>
      <c r="P1827" t="s">
        <v>1388</v>
      </c>
      <c r="Q1827" t="s">
        <v>1389</v>
      </c>
      <c r="R1827" s="2">
        <v>804425</v>
      </c>
      <c r="S1827" s="37">
        <f>Tabla1[[#This Row],[Valor total]]/'T.C.'!$B$3</f>
        <v>868.77517738921949</v>
      </c>
      <c r="T1827" t="s">
        <v>6</v>
      </c>
      <c r="U1827" t="s">
        <v>3</v>
      </c>
    </row>
    <row r="1828" spans="1:21" x14ac:dyDescent="0.25">
      <c r="A1828" t="s">
        <v>717</v>
      </c>
      <c r="B1828" t="str">
        <f>LEFT(Tabla1[[#This Row],[Organización compras]],2)</f>
        <v>PE</v>
      </c>
      <c r="C1828" t="s">
        <v>340</v>
      </c>
      <c r="D1828">
        <v>801</v>
      </c>
      <c r="E1828" t="str">
        <f>VLOOKUP(Tabla1[[#This Row],[Grupo de compras]],'Grupo compras'!$A$1:$B$115,2,FALSE)</f>
        <v>PE Center Manager</v>
      </c>
      <c r="F1828" t="s">
        <v>1233</v>
      </c>
      <c r="G1828" t="str">
        <f>LEFT(Tabla1[[#This Row],[Solicitud de pedido]],2)</f>
        <v>12</v>
      </c>
      <c r="H1828" t="s">
        <v>5244</v>
      </c>
      <c r="I1828" t="s">
        <v>88</v>
      </c>
      <c r="J1828" t="s">
        <v>5245</v>
      </c>
      <c r="K1828" t="s">
        <v>5246</v>
      </c>
      <c r="L1828" s="1">
        <v>46055</v>
      </c>
      <c r="M1828" t="s">
        <v>819</v>
      </c>
      <c r="N1828" t="s">
        <v>1</v>
      </c>
      <c r="O1828" t="s">
        <v>0</v>
      </c>
      <c r="P1828" t="s">
        <v>5247</v>
      </c>
      <c r="Q1828" t="s">
        <v>5248</v>
      </c>
      <c r="R1828" s="2">
        <v>2997</v>
      </c>
      <c r="S1828" s="37">
        <f>Tabla1[[#This Row],[Valor total]]/'T.C.'!$B$2</f>
        <v>868.695652173913</v>
      </c>
      <c r="T1828" t="s">
        <v>2</v>
      </c>
      <c r="U1828" t="s">
        <v>3</v>
      </c>
    </row>
    <row r="1829" spans="1:21" x14ac:dyDescent="0.25">
      <c r="A1829" t="s">
        <v>717</v>
      </c>
      <c r="B1829" t="str">
        <f>LEFT(Tabla1[[#This Row],[Organización compras]],2)</f>
        <v>PE</v>
      </c>
      <c r="C1829" t="s">
        <v>340</v>
      </c>
      <c r="D1829">
        <v>801</v>
      </c>
      <c r="E1829" t="str">
        <f>VLOOKUP(Tabla1[[#This Row],[Grupo de compras]],'Grupo compras'!$A$1:$B$115,2,FALSE)</f>
        <v>PE Center Manager</v>
      </c>
      <c r="F1829" t="s">
        <v>1233</v>
      </c>
      <c r="G1829" t="str">
        <f>LEFT(Tabla1[[#This Row],[Solicitud de pedido]],2)</f>
        <v>12</v>
      </c>
      <c r="H1829" t="s">
        <v>5249</v>
      </c>
      <c r="I1829" t="s">
        <v>88</v>
      </c>
      <c r="J1829" t="s">
        <v>5250</v>
      </c>
      <c r="K1829" t="s">
        <v>5251</v>
      </c>
      <c r="L1829" s="1">
        <v>46079</v>
      </c>
      <c r="M1829" t="s">
        <v>819</v>
      </c>
      <c r="N1829" t="s">
        <v>1</v>
      </c>
      <c r="O1829" t="s">
        <v>0</v>
      </c>
      <c r="P1829" t="s">
        <v>1011</v>
      </c>
      <c r="Q1829" t="s">
        <v>1012</v>
      </c>
      <c r="R1829" s="2">
        <v>2997</v>
      </c>
      <c r="S1829" s="37">
        <f>Tabla1[[#This Row],[Valor total]]/'T.C.'!$B$2</f>
        <v>868.695652173913</v>
      </c>
      <c r="T1829" t="s">
        <v>2</v>
      </c>
      <c r="U1829" t="s">
        <v>3</v>
      </c>
    </row>
    <row r="1830" spans="1:21" x14ac:dyDescent="0.25">
      <c r="A1830" t="s">
        <v>369</v>
      </c>
      <c r="B1830" t="str">
        <f>LEFT(Tabla1[[#This Row],[Organización compras]],2)</f>
        <v>PE</v>
      </c>
      <c r="C1830" t="s">
        <v>681</v>
      </c>
      <c r="D1830">
        <v>804</v>
      </c>
      <c r="E1830" t="str">
        <f>VLOOKUP(Tabla1[[#This Row],[Grupo de compras]],'Grupo compras'!$A$1:$B$115,2,FALSE)</f>
        <v>PE Marketing Mall</v>
      </c>
      <c r="F1830" t="s">
        <v>2454</v>
      </c>
      <c r="G1830" t="str">
        <f>LEFT(Tabla1[[#This Row],[Solicitud de pedido]],2)</f>
        <v>12</v>
      </c>
      <c r="H1830" t="s">
        <v>5252</v>
      </c>
      <c r="I1830" t="s">
        <v>88</v>
      </c>
      <c r="J1830" t="s">
        <v>5253</v>
      </c>
      <c r="K1830" t="s">
        <v>5254</v>
      </c>
      <c r="L1830" s="1">
        <v>46056</v>
      </c>
      <c r="M1830" t="s">
        <v>819</v>
      </c>
      <c r="N1830" t="s">
        <v>1</v>
      </c>
      <c r="O1830" t="s">
        <v>0</v>
      </c>
      <c r="P1830" t="s">
        <v>5255</v>
      </c>
      <c r="Q1830" t="s">
        <v>5256</v>
      </c>
      <c r="R1830" s="2">
        <v>2995</v>
      </c>
      <c r="S1830" s="37">
        <f>Tabla1[[#This Row],[Valor total]]/'T.C.'!$B$2</f>
        <v>868.1159420289855</v>
      </c>
      <c r="T1830" t="s">
        <v>2</v>
      </c>
      <c r="U1830" t="s">
        <v>3</v>
      </c>
    </row>
    <row r="1831" spans="1:21" x14ac:dyDescent="0.25">
      <c r="A1831" t="s">
        <v>1239</v>
      </c>
      <c r="B1831" t="str">
        <f>LEFT(Tabla1[[#This Row],[Organización compras]],2)</f>
        <v>PE</v>
      </c>
      <c r="C1831" t="s">
        <v>340</v>
      </c>
      <c r="D1831">
        <v>804</v>
      </c>
      <c r="E1831" t="str">
        <f>VLOOKUP(Tabla1[[#This Row],[Grupo de compras]],'Grupo compras'!$A$1:$B$115,2,FALSE)</f>
        <v>PE Marketing Mall</v>
      </c>
      <c r="F1831" t="s">
        <v>2454</v>
      </c>
      <c r="G1831" t="str">
        <f>LEFT(Tabla1[[#This Row],[Solicitud de pedido]],2)</f>
        <v>12</v>
      </c>
      <c r="H1831" t="s">
        <v>5257</v>
      </c>
      <c r="I1831" t="s">
        <v>88</v>
      </c>
      <c r="J1831" t="s">
        <v>5258</v>
      </c>
      <c r="K1831" t="s">
        <v>5254</v>
      </c>
      <c r="L1831" s="1">
        <v>46056</v>
      </c>
      <c r="M1831" t="s">
        <v>485</v>
      </c>
      <c r="N1831" t="s">
        <v>1</v>
      </c>
      <c r="O1831" t="s">
        <v>0</v>
      </c>
      <c r="P1831" t="s">
        <v>5255</v>
      </c>
      <c r="Q1831" t="s">
        <v>5256</v>
      </c>
      <c r="R1831" s="2">
        <v>2995</v>
      </c>
      <c r="S1831" s="37">
        <f>Tabla1[[#This Row],[Valor total]]/'T.C.'!$B$2</f>
        <v>868.1159420289855</v>
      </c>
      <c r="T1831" t="s">
        <v>2</v>
      </c>
      <c r="U1831" t="s">
        <v>3</v>
      </c>
    </row>
    <row r="1832" spans="1:21" x14ac:dyDescent="0.25">
      <c r="A1832" t="s">
        <v>31</v>
      </c>
      <c r="B1832" t="str">
        <f>LEFT(Tabla1[[#This Row],[Organización compras]],2)</f>
        <v>CO</v>
      </c>
      <c r="C1832" t="s">
        <v>338</v>
      </c>
      <c r="D1832">
        <v>704</v>
      </c>
      <c r="E1832" t="str">
        <f>VLOOKUP(Tabla1[[#This Row],[Grupo de compras]],'Grupo compras'!$A$1:$B$115,2,FALSE)</f>
        <v>CO Mktg Mall</v>
      </c>
      <c r="F1832" t="s">
        <v>3696</v>
      </c>
      <c r="G1832" t="str">
        <f>LEFT(Tabla1[[#This Row],[Solicitud de pedido]],2)</f>
        <v>12</v>
      </c>
      <c r="H1832" t="s">
        <v>5259</v>
      </c>
      <c r="I1832" t="s">
        <v>88</v>
      </c>
      <c r="J1832" t="s">
        <v>5260</v>
      </c>
      <c r="K1832" t="s">
        <v>5261</v>
      </c>
      <c r="L1832" s="1">
        <v>46064</v>
      </c>
      <c r="M1832" t="s">
        <v>3696</v>
      </c>
      <c r="N1832" t="s">
        <v>1</v>
      </c>
      <c r="O1832" t="s">
        <v>0</v>
      </c>
      <c r="P1832" t="s">
        <v>5262</v>
      </c>
      <c r="Q1832" t="s">
        <v>3015</v>
      </c>
      <c r="R1832" s="2">
        <v>3192000</v>
      </c>
      <c r="S1832" s="37">
        <f>Tabla1[[#This Row],[Valor total]]/'T.C.'!$B$5</f>
        <v>867.86296900489401</v>
      </c>
      <c r="T1832" t="s">
        <v>18</v>
      </c>
      <c r="U1832" t="s">
        <v>3</v>
      </c>
    </row>
    <row r="1833" spans="1:21" x14ac:dyDescent="0.25">
      <c r="A1833" t="s">
        <v>2783</v>
      </c>
      <c r="B1833" t="str">
        <f>LEFT(Tabla1[[#This Row],[Organización compras]],2)</f>
        <v>PE</v>
      </c>
      <c r="C1833" t="s">
        <v>681</v>
      </c>
      <c r="D1833">
        <v>802</v>
      </c>
      <c r="E1833" t="str">
        <f>VLOOKUP(Tabla1[[#This Row],[Grupo de compras]],'Grupo compras'!$A$1:$B$115,2,FALSE)</f>
        <v>PE Ops Mall</v>
      </c>
      <c r="F1833" t="s">
        <v>2784</v>
      </c>
      <c r="G1833" t="str">
        <f>LEFT(Tabla1[[#This Row],[Solicitud de pedido]],2)</f>
        <v>12</v>
      </c>
      <c r="H1833" t="s">
        <v>5263</v>
      </c>
      <c r="I1833" t="s">
        <v>88</v>
      </c>
      <c r="J1833" t="s">
        <v>5264</v>
      </c>
      <c r="K1833" t="s">
        <v>5265</v>
      </c>
      <c r="L1833" s="1">
        <v>46063</v>
      </c>
      <c r="M1833" t="s">
        <v>2784</v>
      </c>
      <c r="N1833" t="s">
        <v>1</v>
      </c>
      <c r="O1833" t="s">
        <v>0</v>
      </c>
      <c r="P1833" t="s">
        <v>1402</v>
      </c>
      <c r="Q1833" t="s">
        <v>1403</v>
      </c>
      <c r="R1833" s="2">
        <v>2985</v>
      </c>
      <c r="S1833" s="37">
        <f>Tabla1[[#This Row],[Valor total]]/'T.C.'!$B$2</f>
        <v>865.21739130434776</v>
      </c>
      <c r="T1833" t="s">
        <v>2</v>
      </c>
      <c r="U1833" t="s">
        <v>3</v>
      </c>
    </row>
    <row r="1834" spans="1:21" x14ac:dyDescent="0.25">
      <c r="A1834" t="s">
        <v>7</v>
      </c>
      <c r="B1834" t="str">
        <f>LEFT(Tabla1[[#This Row],[Organización compras]],2)</f>
        <v>CL</v>
      </c>
      <c r="C1834" t="s">
        <v>339</v>
      </c>
      <c r="D1834">
        <v>602</v>
      </c>
      <c r="E1834" t="str">
        <f>VLOOKUP(Tabla1[[#This Row],[Grupo de compras]],'Grupo compras'!$A$1:$B$115,2,FALSE)</f>
        <v>CL Ops Mall</v>
      </c>
      <c r="F1834" t="s">
        <v>84</v>
      </c>
      <c r="H1834" t="s">
        <v>12265</v>
      </c>
      <c r="I1834" t="s">
        <v>88</v>
      </c>
      <c r="J1834" t="s">
        <v>12266</v>
      </c>
      <c r="K1834" t="s">
        <v>12267</v>
      </c>
      <c r="L1834" s="1">
        <v>46097</v>
      </c>
      <c r="M1834" t="s">
        <v>113</v>
      </c>
      <c r="N1834" t="s">
        <v>1</v>
      </c>
      <c r="O1834" t="s">
        <v>0</v>
      </c>
      <c r="P1834" t="s">
        <v>2366</v>
      </c>
      <c r="Q1834" t="s">
        <v>2367</v>
      </c>
      <c r="R1834" s="2">
        <v>800093</v>
      </c>
      <c r="S1834" s="37">
        <f>Tabla1[[#This Row],[Valor total]]/'T.C.'!$B$3</f>
        <v>864.096637974793</v>
      </c>
      <c r="T1834" t="s">
        <v>6</v>
      </c>
      <c r="U1834" t="s">
        <v>3</v>
      </c>
    </row>
    <row r="1835" spans="1:21" x14ac:dyDescent="0.25">
      <c r="A1835" t="s">
        <v>19</v>
      </c>
      <c r="B1835" t="str">
        <f>LEFT(Tabla1[[#This Row],[Organización compras]],2)</f>
        <v>CL</v>
      </c>
      <c r="C1835" t="s">
        <v>339</v>
      </c>
      <c r="D1835">
        <v>602</v>
      </c>
      <c r="E1835" t="str">
        <f>VLOOKUP(Tabla1[[#This Row],[Grupo de compras]],'Grupo compras'!$A$1:$B$115,2,FALSE)</f>
        <v>CL Ops Mall</v>
      </c>
      <c r="F1835" t="s">
        <v>1847</v>
      </c>
      <c r="G1835" t="str">
        <f>LEFT(Tabla1[[#This Row],[Solicitud de pedido]],2)</f>
        <v>12</v>
      </c>
      <c r="H1835" t="s">
        <v>5266</v>
      </c>
      <c r="I1835" t="s">
        <v>88</v>
      </c>
      <c r="J1835" t="s">
        <v>5267</v>
      </c>
      <c r="K1835" t="s">
        <v>5268</v>
      </c>
      <c r="L1835" s="1">
        <v>46050</v>
      </c>
      <c r="M1835" t="s">
        <v>3584</v>
      </c>
      <c r="N1835" t="s">
        <v>1</v>
      </c>
      <c r="O1835" t="s">
        <v>0</v>
      </c>
      <c r="P1835" t="s">
        <v>3585</v>
      </c>
      <c r="Q1835" t="s">
        <v>3586</v>
      </c>
      <c r="R1835" s="2">
        <v>800000</v>
      </c>
      <c r="S1835" s="37">
        <f>Tabla1[[#This Row],[Valor total]]/'T.C.'!$B$3</f>
        <v>863.996198416727</v>
      </c>
      <c r="T1835" t="s">
        <v>6</v>
      </c>
      <c r="U1835" t="s">
        <v>3</v>
      </c>
    </row>
    <row r="1836" spans="1:21" x14ac:dyDescent="0.25">
      <c r="A1836" t="s">
        <v>96</v>
      </c>
      <c r="B1836" t="str">
        <f>LEFT(Tabla1[[#This Row],[Organización compras]],2)</f>
        <v>CL</v>
      </c>
      <c r="C1836" t="s">
        <v>339</v>
      </c>
      <c r="D1836">
        <v>602</v>
      </c>
      <c r="E1836" t="str">
        <f>VLOOKUP(Tabla1[[#This Row],[Grupo de compras]],'Grupo compras'!$A$1:$B$115,2,FALSE)</f>
        <v>CL Ops Mall</v>
      </c>
      <c r="F1836" t="s">
        <v>20</v>
      </c>
      <c r="G1836" t="str">
        <f>LEFT(Tabla1[[#This Row],[Solicitud de pedido]],2)</f>
        <v>12</v>
      </c>
      <c r="H1836" t="s">
        <v>5269</v>
      </c>
      <c r="I1836" t="s">
        <v>88</v>
      </c>
      <c r="J1836" t="s">
        <v>5270</v>
      </c>
      <c r="K1836" t="s">
        <v>5271</v>
      </c>
      <c r="L1836" s="1">
        <v>46078</v>
      </c>
      <c r="M1836" t="s">
        <v>21</v>
      </c>
      <c r="N1836" t="s">
        <v>1</v>
      </c>
      <c r="O1836" t="s">
        <v>0</v>
      </c>
      <c r="P1836" t="s">
        <v>1886</v>
      </c>
      <c r="Q1836" t="s">
        <v>1887</v>
      </c>
      <c r="R1836" s="2">
        <v>800000</v>
      </c>
      <c r="S1836" s="37">
        <f>Tabla1[[#This Row],[Valor total]]/'T.C.'!$B$3</f>
        <v>863.996198416727</v>
      </c>
      <c r="T1836" t="s">
        <v>6</v>
      </c>
      <c r="U1836" t="s">
        <v>3</v>
      </c>
    </row>
    <row r="1837" spans="1:21" x14ac:dyDescent="0.25">
      <c r="A1837" t="s">
        <v>12</v>
      </c>
      <c r="B1837" t="str">
        <f>LEFT(Tabla1[[#This Row],[Organización compras]],2)</f>
        <v>PE</v>
      </c>
      <c r="C1837" t="s">
        <v>340</v>
      </c>
      <c r="D1837">
        <v>804</v>
      </c>
      <c r="E1837" t="str">
        <f>VLOOKUP(Tabla1[[#This Row],[Grupo de compras]],'Grupo compras'!$A$1:$B$115,2,FALSE)</f>
        <v>PE Marketing Mall</v>
      </c>
      <c r="F1837" t="s">
        <v>1158</v>
      </c>
      <c r="G1837" t="str">
        <f>LEFT(Tabla1[[#This Row],[Solicitud de pedido]],2)</f>
        <v>12</v>
      </c>
      <c r="H1837" t="s">
        <v>5272</v>
      </c>
      <c r="I1837" t="s">
        <v>88</v>
      </c>
      <c r="J1837" t="s">
        <v>5273</v>
      </c>
      <c r="K1837" t="s">
        <v>5274</v>
      </c>
      <c r="L1837" s="1">
        <v>46038</v>
      </c>
      <c r="M1837" t="s">
        <v>14</v>
      </c>
      <c r="N1837" t="s">
        <v>1</v>
      </c>
      <c r="O1837" t="s">
        <v>67</v>
      </c>
      <c r="P1837" t="s">
        <v>5275</v>
      </c>
      <c r="Q1837" t="s">
        <v>5276</v>
      </c>
      <c r="R1837" s="2">
        <v>2980</v>
      </c>
      <c r="S1837" s="37">
        <f>Tabla1[[#This Row],[Valor total]]/'T.C.'!$B$2</f>
        <v>863.76811594202889</v>
      </c>
      <c r="T1837" t="s">
        <v>2</v>
      </c>
      <c r="U1837" t="s">
        <v>3</v>
      </c>
    </row>
    <row r="1838" spans="1:21" x14ac:dyDescent="0.25">
      <c r="A1838" t="s">
        <v>925</v>
      </c>
      <c r="B1838" t="str">
        <f>LEFT(Tabla1[[#This Row],[Organización compras]],2)</f>
        <v>PE</v>
      </c>
      <c r="C1838" t="s">
        <v>340</v>
      </c>
      <c r="D1838">
        <v>803</v>
      </c>
      <c r="E1838" t="str">
        <f>VLOOKUP(Tabla1[[#This Row],[Grupo de compras]],'Grupo compras'!$A$1:$B$115,2,FALSE)</f>
        <v>PE Ops Out/Strips</v>
      </c>
      <c r="F1838" t="s">
        <v>926</v>
      </c>
      <c r="G1838" t="str">
        <f>LEFT(Tabla1[[#This Row],[Solicitud de pedido]],2)</f>
        <v>12</v>
      </c>
      <c r="H1838" t="s">
        <v>5277</v>
      </c>
      <c r="I1838" t="s">
        <v>88</v>
      </c>
      <c r="J1838" t="s">
        <v>5278</v>
      </c>
      <c r="K1838" t="s">
        <v>5279</v>
      </c>
      <c r="L1838" s="1">
        <v>46064</v>
      </c>
      <c r="M1838" t="s">
        <v>930</v>
      </c>
      <c r="N1838" t="s">
        <v>1</v>
      </c>
      <c r="O1838" t="s">
        <v>0</v>
      </c>
      <c r="P1838" t="s">
        <v>1011</v>
      </c>
      <c r="Q1838" t="s">
        <v>1012</v>
      </c>
      <c r="R1838" s="2">
        <v>2980</v>
      </c>
      <c r="S1838" s="37">
        <f>Tabla1[[#This Row],[Valor total]]/'T.C.'!$B$2</f>
        <v>863.76811594202889</v>
      </c>
      <c r="T1838" t="s">
        <v>2</v>
      </c>
      <c r="U1838" t="s">
        <v>3</v>
      </c>
    </row>
    <row r="1839" spans="1:21" x14ac:dyDescent="0.25">
      <c r="A1839" t="s">
        <v>763</v>
      </c>
      <c r="B1839" t="str">
        <f>LEFT(Tabla1[[#This Row],[Organización compras]],2)</f>
        <v>CL</v>
      </c>
      <c r="C1839" t="s">
        <v>339</v>
      </c>
      <c r="D1839">
        <v>604</v>
      </c>
      <c r="E1839" t="str">
        <f>VLOOKUP(Tabla1[[#This Row],[Grupo de compras]],'Grupo compras'!$A$1:$B$115,2,FALSE)</f>
        <v>CL Marketing Mall</v>
      </c>
      <c r="F1839" t="s">
        <v>3765</v>
      </c>
      <c r="G1839" t="str">
        <f>LEFT(Tabla1[[#This Row],[Solicitud de pedido]],2)</f>
        <v>12</v>
      </c>
      <c r="H1839" t="s">
        <v>5280</v>
      </c>
      <c r="I1839" t="s">
        <v>88</v>
      </c>
      <c r="J1839" t="s">
        <v>5281</v>
      </c>
      <c r="K1839" t="s">
        <v>5282</v>
      </c>
      <c r="L1839" s="1">
        <v>46037</v>
      </c>
      <c r="M1839" t="s">
        <v>1054</v>
      </c>
      <c r="N1839" t="s">
        <v>1</v>
      </c>
      <c r="O1839" t="s">
        <v>0</v>
      </c>
      <c r="P1839" t="s">
        <v>1589</v>
      </c>
      <c r="Q1839" t="s">
        <v>1590</v>
      </c>
      <c r="R1839" s="2">
        <v>798000</v>
      </c>
      <c r="S1839" s="37">
        <f>Tabla1[[#This Row],[Valor total]]/'T.C.'!$B$3</f>
        <v>861.83620792068518</v>
      </c>
      <c r="T1839" t="s">
        <v>6</v>
      </c>
      <c r="U1839" t="s">
        <v>3</v>
      </c>
    </row>
    <row r="1840" spans="1:21" x14ac:dyDescent="0.25">
      <c r="A1840" t="s">
        <v>3346</v>
      </c>
      <c r="B1840" t="str">
        <f>LEFT(Tabla1[[#This Row],[Organización compras]],2)</f>
        <v>PE</v>
      </c>
      <c r="C1840" t="s">
        <v>681</v>
      </c>
      <c r="D1840">
        <v>804</v>
      </c>
      <c r="E1840" t="str">
        <f>VLOOKUP(Tabla1[[#This Row],[Grupo de compras]],'Grupo compras'!$A$1:$B$115,2,FALSE)</f>
        <v>PE Marketing Mall</v>
      </c>
      <c r="F1840" t="s">
        <v>2454</v>
      </c>
      <c r="G1840" t="str">
        <f>LEFT(Tabla1[[#This Row],[Solicitud de pedido]],2)</f>
        <v>12</v>
      </c>
      <c r="H1840" t="s">
        <v>5283</v>
      </c>
      <c r="I1840" t="s">
        <v>88</v>
      </c>
      <c r="J1840" t="s">
        <v>5284</v>
      </c>
      <c r="K1840" t="s">
        <v>5285</v>
      </c>
      <c r="L1840" s="1">
        <v>46038</v>
      </c>
      <c r="M1840" t="s">
        <v>819</v>
      </c>
      <c r="N1840" t="s">
        <v>1</v>
      </c>
      <c r="O1840" t="s">
        <v>0</v>
      </c>
      <c r="P1840" t="s">
        <v>2596</v>
      </c>
      <c r="Q1840" t="s">
        <v>2597</v>
      </c>
      <c r="R1840" s="2">
        <v>2970</v>
      </c>
      <c r="S1840" s="37">
        <f>Tabla1[[#This Row],[Valor total]]/'T.C.'!$B$2</f>
        <v>860.86956521739125</v>
      </c>
      <c r="T1840" t="s">
        <v>2</v>
      </c>
      <c r="U1840" t="s">
        <v>3</v>
      </c>
    </row>
    <row r="1841" spans="1:21" x14ac:dyDescent="0.25">
      <c r="A1841" t="s">
        <v>1239</v>
      </c>
      <c r="B1841" t="str">
        <f>LEFT(Tabla1[[#This Row],[Organización compras]],2)</f>
        <v>PE</v>
      </c>
      <c r="C1841" t="s">
        <v>340</v>
      </c>
      <c r="D1841">
        <v>804</v>
      </c>
      <c r="E1841" t="str">
        <f>VLOOKUP(Tabla1[[#This Row],[Grupo de compras]],'Grupo compras'!$A$1:$B$115,2,FALSE)</f>
        <v>PE Marketing Mall</v>
      </c>
      <c r="F1841" t="s">
        <v>2454</v>
      </c>
      <c r="G1841" t="str">
        <f>LEFT(Tabla1[[#This Row],[Solicitud de pedido]],2)</f>
        <v>12</v>
      </c>
      <c r="H1841" t="s">
        <v>5286</v>
      </c>
      <c r="I1841" t="s">
        <v>88</v>
      </c>
      <c r="J1841" t="s">
        <v>5287</v>
      </c>
      <c r="K1841" t="s">
        <v>5288</v>
      </c>
      <c r="L1841" s="1">
        <v>46072</v>
      </c>
      <c r="M1841" t="s">
        <v>485</v>
      </c>
      <c r="N1841" t="s">
        <v>1</v>
      </c>
      <c r="O1841" t="s">
        <v>0</v>
      </c>
      <c r="P1841" t="s">
        <v>4285</v>
      </c>
      <c r="Q1841" t="s">
        <v>4286</v>
      </c>
      <c r="R1841" s="2">
        <v>2970</v>
      </c>
      <c r="S1841" s="37">
        <f>Tabla1[[#This Row],[Valor total]]/'T.C.'!$B$2</f>
        <v>860.86956521739125</v>
      </c>
      <c r="T1841" t="s">
        <v>2</v>
      </c>
      <c r="U1841" t="s">
        <v>3</v>
      </c>
    </row>
    <row r="1842" spans="1:21" x14ac:dyDescent="0.25">
      <c r="A1842" t="s">
        <v>925</v>
      </c>
      <c r="B1842" t="str">
        <f>LEFT(Tabla1[[#This Row],[Organización compras]],2)</f>
        <v>PE</v>
      </c>
      <c r="C1842" t="s">
        <v>340</v>
      </c>
      <c r="D1842">
        <v>803</v>
      </c>
      <c r="E1842" t="str">
        <f>VLOOKUP(Tabla1[[#This Row],[Grupo de compras]],'Grupo compras'!$A$1:$B$115,2,FALSE)</f>
        <v>PE Ops Out/Strips</v>
      </c>
      <c r="F1842" t="s">
        <v>1453</v>
      </c>
      <c r="G1842" t="str">
        <f>LEFT(Tabla1[[#This Row],[Solicitud de pedido]],2)</f>
        <v>12</v>
      </c>
      <c r="H1842" t="s">
        <v>5289</v>
      </c>
      <c r="I1842" t="s">
        <v>88</v>
      </c>
      <c r="J1842" t="s">
        <v>5290</v>
      </c>
      <c r="K1842" t="s">
        <v>5291</v>
      </c>
      <c r="L1842" s="1">
        <v>46057</v>
      </c>
      <c r="M1842" t="s">
        <v>1453</v>
      </c>
      <c r="N1842" t="s">
        <v>1</v>
      </c>
      <c r="O1842" t="s">
        <v>0</v>
      </c>
      <c r="P1842" t="s">
        <v>2571</v>
      </c>
      <c r="Q1842" t="s">
        <v>2572</v>
      </c>
      <c r="R1842" s="2">
        <v>2965.81</v>
      </c>
      <c r="S1842" s="37">
        <f>Tabla1[[#This Row],[Valor total]]/'T.C.'!$B$2</f>
        <v>859.65507246376808</v>
      </c>
      <c r="T1842" t="s">
        <v>2</v>
      </c>
      <c r="U1842" t="s">
        <v>3</v>
      </c>
    </row>
    <row r="1843" spans="1:21" x14ac:dyDescent="0.25">
      <c r="A1843" t="s">
        <v>696</v>
      </c>
      <c r="B1843" t="str">
        <f>LEFT(Tabla1[[#This Row],[Organización compras]],2)</f>
        <v>PE</v>
      </c>
      <c r="C1843" t="s">
        <v>681</v>
      </c>
      <c r="D1843">
        <v>803</v>
      </c>
      <c r="E1843" t="str">
        <f>VLOOKUP(Tabla1[[#This Row],[Grupo de compras]],'Grupo compras'!$A$1:$B$115,2,FALSE)</f>
        <v>PE Ops Out/Strips</v>
      </c>
      <c r="F1843" t="s">
        <v>2857</v>
      </c>
      <c r="G1843" t="str">
        <f>LEFT(Tabla1[[#This Row],[Solicitud de pedido]],2)</f>
        <v>12</v>
      </c>
      <c r="H1843" t="s">
        <v>5292</v>
      </c>
      <c r="I1843" t="s">
        <v>88</v>
      </c>
      <c r="J1843" t="s">
        <v>5293</v>
      </c>
      <c r="K1843" t="s">
        <v>5294</v>
      </c>
      <c r="L1843" s="1">
        <v>46048</v>
      </c>
      <c r="M1843" t="s">
        <v>2857</v>
      </c>
      <c r="N1843" t="s">
        <v>1</v>
      </c>
      <c r="O1843" t="s">
        <v>0</v>
      </c>
      <c r="P1843" t="s">
        <v>5131</v>
      </c>
      <c r="Q1843" t="s">
        <v>5132</v>
      </c>
      <c r="R1843" s="2">
        <v>2965.05</v>
      </c>
      <c r="S1843" s="37">
        <f>Tabla1[[#This Row],[Valor total]]/'T.C.'!$B$2</f>
        <v>859.43478260869563</v>
      </c>
      <c r="T1843" t="s">
        <v>2</v>
      </c>
      <c r="U1843" t="s">
        <v>3</v>
      </c>
    </row>
    <row r="1844" spans="1:21" x14ac:dyDescent="0.25">
      <c r="A1844" t="s">
        <v>2091</v>
      </c>
      <c r="B1844" t="str">
        <f>LEFT(Tabla1[[#This Row],[Organización compras]],2)</f>
        <v>PE</v>
      </c>
      <c r="C1844" t="s">
        <v>681</v>
      </c>
      <c r="D1844">
        <v>803</v>
      </c>
      <c r="E1844" t="str">
        <f>VLOOKUP(Tabla1[[#This Row],[Grupo de compras]],'Grupo compras'!$A$1:$B$115,2,FALSE)</f>
        <v>PE Ops Out/Strips</v>
      </c>
      <c r="F1844" t="s">
        <v>2857</v>
      </c>
      <c r="G1844" t="str">
        <f>LEFT(Tabla1[[#This Row],[Solicitud de pedido]],2)</f>
        <v>12</v>
      </c>
      <c r="H1844" t="s">
        <v>5295</v>
      </c>
      <c r="I1844" t="s">
        <v>88</v>
      </c>
      <c r="J1844" t="s">
        <v>5296</v>
      </c>
      <c r="K1844" t="s">
        <v>5297</v>
      </c>
      <c r="L1844" s="1">
        <v>46056</v>
      </c>
      <c r="M1844" t="s">
        <v>2857</v>
      </c>
      <c r="N1844" t="s">
        <v>1</v>
      </c>
      <c r="O1844" t="s">
        <v>0</v>
      </c>
      <c r="P1844" t="s">
        <v>5131</v>
      </c>
      <c r="Q1844" t="s">
        <v>5132</v>
      </c>
      <c r="R1844" s="2">
        <v>2965.05</v>
      </c>
      <c r="S1844" s="37">
        <f>Tabla1[[#This Row],[Valor total]]/'T.C.'!$B$2</f>
        <v>859.43478260869563</v>
      </c>
      <c r="T1844" t="s">
        <v>2</v>
      </c>
      <c r="U1844" t="s">
        <v>3</v>
      </c>
    </row>
    <row r="1845" spans="1:21" x14ac:dyDescent="0.25">
      <c r="A1845" t="s">
        <v>50</v>
      </c>
      <c r="B1845" t="str">
        <f>LEFT(Tabla1[[#This Row],[Organización compras]],2)</f>
        <v>CL</v>
      </c>
      <c r="C1845" t="s">
        <v>339</v>
      </c>
      <c r="D1845">
        <v>602</v>
      </c>
      <c r="E1845" t="str">
        <f>VLOOKUP(Tabla1[[#This Row],[Grupo de compras]],'Grupo compras'!$A$1:$B$115,2,FALSE)</f>
        <v>CL Ops Mall</v>
      </c>
      <c r="F1845" t="s">
        <v>51</v>
      </c>
      <c r="G1845" t="str">
        <f>LEFT(Tabla1[[#This Row],[Solicitud de pedido]],2)</f>
        <v>12</v>
      </c>
      <c r="H1845" t="s">
        <v>5298</v>
      </c>
      <c r="I1845" t="s">
        <v>88</v>
      </c>
      <c r="J1845" t="s">
        <v>5299</v>
      </c>
      <c r="K1845" t="s">
        <v>5300</v>
      </c>
      <c r="L1845" s="1">
        <v>46056</v>
      </c>
      <c r="M1845" t="s">
        <v>52</v>
      </c>
      <c r="N1845" t="s">
        <v>1</v>
      </c>
      <c r="O1845" t="s">
        <v>0</v>
      </c>
      <c r="P1845" t="s">
        <v>41</v>
      </c>
      <c r="Q1845" t="s">
        <v>42</v>
      </c>
      <c r="R1845" s="2">
        <v>794635</v>
      </c>
      <c r="S1845" s="37">
        <f>Tabla1[[#This Row],[Valor total]]/'T.C.'!$B$3</f>
        <v>858.20202391109478</v>
      </c>
      <c r="T1845" t="s">
        <v>6</v>
      </c>
      <c r="U1845" t="s">
        <v>3</v>
      </c>
    </row>
    <row r="1846" spans="1:21" x14ac:dyDescent="0.25">
      <c r="A1846" t="s">
        <v>50</v>
      </c>
      <c r="B1846" t="str">
        <f>LEFT(Tabla1[[#This Row],[Organización compras]],2)</f>
        <v>CL</v>
      </c>
      <c r="C1846" t="s">
        <v>339</v>
      </c>
      <c r="D1846">
        <v>602</v>
      </c>
      <c r="E1846" t="str">
        <f>VLOOKUP(Tabla1[[#This Row],[Grupo de compras]],'Grupo compras'!$A$1:$B$115,2,FALSE)</f>
        <v>CL Ops Mall</v>
      </c>
      <c r="F1846" t="s">
        <v>51</v>
      </c>
      <c r="G1846" t="str">
        <f>LEFT(Tabla1[[#This Row],[Solicitud de pedido]],2)</f>
        <v>12</v>
      </c>
      <c r="H1846" t="s">
        <v>5301</v>
      </c>
      <c r="I1846" t="s">
        <v>88</v>
      </c>
      <c r="J1846" t="s">
        <v>5302</v>
      </c>
      <c r="K1846" t="s">
        <v>5303</v>
      </c>
      <c r="L1846" s="1">
        <v>46056</v>
      </c>
      <c r="M1846" t="s">
        <v>52</v>
      </c>
      <c r="N1846" t="s">
        <v>1</v>
      </c>
      <c r="O1846" t="s">
        <v>0</v>
      </c>
      <c r="P1846" t="s">
        <v>41</v>
      </c>
      <c r="Q1846" t="s">
        <v>42</v>
      </c>
      <c r="R1846" s="2">
        <v>793868</v>
      </c>
      <c r="S1846" s="37">
        <f>Tabla1[[#This Row],[Valor total]]/'T.C.'!$B$3</f>
        <v>857.37366755586277</v>
      </c>
      <c r="T1846" t="s">
        <v>6</v>
      </c>
      <c r="U1846" t="s">
        <v>3</v>
      </c>
    </row>
    <row r="1847" spans="1:21" x14ac:dyDescent="0.25">
      <c r="A1847" t="s">
        <v>64</v>
      </c>
      <c r="B1847" t="str">
        <f>LEFT(Tabla1[[#This Row],[Organización compras]],2)</f>
        <v>CO</v>
      </c>
      <c r="C1847" t="s">
        <v>338</v>
      </c>
      <c r="D1847">
        <v>704</v>
      </c>
      <c r="E1847" t="str">
        <f>VLOOKUP(Tabla1[[#This Row],[Grupo de compras]],'Grupo compras'!$A$1:$B$115,2,FALSE)</f>
        <v>CO Mktg Mall</v>
      </c>
      <c r="F1847" t="s">
        <v>65</v>
      </c>
      <c r="G1847" t="str">
        <f>LEFT(Tabla1[[#This Row],[Solicitud de pedido]],2)</f>
        <v>12</v>
      </c>
      <c r="H1847" t="s">
        <v>5304</v>
      </c>
      <c r="I1847" t="s">
        <v>88</v>
      </c>
      <c r="J1847" t="s">
        <v>5305</v>
      </c>
      <c r="K1847" t="s">
        <v>5306</v>
      </c>
      <c r="L1847" s="1">
        <v>46041</v>
      </c>
      <c r="M1847" t="s">
        <v>66</v>
      </c>
      <c r="N1847" t="s">
        <v>1</v>
      </c>
      <c r="O1847" t="s">
        <v>67</v>
      </c>
      <c r="P1847" t="s">
        <v>5307</v>
      </c>
      <c r="Q1847" t="s">
        <v>5308</v>
      </c>
      <c r="R1847" s="2">
        <v>3151000</v>
      </c>
      <c r="S1847" s="37">
        <f>Tabla1[[#This Row],[Valor total]]/'T.C.'!$B$5</f>
        <v>856.71560630777594</v>
      </c>
      <c r="T1847" t="s">
        <v>18</v>
      </c>
      <c r="U1847" t="s">
        <v>3</v>
      </c>
    </row>
    <row r="1848" spans="1:21" x14ac:dyDescent="0.25">
      <c r="A1848" t="s">
        <v>50</v>
      </c>
      <c r="B1848" t="str">
        <f>LEFT(Tabla1[[#This Row],[Organización compras]],2)</f>
        <v>CL</v>
      </c>
      <c r="C1848" t="s">
        <v>339</v>
      </c>
      <c r="D1848">
        <v>602</v>
      </c>
      <c r="E1848" t="str">
        <f>VLOOKUP(Tabla1[[#This Row],[Grupo de compras]],'Grupo compras'!$A$1:$B$115,2,FALSE)</f>
        <v>CL Ops Mall</v>
      </c>
      <c r="F1848" t="s">
        <v>51</v>
      </c>
      <c r="G1848" t="str">
        <f>LEFT(Tabla1[[#This Row],[Solicitud de pedido]],2)</f>
        <v>12</v>
      </c>
      <c r="H1848" t="s">
        <v>5309</v>
      </c>
      <c r="I1848" t="s">
        <v>88</v>
      </c>
      <c r="J1848" t="s">
        <v>5310</v>
      </c>
      <c r="K1848" t="s">
        <v>5311</v>
      </c>
      <c r="L1848" s="1">
        <v>46056</v>
      </c>
      <c r="M1848" t="s">
        <v>52</v>
      </c>
      <c r="N1848" t="s">
        <v>1</v>
      </c>
      <c r="O1848" t="s">
        <v>0</v>
      </c>
      <c r="P1848" t="s">
        <v>41</v>
      </c>
      <c r="Q1848" t="s">
        <v>42</v>
      </c>
      <c r="R1848" s="2">
        <v>793102</v>
      </c>
      <c r="S1848" s="37">
        <f>Tabla1[[#This Row],[Valor total]]/'T.C.'!$B$3</f>
        <v>856.54639119587875</v>
      </c>
      <c r="T1848" t="s">
        <v>6</v>
      </c>
      <c r="U1848" t="s">
        <v>3</v>
      </c>
    </row>
    <row r="1849" spans="1:21" x14ac:dyDescent="0.25">
      <c r="A1849" t="s">
        <v>64</v>
      </c>
      <c r="B1849" t="str">
        <f>LEFT(Tabla1[[#This Row],[Organización compras]],2)</f>
        <v>CO</v>
      </c>
      <c r="C1849" t="s">
        <v>338</v>
      </c>
      <c r="D1849">
        <v>704</v>
      </c>
      <c r="E1849" t="str">
        <f>VLOOKUP(Tabla1[[#This Row],[Grupo de compras]],'Grupo compras'!$A$1:$B$115,2,FALSE)</f>
        <v>CO Mktg Mall</v>
      </c>
      <c r="F1849" t="s">
        <v>65</v>
      </c>
      <c r="G1849" t="str">
        <f>LEFT(Tabla1[[#This Row],[Solicitud de pedido]],2)</f>
        <v>12</v>
      </c>
      <c r="H1849" t="s">
        <v>5312</v>
      </c>
      <c r="I1849" t="s">
        <v>88</v>
      </c>
      <c r="J1849" t="s">
        <v>5313</v>
      </c>
      <c r="K1849" t="s">
        <v>5314</v>
      </c>
      <c r="L1849" s="1">
        <v>46052</v>
      </c>
      <c r="M1849" t="s">
        <v>66</v>
      </c>
      <c r="N1849" t="s">
        <v>1</v>
      </c>
      <c r="O1849" t="s">
        <v>67</v>
      </c>
      <c r="P1849" t="s">
        <v>5315</v>
      </c>
      <c r="Q1849" t="s">
        <v>5316</v>
      </c>
      <c r="R1849" s="2">
        <v>3150000</v>
      </c>
      <c r="S1849" s="37">
        <f>Tabla1[[#This Row],[Valor total]]/'T.C.'!$B$5</f>
        <v>856.44371941272436</v>
      </c>
      <c r="T1849" t="s">
        <v>18</v>
      </c>
      <c r="U1849" t="s">
        <v>3</v>
      </c>
    </row>
    <row r="1850" spans="1:21" x14ac:dyDescent="0.25">
      <c r="A1850" t="s">
        <v>380</v>
      </c>
      <c r="B1850" t="str">
        <f>LEFT(Tabla1[[#This Row],[Organización compras]],2)</f>
        <v>PE</v>
      </c>
      <c r="C1850" t="s">
        <v>340</v>
      </c>
      <c r="D1850">
        <v>808</v>
      </c>
      <c r="E1850" t="str">
        <f>VLOOKUP(Tabla1[[#This Row],[Grupo de compras]],'Grupo compras'!$A$1:$B$115,2,FALSE)</f>
        <v>PE Área Legal</v>
      </c>
      <c r="F1850" t="s">
        <v>365</v>
      </c>
      <c r="G1850" t="str">
        <f>LEFT(Tabla1[[#This Row],[Solicitud de pedido]],2)</f>
        <v>12</v>
      </c>
      <c r="H1850" t="s">
        <v>5317</v>
      </c>
      <c r="I1850" t="s">
        <v>88</v>
      </c>
      <c r="J1850" t="s">
        <v>5318</v>
      </c>
      <c r="K1850" t="s">
        <v>5319</v>
      </c>
      <c r="L1850" s="1">
        <v>46070</v>
      </c>
      <c r="M1850" t="s">
        <v>485</v>
      </c>
      <c r="N1850" t="s">
        <v>1</v>
      </c>
      <c r="O1850" t="s">
        <v>0</v>
      </c>
      <c r="P1850" t="s">
        <v>769</v>
      </c>
      <c r="Q1850" t="s">
        <v>770</v>
      </c>
      <c r="R1850" s="2">
        <v>855.83</v>
      </c>
      <c r="S1850" s="37">
        <f>Tabla1[[#This Row],[Valor total]]</f>
        <v>855.83</v>
      </c>
      <c r="T1850" t="s">
        <v>662</v>
      </c>
      <c r="U1850" t="s">
        <v>3</v>
      </c>
    </row>
    <row r="1851" spans="1:21" x14ac:dyDescent="0.25">
      <c r="A1851" t="s">
        <v>717</v>
      </c>
      <c r="B1851" t="str">
        <f>LEFT(Tabla1[[#This Row],[Organización compras]],2)</f>
        <v>PE</v>
      </c>
      <c r="C1851" t="s">
        <v>340</v>
      </c>
      <c r="D1851">
        <v>801</v>
      </c>
      <c r="E1851" t="str">
        <f>VLOOKUP(Tabla1[[#This Row],[Grupo de compras]],'Grupo compras'!$A$1:$B$115,2,FALSE)</f>
        <v>PE Center Manager</v>
      </c>
      <c r="F1851" t="s">
        <v>1233</v>
      </c>
      <c r="G1851" t="str">
        <f>LEFT(Tabla1[[#This Row],[Solicitud de pedido]],2)</f>
        <v>12</v>
      </c>
      <c r="H1851" t="s">
        <v>5320</v>
      </c>
      <c r="I1851" t="s">
        <v>88</v>
      </c>
      <c r="J1851" t="s">
        <v>5321</v>
      </c>
      <c r="K1851" t="s">
        <v>5322</v>
      </c>
      <c r="L1851" s="1">
        <v>46076</v>
      </c>
      <c r="M1851" t="s">
        <v>819</v>
      </c>
      <c r="N1851" t="s">
        <v>1</v>
      </c>
      <c r="O1851" t="s">
        <v>0</v>
      </c>
      <c r="P1851" t="s">
        <v>1237</v>
      </c>
      <c r="Q1851" t="s">
        <v>1238</v>
      </c>
      <c r="R1851" s="2">
        <v>2949.91</v>
      </c>
      <c r="S1851" s="37">
        <f>Tabla1[[#This Row],[Valor total]]/'T.C.'!$B$2</f>
        <v>855.04637681159409</v>
      </c>
      <c r="T1851" t="s">
        <v>2</v>
      </c>
      <c r="U1851" t="s">
        <v>3</v>
      </c>
    </row>
    <row r="1852" spans="1:21" x14ac:dyDescent="0.25">
      <c r="A1852" t="s">
        <v>717</v>
      </c>
      <c r="B1852" t="str">
        <f>LEFT(Tabla1[[#This Row],[Organización compras]],2)</f>
        <v>PE</v>
      </c>
      <c r="C1852" t="s">
        <v>340</v>
      </c>
      <c r="D1852">
        <v>801</v>
      </c>
      <c r="E1852" t="str">
        <f>VLOOKUP(Tabla1[[#This Row],[Grupo de compras]],'Grupo compras'!$A$1:$B$115,2,FALSE)</f>
        <v>PE Center Manager</v>
      </c>
      <c r="F1852" t="s">
        <v>1233</v>
      </c>
      <c r="G1852" t="str">
        <f>LEFT(Tabla1[[#This Row],[Solicitud de pedido]],2)</f>
        <v>12</v>
      </c>
      <c r="H1852" t="s">
        <v>5323</v>
      </c>
      <c r="I1852" t="s">
        <v>88</v>
      </c>
      <c r="J1852" t="s">
        <v>5324</v>
      </c>
      <c r="K1852" t="s">
        <v>5325</v>
      </c>
      <c r="L1852" s="1">
        <v>46085</v>
      </c>
      <c r="M1852" t="s">
        <v>819</v>
      </c>
      <c r="N1852" t="s">
        <v>1</v>
      </c>
      <c r="O1852" t="s">
        <v>0</v>
      </c>
      <c r="P1852" t="s">
        <v>1237</v>
      </c>
      <c r="Q1852" t="s">
        <v>1238</v>
      </c>
      <c r="R1852" s="2">
        <v>2944.3</v>
      </c>
      <c r="S1852" s="37">
        <f>Tabla1[[#This Row],[Valor total]]/'T.C.'!$B$2</f>
        <v>853.4202898550725</v>
      </c>
      <c r="T1852" t="s">
        <v>2</v>
      </c>
      <c r="U1852" t="s">
        <v>3</v>
      </c>
    </row>
    <row r="1853" spans="1:21" x14ac:dyDescent="0.25">
      <c r="A1853" t="s">
        <v>19</v>
      </c>
      <c r="B1853" t="str">
        <f>LEFT(Tabla1[[#This Row],[Organización compras]],2)</f>
        <v>CL</v>
      </c>
      <c r="C1853" t="s">
        <v>339</v>
      </c>
      <c r="D1853">
        <v>602</v>
      </c>
      <c r="E1853" t="str">
        <f>VLOOKUP(Tabla1[[#This Row],[Grupo de compras]],'Grupo compras'!$A$1:$B$115,2,FALSE)</f>
        <v>CL Ops Mall</v>
      </c>
      <c r="F1853" t="s">
        <v>20</v>
      </c>
      <c r="G1853" t="str">
        <f>LEFT(Tabla1[[#This Row],[Solicitud de pedido]],2)</f>
        <v>12</v>
      </c>
      <c r="H1853" t="s">
        <v>5326</v>
      </c>
      <c r="I1853" t="s">
        <v>88</v>
      </c>
      <c r="J1853" t="s">
        <v>5327</v>
      </c>
      <c r="K1853" t="s">
        <v>5328</v>
      </c>
      <c r="L1853" s="1">
        <v>46065</v>
      </c>
      <c r="M1853" t="s">
        <v>21</v>
      </c>
      <c r="N1853" t="s">
        <v>1</v>
      </c>
      <c r="O1853" t="s">
        <v>0</v>
      </c>
      <c r="P1853" t="s">
        <v>94</v>
      </c>
      <c r="Q1853" t="s">
        <v>95</v>
      </c>
      <c r="R1853" s="2">
        <v>790000</v>
      </c>
      <c r="S1853" s="37">
        <f>Tabla1[[#This Row],[Valor total]]/'T.C.'!$B$3</f>
        <v>853.19624593651793</v>
      </c>
      <c r="T1853" t="s">
        <v>6</v>
      </c>
      <c r="U1853" t="s">
        <v>3</v>
      </c>
    </row>
    <row r="1854" spans="1:21" x14ac:dyDescent="0.25">
      <c r="A1854" t="s">
        <v>96</v>
      </c>
      <c r="B1854" t="str">
        <f>LEFT(Tabla1[[#This Row],[Organización compras]],2)</f>
        <v>CL</v>
      </c>
      <c r="C1854" t="s">
        <v>339</v>
      </c>
      <c r="D1854">
        <v>602</v>
      </c>
      <c r="E1854" t="str">
        <f>VLOOKUP(Tabla1[[#This Row],[Grupo de compras]],'Grupo compras'!$A$1:$B$115,2,FALSE)</f>
        <v>CL Ops Mall</v>
      </c>
      <c r="F1854" t="s">
        <v>2799</v>
      </c>
      <c r="G1854" t="str">
        <f>LEFT(Tabla1[[#This Row],[Solicitud de pedido]],2)</f>
        <v>12</v>
      </c>
      <c r="H1854" t="s">
        <v>5329</v>
      </c>
      <c r="I1854" t="s">
        <v>88</v>
      </c>
      <c r="J1854" t="s">
        <v>5330</v>
      </c>
      <c r="K1854" t="s">
        <v>5331</v>
      </c>
      <c r="L1854" s="1">
        <v>46078</v>
      </c>
      <c r="M1854" t="s">
        <v>1851</v>
      </c>
      <c r="N1854" t="s">
        <v>1</v>
      </c>
      <c r="O1854" t="s">
        <v>0</v>
      </c>
      <c r="P1854" t="s">
        <v>5055</v>
      </c>
      <c r="Q1854" t="s">
        <v>5056</v>
      </c>
      <c r="R1854" s="2">
        <v>790000</v>
      </c>
      <c r="S1854" s="37">
        <f>Tabla1[[#This Row],[Valor total]]/'T.C.'!$B$3</f>
        <v>853.19624593651793</v>
      </c>
      <c r="T1854" t="s">
        <v>6</v>
      </c>
      <c r="U1854" t="s">
        <v>3</v>
      </c>
    </row>
    <row r="1855" spans="1:21" x14ac:dyDescent="0.25">
      <c r="A1855" t="s">
        <v>751</v>
      </c>
      <c r="B1855" t="str">
        <f>LEFT(Tabla1[[#This Row],[Organización compras]],2)</f>
        <v>PE</v>
      </c>
      <c r="C1855" t="s">
        <v>340</v>
      </c>
      <c r="D1855">
        <v>816</v>
      </c>
      <c r="E1855" t="str">
        <f>VLOOKUP(Tabla1[[#This Row],[Grupo de compras]],'Grupo compras'!$A$1:$B$115,2,FALSE)</f>
        <v>PE Sgcia Infra</v>
      </c>
      <c r="F1855" t="s">
        <v>354</v>
      </c>
      <c r="G1855" t="str">
        <f>LEFT(Tabla1[[#This Row],[Solicitud de pedido]],2)</f>
        <v>12</v>
      </c>
      <c r="H1855" t="s">
        <v>5332</v>
      </c>
      <c r="I1855" t="s">
        <v>88</v>
      </c>
      <c r="J1855" t="s">
        <v>5333</v>
      </c>
      <c r="K1855" t="s">
        <v>5334</v>
      </c>
      <c r="L1855" s="1">
        <v>46030</v>
      </c>
      <c r="M1855" t="s">
        <v>400</v>
      </c>
      <c r="N1855" t="s">
        <v>1</v>
      </c>
      <c r="O1855" t="s">
        <v>5</v>
      </c>
      <c r="P1855" t="s">
        <v>5335</v>
      </c>
      <c r="Q1855" t="s">
        <v>5336</v>
      </c>
      <c r="R1855" s="2">
        <v>2941.6</v>
      </c>
      <c r="S1855" s="37">
        <f>Tabla1[[#This Row],[Valor total]]/'T.C.'!$B$2</f>
        <v>852.63768115942025</v>
      </c>
      <c r="T1855" t="s">
        <v>2</v>
      </c>
      <c r="U1855" t="s">
        <v>3</v>
      </c>
    </row>
    <row r="1856" spans="1:21" x14ac:dyDescent="0.25">
      <c r="A1856" t="s">
        <v>1239</v>
      </c>
      <c r="B1856" t="str">
        <f>LEFT(Tabla1[[#This Row],[Organización compras]],2)</f>
        <v>PE</v>
      </c>
      <c r="C1856" t="s">
        <v>340</v>
      </c>
      <c r="D1856">
        <v>802</v>
      </c>
      <c r="E1856" t="str">
        <f>VLOOKUP(Tabla1[[#This Row],[Grupo de compras]],'Grupo compras'!$A$1:$B$115,2,FALSE)</f>
        <v>PE Ops Mall</v>
      </c>
      <c r="F1856" t="s">
        <v>884</v>
      </c>
      <c r="G1856" t="str">
        <f>LEFT(Tabla1[[#This Row],[Solicitud de pedido]],2)</f>
        <v>12</v>
      </c>
      <c r="H1856" t="s">
        <v>5337</v>
      </c>
      <c r="I1856" t="s">
        <v>88</v>
      </c>
      <c r="J1856" t="s">
        <v>5338</v>
      </c>
      <c r="K1856" t="s">
        <v>5339</v>
      </c>
      <c r="L1856" s="1">
        <v>46079</v>
      </c>
      <c r="M1856" t="s">
        <v>400</v>
      </c>
      <c r="N1856" t="s">
        <v>1</v>
      </c>
      <c r="O1856" t="s">
        <v>0</v>
      </c>
      <c r="P1856" t="s">
        <v>2825</v>
      </c>
      <c r="Q1856" t="s">
        <v>2826</v>
      </c>
      <c r="R1856" s="2">
        <v>2940</v>
      </c>
      <c r="S1856" s="37">
        <f>Tabla1[[#This Row],[Valor total]]/'T.C.'!$B$2</f>
        <v>852.17391304347825</v>
      </c>
      <c r="T1856" t="s">
        <v>2</v>
      </c>
      <c r="U1856" t="s">
        <v>3</v>
      </c>
    </row>
    <row r="1857" spans="1:21" x14ac:dyDescent="0.25">
      <c r="A1857" t="s">
        <v>17</v>
      </c>
      <c r="B1857" t="str">
        <f>LEFT(Tabla1[[#This Row],[Organización compras]],2)</f>
        <v>CO</v>
      </c>
      <c r="C1857" t="s">
        <v>338</v>
      </c>
      <c r="D1857">
        <v>710</v>
      </c>
      <c r="E1857" t="str">
        <f>VLOOKUP(Tabla1[[#This Row],[Grupo de compras]],'Grupo compras'!$A$1:$B$115,2,FALSE)</f>
        <v>CO Sgcia Personas</v>
      </c>
      <c r="F1857" t="s">
        <v>1200</v>
      </c>
      <c r="G1857" t="str">
        <f>LEFT(Tabla1[[#This Row],[Solicitud de pedido]],2)</f>
        <v>12</v>
      </c>
      <c r="H1857" t="s">
        <v>5340</v>
      </c>
      <c r="I1857" t="s">
        <v>88</v>
      </c>
      <c r="J1857" t="s">
        <v>5341</v>
      </c>
      <c r="K1857" t="s">
        <v>5342</v>
      </c>
      <c r="L1857" s="1">
        <v>46035</v>
      </c>
      <c r="M1857" t="s">
        <v>706</v>
      </c>
      <c r="N1857" t="s">
        <v>1</v>
      </c>
      <c r="O1857" t="s">
        <v>0</v>
      </c>
      <c r="P1857" t="s">
        <v>5343</v>
      </c>
      <c r="Q1857" t="s">
        <v>5344</v>
      </c>
      <c r="R1857" s="2">
        <v>3130000</v>
      </c>
      <c r="S1857" s="37">
        <f>Tabla1[[#This Row],[Valor total]]/'T.C.'!$B$5</f>
        <v>851.00598151169118</v>
      </c>
      <c r="T1857" t="s">
        <v>18</v>
      </c>
      <c r="U1857" t="s">
        <v>3</v>
      </c>
    </row>
    <row r="1858" spans="1:21" x14ac:dyDescent="0.25">
      <c r="A1858" t="s">
        <v>1498</v>
      </c>
      <c r="B1858" t="str">
        <f>LEFT(Tabla1[[#This Row],[Organización compras]],2)</f>
        <v>PE</v>
      </c>
      <c r="C1858" t="s">
        <v>340</v>
      </c>
      <c r="D1858">
        <v>803</v>
      </c>
      <c r="E1858" t="str">
        <f>VLOOKUP(Tabla1[[#This Row],[Grupo de compras]],'Grupo compras'!$A$1:$B$115,2,FALSE)</f>
        <v>PE Ops Out/Strips</v>
      </c>
      <c r="F1858" t="s">
        <v>926</v>
      </c>
      <c r="G1858" t="str">
        <f>LEFT(Tabla1[[#This Row],[Solicitud de pedido]],2)</f>
        <v>12</v>
      </c>
      <c r="H1858" t="s">
        <v>5345</v>
      </c>
      <c r="I1858" t="s">
        <v>88</v>
      </c>
      <c r="J1858" t="s">
        <v>5346</v>
      </c>
      <c r="K1858" t="s">
        <v>5347</v>
      </c>
      <c r="L1858" s="1">
        <v>46044</v>
      </c>
      <c r="M1858" t="s">
        <v>930</v>
      </c>
      <c r="N1858" t="s">
        <v>1</v>
      </c>
      <c r="O1858" t="s">
        <v>0</v>
      </c>
      <c r="P1858" t="s">
        <v>5348</v>
      </c>
      <c r="Q1858" t="s">
        <v>5349</v>
      </c>
      <c r="R1858" s="2">
        <v>848</v>
      </c>
      <c r="S1858" s="37">
        <f>Tabla1[[#This Row],[Valor total]]</f>
        <v>848</v>
      </c>
      <c r="T1858" t="s">
        <v>662</v>
      </c>
      <c r="U1858" t="s">
        <v>3</v>
      </c>
    </row>
    <row r="1859" spans="1:21" x14ac:dyDescent="0.25">
      <c r="A1859" t="s">
        <v>1498</v>
      </c>
      <c r="B1859" t="str">
        <f>LEFT(Tabla1[[#This Row],[Organización compras]],2)</f>
        <v>PE</v>
      </c>
      <c r="C1859" t="s">
        <v>340</v>
      </c>
      <c r="D1859">
        <v>803</v>
      </c>
      <c r="E1859" t="str">
        <f>VLOOKUP(Tabla1[[#This Row],[Grupo de compras]],'Grupo compras'!$A$1:$B$115,2,FALSE)</f>
        <v>PE Ops Out/Strips</v>
      </c>
      <c r="F1859" t="s">
        <v>926</v>
      </c>
      <c r="G1859" t="str">
        <f>LEFT(Tabla1[[#This Row],[Solicitud de pedido]],2)</f>
        <v>12</v>
      </c>
      <c r="H1859" t="s">
        <v>5350</v>
      </c>
      <c r="I1859" t="s">
        <v>88</v>
      </c>
      <c r="J1859" t="s">
        <v>5351</v>
      </c>
      <c r="K1859" t="s">
        <v>5352</v>
      </c>
      <c r="L1859" s="1">
        <v>46043</v>
      </c>
      <c r="M1859" t="s">
        <v>930</v>
      </c>
      <c r="N1859" t="s">
        <v>1</v>
      </c>
      <c r="O1859" t="s">
        <v>0</v>
      </c>
      <c r="P1859" t="s">
        <v>4384</v>
      </c>
      <c r="Q1859" t="s">
        <v>4385</v>
      </c>
      <c r="R1859" s="2">
        <v>2920</v>
      </c>
      <c r="S1859" s="37">
        <f>Tabla1[[#This Row],[Valor total]]/'T.C.'!$B$2</f>
        <v>846.37681159420288</v>
      </c>
      <c r="T1859" t="s">
        <v>2</v>
      </c>
      <c r="U1859" t="s">
        <v>3</v>
      </c>
    </row>
    <row r="1860" spans="1:21" x14ac:dyDescent="0.25">
      <c r="A1860" t="s">
        <v>31</v>
      </c>
      <c r="B1860" t="str">
        <f>LEFT(Tabla1[[#This Row],[Organización compras]],2)</f>
        <v>CO</v>
      </c>
      <c r="C1860" t="s">
        <v>338</v>
      </c>
      <c r="D1860">
        <v>704</v>
      </c>
      <c r="E1860" t="str">
        <f>VLOOKUP(Tabla1[[#This Row],[Grupo de compras]],'Grupo compras'!$A$1:$B$115,2,FALSE)</f>
        <v>CO Mktg Mall</v>
      </c>
      <c r="F1860" t="s">
        <v>3696</v>
      </c>
      <c r="H1860" t="s">
        <v>5353</v>
      </c>
      <c r="I1860" t="s">
        <v>88</v>
      </c>
      <c r="J1860" t="s">
        <v>5354</v>
      </c>
      <c r="K1860" t="s">
        <v>5355</v>
      </c>
      <c r="L1860" s="1">
        <v>46092</v>
      </c>
      <c r="M1860" t="s">
        <v>3696</v>
      </c>
      <c r="N1860" t="s">
        <v>1</v>
      </c>
      <c r="O1860" t="s">
        <v>0</v>
      </c>
      <c r="P1860" t="s">
        <v>5356</v>
      </c>
      <c r="Q1860" t="s">
        <v>5357</v>
      </c>
      <c r="R1860" s="2">
        <v>3100000</v>
      </c>
      <c r="S1860" s="37">
        <f>Tabla1[[#This Row],[Valor total]]/'T.C.'!$B$5</f>
        <v>842.84937466014139</v>
      </c>
      <c r="T1860" t="s">
        <v>18</v>
      </c>
      <c r="U1860" t="s">
        <v>3</v>
      </c>
    </row>
    <row r="1861" spans="1:21" x14ac:dyDescent="0.25">
      <c r="A1861" t="s">
        <v>16</v>
      </c>
      <c r="B1861" t="str">
        <f>LEFT(Tabla1[[#This Row],[Organización compras]],2)</f>
        <v>PE</v>
      </c>
      <c r="C1861" t="s">
        <v>681</v>
      </c>
      <c r="D1861">
        <v>804</v>
      </c>
      <c r="E1861" t="str">
        <f>VLOOKUP(Tabla1[[#This Row],[Grupo de compras]],'Grupo compras'!$A$1:$B$115,2,FALSE)</f>
        <v>PE Marketing Mall</v>
      </c>
      <c r="F1861" t="s">
        <v>1158</v>
      </c>
      <c r="H1861" t="s">
        <v>12893</v>
      </c>
      <c r="I1861" t="s">
        <v>88</v>
      </c>
      <c r="J1861" t="s">
        <v>12894</v>
      </c>
      <c r="K1861" t="s">
        <v>12895</v>
      </c>
      <c r="L1861" s="1">
        <v>46100</v>
      </c>
      <c r="M1861" t="s">
        <v>43</v>
      </c>
      <c r="N1861" t="s">
        <v>1</v>
      </c>
      <c r="O1861" t="s">
        <v>67</v>
      </c>
      <c r="P1861" t="s">
        <v>2596</v>
      </c>
      <c r="Q1861" t="s">
        <v>2597</v>
      </c>
      <c r="R1861" s="2">
        <v>2904</v>
      </c>
      <c r="S1861" s="37">
        <f>Tabla1[[#This Row],[Valor total]]/'T.C.'!$B$2</f>
        <v>841.73913043478251</v>
      </c>
      <c r="T1861" t="s">
        <v>2</v>
      </c>
      <c r="U1861" t="s">
        <v>3</v>
      </c>
    </row>
    <row r="1862" spans="1:21" x14ac:dyDescent="0.25">
      <c r="A1862" t="s">
        <v>717</v>
      </c>
      <c r="B1862" t="str">
        <f>LEFT(Tabla1[[#This Row],[Organización compras]],2)</f>
        <v>PE</v>
      </c>
      <c r="C1862" t="s">
        <v>340</v>
      </c>
      <c r="D1862">
        <v>804</v>
      </c>
      <c r="E1862" t="str">
        <f>VLOOKUP(Tabla1[[#This Row],[Grupo de compras]],'Grupo compras'!$A$1:$B$115,2,FALSE)</f>
        <v>PE Marketing Mall</v>
      </c>
      <c r="F1862" t="s">
        <v>718</v>
      </c>
      <c r="H1862" t="s">
        <v>12319</v>
      </c>
      <c r="I1862" t="s">
        <v>88</v>
      </c>
      <c r="J1862" t="s">
        <v>12320</v>
      </c>
      <c r="K1862" t="s">
        <v>12321</v>
      </c>
      <c r="L1862" s="1">
        <v>46097</v>
      </c>
      <c r="M1862" t="s">
        <v>400</v>
      </c>
      <c r="N1862" t="s">
        <v>1</v>
      </c>
      <c r="O1862" t="s">
        <v>67</v>
      </c>
      <c r="P1862" t="s">
        <v>722</v>
      </c>
      <c r="Q1862" t="s">
        <v>723</v>
      </c>
      <c r="R1862" s="2">
        <v>2903.32</v>
      </c>
      <c r="S1862" s="37">
        <f>Tabla1[[#This Row],[Valor total]]/'T.C.'!$B$2</f>
        <v>841.54202898550727</v>
      </c>
      <c r="T1862" t="s">
        <v>2</v>
      </c>
      <c r="U1862" t="s">
        <v>3</v>
      </c>
    </row>
    <row r="1863" spans="1:21" x14ac:dyDescent="0.25">
      <c r="A1863" t="s">
        <v>38</v>
      </c>
      <c r="B1863" t="str">
        <f>LEFT(Tabla1[[#This Row],[Organización compras]],2)</f>
        <v>CL</v>
      </c>
      <c r="C1863" t="s">
        <v>339</v>
      </c>
      <c r="D1863">
        <v>603</v>
      </c>
      <c r="E1863" t="str">
        <f>VLOOKUP(Tabla1[[#This Row],[Grupo de compras]],'Grupo compras'!$A$1:$B$115,2,FALSE)</f>
        <v>CL Ops Out/Strip</v>
      </c>
      <c r="F1863" t="s">
        <v>39</v>
      </c>
      <c r="G1863" t="str">
        <f>LEFT(Tabla1[[#This Row],[Solicitud de pedido]],2)</f>
        <v>12</v>
      </c>
      <c r="H1863" t="s">
        <v>5358</v>
      </c>
      <c r="I1863" t="s">
        <v>88</v>
      </c>
      <c r="J1863" t="s">
        <v>5359</v>
      </c>
      <c r="K1863" t="s">
        <v>5360</v>
      </c>
      <c r="L1863" s="1">
        <v>46069</v>
      </c>
      <c r="M1863" t="s">
        <v>40</v>
      </c>
      <c r="N1863" t="s">
        <v>1</v>
      </c>
      <c r="O1863" t="s">
        <v>0</v>
      </c>
      <c r="P1863" t="s">
        <v>41</v>
      </c>
      <c r="Q1863" t="s">
        <v>42</v>
      </c>
      <c r="R1863" s="2">
        <v>778947</v>
      </c>
      <c r="S1863" s="37">
        <f>Tabla1[[#This Row],[Valor total]]/'T.C.'!$B$3</f>
        <v>841.2590584601428</v>
      </c>
      <c r="T1863" t="s">
        <v>6</v>
      </c>
      <c r="U1863" t="s">
        <v>3</v>
      </c>
    </row>
    <row r="1864" spans="1:21" x14ac:dyDescent="0.25">
      <c r="A1864" t="s">
        <v>717</v>
      </c>
      <c r="B1864" t="str">
        <f>LEFT(Tabla1[[#This Row],[Organización compras]],2)</f>
        <v>PE</v>
      </c>
      <c r="C1864" t="s">
        <v>340</v>
      </c>
      <c r="D1864">
        <v>804</v>
      </c>
      <c r="E1864" t="str">
        <f>VLOOKUP(Tabla1[[#This Row],[Grupo de compras]],'Grupo compras'!$A$1:$B$115,2,FALSE)</f>
        <v>PE Marketing Mall</v>
      </c>
      <c r="F1864" t="s">
        <v>5361</v>
      </c>
      <c r="G1864" t="str">
        <f>LEFT(Tabla1[[#This Row],[Solicitud de pedido]],2)</f>
        <v>12</v>
      </c>
      <c r="H1864" t="s">
        <v>5362</v>
      </c>
      <c r="I1864" t="s">
        <v>88</v>
      </c>
      <c r="J1864" t="s">
        <v>5363</v>
      </c>
      <c r="K1864" t="s">
        <v>5364</v>
      </c>
      <c r="L1864" s="1">
        <v>46072</v>
      </c>
      <c r="M1864" t="s">
        <v>400</v>
      </c>
      <c r="N1864" t="s">
        <v>1</v>
      </c>
      <c r="O1864" t="s">
        <v>67</v>
      </c>
      <c r="P1864" t="s">
        <v>2596</v>
      </c>
      <c r="Q1864" t="s">
        <v>2597</v>
      </c>
      <c r="R1864" s="2">
        <v>2900.8</v>
      </c>
      <c r="S1864" s="37">
        <f>Tabla1[[#This Row],[Valor total]]/'T.C.'!$B$2</f>
        <v>840.8115942028985</v>
      </c>
      <c r="T1864" t="s">
        <v>2</v>
      </c>
      <c r="U1864" t="s">
        <v>3</v>
      </c>
    </row>
    <row r="1865" spans="1:21" x14ac:dyDescent="0.25">
      <c r="A1865" t="s">
        <v>696</v>
      </c>
      <c r="B1865" t="str">
        <f>LEFT(Tabla1[[#This Row],[Organización compras]],2)</f>
        <v>PE</v>
      </c>
      <c r="C1865" t="s">
        <v>681</v>
      </c>
      <c r="D1865">
        <v>816</v>
      </c>
      <c r="E1865" t="str">
        <f>VLOOKUP(Tabla1[[#This Row],[Grupo de compras]],'Grupo compras'!$A$1:$B$115,2,FALSE)</f>
        <v>PE Sgcia Infra</v>
      </c>
      <c r="F1865" t="s">
        <v>2330</v>
      </c>
      <c r="G1865" t="str">
        <f>LEFT(Tabla1[[#This Row],[Solicitud de pedido]],2)</f>
        <v>12</v>
      </c>
      <c r="H1865" t="s">
        <v>5365</v>
      </c>
      <c r="I1865" t="s">
        <v>88</v>
      </c>
      <c r="J1865" t="s">
        <v>5366</v>
      </c>
      <c r="K1865" t="s">
        <v>4561</v>
      </c>
      <c r="L1865" s="1">
        <v>46070</v>
      </c>
      <c r="M1865" t="s">
        <v>400</v>
      </c>
      <c r="N1865" t="s">
        <v>1</v>
      </c>
      <c r="O1865" t="s">
        <v>5</v>
      </c>
      <c r="P1865" t="s">
        <v>5367</v>
      </c>
      <c r="Q1865" t="s">
        <v>5368</v>
      </c>
      <c r="R1865" s="2">
        <v>2900</v>
      </c>
      <c r="S1865" s="37">
        <f>Tabla1[[#This Row],[Valor total]]/'T.C.'!$B$2</f>
        <v>840.5797101449275</v>
      </c>
      <c r="T1865" t="s">
        <v>2</v>
      </c>
      <c r="U1865" t="s">
        <v>3</v>
      </c>
    </row>
    <row r="1866" spans="1:21" x14ac:dyDescent="0.25">
      <c r="A1866" t="s">
        <v>377</v>
      </c>
      <c r="B1866" t="str">
        <f>LEFT(Tabla1[[#This Row],[Organización compras]],2)</f>
        <v>PE</v>
      </c>
      <c r="C1866" t="s">
        <v>340</v>
      </c>
      <c r="D1866">
        <v>816</v>
      </c>
      <c r="E1866" t="str">
        <f>VLOOKUP(Tabla1[[#This Row],[Grupo de compras]],'Grupo compras'!$A$1:$B$115,2,FALSE)</f>
        <v>PE Sgcia Infra</v>
      </c>
      <c r="F1866" t="s">
        <v>2330</v>
      </c>
      <c r="G1866" t="str">
        <f>LEFT(Tabla1[[#This Row],[Solicitud de pedido]],2)</f>
        <v>12</v>
      </c>
      <c r="H1866" t="s">
        <v>5369</v>
      </c>
      <c r="I1866" t="s">
        <v>88</v>
      </c>
      <c r="J1866" t="s">
        <v>5370</v>
      </c>
      <c r="K1866" t="s">
        <v>5371</v>
      </c>
      <c r="L1866" s="1">
        <v>46090</v>
      </c>
      <c r="M1866" t="s">
        <v>400</v>
      </c>
      <c r="N1866" t="s">
        <v>1</v>
      </c>
      <c r="O1866" t="s">
        <v>5</v>
      </c>
      <c r="P1866" t="s">
        <v>1300</v>
      </c>
      <c r="Q1866" t="s">
        <v>1301</v>
      </c>
      <c r="R1866" s="2">
        <v>2900</v>
      </c>
      <c r="S1866" s="37">
        <f>Tabla1[[#This Row],[Valor total]]/'T.C.'!$B$2</f>
        <v>840.5797101449275</v>
      </c>
      <c r="T1866" t="s">
        <v>2</v>
      </c>
      <c r="U1866" t="s">
        <v>3</v>
      </c>
    </row>
    <row r="1867" spans="1:21" x14ac:dyDescent="0.25">
      <c r="A1867" t="s">
        <v>696</v>
      </c>
      <c r="B1867" t="str">
        <f>LEFT(Tabla1[[#This Row],[Organización compras]],2)</f>
        <v>PE</v>
      </c>
      <c r="C1867" t="s">
        <v>681</v>
      </c>
      <c r="D1867">
        <v>816</v>
      </c>
      <c r="E1867" t="str">
        <f>VLOOKUP(Tabla1[[#This Row],[Grupo de compras]],'Grupo compras'!$A$1:$B$115,2,FALSE)</f>
        <v>PE Sgcia Infra</v>
      </c>
      <c r="F1867" t="s">
        <v>2330</v>
      </c>
      <c r="G1867" t="str">
        <f>LEFT(Tabla1[[#This Row],[Solicitud de pedido]],2)</f>
        <v>12</v>
      </c>
      <c r="H1867" t="s">
        <v>5372</v>
      </c>
      <c r="I1867" t="s">
        <v>88</v>
      </c>
      <c r="J1867" t="s">
        <v>5373</v>
      </c>
      <c r="K1867" t="s">
        <v>5371</v>
      </c>
      <c r="L1867" s="1">
        <v>46090</v>
      </c>
      <c r="M1867" t="s">
        <v>400</v>
      </c>
      <c r="N1867" t="s">
        <v>1</v>
      </c>
      <c r="O1867" t="s">
        <v>5</v>
      </c>
      <c r="P1867" t="s">
        <v>1300</v>
      </c>
      <c r="Q1867" t="s">
        <v>1301</v>
      </c>
      <c r="R1867" s="2">
        <v>2900</v>
      </c>
      <c r="S1867" s="37">
        <f>Tabla1[[#This Row],[Valor total]]/'T.C.'!$B$2</f>
        <v>840.5797101449275</v>
      </c>
      <c r="T1867" t="s">
        <v>2</v>
      </c>
      <c r="U1867" t="s">
        <v>3</v>
      </c>
    </row>
    <row r="1868" spans="1:21" x14ac:dyDescent="0.25">
      <c r="A1868" t="s">
        <v>377</v>
      </c>
      <c r="B1868" t="str">
        <f>LEFT(Tabla1[[#This Row],[Organización compras]],2)</f>
        <v>PE</v>
      </c>
      <c r="C1868" t="s">
        <v>340</v>
      </c>
      <c r="D1868">
        <v>802</v>
      </c>
      <c r="E1868" t="str">
        <f>VLOOKUP(Tabla1[[#This Row],[Grupo de compras]],'Grupo compras'!$A$1:$B$115,2,FALSE)</f>
        <v>PE Ops Mall</v>
      </c>
      <c r="F1868" t="s">
        <v>4544</v>
      </c>
      <c r="G1868" t="str">
        <f>LEFT(Tabla1[[#This Row],[Solicitud de pedido]],2)</f>
        <v>12</v>
      </c>
      <c r="H1868" t="s">
        <v>5374</v>
      </c>
      <c r="I1868" t="s">
        <v>88</v>
      </c>
      <c r="J1868" t="s">
        <v>5375</v>
      </c>
      <c r="K1868" t="s">
        <v>5376</v>
      </c>
      <c r="L1868" s="1">
        <v>46069</v>
      </c>
      <c r="M1868" t="s">
        <v>4544</v>
      </c>
      <c r="N1868" t="s">
        <v>1</v>
      </c>
      <c r="O1868" t="s">
        <v>5</v>
      </c>
      <c r="P1868" t="s">
        <v>3337</v>
      </c>
      <c r="Q1868" t="s">
        <v>3338</v>
      </c>
      <c r="R1868" s="2">
        <v>2899.12</v>
      </c>
      <c r="S1868" s="37">
        <f>Tabla1[[#This Row],[Valor total]]/'T.C.'!$B$2</f>
        <v>840.3246376811594</v>
      </c>
      <c r="T1868" t="s">
        <v>2</v>
      </c>
      <c r="U1868" t="s">
        <v>3</v>
      </c>
    </row>
    <row r="1869" spans="1:21" x14ac:dyDescent="0.25">
      <c r="A1869" t="s">
        <v>19</v>
      </c>
      <c r="B1869" t="str">
        <f>LEFT(Tabla1[[#This Row],[Organización compras]],2)</f>
        <v>CL</v>
      </c>
      <c r="C1869" t="s">
        <v>339</v>
      </c>
      <c r="D1869">
        <v>602</v>
      </c>
      <c r="E1869" t="str">
        <f>VLOOKUP(Tabla1[[#This Row],[Grupo de compras]],'Grupo compras'!$A$1:$B$115,2,FALSE)</f>
        <v>CL Ops Mall</v>
      </c>
      <c r="F1869" t="s">
        <v>20</v>
      </c>
      <c r="G1869" t="str">
        <f>LEFT(Tabla1[[#This Row],[Solicitud de pedido]],2)</f>
        <v>12</v>
      </c>
      <c r="H1869" t="s">
        <v>5377</v>
      </c>
      <c r="I1869" t="s">
        <v>88</v>
      </c>
      <c r="J1869" t="s">
        <v>5378</v>
      </c>
      <c r="K1869" t="s">
        <v>5379</v>
      </c>
      <c r="L1869" s="1">
        <v>46077</v>
      </c>
      <c r="M1869" t="s">
        <v>21</v>
      </c>
      <c r="N1869" t="s">
        <v>1</v>
      </c>
      <c r="O1869" t="s">
        <v>0</v>
      </c>
      <c r="P1869" t="s">
        <v>3482</v>
      </c>
      <c r="Q1869" t="s">
        <v>3483</v>
      </c>
      <c r="R1869" s="2">
        <v>778054</v>
      </c>
      <c r="S1869" s="37">
        <f>Tabla1[[#This Row],[Valor total]]/'T.C.'!$B$3</f>
        <v>840.29462270366014</v>
      </c>
      <c r="T1869" t="s">
        <v>6</v>
      </c>
      <c r="U1869" t="s">
        <v>3</v>
      </c>
    </row>
    <row r="1870" spans="1:21" x14ac:dyDescent="0.25">
      <c r="A1870" t="s">
        <v>717</v>
      </c>
      <c r="B1870" t="str">
        <f>LEFT(Tabla1[[#This Row],[Organización compras]],2)</f>
        <v>PE</v>
      </c>
      <c r="C1870" t="s">
        <v>340</v>
      </c>
      <c r="D1870">
        <v>801</v>
      </c>
      <c r="E1870" t="str">
        <f>VLOOKUP(Tabla1[[#This Row],[Grupo de compras]],'Grupo compras'!$A$1:$B$115,2,FALSE)</f>
        <v>PE Center Manager</v>
      </c>
      <c r="F1870" t="s">
        <v>1233</v>
      </c>
      <c r="G1870" t="str">
        <f>LEFT(Tabla1[[#This Row],[Solicitud de pedido]],2)</f>
        <v>12</v>
      </c>
      <c r="H1870" t="s">
        <v>5380</v>
      </c>
      <c r="I1870" t="s">
        <v>88</v>
      </c>
      <c r="J1870" t="s">
        <v>5381</v>
      </c>
      <c r="K1870" t="s">
        <v>5382</v>
      </c>
      <c r="L1870" s="1">
        <v>46079</v>
      </c>
      <c r="M1870" t="s">
        <v>819</v>
      </c>
      <c r="N1870" t="s">
        <v>1</v>
      </c>
      <c r="O1870" t="s">
        <v>0</v>
      </c>
      <c r="P1870" t="s">
        <v>1011</v>
      </c>
      <c r="Q1870" t="s">
        <v>1012</v>
      </c>
      <c r="R1870" s="2">
        <v>2898.56</v>
      </c>
      <c r="S1870" s="37">
        <f>Tabla1[[#This Row],[Valor total]]/'T.C.'!$B$2</f>
        <v>840.1623188405797</v>
      </c>
      <c r="T1870" t="s">
        <v>2</v>
      </c>
      <c r="U1870" t="s">
        <v>3</v>
      </c>
    </row>
    <row r="1871" spans="1:21" x14ac:dyDescent="0.25">
      <c r="A1871" t="s">
        <v>12</v>
      </c>
      <c r="B1871" t="str">
        <f>LEFT(Tabla1[[#This Row],[Organización compras]],2)</f>
        <v>PE</v>
      </c>
      <c r="C1871" t="s">
        <v>340</v>
      </c>
      <c r="D1871">
        <v>804</v>
      </c>
      <c r="E1871" t="str">
        <f>VLOOKUP(Tabla1[[#This Row],[Grupo de compras]],'Grupo compras'!$A$1:$B$115,2,FALSE)</f>
        <v>PE Marketing Mall</v>
      </c>
      <c r="F1871" t="s">
        <v>4854</v>
      </c>
      <c r="G1871" t="str">
        <f>LEFT(Tabla1[[#This Row],[Solicitud de pedido]],2)</f>
        <v>12</v>
      </c>
      <c r="H1871" t="s">
        <v>5383</v>
      </c>
      <c r="I1871" t="s">
        <v>88</v>
      </c>
      <c r="J1871" t="s">
        <v>5384</v>
      </c>
      <c r="K1871" t="s">
        <v>5385</v>
      </c>
      <c r="L1871" s="1">
        <v>46072</v>
      </c>
      <c r="M1871" t="s">
        <v>14</v>
      </c>
      <c r="N1871" t="s">
        <v>1</v>
      </c>
      <c r="O1871" t="s">
        <v>67</v>
      </c>
      <c r="P1871" t="s">
        <v>4548</v>
      </c>
      <c r="Q1871" t="s">
        <v>4549</v>
      </c>
      <c r="R1871" s="2">
        <v>2898.47</v>
      </c>
      <c r="S1871" s="37">
        <f>Tabla1[[#This Row],[Valor total]]/'T.C.'!$B$2</f>
        <v>840.13623188405791</v>
      </c>
      <c r="T1871" t="s">
        <v>2</v>
      </c>
      <c r="U1871" t="s">
        <v>3</v>
      </c>
    </row>
    <row r="1872" spans="1:21" x14ac:dyDescent="0.25">
      <c r="A1872" t="s">
        <v>19</v>
      </c>
      <c r="B1872" t="str">
        <f>LEFT(Tabla1[[#This Row],[Organización compras]],2)</f>
        <v>CL</v>
      </c>
      <c r="C1872" t="s">
        <v>339</v>
      </c>
      <c r="D1872">
        <v>602</v>
      </c>
      <c r="E1872" t="str">
        <f>VLOOKUP(Tabla1[[#This Row],[Grupo de compras]],'Grupo compras'!$A$1:$B$115,2,FALSE)</f>
        <v>CL Ops Mall</v>
      </c>
      <c r="F1872" t="s">
        <v>108</v>
      </c>
      <c r="G1872" t="str">
        <f>LEFT(Tabla1[[#This Row],[Solicitud de pedido]],2)</f>
        <v>12</v>
      </c>
      <c r="H1872" t="s">
        <v>5386</v>
      </c>
      <c r="I1872" t="s">
        <v>88</v>
      </c>
      <c r="J1872" t="s">
        <v>5387</v>
      </c>
      <c r="K1872" t="s">
        <v>5388</v>
      </c>
      <c r="L1872" s="1">
        <v>46061</v>
      </c>
      <c r="M1872" t="s">
        <v>82</v>
      </c>
      <c r="N1872" t="s">
        <v>1</v>
      </c>
      <c r="O1872" t="s">
        <v>0</v>
      </c>
      <c r="P1872" t="s">
        <v>1255</v>
      </c>
      <c r="Q1872" t="s">
        <v>1256</v>
      </c>
      <c r="R1872" s="2">
        <v>777060</v>
      </c>
      <c r="S1872" s="37">
        <f>Tabla1[[#This Row],[Valor total]]/'T.C.'!$B$3</f>
        <v>839.22110742712732</v>
      </c>
      <c r="T1872" t="s">
        <v>6</v>
      </c>
      <c r="U1872" t="s">
        <v>3</v>
      </c>
    </row>
    <row r="1873" spans="1:21" x14ac:dyDescent="0.25">
      <c r="A1873" t="s">
        <v>19</v>
      </c>
      <c r="B1873" t="str">
        <f>LEFT(Tabla1[[#This Row],[Organización compras]],2)</f>
        <v>CL</v>
      </c>
      <c r="C1873" t="s">
        <v>339</v>
      </c>
      <c r="D1873">
        <v>602</v>
      </c>
      <c r="E1873" t="str">
        <f>VLOOKUP(Tabla1[[#This Row],[Grupo de compras]],'Grupo compras'!$A$1:$B$115,2,FALSE)</f>
        <v>CL Ops Mall</v>
      </c>
      <c r="F1873" t="s">
        <v>108</v>
      </c>
      <c r="G1873" t="str">
        <f>LEFT(Tabla1[[#This Row],[Solicitud de pedido]],2)</f>
        <v>12</v>
      </c>
      <c r="H1873" t="s">
        <v>5389</v>
      </c>
      <c r="I1873" t="s">
        <v>88</v>
      </c>
      <c r="J1873" t="s">
        <v>5390</v>
      </c>
      <c r="K1873" t="s">
        <v>5391</v>
      </c>
      <c r="L1873" s="1">
        <v>46065</v>
      </c>
      <c r="M1873" t="s">
        <v>82</v>
      </c>
      <c r="N1873" t="s">
        <v>1</v>
      </c>
      <c r="O1873" t="s">
        <v>0</v>
      </c>
      <c r="P1873" t="s">
        <v>1255</v>
      </c>
      <c r="Q1873" t="s">
        <v>1256</v>
      </c>
      <c r="R1873" s="2">
        <v>777060</v>
      </c>
      <c r="S1873" s="37">
        <f>Tabla1[[#This Row],[Valor total]]/'T.C.'!$B$3</f>
        <v>839.22110742712732</v>
      </c>
      <c r="T1873" t="s">
        <v>6</v>
      </c>
      <c r="U1873" t="s">
        <v>3</v>
      </c>
    </row>
    <row r="1874" spans="1:21" x14ac:dyDescent="0.25">
      <c r="A1874" t="s">
        <v>3346</v>
      </c>
      <c r="B1874" t="str">
        <f>LEFT(Tabla1[[#This Row],[Organización compras]],2)</f>
        <v>PE</v>
      </c>
      <c r="C1874" t="s">
        <v>681</v>
      </c>
      <c r="D1874">
        <v>802</v>
      </c>
      <c r="E1874" t="str">
        <f>VLOOKUP(Tabla1[[#This Row],[Grupo de compras]],'Grupo compras'!$A$1:$B$115,2,FALSE)</f>
        <v>PE Ops Mall</v>
      </c>
      <c r="F1874" t="s">
        <v>3376</v>
      </c>
      <c r="G1874" t="str">
        <f>LEFT(Tabla1[[#This Row],[Solicitud de pedido]],2)</f>
        <v>12</v>
      </c>
      <c r="H1874" t="s">
        <v>5392</v>
      </c>
      <c r="I1874" t="s">
        <v>88</v>
      </c>
      <c r="J1874" t="s">
        <v>5393</v>
      </c>
      <c r="K1874" t="s">
        <v>5394</v>
      </c>
      <c r="L1874" s="1">
        <v>46078</v>
      </c>
      <c r="M1874" t="s">
        <v>3376</v>
      </c>
      <c r="N1874" t="s">
        <v>1</v>
      </c>
      <c r="O1874" t="s">
        <v>0</v>
      </c>
      <c r="P1874" t="s">
        <v>1011</v>
      </c>
      <c r="Q1874" t="s">
        <v>1012</v>
      </c>
      <c r="R1874" s="2">
        <v>2890.6</v>
      </c>
      <c r="S1874" s="37">
        <f>Tabla1[[#This Row],[Valor total]]/'T.C.'!$B$2</f>
        <v>837.85507246376801</v>
      </c>
      <c r="T1874" t="s">
        <v>2</v>
      </c>
      <c r="U1874" t="s">
        <v>3</v>
      </c>
    </row>
    <row r="1875" spans="1:21" x14ac:dyDescent="0.25">
      <c r="A1875" t="s">
        <v>4</v>
      </c>
      <c r="B1875" t="str">
        <f>LEFT(Tabla1[[#This Row],[Organización compras]],2)</f>
        <v>CL</v>
      </c>
      <c r="C1875" t="s">
        <v>339</v>
      </c>
      <c r="D1875">
        <v>602</v>
      </c>
      <c r="E1875" t="str">
        <f>VLOOKUP(Tabla1[[#This Row],[Grupo de compras]],'Grupo compras'!$A$1:$B$115,2,FALSE)</f>
        <v>CL Ops Mall</v>
      </c>
      <c r="F1875" t="s">
        <v>2185</v>
      </c>
      <c r="G1875" t="str">
        <f>LEFT(Tabla1[[#This Row],[Solicitud de pedido]],2)</f>
        <v>12</v>
      </c>
      <c r="H1875" t="s">
        <v>5395</v>
      </c>
      <c r="I1875" t="s">
        <v>88</v>
      </c>
      <c r="J1875" t="s">
        <v>5396</v>
      </c>
      <c r="K1875" t="s">
        <v>5397</v>
      </c>
      <c r="L1875" s="1">
        <v>46071</v>
      </c>
      <c r="M1875" t="s">
        <v>794</v>
      </c>
      <c r="N1875" t="s">
        <v>1</v>
      </c>
      <c r="O1875" t="s">
        <v>0</v>
      </c>
      <c r="P1875" t="s">
        <v>5398</v>
      </c>
      <c r="Q1875" t="s">
        <v>5399</v>
      </c>
      <c r="R1875" s="2">
        <v>774811</v>
      </c>
      <c r="S1875" s="37">
        <f>Tabla1[[#This Row],[Valor total]]/'T.C.'!$B$3</f>
        <v>836.79219811432836</v>
      </c>
      <c r="T1875" t="s">
        <v>6</v>
      </c>
      <c r="U1875" t="s">
        <v>3</v>
      </c>
    </row>
    <row r="1876" spans="1:21" x14ac:dyDescent="0.25">
      <c r="A1876" t="s">
        <v>717</v>
      </c>
      <c r="B1876" t="str">
        <f>LEFT(Tabla1[[#This Row],[Organización compras]],2)</f>
        <v>PE</v>
      </c>
      <c r="C1876" t="s">
        <v>340</v>
      </c>
      <c r="D1876">
        <v>801</v>
      </c>
      <c r="E1876" t="str">
        <f>VLOOKUP(Tabla1[[#This Row],[Grupo de compras]],'Grupo compras'!$A$1:$B$115,2,FALSE)</f>
        <v>PE Center Manager</v>
      </c>
      <c r="F1876" t="s">
        <v>1233</v>
      </c>
      <c r="H1876" t="s">
        <v>12988</v>
      </c>
      <c r="I1876" t="s">
        <v>88</v>
      </c>
      <c r="J1876" t="s">
        <v>12989</v>
      </c>
      <c r="K1876" t="s">
        <v>12990</v>
      </c>
      <c r="L1876" s="1">
        <v>46100</v>
      </c>
      <c r="M1876" t="s">
        <v>43</v>
      </c>
      <c r="N1876" t="s">
        <v>1</v>
      </c>
      <c r="O1876" t="s">
        <v>0</v>
      </c>
      <c r="P1876" t="s">
        <v>1011</v>
      </c>
      <c r="Q1876" t="s">
        <v>1012</v>
      </c>
      <c r="R1876" s="2">
        <v>2885.09</v>
      </c>
      <c r="S1876" s="37">
        <f>Tabla1[[#This Row],[Valor total]]/'T.C.'!$B$2</f>
        <v>836.2579710144928</v>
      </c>
      <c r="T1876" t="s">
        <v>2</v>
      </c>
      <c r="U1876" t="s">
        <v>3</v>
      </c>
    </row>
    <row r="1877" spans="1:21" x14ac:dyDescent="0.25">
      <c r="A1877" t="s">
        <v>696</v>
      </c>
      <c r="B1877" t="str">
        <f>LEFT(Tabla1[[#This Row],[Organización compras]],2)</f>
        <v>PE</v>
      </c>
      <c r="C1877" t="s">
        <v>681</v>
      </c>
      <c r="D1877">
        <v>804</v>
      </c>
      <c r="E1877" t="str">
        <f>VLOOKUP(Tabla1[[#This Row],[Grupo de compras]],'Grupo compras'!$A$1:$B$115,2,FALSE)</f>
        <v>PE Marketing Mall</v>
      </c>
      <c r="F1877" t="s">
        <v>2857</v>
      </c>
      <c r="G1877" t="str">
        <f>LEFT(Tabla1[[#This Row],[Solicitud de pedido]],2)</f>
        <v>12</v>
      </c>
      <c r="H1877" t="s">
        <v>5400</v>
      </c>
      <c r="I1877" t="s">
        <v>88</v>
      </c>
      <c r="J1877" t="s">
        <v>5401</v>
      </c>
      <c r="K1877" t="s">
        <v>4281</v>
      </c>
      <c r="L1877" s="1">
        <v>46076</v>
      </c>
      <c r="M1877" t="s">
        <v>400</v>
      </c>
      <c r="N1877" t="s">
        <v>1</v>
      </c>
      <c r="O1877" t="s">
        <v>67</v>
      </c>
      <c r="P1877" t="s">
        <v>2596</v>
      </c>
      <c r="Q1877" t="s">
        <v>2597</v>
      </c>
      <c r="R1877" s="2">
        <v>2880</v>
      </c>
      <c r="S1877" s="37">
        <f>Tabla1[[#This Row],[Valor total]]/'T.C.'!$B$2</f>
        <v>834.78260869565213</v>
      </c>
      <c r="T1877" t="s">
        <v>2</v>
      </c>
      <c r="U1877" t="s">
        <v>3</v>
      </c>
    </row>
    <row r="1878" spans="1:21" x14ac:dyDescent="0.25">
      <c r="A1878" t="s">
        <v>1498</v>
      </c>
      <c r="B1878" t="str">
        <f>LEFT(Tabla1[[#This Row],[Organización compras]],2)</f>
        <v>PE</v>
      </c>
      <c r="C1878" t="s">
        <v>340</v>
      </c>
      <c r="D1878">
        <v>803</v>
      </c>
      <c r="E1878" t="str">
        <f>VLOOKUP(Tabla1[[#This Row],[Grupo de compras]],'Grupo compras'!$A$1:$B$115,2,FALSE)</f>
        <v>PE Ops Out/Strips</v>
      </c>
      <c r="F1878" t="s">
        <v>926</v>
      </c>
      <c r="G1878" t="str">
        <f>LEFT(Tabla1[[#This Row],[Solicitud de pedido]],2)</f>
        <v>12</v>
      </c>
      <c r="H1878" t="s">
        <v>5402</v>
      </c>
      <c r="I1878" t="s">
        <v>88</v>
      </c>
      <c r="J1878" t="s">
        <v>5403</v>
      </c>
      <c r="K1878" t="s">
        <v>5404</v>
      </c>
      <c r="L1878" s="1">
        <v>46084</v>
      </c>
      <c r="M1878" t="s">
        <v>930</v>
      </c>
      <c r="N1878" t="s">
        <v>1</v>
      </c>
      <c r="O1878" t="s">
        <v>0</v>
      </c>
      <c r="P1878" t="s">
        <v>5006</v>
      </c>
      <c r="Q1878" t="s">
        <v>5007</v>
      </c>
      <c r="R1878" s="2">
        <v>2880</v>
      </c>
      <c r="S1878" s="37">
        <f>Tabla1[[#This Row],[Valor total]]/'T.C.'!$B$2</f>
        <v>834.78260869565213</v>
      </c>
      <c r="T1878" t="s">
        <v>2</v>
      </c>
      <c r="U1878" t="s">
        <v>3</v>
      </c>
    </row>
    <row r="1879" spans="1:21" x14ac:dyDescent="0.25">
      <c r="A1879" t="s">
        <v>7</v>
      </c>
      <c r="B1879" t="str">
        <f>LEFT(Tabla1[[#This Row],[Organización compras]],2)</f>
        <v>CL</v>
      </c>
      <c r="C1879" t="s">
        <v>339</v>
      </c>
      <c r="D1879">
        <v>607</v>
      </c>
      <c r="E1879" t="str">
        <f>VLOOKUP(Tabla1[[#This Row],[Grupo de compras]],'Grupo compras'!$A$1:$B$115,2,FALSE)</f>
        <v>CL Gcia Desarrollo</v>
      </c>
      <c r="F1879" t="s">
        <v>953</v>
      </c>
      <c r="G1879" t="str">
        <f>LEFT(Tabla1[[#This Row],[Solicitud de pedido]],2)</f>
        <v>12</v>
      </c>
      <c r="H1879" t="s">
        <v>5405</v>
      </c>
      <c r="I1879" t="s">
        <v>88</v>
      </c>
      <c r="J1879" t="s">
        <v>5406</v>
      </c>
      <c r="K1879" t="s">
        <v>5407</v>
      </c>
      <c r="L1879" s="1">
        <v>46056</v>
      </c>
      <c r="M1879" t="s">
        <v>15</v>
      </c>
      <c r="N1879" t="s">
        <v>1</v>
      </c>
      <c r="O1879" t="s">
        <v>0</v>
      </c>
      <c r="P1879" t="s">
        <v>5408</v>
      </c>
      <c r="Q1879" t="s">
        <v>5409</v>
      </c>
      <c r="R1879" s="2">
        <v>20</v>
      </c>
      <c r="S1879" s="37">
        <f>Tabla1[[#This Row],[Valor total]]/'T.C.'!$B$4</f>
        <v>833.33333333333337</v>
      </c>
      <c r="T1879" t="s">
        <v>11</v>
      </c>
      <c r="U1879" t="s">
        <v>3</v>
      </c>
    </row>
    <row r="1880" spans="1:21" x14ac:dyDescent="0.25">
      <c r="A1880" t="s">
        <v>7</v>
      </c>
      <c r="B1880" t="str">
        <f>LEFT(Tabla1[[#This Row],[Organización compras]],2)</f>
        <v>CL</v>
      </c>
      <c r="C1880" t="s">
        <v>339</v>
      </c>
      <c r="D1880">
        <v>607</v>
      </c>
      <c r="E1880" t="str">
        <f>VLOOKUP(Tabla1[[#This Row],[Grupo de compras]],'Grupo compras'!$A$1:$B$115,2,FALSE)</f>
        <v>CL Gcia Desarrollo</v>
      </c>
      <c r="F1880" t="s">
        <v>953</v>
      </c>
      <c r="G1880" t="str">
        <f>LEFT(Tabla1[[#This Row],[Solicitud de pedido]],2)</f>
        <v>12</v>
      </c>
      <c r="H1880" t="s">
        <v>5405</v>
      </c>
      <c r="I1880" t="s">
        <v>89</v>
      </c>
      <c r="J1880" t="s">
        <v>5406</v>
      </c>
      <c r="K1880" t="s">
        <v>5410</v>
      </c>
      <c r="L1880" s="1">
        <v>46056</v>
      </c>
      <c r="M1880" t="s">
        <v>15</v>
      </c>
      <c r="N1880" t="s">
        <v>1</v>
      </c>
      <c r="O1880" t="s">
        <v>0</v>
      </c>
      <c r="P1880" t="s">
        <v>5408</v>
      </c>
      <c r="Q1880" t="s">
        <v>5409</v>
      </c>
      <c r="R1880" s="2">
        <v>20</v>
      </c>
      <c r="S1880" s="37">
        <f>Tabla1[[#This Row],[Valor total]]/'T.C.'!$B$4</f>
        <v>833.33333333333337</v>
      </c>
      <c r="T1880" t="s">
        <v>11</v>
      </c>
      <c r="U1880" t="s">
        <v>3</v>
      </c>
    </row>
    <row r="1881" spans="1:21" x14ac:dyDescent="0.25">
      <c r="A1881" t="s">
        <v>7</v>
      </c>
      <c r="B1881" t="str">
        <f>LEFT(Tabla1[[#This Row],[Organización compras]],2)</f>
        <v>CL</v>
      </c>
      <c r="C1881" t="s">
        <v>339</v>
      </c>
      <c r="D1881">
        <v>607</v>
      </c>
      <c r="E1881" t="str">
        <f>VLOOKUP(Tabla1[[#This Row],[Grupo de compras]],'Grupo compras'!$A$1:$B$115,2,FALSE)</f>
        <v>CL Gcia Desarrollo</v>
      </c>
      <c r="F1881" t="s">
        <v>953</v>
      </c>
      <c r="G1881" t="str">
        <f>LEFT(Tabla1[[#This Row],[Solicitud de pedido]],2)</f>
        <v>12</v>
      </c>
      <c r="H1881" t="s">
        <v>5405</v>
      </c>
      <c r="I1881" t="s">
        <v>99</v>
      </c>
      <c r="J1881" t="s">
        <v>5406</v>
      </c>
      <c r="K1881" t="s">
        <v>5411</v>
      </c>
      <c r="L1881" s="1">
        <v>46056</v>
      </c>
      <c r="M1881" t="s">
        <v>15</v>
      </c>
      <c r="N1881" t="s">
        <v>1</v>
      </c>
      <c r="O1881" t="s">
        <v>0</v>
      </c>
      <c r="P1881" t="s">
        <v>5408</v>
      </c>
      <c r="Q1881" t="s">
        <v>5409</v>
      </c>
      <c r="R1881" s="2">
        <v>20</v>
      </c>
      <c r="S1881" s="37">
        <f>Tabla1[[#This Row],[Valor total]]/'T.C.'!$B$4</f>
        <v>833.33333333333337</v>
      </c>
      <c r="T1881" t="s">
        <v>11</v>
      </c>
      <c r="U1881" t="s">
        <v>3</v>
      </c>
    </row>
    <row r="1882" spans="1:21" x14ac:dyDescent="0.25">
      <c r="A1882" t="s">
        <v>7</v>
      </c>
      <c r="B1882" t="str">
        <f>LEFT(Tabla1[[#This Row],[Organización compras]],2)</f>
        <v>CL</v>
      </c>
      <c r="C1882" t="s">
        <v>339</v>
      </c>
      <c r="D1882">
        <v>607</v>
      </c>
      <c r="E1882" t="str">
        <f>VLOOKUP(Tabla1[[#This Row],[Grupo de compras]],'Grupo compras'!$A$1:$B$115,2,FALSE)</f>
        <v>CL Gcia Desarrollo</v>
      </c>
      <c r="F1882" t="s">
        <v>953</v>
      </c>
      <c r="G1882" t="str">
        <f>LEFT(Tabla1[[#This Row],[Solicitud de pedido]],2)</f>
        <v>12</v>
      </c>
      <c r="H1882" t="s">
        <v>5405</v>
      </c>
      <c r="I1882" t="s">
        <v>100</v>
      </c>
      <c r="J1882" t="s">
        <v>5406</v>
      </c>
      <c r="K1882" t="s">
        <v>5412</v>
      </c>
      <c r="L1882" s="1">
        <v>46056</v>
      </c>
      <c r="M1882" t="s">
        <v>15</v>
      </c>
      <c r="N1882" t="s">
        <v>1</v>
      </c>
      <c r="O1882" t="s">
        <v>0</v>
      </c>
      <c r="P1882" t="s">
        <v>5408</v>
      </c>
      <c r="Q1882" t="s">
        <v>5409</v>
      </c>
      <c r="R1882" s="2">
        <v>20</v>
      </c>
      <c r="S1882" s="37">
        <f>Tabla1[[#This Row],[Valor total]]/'T.C.'!$B$4</f>
        <v>833.33333333333337</v>
      </c>
      <c r="T1882" t="s">
        <v>11</v>
      </c>
      <c r="U1882" t="s">
        <v>3</v>
      </c>
    </row>
    <row r="1883" spans="1:21" x14ac:dyDescent="0.25">
      <c r="A1883" t="s">
        <v>7</v>
      </c>
      <c r="B1883" t="str">
        <f>LEFT(Tabla1[[#This Row],[Organización compras]],2)</f>
        <v>CL</v>
      </c>
      <c r="C1883" t="s">
        <v>339</v>
      </c>
      <c r="D1883">
        <v>607</v>
      </c>
      <c r="E1883" t="str">
        <f>VLOOKUP(Tabla1[[#This Row],[Grupo de compras]],'Grupo compras'!$A$1:$B$115,2,FALSE)</f>
        <v>CL Gcia Desarrollo</v>
      </c>
      <c r="F1883" t="s">
        <v>953</v>
      </c>
      <c r="G1883" t="str">
        <f>LEFT(Tabla1[[#This Row],[Solicitud de pedido]],2)</f>
        <v>12</v>
      </c>
      <c r="H1883" t="s">
        <v>5405</v>
      </c>
      <c r="I1883" t="s">
        <v>101</v>
      </c>
      <c r="J1883" t="s">
        <v>5406</v>
      </c>
      <c r="K1883" t="s">
        <v>5413</v>
      </c>
      <c r="L1883" s="1">
        <v>46056</v>
      </c>
      <c r="M1883" t="s">
        <v>15</v>
      </c>
      <c r="N1883" t="s">
        <v>1</v>
      </c>
      <c r="O1883" t="s">
        <v>0</v>
      </c>
      <c r="P1883" t="s">
        <v>5408</v>
      </c>
      <c r="Q1883" t="s">
        <v>5409</v>
      </c>
      <c r="R1883" s="2">
        <v>20</v>
      </c>
      <c r="S1883" s="37">
        <f>Tabla1[[#This Row],[Valor total]]/'T.C.'!$B$4</f>
        <v>833.33333333333337</v>
      </c>
      <c r="T1883" t="s">
        <v>11</v>
      </c>
      <c r="U1883" t="s">
        <v>3</v>
      </c>
    </row>
    <row r="1884" spans="1:21" x14ac:dyDescent="0.25">
      <c r="A1884" t="s">
        <v>7</v>
      </c>
      <c r="B1884" t="str">
        <f>LEFT(Tabla1[[#This Row],[Organización compras]],2)</f>
        <v>CL</v>
      </c>
      <c r="C1884" t="s">
        <v>339</v>
      </c>
      <c r="D1884">
        <v>607</v>
      </c>
      <c r="E1884" t="str">
        <f>VLOOKUP(Tabla1[[#This Row],[Grupo de compras]],'Grupo compras'!$A$1:$B$115,2,FALSE)</f>
        <v>CL Gcia Desarrollo</v>
      </c>
      <c r="F1884" t="s">
        <v>953</v>
      </c>
      <c r="G1884" t="str">
        <f>LEFT(Tabla1[[#This Row],[Solicitud de pedido]],2)</f>
        <v>12</v>
      </c>
      <c r="H1884" t="s">
        <v>5405</v>
      </c>
      <c r="I1884" t="s">
        <v>102</v>
      </c>
      <c r="J1884" t="s">
        <v>5406</v>
      </c>
      <c r="K1884" t="s">
        <v>5414</v>
      </c>
      <c r="L1884" s="1">
        <v>46056</v>
      </c>
      <c r="M1884" t="s">
        <v>15</v>
      </c>
      <c r="N1884" t="s">
        <v>1</v>
      </c>
      <c r="O1884" t="s">
        <v>0</v>
      </c>
      <c r="P1884" t="s">
        <v>5408</v>
      </c>
      <c r="Q1884" t="s">
        <v>5409</v>
      </c>
      <c r="R1884" s="2">
        <v>20</v>
      </c>
      <c r="S1884" s="37">
        <f>Tabla1[[#This Row],[Valor total]]/'T.C.'!$B$4</f>
        <v>833.33333333333337</v>
      </c>
      <c r="T1884" t="s">
        <v>11</v>
      </c>
      <c r="U1884" t="s">
        <v>3</v>
      </c>
    </row>
    <row r="1885" spans="1:21" x14ac:dyDescent="0.25">
      <c r="A1885" t="s">
        <v>7</v>
      </c>
      <c r="B1885" t="str">
        <f>LEFT(Tabla1[[#This Row],[Organización compras]],2)</f>
        <v>CL</v>
      </c>
      <c r="C1885" t="s">
        <v>339</v>
      </c>
      <c r="D1885">
        <v>607</v>
      </c>
      <c r="E1885" t="str">
        <f>VLOOKUP(Tabla1[[#This Row],[Grupo de compras]],'Grupo compras'!$A$1:$B$115,2,FALSE)</f>
        <v>CL Gcia Desarrollo</v>
      </c>
      <c r="F1885" t="s">
        <v>953</v>
      </c>
      <c r="G1885" t="str">
        <f>LEFT(Tabla1[[#This Row],[Solicitud de pedido]],2)</f>
        <v>12</v>
      </c>
      <c r="H1885" t="s">
        <v>5405</v>
      </c>
      <c r="I1885" t="s">
        <v>103</v>
      </c>
      <c r="J1885" t="s">
        <v>5406</v>
      </c>
      <c r="K1885" t="s">
        <v>5415</v>
      </c>
      <c r="L1885" s="1">
        <v>46056</v>
      </c>
      <c r="M1885" t="s">
        <v>15</v>
      </c>
      <c r="N1885" t="s">
        <v>1</v>
      </c>
      <c r="O1885" t="s">
        <v>0</v>
      </c>
      <c r="P1885" t="s">
        <v>5408</v>
      </c>
      <c r="Q1885" t="s">
        <v>5409</v>
      </c>
      <c r="R1885" s="2">
        <v>20</v>
      </c>
      <c r="S1885" s="37">
        <f>Tabla1[[#This Row],[Valor total]]/'T.C.'!$B$4</f>
        <v>833.33333333333337</v>
      </c>
      <c r="T1885" t="s">
        <v>11</v>
      </c>
      <c r="U1885" t="s">
        <v>3</v>
      </c>
    </row>
    <row r="1886" spans="1:21" x14ac:dyDescent="0.25">
      <c r="A1886" t="s">
        <v>7</v>
      </c>
      <c r="B1886" t="str">
        <f>LEFT(Tabla1[[#This Row],[Organización compras]],2)</f>
        <v>CL</v>
      </c>
      <c r="C1886" t="s">
        <v>339</v>
      </c>
      <c r="D1886">
        <v>607</v>
      </c>
      <c r="E1886" t="str">
        <f>VLOOKUP(Tabla1[[#This Row],[Grupo de compras]],'Grupo compras'!$A$1:$B$115,2,FALSE)</f>
        <v>CL Gcia Desarrollo</v>
      </c>
      <c r="F1886" t="s">
        <v>953</v>
      </c>
      <c r="G1886" t="str">
        <f>LEFT(Tabla1[[#This Row],[Solicitud de pedido]],2)</f>
        <v>12</v>
      </c>
      <c r="H1886" t="s">
        <v>5405</v>
      </c>
      <c r="I1886" t="s">
        <v>104</v>
      </c>
      <c r="J1886" t="s">
        <v>5406</v>
      </c>
      <c r="K1886" t="s">
        <v>5416</v>
      </c>
      <c r="L1886" s="1">
        <v>46056</v>
      </c>
      <c r="M1886" t="s">
        <v>15</v>
      </c>
      <c r="N1886" t="s">
        <v>1</v>
      </c>
      <c r="O1886" t="s">
        <v>0</v>
      </c>
      <c r="P1886" t="s">
        <v>5408</v>
      </c>
      <c r="Q1886" t="s">
        <v>5409</v>
      </c>
      <c r="R1886" s="2">
        <v>20</v>
      </c>
      <c r="S1886" s="37">
        <f>Tabla1[[#This Row],[Valor total]]/'T.C.'!$B$4</f>
        <v>833.33333333333337</v>
      </c>
      <c r="T1886" t="s">
        <v>11</v>
      </c>
      <c r="U1886" t="s">
        <v>3</v>
      </c>
    </row>
    <row r="1887" spans="1:21" x14ac:dyDescent="0.25">
      <c r="A1887" t="s">
        <v>7</v>
      </c>
      <c r="B1887" t="str">
        <f>LEFT(Tabla1[[#This Row],[Organización compras]],2)</f>
        <v>CL</v>
      </c>
      <c r="C1887" t="s">
        <v>339</v>
      </c>
      <c r="D1887">
        <v>607</v>
      </c>
      <c r="E1887" t="str">
        <f>VLOOKUP(Tabla1[[#This Row],[Grupo de compras]],'Grupo compras'!$A$1:$B$115,2,FALSE)</f>
        <v>CL Gcia Desarrollo</v>
      </c>
      <c r="F1887" t="s">
        <v>953</v>
      </c>
      <c r="G1887" t="str">
        <f>LEFT(Tabla1[[#This Row],[Solicitud de pedido]],2)</f>
        <v>12</v>
      </c>
      <c r="H1887" t="s">
        <v>5405</v>
      </c>
      <c r="I1887" t="s">
        <v>105</v>
      </c>
      <c r="J1887" t="s">
        <v>5406</v>
      </c>
      <c r="K1887" t="s">
        <v>5417</v>
      </c>
      <c r="L1887" s="1">
        <v>46056</v>
      </c>
      <c r="M1887" t="s">
        <v>15</v>
      </c>
      <c r="N1887" t="s">
        <v>1</v>
      </c>
      <c r="O1887" t="s">
        <v>0</v>
      </c>
      <c r="P1887" t="s">
        <v>5408</v>
      </c>
      <c r="Q1887" t="s">
        <v>5409</v>
      </c>
      <c r="R1887" s="2">
        <v>20</v>
      </c>
      <c r="S1887" s="37">
        <f>Tabla1[[#This Row],[Valor total]]/'T.C.'!$B$4</f>
        <v>833.33333333333337</v>
      </c>
      <c r="T1887" t="s">
        <v>11</v>
      </c>
      <c r="U1887" t="s">
        <v>3</v>
      </c>
    </row>
    <row r="1888" spans="1:21" x14ac:dyDescent="0.25">
      <c r="A1888" t="s">
        <v>7</v>
      </c>
      <c r="B1888" t="str">
        <f>LEFT(Tabla1[[#This Row],[Organización compras]],2)</f>
        <v>CL</v>
      </c>
      <c r="C1888" t="s">
        <v>339</v>
      </c>
      <c r="D1888">
        <v>607</v>
      </c>
      <c r="E1888" t="str">
        <f>VLOOKUP(Tabla1[[#This Row],[Grupo de compras]],'Grupo compras'!$A$1:$B$115,2,FALSE)</f>
        <v>CL Gcia Desarrollo</v>
      </c>
      <c r="F1888" t="s">
        <v>953</v>
      </c>
      <c r="G1888" t="str">
        <f>LEFT(Tabla1[[#This Row],[Solicitud de pedido]],2)</f>
        <v>12</v>
      </c>
      <c r="H1888" t="s">
        <v>5405</v>
      </c>
      <c r="I1888" t="s">
        <v>106</v>
      </c>
      <c r="J1888" t="s">
        <v>5406</v>
      </c>
      <c r="K1888" t="s">
        <v>5418</v>
      </c>
      <c r="L1888" s="1">
        <v>46056</v>
      </c>
      <c r="M1888" t="s">
        <v>15</v>
      </c>
      <c r="N1888" t="s">
        <v>1</v>
      </c>
      <c r="O1888" t="s">
        <v>0</v>
      </c>
      <c r="P1888" t="s">
        <v>5408</v>
      </c>
      <c r="Q1888" t="s">
        <v>5409</v>
      </c>
      <c r="R1888" s="2">
        <v>20</v>
      </c>
      <c r="S1888" s="37">
        <f>Tabla1[[#This Row],[Valor total]]/'T.C.'!$B$4</f>
        <v>833.33333333333337</v>
      </c>
      <c r="T1888" t="s">
        <v>11</v>
      </c>
      <c r="U1888" t="s">
        <v>3</v>
      </c>
    </row>
    <row r="1889" spans="1:21" x14ac:dyDescent="0.25">
      <c r="A1889" t="s">
        <v>7</v>
      </c>
      <c r="B1889" t="str">
        <f>LEFT(Tabla1[[#This Row],[Organización compras]],2)</f>
        <v>CL</v>
      </c>
      <c r="C1889" t="s">
        <v>339</v>
      </c>
      <c r="D1889">
        <v>607</v>
      </c>
      <c r="E1889" t="str">
        <f>VLOOKUP(Tabla1[[#This Row],[Grupo de compras]],'Grupo compras'!$A$1:$B$115,2,FALSE)</f>
        <v>CL Gcia Desarrollo</v>
      </c>
      <c r="F1889" t="s">
        <v>953</v>
      </c>
      <c r="G1889" t="str">
        <f>LEFT(Tabla1[[#This Row],[Solicitud de pedido]],2)</f>
        <v>12</v>
      </c>
      <c r="H1889" t="s">
        <v>5405</v>
      </c>
      <c r="I1889" t="s">
        <v>107</v>
      </c>
      <c r="J1889" t="s">
        <v>5406</v>
      </c>
      <c r="K1889" t="s">
        <v>5419</v>
      </c>
      <c r="L1889" s="1">
        <v>46056</v>
      </c>
      <c r="M1889" t="s">
        <v>15</v>
      </c>
      <c r="N1889" t="s">
        <v>1</v>
      </c>
      <c r="O1889" t="s">
        <v>0</v>
      </c>
      <c r="P1889" t="s">
        <v>5408</v>
      </c>
      <c r="Q1889" t="s">
        <v>5409</v>
      </c>
      <c r="R1889" s="2">
        <v>20</v>
      </c>
      <c r="S1889" s="37">
        <f>Tabla1[[#This Row],[Valor total]]/'T.C.'!$B$4</f>
        <v>833.33333333333337</v>
      </c>
      <c r="T1889" t="s">
        <v>11</v>
      </c>
      <c r="U1889" t="s">
        <v>3</v>
      </c>
    </row>
    <row r="1890" spans="1:21" x14ac:dyDescent="0.25">
      <c r="A1890" t="s">
        <v>7</v>
      </c>
      <c r="B1890" t="str">
        <f>LEFT(Tabla1[[#This Row],[Organización compras]],2)</f>
        <v>CL</v>
      </c>
      <c r="C1890" t="s">
        <v>339</v>
      </c>
      <c r="D1890">
        <v>607</v>
      </c>
      <c r="E1890" t="str">
        <f>VLOOKUP(Tabla1[[#This Row],[Grupo de compras]],'Grupo compras'!$A$1:$B$115,2,FALSE)</f>
        <v>CL Gcia Desarrollo</v>
      </c>
      <c r="F1890" t="s">
        <v>953</v>
      </c>
      <c r="G1890" t="str">
        <f>LEFT(Tabla1[[#This Row],[Solicitud de pedido]],2)</f>
        <v>12</v>
      </c>
      <c r="H1890" t="s">
        <v>5405</v>
      </c>
      <c r="I1890" t="s">
        <v>1502</v>
      </c>
      <c r="J1890" t="s">
        <v>5406</v>
      </c>
      <c r="K1890" t="s">
        <v>5420</v>
      </c>
      <c r="L1890" s="1">
        <v>46056</v>
      </c>
      <c r="M1890" t="s">
        <v>15</v>
      </c>
      <c r="N1890" t="s">
        <v>1</v>
      </c>
      <c r="O1890" t="s">
        <v>0</v>
      </c>
      <c r="P1890" t="s">
        <v>5408</v>
      </c>
      <c r="Q1890" t="s">
        <v>5409</v>
      </c>
      <c r="R1890" s="2">
        <v>20</v>
      </c>
      <c r="S1890" s="37">
        <f>Tabla1[[#This Row],[Valor total]]/'T.C.'!$B$4</f>
        <v>833.33333333333337</v>
      </c>
      <c r="T1890" t="s">
        <v>11</v>
      </c>
      <c r="U1890" t="s">
        <v>3</v>
      </c>
    </row>
    <row r="1891" spans="1:21" x14ac:dyDescent="0.25">
      <c r="A1891" t="s">
        <v>83</v>
      </c>
      <c r="B1891" t="str">
        <f>LEFT(Tabla1[[#This Row],[Organización compras]],2)</f>
        <v>CL</v>
      </c>
      <c r="C1891" t="s">
        <v>339</v>
      </c>
      <c r="D1891">
        <v>602</v>
      </c>
      <c r="E1891" t="str">
        <f>VLOOKUP(Tabla1[[#This Row],[Grupo de compras]],'Grupo compras'!$A$1:$B$115,2,FALSE)</f>
        <v>CL Ops Mall</v>
      </c>
      <c r="F1891" t="s">
        <v>224</v>
      </c>
      <c r="G1891" t="str">
        <f>LEFT(Tabla1[[#This Row],[Solicitud de pedido]],2)</f>
        <v>12</v>
      </c>
      <c r="H1891" t="s">
        <v>5421</v>
      </c>
      <c r="I1891" t="s">
        <v>88</v>
      </c>
      <c r="J1891" t="s">
        <v>5422</v>
      </c>
      <c r="K1891" t="s">
        <v>5423</v>
      </c>
      <c r="L1891" s="1">
        <v>46067</v>
      </c>
      <c r="M1891" t="s">
        <v>214</v>
      </c>
      <c r="N1891" t="s">
        <v>1</v>
      </c>
      <c r="O1891" t="s">
        <v>0</v>
      </c>
      <c r="P1891" t="s">
        <v>633</v>
      </c>
      <c r="Q1891" t="s">
        <v>634</v>
      </c>
      <c r="R1891" s="2">
        <v>20</v>
      </c>
      <c r="S1891" s="37">
        <f>Tabla1[[#This Row],[Valor total]]/'T.C.'!$B$4</f>
        <v>833.33333333333337</v>
      </c>
      <c r="T1891" t="s">
        <v>11</v>
      </c>
      <c r="U1891" t="s">
        <v>3</v>
      </c>
    </row>
    <row r="1892" spans="1:21" x14ac:dyDescent="0.25">
      <c r="A1892" t="s">
        <v>7</v>
      </c>
      <c r="B1892" t="str">
        <f>LEFT(Tabla1[[#This Row],[Organización compras]],2)</f>
        <v>CL</v>
      </c>
      <c r="C1892" t="s">
        <v>339</v>
      </c>
      <c r="D1892">
        <v>635</v>
      </c>
      <c r="E1892" t="str">
        <f>VLOOKUP(Tabla1[[#This Row],[Grupo de compras]],'Grupo compras'!$A$1:$B$115,2,FALSE)</f>
        <v>CL Proyectos 6</v>
      </c>
      <c r="F1892" t="s">
        <v>5424</v>
      </c>
      <c r="G1892" t="str">
        <f>LEFT(Tabla1[[#This Row],[Solicitud de pedido]],2)</f>
        <v>12</v>
      </c>
      <c r="H1892" t="s">
        <v>5425</v>
      </c>
      <c r="I1892" t="s">
        <v>88</v>
      </c>
      <c r="J1892" t="s">
        <v>5426</v>
      </c>
      <c r="K1892" t="s">
        <v>5427</v>
      </c>
      <c r="L1892" s="1">
        <v>46072</v>
      </c>
      <c r="M1892" t="s">
        <v>26</v>
      </c>
      <c r="N1892" t="s">
        <v>1</v>
      </c>
      <c r="O1892" t="s">
        <v>0</v>
      </c>
      <c r="P1892" t="s">
        <v>97</v>
      </c>
      <c r="Q1892" t="s">
        <v>98</v>
      </c>
      <c r="R1892" s="2">
        <v>20</v>
      </c>
      <c r="S1892" s="37">
        <f>Tabla1[[#This Row],[Valor total]]/'T.C.'!$B$4</f>
        <v>833.33333333333337</v>
      </c>
      <c r="T1892" t="s">
        <v>11</v>
      </c>
      <c r="U1892" t="s">
        <v>3</v>
      </c>
    </row>
    <row r="1893" spans="1:21" x14ac:dyDescent="0.25">
      <c r="A1893" t="s">
        <v>7</v>
      </c>
      <c r="B1893" t="str">
        <f>LEFT(Tabla1[[#This Row],[Organización compras]],2)</f>
        <v>CL</v>
      </c>
      <c r="C1893" t="s">
        <v>339</v>
      </c>
      <c r="D1893">
        <v>602</v>
      </c>
      <c r="E1893" t="str">
        <f>VLOOKUP(Tabla1[[#This Row],[Grupo de compras]],'Grupo compras'!$A$1:$B$115,2,FALSE)</f>
        <v>CL Ops Mall</v>
      </c>
      <c r="F1893" t="s">
        <v>84</v>
      </c>
      <c r="H1893" t="s">
        <v>12758</v>
      </c>
      <c r="I1893" t="s">
        <v>88</v>
      </c>
      <c r="J1893" t="s">
        <v>12759</v>
      </c>
      <c r="K1893" t="s">
        <v>12760</v>
      </c>
      <c r="L1893" s="1">
        <v>46099</v>
      </c>
      <c r="M1893" t="s">
        <v>79</v>
      </c>
      <c r="N1893" t="s">
        <v>1</v>
      </c>
      <c r="O1893" t="s">
        <v>0</v>
      </c>
      <c r="P1893" t="s">
        <v>114</v>
      </c>
      <c r="Q1893" t="s">
        <v>115</v>
      </c>
      <c r="R1893" s="2">
        <v>20</v>
      </c>
      <c r="S1893" s="37">
        <f>Tabla1[[#This Row],[Valor total]]/'T.C.'!$B$4</f>
        <v>833.33333333333337</v>
      </c>
      <c r="T1893" t="s">
        <v>11</v>
      </c>
      <c r="U1893" t="s">
        <v>3</v>
      </c>
    </row>
    <row r="1894" spans="1:21" x14ac:dyDescent="0.25">
      <c r="A1894" t="s">
        <v>19</v>
      </c>
      <c r="B1894" t="str">
        <f>LEFT(Tabla1[[#This Row],[Organización compras]],2)</f>
        <v>CL</v>
      </c>
      <c r="C1894" t="s">
        <v>339</v>
      </c>
      <c r="D1894">
        <v>602</v>
      </c>
      <c r="E1894" t="str">
        <f>VLOOKUP(Tabla1[[#This Row],[Grupo de compras]],'Grupo compras'!$A$1:$B$115,2,FALSE)</f>
        <v>CL Ops Mall</v>
      </c>
      <c r="F1894" t="s">
        <v>20</v>
      </c>
      <c r="G1894" t="str">
        <f>LEFT(Tabla1[[#This Row],[Solicitud de pedido]],2)</f>
        <v>12</v>
      </c>
      <c r="H1894" t="s">
        <v>5428</v>
      </c>
      <c r="I1894" t="s">
        <v>88</v>
      </c>
      <c r="J1894" t="s">
        <v>5429</v>
      </c>
      <c r="K1894" t="s">
        <v>5430</v>
      </c>
      <c r="L1894" s="1">
        <v>46071</v>
      </c>
      <c r="M1894" t="s">
        <v>21</v>
      </c>
      <c r="N1894" t="s">
        <v>1</v>
      </c>
      <c r="O1894" t="s">
        <v>0</v>
      </c>
      <c r="P1894" t="s">
        <v>5431</v>
      </c>
      <c r="Q1894" t="s">
        <v>5432</v>
      </c>
      <c r="R1894" s="2">
        <v>771060</v>
      </c>
      <c r="S1894" s="37">
        <f>Tabla1[[#This Row],[Valor total]]/'T.C.'!$B$3</f>
        <v>832.74113593900188</v>
      </c>
      <c r="T1894" t="s">
        <v>6</v>
      </c>
      <c r="U1894" t="s">
        <v>3</v>
      </c>
    </row>
    <row r="1895" spans="1:21" x14ac:dyDescent="0.25">
      <c r="A1895" t="s">
        <v>369</v>
      </c>
      <c r="B1895" t="str">
        <f>LEFT(Tabla1[[#This Row],[Organización compras]],2)</f>
        <v>PE</v>
      </c>
      <c r="C1895" t="s">
        <v>681</v>
      </c>
      <c r="D1895">
        <v>802</v>
      </c>
      <c r="E1895" t="str">
        <f>VLOOKUP(Tabla1[[#This Row],[Grupo de compras]],'Grupo compras'!$A$1:$B$115,2,FALSE)</f>
        <v>PE Ops Mall</v>
      </c>
      <c r="F1895" t="s">
        <v>370</v>
      </c>
      <c r="G1895" t="str">
        <f>LEFT(Tabla1[[#This Row],[Solicitud de pedido]],2)</f>
        <v>12</v>
      </c>
      <c r="H1895" t="s">
        <v>5433</v>
      </c>
      <c r="I1895" t="s">
        <v>88</v>
      </c>
      <c r="J1895" t="s">
        <v>5434</v>
      </c>
      <c r="K1895" t="s">
        <v>5435</v>
      </c>
      <c r="L1895" s="1">
        <v>46086</v>
      </c>
      <c r="M1895" t="s">
        <v>370</v>
      </c>
      <c r="N1895" t="s">
        <v>1</v>
      </c>
      <c r="O1895" t="s">
        <v>0</v>
      </c>
      <c r="P1895" t="s">
        <v>825</v>
      </c>
      <c r="Q1895" t="s">
        <v>826</v>
      </c>
      <c r="R1895" s="2">
        <v>2872</v>
      </c>
      <c r="S1895" s="37">
        <f>Tabla1[[#This Row],[Valor total]]/'T.C.'!$B$2</f>
        <v>832.463768115942</v>
      </c>
      <c r="T1895" t="s">
        <v>2</v>
      </c>
      <c r="U1895" t="s">
        <v>3</v>
      </c>
    </row>
    <row r="1896" spans="1:21" x14ac:dyDescent="0.25">
      <c r="A1896" t="s">
        <v>2453</v>
      </c>
      <c r="B1896" t="str">
        <f>LEFT(Tabla1[[#This Row],[Organización compras]],2)</f>
        <v>PE</v>
      </c>
      <c r="C1896" t="s">
        <v>681</v>
      </c>
      <c r="D1896">
        <v>804</v>
      </c>
      <c r="E1896" t="str">
        <f>VLOOKUP(Tabla1[[#This Row],[Grupo de compras]],'Grupo compras'!$A$1:$B$115,2,FALSE)</f>
        <v>PE Marketing Mall</v>
      </c>
      <c r="F1896" t="s">
        <v>2454</v>
      </c>
      <c r="G1896" t="str">
        <f>LEFT(Tabla1[[#This Row],[Solicitud de pedido]],2)</f>
        <v>12</v>
      </c>
      <c r="H1896" t="s">
        <v>5436</v>
      </c>
      <c r="I1896" t="s">
        <v>88</v>
      </c>
      <c r="J1896" t="s">
        <v>5437</v>
      </c>
      <c r="K1896" t="s">
        <v>5285</v>
      </c>
      <c r="L1896" s="1">
        <v>46038</v>
      </c>
      <c r="M1896" t="s">
        <v>819</v>
      </c>
      <c r="N1896" t="s">
        <v>1</v>
      </c>
      <c r="O1896" t="s">
        <v>0</v>
      </c>
      <c r="P1896" t="s">
        <v>2596</v>
      </c>
      <c r="Q1896" t="s">
        <v>2597</v>
      </c>
      <c r="R1896" s="2">
        <v>2870</v>
      </c>
      <c r="S1896" s="37">
        <f>Tabla1[[#This Row],[Valor total]]/'T.C.'!$B$2</f>
        <v>831.8840579710145</v>
      </c>
      <c r="T1896" t="s">
        <v>2</v>
      </c>
      <c r="U1896" t="s">
        <v>3</v>
      </c>
    </row>
    <row r="1897" spans="1:21" x14ac:dyDescent="0.25">
      <c r="A1897" t="s">
        <v>1498</v>
      </c>
      <c r="B1897" t="str">
        <f>LEFT(Tabla1[[#This Row],[Organización compras]],2)</f>
        <v>PE</v>
      </c>
      <c r="C1897" t="s">
        <v>340</v>
      </c>
      <c r="D1897">
        <v>803</v>
      </c>
      <c r="E1897" t="str">
        <f>VLOOKUP(Tabla1[[#This Row],[Grupo de compras]],'Grupo compras'!$A$1:$B$115,2,FALSE)</f>
        <v>PE Ops Out/Strips</v>
      </c>
      <c r="F1897" t="s">
        <v>926</v>
      </c>
      <c r="G1897" t="str">
        <f>LEFT(Tabla1[[#This Row],[Solicitud de pedido]],2)</f>
        <v>12</v>
      </c>
      <c r="H1897" t="s">
        <v>5438</v>
      </c>
      <c r="I1897" t="s">
        <v>88</v>
      </c>
      <c r="J1897" t="s">
        <v>5439</v>
      </c>
      <c r="K1897" t="s">
        <v>5440</v>
      </c>
      <c r="L1897" s="1">
        <v>46090</v>
      </c>
      <c r="M1897" t="s">
        <v>930</v>
      </c>
      <c r="N1897" t="s">
        <v>1</v>
      </c>
      <c r="O1897" t="s">
        <v>0</v>
      </c>
      <c r="P1897" t="s">
        <v>4818</v>
      </c>
      <c r="Q1897" t="s">
        <v>4819</v>
      </c>
      <c r="R1897" s="2">
        <v>2870</v>
      </c>
      <c r="S1897" s="37">
        <f>Tabla1[[#This Row],[Valor total]]/'T.C.'!$B$2</f>
        <v>831.8840579710145</v>
      </c>
      <c r="T1897" t="s">
        <v>2</v>
      </c>
      <c r="U1897" t="s">
        <v>3</v>
      </c>
    </row>
    <row r="1898" spans="1:21" x14ac:dyDescent="0.25">
      <c r="A1898" t="s">
        <v>2453</v>
      </c>
      <c r="B1898" t="str">
        <f>LEFT(Tabla1[[#This Row],[Organización compras]],2)</f>
        <v>PE</v>
      </c>
      <c r="C1898" t="s">
        <v>681</v>
      </c>
      <c r="D1898">
        <v>802</v>
      </c>
      <c r="E1898" t="str">
        <f>VLOOKUP(Tabla1[[#This Row],[Grupo de compras]],'Grupo compras'!$A$1:$B$115,2,FALSE)</f>
        <v>PE Ops Mall</v>
      </c>
      <c r="F1898" t="s">
        <v>12777</v>
      </c>
      <c r="H1898" t="s">
        <v>12778</v>
      </c>
      <c r="I1898" t="s">
        <v>88</v>
      </c>
      <c r="J1898" t="s">
        <v>12779</v>
      </c>
      <c r="K1898" t="s">
        <v>12780</v>
      </c>
      <c r="L1898" s="1">
        <v>46099</v>
      </c>
      <c r="M1898" t="s">
        <v>3376</v>
      </c>
      <c r="N1898" t="s">
        <v>1</v>
      </c>
      <c r="O1898" t="s">
        <v>0</v>
      </c>
      <c r="P1898" t="s">
        <v>2710</v>
      </c>
      <c r="Q1898" t="s">
        <v>2711</v>
      </c>
      <c r="R1898" s="2">
        <v>2869.33</v>
      </c>
      <c r="S1898" s="37">
        <f>Tabla1[[#This Row],[Valor total]]/'T.C.'!$B$2</f>
        <v>831.68985507246373</v>
      </c>
      <c r="T1898" t="s">
        <v>2</v>
      </c>
      <c r="U1898" t="s">
        <v>3</v>
      </c>
    </row>
    <row r="1899" spans="1:21" x14ac:dyDescent="0.25">
      <c r="A1899" t="s">
        <v>369</v>
      </c>
      <c r="B1899" t="str">
        <f>LEFT(Tabla1[[#This Row],[Organización compras]],2)</f>
        <v>PE</v>
      </c>
      <c r="C1899" t="s">
        <v>681</v>
      </c>
      <c r="D1899">
        <v>802</v>
      </c>
      <c r="E1899" t="str">
        <f>VLOOKUP(Tabla1[[#This Row],[Grupo de compras]],'Grupo compras'!$A$1:$B$115,2,FALSE)</f>
        <v>PE Ops Mall</v>
      </c>
      <c r="F1899" t="s">
        <v>370</v>
      </c>
      <c r="G1899" t="str">
        <f>LEFT(Tabla1[[#This Row],[Solicitud de pedido]],2)</f>
        <v>12</v>
      </c>
      <c r="H1899" t="s">
        <v>5441</v>
      </c>
      <c r="I1899" t="s">
        <v>88</v>
      </c>
      <c r="J1899" t="s">
        <v>5442</v>
      </c>
      <c r="K1899" t="s">
        <v>5443</v>
      </c>
      <c r="L1899" s="1">
        <v>46090</v>
      </c>
      <c r="M1899" t="s">
        <v>370</v>
      </c>
      <c r="N1899" t="s">
        <v>1</v>
      </c>
      <c r="O1899" t="s">
        <v>0</v>
      </c>
      <c r="P1899" t="s">
        <v>825</v>
      </c>
      <c r="Q1899" t="s">
        <v>826</v>
      </c>
      <c r="R1899" s="2">
        <v>2868</v>
      </c>
      <c r="S1899" s="37">
        <f>Tabla1[[#This Row],[Valor total]]/'T.C.'!$B$2</f>
        <v>831.30434782608688</v>
      </c>
      <c r="T1899" t="s">
        <v>2</v>
      </c>
      <c r="U1899" t="s">
        <v>3</v>
      </c>
    </row>
    <row r="1900" spans="1:21" x14ac:dyDescent="0.25">
      <c r="A1900" t="s">
        <v>369</v>
      </c>
      <c r="B1900" t="str">
        <f>LEFT(Tabla1[[#This Row],[Organización compras]],2)</f>
        <v>PE</v>
      </c>
      <c r="C1900" t="s">
        <v>681</v>
      </c>
      <c r="D1900">
        <v>802</v>
      </c>
      <c r="E1900" t="str">
        <f>VLOOKUP(Tabla1[[#This Row],[Grupo de compras]],'Grupo compras'!$A$1:$B$115,2,FALSE)</f>
        <v>PE Ops Mall</v>
      </c>
      <c r="F1900" t="s">
        <v>370</v>
      </c>
      <c r="G1900" t="str">
        <f>LEFT(Tabla1[[#This Row],[Solicitud de pedido]],2)</f>
        <v>12</v>
      </c>
      <c r="H1900" t="s">
        <v>5444</v>
      </c>
      <c r="I1900" t="s">
        <v>88</v>
      </c>
      <c r="J1900" t="s">
        <v>5445</v>
      </c>
      <c r="K1900" t="s">
        <v>5446</v>
      </c>
      <c r="L1900" s="1">
        <v>46090</v>
      </c>
      <c r="M1900" t="s">
        <v>370</v>
      </c>
      <c r="N1900" t="s">
        <v>1</v>
      </c>
      <c r="O1900" t="s">
        <v>0</v>
      </c>
      <c r="P1900" t="s">
        <v>825</v>
      </c>
      <c r="Q1900" t="s">
        <v>826</v>
      </c>
      <c r="R1900" s="2">
        <v>2868</v>
      </c>
      <c r="S1900" s="37">
        <f>Tabla1[[#This Row],[Valor total]]/'T.C.'!$B$2</f>
        <v>831.30434782608688</v>
      </c>
      <c r="T1900" t="s">
        <v>2</v>
      </c>
      <c r="U1900" t="s">
        <v>3</v>
      </c>
    </row>
    <row r="1901" spans="1:21" x14ac:dyDescent="0.25">
      <c r="A1901" t="s">
        <v>38</v>
      </c>
      <c r="B1901" t="str">
        <f>LEFT(Tabla1[[#This Row],[Organización compras]],2)</f>
        <v>CL</v>
      </c>
      <c r="C1901" t="s">
        <v>339</v>
      </c>
      <c r="D1901">
        <v>603</v>
      </c>
      <c r="E1901" t="str">
        <f>VLOOKUP(Tabla1[[#This Row],[Grupo de compras]],'Grupo compras'!$A$1:$B$115,2,FALSE)</f>
        <v>CL Ops Out/Strip</v>
      </c>
      <c r="F1901" t="s">
        <v>39</v>
      </c>
      <c r="G1901" t="str">
        <f>LEFT(Tabla1[[#This Row],[Solicitud de pedido]],2)</f>
        <v>12</v>
      </c>
      <c r="H1901" t="s">
        <v>5447</v>
      </c>
      <c r="I1901" t="s">
        <v>88</v>
      </c>
      <c r="J1901" t="s">
        <v>5448</v>
      </c>
      <c r="K1901" t="s">
        <v>5449</v>
      </c>
      <c r="L1901" s="1">
        <v>46058</v>
      </c>
      <c r="M1901" t="s">
        <v>40</v>
      </c>
      <c r="N1901" t="s">
        <v>1</v>
      </c>
      <c r="O1901" t="s">
        <v>0</v>
      </c>
      <c r="P1901" t="s">
        <v>41</v>
      </c>
      <c r="Q1901" t="s">
        <v>42</v>
      </c>
      <c r="R1901" s="2">
        <v>769345</v>
      </c>
      <c r="S1901" s="37">
        <f>Tabla1[[#This Row],[Valor total]]/'T.C.'!$B$3</f>
        <v>830.8889440886461</v>
      </c>
      <c r="T1901" t="s">
        <v>6</v>
      </c>
      <c r="U1901" t="s">
        <v>3</v>
      </c>
    </row>
    <row r="1902" spans="1:21" x14ac:dyDescent="0.25">
      <c r="A1902" t="s">
        <v>19</v>
      </c>
      <c r="B1902" t="str">
        <f>LEFT(Tabla1[[#This Row],[Organización compras]],2)</f>
        <v>CL</v>
      </c>
      <c r="C1902" t="s">
        <v>339</v>
      </c>
      <c r="D1902">
        <v>602</v>
      </c>
      <c r="E1902" t="str">
        <f>VLOOKUP(Tabla1[[#This Row],[Grupo de compras]],'Grupo compras'!$A$1:$B$115,2,FALSE)</f>
        <v>CL Ops Mall</v>
      </c>
      <c r="F1902" t="s">
        <v>20</v>
      </c>
      <c r="G1902" t="str">
        <f>LEFT(Tabla1[[#This Row],[Solicitud de pedido]],2)</f>
        <v>12</v>
      </c>
      <c r="H1902" t="s">
        <v>5450</v>
      </c>
      <c r="I1902" t="s">
        <v>88</v>
      </c>
      <c r="J1902" t="s">
        <v>5451</v>
      </c>
      <c r="K1902" t="s">
        <v>5452</v>
      </c>
      <c r="L1902" s="1">
        <v>46056</v>
      </c>
      <c r="M1902" t="s">
        <v>21</v>
      </c>
      <c r="N1902" t="s">
        <v>1</v>
      </c>
      <c r="O1902" t="s">
        <v>0</v>
      </c>
      <c r="P1902" t="s">
        <v>5453</v>
      </c>
      <c r="Q1902" t="s">
        <v>5454</v>
      </c>
      <c r="R1902" s="2">
        <v>19.8</v>
      </c>
      <c r="S1902" s="37">
        <f>Tabla1[[#This Row],[Valor total]]/'T.C.'!$B$4</f>
        <v>825</v>
      </c>
      <c r="T1902" t="s">
        <v>11</v>
      </c>
      <c r="U1902" t="s">
        <v>3</v>
      </c>
    </row>
    <row r="1903" spans="1:21" x14ac:dyDescent="0.25">
      <c r="A1903" t="s">
        <v>19</v>
      </c>
      <c r="B1903" t="str">
        <f>LEFT(Tabla1[[#This Row],[Organización compras]],2)</f>
        <v>CL</v>
      </c>
      <c r="C1903" t="s">
        <v>339</v>
      </c>
      <c r="D1903">
        <v>602</v>
      </c>
      <c r="E1903" t="str">
        <f>VLOOKUP(Tabla1[[#This Row],[Grupo de compras]],'Grupo compras'!$A$1:$B$115,2,FALSE)</f>
        <v>CL Ops Mall</v>
      </c>
      <c r="F1903" t="s">
        <v>20</v>
      </c>
      <c r="G1903" t="str">
        <f>LEFT(Tabla1[[#This Row],[Solicitud de pedido]],2)</f>
        <v>12</v>
      </c>
      <c r="H1903" t="s">
        <v>5450</v>
      </c>
      <c r="I1903" t="s">
        <v>89</v>
      </c>
      <c r="J1903" t="s">
        <v>5451</v>
      </c>
      <c r="K1903" t="s">
        <v>5455</v>
      </c>
      <c r="L1903" s="1">
        <v>46056</v>
      </c>
      <c r="M1903" t="s">
        <v>21</v>
      </c>
      <c r="N1903" t="s">
        <v>1</v>
      </c>
      <c r="O1903" t="s">
        <v>0</v>
      </c>
      <c r="P1903" t="s">
        <v>5453</v>
      </c>
      <c r="Q1903" t="s">
        <v>5454</v>
      </c>
      <c r="R1903" s="2">
        <v>19.8</v>
      </c>
      <c r="S1903" s="37">
        <f>Tabla1[[#This Row],[Valor total]]/'T.C.'!$B$4</f>
        <v>825</v>
      </c>
      <c r="T1903" t="s">
        <v>11</v>
      </c>
      <c r="U1903" t="s">
        <v>3</v>
      </c>
    </row>
    <row r="1904" spans="1:21" x14ac:dyDescent="0.25">
      <c r="A1904" t="s">
        <v>19</v>
      </c>
      <c r="B1904" t="str">
        <f>LEFT(Tabla1[[#This Row],[Organización compras]],2)</f>
        <v>CL</v>
      </c>
      <c r="C1904" t="s">
        <v>339</v>
      </c>
      <c r="D1904">
        <v>602</v>
      </c>
      <c r="E1904" t="str">
        <f>VLOOKUP(Tabla1[[#This Row],[Grupo de compras]],'Grupo compras'!$A$1:$B$115,2,FALSE)</f>
        <v>CL Ops Mall</v>
      </c>
      <c r="F1904" t="s">
        <v>20</v>
      </c>
      <c r="G1904" t="str">
        <f>LEFT(Tabla1[[#This Row],[Solicitud de pedido]],2)</f>
        <v>12</v>
      </c>
      <c r="H1904" t="s">
        <v>5450</v>
      </c>
      <c r="I1904" t="s">
        <v>99</v>
      </c>
      <c r="J1904" t="s">
        <v>5451</v>
      </c>
      <c r="K1904" t="s">
        <v>5456</v>
      </c>
      <c r="L1904" s="1">
        <v>46056</v>
      </c>
      <c r="M1904" t="s">
        <v>21</v>
      </c>
      <c r="N1904" t="s">
        <v>1</v>
      </c>
      <c r="O1904" t="s">
        <v>0</v>
      </c>
      <c r="P1904" t="s">
        <v>5453</v>
      </c>
      <c r="Q1904" t="s">
        <v>5454</v>
      </c>
      <c r="R1904" s="2">
        <v>19.8</v>
      </c>
      <c r="S1904" s="37">
        <f>Tabla1[[#This Row],[Valor total]]/'T.C.'!$B$4</f>
        <v>825</v>
      </c>
      <c r="T1904" t="s">
        <v>11</v>
      </c>
      <c r="U1904" t="s">
        <v>3</v>
      </c>
    </row>
    <row r="1905" spans="1:21" x14ac:dyDescent="0.25">
      <c r="A1905" t="s">
        <v>19</v>
      </c>
      <c r="B1905" t="str">
        <f>LEFT(Tabla1[[#This Row],[Organización compras]],2)</f>
        <v>CL</v>
      </c>
      <c r="C1905" t="s">
        <v>339</v>
      </c>
      <c r="D1905">
        <v>602</v>
      </c>
      <c r="E1905" t="str">
        <f>VLOOKUP(Tabla1[[#This Row],[Grupo de compras]],'Grupo compras'!$A$1:$B$115,2,FALSE)</f>
        <v>CL Ops Mall</v>
      </c>
      <c r="F1905" t="s">
        <v>20</v>
      </c>
      <c r="G1905" t="str">
        <f>LEFT(Tabla1[[#This Row],[Solicitud de pedido]],2)</f>
        <v>12</v>
      </c>
      <c r="H1905" t="s">
        <v>5450</v>
      </c>
      <c r="I1905" t="s">
        <v>100</v>
      </c>
      <c r="J1905" t="s">
        <v>5451</v>
      </c>
      <c r="K1905" t="s">
        <v>5457</v>
      </c>
      <c r="L1905" s="1">
        <v>46056</v>
      </c>
      <c r="M1905" t="s">
        <v>21</v>
      </c>
      <c r="N1905" t="s">
        <v>1</v>
      </c>
      <c r="O1905" t="s">
        <v>0</v>
      </c>
      <c r="P1905" t="s">
        <v>5453</v>
      </c>
      <c r="Q1905" t="s">
        <v>5454</v>
      </c>
      <c r="R1905" s="2">
        <v>19.8</v>
      </c>
      <c r="S1905" s="37">
        <f>Tabla1[[#This Row],[Valor total]]/'T.C.'!$B$4</f>
        <v>825</v>
      </c>
      <c r="T1905" t="s">
        <v>11</v>
      </c>
      <c r="U1905" t="s">
        <v>3</v>
      </c>
    </row>
    <row r="1906" spans="1:21" x14ac:dyDescent="0.25">
      <c r="A1906" t="s">
        <v>19</v>
      </c>
      <c r="B1906" t="str">
        <f>LEFT(Tabla1[[#This Row],[Organización compras]],2)</f>
        <v>CL</v>
      </c>
      <c r="C1906" t="s">
        <v>339</v>
      </c>
      <c r="D1906">
        <v>602</v>
      </c>
      <c r="E1906" t="str">
        <f>VLOOKUP(Tabla1[[#This Row],[Grupo de compras]],'Grupo compras'!$A$1:$B$115,2,FALSE)</f>
        <v>CL Ops Mall</v>
      </c>
      <c r="F1906" t="s">
        <v>20</v>
      </c>
      <c r="G1906" t="str">
        <f>LEFT(Tabla1[[#This Row],[Solicitud de pedido]],2)</f>
        <v>12</v>
      </c>
      <c r="H1906" t="s">
        <v>5450</v>
      </c>
      <c r="I1906" t="s">
        <v>101</v>
      </c>
      <c r="J1906" t="s">
        <v>5451</v>
      </c>
      <c r="K1906" t="s">
        <v>5458</v>
      </c>
      <c r="L1906" s="1">
        <v>46056</v>
      </c>
      <c r="M1906" t="s">
        <v>21</v>
      </c>
      <c r="N1906" t="s">
        <v>1</v>
      </c>
      <c r="O1906" t="s">
        <v>0</v>
      </c>
      <c r="P1906" t="s">
        <v>5453</v>
      </c>
      <c r="Q1906" t="s">
        <v>5454</v>
      </c>
      <c r="R1906" s="2">
        <v>19.8</v>
      </c>
      <c r="S1906" s="37">
        <f>Tabla1[[#This Row],[Valor total]]/'T.C.'!$B$4</f>
        <v>825</v>
      </c>
      <c r="T1906" t="s">
        <v>11</v>
      </c>
      <c r="U1906" t="s">
        <v>3</v>
      </c>
    </row>
    <row r="1907" spans="1:21" x14ac:dyDescent="0.25">
      <c r="A1907" t="s">
        <v>19</v>
      </c>
      <c r="B1907" t="str">
        <f>LEFT(Tabla1[[#This Row],[Organización compras]],2)</f>
        <v>CL</v>
      </c>
      <c r="C1907" t="s">
        <v>339</v>
      </c>
      <c r="D1907">
        <v>602</v>
      </c>
      <c r="E1907" t="str">
        <f>VLOOKUP(Tabla1[[#This Row],[Grupo de compras]],'Grupo compras'!$A$1:$B$115,2,FALSE)</f>
        <v>CL Ops Mall</v>
      </c>
      <c r="F1907" t="s">
        <v>20</v>
      </c>
      <c r="G1907" t="str">
        <f>LEFT(Tabla1[[#This Row],[Solicitud de pedido]],2)</f>
        <v>12</v>
      </c>
      <c r="H1907" t="s">
        <v>5450</v>
      </c>
      <c r="I1907" t="s">
        <v>102</v>
      </c>
      <c r="J1907" t="s">
        <v>5451</v>
      </c>
      <c r="K1907" t="s">
        <v>5459</v>
      </c>
      <c r="L1907" s="1">
        <v>46056</v>
      </c>
      <c r="M1907" t="s">
        <v>21</v>
      </c>
      <c r="N1907" t="s">
        <v>1</v>
      </c>
      <c r="O1907" t="s">
        <v>0</v>
      </c>
      <c r="P1907" t="s">
        <v>5453</v>
      </c>
      <c r="Q1907" t="s">
        <v>5454</v>
      </c>
      <c r="R1907" s="2">
        <v>19.8</v>
      </c>
      <c r="S1907" s="37">
        <f>Tabla1[[#This Row],[Valor total]]/'T.C.'!$B$4</f>
        <v>825</v>
      </c>
      <c r="T1907" t="s">
        <v>11</v>
      </c>
      <c r="U1907" t="s">
        <v>3</v>
      </c>
    </row>
    <row r="1908" spans="1:21" x14ac:dyDescent="0.25">
      <c r="A1908" t="s">
        <v>19</v>
      </c>
      <c r="B1908" t="str">
        <f>LEFT(Tabla1[[#This Row],[Organización compras]],2)</f>
        <v>CL</v>
      </c>
      <c r="C1908" t="s">
        <v>339</v>
      </c>
      <c r="D1908">
        <v>602</v>
      </c>
      <c r="E1908" t="str">
        <f>VLOOKUP(Tabla1[[#This Row],[Grupo de compras]],'Grupo compras'!$A$1:$B$115,2,FALSE)</f>
        <v>CL Ops Mall</v>
      </c>
      <c r="F1908" t="s">
        <v>20</v>
      </c>
      <c r="G1908" t="str">
        <f>LEFT(Tabla1[[#This Row],[Solicitud de pedido]],2)</f>
        <v>12</v>
      </c>
      <c r="H1908" t="s">
        <v>5450</v>
      </c>
      <c r="I1908" t="s">
        <v>103</v>
      </c>
      <c r="J1908" t="s">
        <v>5451</v>
      </c>
      <c r="K1908" t="s">
        <v>5460</v>
      </c>
      <c r="L1908" s="1">
        <v>46056</v>
      </c>
      <c r="M1908" t="s">
        <v>21</v>
      </c>
      <c r="N1908" t="s">
        <v>1</v>
      </c>
      <c r="O1908" t="s">
        <v>0</v>
      </c>
      <c r="P1908" t="s">
        <v>5453</v>
      </c>
      <c r="Q1908" t="s">
        <v>5454</v>
      </c>
      <c r="R1908" s="2">
        <v>19.8</v>
      </c>
      <c r="S1908" s="37">
        <f>Tabla1[[#This Row],[Valor total]]/'T.C.'!$B$4</f>
        <v>825</v>
      </c>
      <c r="T1908" t="s">
        <v>11</v>
      </c>
      <c r="U1908" t="s">
        <v>3</v>
      </c>
    </row>
    <row r="1909" spans="1:21" x14ac:dyDescent="0.25">
      <c r="A1909" t="s">
        <v>19</v>
      </c>
      <c r="B1909" t="str">
        <f>LEFT(Tabla1[[#This Row],[Organización compras]],2)</f>
        <v>CL</v>
      </c>
      <c r="C1909" t="s">
        <v>339</v>
      </c>
      <c r="D1909">
        <v>602</v>
      </c>
      <c r="E1909" t="str">
        <f>VLOOKUP(Tabla1[[#This Row],[Grupo de compras]],'Grupo compras'!$A$1:$B$115,2,FALSE)</f>
        <v>CL Ops Mall</v>
      </c>
      <c r="F1909" t="s">
        <v>20</v>
      </c>
      <c r="G1909" t="str">
        <f>LEFT(Tabla1[[#This Row],[Solicitud de pedido]],2)</f>
        <v>12</v>
      </c>
      <c r="H1909" t="s">
        <v>5450</v>
      </c>
      <c r="I1909" t="s">
        <v>104</v>
      </c>
      <c r="J1909" t="s">
        <v>5451</v>
      </c>
      <c r="K1909" t="s">
        <v>5461</v>
      </c>
      <c r="L1909" s="1">
        <v>46056</v>
      </c>
      <c r="M1909" t="s">
        <v>21</v>
      </c>
      <c r="N1909" t="s">
        <v>1</v>
      </c>
      <c r="O1909" t="s">
        <v>0</v>
      </c>
      <c r="P1909" t="s">
        <v>5453</v>
      </c>
      <c r="Q1909" t="s">
        <v>5454</v>
      </c>
      <c r="R1909" s="2">
        <v>19.8</v>
      </c>
      <c r="S1909" s="37">
        <f>Tabla1[[#This Row],[Valor total]]/'T.C.'!$B$4</f>
        <v>825</v>
      </c>
      <c r="T1909" t="s">
        <v>11</v>
      </c>
      <c r="U1909" t="s">
        <v>3</v>
      </c>
    </row>
    <row r="1910" spans="1:21" x14ac:dyDescent="0.25">
      <c r="A1910" t="s">
        <v>19</v>
      </c>
      <c r="B1910" t="str">
        <f>LEFT(Tabla1[[#This Row],[Organización compras]],2)</f>
        <v>CL</v>
      </c>
      <c r="C1910" t="s">
        <v>339</v>
      </c>
      <c r="D1910">
        <v>602</v>
      </c>
      <c r="E1910" t="str">
        <f>VLOOKUP(Tabla1[[#This Row],[Grupo de compras]],'Grupo compras'!$A$1:$B$115,2,FALSE)</f>
        <v>CL Ops Mall</v>
      </c>
      <c r="F1910" t="s">
        <v>20</v>
      </c>
      <c r="G1910" t="str">
        <f>LEFT(Tabla1[[#This Row],[Solicitud de pedido]],2)</f>
        <v>12</v>
      </c>
      <c r="H1910" t="s">
        <v>5450</v>
      </c>
      <c r="I1910" t="s">
        <v>105</v>
      </c>
      <c r="J1910" t="s">
        <v>5451</v>
      </c>
      <c r="K1910" t="s">
        <v>5462</v>
      </c>
      <c r="L1910" s="1">
        <v>46056</v>
      </c>
      <c r="M1910" t="s">
        <v>21</v>
      </c>
      <c r="N1910" t="s">
        <v>1</v>
      </c>
      <c r="O1910" t="s">
        <v>0</v>
      </c>
      <c r="P1910" t="s">
        <v>5453</v>
      </c>
      <c r="Q1910" t="s">
        <v>5454</v>
      </c>
      <c r="R1910" s="2">
        <v>19.8</v>
      </c>
      <c r="S1910" s="37">
        <f>Tabla1[[#This Row],[Valor total]]/'T.C.'!$B$4</f>
        <v>825</v>
      </c>
      <c r="T1910" t="s">
        <v>11</v>
      </c>
      <c r="U1910" t="s">
        <v>3</v>
      </c>
    </row>
    <row r="1911" spans="1:21" x14ac:dyDescent="0.25">
      <c r="A1911" t="s">
        <v>19</v>
      </c>
      <c r="B1911" t="str">
        <f>LEFT(Tabla1[[#This Row],[Organización compras]],2)</f>
        <v>CL</v>
      </c>
      <c r="C1911" t="s">
        <v>339</v>
      </c>
      <c r="D1911">
        <v>602</v>
      </c>
      <c r="E1911" t="str">
        <f>VLOOKUP(Tabla1[[#This Row],[Grupo de compras]],'Grupo compras'!$A$1:$B$115,2,FALSE)</f>
        <v>CL Ops Mall</v>
      </c>
      <c r="F1911" t="s">
        <v>20</v>
      </c>
      <c r="G1911" t="str">
        <f>LEFT(Tabla1[[#This Row],[Solicitud de pedido]],2)</f>
        <v>12</v>
      </c>
      <c r="H1911" t="s">
        <v>5450</v>
      </c>
      <c r="I1911" t="s">
        <v>106</v>
      </c>
      <c r="J1911" t="s">
        <v>5451</v>
      </c>
      <c r="K1911" t="s">
        <v>5463</v>
      </c>
      <c r="L1911" s="1">
        <v>46056</v>
      </c>
      <c r="M1911" t="s">
        <v>21</v>
      </c>
      <c r="N1911" t="s">
        <v>1</v>
      </c>
      <c r="O1911" t="s">
        <v>0</v>
      </c>
      <c r="P1911" t="s">
        <v>5453</v>
      </c>
      <c r="Q1911" t="s">
        <v>5454</v>
      </c>
      <c r="R1911" s="2">
        <v>19.8</v>
      </c>
      <c r="S1911" s="37">
        <f>Tabla1[[#This Row],[Valor total]]/'T.C.'!$B$4</f>
        <v>825</v>
      </c>
      <c r="T1911" t="s">
        <v>11</v>
      </c>
      <c r="U1911" t="s">
        <v>3</v>
      </c>
    </row>
    <row r="1912" spans="1:21" x14ac:dyDescent="0.25">
      <c r="A1912" t="s">
        <v>19</v>
      </c>
      <c r="B1912" t="str">
        <f>LEFT(Tabla1[[#This Row],[Organización compras]],2)</f>
        <v>CL</v>
      </c>
      <c r="C1912" t="s">
        <v>339</v>
      </c>
      <c r="D1912">
        <v>602</v>
      </c>
      <c r="E1912" t="str">
        <f>VLOOKUP(Tabla1[[#This Row],[Grupo de compras]],'Grupo compras'!$A$1:$B$115,2,FALSE)</f>
        <v>CL Ops Mall</v>
      </c>
      <c r="F1912" t="s">
        <v>20</v>
      </c>
      <c r="G1912" t="str">
        <f>LEFT(Tabla1[[#This Row],[Solicitud de pedido]],2)</f>
        <v>12</v>
      </c>
      <c r="H1912" t="s">
        <v>5450</v>
      </c>
      <c r="I1912" t="s">
        <v>107</v>
      </c>
      <c r="J1912" t="s">
        <v>5451</v>
      </c>
      <c r="K1912" t="s">
        <v>5464</v>
      </c>
      <c r="L1912" s="1">
        <v>46056</v>
      </c>
      <c r="M1912" t="s">
        <v>21</v>
      </c>
      <c r="N1912" t="s">
        <v>1</v>
      </c>
      <c r="O1912" t="s">
        <v>0</v>
      </c>
      <c r="P1912" t="s">
        <v>5453</v>
      </c>
      <c r="Q1912" t="s">
        <v>5454</v>
      </c>
      <c r="R1912" s="2">
        <v>19.8</v>
      </c>
      <c r="S1912" s="37">
        <f>Tabla1[[#This Row],[Valor total]]/'T.C.'!$B$4</f>
        <v>825</v>
      </c>
      <c r="T1912" t="s">
        <v>11</v>
      </c>
      <c r="U1912" t="s">
        <v>3</v>
      </c>
    </row>
    <row r="1913" spans="1:21" x14ac:dyDescent="0.25">
      <c r="A1913" t="s">
        <v>19</v>
      </c>
      <c r="B1913" t="str">
        <f>LEFT(Tabla1[[#This Row],[Organización compras]],2)</f>
        <v>CL</v>
      </c>
      <c r="C1913" t="s">
        <v>339</v>
      </c>
      <c r="D1913">
        <v>602</v>
      </c>
      <c r="E1913" t="str">
        <f>VLOOKUP(Tabla1[[#This Row],[Grupo de compras]],'Grupo compras'!$A$1:$B$115,2,FALSE)</f>
        <v>CL Ops Mall</v>
      </c>
      <c r="F1913" t="s">
        <v>20</v>
      </c>
      <c r="G1913" t="str">
        <f>LEFT(Tabla1[[#This Row],[Solicitud de pedido]],2)</f>
        <v>12</v>
      </c>
      <c r="H1913" t="s">
        <v>5450</v>
      </c>
      <c r="I1913" t="s">
        <v>1502</v>
      </c>
      <c r="J1913" t="s">
        <v>5451</v>
      </c>
      <c r="K1913" t="s">
        <v>5465</v>
      </c>
      <c r="L1913" s="1">
        <v>46056</v>
      </c>
      <c r="M1913" t="s">
        <v>21</v>
      </c>
      <c r="N1913" t="s">
        <v>1</v>
      </c>
      <c r="O1913" t="s">
        <v>0</v>
      </c>
      <c r="P1913" t="s">
        <v>5453</v>
      </c>
      <c r="Q1913" t="s">
        <v>5454</v>
      </c>
      <c r="R1913" s="2">
        <v>19.8</v>
      </c>
      <c r="S1913" s="37">
        <f>Tabla1[[#This Row],[Valor total]]/'T.C.'!$B$4</f>
        <v>825</v>
      </c>
      <c r="T1913" t="s">
        <v>11</v>
      </c>
      <c r="U1913" t="s">
        <v>3</v>
      </c>
    </row>
    <row r="1914" spans="1:21" x14ac:dyDescent="0.25">
      <c r="A1914" t="s">
        <v>19</v>
      </c>
      <c r="B1914" t="str">
        <f>LEFT(Tabla1[[#This Row],[Organización compras]],2)</f>
        <v>CL</v>
      </c>
      <c r="C1914" t="s">
        <v>339</v>
      </c>
      <c r="D1914">
        <v>602</v>
      </c>
      <c r="E1914" t="str">
        <f>VLOOKUP(Tabla1[[#This Row],[Grupo de compras]],'Grupo compras'!$A$1:$B$115,2,FALSE)</f>
        <v>CL Ops Mall</v>
      </c>
      <c r="F1914" t="s">
        <v>20</v>
      </c>
      <c r="G1914" t="str">
        <f>LEFT(Tabla1[[#This Row],[Solicitud de pedido]],2)</f>
        <v>12</v>
      </c>
      <c r="H1914" t="s">
        <v>5466</v>
      </c>
      <c r="I1914" t="s">
        <v>88</v>
      </c>
      <c r="J1914" t="s">
        <v>5467</v>
      </c>
      <c r="K1914" t="s">
        <v>5468</v>
      </c>
      <c r="L1914" s="1">
        <v>46072</v>
      </c>
      <c r="M1914" t="s">
        <v>3584</v>
      </c>
      <c r="N1914" t="s">
        <v>1</v>
      </c>
      <c r="O1914" t="s">
        <v>0</v>
      </c>
      <c r="P1914" t="s">
        <v>3585</v>
      </c>
      <c r="Q1914" t="s">
        <v>3586</v>
      </c>
      <c r="R1914" s="2">
        <v>763840</v>
      </c>
      <c r="S1914" s="37">
        <f>Tabla1[[#This Row],[Valor total]]/'T.C.'!$B$3</f>
        <v>824.94357024829094</v>
      </c>
      <c r="T1914" t="s">
        <v>6</v>
      </c>
      <c r="U1914" t="s">
        <v>3</v>
      </c>
    </row>
    <row r="1915" spans="1:21" x14ac:dyDescent="0.25">
      <c r="A1915" t="s">
        <v>16</v>
      </c>
      <c r="B1915" t="str">
        <f>LEFT(Tabla1[[#This Row],[Organización compras]],2)</f>
        <v>PE</v>
      </c>
      <c r="C1915" t="s">
        <v>681</v>
      </c>
      <c r="D1915">
        <v>802</v>
      </c>
      <c r="E1915" t="str">
        <f>VLOOKUP(Tabla1[[#This Row],[Grupo de compras]],'Grupo compras'!$A$1:$B$115,2,FALSE)</f>
        <v>PE Ops Mall</v>
      </c>
      <c r="F1915" t="s">
        <v>1789</v>
      </c>
      <c r="G1915" t="str">
        <f>LEFT(Tabla1[[#This Row],[Solicitud de pedido]],2)</f>
        <v>12</v>
      </c>
      <c r="H1915" t="s">
        <v>5469</v>
      </c>
      <c r="I1915" t="s">
        <v>88</v>
      </c>
      <c r="J1915" t="s">
        <v>5470</v>
      </c>
      <c r="K1915" t="s">
        <v>5471</v>
      </c>
      <c r="L1915" s="1">
        <v>46050</v>
      </c>
      <c r="M1915" t="s">
        <v>43</v>
      </c>
      <c r="N1915" t="s">
        <v>1</v>
      </c>
      <c r="O1915" t="s">
        <v>44</v>
      </c>
      <c r="P1915" t="s">
        <v>2833</v>
      </c>
      <c r="Q1915" t="s">
        <v>2834</v>
      </c>
      <c r="R1915" s="2">
        <v>2844.56</v>
      </c>
      <c r="S1915" s="37">
        <f>Tabla1[[#This Row],[Valor total]]/'T.C.'!$B$2</f>
        <v>824.5101449275362</v>
      </c>
      <c r="T1915" t="s">
        <v>2</v>
      </c>
      <c r="U1915" t="s">
        <v>3</v>
      </c>
    </row>
    <row r="1916" spans="1:21" x14ac:dyDescent="0.25">
      <c r="A1916" t="s">
        <v>17</v>
      </c>
      <c r="B1916" t="str">
        <f>LEFT(Tabla1[[#This Row],[Organización compras]],2)</f>
        <v>CO</v>
      </c>
      <c r="C1916" t="s">
        <v>338</v>
      </c>
      <c r="D1916">
        <v>711</v>
      </c>
      <c r="E1916" t="str">
        <f>VLOOKUP(Tabla1[[#This Row],[Grupo de compras]],'Grupo compras'!$A$1:$B$115,2,FALSE)</f>
        <v>CO A.Finanzas</v>
      </c>
      <c r="F1916" t="s">
        <v>4709</v>
      </c>
      <c r="G1916" t="str">
        <f>LEFT(Tabla1[[#This Row],[Solicitud de pedido]],2)</f>
        <v>12</v>
      </c>
      <c r="H1916" t="s">
        <v>5472</v>
      </c>
      <c r="I1916" t="s">
        <v>88</v>
      </c>
      <c r="J1916" t="s">
        <v>5473</v>
      </c>
      <c r="K1916" t="s">
        <v>5474</v>
      </c>
      <c r="L1916" s="1">
        <v>46037</v>
      </c>
      <c r="M1916" t="s">
        <v>4713</v>
      </c>
      <c r="N1916" t="s">
        <v>1</v>
      </c>
      <c r="O1916" t="s">
        <v>0</v>
      </c>
      <c r="P1916" t="s">
        <v>4714</v>
      </c>
      <c r="Q1916" t="s">
        <v>4715</v>
      </c>
      <c r="R1916" s="2">
        <v>3028500</v>
      </c>
      <c r="S1916" s="37">
        <f>Tabla1[[#This Row],[Valor total]]/'T.C.'!$B$5</f>
        <v>823.40946166394781</v>
      </c>
      <c r="T1916" t="s">
        <v>18</v>
      </c>
      <c r="U1916" t="s">
        <v>3</v>
      </c>
    </row>
    <row r="1917" spans="1:21" x14ac:dyDescent="0.25">
      <c r="A1917" t="s">
        <v>2101</v>
      </c>
      <c r="B1917" t="str">
        <f>LEFT(Tabla1[[#This Row],[Organización compras]],2)</f>
        <v>PE</v>
      </c>
      <c r="C1917" t="s">
        <v>681</v>
      </c>
      <c r="D1917">
        <v>804</v>
      </c>
      <c r="E1917" t="str">
        <f>VLOOKUP(Tabla1[[#This Row],[Grupo de compras]],'Grupo compras'!$A$1:$B$115,2,FALSE)</f>
        <v>PE Marketing Mall</v>
      </c>
      <c r="F1917" t="s">
        <v>2454</v>
      </c>
      <c r="G1917" t="str">
        <f>LEFT(Tabla1[[#This Row],[Solicitud de pedido]],2)</f>
        <v>12</v>
      </c>
      <c r="H1917" t="s">
        <v>5475</v>
      </c>
      <c r="I1917" t="s">
        <v>88</v>
      </c>
      <c r="J1917" t="s">
        <v>5476</v>
      </c>
      <c r="K1917" t="s">
        <v>5477</v>
      </c>
      <c r="L1917" s="1">
        <v>46042</v>
      </c>
      <c r="M1917" t="s">
        <v>485</v>
      </c>
      <c r="N1917" t="s">
        <v>1</v>
      </c>
      <c r="O1917" t="s">
        <v>0</v>
      </c>
      <c r="P1917" t="s">
        <v>5478</v>
      </c>
      <c r="Q1917" t="s">
        <v>5479</v>
      </c>
      <c r="R1917" s="2">
        <v>2840</v>
      </c>
      <c r="S1917" s="37">
        <f>Tabla1[[#This Row],[Valor total]]/'T.C.'!$B$2</f>
        <v>823.18840579710138</v>
      </c>
      <c r="T1917" t="s">
        <v>2</v>
      </c>
      <c r="U1917" t="s">
        <v>3</v>
      </c>
    </row>
    <row r="1918" spans="1:21" x14ac:dyDescent="0.25">
      <c r="A1918" t="s">
        <v>380</v>
      </c>
      <c r="B1918" t="str">
        <f>LEFT(Tabla1[[#This Row],[Organización compras]],2)</f>
        <v>PE</v>
      </c>
      <c r="C1918" t="s">
        <v>340</v>
      </c>
      <c r="D1918">
        <v>804</v>
      </c>
      <c r="E1918" t="str">
        <f>VLOOKUP(Tabla1[[#This Row],[Grupo de compras]],'Grupo compras'!$A$1:$B$115,2,FALSE)</f>
        <v>PE Marketing Mall</v>
      </c>
      <c r="F1918" t="s">
        <v>5225</v>
      </c>
      <c r="G1918" t="str">
        <f>LEFT(Tabla1[[#This Row],[Solicitud de pedido]],2)</f>
        <v>12</v>
      </c>
      <c r="H1918" t="s">
        <v>5480</v>
      </c>
      <c r="I1918" t="s">
        <v>88</v>
      </c>
      <c r="J1918" t="s">
        <v>5481</v>
      </c>
      <c r="K1918" t="s">
        <v>5482</v>
      </c>
      <c r="L1918" s="1">
        <v>46080</v>
      </c>
      <c r="M1918" t="s">
        <v>14</v>
      </c>
      <c r="N1918" t="s">
        <v>1</v>
      </c>
      <c r="O1918" t="s">
        <v>67</v>
      </c>
      <c r="P1918" t="s">
        <v>5483</v>
      </c>
      <c r="Q1918" t="s">
        <v>5484</v>
      </c>
      <c r="R1918" s="2">
        <v>2840</v>
      </c>
      <c r="S1918" s="37">
        <f>Tabla1[[#This Row],[Valor total]]/'T.C.'!$B$2</f>
        <v>823.18840579710138</v>
      </c>
      <c r="T1918" t="s">
        <v>2</v>
      </c>
      <c r="U1918" t="s">
        <v>3</v>
      </c>
    </row>
    <row r="1919" spans="1:21" x14ac:dyDescent="0.25">
      <c r="A1919" t="s">
        <v>4</v>
      </c>
      <c r="B1919" t="str">
        <f>LEFT(Tabla1[[#This Row],[Organización compras]],2)</f>
        <v>CL</v>
      </c>
      <c r="C1919" t="s">
        <v>339</v>
      </c>
      <c r="D1919">
        <v>602</v>
      </c>
      <c r="E1919" t="str">
        <f>VLOOKUP(Tabla1[[#This Row],[Grupo de compras]],'Grupo compras'!$A$1:$B$115,2,FALSE)</f>
        <v>CL Ops Mall</v>
      </c>
      <c r="F1919" t="s">
        <v>1169</v>
      </c>
      <c r="G1919" t="str">
        <f>LEFT(Tabla1[[#This Row],[Solicitud de pedido]],2)</f>
        <v>12</v>
      </c>
      <c r="H1919" t="s">
        <v>5485</v>
      </c>
      <c r="I1919" t="s">
        <v>88</v>
      </c>
      <c r="J1919" t="s">
        <v>5486</v>
      </c>
      <c r="K1919" t="s">
        <v>5487</v>
      </c>
      <c r="L1919" s="1">
        <v>46058</v>
      </c>
      <c r="M1919" t="s">
        <v>1173</v>
      </c>
      <c r="N1919" t="s">
        <v>1</v>
      </c>
      <c r="O1919" t="s">
        <v>0</v>
      </c>
      <c r="P1919" t="s">
        <v>41</v>
      </c>
      <c r="Q1919" t="s">
        <v>42</v>
      </c>
      <c r="R1919" s="2">
        <v>762106</v>
      </c>
      <c r="S1919" s="37">
        <f>Tabla1[[#This Row],[Valor total]]/'T.C.'!$B$3</f>
        <v>823.07085848822271</v>
      </c>
      <c r="T1919" t="s">
        <v>6</v>
      </c>
      <c r="U1919" t="s">
        <v>3</v>
      </c>
    </row>
    <row r="1920" spans="1:21" x14ac:dyDescent="0.25">
      <c r="A1920" t="s">
        <v>763</v>
      </c>
      <c r="B1920" t="str">
        <f>LEFT(Tabla1[[#This Row],[Organización compras]],2)</f>
        <v>CL</v>
      </c>
      <c r="C1920" t="s">
        <v>339</v>
      </c>
      <c r="D1920">
        <v>602</v>
      </c>
      <c r="E1920" t="str">
        <f>VLOOKUP(Tabla1[[#This Row],[Grupo de compras]],'Grupo compras'!$A$1:$B$115,2,FALSE)</f>
        <v>CL Ops Mall</v>
      </c>
      <c r="F1920" t="s">
        <v>1809</v>
      </c>
      <c r="G1920" t="str">
        <f>LEFT(Tabla1[[#This Row],[Solicitud de pedido]],2)</f>
        <v>12</v>
      </c>
      <c r="H1920" t="s">
        <v>5488</v>
      </c>
      <c r="I1920" t="s">
        <v>88</v>
      </c>
      <c r="J1920" t="s">
        <v>5489</v>
      </c>
      <c r="K1920" t="s">
        <v>5490</v>
      </c>
      <c r="L1920" s="1">
        <v>46086</v>
      </c>
      <c r="M1920" t="s">
        <v>1813</v>
      </c>
      <c r="N1920" t="s">
        <v>1</v>
      </c>
      <c r="O1920" t="s">
        <v>0</v>
      </c>
      <c r="P1920" t="s">
        <v>2305</v>
      </c>
      <c r="Q1920" t="s">
        <v>2306</v>
      </c>
      <c r="R1920" s="2">
        <v>762000</v>
      </c>
      <c r="S1920" s="37">
        <f>Tabla1[[#This Row],[Valor total]]/'T.C.'!$B$3</f>
        <v>822.95637899193252</v>
      </c>
      <c r="T1920" t="s">
        <v>6</v>
      </c>
      <c r="U1920" t="s">
        <v>3</v>
      </c>
    </row>
    <row r="1921" spans="1:21" x14ac:dyDescent="0.25">
      <c r="A1921" t="s">
        <v>64</v>
      </c>
      <c r="B1921" t="str">
        <f>LEFT(Tabla1[[#This Row],[Organización compras]],2)</f>
        <v>CO</v>
      </c>
      <c r="C1921" t="s">
        <v>338</v>
      </c>
      <c r="D1921">
        <v>704</v>
      </c>
      <c r="E1921" t="str">
        <f>VLOOKUP(Tabla1[[#This Row],[Grupo de compras]],'Grupo compras'!$A$1:$B$115,2,FALSE)</f>
        <v>CO Mktg Mall</v>
      </c>
      <c r="F1921" t="s">
        <v>65</v>
      </c>
      <c r="G1921" t="str">
        <f>LEFT(Tabla1[[#This Row],[Solicitud de pedido]],2)</f>
        <v>12</v>
      </c>
      <c r="H1921" t="s">
        <v>5491</v>
      </c>
      <c r="I1921" t="s">
        <v>88</v>
      </c>
      <c r="J1921" t="s">
        <v>5492</v>
      </c>
      <c r="K1921" t="s">
        <v>5493</v>
      </c>
      <c r="L1921" s="1">
        <v>46086</v>
      </c>
      <c r="M1921" t="s">
        <v>66</v>
      </c>
      <c r="N1921" t="s">
        <v>1</v>
      </c>
      <c r="O1921" t="s">
        <v>67</v>
      </c>
      <c r="P1921" t="s">
        <v>5494</v>
      </c>
      <c r="Q1921" t="s">
        <v>5495</v>
      </c>
      <c r="R1921" s="2">
        <v>3024060</v>
      </c>
      <c r="S1921" s="37">
        <f>Tabla1[[#This Row],[Valor total]]/'T.C.'!$B$5</f>
        <v>822.20228384991844</v>
      </c>
      <c r="T1921" t="s">
        <v>18</v>
      </c>
      <c r="U1921" t="s">
        <v>3</v>
      </c>
    </row>
    <row r="1922" spans="1:21" x14ac:dyDescent="0.25">
      <c r="A1922" t="s">
        <v>2101</v>
      </c>
      <c r="B1922" t="str">
        <f>LEFT(Tabla1[[#This Row],[Organización compras]],2)</f>
        <v>PE</v>
      </c>
      <c r="C1922" t="s">
        <v>681</v>
      </c>
      <c r="D1922">
        <v>802</v>
      </c>
      <c r="E1922" t="str">
        <f>VLOOKUP(Tabla1[[#This Row],[Grupo de compras]],'Grupo compras'!$A$1:$B$115,2,FALSE)</f>
        <v>PE Ops Mall</v>
      </c>
      <c r="F1922" t="s">
        <v>2803</v>
      </c>
      <c r="G1922" t="str">
        <f>LEFT(Tabla1[[#This Row],[Solicitud de pedido]],2)</f>
        <v>12</v>
      </c>
      <c r="H1922" t="s">
        <v>5496</v>
      </c>
      <c r="I1922" t="s">
        <v>88</v>
      </c>
      <c r="J1922" t="s">
        <v>5497</v>
      </c>
      <c r="K1922" t="s">
        <v>5498</v>
      </c>
      <c r="L1922" s="1">
        <v>46073</v>
      </c>
      <c r="M1922" t="s">
        <v>2803</v>
      </c>
      <c r="N1922" t="s">
        <v>1</v>
      </c>
      <c r="O1922" t="s">
        <v>0</v>
      </c>
      <c r="P1922" t="s">
        <v>1011</v>
      </c>
      <c r="Q1922" t="s">
        <v>1012</v>
      </c>
      <c r="R1922" s="2">
        <v>2836.1</v>
      </c>
      <c r="S1922" s="37">
        <f>Tabla1[[#This Row],[Valor total]]/'T.C.'!$B$2</f>
        <v>822.05797101449264</v>
      </c>
      <c r="T1922" t="s">
        <v>2</v>
      </c>
      <c r="U1922" t="s">
        <v>3</v>
      </c>
    </row>
    <row r="1923" spans="1:21" x14ac:dyDescent="0.25">
      <c r="A1923" t="s">
        <v>883</v>
      </c>
      <c r="B1923" t="str">
        <f>LEFT(Tabla1[[#This Row],[Organización compras]],2)</f>
        <v>PE</v>
      </c>
      <c r="C1923" t="s">
        <v>681</v>
      </c>
      <c r="D1923">
        <v>814</v>
      </c>
      <c r="E1923" t="str">
        <f>VLOOKUP(Tabla1[[#This Row],[Grupo de compras]],'Grupo compras'!$A$1:$B$115,2,FALSE)</f>
        <v>PE Explotación TI</v>
      </c>
      <c r="F1923" t="s">
        <v>371</v>
      </c>
      <c r="G1923" t="str">
        <f>LEFT(Tabla1[[#This Row],[Solicitud de pedido]],2)</f>
        <v>12</v>
      </c>
      <c r="H1923" t="s">
        <v>5499</v>
      </c>
      <c r="I1923" t="s">
        <v>88</v>
      </c>
      <c r="J1923" t="s">
        <v>5500</v>
      </c>
      <c r="K1923" t="s">
        <v>5501</v>
      </c>
      <c r="L1923" s="1">
        <v>46055</v>
      </c>
      <c r="M1923" t="s">
        <v>556</v>
      </c>
      <c r="N1923" t="s">
        <v>1</v>
      </c>
      <c r="O1923" t="s">
        <v>5</v>
      </c>
      <c r="P1923" t="s">
        <v>820</v>
      </c>
      <c r="Q1923" t="s">
        <v>821</v>
      </c>
      <c r="R1923" s="2">
        <v>2830</v>
      </c>
      <c r="S1923" s="37">
        <f>Tabla1[[#This Row],[Valor total]]/'T.C.'!$B$2</f>
        <v>820.28985507246375</v>
      </c>
      <c r="T1923" t="s">
        <v>2</v>
      </c>
      <c r="U1923" t="s">
        <v>3</v>
      </c>
    </row>
    <row r="1924" spans="1:21" x14ac:dyDescent="0.25">
      <c r="A1924" t="s">
        <v>3346</v>
      </c>
      <c r="B1924" t="str">
        <f>LEFT(Tabla1[[#This Row],[Organización compras]],2)</f>
        <v>PE</v>
      </c>
      <c r="C1924" t="s">
        <v>681</v>
      </c>
      <c r="D1924">
        <v>804</v>
      </c>
      <c r="E1924" t="str">
        <f>VLOOKUP(Tabla1[[#This Row],[Grupo de compras]],'Grupo compras'!$A$1:$B$115,2,FALSE)</f>
        <v>PE Marketing Mall</v>
      </c>
      <c r="F1924" t="s">
        <v>3376</v>
      </c>
      <c r="G1924" t="str">
        <f>LEFT(Tabla1[[#This Row],[Solicitud de pedido]],2)</f>
        <v>12</v>
      </c>
      <c r="H1924" t="s">
        <v>5502</v>
      </c>
      <c r="I1924" t="s">
        <v>88</v>
      </c>
      <c r="J1924" t="s">
        <v>5503</v>
      </c>
      <c r="K1924" t="s">
        <v>5504</v>
      </c>
      <c r="L1924" s="1">
        <v>46077</v>
      </c>
      <c r="M1924" t="s">
        <v>819</v>
      </c>
      <c r="N1924" t="s">
        <v>1</v>
      </c>
      <c r="O1924" t="s">
        <v>0</v>
      </c>
      <c r="P1924" t="s">
        <v>2596</v>
      </c>
      <c r="Q1924" t="s">
        <v>2597</v>
      </c>
      <c r="R1924" s="2">
        <v>2829.8</v>
      </c>
      <c r="S1924" s="37">
        <f>Tabla1[[#This Row],[Valor total]]/'T.C.'!$B$2</f>
        <v>820.231884057971</v>
      </c>
      <c r="T1924" t="s">
        <v>2</v>
      </c>
      <c r="U1924" t="s">
        <v>3</v>
      </c>
    </row>
    <row r="1925" spans="1:21" x14ac:dyDescent="0.25">
      <c r="A1925" t="s">
        <v>12</v>
      </c>
      <c r="B1925" t="str">
        <f>LEFT(Tabla1[[#This Row],[Organización compras]],2)</f>
        <v>PE</v>
      </c>
      <c r="C1925" t="s">
        <v>340</v>
      </c>
      <c r="D1925">
        <v>802</v>
      </c>
      <c r="E1925" t="str">
        <f>VLOOKUP(Tabla1[[#This Row],[Grupo de compras]],'Grupo compras'!$A$1:$B$115,2,FALSE)</f>
        <v>PE Ops Mall</v>
      </c>
      <c r="F1925" t="s">
        <v>3023</v>
      </c>
      <c r="H1925" t="s">
        <v>11712</v>
      </c>
      <c r="I1925" t="s">
        <v>88</v>
      </c>
      <c r="J1925" t="s">
        <v>11713</v>
      </c>
      <c r="K1925" t="s">
        <v>11714</v>
      </c>
      <c r="L1925" s="1">
        <v>46093</v>
      </c>
      <c r="M1925" t="s">
        <v>14</v>
      </c>
      <c r="N1925" t="s">
        <v>1</v>
      </c>
      <c r="O1925" t="s">
        <v>0</v>
      </c>
      <c r="P1925" t="s">
        <v>2596</v>
      </c>
      <c r="Q1925" t="s">
        <v>2597</v>
      </c>
      <c r="R1925" s="2">
        <v>2825</v>
      </c>
      <c r="S1925" s="37">
        <f>Tabla1[[#This Row],[Valor total]]/'T.C.'!$B$2</f>
        <v>818.84057971014488</v>
      </c>
      <c r="T1925" t="s">
        <v>2</v>
      </c>
      <c r="U1925" t="s">
        <v>3</v>
      </c>
    </row>
    <row r="1926" spans="1:21" x14ac:dyDescent="0.25">
      <c r="A1926" t="s">
        <v>2453</v>
      </c>
      <c r="B1926" t="str">
        <f>LEFT(Tabla1[[#This Row],[Organización compras]],2)</f>
        <v>PE</v>
      </c>
      <c r="C1926" t="s">
        <v>681</v>
      </c>
      <c r="D1926">
        <v>814</v>
      </c>
      <c r="E1926" t="str">
        <f>VLOOKUP(Tabla1[[#This Row],[Grupo de compras]],'Grupo compras'!$A$1:$B$115,2,FALSE)</f>
        <v>PE Explotación TI</v>
      </c>
      <c r="F1926" t="s">
        <v>371</v>
      </c>
      <c r="G1926" t="str">
        <f>LEFT(Tabla1[[#This Row],[Solicitud de pedido]],2)</f>
        <v>12</v>
      </c>
      <c r="H1926" t="s">
        <v>5505</v>
      </c>
      <c r="I1926" t="s">
        <v>88</v>
      </c>
      <c r="J1926" t="s">
        <v>5506</v>
      </c>
      <c r="K1926" t="s">
        <v>5507</v>
      </c>
      <c r="L1926" s="1">
        <v>46055</v>
      </c>
      <c r="M1926" t="s">
        <v>556</v>
      </c>
      <c r="N1926" t="s">
        <v>1</v>
      </c>
      <c r="O1926" t="s">
        <v>5</v>
      </c>
      <c r="P1926" t="s">
        <v>820</v>
      </c>
      <c r="Q1926" t="s">
        <v>821</v>
      </c>
      <c r="R1926" s="2">
        <v>2816</v>
      </c>
      <c r="S1926" s="37">
        <f>Tabla1[[#This Row],[Valor total]]/'T.C.'!$B$2</f>
        <v>816.231884057971</v>
      </c>
      <c r="T1926" t="s">
        <v>2</v>
      </c>
      <c r="U1926" t="s">
        <v>3</v>
      </c>
    </row>
    <row r="1927" spans="1:21" x14ac:dyDescent="0.25">
      <c r="A1927" t="s">
        <v>50</v>
      </c>
      <c r="B1927" t="str">
        <f>LEFT(Tabla1[[#This Row],[Organización compras]],2)</f>
        <v>CL</v>
      </c>
      <c r="C1927" t="s">
        <v>339</v>
      </c>
      <c r="D1927">
        <v>602</v>
      </c>
      <c r="E1927" t="str">
        <f>VLOOKUP(Tabla1[[#This Row],[Grupo de compras]],'Grupo compras'!$A$1:$B$115,2,FALSE)</f>
        <v>CL Ops Mall</v>
      </c>
      <c r="F1927" t="s">
        <v>51</v>
      </c>
      <c r="G1927" t="str">
        <f>LEFT(Tabla1[[#This Row],[Solicitud de pedido]],2)</f>
        <v>12</v>
      </c>
      <c r="H1927" t="s">
        <v>5508</v>
      </c>
      <c r="I1927" t="s">
        <v>88</v>
      </c>
      <c r="J1927" t="s">
        <v>5509</v>
      </c>
      <c r="K1927" t="s">
        <v>5510</v>
      </c>
      <c r="L1927" s="1">
        <v>46069</v>
      </c>
      <c r="M1927" t="s">
        <v>52</v>
      </c>
      <c r="N1927" t="s">
        <v>1</v>
      </c>
      <c r="O1927" t="s">
        <v>0</v>
      </c>
      <c r="P1927" t="s">
        <v>2507</v>
      </c>
      <c r="Q1927" t="s">
        <v>2508</v>
      </c>
      <c r="R1927" s="2">
        <v>19.579999999999998</v>
      </c>
      <c r="S1927" s="37">
        <f>Tabla1[[#This Row],[Valor total]]/'T.C.'!$B$4</f>
        <v>815.83333333333326</v>
      </c>
      <c r="T1927" t="s">
        <v>11</v>
      </c>
      <c r="U1927" t="s">
        <v>3</v>
      </c>
    </row>
    <row r="1928" spans="1:21" x14ac:dyDescent="0.25">
      <c r="A1928" t="s">
        <v>64</v>
      </c>
      <c r="B1928" t="str">
        <f>LEFT(Tabla1[[#This Row],[Organización compras]],2)</f>
        <v>CO</v>
      </c>
      <c r="C1928" t="s">
        <v>338</v>
      </c>
      <c r="D1928">
        <v>710</v>
      </c>
      <c r="E1928" t="str">
        <f>VLOOKUP(Tabla1[[#This Row],[Grupo de compras]],'Grupo compras'!$A$1:$B$115,2,FALSE)</f>
        <v>CO Sgcia Personas</v>
      </c>
      <c r="F1928" t="s">
        <v>3527</v>
      </c>
      <c r="G1928" t="str">
        <f>LEFT(Tabla1[[#This Row],[Solicitud de pedido]],2)</f>
        <v>13</v>
      </c>
      <c r="H1928" t="s">
        <v>5511</v>
      </c>
      <c r="I1928" t="s">
        <v>88</v>
      </c>
      <c r="J1928" t="s">
        <v>5512</v>
      </c>
      <c r="K1928" t="s">
        <v>5513</v>
      </c>
      <c r="L1928" s="1">
        <v>46036</v>
      </c>
      <c r="M1928" t="s">
        <v>706</v>
      </c>
      <c r="N1928" t="s">
        <v>45</v>
      </c>
      <c r="O1928" t="s">
        <v>0</v>
      </c>
      <c r="P1928" t="s">
        <v>3531</v>
      </c>
      <c r="Q1928" t="s">
        <v>3532</v>
      </c>
      <c r="R1928" s="2">
        <v>3000000</v>
      </c>
      <c r="S1928" s="37">
        <f>Tabla1[[#This Row],[Valor total]]/'T.C.'!$B$5</f>
        <v>815.66068515497557</v>
      </c>
      <c r="T1928" t="s">
        <v>18</v>
      </c>
      <c r="U1928" t="s">
        <v>3</v>
      </c>
    </row>
    <row r="1929" spans="1:21" x14ac:dyDescent="0.25">
      <c r="A1929" t="s">
        <v>31</v>
      </c>
      <c r="B1929" t="str">
        <f>LEFT(Tabla1[[#This Row],[Organización compras]],2)</f>
        <v>CO</v>
      </c>
      <c r="C1929" t="s">
        <v>338</v>
      </c>
      <c r="D1929">
        <v>710</v>
      </c>
      <c r="E1929" t="str">
        <f>VLOOKUP(Tabla1[[#This Row],[Grupo de compras]],'Grupo compras'!$A$1:$B$115,2,FALSE)</f>
        <v>CO Sgcia Personas</v>
      </c>
      <c r="F1929" t="s">
        <v>3527</v>
      </c>
      <c r="G1929" t="str">
        <f>LEFT(Tabla1[[#This Row],[Solicitud de pedido]],2)</f>
        <v>13</v>
      </c>
      <c r="H1929" t="s">
        <v>5514</v>
      </c>
      <c r="I1929" t="s">
        <v>88</v>
      </c>
      <c r="J1929" t="s">
        <v>5515</v>
      </c>
      <c r="K1929" t="s">
        <v>5516</v>
      </c>
      <c r="L1929" s="1">
        <v>46036</v>
      </c>
      <c r="M1929" t="s">
        <v>706</v>
      </c>
      <c r="N1929" t="s">
        <v>45</v>
      </c>
      <c r="O1929" t="s">
        <v>0</v>
      </c>
      <c r="P1929" t="s">
        <v>3531</v>
      </c>
      <c r="Q1929" t="s">
        <v>3532</v>
      </c>
      <c r="R1929" s="2">
        <v>3000000</v>
      </c>
      <c r="S1929" s="37">
        <f>Tabla1[[#This Row],[Valor total]]/'T.C.'!$B$5</f>
        <v>815.66068515497557</v>
      </c>
      <c r="T1929" t="s">
        <v>18</v>
      </c>
      <c r="U1929" t="s">
        <v>3</v>
      </c>
    </row>
    <row r="1930" spans="1:21" x14ac:dyDescent="0.25">
      <c r="A1930" t="s">
        <v>53</v>
      </c>
      <c r="B1930" t="str">
        <f>LEFT(Tabla1[[#This Row],[Organización compras]],2)</f>
        <v>CO</v>
      </c>
      <c r="C1930" t="s">
        <v>338</v>
      </c>
      <c r="D1930">
        <v>710</v>
      </c>
      <c r="E1930" t="str">
        <f>VLOOKUP(Tabla1[[#This Row],[Grupo de compras]],'Grupo compras'!$A$1:$B$115,2,FALSE)</f>
        <v>CO Sgcia Personas</v>
      </c>
      <c r="F1930" t="s">
        <v>3527</v>
      </c>
      <c r="G1930" t="str">
        <f>LEFT(Tabla1[[#This Row],[Solicitud de pedido]],2)</f>
        <v>13</v>
      </c>
      <c r="H1930" t="s">
        <v>5517</v>
      </c>
      <c r="I1930" t="s">
        <v>88</v>
      </c>
      <c r="J1930" t="s">
        <v>5518</v>
      </c>
      <c r="K1930" t="s">
        <v>5519</v>
      </c>
      <c r="L1930" s="1">
        <v>46036</v>
      </c>
      <c r="M1930" t="s">
        <v>706</v>
      </c>
      <c r="N1930" t="s">
        <v>45</v>
      </c>
      <c r="O1930" t="s">
        <v>0</v>
      </c>
      <c r="P1930" t="s">
        <v>3531</v>
      </c>
      <c r="Q1930" t="s">
        <v>3532</v>
      </c>
      <c r="R1930" s="2">
        <v>3000000</v>
      </c>
      <c r="S1930" s="37">
        <f>Tabla1[[#This Row],[Valor total]]/'T.C.'!$B$5</f>
        <v>815.66068515497557</v>
      </c>
      <c r="T1930" t="s">
        <v>18</v>
      </c>
      <c r="U1930" t="s">
        <v>3</v>
      </c>
    </row>
    <row r="1931" spans="1:21" x14ac:dyDescent="0.25">
      <c r="A1931" t="s">
        <v>17</v>
      </c>
      <c r="B1931" t="str">
        <f>LEFT(Tabla1[[#This Row],[Organización compras]],2)</f>
        <v>CO</v>
      </c>
      <c r="C1931" t="s">
        <v>338</v>
      </c>
      <c r="D1931">
        <v>710</v>
      </c>
      <c r="E1931" t="str">
        <f>VLOOKUP(Tabla1[[#This Row],[Grupo de compras]],'Grupo compras'!$A$1:$B$115,2,FALSE)</f>
        <v>CO Sgcia Personas</v>
      </c>
      <c r="F1931" t="s">
        <v>3527</v>
      </c>
      <c r="G1931" t="str">
        <f>LEFT(Tabla1[[#This Row],[Solicitud de pedido]],2)</f>
        <v>13</v>
      </c>
      <c r="H1931" t="s">
        <v>5520</v>
      </c>
      <c r="I1931" t="s">
        <v>88</v>
      </c>
      <c r="J1931" t="s">
        <v>5521</v>
      </c>
      <c r="K1931" t="s">
        <v>5522</v>
      </c>
      <c r="L1931" s="1">
        <v>46036</v>
      </c>
      <c r="M1931" t="s">
        <v>706</v>
      </c>
      <c r="N1931" t="s">
        <v>45</v>
      </c>
      <c r="O1931" t="s">
        <v>0</v>
      </c>
      <c r="P1931" t="s">
        <v>3531</v>
      </c>
      <c r="Q1931" t="s">
        <v>3532</v>
      </c>
      <c r="R1931" s="2">
        <v>3000000</v>
      </c>
      <c r="S1931" s="37">
        <f>Tabla1[[#This Row],[Valor total]]/'T.C.'!$B$5</f>
        <v>815.66068515497557</v>
      </c>
      <c r="T1931" t="s">
        <v>18</v>
      </c>
      <c r="U1931" t="s">
        <v>3</v>
      </c>
    </row>
    <row r="1932" spans="1:21" x14ac:dyDescent="0.25">
      <c r="A1932" t="s">
        <v>63</v>
      </c>
      <c r="B1932" t="str">
        <f>LEFT(Tabla1[[#This Row],[Organización compras]],2)</f>
        <v>CO</v>
      </c>
      <c r="C1932" t="s">
        <v>338</v>
      </c>
      <c r="D1932">
        <v>710</v>
      </c>
      <c r="E1932" t="str">
        <f>VLOOKUP(Tabla1[[#This Row],[Grupo de compras]],'Grupo compras'!$A$1:$B$115,2,FALSE)</f>
        <v>CO Sgcia Personas</v>
      </c>
      <c r="F1932" t="s">
        <v>4481</v>
      </c>
      <c r="G1932" t="str">
        <f>LEFT(Tabla1[[#This Row],[Solicitud de pedido]],2)</f>
        <v>13</v>
      </c>
      <c r="H1932" t="s">
        <v>5523</v>
      </c>
      <c r="I1932" t="s">
        <v>88</v>
      </c>
      <c r="J1932" t="s">
        <v>5524</v>
      </c>
      <c r="K1932" t="s">
        <v>5525</v>
      </c>
      <c r="L1932" s="1">
        <v>46036</v>
      </c>
      <c r="M1932" t="s">
        <v>706</v>
      </c>
      <c r="N1932" t="s">
        <v>45</v>
      </c>
      <c r="O1932" t="s">
        <v>0</v>
      </c>
      <c r="P1932" t="s">
        <v>3531</v>
      </c>
      <c r="Q1932" t="s">
        <v>3532</v>
      </c>
      <c r="R1932" s="2">
        <v>3000000</v>
      </c>
      <c r="S1932" s="37">
        <f>Tabla1[[#This Row],[Valor total]]/'T.C.'!$B$5</f>
        <v>815.66068515497557</v>
      </c>
      <c r="T1932" t="s">
        <v>18</v>
      </c>
      <c r="U1932" t="s">
        <v>3</v>
      </c>
    </row>
    <row r="1933" spans="1:21" x14ac:dyDescent="0.25">
      <c r="A1933" t="s">
        <v>31</v>
      </c>
      <c r="B1933" t="str">
        <f>LEFT(Tabla1[[#This Row],[Organización compras]],2)</f>
        <v>CO</v>
      </c>
      <c r="C1933" t="s">
        <v>338</v>
      </c>
      <c r="D1933">
        <v>708</v>
      </c>
      <c r="E1933" t="str">
        <f>VLOOKUP(Tabla1[[#This Row],[Grupo de compras]],'Grupo compras'!$A$1:$B$115,2,FALSE)</f>
        <v>CO Sgcia Legal</v>
      </c>
      <c r="F1933" t="s">
        <v>5526</v>
      </c>
      <c r="G1933" t="str">
        <f>LEFT(Tabla1[[#This Row],[Solicitud de pedido]],2)</f>
        <v>13</v>
      </c>
      <c r="H1933" t="s">
        <v>5527</v>
      </c>
      <c r="I1933" t="s">
        <v>88</v>
      </c>
      <c r="J1933" t="s">
        <v>5528</v>
      </c>
      <c r="K1933" t="s">
        <v>5529</v>
      </c>
      <c r="L1933" s="1">
        <v>46045</v>
      </c>
      <c r="M1933" t="s">
        <v>3458</v>
      </c>
      <c r="N1933" t="s">
        <v>45</v>
      </c>
      <c r="O1933" t="s">
        <v>0</v>
      </c>
      <c r="P1933" t="s">
        <v>5530</v>
      </c>
      <c r="Q1933" t="s">
        <v>5531</v>
      </c>
      <c r="R1933" s="2">
        <v>3000000</v>
      </c>
      <c r="S1933" s="37">
        <f>Tabla1[[#This Row],[Valor total]]/'T.C.'!$B$5</f>
        <v>815.66068515497557</v>
      </c>
      <c r="T1933" t="s">
        <v>18</v>
      </c>
      <c r="U1933" t="s">
        <v>3</v>
      </c>
    </row>
    <row r="1934" spans="1:21" x14ac:dyDescent="0.25">
      <c r="A1934" t="s">
        <v>7</v>
      </c>
      <c r="B1934" t="str">
        <f>LEFT(Tabla1[[#This Row],[Organización compras]],2)</f>
        <v>CL</v>
      </c>
      <c r="C1934" t="s">
        <v>339</v>
      </c>
      <c r="D1934">
        <v>914</v>
      </c>
      <c r="E1934" t="str">
        <f>VLOOKUP(Tabla1[[#This Row],[Grupo de compras]],'Grupo compras'!$A$1:$B$115,2,FALSE)</f>
        <v>Corp Explo. TI</v>
      </c>
      <c r="F1934" t="s">
        <v>8</v>
      </c>
      <c r="G1934" t="str">
        <f>LEFT(Tabla1[[#This Row],[Solicitud de pedido]],2)</f>
        <v>12</v>
      </c>
      <c r="H1934" t="s">
        <v>5532</v>
      </c>
      <c r="I1934" t="s">
        <v>88</v>
      </c>
      <c r="J1934" t="s">
        <v>5533</v>
      </c>
      <c r="K1934" t="s">
        <v>5534</v>
      </c>
      <c r="L1934" s="1">
        <v>46086</v>
      </c>
      <c r="M1934" t="s">
        <v>8</v>
      </c>
      <c r="N1934" t="s">
        <v>1</v>
      </c>
      <c r="O1934" t="s">
        <v>5</v>
      </c>
      <c r="P1934" t="s">
        <v>3726</v>
      </c>
      <c r="Q1934" t="s">
        <v>3727</v>
      </c>
      <c r="R1934" s="2">
        <v>815</v>
      </c>
      <c r="S1934" s="37">
        <f>Tabla1[[#This Row],[Valor total]]</f>
        <v>815</v>
      </c>
      <c r="T1934" t="s">
        <v>662</v>
      </c>
      <c r="U1934" t="s">
        <v>3</v>
      </c>
    </row>
    <row r="1935" spans="1:21" x14ac:dyDescent="0.25">
      <c r="A1935" t="s">
        <v>50</v>
      </c>
      <c r="B1935" t="str">
        <f>LEFT(Tabla1[[#This Row],[Organización compras]],2)</f>
        <v>CL</v>
      </c>
      <c r="C1935" t="s">
        <v>339</v>
      </c>
      <c r="D1935">
        <v>612</v>
      </c>
      <c r="E1935" t="str">
        <f>VLOOKUP(Tabla1[[#This Row],[Grupo de compras]],'Grupo compras'!$A$1:$B$115,2,FALSE)</f>
        <v>CL Serv al Cliente</v>
      </c>
      <c r="F1935" t="s">
        <v>1513</v>
      </c>
      <c r="G1935" t="str">
        <f>LEFT(Tabla1[[#This Row],[Solicitud de pedido]],2)</f>
        <v>13</v>
      </c>
      <c r="H1935" t="s">
        <v>5535</v>
      </c>
      <c r="I1935" t="s">
        <v>88</v>
      </c>
      <c r="J1935" t="s">
        <v>5536</v>
      </c>
      <c r="K1935" t="s">
        <v>5537</v>
      </c>
      <c r="L1935" s="1">
        <v>46079</v>
      </c>
      <c r="M1935" t="s">
        <v>1054</v>
      </c>
      <c r="N1935" t="s">
        <v>45</v>
      </c>
      <c r="O1935" t="s">
        <v>0</v>
      </c>
      <c r="P1935" t="s">
        <v>1518</v>
      </c>
      <c r="Q1935" t="s">
        <v>1519</v>
      </c>
      <c r="R1935" s="2">
        <v>754215</v>
      </c>
      <c r="S1935" s="37">
        <f>Tabla1[[#This Row],[Valor total]]/'T.C.'!$B$3</f>
        <v>814.54861598608966</v>
      </c>
      <c r="T1935" t="s">
        <v>6</v>
      </c>
      <c r="U1935" t="s">
        <v>3</v>
      </c>
    </row>
    <row r="1936" spans="1:21" x14ac:dyDescent="0.25">
      <c r="A1936" t="s">
        <v>4</v>
      </c>
      <c r="B1936" t="str">
        <f>LEFT(Tabla1[[#This Row],[Organización compras]],2)</f>
        <v>CL</v>
      </c>
      <c r="C1936" t="s">
        <v>339</v>
      </c>
      <c r="D1936">
        <v>612</v>
      </c>
      <c r="E1936" t="str">
        <f>VLOOKUP(Tabla1[[#This Row],[Grupo de compras]],'Grupo compras'!$A$1:$B$115,2,FALSE)</f>
        <v>CL Serv al Cliente</v>
      </c>
      <c r="F1936" t="s">
        <v>1513</v>
      </c>
      <c r="G1936" t="str">
        <f>LEFT(Tabla1[[#This Row],[Solicitud de pedido]],2)</f>
        <v>13</v>
      </c>
      <c r="H1936" t="s">
        <v>5538</v>
      </c>
      <c r="I1936" t="s">
        <v>88</v>
      </c>
      <c r="J1936" t="s">
        <v>5539</v>
      </c>
      <c r="K1936" t="s">
        <v>5540</v>
      </c>
      <c r="L1936" s="1">
        <v>46079</v>
      </c>
      <c r="M1936" t="s">
        <v>1054</v>
      </c>
      <c r="N1936" t="s">
        <v>45</v>
      </c>
      <c r="O1936" t="s">
        <v>0</v>
      </c>
      <c r="P1936" t="s">
        <v>1518</v>
      </c>
      <c r="Q1936" t="s">
        <v>1519</v>
      </c>
      <c r="R1936" s="2">
        <v>754215</v>
      </c>
      <c r="S1936" s="37">
        <f>Tabla1[[#This Row],[Valor total]]/'T.C.'!$B$3</f>
        <v>814.54861598608966</v>
      </c>
      <c r="T1936" t="s">
        <v>6</v>
      </c>
      <c r="U1936" t="s">
        <v>3</v>
      </c>
    </row>
    <row r="1937" spans="1:21" x14ac:dyDescent="0.25">
      <c r="A1937" t="s">
        <v>47</v>
      </c>
      <c r="B1937" t="str">
        <f>LEFT(Tabla1[[#This Row],[Organización compras]],2)</f>
        <v>CL</v>
      </c>
      <c r="C1937" t="s">
        <v>339</v>
      </c>
      <c r="D1937">
        <v>612</v>
      </c>
      <c r="E1937" t="str">
        <f>VLOOKUP(Tabla1[[#This Row],[Grupo de compras]],'Grupo compras'!$A$1:$B$115,2,FALSE)</f>
        <v>CL Serv al Cliente</v>
      </c>
      <c r="F1937" t="s">
        <v>1513</v>
      </c>
      <c r="G1937" t="str">
        <f>LEFT(Tabla1[[#This Row],[Solicitud de pedido]],2)</f>
        <v>13</v>
      </c>
      <c r="H1937" t="s">
        <v>5541</v>
      </c>
      <c r="I1937" t="s">
        <v>88</v>
      </c>
      <c r="J1937" t="s">
        <v>5542</v>
      </c>
      <c r="K1937" t="s">
        <v>5543</v>
      </c>
      <c r="L1937" s="1">
        <v>46079</v>
      </c>
      <c r="M1937" t="s">
        <v>1054</v>
      </c>
      <c r="N1937" t="s">
        <v>45</v>
      </c>
      <c r="O1937" t="s">
        <v>0</v>
      </c>
      <c r="P1937" t="s">
        <v>1518</v>
      </c>
      <c r="Q1937" t="s">
        <v>1519</v>
      </c>
      <c r="R1937" s="2">
        <v>754215</v>
      </c>
      <c r="S1937" s="37">
        <f>Tabla1[[#This Row],[Valor total]]/'T.C.'!$B$3</f>
        <v>814.54861598608966</v>
      </c>
      <c r="T1937" t="s">
        <v>6</v>
      </c>
      <c r="U1937" t="s">
        <v>3</v>
      </c>
    </row>
    <row r="1938" spans="1:21" x14ac:dyDescent="0.25">
      <c r="A1938" t="s">
        <v>83</v>
      </c>
      <c r="B1938" t="str">
        <f>LEFT(Tabla1[[#This Row],[Organización compras]],2)</f>
        <v>CL</v>
      </c>
      <c r="C1938" t="s">
        <v>339</v>
      </c>
      <c r="D1938">
        <v>612</v>
      </c>
      <c r="E1938" t="str">
        <f>VLOOKUP(Tabla1[[#This Row],[Grupo de compras]],'Grupo compras'!$A$1:$B$115,2,FALSE)</f>
        <v>CL Serv al Cliente</v>
      </c>
      <c r="F1938" t="s">
        <v>1513</v>
      </c>
      <c r="G1938" t="str">
        <f>LEFT(Tabla1[[#This Row],[Solicitud de pedido]],2)</f>
        <v>13</v>
      </c>
      <c r="H1938" t="s">
        <v>5544</v>
      </c>
      <c r="I1938" t="s">
        <v>88</v>
      </c>
      <c r="J1938" t="s">
        <v>5545</v>
      </c>
      <c r="K1938" t="s">
        <v>5546</v>
      </c>
      <c r="L1938" s="1">
        <v>46080</v>
      </c>
      <c r="M1938" t="s">
        <v>1054</v>
      </c>
      <c r="N1938" t="s">
        <v>45</v>
      </c>
      <c r="O1938" t="s">
        <v>0</v>
      </c>
      <c r="P1938" t="s">
        <v>1518</v>
      </c>
      <c r="Q1938" t="s">
        <v>1519</v>
      </c>
      <c r="R1938" s="2">
        <v>754215</v>
      </c>
      <c r="S1938" s="37">
        <f>Tabla1[[#This Row],[Valor total]]/'T.C.'!$B$3</f>
        <v>814.54861598608966</v>
      </c>
      <c r="T1938" t="s">
        <v>6</v>
      </c>
      <c r="U1938" t="s">
        <v>3</v>
      </c>
    </row>
    <row r="1939" spans="1:21" x14ac:dyDescent="0.25">
      <c r="A1939" t="s">
        <v>2453</v>
      </c>
      <c r="B1939" t="str">
        <f>LEFT(Tabla1[[#This Row],[Organización compras]],2)</f>
        <v>PE</v>
      </c>
      <c r="C1939" t="s">
        <v>681</v>
      </c>
      <c r="D1939">
        <v>804</v>
      </c>
      <c r="E1939" t="str">
        <f>VLOOKUP(Tabla1[[#This Row],[Grupo de compras]],'Grupo compras'!$A$1:$B$115,2,FALSE)</f>
        <v>PE Marketing Mall</v>
      </c>
      <c r="F1939" t="s">
        <v>3376</v>
      </c>
      <c r="G1939" t="str">
        <f>LEFT(Tabla1[[#This Row],[Solicitud de pedido]],2)</f>
        <v>12</v>
      </c>
      <c r="H1939" t="s">
        <v>5547</v>
      </c>
      <c r="I1939" t="s">
        <v>88</v>
      </c>
      <c r="J1939" t="s">
        <v>5548</v>
      </c>
      <c r="K1939" t="s">
        <v>5504</v>
      </c>
      <c r="L1939" s="1">
        <v>46077</v>
      </c>
      <c r="M1939" t="s">
        <v>819</v>
      </c>
      <c r="N1939" t="s">
        <v>1</v>
      </c>
      <c r="O1939" t="s">
        <v>0</v>
      </c>
      <c r="P1939" t="s">
        <v>2596</v>
      </c>
      <c r="Q1939" t="s">
        <v>2597</v>
      </c>
      <c r="R1939" s="2">
        <v>2810</v>
      </c>
      <c r="S1939" s="37">
        <f>Tabla1[[#This Row],[Valor total]]/'T.C.'!$B$2</f>
        <v>814.49275362318838</v>
      </c>
      <c r="T1939" t="s">
        <v>2</v>
      </c>
      <c r="U1939" t="s">
        <v>3</v>
      </c>
    </row>
    <row r="1940" spans="1:21" x14ac:dyDescent="0.25">
      <c r="A1940" t="s">
        <v>377</v>
      </c>
      <c r="B1940" t="str">
        <f>LEFT(Tabla1[[#This Row],[Organización compras]],2)</f>
        <v>PE</v>
      </c>
      <c r="C1940" t="s">
        <v>340</v>
      </c>
      <c r="D1940">
        <v>802</v>
      </c>
      <c r="E1940" t="str">
        <f>VLOOKUP(Tabla1[[#This Row],[Grupo de compras]],'Grupo compras'!$A$1:$B$115,2,FALSE)</f>
        <v>PE Ops Mall</v>
      </c>
      <c r="F1940" t="s">
        <v>4544</v>
      </c>
      <c r="H1940" t="s">
        <v>5549</v>
      </c>
      <c r="I1940" t="s">
        <v>88</v>
      </c>
      <c r="J1940" t="s">
        <v>5550</v>
      </c>
      <c r="K1940" t="s">
        <v>5551</v>
      </c>
      <c r="L1940" s="1">
        <v>46092</v>
      </c>
      <c r="M1940" t="s">
        <v>4544</v>
      </c>
      <c r="N1940" t="s">
        <v>1</v>
      </c>
      <c r="O1940" t="s">
        <v>5</v>
      </c>
      <c r="P1940" t="s">
        <v>3337</v>
      </c>
      <c r="Q1940" t="s">
        <v>3338</v>
      </c>
      <c r="R1940" s="2">
        <v>2804.77</v>
      </c>
      <c r="S1940" s="37">
        <f>Tabla1[[#This Row],[Valor total]]/'T.C.'!$B$2</f>
        <v>812.9768115942029</v>
      </c>
      <c r="T1940" t="s">
        <v>2</v>
      </c>
      <c r="U1940" t="s">
        <v>3</v>
      </c>
    </row>
    <row r="1941" spans="1:21" x14ac:dyDescent="0.25">
      <c r="A1941" t="s">
        <v>1325</v>
      </c>
      <c r="B1941" t="str">
        <f>LEFT(Tabla1[[#This Row],[Organización compras]],2)</f>
        <v>CL</v>
      </c>
      <c r="C1941" t="s">
        <v>339</v>
      </c>
      <c r="D1941">
        <v>602</v>
      </c>
      <c r="E1941" t="str">
        <f>VLOOKUP(Tabla1[[#This Row],[Grupo de compras]],'Grupo compras'!$A$1:$B$115,2,FALSE)</f>
        <v>CL Ops Mall</v>
      </c>
      <c r="F1941" t="s">
        <v>2942</v>
      </c>
      <c r="G1941" t="str">
        <f>LEFT(Tabla1[[#This Row],[Solicitud de pedido]],2)</f>
        <v>12</v>
      </c>
      <c r="H1941" t="s">
        <v>5552</v>
      </c>
      <c r="I1941" t="s">
        <v>88</v>
      </c>
      <c r="J1941" t="s">
        <v>5553</v>
      </c>
      <c r="K1941" t="s">
        <v>5554</v>
      </c>
      <c r="L1941" s="1">
        <v>46035</v>
      </c>
      <c r="M1941" t="s">
        <v>2942</v>
      </c>
      <c r="N1941" t="s">
        <v>1</v>
      </c>
      <c r="O1941" t="s">
        <v>0</v>
      </c>
      <c r="P1941" t="s">
        <v>1986</v>
      </c>
      <c r="Q1941" t="s">
        <v>1987</v>
      </c>
      <c r="R1941" s="2">
        <v>19.5</v>
      </c>
      <c r="S1941" s="37">
        <f>Tabla1[[#This Row],[Valor total]]/'T.C.'!$B$4</f>
        <v>812.5</v>
      </c>
      <c r="T1941" t="s">
        <v>11</v>
      </c>
      <c r="U1941" t="s">
        <v>3</v>
      </c>
    </row>
    <row r="1942" spans="1:21" x14ac:dyDescent="0.25">
      <c r="A1942" t="s">
        <v>61</v>
      </c>
      <c r="B1942" t="str">
        <f>LEFT(Tabla1[[#This Row],[Organización compras]],2)</f>
        <v>CO</v>
      </c>
      <c r="C1942" t="s">
        <v>338</v>
      </c>
      <c r="D1942">
        <v>703</v>
      </c>
      <c r="E1942" t="str">
        <f>VLOOKUP(Tabla1[[#This Row],[Grupo de compras]],'Grupo compras'!$A$1:$B$115,2,FALSE)</f>
        <v>CO Ops Out/Strip</v>
      </c>
      <c r="F1942" t="s">
        <v>62</v>
      </c>
      <c r="G1942" t="str">
        <f>LEFT(Tabla1[[#This Row],[Solicitud de pedido]],2)</f>
        <v>12</v>
      </c>
      <c r="H1942" t="s">
        <v>5555</v>
      </c>
      <c r="I1942" t="s">
        <v>88</v>
      </c>
      <c r="J1942" t="s">
        <v>5556</v>
      </c>
      <c r="K1942" t="s">
        <v>5557</v>
      </c>
      <c r="L1942" s="1">
        <v>46071</v>
      </c>
      <c r="M1942" t="s">
        <v>1067</v>
      </c>
      <c r="N1942" t="s">
        <v>1</v>
      </c>
      <c r="O1942" t="s">
        <v>0</v>
      </c>
      <c r="P1942" t="s">
        <v>5558</v>
      </c>
      <c r="Q1942" t="s">
        <v>5559</v>
      </c>
      <c r="R1942" s="2">
        <v>2985790</v>
      </c>
      <c r="S1942" s="37">
        <f>Tabla1[[#This Row],[Valor total]]/'T.C.'!$B$5</f>
        <v>811.79717237629143</v>
      </c>
      <c r="T1942" t="s">
        <v>18</v>
      </c>
      <c r="U1942" t="s">
        <v>3</v>
      </c>
    </row>
    <row r="1943" spans="1:21" x14ac:dyDescent="0.25">
      <c r="A1943" t="s">
        <v>377</v>
      </c>
      <c r="B1943" t="str">
        <f>LEFT(Tabla1[[#This Row],[Organización compras]],2)</f>
        <v>PE</v>
      </c>
      <c r="C1943" t="s">
        <v>340</v>
      </c>
      <c r="D1943">
        <v>802</v>
      </c>
      <c r="E1943" t="str">
        <f>VLOOKUP(Tabla1[[#This Row],[Grupo de compras]],'Grupo compras'!$A$1:$B$115,2,FALSE)</f>
        <v>PE Ops Mall</v>
      </c>
      <c r="F1943" t="s">
        <v>2774</v>
      </c>
      <c r="G1943" t="str">
        <f>LEFT(Tabla1[[#This Row],[Solicitud de pedido]],2)</f>
        <v>12</v>
      </c>
      <c r="H1943" t="s">
        <v>5560</v>
      </c>
      <c r="I1943" t="s">
        <v>88</v>
      </c>
      <c r="J1943" t="s">
        <v>5561</v>
      </c>
      <c r="K1943" t="s">
        <v>5562</v>
      </c>
      <c r="L1943" s="1">
        <v>46037</v>
      </c>
      <c r="M1943" t="s">
        <v>2774</v>
      </c>
      <c r="N1943" t="s">
        <v>1</v>
      </c>
      <c r="O1943" t="s">
        <v>0</v>
      </c>
      <c r="P1943" t="s">
        <v>4548</v>
      </c>
      <c r="Q1943" t="s">
        <v>4549</v>
      </c>
      <c r="R1943" s="2">
        <v>2800</v>
      </c>
      <c r="S1943" s="37">
        <f>Tabla1[[#This Row],[Valor total]]/'T.C.'!$B$2</f>
        <v>811.59420289855063</v>
      </c>
      <c r="T1943" t="s">
        <v>2</v>
      </c>
      <c r="U1943" t="s">
        <v>3</v>
      </c>
    </row>
    <row r="1944" spans="1:21" x14ac:dyDescent="0.25">
      <c r="A1944" t="s">
        <v>925</v>
      </c>
      <c r="B1944" t="str">
        <f>LEFT(Tabla1[[#This Row],[Organización compras]],2)</f>
        <v>PE</v>
      </c>
      <c r="C1944" t="s">
        <v>340</v>
      </c>
      <c r="D1944">
        <v>805</v>
      </c>
      <c r="E1944" t="str">
        <f>VLOOKUP(Tabla1[[#This Row],[Grupo de compras]],'Grupo compras'!$A$1:$B$115,2,FALSE)</f>
        <v>PE Gcia InfrayDes</v>
      </c>
      <c r="F1944" t="s">
        <v>5563</v>
      </c>
      <c r="G1944" t="str">
        <f>LEFT(Tabla1[[#This Row],[Solicitud de pedido]],2)</f>
        <v>12</v>
      </c>
      <c r="H1944" t="s">
        <v>5564</v>
      </c>
      <c r="I1944" t="s">
        <v>88</v>
      </c>
      <c r="J1944" t="s">
        <v>5565</v>
      </c>
      <c r="K1944" t="s">
        <v>5566</v>
      </c>
      <c r="L1944" s="1">
        <v>46063</v>
      </c>
      <c r="M1944" t="s">
        <v>400</v>
      </c>
      <c r="N1944" t="s">
        <v>1</v>
      </c>
      <c r="O1944" t="s">
        <v>5</v>
      </c>
      <c r="P1944" t="s">
        <v>5367</v>
      </c>
      <c r="Q1944" t="s">
        <v>5368</v>
      </c>
      <c r="R1944" s="2">
        <v>2800</v>
      </c>
      <c r="S1944" s="37">
        <f>Tabla1[[#This Row],[Valor total]]/'T.C.'!$B$2</f>
        <v>811.59420289855063</v>
      </c>
      <c r="T1944" t="s">
        <v>2</v>
      </c>
      <c r="U1944" t="s">
        <v>3</v>
      </c>
    </row>
    <row r="1945" spans="1:21" x14ac:dyDescent="0.25">
      <c r="A1945" t="s">
        <v>3346</v>
      </c>
      <c r="B1945" t="str">
        <f>LEFT(Tabla1[[#This Row],[Organización compras]],2)</f>
        <v>PE</v>
      </c>
      <c r="C1945" t="s">
        <v>681</v>
      </c>
      <c r="D1945">
        <v>802</v>
      </c>
      <c r="E1945" t="str">
        <f>VLOOKUP(Tabla1[[#This Row],[Grupo de compras]],'Grupo compras'!$A$1:$B$115,2,FALSE)</f>
        <v>PE Ops Mall</v>
      </c>
      <c r="F1945" t="s">
        <v>376</v>
      </c>
      <c r="G1945" t="str">
        <f>LEFT(Tabla1[[#This Row],[Solicitud de pedido]],2)</f>
        <v>12</v>
      </c>
      <c r="H1945" t="s">
        <v>5567</v>
      </c>
      <c r="I1945" t="s">
        <v>88</v>
      </c>
      <c r="J1945" t="s">
        <v>5568</v>
      </c>
      <c r="K1945" t="s">
        <v>5569</v>
      </c>
      <c r="L1945" s="1">
        <v>46063</v>
      </c>
      <c r="M1945" t="s">
        <v>400</v>
      </c>
      <c r="N1945" t="s">
        <v>1</v>
      </c>
      <c r="O1945" t="s">
        <v>5</v>
      </c>
      <c r="P1945" t="s">
        <v>5367</v>
      </c>
      <c r="Q1945" t="s">
        <v>5368</v>
      </c>
      <c r="R1945" s="2">
        <v>2800</v>
      </c>
      <c r="S1945" s="37">
        <f>Tabla1[[#This Row],[Valor total]]/'T.C.'!$B$2</f>
        <v>811.59420289855063</v>
      </c>
      <c r="T1945" t="s">
        <v>2</v>
      </c>
      <c r="U1945" t="s">
        <v>3</v>
      </c>
    </row>
    <row r="1946" spans="1:21" x14ac:dyDescent="0.25">
      <c r="A1946" t="s">
        <v>1498</v>
      </c>
      <c r="B1946" t="str">
        <f>LEFT(Tabla1[[#This Row],[Organización compras]],2)</f>
        <v>PE</v>
      </c>
      <c r="C1946" t="s">
        <v>340</v>
      </c>
      <c r="D1946">
        <v>804</v>
      </c>
      <c r="E1946" t="str">
        <f>VLOOKUP(Tabla1[[#This Row],[Grupo de compras]],'Grupo compras'!$A$1:$B$115,2,FALSE)</f>
        <v>PE Marketing Mall</v>
      </c>
      <c r="F1946" t="s">
        <v>5225</v>
      </c>
      <c r="G1946" t="str">
        <f>LEFT(Tabla1[[#This Row],[Solicitud de pedido]],2)</f>
        <v>12</v>
      </c>
      <c r="H1946" t="s">
        <v>5570</v>
      </c>
      <c r="I1946" t="s">
        <v>88</v>
      </c>
      <c r="J1946" t="s">
        <v>5571</v>
      </c>
      <c r="K1946" t="s">
        <v>5572</v>
      </c>
      <c r="L1946" s="1">
        <v>46069</v>
      </c>
      <c r="M1946" t="s">
        <v>400</v>
      </c>
      <c r="N1946" t="s">
        <v>1</v>
      </c>
      <c r="O1946" t="s">
        <v>0</v>
      </c>
      <c r="P1946" t="s">
        <v>931</v>
      </c>
      <c r="Q1946" t="s">
        <v>932</v>
      </c>
      <c r="R1946" s="2">
        <v>2800</v>
      </c>
      <c r="S1946" s="37">
        <f>Tabla1[[#This Row],[Valor total]]/'T.C.'!$B$2</f>
        <v>811.59420289855063</v>
      </c>
      <c r="T1946" t="s">
        <v>2</v>
      </c>
      <c r="U1946" t="s">
        <v>3</v>
      </c>
    </row>
    <row r="1947" spans="1:21" x14ac:dyDescent="0.25">
      <c r="A1947" t="s">
        <v>2453</v>
      </c>
      <c r="B1947" t="str">
        <f>LEFT(Tabla1[[#This Row],[Organización compras]],2)</f>
        <v>PE</v>
      </c>
      <c r="C1947" t="s">
        <v>681</v>
      </c>
      <c r="D1947">
        <v>804</v>
      </c>
      <c r="E1947" t="str">
        <f>VLOOKUP(Tabla1[[#This Row],[Grupo de compras]],'Grupo compras'!$A$1:$B$115,2,FALSE)</f>
        <v>PE Marketing Mall</v>
      </c>
      <c r="F1947" t="s">
        <v>3376</v>
      </c>
      <c r="G1947" t="str">
        <f>LEFT(Tabla1[[#This Row],[Solicitud de pedido]],2)</f>
        <v>12</v>
      </c>
      <c r="H1947" t="s">
        <v>5573</v>
      </c>
      <c r="I1947" t="s">
        <v>88</v>
      </c>
      <c r="J1947" t="s">
        <v>5574</v>
      </c>
      <c r="K1947" t="s">
        <v>5575</v>
      </c>
      <c r="L1947" s="1">
        <v>46077</v>
      </c>
      <c r="M1947" t="s">
        <v>819</v>
      </c>
      <c r="N1947" t="s">
        <v>1</v>
      </c>
      <c r="O1947" t="s">
        <v>0</v>
      </c>
      <c r="P1947" t="s">
        <v>2596</v>
      </c>
      <c r="Q1947" t="s">
        <v>2597</v>
      </c>
      <c r="R1947" s="2">
        <v>2800</v>
      </c>
      <c r="S1947" s="37">
        <f>Tabla1[[#This Row],[Valor total]]/'T.C.'!$B$2</f>
        <v>811.59420289855063</v>
      </c>
      <c r="T1947" t="s">
        <v>2</v>
      </c>
      <c r="U1947" t="s">
        <v>3</v>
      </c>
    </row>
    <row r="1948" spans="1:21" x14ac:dyDescent="0.25">
      <c r="A1948" t="s">
        <v>3346</v>
      </c>
      <c r="B1948" t="str">
        <f>LEFT(Tabla1[[#This Row],[Organización compras]],2)</f>
        <v>PE</v>
      </c>
      <c r="C1948" t="s">
        <v>681</v>
      </c>
      <c r="D1948">
        <v>804</v>
      </c>
      <c r="E1948" t="str">
        <f>VLOOKUP(Tabla1[[#This Row],[Grupo de compras]],'Grupo compras'!$A$1:$B$115,2,FALSE)</f>
        <v>PE Marketing Mall</v>
      </c>
      <c r="F1948" t="s">
        <v>3376</v>
      </c>
      <c r="G1948" t="str">
        <f>LEFT(Tabla1[[#This Row],[Solicitud de pedido]],2)</f>
        <v>12</v>
      </c>
      <c r="H1948" t="s">
        <v>5576</v>
      </c>
      <c r="I1948" t="s">
        <v>88</v>
      </c>
      <c r="J1948" t="s">
        <v>5577</v>
      </c>
      <c r="K1948" t="s">
        <v>5575</v>
      </c>
      <c r="L1948" s="1">
        <v>46077</v>
      </c>
      <c r="M1948" t="s">
        <v>819</v>
      </c>
      <c r="N1948" t="s">
        <v>1</v>
      </c>
      <c r="O1948" t="s">
        <v>0</v>
      </c>
      <c r="P1948" t="s">
        <v>2596</v>
      </c>
      <c r="Q1948" t="s">
        <v>2597</v>
      </c>
      <c r="R1948" s="2">
        <v>2800</v>
      </c>
      <c r="S1948" s="37">
        <f>Tabla1[[#This Row],[Valor total]]/'T.C.'!$B$2</f>
        <v>811.59420289855063</v>
      </c>
      <c r="T1948" t="s">
        <v>2</v>
      </c>
      <c r="U1948" t="s">
        <v>3</v>
      </c>
    </row>
    <row r="1949" spans="1:21" x14ac:dyDescent="0.25">
      <c r="A1949" t="s">
        <v>1239</v>
      </c>
      <c r="B1949" t="str">
        <f>LEFT(Tabla1[[#This Row],[Organización compras]],2)</f>
        <v>PE</v>
      </c>
      <c r="C1949" t="s">
        <v>340</v>
      </c>
      <c r="D1949">
        <v>802</v>
      </c>
      <c r="E1949" t="str">
        <f>VLOOKUP(Tabla1[[#This Row],[Grupo de compras]],'Grupo compras'!$A$1:$B$115,2,FALSE)</f>
        <v>PE Ops Mall</v>
      </c>
      <c r="F1949" t="s">
        <v>3220</v>
      </c>
      <c r="G1949" t="str">
        <f>LEFT(Tabla1[[#This Row],[Solicitud de pedido]],2)</f>
        <v>12</v>
      </c>
      <c r="H1949" t="s">
        <v>5578</v>
      </c>
      <c r="I1949" t="s">
        <v>88</v>
      </c>
      <c r="J1949" t="s">
        <v>5579</v>
      </c>
      <c r="K1949" t="s">
        <v>5580</v>
      </c>
      <c r="L1949" s="1">
        <v>46071</v>
      </c>
      <c r="M1949" t="s">
        <v>3220</v>
      </c>
      <c r="N1949" t="s">
        <v>1</v>
      </c>
      <c r="O1949" t="s">
        <v>0</v>
      </c>
      <c r="P1949" t="s">
        <v>4285</v>
      </c>
      <c r="Q1949" t="s">
        <v>4286</v>
      </c>
      <c r="R1949" s="2">
        <v>2798</v>
      </c>
      <c r="S1949" s="37">
        <f>Tabla1[[#This Row],[Valor total]]/'T.C.'!$B$2</f>
        <v>811.01449275362313</v>
      </c>
      <c r="T1949" t="s">
        <v>2</v>
      </c>
      <c r="U1949" t="s">
        <v>3</v>
      </c>
    </row>
    <row r="1950" spans="1:21" x14ac:dyDescent="0.25">
      <c r="A1950" t="s">
        <v>61</v>
      </c>
      <c r="B1950" t="str">
        <f>LEFT(Tabla1[[#This Row],[Organización compras]],2)</f>
        <v>CO</v>
      </c>
      <c r="C1950" t="s">
        <v>338</v>
      </c>
      <c r="D1950">
        <v>703</v>
      </c>
      <c r="E1950" t="str">
        <f>VLOOKUP(Tabla1[[#This Row],[Grupo de compras]],'Grupo compras'!$A$1:$B$115,2,FALSE)</f>
        <v>CO Ops Out/Strip</v>
      </c>
      <c r="F1950" t="s">
        <v>62</v>
      </c>
      <c r="G1950" t="str">
        <f>LEFT(Tabla1[[#This Row],[Solicitud de pedido]],2)</f>
        <v>12</v>
      </c>
      <c r="H1950" t="s">
        <v>5581</v>
      </c>
      <c r="I1950" t="s">
        <v>88</v>
      </c>
      <c r="J1950" t="s">
        <v>5582</v>
      </c>
      <c r="K1950" t="s">
        <v>5583</v>
      </c>
      <c r="L1950" s="1">
        <v>46058</v>
      </c>
      <c r="M1950" t="s">
        <v>62</v>
      </c>
      <c r="N1950" t="s">
        <v>1</v>
      </c>
      <c r="O1950" t="s">
        <v>0</v>
      </c>
      <c r="P1950" t="s">
        <v>3653</v>
      </c>
      <c r="Q1950" t="s">
        <v>3654</v>
      </c>
      <c r="R1950" s="2">
        <v>2981990</v>
      </c>
      <c r="S1950" s="37">
        <f>Tabla1[[#This Row],[Valor total]]/'T.C.'!$B$5</f>
        <v>810.76400217509513</v>
      </c>
      <c r="T1950" t="s">
        <v>18</v>
      </c>
      <c r="U1950" t="s">
        <v>3</v>
      </c>
    </row>
    <row r="1951" spans="1:21" x14ac:dyDescent="0.25">
      <c r="A1951" t="s">
        <v>1239</v>
      </c>
      <c r="B1951" t="str">
        <f>LEFT(Tabla1[[#This Row],[Organización compras]],2)</f>
        <v>PE</v>
      </c>
      <c r="C1951" t="s">
        <v>340</v>
      </c>
      <c r="D1951">
        <v>802</v>
      </c>
      <c r="E1951" t="str">
        <f>VLOOKUP(Tabla1[[#This Row],[Grupo de compras]],'Grupo compras'!$A$1:$B$115,2,FALSE)</f>
        <v>PE Ops Mall</v>
      </c>
      <c r="F1951" t="s">
        <v>3220</v>
      </c>
      <c r="G1951" t="str">
        <f>LEFT(Tabla1[[#This Row],[Solicitud de pedido]],2)</f>
        <v>12</v>
      </c>
      <c r="H1951" t="s">
        <v>5584</v>
      </c>
      <c r="I1951" t="s">
        <v>88</v>
      </c>
      <c r="J1951" t="s">
        <v>5585</v>
      </c>
      <c r="K1951" t="s">
        <v>5586</v>
      </c>
      <c r="L1951" s="1">
        <v>46043</v>
      </c>
      <c r="M1951" t="s">
        <v>3220</v>
      </c>
      <c r="N1951" t="s">
        <v>1</v>
      </c>
      <c r="O1951" t="s">
        <v>0</v>
      </c>
      <c r="P1951" t="s">
        <v>3224</v>
      </c>
      <c r="Q1951" t="s">
        <v>3225</v>
      </c>
      <c r="R1951" s="2">
        <v>2794.5</v>
      </c>
      <c r="S1951" s="37">
        <f>Tabla1[[#This Row],[Valor total]]/'T.C.'!$B$2</f>
        <v>810</v>
      </c>
      <c r="T1951" t="s">
        <v>2</v>
      </c>
      <c r="U1951" t="s">
        <v>3</v>
      </c>
    </row>
    <row r="1952" spans="1:21" x14ac:dyDescent="0.25">
      <c r="A1952" t="s">
        <v>369</v>
      </c>
      <c r="B1952" t="str">
        <f>LEFT(Tabla1[[#This Row],[Organización compras]],2)</f>
        <v>PE</v>
      </c>
      <c r="C1952" t="s">
        <v>681</v>
      </c>
      <c r="D1952">
        <v>802</v>
      </c>
      <c r="E1952" t="str">
        <f>VLOOKUP(Tabla1[[#This Row],[Grupo de compras]],'Grupo compras'!$A$1:$B$115,2,FALSE)</f>
        <v>PE Ops Mall</v>
      </c>
      <c r="F1952" t="s">
        <v>370</v>
      </c>
      <c r="G1952" t="str">
        <f>LEFT(Tabla1[[#This Row],[Solicitud de pedido]],2)</f>
        <v>12</v>
      </c>
      <c r="H1952" t="s">
        <v>5587</v>
      </c>
      <c r="I1952" t="s">
        <v>88</v>
      </c>
      <c r="J1952" t="s">
        <v>5588</v>
      </c>
      <c r="K1952" t="s">
        <v>5589</v>
      </c>
      <c r="L1952" s="1">
        <v>46064</v>
      </c>
      <c r="M1952" t="s">
        <v>370</v>
      </c>
      <c r="N1952" t="s">
        <v>1</v>
      </c>
      <c r="O1952" t="s">
        <v>0</v>
      </c>
      <c r="P1952" t="s">
        <v>1604</v>
      </c>
      <c r="Q1952" t="s">
        <v>1605</v>
      </c>
      <c r="R1952" s="2">
        <v>2790</v>
      </c>
      <c r="S1952" s="37">
        <f>Tabla1[[#This Row],[Valor total]]/'T.C.'!$B$2</f>
        <v>808.695652173913</v>
      </c>
      <c r="T1952" t="s">
        <v>2</v>
      </c>
      <c r="U1952" t="s">
        <v>3</v>
      </c>
    </row>
    <row r="1953" spans="1:21" x14ac:dyDescent="0.25">
      <c r="A1953" t="s">
        <v>24</v>
      </c>
      <c r="B1953" t="str">
        <f>LEFT(Tabla1[[#This Row],[Organización compras]],2)</f>
        <v>CL</v>
      </c>
      <c r="C1953" t="s">
        <v>339</v>
      </c>
      <c r="D1953">
        <v>602</v>
      </c>
      <c r="E1953" t="str">
        <f>VLOOKUP(Tabla1[[#This Row],[Grupo de compras]],'Grupo compras'!$A$1:$B$115,2,FALSE)</f>
        <v>CL Ops Mall</v>
      </c>
      <c r="F1953" t="s">
        <v>724</v>
      </c>
      <c r="G1953" t="str">
        <f>LEFT(Tabla1[[#This Row],[Solicitud de pedido]],2)</f>
        <v>12</v>
      </c>
      <c r="H1953" t="s">
        <v>5590</v>
      </c>
      <c r="I1953" t="s">
        <v>88</v>
      </c>
      <c r="J1953" t="s">
        <v>5591</v>
      </c>
      <c r="K1953" t="s">
        <v>5592</v>
      </c>
      <c r="L1953" s="1">
        <v>46063</v>
      </c>
      <c r="M1953" t="s">
        <v>728</v>
      </c>
      <c r="N1953" t="s">
        <v>1</v>
      </c>
      <c r="O1953" t="s">
        <v>0</v>
      </c>
      <c r="P1953" t="s">
        <v>633</v>
      </c>
      <c r="Q1953" t="s">
        <v>634</v>
      </c>
      <c r="R1953" s="2">
        <v>19.399999999999999</v>
      </c>
      <c r="S1953" s="37">
        <f>Tabla1[[#This Row],[Valor total]]/'T.C.'!$B$4</f>
        <v>808.33333333333326</v>
      </c>
      <c r="T1953" t="s">
        <v>11</v>
      </c>
      <c r="U1953" t="s">
        <v>3</v>
      </c>
    </row>
    <row r="1954" spans="1:21" x14ac:dyDescent="0.25">
      <c r="A1954" t="s">
        <v>377</v>
      </c>
      <c r="B1954" t="str">
        <f>LEFT(Tabla1[[#This Row],[Organización compras]],2)</f>
        <v>PE</v>
      </c>
      <c r="C1954" t="s">
        <v>340</v>
      </c>
      <c r="D1954">
        <v>802</v>
      </c>
      <c r="E1954" t="str">
        <f>VLOOKUP(Tabla1[[#This Row],[Grupo de compras]],'Grupo compras'!$A$1:$B$115,2,FALSE)</f>
        <v>PE Ops Mall</v>
      </c>
      <c r="F1954" t="s">
        <v>2774</v>
      </c>
      <c r="G1954" t="str">
        <f>LEFT(Tabla1[[#This Row],[Solicitud de pedido]],2)</f>
        <v>12</v>
      </c>
      <c r="H1954" t="s">
        <v>5593</v>
      </c>
      <c r="I1954" t="s">
        <v>88</v>
      </c>
      <c r="J1954" t="s">
        <v>5594</v>
      </c>
      <c r="K1954" t="s">
        <v>5595</v>
      </c>
      <c r="L1954" s="1">
        <v>46043</v>
      </c>
      <c r="M1954" t="s">
        <v>2774</v>
      </c>
      <c r="N1954" t="s">
        <v>1</v>
      </c>
      <c r="O1954" t="s">
        <v>0</v>
      </c>
      <c r="P1954" t="s">
        <v>2052</v>
      </c>
      <c r="Q1954" t="s">
        <v>2053</v>
      </c>
      <c r="R1954" s="2">
        <v>2780</v>
      </c>
      <c r="S1954" s="37">
        <f>Tabla1[[#This Row],[Valor total]]/'T.C.'!$B$2</f>
        <v>805.79710144927537</v>
      </c>
      <c r="T1954" t="s">
        <v>2</v>
      </c>
      <c r="U1954" t="s">
        <v>3</v>
      </c>
    </row>
    <row r="1955" spans="1:21" x14ac:dyDescent="0.25">
      <c r="A1955" t="s">
        <v>1667</v>
      </c>
      <c r="B1955" t="str">
        <f>LEFT(Tabla1[[#This Row],[Organización compras]],2)</f>
        <v>CO</v>
      </c>
      <c r="C1955" t="s">
        <v>338</v>
      </c>
      <c r="D1955">
        <v>702</v>
      </c>
      <c r="E1955" t="str">
        <f>VLOOKUP(Tabla1[[#This Row],[Grupo de compras]],'Grupo compras'!$A$1:$B$115,2,FALSE)</f>
        <v>CO Ops Mall</v>
      </c>
      <c r="F1955" t="s">
        <v>1091</v>
      </c>
      <c r="H1955" t="s">
        <v>12753</v>
      </c>
      <c r="I1955" t="s">
        <v>88</v>
      </c>
      <c r="J1955" t="s">
        <v>12754</v>
      </c>
      <c r="K1955" t="s">
        <v>12755</v>
      </c>
      <c r="L1955" s="1">
        <v>46099</v>
      </c>
      <c r="M1955" t="s">
        <v>1095</v>
      </c>
      <c r="N1955" t="s">
        <v>1</v>
      </c>
      <c r="O1955" t="s">
        <v>0</v>
      </c>
      <c r="P1955" t="s">
        <v>12756</v>
      </c>
      <c r="Q1955" t="s">
        <v>12757</v>
      </c>
      <c r="R1955" s="2">
        <v>2961000</v>
      </c>
      <c r="S1955" s="37">
        <f>Tabla1[[#This Row],[Valor total]]/'T.C.'!$B$5</f>
        <v>805.05709624796089</v>
      </c>
      <c r="T1955" t="s">
        <v>18</v>
      </c>
      <c r="U1955" t="s">
        <v>3</v>
      </c>
    </row>
    <row r="1956" spans="1:21" x14ac:dyDescent="0.25">
      <c r="A1956" t="s">
        <v>717</v>
      </c>
      <c r="B1956" t="str">
        <f>LEFT(Tabla1[[#This Row],[Organización compras]],2)</f>
        <v>PE</v>
      </c>
      <c r="C1956" t="s">
        <v>340</v>
      </c>
      <c r="D1956">
        <v>804</v>
      </c>
      <c r="E1956" t="str">
        <f>VLOOKUP(Tabla1[[#This Row],[Grupo de compras]],'Grupo compras'!$A$1:$B$115,2,FALSE)</f>
        <v>PE Marketing Mall</v>
      </c>
      <c r="F1956" t="s">
        <v>718</v>
      </c>
      <c r="H1956" t="s">
        <v>12652</v>
      </c>
      <c r="I1956" t="s">
        <v>88</v>
      </c>
      <c r="J1956" t="s">
        <v>12653</v>
      </c>
      <c r="K1956" t="s">
        <v>12654</v>
      </c>
      <c r="L1956" s="1">
        <v>46099</v>
      </c>
      <c r="M1956" t="s">
        <v>400</v>
      </c>
      <c r="N1956" t="s">
        <v>1</v>
      </c>
      <c r="O1956" t="s">
        <v>67</v>
      </c>
      <c r="P1956" t="s">
        <v>2089</v>
      </c>
      <c r="Q1956" t="s">
        <v>2090</v>
      </c>
      <c r="R1956" s="2">
        <v>2773</v>
      </c>
      <c r="S1956" s="37">
        <f>Tabla1[[#This Row],[Valor total]]/'T.C.'!$B$2</f>
        <v>803.768115942029</v>
      </c>
      <c r="T1956" t="s">
        <v>2</v>
      </c>
      <c r="U1956" t="s">
        <v>3</v>
      </c>
    </row>
    <row r="1957" spans="1:21" x14ac:dyDescent="0.25">
      <c r="A1957" t="s">
        <v>17</v>
      </c>
      <c r="B1957" t="str">
        <f>LEFT(Tabla1[[#This Row],[Organización compras]],2)</f>
        <v>CO</v>
      </c>
      <c r="C1957" t="s">
        <v>338</v>
      </c>
      <c r="D1957">
        <v>711</v>
      </c>
      <c r="E1957" t="str">
        <f>VLOOKUP(Tabla1[[#This Row],[Grupo de compras]],'Grupo compras'!$A$1:$B$115,2,FALSE)</f>
        <v>CO A.Finanzas</v>
      </c>
      <c r="F1957" t="s">
        <v>4709</v>
      </c>
      <c r="G1957" t="str">
        <f>LEFT(Tabla1[[#This Row],[Solicitud de pedido]],2)</f>
        <v>12</v>
      </c>
      <c r="H1957" t="s">
        <v>5596</v>
      </c>
      <c r="I1957" t="s">
        <v>88</v>
      </c>
      <c r="J1957" t="s">
        <v>5597</v>
      </c>
      <c r="K1957" t="s">
        <v>5598</v>
      </c>
      <c r="L1957" s="1">
        <v>46037</v>
      </c>
      <c r="M1957" t="s">
        <v>4713</v>
      </c>
      <c r="N1957" t="s">
        <v>1</v>
      </c>
      <c r="O1957" t="s">
        <v>0</v>
      </c>
      <c r="P1957" t="s">
        <v>4714</v>
      </c>
      <c r="Q1957" t="s">
        <v>4715</v>
      </c>
      <c r="R1957" s="2">
        <v>2955350</v>
      </c>
      <c r="S1957" s="37">
        <f>Tabla1[[#This Row],[Valor total]]/'T.C.'!$B$5</f>
        <v>803.52093529091894</v>
      </c>
      <c r="T1957" t="s">
        <v>18</v>
      </c>
      <c r="U1957" t="s">
        <v>3</v>
      </c>
    </row>
    <row r="1958" spans="1:21" x14ac:dyDescent="0.25">
      <c r="A1958" t="s">
        <v>31</v>
      </c>
      <c r="B1958" t="str">
        <f>LEFT(Tabla1[[#This Row],[Organización compras]],2)</f>
        <v>CO</v>
      </c>
      <c r="C1958" t="s">
        <v>338</v>
      </c>
      <c r="D1958">
        <v>719</v>
      </c>
      <c r="E1958" t="str">
        <f>VLOOKUP(Tabla1[[#This Row],[Grupo de compras]],'Grupo compras'!$A$1:$B$115,2,FALSE)</f>
        <v>CO Gcia Ing</v>
      </c>
      <c r="F1958" t="s">
        <v>77</v>
      </c>
      <c r="G1958" t="str">
        <f>LEFT(Tabla1[[#This Row],[Solicitud de pedido]],2)</f>
        <v>12</v>
      </c>
      <c r="H1958" t="s">
        <v>5599</v>
      </c>
      <c r="I1958" t="s">
        <v>88</v>
      </c>
      <c r="J1958" t="s">
        <v>5600</v>
      </c>
      <c r="K1958" t="s">
        <v>5601</v>
      </c>
      <c r="L1958" s="1">
        <v>46044</v>
      </c>
      <c r="M1958" t="s">
        <v>77</v>
      </c>
      <c r="N1958" t="s">
        <v>1</v>
      </c>
      <c r="O1958" t="s">
        <v>0</v>
      </c>
      <c r="P1958" t="s">
        <v>33</v>
      </c>
      <c r="Q1958" t="s">
        <v>34</v>
      </c>
      <c r="R1958" s="2">
        <v>2952521</v>
      </c>
      <c r="S1958" s="37">
        <f>Tabla1[[#This Row],[Valor total]]/'T.C.'!$B$5</f>
        <v>802.75176726481789</v>
      </c>
      <c r="T1958" t="s">
        <v>18</v>
      </c>
      <c r="U1958" t="s">
        <v>3</v>
      </c>
    </row>
    <row r="1959" spans="1:21" x14ac:dyDescent="0.25">
      <c r="A1959" t="s">
        <v>380</v>
      </c>
      <c r="B1959" t="str">
        <f>LEFT(Tabla1[[#This Row],[Organización compras]],2)</f>
        <v>PE</v>
      </c>
      <c r="C1959" t="s">
        <v>340</v>
      </c>
      <c r="D1959">
        <v>802</v>
      </c>
      <c r="E1959" t="str">
        <f>VLOOKUP(Tabla1[[#This Row],[Grupo de compras]],'Grupo compras'!$A$1:$B$115,2,FALSE)</f>
        <v>PE Ops Mall</v>
      </c>
      <c r="F1959" t="s">
        <v>4224</v>
      </c>
      <c r="G1959" t="str">
        <f>LEFT(Tabla1[[#This Row],[Solicitud de pedido]],2)</f>
        <v>12</v>
      </c>
      <c r="H1959" t="s">
        <v>5602</v>
      </c>
      <c r="I1959" t="s">
        <v>88</v>
      </c>
      <c r="J1959" t="s">
        <v>5603</v>
      </c>
      <c r="K1959" t="s">
        <v>5604</v>
      </c>
      <c r="L1959" s="1">
        <v>46090</v>
      </c>
      <c r="M1959" t="s">
        <v>4224</v>
      </c>
      <c r="N1959" t="s">
        <v>1</v>
      </c>
      <c r="O1959" t="s">
        <v>0</v>
      </c>
      <c r="P1959" t="s">
        <v>4043</v>
      </c>
      <c r="Q1959" t="s">
        <v>4044</v>
      </c>
      <c r="R1959" s="2">
        <v>2768.3</v>
      </c>
      <c r="S1959" s="37">
        <f>Tabla1[[#This Row],[Valor total]]/'T.C.'!$B$2</f>
        <v>802.40579710144925</v>
      </c>
      <c r="T1959" t="s">
        <v>2</v>
      </c>
      <c r="U1959" t="s">
        <v>3</v>
      </c>
    </row>
    <row r="1960" spans="1:21" x14ac:dyDescent="0.25">
      <c r="A1960" t="s">
        <v>96</v>
      </c>
      <c r="B1960" t="str">
        <f>LEFT(Tabla1[[#This Row],[Organización compras]],2)</f>
        <v>CL</v>
      </c>
      <c r="C1960" t="s">
        <v>339</v>
      </c>
      <c r="D1960">
        <v>602</v>
      </c>
      <c r="E1960" t="str">
        <f>VLOOKUP(Tabla1[[#This Row],[Grupo de compras]],'Grupo compras'!$A$1:$B$115,2,FALSE)</f>
        <v>CL Ops Mall</v>
      </c>
      <c r="F1960" t="s">
        <v>2799</v>
      </c>
      <c r="G1960" t="str">
        <f>LEFT(Tabla1[[#This Row],[Solicitud de pedido]],2)</f>
        <v>12</v>
      </c>
      <c r="H1960" t="s">
        <v>5605</v>
      </c>
      <c r="I1960" t="s">
        <v>88</v>
      </c>
      <c r="J1960" t="s">
        <v>5606</v>
      </c>
      <c r="K1960" t="s">
        <v>5607</v>
      </c>
      <c r="L1960" s="1">
        <v>46034</v>
      </c>
      <c r="M1960" t="s">
        <v>82</v>
      </c>
      <c r="N1960" t="s">
        <v>1</v>
      </c>
      <c r="O1960" t="s">
        <v>0</v>
      </c>
      <c r="P1960" t="s">
        <v>5055</v>
      </c>
      <c r="Q1960" t="s">
        <v>5056</v>
      </c>
      <c r="R1960" s="2">
        <v>740000</v>
      </c>
      <c r="S1960" s="37">
        <f>Tabla1[[#This Row],[Valor total]]/'T.C.'!$B$3</f>
        <v>799.19648353547245</v>
      </c>
      <c r="T1960" t="s">
        <v>6</v>
      </c>
      <c r="U1960" t="s">
        <v>3</v>
      </c>
    </row>
    <row r="1961" spans="1:21" x14ac:dyDescent="0.25">
      <c r="A1961" t="s">
        <v>1498</v>
      </c>
      <c r="B1961" t="str">
        <f>LEFT(Tabla1[[#This Row],[Organización compras]],2)</f>
        <v>PE</v>
      </c>
      <c r="C1961" t="s">
        <v>340</v>
      </c>
      <c r="D1961">
        <v>803</v>
      </c>
      <c r="E1961" t="str">
        <f>VLOOKUP(Tabla1[[#This Row],[Grupo de compras]],'Grupo compras'!$A$1:$B$115,2,FALSE)</f>
        <v>PE Ops Out/Strips</v>
      </c>
      <c r="F1961" t="s">
        <v>926</v>
      </c>
      <c r="G1961" t="str">
        <f>LEFT(Tabla1[[#This Row],[Solicitud de pedido]],2)</f>
        <v>12</v>
      </c>
      <c r="H1961" t="s">
        <v>5608</v>
      </c>
      <c r="I1961" t="s">
        <v>88</v>
      </c>
      <c r="J1961" t="s">
        <v>5609</v>
      </c>
      <c r="K1961" t="s">
        <v>5610</v>
      </c>
      <c r="L1961" s="1">
        <v>46043</v>
      </c>
      <c r="M1961" t="s">
        <v>930</v>
      </c>
      <c r="N1961" t="s">
        <v>1</v>
      </c>
      <c r="O1961" t="s">
        <v>0</v>
      </c>
      <c r="P1961" t="s">
        <v>931</v>
      </c>
      <c r="Q1961" t="s">
        <v>932</v>
      </c>
      <c r="R1961" s="2">
        <v>2750</v>
      </c>
      <c r="S1961" s="37">
        <f>Tabla1[[#This Row],[Valor total]]/'T.C.'!$B$2</f>
        <v>797.10144927536226</v>
      </c>
      <c r="T1961" t="s">
        <v>2</v>
      </c>
      <c r="U1961" t="s">
        <v>3</v>
      </c>
    </row>
    <row r="1962" spans="1:21" x14ac:dyDescent="0.25">
      <c r="A1962" t="s">
        <v>1498</v>
      </c>
      <c r="B1962" t="str">
        <f>LEFT(Tabla1[[#This Row],[Organización compras]],2)</f>
        <v>PE</v>
      </c>
      <c r="C1962" t="s">
        <v>340</v>
      </c>
      <c r="D1962">
        <v>803</v>
      </c>
      <c r="E1962" t="str">
        <f>VLOOKUP(Tabla1[[#This Row],[Grupo de compras]],'Grupo compras'!$A$1:$B$115,2,FALSE)</f>
        <v>PE Ops Out/Strips</v>
      </c>
      <c r="F1962" t="s">
        <v>926</v>
      </c>
      <c r="G1962" t="str">
        <f>LEFT(Tabla1[[#This Row],[Solicitud de pedido]],2)</f>
        <v>12</v>
      </c>
      <c r="H1962" t="s">
        <v>5611</v>
      </c>
      <c r="I1962" t="s">
        <v>88</v>
      </c>
      <c r="J1962" t="s">
        <v>5612</v>
      </c>
      <c r="K1962" t="s">
        <v>5613</v>
      </c>
      <c r="L1962" s="1">
        <v>46043</v>
      </c>
      <c r="M1962" t="s">
        <v>930</v>
      </c>
      <c r="N1962" t="s">
        <v>1</v>
      </c>
      <c r="O1962" t="s">
        <v>0</v>
      </c>
      <c r="P1962" t="s">
        <v>931</v>
      </c>
      <c r="Q1962" t="s">
        <v>932</v>
      </c>
      <c r="R1962" s="2">
        <v>2750</v>
      </c>
      <c r="S1962" s="37">
        <f>Tabla1[[#This Row],[Valor total]]/'T.C.'!$B$2</f>
        <v>797.10144927536226</v>
      </c>
      <c r="T1962" t="s">
        <v>2</v>
      </c>
      <c r="U1962" t="s">
        <v>3</v>
      </c>
    </row>
    <row r="1963" spans="1:21" x14ac:dyDescent="0.25">
      <c r="A1963" t="s">
        <v>1239</v>
      </c>
      <c r="B1963" t="str">
        <f>LEFT(Tabla1[[#This Row],[Organización compras]],2)</f>
        <v>PE</v>
      </c>
      <c r="C1963" t="s">
        <v>340</v>
      </c>
      <c r="D1963">
        <v>804</v>
      </c>
      <c r="E1963" t="str">
        <f>VLOOKUP(Tabla1[[#This Row],[Grupo de compras]],'Grupo compras'!$A$1:$B$115,2,FALSE)</f>
        <v>PE Marketing Mall</v>
      </c>
      <c r="F1963" t="s">
        <v>2454</v>
      </c>
      <c r="G1963" t="str">
        <f>LEFT(Tabla1[[#This Row],[Solicitud de pedido]],2)</f>
        <v>12</v>
      </c>
      <c r="H1963" t="s">
        <v>5614</v>
      </c>
      <c r="I1963" t="s">
        <v>88</v>
      </c>
      <c r="J1963" t="s">
        <v>5615</v>
      </c>
      <c r="K1963" t="s">
        <v>4284</v>
      </c>
      <c r="L1963" s="1">
        <v>46080</v>
      </c>
      <c r="M1963" t="s">
        <v>485</v>
      </c>
      <c r="N1963" t="s">
        <v>1</v>
      </c>
      <c r="O1963" t="s">
        <v>0</v>
      </c>
      <c r="P1963" t="s">
        <v>4285</v>
      </c>
      <c r="Q1963" t="s">
        <v>4286</v>
      </c>
      <c r="R1963" s="2">
        <v>2750</v>
      </c>
      <c r="S1963" s="37">
        <f>Tabla1[[#This Row],[Valor total]]/'T.C.'!$B$2</f>
        <v>797.10144927536226</v>
      </c>
      <c r="T1963" t="s">
        <v>2</v>
      </c>
      <c r="U1963" t="s">
        <v>3</v>
      </c>
    </row>
    <row r="1964" spans="1:21" x14ac:dyDescent="0.25">
      <c r="A1964" t="s">
        <v>1079</v>
      </c>
      <c r="B1964" t="str">
        <f>LEFT(Tabla1[[#This Row],[Organización compras]],2)</f>
        <v>PE</v>
      </c>
      <c r="C1964" t="s">
        <v>681</v>
      </c>
      <c r="D1964">
        <v>802</v>
      </c>
      <c r="E1964" t="str">
        <f>VLOOKUP(Tabla1[[#This Row],[Grupo de compras]],'Grupo compras'!$A$1:$B$115,2,FALSE)</f>
        <v>PE Ops Mall</v>
      </c>
      <c r="F1964" t="s">
        <v>3394</v>
      </c>
      <c r="G1964" t="str">
        <f>LEFT(Tabla1[[#This Row],[Solicitud de pedido]],2)</f>
        <v>12</v>
      </c>
      <c r="H1964" t="s">
        <v>5616</v>
      </c>
      <c r="I1964" t="s">
        <v>88</v>
      </c>
      <c r="J1964" t="s">
        <v>5617</v>
      </c>
      <c r="K1964" t="s">
        <v>5618</v>
      </c>
      <c r="L1964" s="1">
        <v>46035</v>
      </c>
      <c r="M1964" t="s">
        <v>3398</v>
      </c>
      <c r="N1964" t="s">
        <v>1</v>
      </c>
      <c r="O1964" t="s">
        <v>0</v>
      </c>
      <c r="P1964" t="s">
        <v>4741</v>
      </c>
      <c r="Q1964" t="s">
        <v>4742</v>
      </c>
      <c r="R1964" s="2">
        <v>2745.76</v>
      </c>
      <c r="S1964" s="37">
        <f>Tabla1[[#This Row],[Valor total]]/'T.C.'!$B$2</f>
        <v>795.87246376811595</v>
      </c>
      <c r="T1964" t="s">
        <v>2</v>
      </c>
      <c r="U1964" t="s">
        <v>3</v>
      </c>
    </row>
    <row r="1965" spans="1:21" x14ac:dyDescent="0.25">
      <c r="A1965" t="s">
        <v>1239</v>
      </c>
      <c r="B1965" t="str">
        <f>LEFT(Tabla1[[#This Row],[Organización compras]],2)</f>
        <v>PE</v>
      </c>
      <c r="C1965" t="s">
        <v>340</v>
      </c>
      <c r="D1965">
        <v>804</v>
      </c>
      <c r="E1965" t="str">
        <f>VLOOKUP(Tabla1[[#This Row],[Grupo de compras]],'Grupo compras'!$A$1:$B$115,2,FALSE)</f>
        <v>PE Marketing Mall</v>
      </c>
      <c r="F1965" t="s">
        <v>2454</v>
      </c>
      <c r="G1965" t="str">
        <f>LEFT(Tabla1[[#This Row],[Solicitud de pedido]],2)</f>
        <v>12</v>
      </c>
      <c r="H1965" t="s">
        <v>5619</v>
      </c>
      <c r="I1965" t="s">
        <v>88</v>
      </c>
      <c r="J1965" t="s">
        <v>5620</v>
      </c>
      <c r="K1965" t="s">
        <v>5621</v>
      </c>
      <c r="L1965" s="1">
        <v>46072</v>
      </c>
      <c r="M1965" t="s">
        <v>485</v>
      </c>
      <c r="N1965" t="s">
        <v>1</v>
      </c>
      <c r="O1965" t="s">
        <v>0</v>
      </c>
      <c r="P1965" t="s">
        <v>5483</v>
      </c>
      <c r="Q1965" t="s">
        <v>5484</v>
      </c>
      <c r="R1965" s="2">
        <v>2745</v>
      </c>
      <c r="S1965" s="37">
        <f>Tabla1[[#This Row],[Valor total]]/'T.C.'!$B$2</f>
        <v>795.65217391304338</v>
      </c>
      <c r="T1965" t="s">
        <v>2</v>
      </c>
      <c r="U1965" t="s">
        <v>3</v>
      </c>
    </row>
    <row r="1966" spans="1:21" x14ac:dyDescent="0.25">
      <c r="A1966" t="s">
        <v>1498</v>
      </c>
      <c r="B1966" t="str">
        <f>LEFT(Tabla1[[#This Row],[Organización compras]],2)</f>
        <v>PE</v>
      </c>
      <c r="C1966" t="s">
        <v>340</v>
      </c>
      <c r="D1966">
        <v>803</v>
      </c>
      <c r="E1966" t="str">
        <f>VLOOKUP(Tabla1[[#This Row],[Grupo de compras]],'Grupo compras'!$A$1:$B$115,2,FALSE)</f>
        <v>PE Ops Out/Strips</v>
      </c>
      <c r="F1966" t="s">
        <v>926</v>
      </c>
      <c r="G1966" t="str">
        <f>LEFT(Tabla1[[#This Row],[Solicitud de pedido]],2)</f>
        <v>12</v>
      </c>
      <c r="H1966" t="s">
        <v>5622</v>
      </c>
      <c r="I1966" t="s">
        <v>88</v>
      </c>
      <c r="J1966" t="s">
        <v>5623</v>
      </c>
      <c r="K1966" t="s">
        <v>5624</v>
      </c>
      <c r="L1966" s="1">
        <v>46070</v>
      </c>
      <c r="M1966" t="s">
        <v>930</v>
      </c>
      <c r="N1966" t="s">
        <v>1</v>
      </c>
      <c r="O1966" t="s">
        <v>0</v>
      </c>
      <c r="P1966" t="s">
        <v>931</v>
      </c>
      <c r="Q1966" t="s">
        <v>932</v>
      </c>
      <c r="R1966" s="2">
        <v>2744.5</v>
      </c>
      <c r="S1966" s="37">
        <f>Tabla1[[#This Row],[Valor total]]/'T.C.'!$B$2</f>
        <v>795.50724637681151</v>
      </c>
      <c r="T1966" t="s">
        <v>2</v>
      </c>
      <c r="U1966" t="s">
        <v>3</v>
      </c>
    </row>
    <row r="1967" spans="1:21" x14ac:dyDescent="0.25">
      <c r="A1967" t="s">
        <v>751</v>
      </c>
      <c r="B1967" t="str">
        <f>LEFT(Tabla1[[#This Row],[Organización compras]],2)</f>
        <v>PE</v>
      </c>
      <c r="C1967" t="s">
        <v>340</v>
      </c>
      <c r="D1967">
        <v>816</v>
      </c>
      <c r="E1967" t="str">
        <f>VLOOKUP(Tabla1[[#This Row],[Grupo de compras]],'Grupo compras'!$A$1:$B$115,2,FALSE)</f>
        <v>PE Sgcia Infra</v>
      </c>
      <c r="F1967" t="s">
        <v>354</v>
      </c>
      <c r="G1967" t="str">
        <f>LEFT(Tabla1[[#This Row],[Solicitud de pedido]],2)</f>
        <v>12</v>
      </c>
      <c r="H1967" t="s">
        <v>5625</v>
      </c>
      <c r="I1967" t="s">
        <v>88</v>
      </c>
      <c r="J1967" t="s">
        <v>5626</v>
      </c>
      <c r="K1967" t="s">
        <v>5627</v>
      </c>
      <c r="L1967" s="1">
        <v>46030</v>
      </c>
      <c r="M1967" t="s">
        <v>400</v>
      </c>
      <c r="N1967" t="s">
        <v>1</v>
      </c>
      <c r="O1967" t="s">
        <v>5</v>
      </c>
      <c r="P1967" t="s">
        <v>5628</v>
      </c>
      <c r="Q1967" t="s">
        <v>5629</v>
      </c>
      <c r="R1967" s="2">
        <v>795</v>
      </c>
      <c r="S1967" s="37">
        <f>Tabla1[[#This Row],[Valor total]]</f>
        <v>795</v>
      </c>
      <c r="T1967" t="s">
        <v>662</v>
      </c>
      <c r="U1967" t="s">
        <v>3</v>
      </c>
    </row>
    <row r="1968" spans="1:21" x14ac:dyDescent="0.25">
      <c r="A1968" t="s">
        <v>50</v>
      </c>
      <c r="B1968" t="str">
        <f>LEFT(Tabla1[[#This Row],[Organización compras]],2)</f>
        <v>CL</v>
      </c>
      <c r="C1968" t="s">
        <v>339</v>
      </c>
      <c r="D1968">
        <v>604</v>
      </c>
      <c r="E1968" t="str">
        <f>VLOOKUP(Tabla1[[#This Row],[Grupo de compras]],'Grupo compras'!$A$1:$B$115,2,FALSE)</f>
        <v>CL Marketing Mall</v>
      </c>
      <c r="F1968" t="s">
        <v>5630</v>
      </c>
      <c r="G1968" t="str">
        <f>LEFT(Tabla1[[#This Row],[Solicitud de pedido]],2)</f>
        <v>12</v>
      </c>
      <c r="H1968" t="s">
        <v>5631</v>
      </c>
      <c r="I1968" t="s">
        <v>88</v>
      </c>
      <c r="J1968" t="s">
        <v>5632</v>
      </c>
      <c r="K1968" t="s">
        <v>5633</v>
      </c>
      <c r="L1968" s="1">
        <v>46058</v>
      </c>
      <c r="M1968" t="s">
        <v>5634</v>
      </c>
      <c r="N1968" t="s">
        <v>1</v>
      </c>
      <c r="O1968" t="s">
        <v>0</v>
      </c>
      <c r="P1968" t="s">
        <v>1388</v>
      </c>
      <c r="Q1968" t="s">
        <v>1389</v>
      </c>
      <c r="R1968" s="2">
        <v>735000</v>
      </c>
      <c r="S1968" s="37">
        <f>Tabla1[[#This Row],[Valor total]]/'T.C.'!$B$3</f>
        <v>793.79650729536797</v>
      </c>
      <c r="T1968" t="s">
        <v>6</v>
      </c>
      <c r="U1968" t="s">
        <v>3</v>
      </c>
    </row>
    <row r="1969" spans="1:21" x14ac:dyDescent="0.25">
      <c r="A1969" t="s">
        <v>50</v>
      </c>
      <c r="B1969" t="str">
        <f>LEFT(Tabla1[[#This Row],[Organización compras]],2)</f>
        <v>CL</v>
      </c>
      <c r="C1969" t="s">
        <v>339</v>
      </c>
      <c r="D1969">
        <v>602</v>
      </c>
      <c r="E1969" t="str">
        <f>VLOOKUP(Tabla1[[#This Row],[Grupo de compras]],'Grupo compras'!$A$1:$B$115,2,FALSE)</f>
        <v>CL Ops Mall</v>
      </c>
      <c r="F1969" t="s">
        <v>225</v>
      </c>
      <c r="G1969" t="str">
        <f>LEFT(Tabla1[[#This Row],[Solicitud de pedido]],2)</f>
        <v>12</v>
      </c>
      <c r="H1969" t="s">
        <v>5635</v>
      </c>
      <c r="I1969" t="s">
        <v>88</v>
      </c>
      <c r="J1969" t="s">
        <v>5636</v>
      </c>
      <c r="K1969" t="s">
        <v>5637</v>
      </c>
      <c r="L1969" s="1">
        <v>46078</v>
      </c>
      <c r="M1969" t="s">
        <v>118</v>
      </c>
      <c r="N1969" t="s">
        <v>1</v>
      </c>
      <c r="O1969" t="s">
        <v>0</v>
      </c>
      <c r="P1969" t="s">
        <v>5638</v>
      </c>
      <c r="Q1969" t="s">
        <v>5639</v>
      </c>
      <c r="R1969" s="2">
        <v>735000</v>
      </c>
      <c r="S1969" s="37">
        <f>Tabla1[[#This Row],[Valor total]]/'T.C.'!$B$3</f>
        <v>793.79650729536797</v>
      </c>
      <c r="T1969" t="s">
        <v>6</v>
      </c>
      <c r="U1969" t="s">
        <v>3</v>
      </c>
    </row>
    <row r="1970" spans="1:21" x14ac:dyDescent="0.25">
      <c r="A1970" t="s">
        <v>19</v>
      </c>
      <c r="B1970" t="str">
        <f>LEFT(Tabla1[[#This Row],[Organización compras]],2)</f>
        <v>CL</v>
      </c>
      <c r="C1970" t="s">
        <v>339</v>
      </c>
      <c r="D1970">
        <v>602</v>
      </c>
      <c r="E1970" t="str">
        <f>VLOOKUP(Tabla1[[#This Row],[Grupo de compras]],'Grupo compras'!$A$1:$B$115,2,FALSE)</f>
        <v>CL Ops Mall</v>
      </c>
      <c r="F1970" t="s">
        <v>20</v>
      </c>
      <c r="G1970" t="str">
        <f>LEFT(Tabla1[[#This Row],[Solicitud de pedido]],2)</f>
        <v>12</v>
      </c>
      <c r="H1970" t="s">
        <v>5640</v>
      </c>
      <c r="I1970" t="s">
        <v>88</v>
      </c>
      <c r="J1970" t="s">
        <v>5641</v>
      </c>
      <c r="K1970" t="s">
        <v>5642</v>
      </c>
      <c r="L1970" s="1">
        <v>46069</v>
      </c>
      <c r="M1970" t="s">
        <v>3584</v>
      </c>
      <c r="N1970" t="s">
        <v>1</v>
      </c>
      <c r="O1970" t="s">
        <v>0</v>
      </c>
      <c r="P1970" t="s">
        <v>4505</v>
      </c>
      <c r="Q1970" t="s">
        <v>4506</v>
      </c>
      <c r="R1970" s="2">
        <v>734562</v>
      </c>
      <c r="S1970" s="37">
        <f>Tabla1[[#This Row],[Valor total]]/'T.C.'!$B$3</f>
        <v>793.32346937673481</v>
      </c>
      <c r="T1970" t="s">
        <v>6</v>
      </c>
      <c r="U1970" t="s">
        <v>3</v>
      </c>
    </row>
    <row r="1971" spans="1:21" x14ac:dyDescent="0.25">
      <c r="A1971" t="s">
        <v>377</v>
      </c>
      <c r="B1971" t="str">
        <f>LEFT(Tabla1[[#This Row],[Organización compras]],2)</f>
        <v>PE</v>
      </c>
      <c r="C1971" t="s">
        <v>340</v>
      </c>
      <c r="D1971">
        <v>802</v>
      </c>
      <c r="E1971" t="str">
        <f>VLOOKUP(Tabla1[[#This Row],[Grupo de compras]],'Grupo compras'!$A$1:$B$115,2,FALSE)</f>
        <v>PE Ops Mall</v>
      </c>
      <c r="F1971" t="s">
        <v>2774</v>
      </c>
      <c r="G1971" t="str">
        <f>LEFT(Tabla1[[#This Row],[Solicitud de pedido]],2)</f>
        <v>12</v>
      </c>
      <c r="H1971" t="s">
        <v>5643</v>
      </c>
      <c r="I1971" t="s">
        <v>88</v>
      </c>
      <c r="J1971" t="s">
        <v>5644</v>
      </c>
      <c r="K1971" t="s">
        <v>5645</v>
      </c>
      <c r="L1971" s="1">
        <v>46031</v>
      </c>
      <c r="M1971" t="s">
        <v>2774</v>
      </c>
      <c r="N1971" t="s">
        <v>1</v>
      </c>
      <c r="O1971" t="s">
        <v>0</v>
      </c>
      <c r="P1971" t="s">
        <v>1011</v>
      </c>
      <c r="Q1971" t="s">
        <v>1012</v>
      </c>
      <c r="R1971" s="2">
        <v>2732</v>
      </c>
      <c r="S1971" s="37">
        <f>Tabla1[[#This Row],[Valor total]]/'T.C.'!$B$2</f>
        <v>791.8840579710145</v>
      </c>
      <c r="T1971" t="s">
        <v>2</v>
      </c>
      <c r="U1971" t="s">
        <v>3</v>
      </c>
    </row>
    <row r="1972" spans="1:21" x14ac:dyDescent="0.25">
      <c r="A1972" t="s">
        <v>925</v>
      </c>
      <c r="B1972" t="str">
        <f>LEFT(Tabla1[[#This Row],[Organización compras]],2)</f>
        <v>PE</v>
      </c>
      <c r="C1972" t="s">
        <v>340</v>
      </c>
      <c r="D1972">
        <v>804</v>
      </c>
      <c r="E1972" t="str">
        <f>VLOOKUP(Tabla1[[#This Row],[Grupo de compras]],'Grupo compras'!$A$1:$B$115,2,FALSE)</f>
        <v>PE Marketing Mall</v>
      </c>
      <c r="F1972" t="s">
        <v>4579</v>
      </c>
      <c r="G1972" t="str">
        <f>LEFT(Tabla1[[#This Row],[Solicitud de pedido]],2)</f>
        <v>12</v>
      </c>
      <c r="H1972" t="s">
        <v>5646</v>
      </c>
      <c r="I1972" t="s">
        <v>88</v>
      </c>
      <c r="J1972" t="s">
        <v>5647</v>
      </c>
      <c r="K1972" t="s">
        <v>5648</v>
      </c>
      <c r="L1972" s="1">
        <v>46034</v>
      </c>
      <c r="M1972" t="s">
        <v>400</v>
      </c>
      <c r="N1972" t="s">
        <v>1</v>
      </c>
      <c r="O1972" t="s">
        <v>67</v>
      </c>
      <c r="P1972" t="s">
        <v>2596</v>
      </c>
      <c r="Q1972" t="s">
        <v>2597</v>
      </c>
      <c r="R1972" s="2">
        <v>2730</v>
      </c>
      <c r="S1972" s="37">
        <f>Tabla1[[#This Row],[Valor total]]/'T.C.'!$B$2</f>
        <v>791.30434782608688</v>
      </c>
      <c r="T1972" t="s">
        <v>2</v>
      </c>
      <c r="U1972" t="s">
        <v>3</v>
      </c>
    </row>
    <row r="1973" spans="1:21" x14ac:dyDescent="0.25">
      <c r="A1973" t="s">
        <v>16</v>
      </c>
      <c r="B1973" t="str">
        <f>LEFT(Tabla1[[#This Row],[Organización compras]],2)</f>
        <v>PE</v>
      </c>
      <c r="C1973" t="s">
        <v>681</v>
      </c>
      <c r="D1973">
        <v>804</v>
      </c>
      <c r="E1973" t="str">
        <f>VLOOKUP(Tabla1[[#This Row],[Grupo de compras]],'Grupo compras'!$A$1:$B$115,2,FALSE)</f>
        <v>PE Marketing Mall</v>
      </c>
      <c r="F1973" t="s">
        <v>1158</v>
      </c>
      <c r="G1973" t="str">
        <f>LEFT(Tabla1[[#This Row],[Solicitud de pedido]],2)</f>
        <v>12</v>
      </c>
      <c r="H1973" t="s">
        <v>5649</v>
      </c>
      <c r="I1973" t="s">
        <v>88</v>
      </c>
      <c r="J1973" t="s">
        <v>5650</v>
      </c>
      <c r="K1973" t="s">
        <v>5651</v>
      </c>
      <c r="L1973" s="1">
        <v>46078</v>
      </c>
      <c r="M1973" t="s">
        <v>43</v>
      </c>
      <c r="N1973" t="s">
        <v>1</v>
      </c>
      <c r="O1973" t="s">
        <v>67</v>
      </c>
      <c r="P1973" t="s">
        <v>2458</v>
      </c>
      <c r="Q1973" t="s">
        <v>2459</v>
      </c>
      <c r="R1973" s="2">
        <v>2719.6</v>
      </c>
      <c r="S1973" s="37">
        <f>Tabla1[[#This Row],[Valor total]]/'T.C.'!$B$2</f>
        <v>788.28985507246375</v>
      </c>
      <c r="T1973" t="s">
        <v>2</v>
      </c>
      <c r="U1973" t="s">
        <v>3</v>
      </c>
    </row>
    <row r="1974" spans="1:21" x14ac:dyDescent="0.25">
      <c r="A1974" t="s">
        <v>16</v>
      </c>
      <c r="B1974" t="str">
        <f>LEFT(Tabla1[[#This Row],[Organización compras]],2)</f>
        <v>PE</v>
      </c>
      <c r="C1974" t="s">
        <v>681</v>
      </c>
      <c r="D1974">
        <v>804</v>
      </c>
      <c r="E1974" t="str">
        <f>VLOOKUP(Tabla1[[#This Row],[Grupo de compras]],'Grupo compras'!$A$1:$B$115,2,FALSE)</f>
        <v>PE Marketing Mall</v>
      </c>
      <c r="F1974" t="s">
        <v>1158</v>
      </c>
      <c r="G1974" t="str">
        <f>LEFT(Tabla1[[#This Row],[Solicitud de pedido]],2)</f>
        <v>12</v>
      </c>
      <c r="H1974" t="s">
        <v>5652</v>
      </c>
      <c r="I1974" t="s">
        <v>88</v>
      </c>
      <c r="J1974" t="s">
        <v>5653</v>
      </c>
      <c r="K1974" t="s">
        <v>5654</v>
      </c>
      <c r="L1974" s="1">
        <v>46050</v>
      </c>
      <c r="M1974" t="s">
        <v>43</v>
      </c>
      <c r="N1974" t="s">
        <v>1</v>
      </c>
      <c r="O1974" t="s">
        <v>67</v>
      </c>
      <c r="P1974" t="s">
        <v>2458</v>
      </c>
      <c r="Q1974" t="s">
        <v>2459</v>
      </c>
      <c r="R1974" s="2">
        <v>2719</v>
      </c>
      <c r="S1974" s="37">
        <f>Tabla1[[#This Row],[Valor total]]/'T.C.'!$B$2</f>
        <v>788.1159420289855</v>
      </c>
      <c r="T1974" t="s">
        <v>2</v>
      </c>
      <c r="U1974" t="s">
        <v>3</v>
      </c>
    </row>
    <row r="1975" spans="1:21" x14ac:dyDescent="0.25">
      <c r="A1975" t="s">
        <v>377</v>
      </c>
      <c r="B1975" t="str">
        <f>LEFT(Tabla1[[#This Row],[Organización compras]],2)</f>
        <v>PE</v>
      </c>
      <c r="C1975" t="s">
        <v>340</v>
      </c>
      <c r="D1975">
        <v>802</v>
      </c>
      <c r="E1975" t="str">
        <f>VLOOKUP(Tabla1[[#This Row],[Grupo de compras]],'Grupo compras'!$A$1:$B$115,2,FALSE)</f>
        <v>PE Ops Mall</v>
      </c>
      <c r="F1975" t="s">
        <v>4586</v>
      </c>
      <c r="G1975" t="str">
        <f>LEFT(Tabla1[[#This Row],[Solicitud de pedido]],2)</f>
        <v>12</v>
      </c>
      <c r="H1975" t="s">
        <v>5655</v>
      </c>
      <c r="I1975" t="s">
        <v>88</v>
      </c>
      <c r="J1975" t="s">
        <v>5656</v>
      </c>
      <c r="K1975" t="s">
        <v>5657</v>
      </c>
      <c r="L1975" s="1">
        <v>46090</v>
      </c>
      <c r="M1975" t="s">
        <v>2774</v>
      </c>
      <c r="N1975" t="s">
        <v>1</v>
      </c>
      <c r="O1975" t="s">
        <v>0</v>
      </c>
      <c r="P1975" t="s">
        <v>1011</v>
      </c>
      <c r="Q1975" t="s">
        <v>1012</v>
      </c>
      <c r="R1975" s="2">
        <v>2715</v>
      </c>
      <c r="S1975" s="37">
        <f>Tabla1[[#This Row],[Valor total]]/'T.C.'!$B$2</f>
        <v>786.95652173913038</v>
      </c>
      <c r="T1975" t="s">
        <v>2</v>
      </c>
      <c r="U1975" t="s">
        <v>3</v>
      </c>
    </row>
    <row r="1976" spans="1:21" x14ac:dyDescent="0.25">
      <c r="A1976" t="s">
        <v>3346</v>
      </c>
      <c r="B1976" t="str">
        <f>LEFT(Tabla1[[#This Row],[Organización compras]],2)</f>
        <v>PE</v>
      </c>
      <c r="C1976" t="s">
        <v>681</v>
      </c>
      <c r="D1976">
        <v>802</v>
      </c>
      <c r="E1976" t="str">
        <f>VLOOKUP(Tabla1[[#This Row],[Grupo de compras]],'Grupo compras'!$A$1:$B$115,2,FALSE)</f>
        <v>PE Ops Mall</v>
      </c>
      <c r="F1976" t="s">
        <v>3376</v>
      </c>
      <c r="G1976" t="str">
        <f>LEFT(Tabla1[[#This Row],[Solicitud de pedido]],2)</f>
        <v>12</v>
      </c>
      <c r="H1976" t="s">
        <v>5658</v>
      </c>
      <c r="I1976" t="s">
        <v>88</v>
      </c>
      <c r="J1976" t="s">
        <v>5659</v>
      </c>
      <c r="K1976" t="s">
        <v>5660</v>
      </c>
      <c r="L1976" s="1">
        <v>46072</v>
      </c>
      <c r="M1976" t="s">
        <v>3376</v>
      </c>
      <c r="N1976" t="s">
        <v>1</v>
      </c>
      <c r="O1976" t="s">
        <v>0</v>
      </c>
      <c r="P1976" t="s">
        <v>825</v>
      </c>
      <c r="Q1976" t="s">
        <v>826</v>
      </c>
      <c r="R1976" s="2">
        <v>2710.4</v>
      </c>
      <c r="S1976" s="37">
        <f>Tabla1[[#This Row],[Valor total]]/'T.C.'!$B$2</f>
        <v>785.62318840579712</v>
      </c>
      <c r="T1976" t="s">
        <v>2</v>
      </c>
      <c r="U1976" t="s">
        <v>3</v>
      </c>
    </row>
    <row r="1977" spans="1:21" x14ac:dyDescent="0.25">
      <c r="A1977" t="s">
        <v>7</v>
      </c>
      <c r="B1977" t="str">
        <f>LEFT(Tabla1[[#This Row],[Organización compras]],2)</f>
        <v>CL</v>
      </c>
      <c r="C1977" t="s">
        <v>339</v>
      </c>
      <c r="D1977">
        <v>622</v>
      </c>
      <c r="E1977" t="str">
        <f>VLOOKUP(Tabla1[[#This Row],[Grupo de compras]],'Grupo compras'!$A$1:$B$115,2,FALSE)</f>
        <v>CL Arq Mall</v>
      </c>
      <c r="F1977" t="s">
        <v>362</v>
      </c>
      <c r="G1977" t="str">
        <f>LEFT(Tabla1[[#This Row],[Solicitud de pedido]],2)</f>
        <v>12</v>
      </c>
      <c r="H1977" t="s">
        <v>5661</v>
      </c>
      <c r="I1977" t="s">
        <v>88</v>
      </c>
      <c r="J1977" t="s">
        <v>5662</v>
      </c>
      <c r="K1977" t="s">
        <v>5663</v>
      </c>
      <c r="L1977" s="1">
        <v>46037</v>
      </c>
      <c r="M1977" t="s">
        <v>15</v>
      </c>
      <c r="N1977" t="s">
        <v>1</v>
      </c>
      <c r="O1977" t="s">
        <v>0</v>
      </c>
      <c r="P1977" t="s">
        <v>5664</v>
      </c>
      <c r="Q1977" t="s">
        <v>5665</v>
      </c>
      <c r="R1977" s="2">
        <v>18.800999999999998</v>
      </c>
      <c r="S1977" s="37">
        <f>Tabla1[[#This Row],[Valor total]]/'T.C.'!$B$4</f>
        <v>783.37499999999989</v>
      </c>
      <c r="T1977" t="s">
        <v>11</v>
      </c>
      <c r="U1977" t="s">
        <v>3</v>
      </c>
    </row>
    <row r="1978" spans="1:21" x14ac:dyDescent="0.25">
      <c r="A1978" t="s">
        <v>7</v>
      </c>
      <c r="B1978" t="str">
        <f>LEFT(Tabla1[[#This Row],[Organización compras]],2)</f>
        <v>CL</v>
      </c>
      <c r="C1978" t="s">
        <v>339</v>
      </c>
      <c r="D1978">
        <v>622</v>
      </c>
      <c r="E1978" t="str">
        <f>VLOOKUP(Tabla1[[#This Row],[Grupo de compras]],'Grupo compras'!$A$1:$B$115,2,FALSE)</f>
        <v>CL Arq Mall</v>
      </c>
      <c r="F1978" t="s">
        <v>362</v>
      </c>
      <c r="G1978" t="str">
        <f>LEFT(Tabla1[[#This Row],[Solicitud de pedido]],2)</f>
        <v>12</v>
      </c>
      <c r="H1978" t="s">
        <v>5661</v>
      </c>
      <c r="I1978" t="s">
        <v>89</v>
      </c>
      <c r="J1978" t="s">
        <v>5662</v>
      </c>
      <c r="K1978" t="s">
        <v>5666</v>
      </c>
      <c r="L1978" s="1">
        <v>46037</v>
      </c>
      <c r="M1978" t="s">
        <v>15</v>
      </c>
      <c r="N1978" t="s">
        <v>1</v>
      </c>
      <c r="O1978" t="s">
        <v>0</v>
      </c>
      <c r="P1978" t="s">
        <v>5664</v>
      </c>
      <c r="Q1978" t="s">
        <v>5665</v>
      </c>
      <c r="R1978" s="2">
        <v>18.800999999999998</v>
      </c>
      <c r="S1978" s="37">
        <f>Tabla1[[#This Row],[Valor total]]/'T.C.'!$B$4</f>
        <v>783.37499999999989</v>
      </c>
      <c r="T1978" t="s">
        <v>11</v>
      </c>
      <c r="U1978" t="s">
        <v>3</v>
      </c>
    </row>
    <row r="1979" spans="1:21" x14ac:dyDescent="0.25">
      <c r="A1979" t="s">
        <v>7</v>
      </c>
      <c r="B1979" t="str">
        <f>LEFT(Tabla1[[#This Row],[Organización compras]],2)</f>
        <v>CL</v>
      </c>
      <c r="C1979" t="s">
        <v>339</v>
      </c>
      <c r="D1979">
        <v>622</v>
      </c>
      <c r="E1979" t="str">
        <f>VLOOKUP(Tabla1[[#This Row],[Grupo de compras]],'Grupo compras'!$A$1:$B$115,2,FALSE)</f>
        <v>CL Arq Mall</v>
      </c>
      <c r="F1979" t="s">
        <v>362</v>
      </c>
      <c r="G1979" t="str">
        <f>LEFT(Tabla1[[#This Row],[Solicitud de pedido]],2)</f>
        <v>12</v>
      </c>
      <c r="H1979" t="s">
        <v>5661</v>
      </c>
      <c r="I1979" t="s">
        <v>99</v>
      </c>
      <c r="J1979" t="s">
        <v>5662</v>
      </c>
      <c r="K1979" t="s">
        <v>5667</v>
      </c>
      <c r="L1979" s="1">
        <v>46037</v>
      </c>
      <c r="M1979" t="s">
        <v>15</v>
      </c>
      <c r="N1979" t="s">
        <v>1</v>
      </c>
      <c r="O1979" t="s">
        <v>0</v>
      </c>
      <c r="P1979" t="s">
        <v>5664</v>
      </c>
      <c r="Q1979" t="s">
        <v>5665</v>
      </c>
      <c r="R1979" s="2">
        <v>18.800999999999998</v>
      </c>
      <c r="S1979" s="37">
        <f>Tabla1[[#This Row],[Valor total]]/'T.C.'!$B$4</f>
        <v>783.37499999999989</v>
      </c>
      <c r="T1979" t="s">
        <v>11</v>
      </c>
      <c r="U1979" t="s">
        <v>3</v>
      </c>
    </row>
    <row r="1980" spans="1:21" x14ac:dyDescent="0.25">
      <c r="A1980" t="s">
        <v>7</v>
      </c>
      <c r="B1980" t="str">
        <f>LEFT(Tabla1[[#This Row],[Organización compras]],2)</f>
        <v>CL</v>
      </c>
      <c r="C1980" t="s">
        <v>339</v>
      </c>
      <c r="D1980">
        <v>622</v>
      </c>
      <c r="E1980" t="str">
        <f>VLOOKUP(Tabla1[[#This Row],[Grupo de compras]],'Grupo compras'!$A$1:$B$115,2,FALSE)</f>
        <v>CL Arq Mall</v>
      </c>
      <c r="F1980" t="s">
        <v>362</v>
      </c>
      <c r="G1980" t="str">
        <f>LEFT(Tabla1[[#This Row],[Solicitud de pedido]],2)</f>
        <v>12</v>
      </c>
      <c r="H1980" t="s">
        <v>5661</v>
      </c>
      <c r="I1980" t="s">
        <v>100</v>
      </c>
      <c r="J1980" t="s">
        <v>5662</v>
      </c>
      <c r="K1980" t="s">
        <v>5668</v>
      </c>
      <c r="L1980" s="1">
        <v>46037</v>
      </c>
      <c r="M1980" t="s">
        <v>15</v>
      </c>
      <c r="N1980" t="s">
        <v>1</v>
      </c>
      <c r="O1980" t="s">
        <v>0</v>
      </c>
      <c r="P1980" t="s">
        <v>5664</v>
      </c>
      <c r="Q1980" t="s">
        <v>5665</v>
      </c>
      <c r="R1980" s="2">
        <v>18.800999999999998</v>
      </c>
      <c r="S1980" s="37">
        <f>Tabla1[[#This Row],[Valor total]]/'T.C.'!$B$4</f>
        <v>783.37499999999989</v>
      </c>
      <c r="T1980" t="s">
        <v>11</v>
      </c>
      <c r="U1980" t="s">
        <v>3</v>
      </c>
    </row>
    <row r="1981" spans="1:21" x14ac:dyDescent="0.25">
      <c r="A1981" t="s">
        <v>7</v>
      </c>
      <c r="B1981" t="str">
        <f>LEFT(Tabla1[[#This Row],[Organización compras]],2)</f>
        <v>CL</v>
      </c>
      <c r="C1981" t="s">
        <v>339</v>
      </c>
      <c r="D1981">
        <v>622</v>
      </c>
      <c r="E1981" t="str">
        <f>VLOOKUP(Tabla1[[#This Row],[Grupo de compras]],'Grupo compras'!$A$1:$B$115,2,FALSE)</f>
        <v>CL Arq Mall</v>
      </c>
      <c r="F1981" t="s">
        <v>362</v>
      </c>
      <c r="G1981" t="str">
        <f>LEFT(Tabla1[[#This Row],[Solicitud de pedido]],2)</f>
        <v>12</v>
      </c>
      <c r="H1981" t="s">
        <v>5661</v>
      </c>
      <c r="I1981" t="s">
        <v>101</v>
      </c>
      <c r="J1981" t="s">
        <v>5662</v>
      </c>
      <c r="K1981" t="s">
        <v>5669</v>
      </c>
      <c r="L1981" s="1">
        <v>46037</v>
      </c>
      <c r="M1981" t="s">
        <v>15</v>
      </c>
      <c r="N1981" t="s">
        <v>1</v>
      </c>
      <c r="O1981" t="s">
        <v>0</v>
      </c>
      <c r="P1981" t="s">
        <v>5664</v>
      </c>
      <c r="Q1981" t="s">
        <v>5665</v>
      </c>
      <c r="R1981" s="2">
        <v>18.800999999999998</v>
      </c>
      <c r="S1981" s="37">
        <f>Tabla1[[#This Row],[Valor total]]/'T.C.'!$B$4</f>
        <v>783.37499999999989</v>
      </c>
      <c r="T1981" t="s">
        <v>11</v>
      </c>
      <c r="U1981" t="s">
        <v>3</v>
      </c>
    </row>
    <row r="1982" spans="1:21" x14ac:dyDescent="0.25">
      <c r="A1982" t="s">
        <v>7</v>
      </c>
      <c r="B1982" t="str">
        <f>LEFT(Tabla1[[#This Row],[Organización compras]],2)</f>
        <v>CL</v>
      </c>
      <c r="C1982" t="s">
        <v>339</v>
      </c>
      <c r="D1982">
        <v>622</v>
      </c>
      <c r="E1982" t="str">
        <f>VLOOKUP(Tabla1[[#This Row],[Grupo de compras]],'Grupo compras'!$A$1:$B$115,2,FALSE)</f>
        <v>CL Arq Mall</v>
      </c>
      <c r="F1982" t="s">
        <v>362</v>
      </c>
      <c r="G1982" t="str">
        <f>LEFT(Tabla1[[#This Row],[Solicitud de pedido]],2)</f>
        <v>12</v>
      </c>
      <c r="H1982" t="s">
        <v>5661</v>
      </c>
      <c r="I1982" t="s">
        <v>102</v>
      </c>
      <c r="J1982" t="s">
        <v>5662</v>
      </c>
      <c r="K1982" t="s">
        <v>5670</v>
      </c>
      <c r="L1982" s="1">
        <v>46037</v>
      </c>
      <c r="M1982" t="s">
        <v>15</v>
      </c>
      <c r="N1982" t="s">
        <v>1</v>
      </c>
      <c r="O1982" t="s">
        <v>0</v>
      </c>
      <c r="P1982" t="s">
        <v>5664</v>
      </c>
      <c r="Q1982" t="s">
        <v>5665</v>
      </c>
      <c r="R1982" s="2">
        <v>18.800999999999998</v>
      </c>
      <c r="S1982" s="37">
        <f>Tabla1[[#This Row],[Valor total]]/'T.C.'!$B$4</f>
        <v>783.37499999999989</v>
      </c>
      <c r="T1982" t="s">
        <v>11</v>
      </c>
      <c r="U1982" t="s">
        <v>3</v>
      </c>
    </row>
    <row r="1983" spans="1:21" x14ac:dyDescent="0.25">
      <c r="A1983" t="s">
        <v>7</v>
      </c>
      <c r="B1983" t="str">
        <f>LEFT(Tabla1[[#This Row],[Organización compras]],2)</f>
        <v>CL</v>
      </c>
      <c r="C1983" t="s">
        <v>339</v>
      </c>
      <c r="D1983">
        <v>622</v>
      </c>
      <c r="E1983" t="str">
        <f>VLOOKUP(Tabla1[[#This Row],[Grupo de compras]],'Grupo compras'!$A$1:$B$115,2,FALSE)</f>
        <v>CL Arq Mall</v>
      </c>
      <c r="F1983" t="s">
        <v>362</v>
      </c>
      <c r="G1983" t="str">
        <f>LEFT(Tabla1[[#This Row],[Solicitud de pedido]],2)</f>
        <v>12</v>
      </c>
      <c r="H1983" t="s">
        <v>5661</v>
      </c>
      <c r="I1983" t="s">
        <v>103</v>
      </c>
      <c r="J1983" t="s">
        <v>5662</v>
      </c>
      <c r="K1983" t="s">
        <v>5671</v>
      </c>
      <c r="L1983" s="1">
        <v>46037</v>
      </c>
      <c r="M1983" t="s">
        <v>15</v>
      </c>
      <c r="N1983" t="s">
        <v>1</v>
      </c>
      <c r="O1983" t="s">
        <v>0</v>
      </c>
      <c r="P1983" t="s">
        <v>5664</v>
      </c>
      <c r="Q1983" t="s">
        <v>5665</v>
      </c>
      <c r="R1983" s="2">
        <v>18.800999999999998</v>
      </c>
      <c r="S1983" s="37">
        <f>Tabla1[[#This Row],[Valor total]]/'T.C.'!$B$4</f>
        <v>783.37499999999989</v>
      </c>
      <c r="T1983" t="s">
        <v>11</v>
      </c>
      <c r="U1983" t="s">
        <v>3</v>
      </c>
    </row>
    <row r="1984" spans="1:21" x14ac:dyDescent="0.25">
      <c r="A1984" t="s">
        <v>7</v>
      </c>
      <c r="B1984" t="str">
        <f>LEFT(Tabla1[[#This Row],[Organización compras]],2)</f>
        <v>CL</v>
      </c>
      <c r="C1984" t="s">
        <v>339</v>
      </c>
      <c r="D1984">
        <v>622</v>
      </c>
      <c r="E1984" t="str">
        <f>VLOOKUP(Tabla1[[#This Row],[Grupo de compras]],'Grupo compras'!$A$1:$B$115,2,FALSE)</f>
        <v>CL Arq Mall</v>
      </c>
      <c r="F1984" t="s">
        <v>362</v>
      </c>
      <c r="G1984" t="str">
        <f>LEFT(Tabla1[[#This Row],[Solicitud de pedido]],2)</f>
        <v>12</v>
      </c>
      <c r="H1984" t="s">
        <v>5661</v>
      </c>
      <c r="I1984" t="s">
        <v>104</v>
      </c>
      <c r="J1984" t="s">
        <v>5662</v>
      </c>
      <c r="K1984" t="s">
        <v>5672</v>
      </c>
      <c r="L1984" s="1">
        <v>46037</v>
      </c>
      <c r="M1984" t="s">
        <v>15</v>
      </c>
      <c r="N1984" t="s">
        <v>1</v>
      </c>
      <c r="O1984" t="s">
        <v>0</v>
      </c>
      <c r="P1984" t="s">
        <v>5664</v>
      </c>
      <c r="Q1984" t="s">
        <v>5665</v>
      </c>
      <c r="R1984" s="2">
        <v>18.800999999999998</v>
      </c>
      <c r="S1984" s="37">
        <f>Tabla1[[#This Row],[Valor total]]/'T.C.'!$B$4</f>
        <v>783.37499999999989</v>
      </c>
      <c r="T1984" t="s">
        <v>11</v>
      </c>
      <c r="U1984" t="s">
        <v>3</v>
      </c>
    </row>
    <row r="1985" spans="1:21" x14ac:dyDescent="0.25">
      <c r="A1985" t="s">
        <v>7</v>
      </c>
      <c r="B1985" t="str">
        <f>LEFT(Tabla1[[#This Row],[Organización compras]],2)</f>
        <v>CL</v>
      </c>
      <c r="C1985" t="s">
        <v>339</v>
      </c>
      <c r="D1985">
        <v>622</v>
      </c>
      <c r="E1985" t="str">
        <f>VLOOKUP(Tabla1[[#This Row],[Grupo de compras]],'Grupo compras'!$A$1:$B$115,2,FALSE)</f>
        <v>CL Arq Mall</v>
      </c>
      <c r="F1985" t="s">
        <v>362</v>
      </c>
      <c r="G1985" t="str">
        <f>LEFT(Tabla1[[#This Row],[Solicitud de pedido]],2)</f>
        <v>12</v>
      </c>
      <c r="H1985" t="s">
        <v>5661</v>
      </c>
      <c r="I1985" t="s">
        <v>105</v>
      </c>
      <c r="J1985" t="s">
        <v>5662</v>
      </c>
      <c r="K1985" t="s">
        <v>5673</v>
      </c>
      <c r="L1985" s="1">
        <v>46037</v>
      </c>
      <c r="M1985" t="s">
        <v>15</v>
      </c>
      <c r="N1985" t="s">
        <v>1</v>
      </c>
      <c r="O1985" t="s">
        <v>0</v>
      </c>
      <c r="P1985" t="s">
        <v>5664</v>
      </c>
      <c r="Q1985" t="s">
        <v>5665</v>
      </c>
      <c r="R1985" s="2">
        <v>18.800999999999998</v>
      </c>
      <c r="S1985" s="37">
        <f>Tabla1[[#This Row],[Valor total]]/'T.C.'!$B$4</f>
        <v>783.37499999999989</v>
      </c>
      <c r="T1985" t="s">
        <v>11</v>
      </c>
      <c r="U1985" t="s">
        <v>3</v>
      </c>
    </row>
    <row r="1986" spans="1:21" x14ac:dyDescent="0.25">
      <c r="A1986" t="s">
        <v>7</v>
      </c>
      <c r="B1986" t="str">
        <f>LEFT(Tabla1[[#This Row],[Organización compras]],2)</f>
        <v>CL</v>
      </c>
      <c r="C1986" t="s">
        <v>339</v>
      </c>
      <c r="D1986">
        <v>622</v>
      </c>
      <c r="E1986" t="str">
        <f>VLOOKUP(Tabla1[[#This Row],[Grupo de compras]],'Grupo compras'!$A$1:$B$115,2,FALSE)</f>
        <v>CL Arq Mall</v>
      </c>
      <c r="F1986" t="s">
        <v>362</v>
      </c>
      <c r="G1986" t="str">
        <f>LEFT(Tabla1[[#This Row],[Solicitud de pedido]],2)</f>
        <v>12</v>
      </c>
      <c r="H1986" t="s">
        <v>5661</v>
      </c>
      <c r="I1986" t="s">
        <v>106</v>
      </c>
      <c r="J1986" t="s">
        <v>5662</v>
      </c>
      <c r="K1986" t="s">
        <v>5674</v>
      </c>
      <c r="L1986" s="1">
        <v>46037</v>
      </c>
      <c r="M1986" t="s">
        <v>15</v>
      </c>
      <c r="N1986" t="s">
        <v>1</v>
      </c>
      <c r="O1986" t="s">
        <v>0</v>
      </c>
      <c r="P1986" t="s">
        <v>5664</v>
      </c>
      <c r="Q1986" t="s">
        <v>5665</v>
      </c>
      <c r="R1986" s="2">
        <v>18.800999999999998</v>
      </c>
      <c r="S1986" s="37">
        <f>Tabla1[[#This Row],[Valor total]]/'T.C.'!$B$4</f>
        <v>783.37499999999989</v>
      </c>
      <c r="T1986" t="s">
        <v>11</v>
      </c>
      <c r="U1986" t="s">
        <v>3</v>
      </c>
    </row>
    <row r="1987" spans="1:21" x14ac:dyDescent="0.25">
      <c r="A1987" t="s">
        <v>7</v>
      </c>
      <c r="B1987" t="str">
        <f>LEFT(Tabla1[[#This Row],[Organización compras]],2)</f>
        <v>CL</v>
      </c>
      <c r="C1987" t="s">
        <v>339</v>
      </c>
      <c r="D1987">
        <v>622</v>
      </c>
      <c r="E1987" t="str">
        <f>VLOOKUP(Tabla1[[#This Row],[Grupo de compras]],'Grupo compras'!$A$1:$B$115,2,FALSE)</f>
        <v>CL Arq Mall</v>
      </c>
      <c r="F1987" t="s">
        <v>362</v>
      </c>
      <c r="G1987" t="str">
        <f>LEFT(Tabla1[[#This Row],[Solicitud de pedido]],2)</f>
        <v>12</v>
      </c>
      <c r="H1987" t="s">
        <v>5661</v>
      </c>
      <c r="I1987" t="s">
        <v>107</v>
      </c>
      <c r="J1987" t="s">
        <v>5662</v>
      </c>
      <c r="K1987" t="s">
        <v>5675</v>
      </c>
      <c r="L1987" s="1">
        <v>46037</v>
      </c>
      <c r="M1987" t="s">
        <v>15</v>
      </c>
      <c r="N1987" t="s">
        <v>1</v>
      </c>
      <c r="O1987" t="s">
        <v>0</v>
      </c>
      <c r="P1987" t="s">
        <v>5664</v>
      </c>
      <c r="Q1987" t="s">
        <v>5665</v>
      </c>
      <c r="R1987" s="2">
        <v>18.800999999999998</v>
      </c>
      <c r="S1987" s="37">
        <f>Tabla1[[#This Row],[Valor total]]/'T.C.'!$B$4</f>
        <v>783.37499999999989</v>
      </c>
      <c r="T1987" t="s">
        <v>11</v>
      </c>
      <c r="U1987" t="s">
        <v>3</v>
      </c>
    </row>
    <row r="1988" spans="1:21" x14ac:dyDescent="0.25">
      <c r="A1988" t="s">
        <v>7</v>
      </c>
      <c r="B1988" t="str">
        <f>LEFT(Tabla1[[#This Row],[Organización compras]],2)</f>
        <v>CL</v>
      </c>
      <c r="C1988" t="s">
        <v>339</v>
      </c>
      <c r="D1988">
        <v>622</v>
      </c>
      <c r="E1988" t="str">
        <f>VLOOKUP(Tabla1[[#This Row],[Grupo de compras]],'Grupo compras'!$A$1:$B$115,2,FALSE)</f>
        <v>CL Arq Mall</v>
      </c>
      <c r="F1988" t="s">
        <v>362</v>
      </c>
      <c r="G1988" t="str">
        <f>LEFT(Tabla1[[#This Row],[Solicitud de pedido]],2)</f>
        <v>12</v>
      </c>
      <c r="H1988" t="s">
        <v>5661</v>
      </c>
      <c r="I1988" t="s">
        <v>1502</v>
      </c>
      <c r="J1988" t="s">
        <v>5662</v>
      </c>
      <c r="K1988" t="s">
        <v>5676</v>
      </c>
      <c r="L1988" s="1">
        <v>46037</v>
      </c>
      <c r="M1988" t="s">
        <v>15</v>
      </c>
      <c r="N1988" t="s">
        <v>1</v>
      </c>
      <c r="O1988" t="s">
        <v>0</v>
      </c>
      <c r="P1988" t="s">
        <v>5664</v>
      </c>
      <c r="Q1988" t="s">
        <v>5665</v>
      </c>
      <c r="R1988" s="2">
        <v>18.800999999999998</v>
      </c>
      <c r="S1988" s="37">
        <f>Tabla1[[#This Row],[Valor total]]/'T.C.'!$B$4</f>
        <v>783.37499999999989</v>
      </c>
      <c r="T1988" t="s">
        <v>11</v>
      </c>
      <c r="U1988" t="s">
        <v>3</v>
      </c>
    </row>
    <row r="1989" spans="1:21" x14ac:dyDescent="0.25">
      <c r="A1989" t="s">
        <v>19</v>
      </c>
      <c r="B1989" t="str">
        <f>LEFT(Tabla1[[#This Row],[Organización compras]],2)</f>
        <v>CL</v>
      </c>
      <c r="C1989" t="s">
        <v>339</v>
      </c>
      <c r="D1989">
        <v>602</v>
      </c>
      <c r="E1989" t="str">
        <f>VLOOKUP(Tabla1[[#This Row],[Grupo de compras]],'Grupo compras'!$A$1:$B$115,2,FALSE)</f>
        <v>CL Ops Mall</v>
      </c>
      <c r="F1989" t="s">
        <v>1847</v>
      </c>
      <c r="G1989" t="str">
        <f>LEFT(Tabla1[[#This Row],[Solicitud de pedido]],2)</f>
        <v>12</v>
      </c>
      <c r="H1989" t="s">
        <v>5677</v>
      </c>
      <c r="I1989" t="s">
        <v>88</v>
      </c>
      <c r="J1989" t="s">
        <v>5678</v>
      </c>
      <c r="K1989" t="s">
        <v>5679</v>
      </c>
      <c r="L1989" s="1">
        <v>46090</v>
      </c>
      <c r="M1989" t="s">
        <v>3584</v>
      </c>
      <c r="N1989" t="s">
        <v>1</v>
      </c>
      <c r="O1989" t="s">
        <v>0</v>
      </c>
      <c r="P1989" t="s">
        <v>5680</v>
      </c>
      <c r="Q1989" t="s">
        <v>5681</v>
      </c>
      <c r="R1989" s="2">
        <v>18.8</v>
      </c>
      <c r="S1989" s="37">
        <f>Tabla1[[#This Row],[Valor total]]/'T.C.'!$B$4</f>
        <v>783.33333333333337</v>
      </c>
      <c r="T1989" t="s">
        <v>11</v>
      </c>
      <c r="U1989" t="s">
        <v>3</v>
      </c>
    </row>
    <row r="1990" spans="1:21" x14ac:dyDescent="0.25">
      <c r="A1990" t="s">
        <v>19</v>
      </c>
      <c r="B1990" t="str">
        <f>LEFT(Tabla1[[#This Row],[Organización compras]],2)</f>
        <v>CL</v>
      </c>
      <c r="C1990" t="s">
        <v>339</v>
      </c>
      <c r="D1990">
        <v>602</v>
      </c>
      <c r="E1990" t="str">
        <f>VLOOKUP(Tabla1[[#This Row],[Grupo de compras]],'Grupo compras'!$A$1:$B$115,2,FALSE)</f>
        <v>CL Ops Mall</v>
      </c>
      <c r="F1990" t="s">
        <v>1847</v>
      </c>
      <c r="G1990" t="str">
        <f>LEFT(Tabla1[[#This Row],[Solicitud de pedido]],2)</f>
        <v>12</v>
      </c>
      <c r="H1990" t="s">
        <v>5677</v>
      </c>
      <c r="I1990" t="s">
        <v>89</v>
      </c>
      <c r="J1990" t="s">
        <v>5678</v>
      </c>
      <c r="K1990" t="s">
        <v>5682</v>
      </c>
      <c r="L1990" s="1">
        <v>46090</v>
      </c>
      <c r="M1990" t="s">
        <v>3584</v>
      </c>
      <c r="N1990" t="s">
        <v>1</v>
      </c>
      <c r="O1990" t="s">
        <v>0</v>
      </c>
      <c r="P1990" t="s">
        <v>5680</v>
      </c>
      <c r="Q1990" t="s">
        <v>5681</v>
      </c>
      <c r="R1990" s="2">
        <v>18.8</v>
      </c>
      <c r="S1990" s="37">
        <f>Tabla1[[#This Row],[Valor total]]/'T.C.'!$B$4</f>
        <v>783.33333333333337</v>
      </c>
      <c r="T1990" t="s">
        <v>11</v>
      </c>
      <c r="U1990" t="s">
        <v>3</v>
      </c>
    </row>
    <row r="1991" spans="1:21" x14ac:dyDescent="0.25">
      <c r="A1991" t="s">
        <v>19</v>
      </c>
      <c r="B1991" t="str">
        <f>LEFT(Tabla1[[#This Row],[Organización compras]],2)</f>
        <v>CL</v>
      </c>
      <c r="C1991" t="s">
        <v>339</v>
      </c>
      <c r="D1991">
        <v>602</v>
      </c>
      <c r="E1991" t="str">
        <f>VLOOKUP(Tabla1[[#This Row],[Grupo de compras]],'Grupo compras'!$A$1:$B$115,2,FALSE)</f>
        <v>CL Ops Mall</v>
      </c>
      <c r="F1991" t="s">
        <v>1847</v>
      </c>
      <c r="G1991" t="str">
        <f>LEFT(Tabla1[[#This Row],[Solicitud de pedido]],2)</f>
        <v>12</v>
      </c>
      <c r="H1991" t="s">
        <v>5677</v>
      </c>
      <c r="I1991" t="s">
        <v>99</v>
      </c>
      <c r="J1991" t="s">
        <v>5678</v>
      </c>
      <c r="K1991" t="s">
        <v>5683</v>
      </c>
      <c r="L1991" s="1">
        <v>46090</v>
      </c>
      <c r="M1991" t="s">
        <v>3584</v>
      </c>
      <c r="N1991" t="s">
        <v>1</v>
      </c>
      <c r="O1991" t="s">
        <v>0</v>
      </c>
      <c r="P1991" t="s">
        <v>5680</v>
      </c>
      <c r="Q1991" t="s">
        <v>5681</v>
      </c>
      <c r="R1991" s="2">
        <v>18.8</v>
      </c>
      <c r="S1991" s="37">
        <f>Tabla1[[#This Row],[Valor total]]/'T.C.'!$B$4</f>
        <v>783.33333333333337</v>
      </c>
      <c r="T1991" t="s">
        <v>11</v>
      </c>
      <c r="U1991" t="s">
        <v>3</v>
      </c>
    </row>
    <row r="1992" spans="1:21" x14ac:dyDescent="0.25">
      <c r="A1992" t="s">
        <v>19</v>
      </c>
      <c r="B1992" t="str">
        <f>LEFT(Tabla1[[#This Row],[Organización compras]],2)</f>
        <v>CL</v>
      </c>
      <c r="C1992" t="s">
        <v>339</v>
      </c>
      <c r="D1992">
        <v>602</v>
      </c>
      <c r="E1992" t="str">
        <f>VLOOKUP(Tabla1[[#This Row],[Grupo de compras]],'Grupo compras'!$A$1:$B$115,2,FALSE)</f>
        <v>CL Ops Mall</v>
      </c>
      <c r="F1992" t="s">
        <v>1847</v>
      </c>
      <c r="G1992" t="str">
        <f>LEFT(Tabla1[[#This Row],[Solicitud de pedido]],2)</f>
        <v>12</v>
      </c>
      <c r="H1992" t="s">
        <v>5677</v>
      </c>
      <c r="I1992" t="s">
        <v>100</v>
      </c>
      <c r="J1992" t="s">
        <v>5678</v>
      </c>
      <c r="K1992" t="s">
        <v>5684</v>
      </c>
      <c r="L1992" s="1">
        <v>46090</v>
      </c>
      <c r="M1992" t="s">
        <v>3584</v>
      </c>
      <c r="N1992" t="s">
        <v>1</v>
      </c>
      <c r="O1992" t="s">
        <v>0</v>
      </c>
      <c r="P1992" t="s">
        <v>5680</v>
      </c>
      <c r="Q1992" t="s">
        <v>5681</v>
      </c>
      <c r="R1992" s="2">
        <v>18.8</v>
      </c>
      <c r="S1992" s="37">
        <f>Tabla1[[#This Row],[Valor total]]/'T.C.'!$B$4</f>
        <v>783.33333333333337</v>
      </c>
      <c r="T1992" t="s">
        <v>11</v>
      </c>
      <c r="U1992" t="s">
        <v>3</v>
      </c>
    </row>
    <row r="1993" spans="1:21" x14ac:dyDescent="0.25">
      <c r="A1993" t="s">
        <v>19</v>
      </c>
      <c r="B1993" t="str">
        <f>LEFT(Tabla1[[#This Row],[Organización compras]],2)</f>
        <v>CL</v>
      </c>
      <c r="C1993" t="s">
        <v>339</v>
      </c>
      <c r="D1993">
        <v>602</v>
      </c>
      <c r="E1993" t="str">
        <f>VLOOKUP(Tabla1[[#This Row],[Grupo de compras]],'Grupo compras'!$A$1:$B$115,2,FALSE)</f>
        <v>CL Ops Mall</v>
      </c>
      <c r="F1993" t="s">
        <v>1847</v>
      </c>
      <c r="G1993" t="str">
        <f>LEFT(Tabla1[[#This Row],[Solicitud de pedido]],2)</f>
        <v>12</v>
      </c>
      <c r="H1993" t="s">
        <v>5677</v>
      </c>
      <c r="I1993" t="s">
        <v>101</v>
      </c>
      <c r="J1993" t="s">
        <v>5678</v>
      </c>
      <c r="K1993" t="s">
        <v>5685</v>
      </c>
      <c r="L1993" s="1">
        <v>46090</v>
      </c>
      <c r="M1993" t="s">
        <v>3584</v>
      </c>
      <c r="N1993" t="s">
        <v>1</v>
      </c>
      <c r="O1993" t="s">
        <v>0</v>
      </c>
      <c r="P1993" t="s">
        <v>5680</v>
      </c>
      <c r="Q1993" t="s">
        <v>5681</v>
      </c>
      <c r="R1993" s="2">
        <v>18.8</v>
      </c>
      <c r="S1993" s="37">
        <f>Tabla1[[#This Row],[Valor total]]/'T.C.'!$B$4</f>
        <v>783.33333333333337</v>
      </c>
      <c r="T1993" t="s">
        <v>11</v>
      </c>
      <c r="U1993" t="s">
        <v>3</v>
      </c>
    </row>
    <row r="1994" spans="1:21" x14ac:dyDescent="0.25">
      <c r="A1994" t="s">
        <v>19</v>
      </c>
      <c r="B1994" t="str">
        <f>LEFT(Tabla1[[#This Row],[Organización compras]],2)</f>
        <v>CL</v>
      </c>
      <c r="C1994" t="s">
        <v>339</v>
      </c>
      <c r="D1994">
        <v>602</v>
      </c>
      <c r="E1994" t="str">
        <f>VLOOKUP(Tabla1[[#This Row],[Grupo de compras]],'Grupo compras'!$A$1:$B$115,2,FALSE)</f>
        <v>CL Ops Mall</v>
      </c>
      <c r="F1994" t="s">
        <v>1847</v>
      </c>
      <c r="G1994" t="str">
        <f>LEFT(Tabla1[[#This Row],[Solicitud de pedido]],2)</f>
        <v>12</v>
      </c>
      <c r="H1994" t="s">
        <v>5677</v>
      </c>
      <c r="I1994" t="s">
        <v>102</v>
      </c>
      <c r="J1994" t="s">
        <v>5678</v>
      </c>
      <c r="K1994" t="s">
        <v>5686</v>
      </c>
      <c r="L1994" s="1">
        <v>46090</v>
      </c>
      <c r="M1994" t="s">
        <v>3584</v>
      </c>
      <c r="N1994" t="s">
        <v>1</v>
      </c>
      <c r="O1994" t="s">
        <v>0</v>
      </c>
      <c r="P1994" t="s">
        <v>5680</v>
      </c>
      <c r="Q1994" t="s">
        <v>5681</v>
      </c>
      <c r="R1994" s="2">
        <v>18.8</v>
      </c>
      <c r="S1994" s="37">
        <f>Tabla1[[#This Row],[Valor total]]/'T.C.'!$B$4</f>
        <v>783.33333333333337</v>
      </c>
      <c r="T1994" t="s">
        <v>11</v>
      </c>
      <c r="U1994" t="s">
        <v>3</v>
      </c>
    </row>
    <row r="1995" spans="1:21" x14ac:dyDescent="0.25">
      <c r="A1995" t="s">
        <v>19</v>
      </c>
      <c r="B1995" t="str">
        <f>LEFT(Tabla1[[#This Row],[Organización compras]],2)</f>
        <v>CL</v>
      </c>
      <c r="C1995" t="s">
        <v>339</v>
      </c>
      <c r="D1995">
        <v>602</v>
      </c>
      <c r="E1995" t="str">
        <f>VLOOKUP(Tabla1[[#This Row],[Grupo de compras]],'Grupo compras'!$A$1:$B$115,2,FALSE)</f>
        <v>CL Ops Mall</v>
      </c>
      <c r="F1995" t="s">
        <v>1847</v>
      </c>
      <c r="G1995" t="str">
        <f>LEFT(Tabla1[[#This Row],[Solicitud de pedido]],2)</f>
        <v>12</v>
      </c>
      <c r="H1995" t="s">
        <v>5677</v>
      </c>
      <c r="I1995" t="s">
        <v>103</v>
      </c>
      <c r="J1995" t="s">
        <v>5678</v>
      </c>
      <c r="K1995" t="s">
        <v>5687</v>
      </c>
      <c r="L1995" s="1">
        <v>46090</v>
      </c>
      <c r="M1995" t="s">
        <v>3584</v>
      </c>
      <c r="N1995" t="s">
        <v>1</v>
      </c>
      <c r="O1995" t="s">
        <v>0</v>
      </c>
      <c r="P1995" t="s">
        <v>5680</v>
      </c>
      <c r="Q1995" t="s">
        <v>5681</v>
      </c>
      <c r="R1995" s="2">
        <v>18.8</v>
      </c>
      <c r="S1995" s="37">
        <f>Tabla1[[#This Row],[Valor total]]/'T.C.'!$B$4</f>
        <v>783.33333333333337</v>
      </c>
      <c r="T1995" t="s">
        <v>11</v>
      </c>
      <c r="U1995" t="s">
        <v>3</v>
      </c>
    </row>
    <row r="1996" spans="1:21" x14ac:dyDescent="0.25">
      <c r="A1996" t="s">
        <v>19</v>
      </c>
      <c r="B1996" t="str">
        <f>LEFT(Tabla1[[#This Row],[Organización compras]],2)</f>
        <v>CL</v>
      </c>
      <c r="C1996" t="s">
        <v>339</v>
      </c>
      <c r="D1996">
        <v>602</v>
      </c>
      <c r="E1996" t="str">
        <f>VLOOKUP(Tabla1[[#This Row],[Grupo de compras]],'Grupo compras'!$A$1:$B$115,2,FALSE)</f>
        <v>CL Ops Mall</v>
      </c>
      <c r="F1996" t="s">
        <v>1847</v>
      </c>
      <c r="G1996" t="str">
        <f>LEFT(Tabla1[[#This Row],[Solicitud de pedido]],2)</f>
        <v>12</v>
      </c>
      <c r="H1996" t="s">
        <v>5677</v>
      </c>
      <c r="I1996" t="s">
        <v>104</v>
      </c>
      <c r="J1996" t="s">
        <v>5678</v>
      </c>
      <c r="K1996" t="s">
        <v>5688</v>
      </c>
      <c r="L1996" s="1">
        <v>46090</v>
      </c>
      <c r="M1996" t="s">
        <v>3584</v>
      </c>
      <c r="N1996" t="s">
        <v>1</v>
      </c>
      <c r="O1996" t="s">
        <v>0</v>
      </c>
      <c r="P1996" t="s">
        <v>5680</v>
      </c>
      <c r="Q1996" t="s">
        <v>5681</v>
      </c>
      <c r="R1996" s="2">
        <v>18.8</v>
      </c>
      <c r="S1996" s="37">
        <f>Tabla1[[#This Row],[Valor total]]/'T.C.'!$B$4</f>
        <v>783.33333333333337</v>
      </c>
      <c r="T1996" t="s">
        <v>11</v>
      </c>
      <c r="U1996" t="s">
        <v>3</v>
      </c>
    </row>
    <row r="1997" spans="1:21" x14ac:dyDescent="0.25">
      <c r="A1997" t="s">
        <v>19</v>
      </c>
      <c r="B1997" t="str">
        <f>LEFT(Tabla1[[#This Row],[Organización compras]],2)</f>
        <v>CL</v>
      </c>
      <c r="C1997" t="s">
        <v>339</v>
      </c>
      <c r="D1997">
        <v>602</v>
      </c>
      <c r="E1997" t="str">
        <f>VLOOKUP(Tabla1[[#This Row],[Grupo de compras]],'Grupo compras'!$A$1:$B$115,2,FALSE)</f>
        <v>CL Ops Mall</v>
      </c>
      <c r="F1997" t="s">
        <v>1847</v>
      </c>
      <c r="G1997" t="str">
        <f>LEFT(Tabla1[[#This Row],[Solicitud de pedido]],2)</f>
        <v>12</v>
      </c>
      <c r="H1997" t="s">
        <v>5677</v>
      </c>
      <c r="I1997" t="s">
        <v>105</v>
      </c>
      <c r="J1997" t="s">
        <v>5678</v>
      </c>
      <c r="K1997" t="s">
        <v>5689</v>
      </c>
      <c r="L1997" s="1">
        <v>46090</v>
      </c>
      <c r="M1997" t="s">
        <v>3584</v>
      </c>
      <c r="N1997" t="s">
        <v>1</v>
      </c>
      <c r="O1997" t="s">
        <v>0</v>
      </c>
      <c r="P1997" t="s">
        <v>5680</v>
      </c>
      <c r="Q1997" t="s">
        <v>5681</v>
      </c>
      <c r="R1997" s="2">
        <v>18.8</v>
      </c>
      <c r="S1997" s="37">
        <f>Tabla1[[#This Row],[Valor total]]/'T.C.'!$B$4</f>
        <v>783.33333333333337</v>
      </c>
      <c r="T1997" t="s">
        <v>11</v>
      </c>
      <c r="U1997" t="s">
        <v>3</v>
      </c>
    </row>
    <row r="1998" spans="1:21" x14ac:dyDescent="0.25">
      <c r="A1998" t="s">
        <v>19</v>
      </c>
      <c r="B1998" t="str">
        <f>LEFT(Tabla1[[#This Row],[Organización compras]],2)</f>
        <v>CL</v>
      </c>
      <c r="C1998" t="s">
        <v>339</v>
      </c>
      <c r="D1998">
        <v>602</v>
      </c>
      <c r="E1998" t="str">
        <f>VLOOKUP(Tabla1[[#This Row],[Grupo de compras]],'Grupo compras'!$A$1:$B$115,2,FALSE)</f>
        <v>CL Ops Mall</v>
      </c>
      <c r="F1998" t="s">
        <v>1847</v>
      </c>
      <c r="G1998" t="str">
        <f>LEFT(Tabla1[[#This Row],[Solicitud de pedido]],2)</f>
        <v>12</v>
      </c>
      <c r="H1998" t="s">
        <v>5677</v>
      </c>
      <c r="I1998" t="s">
        <v>106</v>
      </c>
      <c r="J1998" t="s">
        <v>5678</v>
      </c>
      <c r="K1998" t="s">
        <v>5690</v>
      </c>
      <c r="L1998" s="1">
        <v>46090</v>
      </c>
      <c r="M1998" t="s">
        <v>3584</v>
      </c>
      <c r="N1998" t="s">
        <v>1</v>
      </c>
      <c r="O1998" t="s">
        <v>0</v>
      </c>
      <c r="P1998" t="s">
        <v>5680</v>
      </c>
      <c r="Q1998" t="s">
        <v>5681</v>
      </c>
      <c r="R1998" s="2">
        <v>18.8</v>
      </c>
      <c r="S1998" s="37">
        <f>Tabla1[[#This Row],[Valor total]]/'T.C.'!$B$4</f>
        <v>783.33333333333337</v>
      </c>
      <c r="T1998" t="s">
        <v>11</v>
      </c>
      <c r="U1998" t="s">
        <v>3</v>
      </c>
    </row>
    <row r="1999" spans="1:21" x14ac:dyDescent="0.25">
      <c r="A1999" t="s">
        <v>19</v>
      </c>
      <c r="B1999" t="str">
        <f>LEFT(Tabla1[[#This Row],[Organización compras]],2)</f>
        <v>CL</v>
      </c>
      <c r="C1999" t="s">
        <v>339</v>
      </c>
      <c r="D1999">
        <v>602</v>
      </c>
      <c r="E1999" t="str">
        <f>VLOOKUP(Tabla1[[#This Row],[Grupo de compras]],'Grupo compras'!$A$1:$B$115,2,FALSE)</f>
        <v>CL Ops Mall</v>
      </c>
      <c r="F1999" t="s">
        <v>1847</v>
      </c>
      <c r="G1999" t="str">
        <f>LEFT(Tabla1[[#This Row],[Solicitud de pedido]],2)</f>
        <v>12</v>
      </c>
      <c r="H1999" t="s">
        <v>5677</v>
      </c>
      <c r="I1999" t="s">
        <v>107</v>
      </c>
      <c r="J1999" t="s">
        <v>5678</v>
      </c>
      <c r="K1999" t="s">
        <v>5691</v>
      </c>
      <c r="L1999" s="1">
        <v>46090</v>
      </c>
      <c r="M1999" t="s">
        <v>3584</v>
      </c>
      <c r="N1999" t="s">
        <v>1</v>
      </c>
      <c r="O1999" t="s">
        <v>0</v>
      </c>
      <c r="P1999" t="s">
        <v>5680</v>
      </c>
      <c r="Q1999" t="s">
        <v>5681</v>
      </c>
      <c r="R1999" s="2">
        <v>18.8</v>
      </c>
      <c r="S1999" s="37">
        <f>Tabla1[[#This Row],[Valor total]]/'T.C.'!$B$4</f>
        <v>783.33333333333337</v>
      </c>
      <c r="T1999" t="s">
        <v>11</v>
      </c>
      <c r="U1999" t="s">
        <v>3</v>
      </c>
    </row>
    <row r="2000" spans="1:21" x14ac:dyDescent="0.25">
      <c r="A2000" t="s">
        <v>717</v>
      </c>
      <c r="B2000" t="str">
        <f>LEFT(Tabla1[[#This Row],[Organización compras]],2)</f>
        <v>PE</v>
      </c>
      <c r="C2000" t="s">
        <v>340</v>
      </c>
      <c r="D2000">
        <v>801</v>
      </c>
      <c r="E2000" t="str">
        <f>VLOOKUP(Tabla1[[#This Row],[Grupo de compras]],'Grupo compras'!$A$1:$B$115,2,FALSE)</f>
        <v>PE Center Manager</v>
      </c>
      <c r="F2000" t="s">
        <v>1233</v>
      </c>
      <c r="G2000" t="str">
        <f>LEFT(Tabla1[[#This Row],[Solicitud de pedido]],2)</f>
        <v>12</v>
      </c>
      <c r="H2000" t="s">
        <v>5692</v>
      </c>
      <c r="I2000" t="s">
        <v>88</v>
      </c>
      <c r="J2000" t="s">
        <v>5693</v>
      </c>
      <c r="K2000" t="s">
        <v>5694</v>
      </c>
      <c r="L2000" s="1">
        <v>46079</v>
      </c>
      <c r="M2000" t="s">
        <v>819</v>
      </c>
      <c r="N2000" t="s">
        <v>1</v>
      </c>
      <c r="O2000" t="s">
        <v>0</v>
      </c>
      <c r="P2000" t="s">
        <v>3156</v>
      </c>
      <c r="Q2000" t="s">
        <v>3157</v>
      </c>
      <c r="R2000" s="2">
        <v>2702.5</v>
      </c>
      <c r="S2000" s="37">
        <f>Tabla1[[#This Row],[Valor total]]/'T.C.'!$B$2</f>
        <v>783.33333333333326</v>
      </c>
      <c r="T2000" t="s">
        <v>2</v>
      </c>
      <c r="U2000" t="s">
        <v>3</v>
      </c>
    </row>
    <row r="2001" spans="1:21" x14ac:dyDescent="0.25">
      <c r="A2001" t="s">
        <v>369</v>
      </c>
      <c r="B2001" t="str">
        <f>LEFT(Tabla1[[#This Row],[Organización compras]],2)</f>
        <v>PE</v>
      </c>
      <c r="C2001" t="s">
        <v>681</v>
      </c>
      <c r="D2001">
        <v>808</v>
      </c>
      <c r="E2001" t="str">
        <f>VLOOKUP(Tabla1[[#This Row],[Grupo de compras]],'Grupo compras'!$A$1:$B$115,2,FALSE)</f>
        <v>PE Área Legal</v>
      </c>
      <c r="F2001" t="s">
        <v>365</v>
      </c>
      <c r="G2001" t="str">
        <f>LEFT(Tabla1[[#This Row],[Solicitud de pedido]],2)</f>
        <v>12</v>
      </c>
      <c r="H2001" t="s">
        <v>5695</v>
      </c>
      <c r="I2001" t="s">
        <v>88</v>
      </c>
      <c r="J2001" t="s">
        <v>5696</v>
      </c>
      <c r="K2001" t="s">
        <v>5697</v>
      </c>
      <c r="L2001" s="1">
        <v>46027</v>
      </c>
      <c r="M2001" t="s">
        <v>485</v>
      </c>
      <c r="N2001" t="s">
        <v>1</v>
      </c>
      <c r="O2001" t="s">
        <v>0</v>
      </c>
      <c r="P2001" t="s">
        <v>5698</v>
      </c>
      <c r="Q2001" t="s">
        <v>5699</v>
      </c>
      <c r="R2001" s="2">
        <v>2700</v>
      </c>
      <c r="S2001" s="37">
        <f>Tabla1[[#This Row],[Valor total]]/'T.C.'!$B$2</f>
        <v>782.60869565217388</v>
      </c>
      <c r="T2001" t="s">
        <v>2</v>
      </c>
      <c r="U2001" t="s">
        <v>3</v>
      </c>
    </row>
    <row r="2002" spans="1:21" x14ac:dyDescent="0.25">
      <c r="A2002" t="s">
        <v>377</v>
      </c>
      <c r="B2002" t="str">
        <f>LEFT(Tabla1[[#This Row],[Organización compras]],2)</f>
        <v>PE</v>
      </c>
      <c r="C2002" t="s">
        <v>340</v>
      </c>
      <c r="D2002">
        <v>802</v>
      </c>
      <c r="E2002" t="str">
        <f>VLOOKUP(Tabla1[[#This Row],[Grupo de compras]],'Grupo compras'!$A$1:$B$115,2,FALSE)</f>
        <v>PE Ops Mall</v>
      </c>
      <c r="F2002" t="s">
        <v>2774</v>
      </c>
      <c r="G2002" t="str">
        <f>LEFT(Tabla1[[#This Row],[Solicitud de pedido]],2)</f>
        <v>12</v>
      </c>
      <c r="H2002" t="s">
        <v>5700</v>
      </c>
      <c r="I2002" t="s">
        <v>88</v>
      </c>
      <c r="J2002" t="s">
        <v>5701</v>
      </c>
      <c r="K2002" t="s">
        <v>5702</v>
      </c>
      <c r="L2002" s="1">
        <v>46046</v>
      </c>
      <c r="M2002" t="s">
        <v>2774</v>
      </c>
      <c r="N2002" t="s">
        <v>1</v>
      </c>
      <c r="O2002" t="s">
        <v>0</v>
      </c>
      <c r="P2002" t="s">
        <v>5703</v>
      </c>
      <c r="Q2002" t="s">
        <v>5704</v>
      </c>
      <c r="R2002" s="2">
        <v>2700</v>
      </c>
      <c r="S2002" s="37">
        <f>Tabla1[[#This Row],[Valor total]]/'T.C.'!$B$2</f>
        <v>782.60869565217388</v>
      </c>
      <c r="T2002" t="s">
        <v>2</v>
      </c>
      <c r="U2002" t="s">
        <v>3</v>
      </c>
    </row>
    <row r="2003" spans="1:21" x14ac:dyDescent="0.25">
      <c r="A2003" t="s">
        <v>1452</v>
      </c>
      <c r="B2003" t="str">
        <f>LEFT(Tabla1[[#This Row],[Organización compras]],2)</f>
        <v>PE</v>
      </c>
      <c r="C2003" t="s">
        <v>681</v>
      </c>
      <c r="D2003">
        <v>803</v>
      </c>
      <c r="E2003" t="str">
        <f>VLOOKUP(Tabla1[[#This Row],[Grupo de compras]],'Grupo compras'!$A$1:$B$115,2,FALSE)</f>
        <v>PE Ops Out/Strips</v>
      </c>
      <c r="F2003" t="s">
        <v>1453</v>
      </c>
      <c r="G2003" t="str">
        <f>LEFT(Tabla1[[#This Row],[Solicitud de pedido]],2)</f>
        <v>12</v>
      </c>
      <c r="H2003" t="s">
        <v>5705</v>
      </c>
      <c r="I2003" t="s">
        <v>88</v>
      </c>
      <c r="J2003" t="s">
        <v>5706</v>
      </c>
      <c r="K2003" t="s">
        <v>5707</v>
      </c>
      <c r="L2003" s="1">
        <v>46066</v>
      </c>
      <c r="M2003" t="s">
        <v>1453</v>
      </c>
      <c r="N2003" t="s">
        <v>1</v>
      </c>
      <c r="O2003" t="s">
        <v>0</v>
      </c>
      <c r="P2003" t="s">
        <v>1237</v>
      </c>
      <c r="Q2003" t="s">
        <v>1238</v>
      </c>
      <c r="R2003" s="2">
        <v>2695.6</v>
      </c>
      <c r="S2003" s="37">
        <f>Tabla1[[#This Row],[Valor total]]/'T.C.'!$B$2</f>
        <v>781.33333333333326</v>
      </c>
      <c r="T2003" t="s">
        <v>2</v>
      </c>
      <c r="U2003" t="s">
        <v>3</v>
      </c>
    </row>
    <row r="2004" spans="1:21" x14ac:dyDescent="0.25">
      <c r="A2004" t="s">
        <v>373</v>
      </c>
      <c r="B2004" t="str">
        <f>LEFT(Tabla1[[#This Row],[Organización compras]],2)</f>
        <v>PE</v>
      </c>
      <c r="C2004" t="s">
        <v>340</v>
      </c>
      <c r="D2004">
        <v>810</v>
      </c>
      <c r="E2004" t="str">
        <f>VLOOKUP(Tabla1[[#This Row],[Grupo de compras]],'Grupo compras'!$A$1:$B$115,2,FALSE)</f>
        <v>PE Área Personas</v>
      </c>
      <c r="F2004" t="s">
        <v>5093</v>
      </c>
      <c r="G2004" t="str">
        <f>LEFT(Tabla1[[#This Row],[Solicitud de pedido]],2)</f>
        <v>12</v>
      </c>
      <c r="H2004" t="s">
        <v>5708</v>
      </c>
      <c r="I2004" t="s">
        <v>88</v>
      </c>
      <c r="J2004" t="s">
        <v>5709</v>
      </c>
      <c r="K2004" t="s">
        <v>5710</v>
      </c>
      <c r="L2004" s="1">
        <v>46050</v>
      </c>
      <c r="M2004" t="s">
        <v>2095</v>
      </c>
      <c r="N2004" t="s">
        <v>1</v>
      </c>
      <c r="O2004" t="s">
        <v>0</v>
      </c>
      <c r="P2004" t="s">
        <v>4277</v>
      </c>
      <c r="Q2004" t="s">
        <v>4278</v>
      </c>
      <c r="R2004" s="2">
        <v>2695</v>
      </c>
      <c r="S2004" s="37">
        <f>Tabla1[[#This Row],[Valor total]]/'T.C.'!$B$2</f>
        <v>781.15942028985501</v>
      </c>
      <c r="T2004" t="s">
        <v>2</v>
      </c>
      <c r="U2004" t="s">
        <v>3</v>
      </c>
    </row>
    <row r="2005" spans="1:21" x14ac:dyDescent="0.25">
      <c r="A2005" t="s">
        <v>83</v>
      </c>
      <c r="B2005" t="str">
        <f>LEFT(Tabla1[[#This Row],[Organización compras]],2)</f>
        <v>CL</v>
      </c>
      <c r="C2005" t="s">
        <v>339</v>
      </c>
      <c r="D2005">
        <v>604</v>
      </c>
      <c r="E2005" t="str">
        <f>VLOOKUP(Tabla1[[#This Row],[Grupo de compras]],'Grupo compras'!$A$1:$B$115,2,FALSE)</f>
        <v>CL Marketing Mall</v>
      </c>
      <c r="F2005" t="s">
        <v>2690</v>
      </c>
      <c r="G2005" t="str">
        <f>LEFT(Tabla1[[#This Row],[Solicitud de pedido]],2)</f>
        <v>12</v>
      </c>
      <c r="H2005" t="s">
        <v>5711</v>
      </c>
      <c r="I2005" t="s">
        <v>88</v>
      </c>
      <c r="J2005" t="s">
        <v>5712</v>
      </c>
      <c r="K2005" t="s">
        <v>5713</v>
      </c>
      <c r="L2005" s="1">
        <v>46030</v>
      </c>
      <c r="M2005" t="s">
        <v>1054</v>
      </c>
      <c r="N2005" t="s">
        <v>1</v>
      </c>
      <c r="O2005" t="s">
        <v>0</v>
      </c>
      <c r="P2005" t="s">
        <v>3691</v>
      </c>
      <c r="Q2005" t="s">
        <v>3692</v>
      </c>
      <c r="R2005" s="2">
        <v>723155</v>
      </c>
      <c r="S2005" s="37">
        <f>Tabla1[[#This Row],[Valor total]]/'T.C.'!$B$3</f>
        <v>781.00396358256023</v>
      </c>
      <c r="T2005" t="s">
        <v>6</v>
      </c>
      <c r="U2005" t="s">
        <v>3</v>
      </c>
    </row>
    <row r="2006" spans="1:21" x14ac:dyDescent="0.25">
      <c r="A2006" t="s">
        <v>856</v>
      </c>
      <c r="B2006" t="str">
        <f>LEFT(Tabla1[[#This Row],[Organización compras]],2)</f>
        <v>CL</v>
      </c>
      <c r="C2006" t="s">
        <v>339</v>
      </c>
      <c r="D2006">
        <v>602</v>
      </c>
      <c r="E2006" t="str">
        <f>VLOOKUP(Tabla1[[#This Row],[Grupo de compras]],'Grupo compras'!$A$1:$B$115,2,FALSE)</f>
        <v>CL Ops Mall</v>
      </c>
      <c r="F2006" t="s">
        <v>857</v>
      </c>
      <c r="H2006" t="s">
        <v>12695</v>
      </c>
      <c r="I2006" t="s">
        <v>88</v>
      </c>
      <c r="J2006" t="s">
        <v>12696</v>
      </c>
      <c r="K2006" t="s">
        <v>12697</v>
      </c>
      <c r="L2006" s="1">
        <v>46099</v>
      </c>
      <c r="M2006" t="s">
        <v>857</v>
      </c>
      <c r="N2006" t="s">
        <v>1</v>
      </c>
      <c r="O2006" t="s">
        <v>0</v>
      </c>
      <c r="P2006" t="s">
        <v>891</v>
      </c>
      <c r="Q2006" t="s">
        <v>892</v>
      </c>
      <c r="R2006" s="2">
        <v>720000</v>
      </c>
      <c r="S2006" s="37">
        <f>Tabla1[[#This Row],[Valor total]]/'T.C.'!$B$3</f>
        <v>777.59657857505431</v>
      </c>
      <c r="T2006" t="s">
        <v>6</v>
      </c>
      <c r="U2006" t="s">
        <v>3</v>
      </c>
    </row>
    <row r="2007" spans="1:21" x14ac:dyDescent="0.25">
      <c r="A2007" t="s">
        <v>7</v>
      </c>
      <c r="B2007" t="str">
        <f>LEFT(Tabla1[[#This Row],[Organización compras]],2)</f>
        <v>CL</v>
      </c>
      <c r="C2007" t="s">
        <v>339</v>
      </c>
      <c r="D2007">
        <v>602</v>
      </c>
      <c r="E2007" t="str">
        <f>VLOOKUP(Tabla1[[#This Row],[Grupo de compras]],'Grupo compras'!$A$1:$B$115,2,FALSE)</f>
        <v>CL Ops Mall</v>
      </c>
      <c r="F2007" t="s">
        <v>869</v>
      </c>
      <c r="G2007" t="str">
        <f>LEFT(Tabla1[[#This Row],[Solicitud de pedido]],2)</f>
        <v>12</v>
      </c>
      <c r="H2007" t="s">
        <v>5714</v>
      </c>
      <c r="I2007" t="s">
        <v>88</v>
      </c>
      <c r="J2007" t="s">
        <v>5715</v>
      </c>
      <c r="K2007" t="s">
        <v>5716</v>
      </c>
      <c r="L2007" s="1">
        <v>46083</v>
      </c>
      <c r="M2007" t="s">
        <v>79</v>
      </c>
      <c r="N2007" t="s">
        <v>1</v>
      </c>
      <c r="O2007" t="s">
        <v>0</v>
      </c>
      <c r="P2007" t="s">
        <v>1814</v>
      </c>
      <c r="Q2007" t="s">
        <v>1815</v>
      </c>
      <c r="R2007" s="2">
        <v>719394</v>
      </c>
      <c r="S2007" s="37">
        <f>Tabla1[[#This Row],[Valor total]]/'T.C.'!$B$3</f>
        <v>776.9421014547537</v>
      </c>
      <c r="T2007" t="s">
        <v>6</v>
      </c>
      <c r="U2007" t="s">
        <v>3</v>
      </c>
    </row>
    <row r="2008" spans="1:21" x14ac:dyDescent="0.25">
      <c r="A2008" t="s">
        <v>16</v>
      </c>
      <c r="B2008" t="str">
        <f>LEFT(Tabla1[[#This Row],[Organización compras]],2)</f>
        <v>PE</v>
      </c>
      <c r="C2008" t="s">
        <v>681</v>
      </c>
      <c r="D2008">
        <v>802</v>
      </c>
      <c r="E2008" t="str">
        <f>VLOOKUP(Tabla1[[#This Row],[Grupo de compras]],'Grupo compras'!$A$1:$B$115,2,FALSE)</f>
        <v>PE Ops Mall</v>
      </c>
      <c r="F2008" t="s">
        <v>37</v>
      </c>
      <c r="G2008" t="str">
        <f>LEFT(Tabla1[[#This Row],[Solicitud de pedido]],2)</f>
        <v>12</v>
      </c>
      <c r="H2008" t="s">
        <v>5717</v>
      </c>
      <c r="I2008" t="s">
        <v>88</v>
      </c>
      <c r="J2008" t="s">
        <v>5718</v>
      </c>
      <c r="K2008" t="s">
        <v>5719</v>
      </c>
      <c r="L2008" s="1">
        <v>46042</v>
      </c>
      <c r="M2008" t="s">
        <v>43</v>
      </c>
      <c r="N2008" t="s">
        <v>1</v>
      </c>
      <c r="O2008" t="s">
        <v>44</v>
      </c>
      <c r="P2008" t="s">
        <v>2710</v>
      </c>
      <c r="Q2008" t="s">
        <v>2711</v>
      </c>
      <c r="R2008" s="2">
        <v>2673.33</v>
      </c>
      <c r="S2008" s="37">
        <f>Tabla1[[#This Row],[Valor total]]/'T.C.'!$B$2</f>
        <v>774.87826086956511</v>
      </c>
      <c r="T2008" t="s">
        <v>2</v>
      </c>
      <c r="U2008" t="s">
        <v>3</v>
      </c>
    </row>
    <row r="2009" spans="1:21" x14ac:dyDescent="0.25">
      <c r="A2009" t="s">
        <v>7</v>
      </c>
      <c r="B2009" t="str">
        <f>LEFT(Tabla1[[#This Row],[Organización compras]],2)</f>
        <v>CL</v>
      </c>
      <c r="C2009" t="s">
        <v>339</v>
      </c>
      <c r="D2009">
        <v>602</v>
      </c>
      <c r="E2009" t="str">
        <f>VLOOKUP(Tabla1[[#This Row],[Grupo de compras]],'Grupo compras'!$A$1:$B$115,2,FALSE)</f>
        <v>CL Ops Mall</v>
      </c>
      <c r="F2009" t="s">
        <v>84</v>
      </c>
      <c r="H2009" t="s">
        <v>12146</v>
      </c>
      <c r="I2009" t="s">
        <v>88</v>
      </c>
      <c r="J2009" t="s">
        <v>12147</v>
      </c>
      <c r="K2009" t="s">
        <v>12148</v>
      </c>
      <c r="L2009" s="1">
        <v>46094</v>
      </c>
      <c r="M2009" t="s">
        <v>79</v>
      </c>
      <c r="N2009" t="s">
        <v>1</v>
      </c>
      <c r="O2009" t="s">
        <v>0</v>
      </c>
      <c r="P2009" t="s">
        <v>2366</v>
      </c>
      <c r="Q2009" t="s">
        <v>2367</v>
      </c>
      <c r="R2009" s="2">
        <v>717417</v>
      </c>
      <c r="S2009" s="37">
        <f>Tabla1[[#This Row],[Valor total]]/'T.C.'!$B$3</f>
        <v>774.80695084941635</v>
      </c>
      <c r="T2009" t="s">
        <v>6</v>
      </c>
      <c r="U2009" t="s">
        <v>3</v>
      </c>
    </row>
    <row r="2010" spans="1:21" x14ac:dyDescent="0.25">
      <c r="A2010" t="s">
        <v>883</v>
      </c>
      <c r="B2010" t="str">
        <f>LEFT(Tabla1[[#This Row],[Organización compras]],2)</f>
        <v>PE</v>
      </c>
      <c r="C2010" t="s">
        <v>681</v>
      </c>
      <c r="D2010">
        <v>802</v>
      </c>
      <c r="E2010" t="str">
        <f>VLOOKUP(Tabla1[[#This Row],[Grupo de compras]],'Grupo compras'!$A$1:$B$115,2,FALSE)</f>
        <v>PE Ops Mall</v>
      </c>
      <c r="F2010" t="s">
        <v>5959</v>
      </c>
      <c r="H2010" t="s">
        <v>12464</v>
      </c>
      <c r="I2010" t="s">
        <v>88</v>
      </c>
      <c r="J2010" t="s">
        <v>12465</v>
      </c>
      <c r="K2010" t="s">
        <v>12466</v>
      </c>
      <c r="L2010" s="1">
        <v>46098</v>
      </c>
      <c r="M2010" t="s">
        <v>1340</v>
      </c>
      <c r="N2010" t="s">
        <v>1</v>
      </c>
      <c r="O2010" t="s">
        <v>0</v>
      </c>
      <c r="P2010" t="s">
        <v>5842</v>
      </c>
      <c r="Q2010" t="s">
        <v>5843</v>
      </c>
      <c r="R2010" s="2">
        <v>2672.6</v>
      </c>
      <c r="S2010" s="37">
        <f>Tabla1[[#This Row],[Valor total]]/'T.C.'!$B$2</f>
        <v>774.66666666666663</v>
      </c>
      <c r="T2010" t="s">
        <v>2</v>
      </c>
      <c r="U2010" t="s">
        <v>3</v>
      </c>
    </row>
    <row r="2011" spans="1:21" x14ac:dyDescent="0.25">
      <c r="A2011" t="s">
        <v>925</v>
      </c>
      <c r="B2011" t="str">
        <f>LEFT(Tabla1[[#This Row],[Organización compras]],2)</f>
        <v>PE</v>
      </c>
      <c r="C2011" t="s">
        <v>340</v>
      </c>
      <c r="D2011">
        <v>803</v>
      </c>
      <c r="E2011" t="str">
        <f>VLOOKUP(Tabla1[[#This Row],[Grupo de compras]],'Grupo compras'!$A$1:$B$115,2,FALSE)</f>
        <v>PE Ops Out/Strips</v>
      </c>
      <c r="F2011" t="s">
        <v>926</v>
      </c>
      <c r="G2011" t="str">
        <f>LEFT(Tabla1[[#This Row],[Solicitud de pedido]],2)</f>
        <v>12</v>
      </c>
      <c r="H2011" t="s">
        <v>5720</v>
      </c>
      <c r="I2011" t="s">
        <v>88</v>
      </c>
      <c r="J2011" t="s">
        <v>5721</v>
      </c>
      <c r="K2011" t="s">
        <v>5722</v>
      </c>
      <c r="L2011" s="1">
        <v>46077</v>
      </c>
      <c r="M2011" t="s">
        <v>930</v>
      </c>
      <c r="N2011" t="s">
        <v>1</v>
      </c>
      <c r="O2011" t="s">
        <v>0</v>
      </c>
      <c r="P2011" t="s">
        <v>4818</v>
      </c>
      <c r="Q2011" t="s">
        <v>4819</v>
      </c>
      <c r="R2011" s="2">
        <v>2670</v>
      </c>
      <c r="S2011" s="37">
        <f>Tabla1[[#This Row],[Valor total]]/'T.C.'!$B$2</f>
        <v>773.91304347826087</v>
      </c>
      <c r="T2011" t="s">
        <v>2</v>
      </c>
      <c r="U2011" t="s">
        <v>3</v>
      </c>
    </row>
    <row r="2012" spans="1:21" x14ac:dyDescent="0.25">
      <c r="A2012" t="s">
        <v>380</v>
      </c>
      <c r="B2012" t="str">
        <f>LEFT(Tabla1[[#This Row],[Organización compras]],2)</f>
        <v>PE</v>
      </c>
      <c r="C2012" t="s">
        <v>340</v>
      </c>
      <c r="D2012">
        <v>802</v>
      </c>
      <c r="E2012" t="str">
        <f>VLOOKUP(Tabla1[[#This Row],[Grupo de compras]],'Grupo compras'!$A$1:$B$115,2,FALSE)</f>
        <v>PE Ops Mall</v>
      </c>
      <c r="F2012" t="s">
        <v>37</v>
      </c>
      <c r="G2012" t="str">
        <f>LEFT(Tabla1[[#This Row],[Solicitud de pedido]],2)</f>
        <v>12</v>
      </c>
      <c r="H2012" t="s">
        <v>5723</v>
      </c>
      <c r="I2012" t="s">
        <v>88</v>
      </c>
      <c r="J2012" t="s">
        <v>5724</v>
      </c>
      <c r="K2012" t="s">
        <v>5725</v>
      </c>
      <c r="L2012" s="1">
        <v>46073</v>
      </c>
      <c r="M2012" t="s">
        <v>400</v>
      </c>
      <c r="N2012" t="s">
        <v>1</v>
      </c>
      <c r="O2012" t="s">
        <v>5</v>
      </c>
      <c r="P2012" t="s">
        <v>854</v>
      </c>
      <c r="Q2012" t="s">
        <v>855</v>
      </c>
      <c r="R2012" s="2">
        <v>2667.94</v>
      </c>
      <c r="S2012" s="37">
        <f>Tabla1[[#This Row],[Valor total]]/'T.C.'!$B$2</f>
        <v>773.31594202898543</v>
      </c>
      <c r="T2012" t="s">
        <v>2</v>
      </c>
      <c r="U2012" t="s">
        <v>3</v>
      </c>
    </row>
    <row r="2013" spans="1:21" x14ac:dyDescent="0.25">
      <c r="A2013" t="s">
        <v>86</v>
      </c>
      <c r="B2013" t="str">
        <f>LEFT(Tabla1[[#This Row],[Organización compras]],2)</f>
        <v>CL</v>
      </c>
      <c r="C2013" t="s">
        <v>339</v>
      </c>
      <c r="D2013">
        <v>604</v>
      </c>
      <c r="E2013" t="str">
        <f>VLOOKUP(Tabla1[[#This Row],[Grupo de compras]],'Grupo compras'!$A$1:$B$115,2,FALSE)</f>
        <v>CL Marketing Mall</v>
      </c>
      <c r="F2013" t="s">
        <v>2690</v>
      </c>
      <c r="G2013" t="str">
        <f>LEFT(Tabla1[[#This Row],[Solicitud de pedido]],2)</f>
        <v>12</v>
      </c>
      <c r="H2013" t="s">
        <v>5726</v>
      </c>
      <c r="I2013" t="s">
        <v>88</v>
      </c>
      <c r="J2013" t="s">
        <v>5727</v>
      </c>
      <c r="K2013" t="s">
        <v>5728</v>
      </c>
      <c r="L2013" s="1">
        <v>46028</v>
      </c>
      <c r="M2013" t="s">
        <v>1054</v>
      </c>
      <c r="N2013" t="s">
        <v>1</v>
      </c>
      <c r="O2013" t="s">
        <v>0</v>
      </c>
      <c r="P2013" t="s">
        <v>5729</v>
      </c>
      <c r="Q2013" t="s">
        <v>5730</v>
      </c>
      <c r="R2013" s="2">
        <v>715400</v>
      </c>
      <c r="S2013" s="37">
        <f>Tabla1[[#This Row],[Valor total]]/'T.C.'!$B$3</f>
        <v>772.6286004341581</v>
      </c>
      <c r="T2013" t="s">
        <v>6</v>
      </c>
      <c r="U2013" t="s">
        <v>3</v>
      </c>
    </row>
    <row r="2014" spans="1:21" x14ac:dyDescent="0.25">
      <c r="A2014" t="s">
        <v>7</v>
      </c>
      <c r="B2014" t="str">
        <f>LEFT(Tabla1[[#This Row],[Organización compras]],2)</f>
        <v>CL</v>
      </c>
      <c r="C2014" t="s">
        <v>339</v>
      </c>
      <c r="D2014">
        <v>928</v>
      </c>
      <c r="E2014" t="str">
        <f>VLOOKUP(Tabla1[[#This Row],[Grupo de compras]],'Grupo compras'!$A$1:$B$115,2,FALSE)</f>
        <v>Corp Gest Riesgo</v>
      </c>
      <c r="F2014" t="s">
        <v>85</v>
      </c>
      <c r="G2014" t="str">
        <f>LEFT(Tabla1[[#This Row],[Solicitud de pedido]],2)</f>
        <v>14</v>
      </c>
      <c r="H2014" t="s">
        <v>5731</v>
      </c>
      <c r="I2014" t="s">
        <v>88</v>
      </c>
      <c r="J2014" t="s">
        <v>5732</v>
      </c>
      <c r="K2014" t="s">
        <v>5733</v>
      </c>
      <c r="L2014" s="1">
        <v>46034</v>
      </c>
      <c r="M2014" t="s">
        <v>74</v>
      </c>
      <c r="N2014" t="s">
        <v>46</v>
      </c>
      <c r="O2014" t="s">
        <v>0</v>
      </c>
      <c r="P2014" t="s">
        <v>520</v>
      </c>
      <c r="Q2014" t="s">
        <v>521</v>
      </c>
      <c r="R2014" s="2">
        <v>772.05</v>
      </c>
      <c r="S2014" s="37">
        <f>Tabla1[[#This Row],[Valor total]]</f>
        <v>772.05</v>
      </c>
      <c r="T2014" t="s">
        <v>662</v>
      </c>
      <c r="U2014" t="s">
        <v>3</v>
      </c>
    </row>
    <row r="2015" spans="1:21" x14ac:dyDescent="0.25">
      <c r="A2015" t="s">
        <v>1325</v>
      </c>
      <c r="B2015" t="str">
        <f>LEFT(Tabla1[[#This Row],[Organización compras]],2)</f>
        <v>CL</v>
      </c>
      <c r="C2015" t="s">
        <v>339</v>
      </c>
      <c r="D2015">
        <v>602</v>
      </c>
      <c r="E2015" t="str">
        <f>VLOOKUP(Tabla1[[#This Row],[Grupo de compras]],'Grupo compras'!$A$1:$B$115,2,FALSE)</f>
        <v>CL Ops Mall</v>
      </c>
      <c r="F2015" t="s">
        <v>2942</v>
      </c>
      <c r="G2015" t="str">
        <f>LEFT(Tabla1[[#This Row],[Solicitud de pedido]],2)</f>
        <v>12</v>
      </c>
      <c r="H2015" t="s">
        <v>5734</v>
      </c>
      <c r="I2015" t="s">
        <v>88</v>
      </c>
      <c r="J2015" t="s">
        <v>5735</v>
      </c>
      <c r="K2015" t="s">
        <v>5736</v>
      </c>
      <c r="L2015" s="1">
        <v>46038</v>
      </c>
      <c r="M2015" t="s">
        <v>2942</v>
      </c>
      <c r="N2015" t="s">
        <v>1</v>
      </c>
      <c r="O2015" t="s">
        <v>0</v>
      </c>
      <c r="P2015" t="s">
        <v>5737</v>
      </c>
      <c r="Q2015" t="s">
        <v>5738</v>
      </c>
      <c r="R2015" s="2">
        <v>18.5</v>
      </c>
      <c r="S2015" s="37">
        <f>Tabla1[[#This Row],[Valor total]]/'T.C.'!$B$4</f>
        <v>770.83333333333337</v>
      </c>
      <c r="T2015" t="s">
        <v>11</v>
      </c>
      <c r="U2015" t="s">
        <v>3</v>
      </c>
    </row>
    <row r="2016" spans="1:21" x14ac:dyDescent="0.25">
      <c r="A2016" t="s">
        <v>1325</v>
      </c>
      <c r="B2016" t="str">
        <f>LEFT(Tabla1[[#This Row],[Organización compras]],2)</f>
        <v>CL</v>
      </c>
      <c r="C2016" t="s">
        <v>339</v>
      </c>
      <c r="D2016">
        <v>602</v>
      </c>
      <c r="E2016" t="str">
        <f>VLOOKUP(Tabla1[[#This Row],[Grupo de compras]],'Grupo compras'!$A$1:$B$115,2,FALSE)</f>
        <v>CL Ops Mall</v>
      </c>
      <c r="F2016" t="s">
        <v>2942</v>
      </c>
      <c r="G2016" t="str">
        <f>LEFT(Tabla1[[#This Row],[Solicitud de pedido]],2)</f>
        <v>12</v>
      </c>
      <c r="H2016" t="s">
        <v>5739</v>
      </c>
      <c r="I2016" t="s">
        <v>88</v>
      </c>
      <c r="J2016" t="s">
        <v>5740</v>
      </c>
      <c r="K2016" t="s">
        <v>5741</v>
      </c>
      <c r="L2016" s="1">
        <v>46077</v>
      </c>
      <c r="M2016" t="s">
        <v>2942</v>
      </c>
      <c r="N2016" t="s">
        <v>1</v>
      </c>
      <c r="O2016" t="s">
        <v>0</v>
      </c>
      <c r="P2016" t="s">
        <v>5737</v>
      </c>
      <c r="Q2016" t="s">
        <v>5738</v>
      </c>
      <c r="R2016" s="2">
        <v>18.5</v>
      </c>
      <c r="S2016" s="37">
        <f>Tabla1[[#This Row],[Valor total]]/'T.C.'!$B$4</f>
        <v>770.83333333333337</v>
      </c>
      <c r="T2016" t="s">
        <v>11</v>
      </c>
      <c r="U2016" t="s">
        <v>3</v>
      </c>
    </row>
    <row r="2017" spans="1:21" x14ac:dyDescent="0.25">
      <c r="A2017" t="s">
        <v>1325</v>
      </c>
      <c r="B2017" t="str">
        <f>LEFT(Tabla1[[#This Row],[Organización compras]],2)</f>
        <v>CL</v>
      </c>
      <c r="C2017" t="s">
        <v>339</v>
      </c>
      <c r="D2017">
        <v>602</v>
      </c>
      <c r="E2017" t="str">
        <f>VLOOKUP(Tabla1[[#This Row],[Grupo de compras]],'Grupo compras'!$A$1:$B$115,2,FALSE)</f>
        <v>CL Ops Mall</v>
      </c>
      <c r="F2017" t="s">
        <v>2942</v>
      </c>
      <c r="G2017" t="str">
        <f>LEFT(Tabla1[[#This Row],[Solicitud de pedido]],2)</f>
        <v>12</v>
      </c>
      <c r="H2017" t="s">
        <v>5742</v>
      </c>
      <c r="I2017" t="s">
        <v>88</v>
      </c>
      <c r="J2017" t="s">
        <v>5743</v>
      </c>
      <c r="K2017" t="s">
        <v>5744</v>
      </c>
      <c r="L2017" s="1">
        <v>46078</v>
      </c>
      <c r="M2017" t="s">
        <v>2942</v>
      </c>
      <c r="N2017" t="s">
        <v>1</v>
      </c>
      <c r="O2017" t="s">
        <v>0</v>
      </c>
      <c r="P2017" t="s">
        <v>5737</v>
      </c>
      <c r="Q2017" t="s">
        <v>5738</v>
      </c>
      <c r="R2017" s="2">
        <v>18.5</v>
      </c>
      <c r="S2017" s="37">
        <f>Tabla1[[#This Row],[Valor total]]/'T.C.'!$B$4</f>
        <v>770.83333333333337</v>
      </c>
      <c r="T2017" t="s">
        <v>11</v>
      </c>
      <c r="U2017" t="s">
        <v>3</v>
      </c>
    </row>
    <row r="2018" spans="1:21" x14ac:dyDescent="0.25">
      <c r="A2018" t="s">
        <v>50</v>
      </c>
      <c r="B2018" t="str">
        <f>LEFT(Tabla1[[#This Row],[Organización compras]],2)</f>
        <v>CL</v>
      </c>
      <c r="C2018" t="s">
        <v>339</v>
      </c>
      <c r="D2018">
        <v>602</v>
      </c>
      <c r="E2018" t="str">
        <f>VLOOKUP(Tabla1[[#This Row],[Grupo de compras]],'Grupo compras'!$A$1:$B$115,2,FALSE)</f>
        <v>CL Ops Mall</v>
      </c>
      <c r="F2018" t="s">
        <v>51</v>
      </c>
      <c r="G2018" t="str">
        <f>LEFT(Tabla1[[#This Row],[Solicitud de pedido]],2)</f>
        <v>12</v>
      </c>
      <c r="H2018" t="s">
        <v>5745</v>
      </c>
      <c r="I2018" t="s">
        <v>88</v>
      </c>
      <c r="J2018" t="s">
        <v>5746</v>
      </c>
      <c r="K2018" t="s">
        <v>5747</v>
      </c>
      <c r="L2018" s="1">
        <v>46043</v>
      </c>
      <c r="M2018" t="s">
        <v>52</v>
      </c>
      <c r="N2018" t="s">
        <v>1</v>
      </c>
      <c r="O2018" t="s">
        <v>0</v>
      </c>
      <c r="P2018" t="s">
        <v>1919</v>
      </c>
      <c r="Q2018" t="s">
        <v>1920</v>
      </c>
      <c r="R2018" s="2">
        <v>713342</v>
      </c>
      <c r="S2018" s="37">
        <f>Tabla1[[#This Row],[Valor total]]/'T.C.'!$B$3</f>
        <v>770.40597021373105</v>
      </c>
      <c r="T2018" t="s">
        <v>6</v>
      </c>
      <c r="U2018" t="s">
        <v>3</v>
      </c>
    </row>
    <row r="2019" spans="1:21" x14ac:dyDescent="0.25">
      <c r="A2019" t="s">
        <v>925</v>
      </c>
      <c r="B2019" t="str">
        <f>LEFT(Tabla1[[#This Row],[Organización compras]],2)</f>
        <v>PE</v>
      </c>
      <c r="C2019" t="s">
        <v>340</v>
      </c>
      <c r="D2019">
        <v>803</v>
      </c>
      <c r="E2019" t="str">
        <f>VLOOKUP(Tabla1[[#This Row],[Grupo de compras]],'Grupo compras'!$A$1:$B$115,2,FALSE)</f>
        <v>PE Ops Out/Strips</v>
      </c>
      <c r="F2019" t="s">
        <v>926</v>
      </c>
      <c r="G2019" t="str">
        <f>LEFT(Tabla1[[#This Row],[Solicitud de pedido]],2)</f>
        <v>12</v>
      </c>
      <c r="H2019" t="s">
        <v>5748</v>
      </c>
      <c r="I2019" t="s">
        <v>88</v>
      </c>
      <c r="J2019" t="s">
        <v>5749</v>
      </c>
      <c r="K2019" t="s">
        <v>5750</v>
      </c>
      <c r="L2019" s="1">
        <v>46057</v>
      </c>
      <c r="M2019" t="s">
        <v>930</v>
      </c>
      <c r="N2019" t="s">
        <v>1</v>
      </c>
      <c r="O2019" t="s">
        <v>0</v>
      </c>
      <c r="P2019" t="s">
        <v>5751</v>
      </c>
      <c r="Q2019" t="s">
        <v>5752</v>
      </c>
      <c r="R2019" s="2">
        <v>2656</v>
      </c>
      <c r="S2019" s="37">
        <f>Tabla1[[#This Row],[Valor total]]/'T.C.'!$B$2</f>
        <v>769.85507246376812</v>
      </c>
      <c r="T2019" t="s">
        <v>2</v>
      </c>
      <c r="U2019" t="s">
        <v>3</v>
      </c>
    </row>
    <row r="2020" spans="1:21" x14ac:dyDescent="0.25">
      <c r="A2020" t="s">
        <v>53</v>
      </c>
      <c r="B2020" t="str">
        <f>LEFT(Tabla1[[#This Row],[Organización compras]],2)</f>
        <v>CO</v>
      </c>
      <c r="C2020" t="s">
        <v>338</v>
      </c>
      <c r="D2020">
        <v>704</v>
      </c>
      <c r="E2020" t="str">
        <f>VLOOKUP(Tabla1[[#This Row],[Grupo de compras]],'Grupo compras'!$A$1:$B$115,2,FALSE)</f>
        <v>CO Mktg Mall</v>
      </c>
      <c r="F2020" t="s">
        <v>795</v>
      </c>
      <c r="G2020" t="str">
        <f>LEFT(Tabla1[[#This Row],[Solicitud de pedido]],2)</f>
        <v>12</v>
      </c>
      <c r="H2020" t="s">
        <v>5753</v>
      </c>
      <c r="I2020" t="s">
        <v>88</v>
      </c>
      <c r="J2020" t="s">
        <v>5754</v>
      </c>
      <c r="K2020" t="s">
        <v>5755</v>
      </c>
      <c r="L2020" s="1">
        <v>46050</v>
      </c>
      <c r="M2020" t="s">
        <v>799</v>
      </c>
      <c r="N2020" t="s">
        <v>1</v>
      </c>
      <c r="O2020" t="s">
        <v>0</v>
      </c>
      <c r="P2020" t="s">
        <v>2615</v>
      </c>
      <c r="Q2020" t="s">
        <v>2616</v>
      </c>
      <c r="R2020" s="2">
        <v>2820000</v>
      </c>
      <c r="S2020" s="37">
        <f>Tabla1[[#This Row],[Valor total]]/'T.C.'!$B$5</f>
        <v>766.72104404567699</v>
      </c>
      <c r="T2020" t="s">
        <v>18</v>
      </c>
      <c r="U2020" t="s">
        <v>3</v>
      </c>
    </row>
    <row r="2021" spans="1:21" x14ac:dyDescent="0.25">
      <c r="A2021" t="s">
        <v>4</v>
      </c>
      <c r="B2021" t="str">
        <f>LEFT(Tabla1[[#This Row],[Organización compras]],2)</f>
        <v>CL</v>
      </c>
      <c r="C2021" t="s">
        <v>339</v>
      </c>
      <c r="D2021">
        <v>601</v>
      </c>
      <c r="E2021" t="str">
        <f>VLOOKUP(Tabla1[[#This Row],[Grupo de compras]],'Grupo compras'!$A$1:$B$115,2,FALSE)</f>
        <v>CL Center Manager</v>
      </c>
      <c r="F2021" t="s">
        <v>1068</v>
      </c>
      <c r="G2021" t="str">
        <f>LEFT(Tabla1[[#This Row],[Solicitud de pedido]],2)</f>
        <v>12</v>
      </c>
      <c r="H2021" t="s">
        <v>5756</v>
      </c>
      <c r="I2021" t="s">
        <v>88</v>
      </c>
      <c r="J2021" t="s">
        <v>5757</v>
      </c>
      <c r="K2021" t="s">
        <v>5758</v>
      </c>
      <c r="L2021" s="1">
        <v>46090</v>
      </c>
      <c r="M2021" t="s">
        <v>2162</v>
      </c>
      <c r="N2021" t="s">
        <v>1</v>
      </c>
      <c r="O2021" t="s">
        <v>0</v>
      </c>
      <c r="P2021" t="s">
        <v>4495</v>
      </c>
      <c r="Q2021" t="s">
        <v>4496</v>
      </c>
      <c r="R2021" s="2">
        <v>709580</v>
      </c>
      <c r="S2021" s="37">
        <f>Tabla1[[#This Row],[Valor total]]/'T.C.'!$B$3</f>
        <v>766.3430280906764</v>
      </c>
      <c r="T2021" t="s">
        <v>6</v>
      </c>
      <c r="U2021" t="s">
        <v>3</v>
      </c>
    </row>
    <row r="2022" spans="1:21" x14ac:dyDescent="0.25">
      <c r="A2022" t="s">
        <v>12</v>
      </c>
      <c r="B2022" t="str">
        <f>LEFT(Tabla1[[#This Row],[Organización compras]],2)</f>
        <v>PE</v>
      </c>
      <c r="C2022" t="s">
        <v>340</v>
      </c>
      <c r="D2022">
        <v>804</v>
      </c>
      <c r="E2022" t="str">
        <f>VLOOKUP(Tabla1[[#This Row],[Grupo de compras]],'Grupo compras'!$A$1:$B$115,2,FALSE)</f>
        <v>PE Marketing Mall</v>
      </c>
      <c r="F2022" t="s">
        <v>1158</v>
      </c>
      <c r="G2022" t="str">
        <f>LEFT(Tabla1[[#This Row],[Solicitud de pedido]],2)</f>
        <v>12</v>
      </c>
      <c r="H2022" t="s">
        <v>5759</v>
      </c>
      <c r="I2022" t="s">
        <v>88</v>
      </c>
      <c r="J2022" t="s">
        <v>5760</v>
      </c>
      <c r="K2022" t="s">
        <v>5761</v>
      </c>
      <c r="L2022" s="1">
        <v>46051</v>
      </c>
      <c r="M2022" t="s">
        <v>14</v>
      </c>
      <c r="N2022" t="s">
        <v>1</v>
      </c>
      <c r="O2022" t="s">
        <v>67</v>
      </c>
      <c r="P2022" t="s">
        <v>2596</v>
      </c>
      <c r="Q2022" t="s">
        <v>2597</v>
      </c>
      <c r="R2022" s="2">
        <v>2643.2</v>
      </c>
      <c r="S2022" s="37">
        <f>Tabla1[[#This Row],[Valor total]]/'T.C.'!$B$2</f>
        <v>766.14492753623176</v>
      </c>
      <c r="T2022" t="s">
        <v>2</v>
      </c>
      <c r="U2022" t="s">
        <v>3</v>
      </c>
    </row>
    <row r="2023" spans="1:21" x14ac:dyDescent="0.25">
      <c r="A2023" t="s">
        <v>369</v>
      </c>
      <c r="B2023" t="str">
        <f>LEFT(Tabla1[[#This Row],[Organización compras]],2)</f>
        <v>PE</v>
      </c>
      <c r="C2023" t="s">
        <v>681</v>
      </c>
      <c r="D2023">
        <v>802</v>
      </c>
      <c r="E2023" t="str">
        <f>VLOOKUP(Tabla1[[#This Row],[Grupo de compras]],'Grupo compras'!$A$1:$B$115,2,FALSE)</f>
        <v>PE Ops Mall</v>
      </c>
      <c r="F2023" t="s">
        <v>370</v>
      </c>
      <c r="H2023" t="s">
        <v>12377</v>
      </c>
      <c r="I2023" t="s">
        <v>88</v>
      </c>
      <c r="J2023" t="s">
        <v>12378</v>
      </c>
      <c r="K2023" t="s">
        <v>12379</v>
      </c>
      <c r="L2023" s="1">
        <v>46098</v>
      </c>
      <c r="M2023" t="s">
        <v>370</v>
      </c>
      <c r="N2023" t="s">
        <v>1</v>
      </c>
      <c r="O2023" t="s">
        <v>0</v>
      </c>
      <c r="P2023" t="s">
        <v>1011</v>
      </c>
      <c r="Q2023" t="s">
        <v>1012</v>
      </c>
      <c r="R2023" s="2">
        <v>2643.2</v>
      </c>
      <c r="S2023" s="37">
        <f>Tabla1[[#This Row],[Valor total]]/'T.C.'!$B$2</f>
        <v>766.14492753623176</v>
      </c>
      <c r="T2023" t="s">
        <v>2</v>
      </c>
      <c r="U2023" t="s">
        <v>3</v>
      </c>
    </row>
    <row r="2024" spans="1:21" x14ac:dyDescent="0.25">
      <c r="A2024" t="s">
        <v>2101</v>
      </c>
      <c r="B2024" t="str">
        <f>LEFT(Tabla1[[#This Row],[Organización compras]],2)</f>
        <v>PE</v>
      </c>
      <c r="C2024" t="s">
        <v>681</v>
      </c>
      <c r="D2024">
        <v>804</v>
      </c>
      <c r="E2024" t="str">
        <f>VLOOKUP(Tabla1[[#This Row],[Grupo de compras]],'Grupo compras'!$A$1:$B$115,2,FALSE)</f>
        <v>PE Marketing Mall</v>
      </c>
      <c r="F2024" t="s">
        <v>2454</v>
      </c>
      <c r="G2024" t="str">
        <f>LEFT(Tabla1[[#This Row],[Solicitud de pedido]],2)</f>
        <v>12</v>
      </c>
      <c r="H2024" t="s">
        <v>5762</v>
      </c>
      <c r="I2024" t="s">
        <v>88</v>
      </c>
      <c r="J2024" t="s">
        <v>5763</v>
      </c>
      <c r="K2024" t="s">
        <v>5764</v>
      </c>
      <c r="L2024" s="1">
        <v>46036</v>
      </c>
      <c r="M2024" t="s">
        <v>400</v>
      </c>
      <c r="N2024" t="s">
        <v>1</v>
      </c>
      <c r="O2024" t="s">
        <v>0</v>
      </c>
      <c r="P2024" t="s">
        <v>5478</v>
      </c>
      <c r="Q2024" t="s">
        <v>5479</v>
      </c>
      <c r="R2024" s="2">
        <v>2640</v>
      </c>
      <c r="S2024" s="37">
        <f>Tabla1[[#This Row],[Valor total]]/'T.C.'!$B$2</f>
        <v>765.21739130434776</v>
      </c>
      <c r="T2024" t="s">
        <v>2</v>
      </c>
      <c r="U2024" t="s">
        <v>3</v>
      </c>
    </row>
    <row r="2025" spans="1:21" x14ac:dyDescent="0.25">
      <c r="A2025" t="s">
        <v>373</v>
      </c>
      <c r="B2025" t="str">
        <f>LEFT(Tabla1[[#This Row],[Organización compras]],2)</f>
        <v>PE</v>
      </c>
      <c r="C2025" t="s">
        <v>340</v>
      </c>
      <c r="D2025">
        <v>808</v>
      </c>
      <c r="E2025" t="str">
        <f>VLOOKUP(Tabla1[[#This Row],[Grupo de compras]],'Grupo compras'!$A$1:$B$115,2,FALSE)</f>
        <v>PE Área Legal</v>
      </c>
      <c r="F2025" t="s">
        <v>365</v>
      </c>
      <c r="G2025" t="str">
        <f>LEFT(Tabla1[[#This Row],[Solicitud de pedido]],2)</f>
        <v>12</v>
      </c>
      <c r="H2025" t="s">
        <v>5765</v>
      </c>
      <c r="I2025" t="s">
        <v>88</v>
      </c>
      <c r="J2025" t="s">
        <v>5766</v>
      </c>
      <c r="K2025" t="s">
        <v>5767</v>
      </c>
      <c r="L2025" s="1">
        <v>46064</v>
      </c>
      <c r="M2025" t="s">
        <v>485</v>
      </c>
      <c r="N2025" t="s">
        <v>1</v>
      </c>
      <c r="O2025" t="s">
        <v>0</v>
      </c>
      <c r="P2025" t="s">
        <v>5768</v>
      </c>
      <c r="Q2025" t="s">
        <v>5769</v>
      </c>
      <c r="R2025" s="2">
        <v>2639.83</v>
      </c>
      <c r="S2025" s="37">
        <f>Tabla1[[#This Row],[Valor total]]/'T.C.'!$B$2</f>
        <v>765.16811594202898</v>
      </c>
      <c r="T2025" t="s">
        <v>2</v>
      </c>
      <c r="U2025" t="s">
        <v>3</v>
      </c>
    </row>
    <row r="2026" spans="1:21" x14ac:dyDescent="0.25">
      <c r="A2026" t="s">
        <v>12</v>
      </c>
      <c r="B2026" t="str">
        <f>LEFT(Tabla1[[#This Row],[Organización compras]],2)</f>
        <v>PE</v>
      </c>
      <c r="C2026" t="s">
        <v>340</v>
      </c>
      <c r="D2026">
        <v>802</v>
      </c>
      <c r="E2026" t="str">
        <f>VLOOKUP(Tabla1[[#This Row],[Grupo de compras]],'Grupo compras'!$A$1:$B$115,2,FALSE)</f>
        <v>PE Ops Mall</v>
      </c>
      <c r="F2026" t="s">
        <v>9282</v>
      </c>
      <c r="H2026" t="s">
        <v>12082</v>
      </c>
      <c r="I2026" t="s">
        <v>88</v>
      </c>
      <c r="J2026" t="s">
        <v>12083</v>
      </c>
      <c r="K2026" t="s">
        <v>12084</v>
      </c>
      <c r="L2026" s="1">
        <v>46094</v>
      </c>
      <c r="M2026" t="s">
        <v>14</v>
      </c>
      <c r="N2026" t="s">
        <v>1</v>
      </c>
      <c r="O2026" t="s">
        <v>0</v>
      </c>
      <c r="P2026" t="s">
        <v>1035</v>
      </c>
      <c r="Q2026" t="s">
        <v>1036</v>
      </c>
      <c r="R2026" s="2">
        <v>2639.36</v>
      </c>
      <c r="S2026" s="37">
        <f>Tabla1[[#This Row],[Valor total]]/'T.C.'!$B$2</f>
        <v>765.03188405797096</v>
      </c>
      <c r="T2026" t="s">
        <v>2</v>
      </c>
      <c r="U2026" t="s">
        <v>3</v>
      </c>
    </row>
    <row r="2027" spans="1:21" x14ac:dyDescent="0.25">
      <c r="A2027" t="s">
        <v>12</v>
      </c>
      <c r="B2027" t="str">
        <f>LEFT(Tabla1[[#This Row],[Organización compras]],2)</f>
        <v>PE</v>
      </c>
      <c r="C2027" t="s">
        <v>340</v>
      </c>
      <c r="D2027">
        <v>802</v>
      </c>
      <c r="E2027" t="str">
        <f>VLOOKUP(Tabla1[[#This Row],[Grupo de compras]],'Grupo compras'!$A$1:$B$115,2,FALSE)</f>
        <v>PE Ops Mall</v>
      </c>
      <c r="F2027" t="s">
        <v>9282</v>
      </c>
      <c r="H2027" t="s">
        <v>12090</v>
      </c>
      <c r="I2027" t="s">
        <v>88</v>
      </c>
      <c r="J2027" t="s">
        <v>12091</v>
      </c>
      <c r="K2027" t="s">
        <v>12089</v>
      </c>
      <c r="L2027" s="1">
        <v>46094</v>
      </c>
      <c r="M2027" t="s">
        <v>14</v>
      </c>
      <c r="N2027" t="s">
        <v>1</v>
      </c>
      <c r="O2027" t="s">
        <v>0</v>
      </c>
      <c r="P2027" t="s">
        <v>1035</v>
      </c>
      <c r="Q2027" t="s">
        <v>1036</v>
      </c>
      <c r="R2027" s="2">
        <v>2639.36</v>
      </c>
      <c r="S2027" s="37">
        <f>Tabla1[[#This Row],[Valor total]]/'T.C.'!$B$2</f>
        <v>765.03188405797096</v>
      </c>
      <c r="T2027" t="s">
        <v>2</v>
      </c>
      <c r="U2027" t="s">
        <v>3</v>
      </c>
    </row>
    <row r="2028" spans="1:21" x14ac:dyDescent="0.25">
      <c r="A2028" t="s">
        <v>12</v>
      </c>
      <c r="B2028" t="str">
        <f>LEFT(Tabla1[[#This Row],[Organización compras]],2)</f>
        <v>PE</v>
      </c>
      <c r="C2028" t="s">
        <v>340</v>
      </c>
      <c r="D2028">
        <v>802</v>
      </c>
      <c r="E2028" t="str">
        <f>VLOOKUP(Tabla1[[#This Row],[Grupo de compras]],'Grupo compras'!$A$1:$B$115,2,FALSE)</f>
        <v>PE Ops Mall</v>
      </c>
      <c r="F2028" t="s">
        <v>9282</v>
      </c>
      <c r="H2028" t="s">
        <v>12100</v>
      </c>
      <c r="I2028" t="s">
        <v>88</v>
      </c>
      <c r="J2028" t="s">
        <v>12101</v>
      </c>
      <c r="K2028" t="s">
        <v>12102</v>
      </c>
      <c r="L2028" s="1">
        <v>46094</v>
      </c>
      <c r="M2028" t="s">
        <v>14</v>
      </c>
      <c r="N2028" t="s">
        <v>1</v>
      </c>
      <c r="O2028" t="s">
        <v>0</v>
      </c>
      <c r="P2028" t="s">
        <v>1035</v>
      </c>
      <c r="Q2028" t="s">
        <v>1036</v>
      </c>
      <c r="R2028" s="2">
        <v>2639.36</v>
      </c>
      <c r="S2028" s="37">
        <f>Tabla1[[#This Row],[Valor total]]/'T.C.'!$B$2</f>
        <v>765.03188405797096</v>
      </c>
      <c r="T2028" t="s">
        <v>2</v>
      </c>
      <c r="U2028" t="s">
        <v>3</v>
      </c>
    </row>
    <row r="2029" spans="1:21" x14ac:dyDescent="0.25">
      <c r="A2029" t="s">
        <v>12</v>
      </c>
      <c r="B2029" t="str">
        <f>LEFT(Tabla1[[#This Row],[Organización compras]],2)</f>
        <v>PE</v>
      </c>
      <c r="C2029" t="s">
        <v>340</v>
      </c>
      <c r="D2029">
        <v>802</v>
      </c>
      <c r="E2029" t="str">
        <f>VLOOKUP(Tabla1[[#This Row],[Grupo de compras]],'Grupo compras'!$A$1:$B$115,2,FALSE)</f>
        <v>PE Ops Mall</v>
      </c>
      <c r="F2029" t="s">
        <v>9282</v>
      </c>
      <c r="H2029" t="s">
        <v>12109</v>
      </c>
      <c r="I2029" t="s">
        <v>88</v>
      </c>
      <c r="J2029" t="s">
        <v>12110</v>
      </c>
      <c r="K2029" t="s">
        <v>12111</v>
      </c>
      <c r="L2029" s="1">
        <v>46094</v>
      </c>
      <c r="M2029" t="s">
        <v>14</v>
      </c>
      <c r="N2029" t="s">
        <v>1</v>
      </c>
      <c r="O2029" t="s">
        <v>0</v>
      </c>
      <c r="P2029" t="s">
        <v>1035</v>
      </c>
      <c r="Q2029" t="s">
        <v>1036</v>
      </c>
      <c r="R2029" s="2">
        <v>2639.36</v>
      </c>
      <c r="S2029" s="37">
        <f>Tabla1[[#This Row],[Valor total]]/'T.C.'!$B$2</f>
        <v>765.03188405797096</v>
      </c>
      <c r="T2029" t="s">
        <v>2</v>
      </c>
      <c r="U2029" t="s">
        <v>3</v>
      </c>
    </row>
    <row r="2030" spans="1:21" x14ac:dyDescent="0.25">
      <c r="A2030" t="s">
        <v>12</v>
      </c>
      <c r="B2030" t="str">
        <f>LEFT(Tabla1[[#This Row],[Organización compras]],2)</f>
        <v>PE</v>
      </c>
      <c r="C2030" t="s">
        <v>340</v>
      </c>
      <c r="D2030">
        <v>802</v>
      </c>
      <c r="E2030" t="str">
        <f>VLOOKUP(Tabla1[[#This Row],[Grupo de compras]],'Grupo compras'!$A$1:$B$115,2,FALSE)</f>
        <v>PE Ops Mall</v>
      </c>
      <c r="F2030" t="s">
        <v>9282</v>
      </c>
      <c r="H2030" t="s">
        <v>12118</v>
      </c>
      <c r="I2030" t="s">
        <v>88</v>
      </c>
      <c r="J2030" t="s">
        <v>12119</v>
      </c>
      <c r="K2030" t="s">
        <v>12120</v>
      </c>
      <c r="L2030" s="1">
        <v>46094</v>
      </c>
      <c r="M2030" t="s">
        <v>14</v>
      </c>
      <c r="N2030" t="s">
        <v>1</v>
      </c>
      <c r="O2030" t="s">
        <v>0</v>
      </c>
      <c r="P2030" t="s">
        <v>1035</v>
      </c>
      <c r="Q2030" t="s">
        <v>1036</v>
      </c>
      <c r="R2030" s="2">
        <v>2639.36</v>
      </c>
      <c r="S2030" s="37">
        <f>Tabla1[[#This Row],[Valor total]]/'T.C.'!$B$2</f>
        <v>765.03188405797096</v>
      </c>
      <c r="T2030" t="s">
        <v>2</v>
      </c>
      <c r="U2030" t="s">
        <v>3</v>
      </c>
    </row>
    <row r="2031" spans="1:21" x14ac:dyDescent="0.25">
      <c r="A2031" t="s">
        <v>50</v>
      </c>
      <c r="B2031" t="str">
        <f>LEFT(Tabla1[[#This Row],[Organización compras]],2)</f>
        <v>CL</v>
      </c>
      <c r="C2031" t="s">
        <v>339</v>
      </c>
      <c r="D2031">
        <v>604</v>
      </c>
      <c r="E2031" t="str">
        <f>VLOOKUP(Tabla1[[#This Row],[Grupo de compras]],'Grupo compras'!$A$1:$B$115,2,FALSE)</f>
        <v>CL Marketing Mall</v>
      </c>
      <c r="F2031" t="s">
        <v>60</v>
      </c>
      <c r="G2031" t="str">
        <f>LEFT(Tabla1[[#This Row],[Solicitud de pedido]],2)</f>
        <v>12</v>
      </c>
      <c r="H2031" t="s">
        <v>5770</v>
      </c>
      <c r="I2031" t="s">
        <v>88</v>
      </c>
      <c r="J2031" t="s">
        <v>5771</v>
      </c>
      <c r="K2031" t="s">
        <v>5772</v>
      </c>
      <c r="L2031" s="1">
        <v>46084</v>
      </c>
      <c r="M2031" t="s">
        <v>60</v>
      </c>
      <c r="N2031" t="s">
        <v>1</v>
      </c>
      <c r="O2031" t="s">
        <v>0</v>
      </c>
      <c r="P2031" t="s">
        <v>5773</v>
      </c>
      <c r="Q2031" t="s">
        <v>5774</v>
      </c>
      <c r="R2031" s="2">
        <v>707965</v>
      </c>
      <c r="S2031" s="37">
        <f>Tabla1[[#This Row],[Valor total]]/'T.C.'!$B$3</f>
        <v>764.59883576512266</v>
      </c>
      <c r="T2031" t="s">
        <v>6</v>
      </c>
      <c r="U2031" t="s">
        <v>3</v>
      </c>
    </row>
    <row r="2032" spans="1:21" x14ac:dyDescent="0.25">
      <c r="A2032" t="s">
        <v>12</v>
      </c>
      <c r="B2032" t="str">
        <f>LEFT(Tabla1[[#This Row],[Organización compras]],2)</f>
        <v>PE</v>
      </c>
      <c r="C2032" t="s">
        <v>340</v>
      </c>
      <c r="D2032">
        <v>802</v>
      </c>
      <c r="E2032" t="str">
        <f>VLOOKUP(Tabla1[[#This Row],[Grupo de compras]],'Grupo compras'!$A$1:$B$115,2,FALSE)</f>
        <v>PE Ops Mall</v>
      </c>
      <c r="F2032" t="s">
        <v>9282</v>
      </c>
      <c r="H2032" t="s">
        <v>12137</v>
      </c>
      <c r="I2032" t="s">
        <v>88</v>
      </c>
      <c r="J2032" t="s">
        <v>12138</v>
      </c>
      <c r="K2032" t="s">
        <v>12139</v>
      </c>
      <c r="L2032" s="1">
        <v>46094</v>
      </c>
      <c r="M2032" t="s">
        <v>14</v>
      </c>
      <c r="N2032" t="s">
        <v>1</v>
      </c>
      <c r="O2032" t="s">
        <v>0</v>
      </c>
      <c r="P2032" t="s">
        <v>1035</v>
      </c>
      <c r="Q2032" t="s">
        <v>1036</v>
      </c>
      <c r="R2032" s="2">
        <v>2637.86</v>
      </c>
      <c r="S2032" s="37">
        <f>Tabla1[[#This Row],[Valor total]]/'T.C.'!$B$2</f>
        <v>764.59710144927533</v>
      </c>
      <c r="T2032" t="s">
        <v>2</v>
      </c>
      <c r="U2032" t="s">
        <v>3</v>
      </c>
    </row>
    <row r="2033" spans="1:21" x14ac:dyDescent="0.25">
      <c r="A2033" t="s">
        <v>75</v>
      </c>
      <c r="B2033" t="str">
        <f>LEFT(Tabla1[[#This Row],[Organización compras]],2)</f>
        <v>CO</v>
      </c>
      <c r="C2033" t="s">
        <v>338</v>
      </c>
      <c r="D2033">
        <v>710</v>
      </c>
      <c r="E2033" t="str">
        <f>VLOOKUP(Tabla1[[#This Row],[Grupo de compras]],'Grupo compras'!$A$1:$B$115,2,FALSE)</f>
        <v>CO Sgcia Personas</v>
      </c>
      <c r="F2033" t="s">
        <v>77</v>
      </c>
      <c r="G2033" t="str">
        <f>LEFT(Tabla1[[#This Row],[Solicitud de pedido]],2)</f>
        <v>12</v>
      </c>
      <c r="H2033" t="s">
        <v>5775</v>
      </c>
      <c r="I2033" t="s">
        <v>88</v>
      </c>
      <c r="J2033" t="s">
        <v>5776</v>
      </c>
      <c r="K2033" t="s">
        <v>5777</v>
      </c>
      <c r="L2033" s="1">
        <v>46035</v>
      </c>
      <c r="M2033" t="s">
        <v>77</v>
      </c>
      <c r="N2033" t="s">
        <v>1</v>
      </c>
      <c r="O2033" t="s">
        <v>0</v>
      </c>
      <c r="P2033" t="s">
        <v>3664</v>
      </c>
      <c r="Q2033" t="s">
        <v>3665</v>
      </c>
      <c r="R2033" s="2">
        <v>2808000</v>
      </c>
      <c r="S2033" s="37">
        <f>Tabla1[[#This Row],[Valor total]]/'T.C.'!$B$5</f>
        <v>763.45840130505712</v>
      </c>
      <c r="T2033" t="s">
        <v>18</v>
      </c>
      <c r="U2033" t="s">
        <v>3</v>
      </c>
    </row>
    <row r="2034" spans="1:21" x14ac:dyDescent="0.25">
      <c r="A2034" t="s">
        <v>75</v>
      </c>
      <c r="B2034" t="str">
        <f>LEFT(Tabla1[[#This Row],[Organización compras]],2)</f>
        <v>CO</v>
      </c>
      <c r="C2034" t="s">
        <v>338</v>
      </c>
      <c r="D2034">
        <v>702</v>
      </c>
      <c r="E2034" t="str">
        <f>VLOOKUP(Tabla1[[#This Row],[Grupo de compras]],'Grupo compras'!$A$1:$B$115,2,FALSE)</f>
        <v>CO Ops Mall</v>
      </c>
      <c r="F2034" t="s">
        <v>92</v>
      </c>
      <c r="H2034" t="s">
        <v>12205</v>
      </c>
      <c r="I2034" t="s">
        <v>88</v>
      </c>
      <c r="J2034" t="s">
        <v>12206</v>
      </c>
      <c r="K2034" t="s">
        <v>12207</v>
      </c>
      <c r="L2034" s="1">
        <v>46097</v>
      </c>
      <c r="M2034" t="s">
        <v>93</v>
      </c>
      <c r="N2034" t="s">
        <v>1</v>
      </c>
      <c r="O2034" t="s">
        <v>0</v>
      </c>
      <c r="P2034" t="s">
        <v>33</v>
      </c>
      <c r="Q2034" t="s">
        <v>34</v>
      </c>
      <c r="R2034" s="2">
        <v>2807739</v>
      </c>
      <c r="S2034" s="37">
        <f>Tabla1[[#This Row],[Valor total]]/'T.C.'!$B$5</f>
        <v>763.38743882544861</v>
      </c>
      <c r="T2034" t="s">
        <v>18</v>
      </c>
      <c r="U2034" t="s">
        <v>3</v>
      </c>
    </row>
    <row r="2035" spans="1:21" x14ac:dyDescent="0.25">
      <c r="A2035" t="s">
        <v>12</v>
      </c>
      <c r="B2035" t="str">
        <f>LEFT(Tabla1[[#This Row],[Organización compras]],2)</f>
        <v>PE</v>
      </c>
      <c r="C2035" t="s">
        <v>340</v>
      </c>
      <c r="D2035">
        <v>802</v>
      </c>
      <c r="E2035" t="str">
        <f>VLOOKUP(Tabla1[[#This Row],[Grupo de compras]],'Grupo compras'!$A$1:$B$115,2,FALSE)</f>
        <v>PE Ops Mall</v>
      </c>
      <c r="F2035" t="s">
        <v>9282</v>
      </c>
      <c r="H2035" t="s">
        <v>12251</v>
      </c>
      <c r="I2035" t="s">
        <v>88</v>
      </c>
      <c r="J2035" t="s">
        <v>12252</v>
      </c>
      <c r="K2035" t="s">
        <v>12250</v>
      </c>
      <c r="L2035" s="1">
        <v>46097</v>
      </c>
      <c r="M2035" t="s">
        <v>14</v>
      </c>
      <c r="N2035" t="s">
        <v>1</v>
      </c>
      <c r="O2035" t="s">
        <v>0</v>
      </c>
      <c r="P2035" t="s">
        <v>1035</v>
      </c>
      <c r="Q2035" t="s">
        <v>1036</v>
      </c>
      <c r="R2035" s="2">
        <v>2633.64</v>
      </c>
      <c r="S2035" s="37">
        <f>Tabla1[[#This Row],[Valor total]]/'T.C.'!$B$2</f>
        <v>763.37391304347818</v>
      </c>
      <c r="T2035" t="s">
        <v>2</v>
      </c>
      <c r="U2035" t="s">
        <v>3</v>
      </c>
    </row>
    <row r="2036" spans="1:21" x14ac:dyDescent="0.25">
      <c r="A2036" t="s">
        <v>12</v>
      </c>
      <c r="B2036" t="str">
        <f>LEFT(Tabla1[[#This Row],[Organización compras]],2)</f>
        <v>PE</v>
      </c>
      <c r="C2036" t="s">
        <v>340</v>
      </c>
      <c r="D2036">
        <v>802</v>
      </c>
      <c r="E2036" t="str">
        <f>VLOOKUP(Tabla1[[#This Row],[Grupo de compras]],'Grupo compras'!$A$1:$B$115,2,FALSE)</f>
        <v>PE Ops Mall</v>
      </c>
      <c r="F2036" t="s">
        <v>9282</v>
      </c>
      <c r="H2036" t="s">
        <v>12256</v>
      </c>
      <c r="I2036" t="s">
        <v>88</v>
      </c>
      <c r="J2036" t="s">
        <v>12257</v>
      </c>
      <c r="K2036" t="s">
        <v>12258</v>
      </c>
      <c r="L2036" s="1">
        <v>46097</v>
      </c>
      <c r="M2036" t="s">
        <v>14</v>
      </c>
      <c r="N2036" t="s">
        <v>1</v>
      </c>
      <c r="O2036" t="s">
        <v>0</v>
      </c>
      <c r="P2036" t="s">
        <v>1035</v>
      </c>
      <c r="Q2036" t="s">
        <v>1036</v>
      </c>
      <c r="R2036" s="2">
        <v>2633.64</v>
      </c>
      <c r="S2036" s="37">
        <f>Tabla1[[#This Row],[Valor total]]/'T.C.'!$B$2</f>
        <v>763.37391304347818</v>
      </c>
      <c r="T2036" t="s">
        <v>2</v>
      </c>
      <c r="U2036" t="s">
        <v>3</v>
      </c>
    </row>
    <row r="2037" spans="1:21" x14ac:dyDescent="0.25">
      <c r="A2037" t="s">
        <v>53</v>
      </c>
      <c r="B2037" t="str">
        <f>LEFT(Tabla1[[#This Row],[Organización compras]],2)</f>
        <v>CO</v>
      </c>
      <c r="C2037" t="s">
        <v>338</v>
      </c>
      <c r="D2037">
        <v>702</v>
      </c>
      <c r="E2037" t="str">
        <f>VLOOKUP(Tabla1[[#This Row],[Grupo de compras]],'Grupo compras'!$A$1:$B$115,2,FALSE)</f>
        <v>CO Ops Mall</v>
      </c>
      <c r="F2037" t="s">
        <v>54</v>
      </c>
      <c r="G2037" t="str">
        <f>LEFT(Tabla1[[#This Row],[Solicitud de pedido]],2)</f>
        <v>12</v>
      </c>
      <c r="H2037" t="s">
        <v>5778</v>
      </c>
      <c r="I2037" t="s">
        <v>88</v>
      </c>
      <c r="J2037" t="s">
        <v>5779</v>
      </c>
      <c r="K2037" t="s">
        <v>5780</v>
      </c>
      <c r="L2037" s="1">
        <v>46045</v>
      </c>
      <c r="M2037" t="s">
        <v>1340</v>
      </c>
      <c r="N2037" t="s">
        <v>1</v>
      </c>
      <c r="O2037" t="s">
        <v>0</v>
      </c>
      <c r="P2037" t="s">
        <v>33</v>
      </c>
      <c r="Q2037" t="s">
        <v>34</v>
      </c>
      <c r="R2037" s="2">
        <v>2805000</v>
      </c>
      <c r="S2037" s="37">
        <f>Tabla1[[#This Row],[Valor total]]/'T.C.'!$B$5</f>
        <v>762.64274061990216</v>
      </c>
      <c r="T2037" t="s">
        <v>18</v>
      </c>
      <c r="U2037" t="s">
        <v>3</v>
      </c>
    </row>
    <row r="2038" spans="1:21" x14ac:dyDescent="0.25">
      <c r="A2038" t="s">
        <v>7</v>
      </c>
      <c r="B2038" t="str">
        <f>LEFT(Tabla1[[#This Row],[Organización compras]],2)</f>
        <v>CL</v>
      </c>
      <c r="C2038" t="s">
        <v>339</v>
      </c>
      <c r="D2038">
        <v>602</v>
      </c>
      <c r="E2038" t="str">
        <f>VLOOKUP(Tabla1[[#This Row],[Grupo de compras]],'Grupo compras'!$A$1:$B$115,2,FALSE)</f>
        <v>CL Ops Mall</v>
      </c>
      <c r="F2038" t="s">
        <v>869</v>
      </c>
      <c r="G2038" t="str">
        <f>LEFT(Tabla1[[#This Row],[Solicitud de pedido]],2)</f>
        <v>12</v>
      </c>
      <c r="H2038" t="s">
        <v>5781</v>
      </c>
      <c r="I2038" t="s">
        <v>88</v>
      </c>
      <c r="J2038" t="s">
        <v>5782</v>
      </c>
      <c r="K2038" t="s">
        <v>5783</v>
      </c>
      <c r="L2038" s="1">
        <v>46066</v>
      </c>
      <c r="M2038" t="s">
        <v>79</v>
      </c>
      <c r="N2038" t="s">
        <v>1</v>
      </c>
      <c r="O2038" t="s">
        <v>0</v>
      </c>
      <c r="P2038" t="s">
        <v>4193</v>
      </c>
      <c r="Q2038" t="s">
        <v>4194</v>
      </c>
      <c r="R2038" s="2">
        <v>705000</v>
      </c>
      <c r="S2038" s="37">
        <f>Tabla1[[#This Row],[Valor total]]/'T.C.'!$B$3</f>
        <v>761.39664985474064</v>
      </c>
      <c r="T2038" t="s">
        <v>6</v>
      </c>
      <c r="U2038" t="s">
        <v>3</v>
      </c>
    </row>
    <row r="2039" spans="1:21" x14ac:dyDescent="0.25">
      <c r="A2039" t="s">
        <v>24</v>
      </c>
      <c r="B2039" t="str">
        <f>LEFT(Tabla1[[#This Row],[Organización compras]],2)</f>
        <v>CL</v>
      </c>
      <c r="C2039" t="s">
        <v>339</v>
      </c>
      <c r="D2039">
        <v>602</v>
      </c>
      <c r="E2039" t="str">
        <f>VLOOKUP(Tabla1[[#This Row],[Grupo de compras]],'Grupo compras'!$A$1:$B$115,2,FALSE)</f>
        <v>CL Ops Mall</v>
      </c>
      <c r="F2039" t="s">
        <v>724</v>
      </c>
      <c r="G2039" t="str">
        <f>LEFT(Tabla1[[#This Row],[Solicitud de pedido]],2)</f>
        <v>12</v>
      </c>
      <c r="H2039" t="s">
        <v>5784</v>
      </c>
      <c r="I2039" t="s">
        <v>88</v>
      </c>
      <c r="J2039" t="s">
        <v>5785</v>
      </c>
      <c r="K2039" t="s">
        <v>5786</v>
      </c>
      <c r="L2039" s="1">
        <v>46066</v>
      </c>
      <c r="M2039" t="s">
        <v>728</v>
      </c>
      <c r="N2039" t="s">
        <v>1</v>
      </c>
      <c r="O2039" t="s">
        <v>0</v>
      </c>
      <c r="P2039" t="s">
        <v>5787</v>
      </c>
      <c r="Q2039" t="s">
        <v>5788</v>
      </c>
      <c r="R2039" s="2">
        <v>704960</v>
      </c>
      <c r="S2039" s="37">
        <f>Tabla1[[#This Row],[Valor total]]/'T.C.'!$B$3</f>
        <v>761.35345004481985</v>
      </c>
      <c r="T2039" t="s">
        <v>6</v>
      </c>
      <c r="U2039" t="s">
        <v>3</v>
      </c>
    </row>
    <row r="2040" spans="1:21" x14ac:dyDescent="0.25">
      <c r="A2040" t="s">
        <v>53</v>
      </c>
      <c r="B2040" t="str">
        <f>LEFT(Tabla1[[#This Row],[Organización compras]],2)</f>
        <v>CO</v>
      </c>
      <c r="C2040" t="s">
        <v>338</v>
      </c>
      <c r="D2040">
        <v>704</v>
      </c>
      <c r="E2040" t="str">
        <f>VLOOKUP(Tabla1[[#This Row],[Grupo de compras]],'Grupo compras'!$A$1:$B$115,2,FALSE)</f>
        <v>CO Mktg Mall</v>
      </c>
      <c r="F2040" t="s">
        <v>795</v>
      </c>
      <c r="H2040" t="s">
        <v>5789</v>
      </c>
      <c r="I2040" t="s">
        <v>88</v>
      </c>
      <c r="J2040" t="s">
        <v>5790</v>
      </c>
      <c r="K2040" t="s">
        <v>5791</v>
      </c>
      <c r="L2040" s="1">
        <v>46092</v>
      </c>
      <c r="M2040" t="s">
        <v>799</v>
      </c>
      <c r="N2040" t="s">
        <v>1</v>
      </c>
      <c r="O2040" t="s">
        <v>0</v>
      </c>
      <c r="P2040" t="s">
        <v>5792</v>
      </c>
      <c r="Q2040" t="s">
        <v>5793</v>
      </c>
      <c r="R2040" s="2">
        <v>2800000</v>
      </c>
      <c r="S2040" s="37">
        <f>Tabla1[[#This Row],[Valor total]]/'T.C.'!$B$5</f>
        <v>761.2833061446438</v>
      </c>
      <c r="T2040" t="s">
        <v>18</v>
      </c>
      <c r="U2040" t="s">
        <v>3</v>
      </c>
    </row>
    <row r="2041" spans="1:21" x14ac:dyDescent="0.25">
      <c r="A2041" t="s">
        <v>63</v>
      </c>
      <c r="B2041" t="str">
        <f>LEFT(Tabla1[[#This Row],[Organización compras]],2)</f>
        <v>CO</v>
      </c>
      <c r="C2041" t="s">
        <v>338</v>
      </c>
      <c r="D2041">
        <v>704</v>
      </c>
      <c r="E2041" t="str">
        <f>VLOOKUP(Tabla1[[#This Row],[Grupo de compras]],'Grupo compras'!$A$1:$B$115,2,FALSE)</f>
        <v>CO Mktg Mall</v>
      </c>
      <c r="F2041" t="s">
        <v>2725</v>
      </c>
      <c r="H2041" t="s">
        <v>12600</v>
      </c>
      <c r="I2041" t="s">
        <v>88</v>
      </c>
      <c r="J2041" t="s">
        <v>12601</v>
      </c>
      <c r="K2041" t="s">
        <v>12602</v>
      </c>
      <c r="L2041" s="1">
        <v>46099</v>
      </c>
      <c r="M2041" t="s">
        <v>6638</v>
      </c>
      <c r="N2041" t="s">
        <v>1</v>
      </c>
      <c r="O2041" t="s">
        <v>0</v>
      </c>
      <c r="P2041" t="s">
        <v>8763</v>
      </c>
      <c r="Q2041" t="s">
        <v>8764</v>
      </c>
      <c r="R2041" s="2">
        <v>2800000</v>
      </c>
      <c r="S2041" s="37">
        <f>Tabla1[[#This Row],[Valor total]]/'T.C.'!$B$5</f>
        <v>761.2833061446438</v>
      </c>
      <c r="T2041" t="s">
        <v>18</v>
      </c>
      <c r="U2041" t="s">
        <v>3</v>
      </c>
    </row>
    <row r="2042" spans="1:21" x14ac:dyDescent="0.25">
      <c r="A2042" t="s">
        <v>75</v>
      </c>
      <c r="B2042" t="str">
        <f>LEFT(Tabla1[[#This Row],[Organización compras]],2)</f>
        <v>CO</v>
      </c>
      <c r="C2042" t="s">
        <v>338</v>
      </c>
      <c r="D2042">
        <v>702</v>
      </c>
      <c r="E2042" t="str">
        <f>VLOOKUP(Tabla1[[#This Row],[Grupo de compras]],'Grupo compras'!$A$1:$B$115,2,FALSE)</f>
        <v>CO Ops Mall</v>
      </c>
      <c r="F2042" t="s">
        <v>92</v>
      </c>
      <c r="G2042" t="str">
        <f>LEFT(Tabla1[[#This Row],[Solicitud de pedido]],2)</f>
        <v>12</v>
      </c>
      <c r="H2042" t="s">
        <v>5794</v>
      </c>
      <c r="I2042" t="s">
        <v>88</v>
      </c>
      <c r="J2042" t="s">
        <v>5795</v>
      </c>
      <c r="K2042" t="s">
        <v>5796</v>
      </c>
      <c r="L2042" s="1">
        <v>46031</v>
      </c>
      <c r="M2042" t="s">
        <v>93</v>
      </c>
      <c r="N2042" t="s">
        <v>1</v>
      </c>
      <c r="O2042" t="s">
        <v>0</v>
      </c>
      <c r="P2042" t="s">
        <v>33</v>
      </c>
      <c r="Q2042" t="s">
        <v>34</v>
      </c>
      <c r="R2042" s="2">
        <v>2793120</v>
      </c>
      <c r="S2042" s="37">
        <f>Tabla1[[#This Row],[Valor total]]/'T.C.'!$B$5</f>
        <v>759.41272430668846</v>
      </c>
      <c r="T2042" t="s">
        <v>18</v>
      </c>
      <c r="U2042" t="s">
        <v>3</v>
      </c>
    </row>
    <row r="2043" spans="1:21" x14ac:dyDescent="0.25">
      <c r="A2043" t="s">
        <v>75</v>
      </c>
      <c r="B2043" t="str">
        <f>LEFT(Tabla1[[#This Row],[Organización compras]],2)</f>
        <v>CO</v>
      </c>
      <c r="C2043" t="s">
        <v>338</v>
      </c>
      <c r="D2043">
        <v>702</v>
      </c>
      <c r="E2043" t="str">
        <f>VLOOKUP(Tabla1[[#This Row],[Grupo de compras]],'Grupo compras'!$A$1:$B$115,2,FALSE)</f>
        <v>CO Ops Mall</v>
      </c>
      <c r="F2043" t="s">
        <v>92</v>
      </c>
      <c r="G2043" t="str">
        <f>LEFT(Tabla1[[#This Row],[Solicitud de pedido]],2)</f>
        <v>12</v>
      </c>
      <c r="H2043" t="s">
        <v>5797</v>
      </c>
      <c r="I2043" t="s">
        <v>88</v>
      </c>
      <c r="J2043" t="s">
        <v>5798</v>
      </c>
      <c r="K2043" t="s">
        <v>5799</v>
      </c>
      <c r="L2043" s="1">
        <v>46063</v>
      </c>
      <c r="M2043" t="s">
        <v>93</v>
      </c>
      <c r="N2043" t="s">
        <v>1</v>
      </c>
      <c r="O2043" t="s">
        <v>0</v>
      </c>
      <c r="P2043" t="s">
        <v>33</v>
      </c>
      <c r="Q2043" t="s">
        <v>34</v>
      </c>
      <c r="R2043" s="2">
        <v>2793120</v>
      </c>
      <c r="S2043" s="37">
        <f>Tabla1[[#This Row],[Valor total]]/'T.C.'!$B$5</f>
        <v>759.41272430668846</v>
      </c>
      <c r="T2043" t="s">
        <v>18</v>
      </c>
      <c r="U2043" t="s">
        <v>3</v>
      </c>
    </row>
    <row r="2044" spans="1:21" x14ac:dyDescent="0.25">
      <c r="A2044" t="s">
        <v>12</v>
      </c>
      <c r="B2044" t="str">
        <f>LEFT(Tabla1[[#This Row],[Organización compras]],2)</f>
        <v>PE</v>
      </c>
      <c r="C2044" t="s">
        <v>340</v>
      </c>
      <c r="D2044">
        <v>804</v>
      </c>
      <c r="E2044" t="str">
        <f>VLOOKUP(Tabla1[[#This Row],[Grupo de compras]],'Grupo compras'!$A$1:$B$115,2,FALSE)</f>
        <v>PE Marketing Mall</v>
      </c>
      <c r="F2044" t="s">
        <v>1158</v>
      </c>
      <c r="G2044" t="str">
        <f>LEFT(Tabla1[[#This Row],[Solicitud de pedido]],2)</f>
        <v>12</v>
      </c>
      <c r="H2044" t="s">
        <v>5800</v>
      </c>
      <c r="I2044" t="s">
        <v>88</v>
      </c>
      <c r="J2044" t="s">
        <v>5801</v>
      </c>
      <c r="K2044" t="s">
        <v>5802</v>
      </c>
      <c r="L2044" s="1">
        <v>46079</v>
      </c>
      <c r="M2044" t="s">
        <v>1158</v>
      </c>
      <c r="N2044" t="s">
        <v>1</v>
      </c>
      <c r="O2044" t="s">
        <v>0</v>
      </c>
      <c r="P2044" t="s">
        <v>5803</v>
      </c>
      <c r="Q2044" t="s">
        <v>5804</v>
      </c>
      <c r="R2044" s="2">
        <v>2619</v>
      </c>
      <c r="S2044" s="37">
        <f>Tabla1[[#This Row],[Valor total]]/'T.C.'!$B$2</f>
        <v>759.13043478260863</v>
      </c>
      <c r="T2044" t="s">
        <v>2</v>
      </c>
      <c r="U2044" t="s">
        <v>3</v>
      </c>
    </row>
    <row r="2045" spans="1:21" x14ac:dyDescent="0.25">
      <c r="A2045" t="s">
        <v>1079</v>
      </c>
      <c r="B2045" t="str">
        <f>LEFT(Tabla1[[#This Row],[Organización compras]],2)</f>
        <v>PE</v>
      </c>
      <c r="C2045" t="s">
        <v>681</v>
      </c>
      <c r="D2045">
        <v>804</v>
      </c>
      <c r="E2045" t="str">
        <f>VLOOKUP(Tabla1[[#This Row],[Grupo de compras]],'Grupo compras'!$A$1:$B$115,2,FALSE)</f>
        <v>PE Marketing Mall</v>
      </c>
      <c r="F2045" t="s">
        <v>4854</v>
      </c>
      <c r="G2045" t="str">
        <f>LEFT(Tabla1[[#This Row],[Solicitud de pedido]],2)</f>
        <v>12</v>
      </c>
      <c r="H2045" t="s">
        <v>5805</v>
      </c>
      <c r="I2045" t="s">
        <v>88</v>
      </c>
      <c r="J2045" t="s">
        <v>5806</v>
      </c>
      <c r="K2045" t="s">
        <v>5807</v>
      </c>
      <c r="L2045" s="1">
        <v>46048</v>
      </c>
      <c r="M2045" t="s">
        <v>14</v>
      </c>
      <c r="N2045" t="s">
        <v>1</v>
      </c>
      <c r="O2045" t="s">
        <v>67</v>
      </c>
      <c r="P2045" t="s">
        <v>4548</v>
      </c>
      <c r="Q2045" t="s">
        <v>4549</v>
      </c>
      <c r="R2045" s="2">
        <v>2614.17</v>
      </c>
      <c r="S2045" s="37">
        <f>Tabla1[[#This Row],[Valor total]]/'T.C.'!$B$2</f>
        <v>757.73043478260865</v>
      </c>
      <c r="T2045" t="s">
        <v>2</v>
      </c>
      <c r="U2045" t="s">
        <v>3</v>
      </c>
    </row>
    <row r="2046" spans="1:21" x14ac:dyDescent="0.25">
      <c r="A2046" t="s">
        <v>12</v>
      </c>
      <c r="B2046" t="str">
        <f>LEFT(Tabla1[[#This Row],[Organización compras]],2)</f>
        <v>PE</v>
      </c>
      <c r="C2046" t="s">
        <v>340</v>
      </c>
      <c r="D2046">
        <v>804</v>
      </c>
      <c r="E2046" t="str">
        <f>VLOOKUP(Tabla1[[#This Row],[Grupo de compras]],'Grupo compras'!$A$1:$B$115,2,FALSE)</f>
        <v>PE Marketing Mall</v>
      </c>
      <c r="F2046" t="s">
        <v>1158</v>
      </c>
      <c r="G2046" t="str">
        <f>LEFT(Tabla1[[#This Row],[Solicitud de pedido]],2)</f>
        <v>12</v>
      </c>
      <c r="H2046" t="s">
        <v>5808</v>
      </c>
      <c r="I2046" t="s">
        <v>88</v>
      </c>
      <c r="J2046" t="s">
        <v>5809</v>
      </c>
      <c r="K2046" t="s">
        <v>5810</v>
      </c>
      <c r="L2046" s="1">
        <v>46051</v>
      </c>
      <c r="M2046" t="s">
        <v>14</v>
      </c>
      <c r="N2046" t="s">
        <v>1</v>
      </c>
      <c r="O2046" t="s">
        <v>67</v>
      </c>
      <c r="P2046" t="s">
        <v>5803</v>
      </c>
      <c r="Q2046" t="s">
        <v>5804</v>
      </c>
      <c r="R2046" s="2">
        <v>2610</v>
      </c>
      <c r="S2046" s="37">
        <f>Tabla1[[#This Row],[Valor total]]/'T.C.'!$B$2</f>
        <v>756.52173913043475</v>
      </c>
      <c r="T2046" t="s">
        <v>2</v>
      </c>
      <c r="U2046" t="s">
        <v>3</v>
      </c>
    </row>
    <row r="2047" spans="1:21" x14ac:dyDescent="0.25">
      <c r="A2047" t="s">
        <v>63</v>
      </c>
      <c r="B2047" t="str">
        <f>LEFT(Tabla1[[#This Row],[Organización compras]],2)</f>
        <v>CO</v>
      </c>
      <c r="C2047" t="s">
        <v>338</v>
      </c>
      <c r="D2047">
        <v>702</v>
      </c>
      <c r="E2047" t="str">
        <f>VLOOKUP(Tabla1[[#This Row],[Grupo de compras]],'Grupo compras'!$A$1:$B$115,2,FALSE)</f>
        <v>CO Ops Mall</v>
      </c>
      <c r="F2047" t="s">
        <v>1281</v>
      </c>
      <c r="G2047" t="str">
        <f>LEFT(Tabla1[[#This Row],[Solicitud de pedido]],2)</f>
        <v>12</v>
      </c>
      <c r="H2047" t="s">
        <v>5811</v>
      </c>
      <c r="I2047" t="s">
        <v>88</v>
      </c>
      <c r="J2047" t="s">
        <v>5812</v>
      </c>
      <c r="K2047" t="s">
        <v>5813</v>
      </c>
      <c r="L2047" s="1">
        <v>46086</v>
      </c>
      <c r="M2047" t="s">
        <v>1067</v>
      </c>
      <c r="N2047" t="s">
        <v>1</v>
      </c>
      <c r="O2047" t="s">
        <v>0</v>
      </c>
      <c r="P2047" t="s">
        <v>128</v>
      </c>
      <c r="Q2047" t="s">
        <v>129</v>
      </c>
      <c r="R2047" s="2">
        <v>2780660</v>
      </c>
      <c r="S2047" s="37">
        <f>Tabla1[[#This Row],[Valor total]]/'T.C.'!$B$5</f>
        <v>756.02501359434473</v>
      </c>
      <c r="T2047" t="s">
        <v>18</v>
      </c>
      <c r="U2047" t="s">
        <v>3</v>
      </c>
    </row>
    <row r="2048" spans="1:21" x14ac:dyDescent="0.25">
      <c r="A2048" t="s">
        <v>7</v>
      </c>
      <c r="B2048" t="str">
        <f>LEFT(Tabla1[[#This Row],[Organización compras]],2)</f>
        <v>CL</v>
      </c>
      <c r="C2048" t="s">
        <v>339</v>
      </c>
      <c r="D2048">
        <v>604</v>
      </c>
      <c r="E2048" t="str">
        <f>VLOOKUP(Tabla1[[#This Row],[Grupo de compras]],'Grupo compras'!$A$1:$B$115,2,FALSE)</f>
        <v>CL Marketing Mall</v>
      </c>
      <c r="F2048" t="s">
        <v>1585</v>
      </c>
      <c r="G2048" t="str">
        <f>LEFT(Tabla1[[#This Row],[Solicitud de pedido]],2)</f>
        <v>12</v>
      </c>
      <c r="H2048" t="s">
        <v>5814</v>
      </c>
      <c r="I2048" t="s">
        <v>88</v>
      </c>
      <c r="J2048" t="s">
        <v>5815</v>
      </c>
      <c r="K2048" t="s">
        <v>5816</v>
      </c>
      <c r="L2048" s="1">
        <v>46043</v>
      </c>
      <c r="M2048" t="s">
        <v>1054</v>
      </c>
      <c r="N2048" t="s">
        <v>1</v>
      </c>
      <c r="O2048" t="s">
        <v>0</v>
      </c>
      <c r="P2048" t="s">
        <v>5817</v>
      </c>
      <c r="Q2048" t="s">
        <v>5818</v>
      </c>
      <c r="R2048" s="2">
        <v>700000</v>
      </c>
      <c r="S2048" s="37">
        <f>Tabla1[[#This Row],[Valor total]]/'T.C.'!$B$3</f>
        <v>755.99667361463617</v>
      </c>
      <c r="T2048" t="s">
        <v>6</v>
      </c>
      <c r="U2048" t="s">
        <v>3</v>
      </c>
    </row>
    <row r="2049" spans="1:21" x14ac:dyDescent="0.25">
      <c r="A2049" t="s">
        <v>19</v>
      </c>
      <c r="B2049" t="str">
        <f>LEFT(Tabla1[[#This Row],[Organización compras]],2)</f>
        <v>CL</v>
      </c>
      <c r="C2049" t="s">
        <v>339</v>
      </c>
      <c r="D2049">
        <v>602</v>
      </c>
      <c r="E2049" t="str">
        <f>VLOOKUP(Tabla1[[#This Row],[Grupo de compras]],'Grupo compras'!$A$1:$B$115,2,FALSE)</f>
        <v>CL Ops Mall</v>
      </c>
      <c r="F2049" t="s">
        <v>1847</v>
      </c>
      <c r="H2049" t="s">
        <v>11767</v>
      </c>
      <c r="I2049" t="s">
        <v>88</v>
      </c>
      <c r="J2049" t="s">
        <v>11768</v>
      </c>
      <c r="K2049" t="s">
        <v>11769</v>
      </c>
      <c r="L2049" s="1">
        <v>46093</v>
      </c>
      <c r="M2049" t="s">
        <v>1851</v>
      </c>
      <c r="N2049" t="s">
        <v>1</v>
      </c>
      <c r="O2049" t="s">
        <v>0</v>
      </c>
      <c r="P2049" t="s">
        <v>8997</v>
      </c>
      <c r="Q2049" t="s">
        <v>8998</v>
      </c>
      <c r="R2049" s="2">
        <v>700000</v>
      </c>
      <c r="S2049" s="37">
        <f>Tabla1[[#This Row],[Valor total]]/'T.C.'!$B$3</f>
        <v>755.99667361463617</v>
      </c>
      <c r="T2049" t="s">
        <v>6</v>
      </c>
      <c r="U2049" t="s">
        <v>3</v>
      </c>
    </row>
    <row r="2050" spans="1:21" x14ac:dyDescent="0.25">
      <c r="A2050" t="s">
        <v>717</v>
      </c>
      <c r="B2050" t="str">
        <f>LEFT(Tabla1[[#This Row],[Organización compras]],2)</f>
        <v>PE</v>
      </c>
      <c r="C2050" t="s">
        <v>340</v>
      </c>
      <c r="D2050">
        <v>804</v>
      </c>
      <c r="E2050" t="str">
        <f>VLOOKUP(Tabla1[[#This Row],[Grupo de compras]],'Grupo compras'!$A$1:$B$115,2,FALSE)</f>
        <v>PE Marketing Mall</v>
      </c>
      <c r="F2050" t="s">
        <v>718</v>
      </c>
      <c r="G2050" t="str">
        <f>LEFT(Tabla1[[#This Row],[Solicitud de pedido]],2)</f>
        <v>12</v>
      </c>
      <c r="H2050" t="s">
        <v>5819</v>
      </c>
      <c r="I2050" t="s">
        <v>88</v>
      </c>
      <c r="J2050" t="s">
        <v>5820</v>
      </c>
      <c r="K2050" t="s">
        <v>4844</v>
      </c>
      <c r="L2050" s="1">
        <v>46050</v>
      </c>
      <c r="M2050" t="s">
        <v>400</v>
      </c>
      <c r="N2050" t="s">
        <v>1</v>
      </c>
      <c r="O2050" t="s">
        <v>5</v>
      </c>
      <c r="P2050" t="s">
        <v>2889</v>
      </c>
      <c r="Q2050" t="s">
        <v>2890</v>
      </c>
      <c r="R2050" s="2">
        <v>2607.66</v>
      </c>
      <c r="S2050" s="37">
        <f>Tabla1[[#This Row],[Valor total]]/'T.C.'!$B$2</f>
        <v>755.84347826086946</v>
      </c>
      <c r="T2050" t="s">
        <v>2</v>
      </c>
      <c r="U2050" t="s">
        <v>3</v>
      </c>
    </row>
    <row r="2051" spans="1:21" x14ac:dyDescent="0.25">
      <c r="A2051" t="s">
        <v>7</v>
      </c>
      <c r="B2051" t="str">
        <f>LEFT(Tabla1[[#This Row],[Organización compras]],2)</f>
        <v>CL</v>
      </c>
      <c r="C2051" t="s">
        <v>339</v>
      </c>
      <c r="D2051">
        <v>602</v>
      </c>
      <c r="E2051" t="str">
        <f>VLOOKUP(Tabla1[[#This Row],[Grupo de compras]],'Grupo compras'!$A$1:$B$115,2,FALSE)</f>
        <v>CL Ops Mall</v>
      </c>
      <c r="F2051" t="s">
        <v>869</v>
      </c>
      <c r="G2051" t="str">
        <f>LEFT(Tabla1[[#This Row],[Solicitud de pedido]],2)</f>
        <v>12</v>
      </c>
      <c r="H2051" t="s">
        <v>5821</v>
      </c>
      <c r="I2051" t="s">
        <v>88</v>
      </c>
      <c r="J2051" t="s">
        <v>5822</v>
      </c>
      <c r="K2051" t="s">
        <v>5823</v>
      </c>
      <c r="L2051" s="1">
        <v>46083</v>
      </c>
      <c r="M2051" t="s">
        <v>79</v>
      </c>
      <c r="N2051" t="s">
        <v>1</v>
      </c>
      <c r="O2051" t="s">
        <v>0</v>
      </c>
      <c r="P2051" t="s">
        <v>5787</v>
      </c>
      <c r="Q2051" t="s">
        <v>5788</v>
      </c>
      <c r="R2051" s="2">
        <v>699500</v>
      </c>
      <c r="S2051" s="37">
        <f>Tabla1[[#This Row],[Valor total]]/'T.C.'!$B$3</f>
        <v>755.45667599062563</v>
      </c>
      <c r="T2051" t="s">
        <v>6</v>
      </c>
      <c r="U2051" t="s">
        <v>3</v>
      </c>
    </row>
    <row r="2052" spans="1:21" x14ac:dyDescent="0.25">
      <c r="A2052" t="s">
        <v>75</v>
      </c>
      <c r="B2052" t="str">
        <f>LEFT(Tabla1[[#This Row],[Organización compras]],2)</f>
        <v>CO</v>
      </c>
      <c r="C2052" t="s">
        <v>338</v>
      </c>
      <c r="D2052">
        <v>702</v>
      </c>
      <c r="E2052" t="str">
        <f>VLOOKUP(Tabla1[[#This Row],[Grupo de compras]],'Grupo compras'!$A$1:$B$115,2,FALSE)</f>
        <v>CO Ops Mall</v>
      </c>
      <c r="F2052" t="s">
        <v>92</v>
      </c>
      <c r="G2052" t="str">
        <f>LEFT(Tabla1[[#This Row],[Solicitud de pedido]],2)</f>
        <v>12</v>
      </c>
      <c r="H2052" t="s">
        <v>5824</v>
      </c>
      <c r="I2052" t="s">
        <v>88</v>
      </c>
      <c r="J2052" t="s">
        <v>5825</v>
      </c>
      <c r="K2052" t="s">
        <v>5826</v>
      </c>
      <c r="L2052" s="1">
        <v>46066</v>
      </c>
      <c r="M2052" t="s">
        <v>93</v>
      </c>
      <c r="N2052" t="s">
        <v>1</v>
      </c>
      <c r="O2052" t="s">
        <v>0</v>
      </c>
      <c r="P2052" t="s">
        <v>4240</v>
      </c>
      <c r="Q2052" t="s">
        <v>4241</v>
      </c>
      <c r="R2052" s="2">
        <v>2776120</v>
      </c>
      <c r="S2052" s="37">
        <f>Tabla1[[#This Row],[Valor total]]/'T.C.'!$B$5</f>
        <v>754.79064709081024</v>
      </c>
      <c r="T2052" t="s">
        <v>18</v>
      </c>
      <c r="U2052" t="s">
        <v>3</v>
      </c>
    </row>
    <row r="2053" spans="1:21" x14ac:dyDescent="0.25">
      <c r="A2053" t="s">
        <v>1239</v>
      </c>
      <c r="B2053" t="str">
        <f>LEFT(Tabla1[[#This Row],[Organización compras]],2)</f>
        <v>PE</v>
      </c>
      <c r="C2053" t="s">
        <v>340</v>
      </c>
      <c r="D2053">
        <v>802</v>
      </c>
      <c r="E2053" t="str">
        <f>VLOOKUP(Tabla1[[#This Row],[Grupo de compras]],'Grupo compras'!$A$1:$B$115,2,FALSE)</f>
        <v>PE Ops Mall</v>
      </c>
      <c r="F2053" t="s">
        <v>3220</v>
      </c>
      <c r="G2053" t="str">
        <f>LEFT(Tabla1[[#This Row],[Solicitud de pedido]],2)</f>
        <v>12</v>
      </c>
      <c r="H2053" t="s">
        <v>5827</v>
      </c>
      <c r="I2053" t="s">
        <v>88</v>
      </c>
      <c r="J2053" t="s">
        <v>5828</v>
      </c>
      <c r="K2053" t="s">
        <v>5829</v>
      </c>
      <c r="L2053" s="1">
        <v>46045</v>
      </c>
      <c r="M2053" t="s">
        <v>3220</v>
      </c>
      <c r="N2053" t="s">
        <v>1</v>
      </c>
      <c r="O2053" t="s">
        <v>0</v>
      </c>
      <c r="P2053" t="s">
        <v>4285</v>
      </c>
      <c r="Q2053" t="s">
        <v>4286</v>
      </c>
      <c r="R2053" s="2">
        <v>2600</v>
      </c>
      <c r="S2053" s="37">
        <f>Tabla1[[#This Row],[Valor total]]/'T.C.'!$B$2</f>
        <v>753.62318840579701</v>
      </c>
      <c r="T2053" t="s">
        <v>2</v>
      </c>
      <c r="U2053" t="s">
        <v>3</v>
      </c>
    </row>
    <row r="2054" spans="1:21" x14ac:dyDescent="0.25">
      <c r="A2054" t="s">
        <v>16</v>
      </c>
      <c r="B2054" t="str">
        <f>LEFT(Tabla1[[#This Row],[Organización compras]],2)</f>
        <v>PE</v>
      </c>
      <c r="C2054" t="s">
        <v>681</v>
      </c>
      <c r="D2054">
        <v>802</v>
      </c>
      <c r="E2054" t="str">
        <f>VLOOKUP(Tabla1[[#This Row],[Grupo de compras]],'Grupo compras'!$A$1:$B$115,2,FALSE)</f>
        <v>PE Ops Mall</v>
      </c>
      <c r="F2054" t="s">
        <v>1789</v>
      </c>
      <c r="G2054" t="str">
        <f>LEFT(Tabla1[[#This Row],[Solicitud de pedido]],2)</f>
        <v>12</v>
      </c>
      <c r="H2054" t="s">
        <v>5830</v>
      </c>
      <c r="I2054" t="s">
        <v>88</v>
      </c>
      <c r="J2054" t="s">
        <v>5831</v>
      </c>
      <c r="K2054" t="s">
        <v>5832</v>
      </c>
      <c r="L2054" s="1">
        <v>46049</v>
      </c>
      <c r="M2054" t="s">
        <v>43</v>
      </c>
      <c r="N2054" t="s">
        <v>1</v>
      </c>
      <c r="O2054" t="s">
        <v>44</v>
      </c>
      <c r="P2054" t="s">
        <v>1011</v>
      </c>
      <c r="Q2054" t="s">
        <v>1012</v>
      </c>
      <c r="R2054" s="2">
        <v>2600</v>
      </c>
      <c r="S2054" s="37">
        <f>Tabla1[[#This Row],[Valor total]]/'T.C.'!$B$2</f>
        <v>753.62318840579701</v>
      </c>
      <c r="T2054" t="s">
        <v>2</v>
      </c>
      <c r="U2054" t="s">
        <v>3</v>
      </c>
    </row>
    <row r="2055" spans="1:21" x14ac:dyDescent="0.25">
      <c r="A2055" t="s">
        <v>717</v>
      </c>
      <c r="B2055" t="str">
        <f>LEFT(Tabla1[[#This Row],[Organización compras]],2)</f>
        <v>PE</v>
      </c>
      <c r="C2055" t="s">
        <v>340</v>
      </c>
      <c r="D2055">
        <v>801</v>
      </c>
      <c r="E2055" t="str">
        <f>VLOOKUP(Tabla1[[#This Row],[Grupo de compras]],'Grupo compras'!$A$1:$B$115,2,FALSE)</f>
        <v>PE Center Manager</v>
      </c>
      <c r="F2055" t="s">
        <v>1233</v>
      </c>
      <c r="G2055" t="str">
        <f>LEFT(Tabla1[[#This Row],[Solicitud de pedido]],2)</f>
        <v>12</v>
      </c>
      <c r="H2055" t="s">
        <v>5833</v>
      </c>
      <c r="I2055" t="s">
        <v>88</v>
      </c>
      <c r="J2055" t="s">
        <v>5834</v>
      </c>
      <c r="K2055" t="s">
        <v>5835</v>
      </c>
      <c r="L2055" s="1">
        <v>46048</v>
      </c>
      <c r="M2055" t="s">
        <v>819</v>
      </c>
      <c r="N2055" t="s">
        <v>1</v>
      </c>
      <c r="O2055" t="s">
        <v>0</v>
      </c>
      <c r="P2055" t="s">
        <v>1011</v>
      </c>
      <c r="Q2055" t="s">
        <v>1012</v>
      </c>
      <c r="R2055" s="2">
        <v>2600</v>
      </c>
      <c r="S2055" s="37">
        <f>Tabla1[[#This Row],[Valor total]]/'T.C.'!$B$2</f>
        <v>753.62318840579701</v>
      </c>
      <c r="T2055" t="s">
        <v>2</v>
      </c>
      <c r="U2055" t="s">
        <v>3</v>
      </c>
    </row>
    <row r="2056" spans="1:21" x14ac:dyDescent="0.25">
      <c r="A2056" t="s">
        <v>377</v>
      </c>
      <c r="B2056" t="str">
        <f>LEFT(Tabla1[[#This Row],[Organización compras]],2)</f>
        <v>PE</v>
      </c>
      <c r="C2056" t="s">
        <v>340</v>
      </c>
      <c r="D2056">
        <v>802</v>
      </c>
      <c r="E2056" t="str">
        <f>VLOOKUP(Tabla1[[#This Row],[Grupo de compras]],'Grupo compras'!$A$1:$B$115,2,FALSE)</f>
        <v>PE Ops Mall</v>
      </c>
      <c r="F2056" t="s">
        <v>2881</v>
      </c>
      <c r="G2056" t="str">
        <f>LEFT(Tabla1[[#This Row],[Solicitud de pedido]],2)</f>
        <v>12</v>
      </c>
      <c r="H2056" t="s">
        <v>5836</v>
      </c>
      <c r="I2056" t="s">
        <v>88</v>
      </c>
      <c r="J2056" t="s">
        <v>5837</v>
      </c>
      <c r="K2056" t="s">
        <v>5838</v>
      </c>
      <c r="L2056" s="1">
        <v>46077</v>
      </c>
      <c r="M2056" t="s">
        <v>1340</v>
      </c>
      <c r="N2056" t="s">
        <v>1</v>
      </c>
      <c r="O2056" t="s">
        <v>0</v>
      </c>
      <c r="P2056" t="s">
        <v>2052</v>
      </c>
      <c r="Q2056" t="s">
        <v>2053</v>
      </c>
      <c r="R2056" s="2">
        <v>2600</v>
      </c>
      <c r="S2056" s="37">
        <f>Tabla1[[#This Row],[Valor total]]/'T.C.'!$B$2</f>
        <v>753.62318840579701</v>
      </c>
      <c r="T2056" t="s">
        <v>2</v>
      </c>
      <c r="U2056" t="s">
        <v>3</v>
      </c>
    </row>
    <row r="2057" spans="1:21" x14ac:dyDescent="0.25">
      <c r="A2057" t="s">
        <v>1079</v>
      </c>
      <c r="B2057" t="str">
        <f>LEFT(Tabla1[[#This Row],[Organización compras]],2)</f>
        <v>PE</v>
      </c>
      <c r="C2057" t="s">
        <v>681</v>
      </c>
      <c r="D2057">
        <v>802</v>
      </c>
      <c r="E2057" t="str">
        <f>VLOOKUP(Tabla1[[#This Row],[Grupo de compras]],'Grupo compras'!$A$1:$B$115,2,FALSE)</f>
        <v>PE Ops Mall</v>
      </c>
      <c r="F2057" t="s">
        <v>3394</v>
      </c>
      <c r="H2057" t="s">
        <v>5839</v>
      </c>
      <c r="I2057" t="s">
        <v>88</v>
      </c>
      <c r="J2057" t="s">
        <v>5840</v>
      </c>
      <c r="K2057" t="s">
        <v>5841</v>
      </c>
      <c r="L2057" s="1">
        <v>46092</v>
      </c>
      <c r="M2057" t="s">
        <v>3398</v>
      </c>
      <c r="N2057" t="s">
        <v>1</v>
      </c>
      <c r="O2057" t="s">
        <v>0</v>
      </c>
      <c r="P2057" t="s">
        <v>5842</v>
      </c>
      <c r="Q2057" t="s">
        <v>5843</v>
      </c>
      <c r="R2057" s="2">
        <v>2600</v>
      </c>
      <c r="S2057" s="37">
        <f>Tabla1[[#This Row],[Valor total]]/'T.C.'!$B$2</f>
        <v>753.62318840579701</v>
      </c>
      <c r="T2057" t="s">
        <v>2</v>
      </c>
      <c r="U2057" t="s">
        <v>3</v>
      </c>
    </row>
    <row r="2058" spans="1:21" x14ac:dyDescent="0.25">
      <c r="A2058" t="s">
        <v>1239</v>
      </c>
      <c r="B2058" t="str">
        <f>LEFT(Tabla1[[#This Row],[Organización compras]],2)</f>
        <v>PE</v>
      </c>
      <c r="C2058" t="s">
        <v>340</v>
      </c>
      <c r="D2058">
        <v>802</v>
      </c>
      <c r="E2058" t="str">
        <f>VLOOKUP(Tabla1[[#This Row],[Grupo de compras]],'Grupo compras'!$A$1:$B$115,2,FALSE)</f>
        <v>PE Ops Mall</v>
      </c>
      <c r="F2058" t="s">
        <v>3220</v>
      </c>
      <c r="H2058" t="s">
        <v>12217</v>
      </c>
      <c r="I2058" t="s">
        <v>88</v>
      </c>
      <c r="J2058" t="s">
        <v>12218</v>
      </c>
      <c r="K2058" t="s">
        <v>12219</v>
      </c>
      <c r="L2058" s="1">
        <v>46097</v>
      </c>
      <c r="M2058" t="s">
        <v>3220</v>
      </c>
      <c r="N2058" t="s">
        <v>1</v>
      </c>
      <c r="O2058" t="s">
        <v>0</v>
      </c>
      <c r="P2058" t="s">
        <v>2807</v>
      </c>
      <c r="Q2058" t="s">
        <v>2808</v>
      </c>
      <c r="R2058" s="2">
        <v>2600</v>
      </c>
      <c r="S2058" s="37">
        <f>Tabla1[[#This Row],[Valor total]]/'T.C.'!$B$2</f>
        <v>753.62318840579701</v>
      </c>
      <c r="T2058" t="s">
        <v>2</v>
      </c>
      <c r="U2058" t="s">
        <v>3</v>
      </c>
    </row>
    <row r="2059" spans="1:21" x14ac:dyDescent="0.25">
      <c r="A2059" t="s">
        <v>63</v>
      </c>
      <c r="B2059" t="str">
        <f>LEFT(Tabla1[[#This Row],[Organización compras]],2)</f>
        <v>CO</v>
      </c>
      <c r="C2059" t="s">
        <v>338</v>
      </c>
      <c r="D2059">
        <v>704</v>
      </c>
      <c r="E2059" t="str">
        <f>VLOOKUP(Tabla1[[#This Row],[Grupo de compras]],'Grupo compras'!$A$1:$B$115,2,FALSE)</f>
        <v>CO Mktg Mall</v>
      </c>
      <c r="F2059" t="s">
        <v>2725</v>
      </c>
      <c r="H2059" t="s">
        <v>12603</v>
      </c>
      <c r="I2059" t="s">
        <v>88</v>
      </c>
      <c r="J2059" t="s">
        <v>12604</v>
      </c>
      <c r="K2059" t="s">
        <v>12602</v>
      </c>
      <c r="L2059" s="1">
        <v>46099</v>
      </c>
      <c r="M2059" t="s">
        <v>6638</v>
      </c>
      <c r="N2059" t="s">
        <v>1</v>
      </c>
      <c r="O2059" t="s">
        <v>0</v>
      </c>
      <c r="P2059" t="s">
        <v>8763</v>
      </c>
      <c r="Q2059" t="s">
        <v>8764</v>
      </c>
      <c r="R2059" s="2">
        <v>2770000</v>
      </c>
      <c r="S2059" s="37">
        <f>Tabla1[[#This Row],[Valor total]]/'T.C.'!$B$5</f>
        <v>753.12669929309402</v>
      </c>
      <c r="T2059" t="s">
        <v>18</v>
      </c>
      <c r="U2059" t="s">
        <v>3</v>
      </c>
    </row>
    <row r="2060" spans="1:21" x14ac:dyDescent="0.25">
      <c r="A2060" t="s">
        <v>7</v>
      </c>
      <c r="B2060" t="str">
        <f>LEFT(Tabla1[[#This Row],[Organización compras]],2)</f>
        <v>CL</v>
      </c>
      <c r="C2060" t="s">
        <v>339</v>
      </c>
      <c r="D2060">
        <v>602</v>
      </c>
      <c r="E2060" t="str">
        <f>VLOOKUP(Tabla1[[#This Row],[Grupo de compras]],'Grupo compras'!$A$1:$B$115,2,FALSE)</f>
        <v>CL Ops Mall</v>
      </c>
      <c r="F2060" t="s">
        <v>869</v>
      </c>
      <c r="G2060" t="str">
        <f>LEFT(Tabla1[[#This Row],[Solicitud de pedido]],2)</f>
        <v>12</v>
      </c>
      <c r="H2060" t="s">
        <v>5844</v>
      </c>
      <c r="I2060" t="s">
        <v>88</v>
      </c>
      <c r="J2060" t="s">
        <v>5845</v>
      </c>
      <c r="K2060" t="s">
        <v>5846</v>
      </c>
      <c r="L2060" s="1">
        <v>46072</v>
      </c>
      <c r="M2060" t="s">
        <v>79</v>
      </c>
      <c r="N2060" t="s">
        <v>1</v>
      </c>
      <c r="O2060" t="s">
        <v>0</v>
      </c>
      <c r="P2060" t="s">
        <v>2151</v>
      </c>
      <c r="Q2060" t="s">
        <v>2152</v>
      </c>
      <c r="R2060" s="2">
        <v>18.07</v>
      </c>
      <c r="S2060" s="37">
        <f>Tabla1[[#This Row],[Valor total]]/'T.C.'!$B$4</f>
        <v>752.91666666666663</v>
      </c>
      <c r="T2060" t="s">
        <v>11</v>
      </c>
      <c r="U2060" t="s">
        <v>3</v>
      </c>
    </row>
    <row r="2061" spans="1:21" x14ac:dyDescent="0.25">
      <c r="A2061" t="s">
        <v>4178</v>
      </c>
      <c r="B2061" t="str">
        <f>LEFT(Tabla1[[#This Row],[Organización compras]],2)</f>
        <v>PE</v>
      </c>
      <c r="C2061" t="s">
        <v>340</v>
      </c>
      <c r="D2061">
        <v>802</v>
      </c>
      <c r="E2061" t="str">
        <f>VLOOKUP(Tabla1[[#This Row],[Grupo de compras]],'Grupo compras'!$A$1:$B$115,2,FALSE)</f>
        <v>PE Ops Mall</v>
      </c>
      <c r="F2061" t="s">
        <v>3636</v>
      </c>
      <c r="G2061" t="str">
        <f>LEFT(Tabla1[[#This Row],[Solicitud de pedido]],2)</f>
        <v>12</v>
      </c>
      <c r="H2061" t="s">
        <v>5847</v>
      </c>
      <c r="I2061" t="s">
        <v>88</v>
      </c>
      <c r="J2061" t="s">
        <v>5848</v>
      </c>
      <c r="K2061" t="s">
        <v>5849</v>
      </c>
      <c r="L2061" s="1">
        <v>46033</v>
      </c>
      <c r="M2061" t="s">
        <v>3155</v>
      </c>
      <c r="N2061" t="s">
        <v>1</v>
      </c>
      <c r="O2061" t="s">
        <v>2759</v>
      </c>
      <c r="P2061" t="s">
        <v>5850</v>
      </c>
      <c r="Q2061" t="s">
        <v>5851</v>
      </c>
      <c r="R2061" s="2">
        <v>2593</v>
      </c>
      <c r="S2061" s="37">
        <f>Tabla1[[#This Row],[Valor total]]/'T.C.'!$B$2</f>
        <v>751.59420289855063</v>
      </c>
      <c r="T2061" t="s">
        <v>2</v>
      </c>
      <c r="U2061" t="s">
        <v>3</v>
      </c>
    </row>
    <row r="2062" spans="1:21" x14ac:dyDescent="0.25">
      <c r="A2062" t="s">
        <v>7</v>
      </c>
      <c r="B2062" t="str">
        <f>LEFT(Tabla1[[#This Row],[Organización compras]],2)</f>
        <v>CL</v>
      </c>
      <c r="C2062" t="s">
        <v>339</v>
      </c>
      <c r="D2062">
        <v>602</v>
      </c>
      <c r="E2062" t="str">
        <f>VLOOKUP(Tabla1[[#This Row],[Grupo de compras]],'Grupo compras'!$A$1:$B$115,2,FALSE)</f>
        <v>CL Ops Mall</v>
      </c>
      <c r="F2062" t="s">
        <v>869</v>
      </c>
      <c r="G2062" t="str">
        <f>LEFT(Tabla1[[#This Row],[Solicitud de pedido]],2)</f>
        <v>12</v>
      </c>
      <c r="H2062" t="s">
        <v>5852</v>
      </c>
      <c r="I2062" t="s">
        <v>88</v>
      </c>
      <c r="J2062" t="s">
        <v>5853</v>
      </c>
      <c r="K2062" t="s">
        <v>5854</v>
      </c>
      <c r="L2062" s="1">
        <v>46071</v>
      </c>
      <c r="M2062" t="s">
        <v>79</v>
      </c>
      <c r="N2062" t="s">
        <v>1</v>
      </c>
      <c r="O2062" t="s">
        <v>0</v>
      </c>
      <c r="P2062" t="s">
        <v>2028</v>
      </c>
      <c r="Q2062" t="s">
        <v>2029</v>
      </c>
      <c r="R2062" s="2">
        <v>18</v>
      </c>
      <c r="S2062" s="37">
        <f>Tabla1[[#This Row],[Valor total]]/'T.C.'!$B$4</f>
        <v>750</v>
      </c>
      <c r="T2062" t="s">
        <v>11</v>
      </c>
      <c r="U2062" t="s">
        <v>3</v>
      </c>
    </row>
    <row r="2063" spans="1:21" x14ac:dyDescent="0.25">
      <c r="A2063" t="s">
        <v>50</v>
      </c>
      <c r="B2063" t="str">
        <f>LEFT(Tabla1[[#This Row],[Organización compras]],2)</f>
        <v>CL</v>
      </c>
      <c r="C2063" t="s">
        <v>339</v>
      </c>
      <c r="D2063">
        <v>602</v>
      </c>
      <c r="E2063" t="str">
        <f>VLOOKUP(Tabla1[[#This Row],[Grupo de compras]],'Grupo compras'!$A$1:$B$115,2,FALSE)</f>
        <v>CL Ops Mall</v>
      </c>
      <c r="F2063" t="s">
        <v>51</v>
      </c>
      <c r="G2063" t="str">
        <f>LEFT(Tabla1[[#This Row],[Solicitud de pedido]],2)</f>
        <v>12</v>
      </c>
      <c r="H2063" t="s">
        <v>5855</v>
      </c>
      <c r="I2063" t="s">
        <v>88</v>
      </c>
      <c r="J2063" t="s">
        <v>5856</v>
      </c>
      <c r="K2063" t="s">
        <v>5857</v>
      </c>
      <c r="L2063" s="1">
        <v>46070</v>
      </c>
      <c r="M2063" t="s">
        <v>52</v>
      </c>
      <c r="N2063" t="s">
        <v>1</v>
      </c>
      <c r="O2063" t="s">
        <v>0</v>
      </c>
      <c r="P2063" t="s">
        <v>2565</v>
      </c>
      <c r="Q2063" t="s">
        <v>2566</v>
      </c>
      <c r="R2063" s="2">
        <v>18</v>
      </c>
      <c r="S2063" s="37">
        <f>Tabla1[[#This Row],[Valor total]]/'T.C.'!$B$4</f>
        <v>750</v>
      </c>
      <c r="T2063" t="s">
        <v>11</v>
      </c>
      <c r="U2063" t="s">
        <v>3</v>
      </c>
    </row>
    <row r="2064" spans="1:21" x14ac:dyDescent="0.25">
      <c r="A2064" t="s">
        <v>50</v>
      </c>
      <c r="B2064" t="str">
        <f>LEFT(Tabla1[[#This Row],[Organización compras]],2)</f>
        <v>CL</v>
      </c>
      <c r="C2064" t="s">
        <v>339</v>
      </c>
      <c r="D2064">
        <v>602</v>
      </c>
      <c r="E2064" t="str">
        <f>VLOOKUP(Tabla1[[#This Row],[Grupo de compras]],'Grupo compras'!$A$1:$B$115,2,FALSE)</f>
        <v>CL Ops Mall</v>
      </c>
      <c r="F2064" t="s">
        <v>739</v>
      </c>
      <c r="G2064" t="str">
        <f>LEFT(Tabla1[[#This Row],[Solicitud de pedido]],2)</f>
        <v>12</v>
      </c>
      <c r="H2064" t="s">
        <v>5858</v>
      </c>
      <c r="I2064" t="s">
        <v>88</v>
      </c>
      <c r="J2064" t="s">
        <v>5859</v>
      </c>
      <c r="K2064" t="s">
        <v>5860</v>
      </c>
      <c r="L2064" s="1">
        <v>46070</v>
      </c>
      <c r="M2064" t="s">
        <v>52</v>
      </c>
      <c r="N2064" t="s">
        <v>1</v>
      </c>
      <c r="O2064" t="s">
        <v>0</v>
      </c>
      <c r="P2064" t="s">
        <v>2565</v>
      </c>
      <c r="Q2064" t="s">
        <v>2566</v>
      </c>
      <c r="R2064" s="2">
        <v>18</v>
      </c>
      <c r="S2064" s="37">
        <f>Tabla1[[#This Row],[Valor total]]/'T.C.'!$B$4</f>
        <v>750</v>
      </c>
      <c r="T2064" t="s">
        <v>11</v>
      </c>
      <c r="U2064" t="s">
        <v>3</v>
      </c>
    </row>
    <row r="2065" spans="1:21" x14ac:dyDescent="0.25">
      <c r="A2065" t="s">
        <v>4</v>
      </c>
      <c r="B2065" t="str">
        <f>LEFT(Tabla1[[#This Row],[Organización compras]],2)</f>
        <v>CL</v>
      </c>
      <c r="C2065" t="s">
        <v>339</v>
      </c>
      <c r="D2065">
        <v>622</v>
      </c>
      <c r="E2065" t="str">
        <f>VLOOKUP(Tabla1[[#This Row],[Grupo de compras]],'Grupo compras'!$A$1:$B$115,2,FALSE)</f>
        <v>CL Arq Mall</v>
      </c>
      <c r="F2065" t="s">
        <v>3473</v>
      </c>
      <c r="G2065" t="str">
        <f>LEFT(Tabla1[[#This Row],[Solicitud de pedido]],2)</f>
        <v>13</v>
      </c>
      <c r="H2065" t="s">
        <v>5861</v>
      </c>
      <c r="I2065" t="s">
        <v>88</v>
      </c>
      <c r="J2065" t="s">
        <v>5862</v>
      </c>
      <c r="K2065" t="s">
        <v>5863</v>
      </c>
      <c r="L2065" s="1">
        <v>46050</v>
      </c>
      <c r="M2065" t="s">
        <v>15</v>
      </c>
      <c r="N2065" t="s">
        <v>45</v>
      </c>
      <c r="O2065" t="s">
        <v>0</v>
      </c>
      <c r="P2065" t="s">
        <v>3477</v>
      </c>
      <c r="Q2065" t="s">
        <v>3478</v>
      </c>
      <c r="R2065" s="2">
        <v>18</v>
      </c>
      <c r="S2065" s="37">
        <f>Tabla1[[#This Row],[Valor total]]/'T.C.'!$B$4</f>
        <v>750</v>
      </c>
      <c r="T2065" t="s">
        <v>11</v>
      </c>
      <c r="U2065" t="s">
        <v>3</v>
      </c>
    </row>
    <row r="2066" spans="1:21" x14ac:dyDescent="0.25">
      <c r="A2066" t="s">
        <v>2453</v>
      </c>
      <c r="B2066" t="str">
        <f>LEFT(Tabla1[[#This Row],[Organización compras]],2)</f>
        <v>PE</v>
      </c>
      <c r="C2066" t="s">
        <v>681</v>
      </c>
      <c r="D2066">
        <v>804</v>
      </c>
      <c r="E2066" t="str">
        <f>VLOOKUP(Tabla1[[#This Row],[Grupo de compras]],'Grupo compras'!$A$1:$B$115,2,FALSE)</f>
        <v>PE Marketing Mall</v>
      </c>
      <c r="F2066" t="s">
        <v>2857</v>
      </c>
      <c r="H2066" t="s">
        <v>12926</v>
      </c>
      <c r="I2066" t="s">
        <v>88</v>
      </c>
      <c r="J2066" t="s">
        <v>12927</v>
      </c>
      <c r="K2066" t="s">
        <v>12928</v>
      </c>
      <c r="L2066" s="1">
        <v>46100</v>
      </c>
      <c r="M2066" t="s">
        <v>400</v>
      </c>
      <c r="N2066" t="s">
        <v>1</v>
      </c>
      <c r="O2066" t="s">
        <v>0</v>
      </c>
      <c r="P2066" t="s">
        <v>1237</v>
      </c>
      <c r="Q2066" t="s">
        <v>1238</v>
      </c>
      <c r="R2066" s="2">
        <v>2585.4499999999998</v>
      </c>
      <c r="S2066" s="37">
        <f>Tabla1[[#This Row],[Valor total]]/'T.C.'!$B$2</f>
        <v>749.40579710144914</v>
      </c>
      <c r="T2066" t="s">
        <v>2</v>
      </c>
      <c r="U2066" t="s">
        <v>3</v>
      </c>
    </row>
    <row r="2067" spans="1:21" x14ac:dyDescent="0.25">
      <c r="A2067" t="s">
        <v>1498</v>
      </c>
      <c r="B2067" t="str">
        <f>LEFT(Tabla1[[#This Row],[Organización compras]],2)</f>
        <v>PE</v>
      </c>
      <c r="C2067" t="s">
        <v>340</v>
      </c>
      <c r="D2067">
        <v>803</v>
      </c>
      <c r="E2067" t="str">
        <f>VLOOKUP(Tabla1[[#This Row],[Grupo de compras]],'Grupo compras'!$A$1:$B$115,2,FALSE)</f>
        <v>PE Ops Out/Strips</v>
      </c>
      <c r="F2067" t="s">
        <v>926</v>
      </c>
      <c r="G2067" t="str">
        <f>LEFT(Tabla1[[#This Row],[Solicitud de pedido]],2)</f>
        <v>12</v>
      </c>
      <c r="H2067" t="s">
        <v>5864</v>
      </c>
      <c r="I2067" t="s">
        <v>88</v>
      </c>
      <c r="J2067" t="s">
        <v>5865</v>
      </c>
      <c r="K2067" t="s">
        <v>5866</v>
      </c>
      <c r="L2067" s="1">
        <v>46038</v>
      </c>
      <c r="M2067" t="s">
        <v>930</v>
      </c>
      <c r="N2067" t="s">
        <v>1</v>
      </c>
      <c r="O2067" t="s">
        <v>0</v>
      </c>
      <c r="P2067" t="s">
        <v>4818</v>
      </c>
      <c r="Q2067" t="s">
        <v>4819</v>
      </c>
      <c r="R2067" s="2">
        <v>2580</v>
      </c>
      <c r="S2067" s="37">
        <f>Tabla1[[#This Row],[Valor total]]/'T.C.'!$B$2</f>
        <v>747.82608695652175</v>
      </c>
      <c r="T2067" t="s">
        <v>2</v>
      </c>
      <c r="U2067" t="s">
        <v>3</v>
      </c>
    </row>
    <row r="2068" spans="1:21" x14ac:dyDescent="0.25">
      <c r="A2068" t="s">
        <v>717</v>
      </c>
      <c r="B2068" t="str">
        <f>LEFT(Tabla1[[#This Row],[Organización compras]],2)</f>
        <v>PE</v>
      </c>
      <c r="C2068" t="s">
        <v>340</v>
      </c>
      <c r="D2068">
        <v>801</v>
      </c>
      <c r="E2068" t="str">
        <f>VLOOKUP(Tabla1[[#This Row],[Grupo de compras]],'Grupo compras'!$A$1:$B$115,2,FALSE)</f>
        <v>PE Center Manager</v>
      </c>
      <c r="F2068" t="s">
        <v>1233</v>
      </c>
      <c r="G2068" t="str">
        <f>LEFT(Tabla1[[#This Row],[Solicitud de pedido]],2)</f>
        <v>12</v>
      </c>
      <c r="H2068" t="s">
        <v>5867</v>
      </c>
      <c r="I2068" t="s">
        <v>88</v>
      </c>
      <c r="J2068" t="s">
        <v>5868</v>
      </c>
      <c r="K2068" t="s">
        <v>5869</v>
      </c>
      <c r="L2068" s="1">
        <v>46045</v>
      </c>
      <c r="M2068" t="s">
        <v>819</v>
      </c>
      <c r="N2068" t="s">
        <v>1</v>
      </c>
      <c r="O2068" t="s">
        <v>0</v>
      </c>
      <c r="P2068" t="s">
        <v>931</v>
      </c>
      <c r="Q2068" t="s">
        <v>932</v>
      </c>
      <c r="R2068" s="2">
        <v>2580</v>
      </c>
      <c r="S2068" s="37">
        <f>Tabla1[[#This Row],[Valor total]]/'T.C.'!$B$2</f>
        <v>747.82608695652175</v>
      </c>
      <c r="T2068" t="s">
        <v>2</v>
      </c>
      <c r="U2068" t="s">
        <v>3</v>
      </c>
    </row>
    <row r="2069" spans="1:21" x14ac:dyDescent="0.25">
      <c r="A2069" t="s">
        <v>1498</v>
      </c>
      <c r="B2069" t="str">
        <f>LEFT(Tabla1[[#This Row],[Organización compras]],2)</f>
        <v>PE</v>
      </c>
      <c r="C2069" t="s">
        <v>340</v>
      </c>
      <c r="D2069">
        <v>803</v>
      </c>
      <c r="E2069" t="str">
        <f>VLOOKUP(Tabla1[[#This Row],[Grupo de compras]],'Grupo compras'!$A$1:$B$115,2,FALSE)</f>
        <v>PE Ops Out/Strips</v>
      </c>
      <c r="F2069" t="s">
        <v>926</v>
      </c>
      <c r="G2069" t="str">
        <f>LEFT(Tabla1[[#This Row],[Solicitud de pedido]],2)</f>
        <v>12</v>
      </c>
      <c r="H2069" t="s">
        <v>5870</v>
      </c>
      <c r="I2069" t="s">
        <v>88</v>
      </c>
      <c r="J2069" t="s">
        <v>5871</v>
      </c>
      <c r="K2069" t="s">
        <v>5872</v>
      </c>
      <c r="L2069" s="1">
        <v>46044</v>
      </c>
      <c r="M2069" t="s">
        <v>930</v>
      </c>
      <c r="N2069" t="s">
        <v>1</v>
      </c>
      <c r="O2069" t="s">
        <v>0</v>
      </c>
      <c r="P2069" t="s">
        <v>2820</v>
      </c>
      <c r="Q2069" t="s">
        <v>2821</v>
      </c>
      <c r="R2069" s="2">
        <v>2575</v>
      </c>
      <c r="S2069" s="37">
        <f>Tabla1[[#This Row],[Valor total]]/'T.C.'!$B$2</f>
        <v>746.37681159420288</v>
      </c>
      <c r="T2069" t="s">
        <v>2</v>
      </c>
      <c r="U2069" t="s">
        <v>3</v>
      </c>
    </row>
    <row r="2070" spans="1:21" x14ac:dyDescent="0.25">
      <c r="A2070" t="s">
        <v>1498</v>
      </c>
      <c r="B2070" t="str">
        <f>LEFT(Tabla1[[#This Row],[Organización compras]],2)</f>
        <v>PE</v>
      </c>
      <c r="C2070" t="s">
        <v>340</v>
      </c>
      <c r="D2070">
        <v>803</v>
      </c>
      <c r="E2070" t="str">
        <f>VLOOKUP(Tabla1[[#This Row],[Grupo de compras]],'Grupo compras'!$A$1:$B$115,2,FALSE)</f>
        <v>PE Ops Out/Strips</v>
      </c>
      <c r="F2070" t="s">
        <v>926</v>
      </c>
      <c r="G2070" t="str">
        <f>LEFT(Tabla1[[#This Row],[Solicitud de pedido]],2)</f>
        <v>12</v>
      </c>
      <c r="H2070" t="s">
        <v>5873</v>
      </c>
      <c r="I2070" t="s">
        <v>88</v>
      </c>
      <c r="J2070" t="s">
        <v>5874</v>
      </c>
      <c r="K2070" t="s">
        <v>5875</v>
      </c>
      <c r="L2070" s="1">
        <v>46070</v>
      </c>
      <c r="M2070" t="s">
        <v>930</v>
      </c>
      <c r="N2070" t="s">
        <v>1</v>
      </c>
      <c r="O2070" t="s">
        <v>0</v>
      </c>
      <c r="P2070" t="s">
        <v>2820</v>
      </c>
      <c r="Q2070" t="s">
        <v>2821</v>
      </c>
      <c r="R2070" s="2">
        <v>2575</v>
      </c>
      <c r="S2070" s="37">
        <f>Tabla1[[#This Row],[Valor total]]/'T.C.'!$B$2</f>
        <v>746.37681159420288</v>
      </c>
      <c r="T2070" t="s">
        <v>2</v>
      </c>
      <c r="U2070" t="s">
        <v>3</v>
      </c>
    </row>
    <row r="2071" spans="1:21" x14ac:dyDescent="0.25">
      <c r="A2071" t="s">
        <v>1498</v>
      </c>
      <c r="B2071" t="str">
        <f>LEFT(Tabla1[[#This Row],[Organización compras]],2)</f>
        <v>PE</v>
      </c>
      <c r="C2071" t="s">
        <v>340</v>
      </c>
      <c r="D2071">
        <v>803</v>
      </c>
      <c r="E2071" t="str">
        <f>VLOOKUP(Tabla1[[#This Row],[Grupo de compras]],'Grupo compras'!$A$1:$B$115,2,FALSE)</f>
        <v>PE Ops Out/Strips</v>
      </c>
      <c r="F2071" t="s">
        <v>926</v>
      </c>
      <c r="H2071" t="s">
        <v>12655</v>
      </c>
      <c r="I2071" t="s">
        <v>88</v>
      </c>
      <c r="J2071" t="s">
        <v>12656</v>
      </c>
      <c r="K2071" t="s">
        <v>12657</v>
      </c>
      <c r="L2071" s="1">
        <v>46098</v>
      </c>
      <c r="M2071" t="s">
        <v>930</v>
      </c>
      <c r="N2071" t="s">
        <v>1</v>
      </c>
      <c r="O2071" t="s">
        <v>0</v>
      </c>
      <c r="P2071" t="s">
        <v>2820</v>
      </c>
      <c r="Q2071" t="s">
        <v>2821</v>
      </c>
      <c r="R2071" s="2">
        <v>2575</v>
      </c>
      <c r="S2071" s="37">
        <f>Tabla1[[#This Row],[Valor total]]/'T.C.'!$B$2</f>
        <v>746.37681159420288</v>
      </c>
      <c r="T2071" t="s">
        <v>2</v>
      </c>
      <c r="U2071" t="s">
        <v>3</v>
      </c>
    </row>
    <row r="2072" spans="1:21" x14ac:dyDescent="0.25">
      <c r="A2072" t="s">
        <v>1239</v>
      </c>
      <c r="B2072" t="str">
        <f>LEFT(Tabla1[[#This Row],[Organización compras]],2)</f>
        <v>PE</v>
      </c>
      <c r="C2072" t="s">
        <v>340</v>
      </c>
      <c r="D2072">
        <v>802</v>
      </c>
      <c r="E2072" t="str">
        <f>VLOOKUP(Tabla1[[#This Row],[Grupo de compras]],'Grupo compras'!$A$1:$B$115,2,FALSE)</f>
        <v>PE Ops Mall</v>
      </c>
      <c r="F2072" t="s">
        <v>376</v>
      </c>
      <c r="G2072" t="str">
        <f>LEFT(Tabla1[[#This Row],[Solicitud de pedido]],2)</f>
        <v>12</v>
      </c>
      <c r="H2072" t="s">
        <v>5876</v>
      </c>
      <c r="I2072" t="s">
        <v>88</v>
      </c>
      <c r="J2072" t="s">
        <v>5877</v>
      </c>
      <c r="K2072" t="s">
        <v>5878</v>
      </c>
      <c r="L2072" s="1">
        <v>46078</v>
      </c>
      <c r="M2072" t="s">
        <v>400</v>
      </c>
      <c r="N2072" t="s">
        <v>1</v>
      </c>
      <c r="O2072" t="s">
        <v>5</v>
      </c>
      <c r="P2072" t="s">
        <v>68</v>
      </c>
      <c r="Q2072" t="s">
        <v>69</v>
      </c>
      <c r="R2072" s="2">
        <v>2570</v>
      </c>
      <c r="S2072" s="37">
        <f>Tabla1[[#This Row],[Valor total]]/'T.C.'!$B$2</f>
        <v>744.92753623188401</v>
      </c>
      <c r="T2072" t="s">
        <v>2</v>
      </c>
      <c r="U2072" t="s">
        <v>3</v>
      </c>
    </row>
    <row r="2073" spans="1:21" x14ac:dyDescent="0.25">
      <c r="A2073" t="s">
        <v>7</v>
      </c>
      <c r="B2073" t="str">
        <f>LEFT(Tabla1[[#This Row],[Organización compras]],2)</f>
        <v>CL</v>
      </c>
      <c r="C2073" t="s">
        <v>339</v>
      </c>
      <c r="D2073">
        <v>914</v>
      </c>
      <c r="E2073" t="str">
        <f>VLOOKUP(Tabla1[[#This Row],[Grupo de compras]],'Grupo compras'!$A$1:$B$115,2,FALSE)</f>
        <v>Corp Explo. TI</v>
      </c>
      <c r="F2073" t="s">
        <v>8</v>
      </c>
      <c r="G2073" t="str">
        <f>LEFT(Tabla1[[#This Row],[Solicitud de pedido]],2)</f>
        <v>12</v>
      </c>
      <c r="H2073" t="s">
        <v>5879</v>
      </c>
      <c r="I2073" t="s">
        <v>88</v>
      </c>
      <c r="J2073" t="s">
        <v>5880</v>
      </c>
      <c r="K2073" t="s">
        <v>5881</v>
      </c>
      <c r="L2073" s="1">
        <v>46044</v>
      </c>
      <c r="M2073" t="s">
        <v>8</v>
      </c>
      <c r="N2073" t="s">
        <v>1</v>
      </c>
      <c r="O2073" t="s">
        <v>5</v>
      </c>
      <c r="P2073" t="s">
        <v>4008</v>
      </c>
      <c r="Q2073" t="s">
        <v>4009</v>
      </c>
      <c r="R2073" s="2">
        <v>689328</v>
      </c>
      <c r="S2073" s="37">
        <f>Tabla1[[#This Row],[Valor total]]/'T.C.'!$B$3</f>
        <v>744.47096432775697</v>
      </c>
      <c r="T2073" t="s">
        <v>6</v>
      </c>
      <c r="U2073" t="s">
        <v>3</v>
      </c>
    </row>
    <row r="2074" spans="1:21" x14ac:dyDescent="0.25">
      <c r="A2074" t="s">
        <v>7</v>
      </c>
      <c r="B2074" t="str">
        <f>LEFT(Tabla1[[#This Row],[Organización compras]],2)</f>
        <v>CL</v>
      </c>
      <c r="C2074" t="s">
        <v>339</v>
      </c>
      <c r="D2074">
        <v>614</v>
      </c>
      <c r="E2074" t="str">
        <f>VLOOKUP(Tabla1[[#This Row],[Grupo de compras]],'Grupo compras'!$A$1:$B$115,2,FALSE)</f>
        <v>CL Explotación TI</v>
      </c>
      <c r="F2074" t="s">
        <v>8</v>
      </c>
      <c r="G2074" t="str">
        <f>LEFT(Tabla1[[#This Row],[Solicitud de pedido]],2)</f>
        <v>12</v>
      </c>
      <c r="H2074" t="s">
        <v>5882</v>
      </c>
      <c r="I2074" t="s">
        <v>88</v>
      </c>
      <c r="J2074" t="s">
        <v>5883</v>
      </c>
      <c r="K2074" t="s">
        <v>5884</v>
      </c>
      <c r="L2074" s="1">
        <v>46049</v>
      </c>
      <c r="M2074" t="s">
        <v>8</v>
      </c>
      <c r="N2074" t="s">
        <v>1</v>
      </c>
      <c r="O2074" t="s">
        <v>5</v>
      </c>
      <c r="P2074" t="s">
        <v>4008</v>
      </c>
      <c r="Q2074" t="s">
        <v>4009</v>
      </c>
      <c r="R2074" s="2">
        <v>689328</v>
      </c>
      <c r="S2074" s="37">
        <f>Tabla1[[#This Row],[Valor total]]/'T.C.'!$B$3</f>
        <v>744.47096432775697</v>
      </c>
      <c r="T2074" t="s">
        <v>6</v>
      </c>
      <c r="U2074" t="s">
        <v>3</v>
      </c>
    </row>
    <row r="2075" spans="1:21" x14ac:dyDescent="0.25">
      <c r="A2075" t="s">
        <v>7</v>
      </c>
      <c r="B2075" t="str">
        <f>LEFT(Tabla1[[#This Row],[Organización compras]],2)</f>
        <v>CL</v>
      </c>
      <c r="C2075" t="s">
        <v>339</v>
      </c>
      <c r="D2075">
        <v>614</v>
      </c>
      <c r="E2075" t="str">
        <f>VLOOKUP(Tabla1[[#This Row],[Grupo de compras]],'Grupo compras'!$A$1:$B$115,2,FALSE)</f>
        <v>CL Explotación TI</v>
      </c>
      <c r="F2075" t="s">
        <v>8</v>
      </c>
      <c r="G2075" t="str">
        <f>LEFT(Tabla1[[#This Row],[Solicitud de pedido]],2)</f>
        <v>12</v>
      </c>
      <c r="H2075" t="s">
        <v>5885</v>
      </c>
      <c r="I2075" t="s">
        <v>88</v>
      </c>
      <c r="J2075" t="s">
        <v>5886</v>
      </c>
      <c r="K2075" t="s">
        <v>5887</v>
      </c>
      <c r="L2075" s="1">
        <v>46049</v>
      </c>
      <c r="M2075" t="s">
        <v>8</v>
      </c>
      <c r="N2075" t="s">
        <v>1</v>
      </c>
      <c r="O2075" t="s">
        <v>5</v>
      </c>
      <c r="P2075" t="s">
        <v>4008</v>
      </c>
      <c r="Q2075" t="s">
        <v>4009</v>
      </c>
      <c r="R2075" s="2">
        <v>689328</v>
      </c>
      <c r="S2075" s="37">
        <f>Tabla1[[#This Row],[Valor total]]/'T.C.'!$B$3</f>
        <v>744.47096432775697</v>
      </c>
      <c r="T2075" t="s">
        <v>6</v>
      </c>
      <c r="U2075" t="s">
        <v>3</v>
      </c>
    </row>
    <row r="2076" spans="1:21" x14ac:dyDescent="0.25">
      <c r="A2076" t="s">
        <v>7</v>
      </c>
      <c r="B2076" t="str">
        <f>LEFT(Tabla1[[#This Row],[Organización compras]],2)</f>
        <v>CL</v>
      </c>
      <c r="C2076" t="s">
        <v>339</v>
      </c>
      <c r="D2076">
        <v>602</v>
      </c>
      <c r="E2076" t="str">
        <f>VLOOKUP(Tabla1[[#This Row],[Grupo de compras]],'Grupo compras'!$A$1:$B$115,2,FALSE)</f>
        <v>CL Ops Mall</v>
      </c>
      <c r="F2076" t="s">
        <v>869</v>
      </c>
      <c r="G2076" t="str">
        <f>LEFT(Tabla1[[#This Row],[Solicitud de pedido]],2)</f>
        <v>12</v>
      </c>
      <c r="H2076" t="s">
        <v>5888</v>
      </c>
      <c r="I2076" t="s">
        <v>88</v>
      </c>
      <c r="J2076" t="s">
        <v>5889</v>
      </c>
      <c r="K2076" t="s">
        <v>5890</v>
      </c>
      <c r="L2076" s="1">
        <v>46066</v>
      </c>
      <c r="M2076" t="s">
        <v>79</v>
      </c>
      <c r="N2076" t="s">
        <v>1</v>
      </c>
      <c r="O2076" t="s">
        <v>0</v>
      </c>
      <c r="P2076" t="s">
        <v>72</v>
      </c>
      <c r="Q2076" t="s">
        <v>73</v>
      </c>
      <c r="R2076" s="2">
        <v>688626</v>
      </c>
      <c r="S2076" s="37">
        <f>Tabla1[[#This Row],[Valor total]]/'T.C.'!$B$3</f>
        <v>743.71280766364634</v>
      </c>
      <c r="T2076" t="s">
        <v>6</v>
      </c>
      <c r="U2076" t="s">
        <v>3</v>
      </c>
    </row>
    <row r="2077" spans="1:21" x14ac:dyDescent="0.25">
      <c r="A2077" t="s">
        <v>17</v>
      </c>
      <c r="B2077" t="str">
        <f>LEFT(Tabla1[[#This Row],[Organización compras]],2)</f>
        <v>CO</v>
      </c>
      <c r="C2077" t="s">
        <v>338</v>
      </c>
      <c r="D2077">
        <v>711</v>
      </c>
      <c r="E2077" t="str">
        <f>VLOOKUP(Tabla1[[#This Row],[Grupo de compras]],'Grupo compras'!$A$1:$B$115,2,FALSE)</f>
        <v>CO A.Finanzas</v>
      </c>
      <c r="F2077" t="s">
        <v>4709</v>
      </c>
      <c r="G2077" t="str">
        <f>LEFT(Tabla1[[#This Row],[Solicitud de pedido]],2)</f>
        <v>12</v>
      </c>
      <c r="H2077" t="s">
        <v>5891</v>
      </c>
      <c r="I2077" t="s">
        <v>88</v>
      </c>
      <c r="J2077" t="s">
        <v>5892</v>
      </c>
      <c r="K2077" t="s">
        <v>5893</v>
      </c>
      <c r="L2077" s="1">
        <v>46066</v>
      </c>
      <c r="M2077" t="s">
        <v>4713</v>
      </c>
      <c r="N2077" t="s">
        <v>1</v>
      </c>
      <c r="O2077" t="s">
        <v>0</v>
      </c>
      <c r="P2077" t="s">
        <v>5894</v>
      </c>
      <c r="Q2077" t="s">
        <v>5895</v>
      </c>
      <c r="R2077" s="2">
        <v>2730731</v>
      </c>
      <c r="S2077" s="37">
        <f>Tabla1[[#This Row],[Valor total]]/'T.C.'!$B$5</f>
        <v>742.44997281131054</v>
      </c>
      <c r="T2077" t="s">
        <v>18</v>
      </c>
      <c r="U2077" t="s">
        <v>3</v>
      </c>
    </row>
    <row r="2078" spans="1:21" x14ac:dyDescent="0.25">
      <c r="A2078" t="s">
        <v>17</v>
      </c>
      <c r="B2078" t="str">
        <f>LEFT(Tabla1[[#This Row],[Organización compras]],2)</f>
        <v>CO</v>
      </c>
      <c r="C2078" t="s">
        <v>338</v>
      </c>
      <c r="D2078">
        <v>711</v>
      </c>
      <c r="E2078" t="str">
        <f>VLOOKUP(Tabla1[[#This Row],[Grupo de compras]],'Grupo compras'!$A$1:$B$115,2,FALSE)</f>
        <v>CO A.Finanzas</v>
      </c>
      <c r="F2078" t="s">
        <v>4709</v>
      </c>
      <c r="G2078" t="str">
        <f>LEFT(Tabla1[[#This Row],[Solicitud de pedido]],2)</f>
        <v>12</v>
      </c>
      <c r="H2078" t="s">
        <v>5896</v>
      </c>
      <c r="I2078" t="s">
        <v>88</v>
      </c>
      <c r="J2078" t="s">
        <v>5897</v>
      </c>
      <c r="K2078" t="s">
        <v>5898</v>
      </c>
      <c r="L2078" s="1">
        <v>46091</v>
      </c>
      <c r="M2078" t="s">
        <v>4713</v>
      </c>
      <c r="N2078" t="s">
        <v>1</v>
      </c>
      <c r="O2078" t="s">
        <v>0</v>
      </c>
      <c r="P2078" t="s">
        <v>5899</v>
      </c>
      <c r="Q2078" t="s">
        <v>5900</v>
      </c>
      <c r="R2078" s="2">
        <v>2730000</v>
      </c>
      <c r="S2078" s="37">
        <f>Tabla1[[#This Row],[Valor total]]/'T.C.'!$B$5</f>
        <v>742.25122349102776</v>
      </c>
      <c r="T2078" t="s">
        <v>18</v>
      </c>
      <c r="U2078" t="s">
        <v>3</v>
      </c>
    </row>
    <row r="2079" spans="1:21" x14ac:dyDescent="0.25">
      <c r="A2079" t="s">
        <v>1498</v>
      </c>
      <c r="B2079" t="str">
        <f>LEFT(Tabla1[[#This Row],[Organización compras]],2)</f>
        <v>PE</v>
      </c>
      <c r="C2079" t="s">
        <v>340</v>
      </c>
      <c r="D2079">
        <v>803</v>
      </c>
      <c r="E2079" t="str">
        <f>VLOOKUP(Tabla1[[#This Row],[Grupo de compras]],'Grupo compras'!$A$1:$B$115,2,FALSE)</f>
        <v>PE Ops Out/Strips</v>
      </c>
      <c r="F2079" t="s">
        <v>926</v>
      </c>
      <c r="G2079" t="str">
        <f>LEFT(Tabla1[[#This Row],[Solicitud de pedido]],2)</f>
        <v>12</v>
      </c>
      <c r="H2079" t="s">
        <v>5901</v>
      </c>
      <c r="I2079" t="s">
        <v>88</v>
      </c>
      <c r="J2079" t="s">
        <v>5902</v>
      </c>
      <c r="K2079" t="s">
        <v>5903</v>
      </c>
      <c r="L2079" s="1">
        <v>46037</v>
      </c>
      <c r="M2079" t="s">
        <v>930</v>
      </c>
      <c r="N2079" t="s">
        <v>1</v>
      </c>
      <c r="O2079" t="s">
        <v>0</v>
      </c>
      <c r="P2079" t="s">
        <v>5006</v>
      </c>
      <c r="Q2079" t="s">
        <v>5007</v>
      </c>
      <c r="R2079" s="2">
        <v>2560</v>
      </c>
      <c r="S2079" s="37">
        <f>Tabla1[[#This Row],[Valor total]]/'T.C.'!$B$2</f>
        <v>742.02898550724638</v>
      </c>
      <c r="T2079" t="s">
        <v>2</v>
      </c>
      <c r="U2079" t="s">
        <v>3</v>
      </c>
    </row>
    <row r="2080" spans="1:21" x14ac:dyDescent="0.25">
      <c r="A2080" t="s">
        <v>1498</v>
      </c>
      <c r="B2080" t="str">
        <f>LEFT(Tabla1[[#This Row],[Organización compras]],2)</f>
        <v>PE</v>
      </c>
      <c r="C2080" t="s">
        <v>340</v>
      </c>
      <c r="D2080">
        <v>803</v>
      </c>
      <c r="E2080" t="str">
        <f>VLOOKUP(Tabla1[[#This Row],[Grupo de compras]],'Grupo compras'!$A$1:$B$115,2,FALSE)</f>
        <v>PE Ops Out/Strips</v>
      </c>
      <c r="F2080" t="s">
        <v>926</v>
      </c>
      <c r="G2080" t="str">
        <f>LEFT(Tabla1[[#This Row],[Solicitud de pedido]],2)</f>
        <v>12</v>
      </c>
      <c r="H2080" t="s">
        <v>5904</v>
      </c>
      <c r="I2080" t="s">
        <v>88</v>
      </c>
      <c r="J2080" t="s">
        <v>5905</v>
      </c>
      <c r="K2080" t="s">
        <v>5906</v>
      </c>
      <c r="L2080" s="1">
        <v>46084</v>
      </c>
      <c r="M2080" t="s">
        <v>930</v>
      </c>
      <c r="N2080" t="s">
        <v>1</v>
      </c>
      <c r="O2080" t="s">
        <v>0</v>
      </c>
      <c r="P2080" t="s">
        <v>5006</v>
      </c>
      <c r="Q2080" t="s">
        <v>5007</v>
      </c>
      <c r="R2080" s="2">
        <v>2560</v>
      </c>
      <c r="S2080" s="37">
        <f>Tabla1[[#This Row],[Valor total]]/'T.C.'!$B$2</f>
        <v>742.02898550724638</v>
      </c>
      <c r="T2080" t="s">
        <v>2</v>
      </c>
      <c r="U2080" t="s">
        <v>3</v>
      </c>
    </row>
    <row r="2081" spans="1:21" x14ac:dyDescent="0.25">
      <c r="A2081" t="s">
        <v>19</v>
      </c>
      <c r="B2081" t="str">
        <f>LEFT(Tabla1[[#This Row],[Organización compras]],2)</f>
        <v>CL</v>
      </c>
      <c r="C2081" t="s">
        <v>339</v>
      </c>
      <c r="D2081">
        <v>602</v>
      </c>
      <c r="E2081" t="str">
        <f>VLOOKUP(Tabla1[[#This Row],[Grupo de compras]],'Grupo compras'!$A$1:$B$115,2,FALSE)</f>
        <v>CL Ops Mall</v>
      </c>
      <c r="F2081" t="s">
        <v>20</v>
      </c>
      <c r="G2081" t="str">
        <f>LEFT(Tabla1[[#This Row],[Solicitud de pedido]],2)</f>
        <v>12</v>
      </c>
      <c r="H2081" t="s">
        <v>5907</v>
      </c>
      <c r="I2081" t="s">
        <v>88</v>
      </c>
      <c r="J2081" t="s">
        <v>5908</v>
      </c>
      <c r="K2081" t="s">
        <v>5909</v>
      </c>
      <c r="L2081" s="1">
        <v>46066</v>
      </c>
      <c r="M2081" t="s">
        <v>21</v>
      </c>
      <c r="N2081" t="s">
        <v>1</v>
      </c>
      <c r="O2081" t="s">
        <v>0</v>
      </c>
      <c r="P2081" t="s">
        <v>22</v>
      </c>
      <c r="Q2081" t="s">
        <v>23</v>
      </c>
      <c r="R2081" s="2">
        <v>685000</v>
      </c>
      <c r="S2081" s="37">
        <f>Tabla1[[#This Row],[Valor total]]/'T.C.'!$B$3</f>
        <v>739.7967448943225</v>
      </c>
      <c r="T2081" t="s">
        <v>6</v>
      </c>
      <c r="U2081" t="s">
        <v>3</v>
      </c>
    </row>
    <row r="2082" spans="1:21" x14ac:dyDescent="0.25">
      <c r="A2082" t="s">
        <v>2783</v>
      </c>
      <c r="B2082" t="str">
        <f>LEFT(Tabla1[[#This Row],[Organización compras]],2)</f>
        <v>PE</v>
      </c>
      <c r="C2082" t="s">
        <v>681</v>
      </c>
      <c r="D2082">
        <v>802</v>
      </c>
      <c r="E2082" t="str">
        <f>VLOOKUP(Tabla1[[#This Row],[Grupo de compras]],'Grupo compras'!$A$1:$B$115,2,FALSE)</f>
        <v>PE Ops Mall</v>
      </c>
      <c r="F2082" t="s">
        <v>3119</v>
      </c>
      <c r="G2082" t="str">
        <f>LEFT(Tabla1[[#This Row],[Solicitud de pedido]],2)</f>
        <v>12</v>
      </c>
      <c r="H2082" t="s">
        <v>5910</v>
      </c>
      <c r="I2082" t="s">
        <v>88</v>
      </c>
      <c r="J2082" t="s">
        <v>5911</v>
      </c>
      <c r="K2082" t="s">
        <v>5912</v>
      </c>
      <c r="L2082" s="1">
        <v>46062</v>
      </c>
      <c r="M2082" t="s">
        <v>1340</v>
      </c>
      <c r="N2082" t="s">
        <v>1</v>
      </c>
      <c r="O2082" t="s">
        <v>0</v>
      </c>
      <c r="P2082" t="s">
        <v>4099</v>
      </c>
      <c r="Q2082" t="s">
        <v>4100</v>
      </c>
      <c r="R2082" s="2">
        <v>2550</v>
      </c>
      <c r="S2082" s="37">
        <f>Tabla1[[#This Row],[Valor total]]/'T.C.'!$B$2</f>
        <v>739.13043478260863</v>
      </c>
      <c r="T2082" t="s">
        <v>2</v>
      </c>
      <c r="U2082" t="s">
        <v>3</v>
      </c>
    </row>
    <row r="2083" spans="1:21" x14ac:dyDescent="0.25">
      <c r="A2083" t="s">
        <v>717</v>
      </c>
      <c r="B2083" t="str">
        <f>LEFT(Tabla1[[#This Row],[Organización compras]],2)</f>
        <v>PE</v>
      </c>
      <c r="C2083" t="s">
        <v>340</v>
      </c>
      <c r="D2083">
        <v>801</v>
      </c>
      <c r="E2083" t="str">
        <f>VLOOKUP(Tabla1[[#This Row],[Grupo de compras]],'Grupo compras'!$A$1:$B$115,2,FALSE)</f>
        <v>PE Center Manager</v>
      </c>
      <c r="F2083" t="s">
        <v>1233</v>
      </c>
      <c r="H2083" t="s">
        <v>11884</v>
      </c>
      <c r="I2083" t="s">
        <v>88</v>
      </c>
      <c r="J2083" t="s">
        <v>11885</v>
      </c>
      <c r="K2083" t="s">
        <v>11886</v>
      </c>
      <c r="L2083" s="1">
        <v>46093</v>
      </c>
      <c r="M2083" t="s">
        <v>43</v>
      </c>
      <c r="N2083" t="s">
        <v>1</v>
      </c>
      <c r="O2083" t="s">
        <v>0</v>
      </c>
      <c r="P2083" t="s">
        <v>1011</v>
      </c>
      <c r="Q2083" t="s">
        <v>1012</v>
      </c>
      <c r="R2083" s="2">
        <v>2546.9299999999998</v>
      </c>
      <c r="S2083" s="37">
        <f>Tabla1[[#This Row],[Valor total]]/'T.C.'!$B$2</f>
        <v>738.24057971014486</v>
      </c>
      <c r="T2083" t="s">
        <v>2</v>
      </c>
      <c r="U2083" t="s">
        <v>3</v>
      </c>
    </row>
    <row r="2084" spans="1:21" x14ac:dyDescent="0.25">
      <c r="A2084" t="s">
        <v>1251</v>
      </c>
      <c r="B2084" t="str">
        <f>LEFT(Tabla1[[#This Row],[Organización compras]],2)</f>
        <v>CL</v>
      </c>
      <c r="C2084" t="s">
        <v>339</v>
      </c>
      <c r="D2084">
        <v>928</v>
      </c>
      <c r="E2084" t="str">
        <f>VLOOKUP(Tabla1[[#This Row],[Grupo de compras]],'Grupo compras'!$A$1:$B$115,2,FALSE)</f>
        <v>Corp Gest Riesgo</v>
      </c>
      <c r="F2084" t="s">
        <v>85</v>
      </c>
      <c r="G2084" t="str">
        <f>LEFT(Tabla1[[#This Row],[Solicitud de pedido]],2)</f>
        <v>14</v>
      </c>
      <c r="H2084" t="s">
        <v>5913</v>
      </c>
      <c r="I2084" t="s">
        <v>88</v>
      </c>
      <c r="J2084" t="s">
        <v>5914</v>
      </c>
      <c r="K2084" t="s">
        <v>1406</v>
      </c>
      <c r="L2084" s="1">
        <v>46029</v>
      </c>
      <c r="M2084" t="s">
        <v>74</v>
      </c>
      <c r="N2084" t="s">
        <v>46</v>
      </c>
      <c r="O2084" t="s">
        <v>0</v>
      </c>
      <c r="P2084" t="s">
        <v>520</v>
      </c>
      <c r="Q2084" t="s">
        <v>521</v>
      </c>
      <c r="R2084" s="2">
        <v>738.23</v>
      </c>
      <c r="S2084" s="37">
        <f>Tabla1[[#This Row],[Valor total]]</f>
        <v>738.23</v>
      </c>
      <c r="T2084" t="s">
        <v>662</v>
      </c>
      <c r="U2084" t="s">
        <v>3</v>
      </c>
    </row>
    <row r="2085" spans="1:21" x14ac:dyDescent="0.25">
      <c r="A2085" t="s">
        <v>12</v>
      </c>
      <c r="B2085" t="str">
        <f>LEFT(Tabla1[[#This Row],[Organización compras]],2)</f>
        <v>PE</v>
      </c>
      <c r="C2085" t="s">
        <v>340</v>
      </c>
      <c r="D2085">
        <v>804</v>
      </c>
      <c r="E2085" t="str">
        <f>VLOOKUP(Tabla1[[#This Row],[Grupo de compras]],'Grupo compras'!$A$1:$B$115,2,FALSE)</f>
        <v>PE Marketing Mall</v>
      </c>
      <c r="F2085" t="s">
        <v>1158</v>
      </c>
      <c r="G2085" t="str">
        <f>LEFT(Tabla1[[#This Row],[Solicitud de pedido]],2)</f>
        <v>12</v>
      </c>
      <c r="H2085" t="s">
        <v>5915</v>
      </c>
      <c r="I2085" t="s">
        <v>88</v>
      </c>
      <c r="J2085" t="s">
        <v>5916</v>
      </c>
      <c r="K2085" t="s">
        <v>5917</v>
      </c>
      <c r="L2085" s="1">
        <v>46076</v>
      </c>
      <c r="M2085" t="s">
        <v>14</v>
      </c>
      <c r="N2085" t="s">
        <v>1</v>
      </c>
      <c r="O2085" t="s">
        <v>67</v>
      </c>
      <c r="P2085" t="s">
        <v>5275</v>
      </c>
      <c r="Q2085" t="s">
        <v>5276</v>
      </c>
      <c r="R2085" s="2">
        <v>2546.6799999999998</v>
      </c>
      <c r="S2085" s="37">
        <f>Tabla1[[#This Row],[Valor total]]/'T.C.'!$B$2</f>
        <v>738.16811594202886</v>
      </c>
      <c r="T2085" t="s">
        <v>2</v>
      </c>
      <c r="U2085" t="s">
        <v>3</v>
      </c>
    </row>
    <row r="2086" spans="1:21" x14ac:dyDescent="0.25">
      <c r="A2086" t="s">
        <v>717</v>
      </c>
      <c r="B2086" t="str">
        <f>LEFT(Tabla1[[#This Row],[Organización compras]],2)</f>
        <v>PE</v>
      </c>
      <c r="C2086" t="s">
        <v>340</v>
      </c>
      <c r="D2086">
        <v>801</v>
      </c>
      <c r="E2086" t="str">
        <f>VLOOKUP(Tabla1[[#This Row],[Grupo de compras]],'Grupo compras'!$A$1:$B$115,2,FALSE)</f>
        <v>PE Center Manager</v>
      </c>
      <c r="F2086" t="s">
        <v>1233</v>
      </c>
      <c r="G2086" t="str">
        <f>LEFT(Tabla1[[#This Row],[Solicitud de pedido]],2)</f>
        <v>12</v>
      </c>
      <c r="H2086" t="s">
        <v>5918</v>
      </c>
      <c r="I2086" t="s">
        <v>88</v>
      </c>
      <c r="J2086" t="s">
        <v>5919</v>
      </c>
      <c r="K2086" t="s">
        <v>5920</v>
      </c>
      <c r="L2086" s="1">
        <v>46041</v>
      </c>
      <c r="M2086" t="s">
        <v>819</v>
      </c>
      <c r="N2086" t="s">
        <v>1</v>
      </c>
      <c r="O2086" t="s">
        <v>0</v>
      </c>
      <c r="P2086" t="s">
        <v>2710</v>
      </c>
      <c r="Q2086" t="s">
        <v>2711</v>
      </c>
      <c r="R2086" s="2">
        <v>2545</v>
      </c>
      <c r="S2086" s="37">
        <f>Tabla1[[#This Row],[Valor total]]/'T.C.'!$B$2</f>
        <v>737.68115942028987</v>
      </c>
      <c r="T2086" t="s">
        <v>2</v>
      </c>
      <c r="U2086" t="s">
        <v>3</v>
      </c>
    </row>
    <row r="2087" spans="1:21" x14ac:dyDescent="0.25">
      <c r="A2087" t="s">
        <v>19</v>
      </c>
      <c r="B2087" t="str">
        <f>LEFT(Tabla1[[#This Row],[Organización compras]],2)</f>
        <v>CL</v>
      </c>
      <c r="C2087" t="s">
        <v>339</v>
      </c>
      <c r="D2087">
        <v>602</v>
      </c>
      <c r="E2087" t="str">
        <f>VLOOKUP(Tabla1[[#This Row],[Grupo de compras]],'Grupo compras'!$A$1:$B$115,2,FALSE)</f>
        <v>CL Ops Mall</v>
      </c>
      <c r="F2087" t="s">
        <v>2799</v>
      </c>
      <c r="G2087" t="str">
        <f>LEFT(Tabla1[[#This Row],[Solicitud de pedido]],2)</f>
        <v>12</v>
      </c>
      <c r="H2087" t="s">
        <v>5921</v>
      </c>
      <c r="I2087" t="s">
        <v>88</v>
      </c>
      <c r="J2087" t="s">
        <v>5922</v>
      </c>
      <c r="K2087" t="s">
        <v>5923</v>
      </c>
      <c r="L2087" s="1">
        <v>46078</v>
      </c>
      <c r="M2087" t="s">
        <v>1851</v>
      </c>
      <c r="N2087" t="s">
        <v>1</v>
      </c>
      <c r="O2087" t="s">
        <v>0</v>
      </c>
      <c r="P2087" t="s">
        <v>1040</v>
      </c>
      <c r="Q2087" t="s">
        <v>1041</v>
      </c>
      <c r="R2087" s="2">
        <v>681800</v>
      </c>
      <c r="S2087" s="37">
        <f>Tabla1[[#This Row],[Valor total]]/'T.C.'!$B$3</f>
        <v>736.34076010065564</v>
      </c>
      <c r="T2087" t="s">
        <v>6</v>
      </c>
      <c r="U2087" t="s">
        <v>3</v>
      </c>
    </row>
    <row r="2088" spans="1:21" x14ac:dyDescent="0.25">
      <c r="A2088" t="s">
        <v>61</v>
      </c>
      <c r="B2088" t="str">
        <f>LEFT(Tabla1[[#This Row],[Organización compras]],2)</f>
        <v>CO</v>
      </c>
      <c r="C2088" t="s">
        <v>338</v>
      </c>
      <c r="D2088">
        <v>703</v>
      </c>
      <c r="E2088" t="str">
        <f>VLOOKUP(Tabla1[[#This Row],[Grupo de compras]],'Grupo compras'!$A$1:$B$115,2,FALSE)</f>
        <v>CO Ops Out/Strip</v>
      </c>
      <c r="F2088" t="s">
        <v>85</v>
      </c>
      <c r="G2088" t="str">
        <f>LEFT(Tabla1[[#This Row],[Solicitud de pedido]],2)</f>
        <v>14</v>
      </c>
      <c r="H2088" t="s">
        <v>5924</v>
      </c>
      <c r="I2088" t="s">
        <v>88</v>
      </c>
      <c r="J2088" t="s">
        <v>5925</v>
      </c>
      <c r="K2088" t="s">
        <v>5926</v>
      </c>
      <c r="L2088" s="1">
        <v>46028</v>
      </c>
      <c r="M2088" t="s">
        <v>74</v>
      </c>
      <c r="N2088" t="s">
        <v>46</v>
      </c>
      <c r="O2088" t="s">
        <v>0</v>
      </c>
      <c r="P2088" t="s">
        <v>5927</v>
      </c>
      <c r="Q2088" t="s">
        <v>5928</v>
      </c>
      <c r="R2088" s="2">
        <v>2708000</v>
      </c>
      <c r="S2088" s="37">
        <f>Tabla1[[#This Row],[Valor total]]/'T.C.'!$B$5</f>
        <v>736.2697117998913</v>
      </c>
      <c r="T2088" t="s">
        <v>18</v>
      </c>
      <c r="U2088" t="s">
        <v>3</v>
      </c>
    </row>
    <row r="2089" spans="1:21" x14ac:dyDescent="0.25">
      <c r="A2089" t="s">
        <v>717</v>
      </c>
      <c r="B2089" t="str">
        <f>LEFT(Tabla1[[#This Row],[Organización compras]],2)</f>
        <v>PE</v>
      </c>
      <c r="C2089" t="s">
        <v>340</v>
      </c>
      <c r="D2089">
        <v>801</v>
      </c>
      <c r="E2089" t="str">
        <f>VLOOKUP(Tabla1[[#This Row],[Grupo de compras]],'Grupo compras'!$A$1:$B$115,2,FALSE)</f>
        <v>PE Center Manager</v>
      </c>
      <c r="F2089" t="s">
        <v>1233</v>
      </c>
      <c r="G2089" t="str">
        <f>LEFT(Tabla1[[#This Row],[Solicitud de pedido]],2)</f>
        <v>12</v>
      </c>
      <c r="H2089" t="s">
        <v>5929</v>
      </c>
      <c r="I2089" t="s">
        <v>88</v>
      </c>
      <c r="J2089" t="s">
        <v>5930</v>
      </c>
      <c r="K2089" t="s">
        <v>5931</v>
      </c>
      <c r="L2089" s="1">
        <v>46027</v>
      </c>
      <c r="M2089" t="s">
        <v>819</v>
      </c>
      <c r="N2089" t="s">
        <v>1</v>
      </c>
      <c r="O2089" t="s">
        <v>0</v>
      </c>
      <c r="P2089" t="s">
        <v>931</v>
      </c>
      <c r="Q2089" t="s">
        <v>932</v>
      </c>
      <c r="R2089" s="2">
        <v>2540</v>
      </c>
      <c r="S2089" s="37">
        <f>Tabla1[[#This Row],[Valor total]]/'T.C.'!$B$2</f>
        <v>736.231884057971</v>
      </c>
      <c r="T2089" t="s">
        <v>2</v>
      </c>
      <c r="U2089" t="s">
        <v>3</v>
      </c>
    </row>
    <row r="2090" spans="1:21" x14ac:dyDescent="0.25">
      <c r="A2090" t="s">
        <v>369</v>
      </c>
      <c r="B2090" t="str">
        <f>LEFT(Tabla1[[#This Row],[Organización compras]],2)</f>
        <v>PE</v>
      </c>
      <c r="C2090" t="s">
        <v>681</v>
      </c>
      <c r="D2090">
        <v>802</v>
      </c>
      <c r="E2090" t="str">
        <f>VLOOKUP(Tabla1[[#This Row],[Grupo de compras]],'Grupo compras'!$A$1:$B$115,2,FALSE)</f>
        <v>PE Ops Mall</v>
      </c>
      <c r="F2090" t="s">
        <v>370</v>
      </c>
      <c r="G2090" t="str">
        <f>LEFT(Tabla1[[#This Row],[Solicitud de pedido]],2)</f>
        <v>12</v>
      </c>
      <c r="H2090" t="s">
        <v>5932</v>
      </c>
      <c r="I2090" t="s">
        <v>88</v>
      </c>
      <c r="J2090" t="s">
        <v>5933</v>
      </c>
      <c r="K2090" t="s">
        <v>5934</v>
      </c>
      <c r="L2090" s="1">
        <v>46066</v>
      </c>
      <c r="M2090" t="s">
        <v>370</v>
      </c>
      <c r="N2090" t="s">
        <v>1</v>
      </c>
      <c r="O2090" t="s">
        <v>0</v>
      </c>
      <c r="P2090" t="s">
        <v>1011</v>
      </c>
      <c r="Q2090" t="s">
        <v>1012</v>
      </c>
      <c r="R2090" s="2">
        <v>2538.46</v>
      </c>
      <c r="S2090" s="37">
        <f>Tabla1[[#This Row],[Valor total]]/'T.C.'!$B$2</f>
        <v>735.78550724637682</v>
      </c>
      <c r="T2090" t="s">
        <v>2</v>
      </c>
      <c r="U2090" t="s">
        <v>3</v>
      </c>
    </row>
    <row r="2091" spans="1:21" x14ac:dyDescent="0.25">
      <c r="A2091" t="s">
        <v>7</v>
      </c>
      <c r="B2091" t="str">
        <f>LEFT(Tabla1[[#This Row],[Organización compras]],2)</f>
        <v>CL</v>
      </c>
      <c r="C2091" t="s">
        <v>339</v>
      </c>
      <c r="D2091">
        <v>604</v>
      </c>
      <c r="E2091" t="str">
        <f>VLOOKUP(Tabla1[[#This Row],[Grupo de compras]],'Grupo compras'!$A$1:$B$115,2,FALSE)</f>
        <v>CL Marketing Mall</v>
      </c>
      <c r="F2091" t="s">
        <v>3619</v>
      </c>
      <c r="G2091" t="str">
        <f>LEFT(Tabla1[[#This Row],[Solicitud de pedido]],2)</f>
        <v>12</v>
      </c>
      <c r="H2091" t="s">
        <v>5935</v>
      </c>
      <c r="I2091" t="s">
        <v>88</v>
      </c>
      <c r="J2091" t="s">
        <v>5936</v>
      </c>
      <c r="K2091" t="s">
        <v>5937</v>
      </c>
      <c r="L2091" s="1">
        <v>46056</v>
      </c>
      <c r="M2091" t="s">
        <v>3623</v>
      </c>
      <c r="N2091" t="s">
        <v>1</v>
      </c>
      <c r="O2091" t="s">
        <v>0</v>
      </c>
      <c r="P2091" t="s">
        <v>1388</v>
      </c>
      <c r="Q2091" t="s">
        <v>1389</v>
      </c>
      <c r="R2091" s="2">
        <v>680000</v>
      </c>
      <c r="S2091" s="37">
        <f>Tabla1[[#This Row],[Valor total]]/'T.C.'!$B$3</f>
        <v>734.39676865421791</v>
      </c>
      <c r="T2091" t="s">
        <v>6</v>
      </c>
      <c r="U2091" t="s">
        <v>3</v>
      </c>
    </row>
    <row r="2092" spans="1:21" x14ac:dyDescent="0.25">
      <c r="A2092" t="s">
        <v>814</v>
      </c>
      <c r="B2092" t="str">
        <f>LEFT(Tabla1[[#This Row],[Organización compras]],2)</f>
        <v>PE</v>
      </c>
      <c r="C2092" t="s">
        <v>340</v>
      </c>
      <c r="D2092">
        <v>802</v>
      </c>
      <c r="E2092" t="str">
        <f>VLOOKUP(Tabla1[[#This Row],[Grupo de compras]],'Grupo compras'!$A$1:$B$115,2,FALSE)</f>
        <v>PE Ops Mall</v>
      </c>
      <c r="F2092" t="s">
        <v>815</v>
      </c>
      <c r="G2092" t="str">
        <f>LEFT(Tabla1[[#This Row],[Solicitud de pedido]],2)</f>
        <v>12</v>
      </c>
      <c r="H2092" t="s">
        <v>5938</v>
      </c>
      <c r="I2092" t="s">
        <v>88</v>
      </c>
      <c r="J2092" t="s">
        <v>5939</v>
      </c>
      <c r="K2092" t="s">
        <v>5940</v>
      </c>
      <c r="L2092" s="1">
        <v>46091</v>
      </c>
      <c r="M2092" t="s">
        <v>43</v>
      </c>
      <c r="N2092" t="s">
        <v>1</v>
      </c>
      <c r="O2092" t="s">
        <v>0</v>
      </c>
      <c r="P2092" t="s">
        <v>931</v>
      </c>
      <c r="Q2092" t="s">
        <v>932</v>
      </c>
      <c r="R2092" s="2">
        <v>2527.4</v>
      </c>
      <c r="S2092" s="37">
        <f>Tabla1[[#This Row],[Valor total]]/'T.C.'!$B$2</f>
        <v>732.5797101449275</v>
      </c>
      <c r="T2092" t="s">
        <v>2</v>
      </c>
      <c r="U2092" t="s">
        <v>3</v>
      </c>
    </row>
    <row r="2093" spans="1:21" x14ac:dyDescent="0.25">
      <c r="A2093" t="s">
        <v>4</v>
      </c>
      <c r="B2093" t="str">
        <f>LEFT(Tabla1[[#This Row],[Organización compras]],2)</f>
        <v>CL</v>
      </c>
      <c r="C2093" t="s">
        <v>339</v>
      </c>
      <c r="D2093">
        <v>601</v>
      </c>
      <c r="E2093" t="str">
        <f>VLOOKUP(Tabla1[[#This Row],[Grupo de compras]],'Grupo compras'!$A$1:$B$115,2,FALSE)</f>
        <v>CL Center Manager</v>
      </c>
      <c r="F2093" t="s">
        <v>1169</v>
      </c>
      <c r="G2093" t="str">
        <f>LEFT(Tabla1[[#This Row],[Solicitud de pedido]],2)</f>
        <v>12</v>
      </c>
      <c r="H2093" t="s">
        <v>5941</v>
      </c>
      <c r="I2093" t="s">
        <v>88</v>
      </c>
      <c r="J2093" t="s">
        <v>5942</v>
      </c>
      <c r="K2093" t="s">
        <v>5943</v>
      </c>
      <c r="L2093" s="1">
        <v>46050</v>
      </c>
      <c r="M2093" t="s">
        <v>1173</v>
      </c>
      <c r="N2093" t="s">
        <v>1</v>
      </c>
      <c r="O2093" t="s">
        <v>0</v>
      </c>
      <c r="P2093" t="s">
        <v>2440</v>
      </c>
      <c r="Q2093" t="s">
        <v>2441</v>
      </c>
      <c r="R2093" s="2">
        <v>678000</v>
      </c>
      <c r="S2093" s="37">
        <f>Tabla1[[#This Row],[Valor total]]/'T.C.'!$B$3</f>
        <v>732.23677815817609</v>
      </c>
      <c r="T2093" t="s">
        <v>6</v>
      </c>
      <c r="U2093" t="s">
        <v>3</v>
      </c>
    </row>
    <row r="2094" spans="1:21" x14ac:dyDescent="0.25">
      <c r="A2094" t="s">
        <v>16</v>
      </c>
      <c r="B2094" t="str">
        <f>LEFT(Tabla1[[#This Row],[Organización compras]],2)</f>
        <v>PE</v>
      </c>
      <c r="C2094" t="s">
        <v>681</v>
      </c>
      <c r="D2094">
        <v>816</v>
      </c>
      <c r="E2094" t="str">
        <f>VLOOKUP(Tabla1[[#This Row],[Grupo de compras]],'Grupo compras'!$A$1:$B$115,2,FALSE)</f>
        <v>PE Sgcia Infra</v>
      </c>
      <c r="F2094" t="s">
        <v>357</v>
      </c>
      <c r="H2094" t="s">
        <v>5944</v>
      </c>
      <c r="I2094" t="s">
        <v>88</v>
      </c>
      <c r="J2094" t="s">
        <v>5945</v>
      </c>
      <c r="K2094" t="s">
        <v>5946</v>
      </c>
      <c r="L2094" s="1">
        <v>46092</v>
      </c>
      <c r="M2094" t="s">
        <v>400</v>
      </c>
      <c r="N2094" t="s">
        <v>1</v>
      </c>
      <c r="O2094" t="s">
        <v>5</v>
      </c>
      <c r="P2094" t="s">
        <v>429</v>
      </c>
      <c r="Q2094" t="s">
        <v>430</v>
      </c>
      <c r="R2094" s="2">
        <v>2520.5300000000002</v>
      </c>
      <c r="S2094" s="37">
        <f>Tabla1[[#This Row],[Valor total]]/'T.C.'!$B$2</f>
        <v>730.58840579710147</v>
      </c>
      <c r="T2094" t="s">
        <v>2</v>
      </c>
      <c r="U2094" t="s">
        <v>3</v>
      </c>
    </row>
    <row r="2095" spans="1:21" x14ac:dyDescent="0.25">
      <c r="A2095" t="s">
        <v>7</v>
      </c>
      <c r="B2095" t="str">
        <f>LEFT(Tabla1[[#This Row],[Organización compras]],2)</f>
        <v>CL</v>
      </c>
      <c r="C2095" t="s">
        <v>339</v>
      </c>
      <c r="D2095">
        <v>602</v>
      </c>
      <c r="E2095" t="str">
        <f>VLOOKUP(Tabla1[[#This Row],[Grupo de compras]],'Grupo compras'!$A$1:$B$115,2,FALSE)</f>
        <v>CL Ops Mall</v>
      </c>
      <c r="F2095" t="s">
        <v>78</v>
      </c>
      <c r="G2095" t="str">
        <f>LEFT(Tabla1[[#This Row],[Solicitud de pedido]],2)</f>
        <v>12</v>
      </c>
      <c r="H2095" t="s">
        <v>5947</v>
      </c>
      <c r="I2095" t="s">
        <v>88</v>
      </c>
      <c r="J2095" t="s">
        <v>5948</v>
      </c>
      <c r="K2095" t="s">
        <v>5949</v>
      </c>
      <c r="L2095" s="1">
        <v>46036</v>
      </c>
      <c r="M2095" t="s">
        <v>79</v>
      </c>
      <c r="N2095" t="s">
        <v>1</v>
      </c>
      <c r="O2095" t="s">
        <v>0</v>
      </c>
      <c r="P2095" t="s">
        <v>633</v>
      </c>
      <c r="Q2095" t="s">
        <v>634</v>
      </c>
      <c r="R2095" s="2">
        <v>17.5</v>
      </c>
      <c r="S2095" s="37">
        <f>Tabla1[[#This Row],[Valor total]]/'T.C.'!$B$4</f>
        <v>729.16666666666663</v>
      </c>
      <c r="T2095" t="s">
        <v>11</v>
      </c>
      <c r="U2095" t="s">
        <v>3</v>
      </c>
    </row>
    <row r="2096" spans="1:21" x14ac:dyDescent="0.25">
      <c r="A2096" t="s">
        <v>1325</v>
      </c>
      <c r="B2096" t="str">
        <f>LEFT(Tabla1[[#This Row],[Organización compras]],2)</f>
        <v>CL</v>
      </c>
      <c r="C2096" t="s">
        <v>339</v>
      </c>
      <c r="D2096">
        <v>602</v>
      </c>
      <c r="E2096" t="str">
        <f>VLOOKUP(Tabla1[[#This Row],[Grupo de compras]],'Grupo compras'!$A$1:$B$115,2,FALSE)</f>
        <v>CL Ops Mall</v>
      </c>
      <c r="F2096" t="s">
        <v>2942</v>
      </c>
      <c r="G2096" t="str">
        <f>LEFT(Tabla1[[#This Row],[Solicitud de pedido]],2)</f>
        <v>12</v>
      </c>
      <c r="H2096" t="s">
        <v>5950</v>
      </c>
      <c r="I2096" t="s">
        <v>88</v>
      </c>
      <c r="J2096" t="s">
        <v>5951</v>
      </c>
      <c r="K2096" t="s">
        <v>5952</v>
      </c>
      <c r="L2096" s="1">
        <v>46038</v>
      </c>
      <c r="M2096" t="s">
        <v>2942</v>
      </c>
      <c r="N2096" t="s">
        <v>1</v>
      </c>
      <c r="O2096" t="s">
        <v>0</v>
      </c>
      <c r="P2096" t="s">
        <v>5737</v>
      </c>
      <c r="Q2096" t="s">
        <v>5738</v>
      </c>
      <c r="R2096" s="2">
        <v>17.5</v>
      </c>
      <c r="S2096" s="37">
        <f>Tabla1[[#This Row],[Valor total]]/'T.C.'!$B$4</f>
        <v>729.16666666666663</v>
      </c>
      <c r="T2096" t="s">
        <v>11</v>
      </c>
      <c r="U2096" t="s">
        <v>3</v>
      </c>
    </row>
    <row r="2097" spans="1:21" x14ac:dyDescent="0.25">
      <c r="A2097" t="s">
        <v>1325</v>
      </c>
      <c r="B2097" t="str">
        <f>LEFT(Tabla1[[#This Row],[Organización compras]],2)</f>
        <v>CL</v>
      </c>
      <c r="C2097" t="s">
        <v>339</v>
      </c>
      <c r="D2097">
        <v>602</v>
      </c>
      <c r="E2097" t="str">
        <f>VLOOKUP(Tabla1[[#This Row],[Grupo de compras]],'Grupo compras'!$A$1:$B$115,2,FALSE)</f>
        <v>CL Ops Mall</v>
      </c>
      <c r="F2097" t="s">
        <v>2942</v>
      </c>
      <c r="G2097" t="str">
        <f>LEFT(Tabla1[[#This Row],[Solicitud de pedido]],2)</f>
        <v>12</v>
      </c>
      <c r="H2097" t="s">
        <v>5953</v>
      </c>
      <c r="I2097" t="s">
        <v>88</v>
      </c>
      <c r="J2097" t="s">
        <v>5954</v>
      </c>
      <c r="K2097" t="s">
        <v>5955</v>
      </c>
      <c r="L2097" s="1">
        <v>46050</v>
      </c>
      <c r="M2097" t="s">
        <v>2942</v>
      </c>
      <c r="N2097" t="s">
        <v>1</v>
      </c>
      <c r="O2097" t="s">
        <v>0</v>
      </c>
      <c r="P2097" t="s">
        <v>5737</v>
      </c>
      <c r="Q2097" t="s">
        <v>5738</v>
      </c>
      <c r="R2097" s="2">
        <v>17.5</v>
      </c>
      <c r="S2097" s="37">
        <f>Tabla1[[#This Row],[Valor total]]/'T.C.'!$B$4</f>
        <v>729.16666666666663</v>
      </c>
      <c r="T2097" t="s">
        <v>11</v>
      </c>
      <c r="U2097" t="s">
        <v>3</v>
      </c>
    </row>
    <row r="2098" spans="1:21" x14ac:dyDescent="0.25">
      <c r="A2098" t="s">
        <v>1325</v>
      </c>
      <c r="B2098" t="str">
        <f>LEFT(Tabla1[[#This Row],[Organización compras]],2)</f>
        <v>CL</v>
      </c>
      <c r="C2098" t="s">
        <v>339</v>
      </c>
      <c r="D2098">
        <v>602</v>
      </c>
      <c r="E2098" t="str">
        <f>VLOOKUP(Tabla1[[#This Row],[Grupo de compras]],'Grupo compras'!$A$1:$B$115,2,FALSE)</f>
        <v>CL Ops Mall</v>
      </c>
      <c r="F2098" t="s">
        <v>2942</v>
      </c>
      <c r="G2098" t="str">
        <f>LEFT(Tabla1[[#This Row],[Solicitud de pedido]],2)</f>
        <v>12</v>
      </c>
      <c r="H2098" t="s">
        <v>5956</v>
      </c>
      <c r="I2098" t="s">
        <v>88</v>
      </c>
      <c r="J2098" t="s">
        <v>5957</v>
      </c>
      <c r="K2098" t="s">
        <v>5958</v>
      </c>
      <c r="L2098" s="1">
        <v>46078</v>
      </c>
      <c r="M2098" t="s">
        <v>2942</v>
      </c>
      <c r="N2098" t="s">
        <v>1</v>
      </c>
      <c r="O2098" t="s">
        <v>0</v>
      </c>
      <c r="P2098" t="s">
        <v>5737</v>
      </c>
      <c r="Q2098" t="s">
        <v>5738</v>
      </c>
      <c r="R2098" s="2">
        <v>17.5</v>
      </c>
      <c r="S2098" s="37">
        <f>Tabla1[[#This Row],[Valor total]]/'T.C.'!$B$4</f>
        <v>729.16666666666663</v>
      </c>
      <c r="T2098" t="s">
        <v>11</v>
      </c>
      <c r="U2098" t="s">
        <v>3</v>
      </c>
    </row>
    <row r="2099" spans="1:21" x14ac:dyDescent="0.25">
      <c r="A2099" t="s">
        <v>883</v>
      </c>
      <c r="B2099" t="str">
        <f>LEFT(Tabla1[[#This Row],[Organización compras]],2)</f>
        <v>PE</v>
      </c>
      <c r="C2099" t="s">
        <v>681</v>
      </c>
      <c r="D2099">
        <v>802</v>
      </c>
      <c r="E2099" t="str">
        <f>VLOOKUP(Tabla1[[#This Row],[Grupo de compras]],'Grupo compras'!$A$1:$B$115,2,FALSE)</f>
        <v>PE Ops Mall</v>
      </c>
      <c r="F2099" t="s">
        <v>5959</v>
      </c>
      <c r="G2099" t="str">
        <f>LEFT(Tabla1[[#This Row],[Solicitud de pedido]],2)</f>
        <v>12</v>
      </c>
      <c r="H2099" t="s">
        <v>5960</v>
      </c>
      <c r="I2099" t="s">
        <v>88</v>
      </c>
      <c r="J2099" t="s">
        <v>5961</v>
      </c>
      <c r="K2099" t="s">
        <v>5962</v>
      </c>
      <c r="L2099" s="1">
        <v>46041</v>
      </c>
      <c r="M2099" t="s">
        <v>5959</v>
      </c>
      <c r="N2099" t="s">
        <v>1</v>
      </c>
      <c r="O2099" t="s">
        <v>0</v>
      </c>
      <c r="P2099" t="s">
        <v>1011</v>
      </c>
      <c r="Q2099" t="s">
        <v>1012</v>
      </c>
      <c r="R2099" s="2">
        <v>2510</v>
      </c>
      <c r="S2099" s="37">
        <f>Tabla1[[#This Row],[Valor total]]/'T.C.'!$B$2</f>
        <v>727.53623188405788</v>
      </c>
      <c r="T2099" t="s">
        <v>2</v>
      </c>
      <c r="U2099" t="s">
        <v>3</v>
      </c>
    </row>
    <row r="2100" spans="1:21" x14ac:dyDescent="0.25">
      <c r="A2100" t="s">
        <v>7</v>
      </c>
      <c r="B2100" t="str">
        <f>LEFT(Tabla1[[#This Row],[Organización compras]],2)</f>
        <v>CL</v>
      </c>
      <c r="C2100" t="s">
        <v>339</v>
      </c>
      <c r="D2100">
        <v>602</v>
      </c>
      <c r="E2100" t="str">
        <f>VLOOKUP(Tabla1[[#This Row],[Grupo de compras]],'Grupo compras'!$A$1:$B$115,2,FALSE)</f>
        <v>CL Ops Mall</v>
      </c>
      <c r="F2100" t="s">
        <v>84</v>
      </c>
      <c r="G2100" t="str">
        <f>LEFT(Tabla1[[#This Row],[Solicitud de pedido]],2)</f>
        <v>12</v>
      </c>
      <c r="H2100" t="s">
        <v>5963</v>
      </c>
      <c r="I2100" t="s">
        <v>88</v>
      </c>
      <c r="J2100" t="s">
        <v>5964</v>
      </c>
      <c r="K2100" t="s">
        <v>5965</v>
      </c>
      <c r="L2100" s="1">
        <v>46087</v>
      </c>
      <c r="M2100" t="s">
        <v>113</v>
      </c>
      <c r="N2100" t="s">
        <v>1</v>
      </c>
      <c r="O2100" t="s">
        <v>0</v>
      </c>
      <c r="P2100" t="s">
        <v>2366</v>
      </c>
      <c r="Q2100" t="s">
        <v>2367</v>
      </c>
      <c r="R2100" s="2">
        <v>672116</v>
      </c>
      <c r="S2100" s="37">
        <f>Tabla1[[#This Row],[Valor total]]/'T.C.'!$B$3</f>
        <v>725.88208611882112</v>
      </c>
      <c r="T2100" t="s">
        <v>6</v>
      </c>
      <c r="U2100" t="s">
        <v>3</v>
      </c>
    </row>
    <row r="2101" spans="1:21" x14ac:dyDescent="0.25">
      <c r="A2101" t="s">
        <v>377</v>
      </c>
      <c r="B2101" t="str">
        <f>LEFT(Tabla1[[#This Row],[Organización compras]],2)</f>
        <v>PE</v>
      </c>
      <c r="C2101" t="s">
        <v>340</v>
      </c>
      <c r="D2101">
        <v>802</v>
      </c>
      <c r="E2101" t="str">
        <f>VLOOKUP(Tabla1[[#This Row],[Grupo de compras]],'Grupo compras'!$A$1:$B$115,2,FALSE)</f>
        <v>PE Ops Mall</v>
      </c>
      <c r="F2101" t="s">
        <v>4544</v>
      </c>
      <c r="H2101" t="s">
        <v>11688</v>
      </c>
      <c r="I2101" t="s">
        <v>88</v>
      </c>
      <c r="J2101" t="s">
        <v>11689</v>
      </c>
      <c r="K2101" t="s">
        <v>11690</v>
      </c>
      <c r="L2101" s="1">
        <v>46093</v>
      </c>
      <c r="M2101" t="s">
        <v>4544</v>
      </c>
      <c r="N2101" t="s">
        <v>1</v>
      </c>
      <c r="O2101" t="s">
        <v>5</v>
      </c>
      <c r="P2101" t="s">
        <v>3337</v>
      </c>
      <c r="Q2101" t="s">
        <v>3338</v>
      </c>
      <c r="R2101" s="2">
        <v>2503.3000000000002</v>
      </c>
      <c r="S2101" s="37">
        <f>Tabla1[[#This Row],[Valor total]]/'T.C.'!$B$2</f>
        <v>725.59420289855075</v>
      </c>
      <c r="T2101" t="s">
        <v>2</v>
      </c>
      <c r="U2101" t="s">
        <v>3</v>
      </c>
    </row>
    <row r="2102" spans="1:21" x14ac:dyDescent="0.25">
      <c r="A2102" t="s">
        <v>16</v>
      </c>
      <c r="B2102" t="str">
        <f>LEFT(Tabla1[[#This Row],[Organización compras]],2)</f>
        <v>PE</v>
      </c>
      <c r="C2102" t="s">
        <v>681</v>
      </c>
      <c r="D2102">
        <v>802</v>
      </c>
      <c r="E2102" t="str">
        <f>VLOOKUP(Tabla1[[#This Row],[Grupo de compras]],'Grupo compras'!$A$1:$B$115,2,FALSE)</f>
        <v>PE Ops Mall</v>
      </c>
      <c r="F2102" t="s">
        <v>1789</v>
      </c>
      <c r="G2102" t="str">
        <f>LEFT(Tabla1[[#This Row],[Solicitud de pedido]],2)</f>
        <v>12</v>
      </c>
      <c r="H2102" t="s">
        <v>5966</v>
      </c>
      <c r="I2102" t="s">
        <v>88</v>
      </c>
      <c r="J2102" t="s">
        <v>5967</v>
      </c>
      <c r="K2102" t="s">
        <v>5968</v>
      </c>
      <c r="L2102" s="1">
        <v>46031</v>
      </c>
      <c r="M2102" t="s">
        <v>43</v>
      </c>
      <c r="N2102" t="s">
        <v>1</v>
      </c>
      <c r="O2102" t="s">
        <v>44</v>
      </c>
      <c r="P2102" t="s">
        <v>4970</v>
      </c>
      <c r="Q2102" t="s">
        <v>4971</v>
      </c>
      <c r="R2102" s="2">
        <v>2500</v>
      </c>
      <c r="S2102" s="37">
        <f>Tabla1[[#This Row],[Valor total]]/'T.C.'!$B$2</f>
        <v>724.63768115942025</v>
      </c>
      <c r="T2102" t="s">
        <v>2</v>
      </c>
      <c r="U2102" t="s">
        <v>3</v>
      </c>
    </row>
    <row r="2103" spans="1:21" x14ac:dyDescent="0.25">
      <c r="A2103" t="s">
        <v>377</v>
      </c>
      <c r="B2103" t="str">
        <f>LEFT(Tabla1[[#This Row],[Organización compras]],2)</f>
        <v>PE</v>
      </c>
      <c r="C2103" t="s">
        <v>340</v>
      </c>
      <c r="D2103">
        <v>816</v>
      </c>
      <c r="E2103" t="str">
        <f>VLOOKUP(Tabla1[[#This Row],[Grupo de compras]],'Grupo compras'!$A$1:$B$115,2,FALSE)</f>
        <v>PE Sgcia Infra</v>
      </c>
      <c r="F2103" t="s">
        <v>2330</v>
      </c>
      <c r="G2103" t="str">
        <f>LEFT(Tabla1[[#This Row],[Solicitud de pedido]],2)</f>
        <v>12</v>
      </c>
      <c r="H2103" t="s">
        <v>5969</v>
      </c>
      <c r="I2103" t="s">
        <v>88</v>
      </c>
      <c r="J2103" t="s">
        <v>5970</v>
      </c>
      <c r="K2103" t="s">
        <v>3759</v>
      </c>
      <c r="L2103" s="1">
        <v>46049</v>
      </c>
      <c r="M2103" t="s">
        <v>400</v>
      </c>
      <c r="N2103" t="s">
        <v>1</v>
      </c>
      <c r="O2103" t="s">
        <v>5</v>
      </c>
      <c r="P2103" t="s">
        <v>68</v>
      </c>
      <c r="Q2103" t="s">
        <v>69</v>
      </c>
      <c r="R2103" s="2">
        <v>2500</v>
      </c>
      <c r="S2103" s="37">
        <f>Tabla1[[#This Row],[Valor total]]/'T.C.'!$B$2</f>
        <v>724.63768115942025</v>
      </c>
      <c r="T2103" t="s">
        <v>2</v>
      </c>
      <c r="U2103" t="s">
        <v>3</v>
      </c>
    </row>
    <row r="2104" spans="1:21" x14ac:dyDescent="0.25">
      <c r="A2104" t="s">
        <v>717</v>
      </c>
      <c r="B2104" t="str">
        <f>LEFT(Tabla1[[#This Row],[Organización compras]],2)</f>
        <v>PE</v>
      </c>
      <c r="C2104" t="s">
        <v>340</v>
      </c>
      <c r="D2104">
        <v>801</v>
      </c>
      <c r="E2104" t="str">
        <f>VLOOKUP(Tabla1[[#This Row],[Grupo de compras]],'Grupo compras'!$A$1:$B$115,2,FALSE)</f>
        <v>PE Center Manager</v>
      </c>
      <c r="F2104" t="s">
        <v>1233</v>
      </c>
      <c r="G2104" t="str">
        <f>LEFT(Tabla1[[#This Row],[Solicitud de pedido]],2)</f>
        <v>12</v>
      </c>
      <c r="H2104" t="s">
        <v>5971</v>
      </c>
      <c r="I2104" t="s">
        <v>88</v>
      </c>
      <c r="J2104" t="s">
        <v>5972</v>
      </c>
      <c r="K2104" t="s">
        <v>5973</v>
      </c>
      <c r="L2104" s="1">
        <v>46085</v>
      </c>
      <c r="M2104" t="s">
        <v>819</v>
      </c>
      <c r="N2104" t="s">
        <v>1</v>
      </c>
      <c r="O2104" t="s">
        <v>0</v>
      </c>
      <c r="P2104" t="s">
        <v>5974</v>
      </c>
      <c r="Q2104" t="s">
        <v>5975</v>
      </c>
      <c r="R2104" s="2">
        <v>2500</v>
      </c>
      <c r="S2104" s="37">
        <f>Tabla1[[#This Row],[Valor total]]/'T.C.'!$B$2</f>
        <v>724.63768115942025</v>
      </c>
      <c r="T2104" t="s">
        <v>2</v>
      </c>
      <c r="U2104" t="s">
        <v>3</v>
      </c>
    </row>
    <row r="2105" spans="1:21" x14ac:dyDescent="0.25">
      <c r="A2105" t="s">
        <v>16</v>
      </c>
      <c r="B2105" t="str">
        <f>LEFT(Tabla1[[#This Row],[Organización compras]],2)</f>
        <v>PE</v>
      </c>
      <c r="C2105" t="s">
        <v>681</v>
      </c>
      <c r="D2105">
        <v>816</v>
      </c>
      <c r="E2105" t="str">
        <f>VLOOKUP(Tabla1[[#This Row],[Grupo de compras]],'Grupo compras'!$A$1:$B$115,2,FALSE)</f>
        <v>PE Sgcia Infra</v>
      </c>
      <c r="F2105" t="s">
        <v>354</v>
      </c>
      <c r="G2105" t="str">
        <f>LEFT(Tabla1[[#This Row],[Solicitud de pedido]],2)</f>
        <v>12</v>
      </c>
      <c r="H2105" t="s">
        <v>5976</v>
      </c>
      <c r="I2105" t="s">
        <v>88</v>
      </c>
      <c r="J2105" t="s">
        <v>5977</v>
      </c>
      <c r="K2105" t="s">
        <v>5978</v>
      </c>
      <c r="L2105" s="1">
        <v>46091</v>
      </c>
      <c r="M2105" t="s">
        <v>400</v>
      </c>
      <c r="N2105" t="s">
        <v>1</v>
      </c>
      <c r="O2105" t="s">
        <v>5</v>
      </c>
      <c r="P2105" t="s">
        <v>5979</v>
      </c>
      <c r="Q2105" t="s">
        <v>5980</v>
      </c>
      <c r="R2105" s="2">
        <v>2500</v>
      </c>
      <c r="S2105" s="37">
        <f>Tabla1[[#This Row],[Valor total]]/'T.C.'!$B$2</f>
        <v>724.63768115942025</v>
      </c>
      <c r="T2105" t="s">
        <v>2</v>
      </c>
      <c r="U2105" t="s">
        <v>3</v>
      </c>
    </row>
    <row r="2106" spans="1:21" x14ac:dyDescent="0.25">
      <c r="A2106" t="s">
        <v>925</v>
      </c>
      <c r="B2106" t="str">
        <f>LEFT(Tabla1[[#This Row],[Organización compras]],2)</f>
        <v>PE</v>
      </c>
      <c r="C2106" t="s">
        <v>340</v>
      </c>
      <c r="D2106">
        <v>803</v>
      </c>
      <c r="E2106" t="str">
        <f>VLOOKUP(Tabla1[[#This Row],[Grupo de compras]],'Grupo compras'!$A$1:$B$115,2,FALSE)</f>
        <v>PE Ops Out/Strips</v>
      </c>
      <c r="F2106" t="s">
        <v>3023</v>
      </c>
      <c r="G2106" t="str">
        <f>LEFT(Tabla1[[#This Row],[Solicitud de pedido]],2)</f>
        <v>12</v>
      </c>
      <c r="H2106" t="s">
        <v>5981</v>
      </c>
      <c r="I2106" t="s">
        <v>88</v>
      </c>
      <c r="J2106" t="s">
        <v>5982</v>
      </c>
      <c r="K2106" t="s">
        <v>5983</v>
      </c>
      <c r="L2106" s="1">
        <v>46049</v>
      </c>
      <c r="M2106" t="s">
        <v>3023</v>
      </c>
      <c r="N2106" t="s">
        <v>1</v>
      </c>
      <c r="O2106" t="s">
        <v>0</v>
      </c>
      <c r="P2106" t="s">
        <v>1011</v>
      </c>
      <c r="Q2106" t="s">
        <v>1012</v>
      </c>
      <c r="R2106" s="2">
        <v>2499.73</v>
      </c>
      <c r="S2106" s="37">
        <f>Tabla1[[#This Row],[Valor total]]/'T.C.'!$B$2</f>
        <v>724.55942028985498</v>
      </c>
      <c r="T2106" t="s">
        <v>2</v>
      </c>
      <c r="U2106" t="s">
        <v>3</v>
      </c>
    </row>
    <row r="2107" spans="1:21" x14ac:dyDescent="0.25">
      <c r="A2107" t="s">
        <v>1239</v>
      </c>
      <c r="B2107" t="str">
        <f>LEFT(Tabla1[[#This Row],[Organización compras]],2)</f>
        <v>PE</v>
      </c>
      <c r="C2107" t="s">
        <v>340</v>
      </c>
      <c r="D2107">
        <v>802</v>
      </c>
      <c r="E2107" t="str">
        <f>VLOOKUP(Tabla1[[#This Row],[Grupo de compras]],'Grupo compras'!$A$1:$B$115,2,FALSE)</f>
        <v>PE Ops Mall</v>
      </c>
      <c r="F2107" t="s">
        <v>3220</v>
      </c>
      <c r="G2107" t="str">
        <f>LEFT(Tabla1[[#This Row],[Solicitud de pedido]],2)</f>
        <v>12</v>
      </c>
      <c r="H2107" t="s">
        <v>5984</v>
      </c>
      <c r="I2107" t="s">
        <v>88</v>
      </c>
      <c r="J2107" t="s">
        <v>5985</v>
      </c>
      <c r="K2107" t="s">
        <v>5986</v>
      </c>
      <c r="L2107" s="1">
        <v>46045</v>
      </c>
      <c r="M2107" t="s">
        <v>3220</v>
      </c>
      <c r="N2107" t="s">
        <v>1</v>
      </c>
      <c r="O2107" t="s">
        <v>0</v>
      </c>
      <c r="P2107" t="s">
        <v>2825</v>
      </c>
      <c r="Q2107" t="s">
        <v>2826</v>
      </c>
      <c r="R2107" s="2">
        <v>2498</v>
      </c>
      <c r="S2107" s="37">
        <f>Tabla1[[#This Row],[Valor total]]/'T.C.'!$B$2</f>
        <v>724.05797101449275</v>
      </c>
      <c r="T2107" t="s">
        <v>2</v>
      </c>
      <c r="U2107" t="s">
        <v>3</v>
      </c>
    </row>
    <row r="2108" spans="1:21" x14ac:dyDescent="0.25">
      <c r="A2108" t="s">
        <v>24</v>
      </c>
      <c r="B2108" t="str">
        <f>LEFT(Tabla1[[#This Row],[Organización compras]],2)</f>
        <v>CL</v>
      </c>
      <c r="C2108" t="s">
        <v>339</v>
      </c>
      <c r="D2108">
        <v>602</v>
      </c>
      <c r="E2108" t="str">
        <f>VLOOKUP(Tabla1[[#This Row],[Grupo de compras]],'Grupo compras'!$A$1:$B$115,2,FALSE)</f>
        <v>CL Ops Mall</v>
      </c>
      <c r="F2108" t="s">
        <v>724</v>
      </c>
      <c r="G2108" t="str">
        <f>LEFT(Tabla1[[#This Row],[Solicitud de pedido]],2)</f>
        <v>12</v>
      </c>
      <c r="H2108" t="s">
        <v>5987</v>
      </c>
      <c r="I2108" t="s">
        <v>88</v>
      </c>
      <c r="J2108" t="s">
        <v>5988</v>
      </c>
      <c r="K2108" t="s">
        <v>5989</v>
      </c>
      <c r="L2108" s="1">
        <v>46043</v>
      </c>
      <c r="M2108" t="s">
        <v>728</v>
      </c>
      <c r="N2108" t="s">
        <v>1</v>
      </c>
      <c r="O2108" t="s">
        <v>0</v>
      </c>
      <c r="P2108" t="s">
        <v>1831</v>
      </c>
      <c r="Q2108" t="s">
        <v>1832</v>
      </c>
      <c r="R2108" s="2">
        <v>670000</v>
      </c>
      <c r="S2108" s="37">
        <f>Tabla1[[#This Row],[Valor total]]/'T.C.'!$B$3</f>
        <v>723.59681617400884</v>
      </c>
      <c r="T2108" t="s">
        <v>6</v>
      </c>
      <c r="U2108" t="s">
        <v>3</v>
      </c>
    </row>
    <row r="2109" spans="1:21" x14ac:dyDescent="0.25">
      <c r="A2109" t="s">
        <v>7</v>
      </c>
      <c r="B2109" t="str">
        <f>LEFT(Tabla1[[#This Row],[Organización compras]],2)</f>
        <v>CL</v>
      </c>
      <c r="C2109" t="s">
        <v>339</v>
      </c>
      <c r="D2109">
        <v>604</v>
      </c>
      <c r="E2109" t="str">
        <f>VLOOKUP(Tabla1[[#This Row],[Grupo de compras]],'Grupo compras'!$A$1:$B$115,2,FALSE)</f>
        <v>CL Marketing Mall</v>
      </c>
      <c r="F2109" t="s">
        <v>59</v>
      </c>
      <c r="G2109" t="str">
        <f>LEFT(Tabla1[[#This Row],[Solicitud de pedido]],2)</f>
        <v>12</v>
      </c>
      <c r="H2109" t="s">
        <v>5990</v>
      </c>
      <c r="I2109" t="s">
        <v>88</v>
      </c>
      <c r="J2109" t="s">
        <v>5991</v>
      </c>
      <c r="K2109" t="s">
        <v>5992</v>
      </c>
      <c r="L2109" s="1">
        <v>46035</v>
      </c>
      <c r="M2109" t="s">
        <v>59</v>
      </c>
      <c r="N2109" t="s">
        <v>1</v>
      </c>
      <c r="O2109" t="s">
        <v>0</v>
      </c>
      <c r="P2109" t="s">
        <v>5993</v>
      </c>
      <c r="Q2109" t="s">
        <v>5994</v>
      </c>
      <c r="R2109" s="2">
        <v>669000</v>
      </c>
      <c r="S2109" s="37">
        <f>Tabla1[[#This Row],[Valor total]]/'T.C.'!$B$3</f>
        <v>722.51682092598799</v>
      </c>
      <c r="T2109" t="s">
        <v>6</v>
      </c>
      <c r="U2109" t="s">
        <v>3</v>
      </c>
    </row>
    <row r="2110" spans="1:21" x14ac:dyDescent="0.25">
      <c r="A2110" t="s">
        <v>19</v>
      </c>
      <c r="B2110" t="str">
        <f>LEFT(Tabla1[[#This Row],[Organización compras]],2)</f>
        <v>CL</v>
      </c>
      <c r="C2110" t="s">
        <v>339</v>
      </c>
      <c r="D2110">
        <v>602</v>
      </c>
      <c r="E2110" t="str">
        <f>VLOOKUP(Tabla1[[#This Row],[Grupo de compras]],'Grupo compras'!$A$1:$B$115,2,FALSE)</f>
        <v>CL Ops Mall</v>
      </c>
      <c r="F2110" t="s">
        <v>20</v>
      </c>
      <c r="H2110" t="s">
        <v>11843</v>
      </c>
      <c r="I2110" t="s">
        <v>88</v>
      </c>
      <c r="J2110" t="s">
        <v>11844</v>
      </c>
      <c r="K2110" t="s">
        <v>11845</v>
      </c>
      <c r="L2110" s="1">
        <v>46093</v>
      </c>
      <c r="M2110" t="s">
        <v>21</v>
      </c>
      <c r="N2110" t="s">
        <v>1</v>
      </c>
      <c r="O2110" t="s">
        <v>0</v>
      </c>
      <c r="P2110" t="s">
        <v>3482</v>
      </c>
      <c r="Q2110" t="s">
        <v>3483</v>
      </c>
      <c r="R2110" s="2">
        <v>668750</v>
      </c>
      <c r="S2110" s="37">
        <f>Tabla1[[#This Row],[Valor total]]/'T.C.'!$B$3</f>
        <v>722.24682211398272</v>
      </c>
      <c r="T2110" t="s">
        <v>6</v>
      </c>
      <c r="U2110" t="s">
        <v>3</v>
      </c>
    </row>
    <row r="2111" spans="1:21" x14ac:dyDescent="0.25">
      <c r="A2111" t="s">
        <v>16</v>
      </c>
      <c r="B2111" t="str">
        <f>LEFT(Tabla1[[#This Row],[Organización compras]],2)</f>
        <v>PE</v>
      </c>
      <c r="C2111" t="s">
        <v>681</v>
      </c>
      <c r="D2111">
        <v>804</v>
      </c>
      <c r="E2111" t="str">
        <f>VLOOKUP(Tabla1[[#This Row],[Grupo de compras]],'Grupo compras'!$A$1:$B$115,2,FALSE)</f>
        <v>PE Marketing Mall</v>
      </c>
      <c r="F2111" t="s">
        <v>1158</v>
      </c>
      <c r="G2111" t="str">
        <f>LEFT(Tabla1[[#This Row],[Solicitud de pedido]],2)</f>
        <v>12</v>
      </c>
      <c r="H2111" t="s">
        <v>5995</v>
      </c>
      <c r="I2111" t="s">
        <v>88</v>
      </c>
      <c r="J2111" t="s">
        <v>5996</v>
      </c>
      <c r="K2111" t="s">
        <v>5997</v>
      </c>
      <c r="L2111" s="1">
        <v>46050</v>
      </c>
      <c r="M2111" t="s">
        <v>43</v>
      </c>
      <c r="N2111" t="s">
        <v>1</v>
      </c>
      <c r="O2111" t="s">
        <v>67</v>
      </c>
      <c r="P2111" t="s">
        <v>2596</v>
      </c>
      <c r="Q2111" t="s">
        <v>2597</v>
      </c>
      <c r="R2111" s="2">
        <v>2490</v>
      </c>
      <c r="S2111" s="37">
        <f>Tabla1[[#This Row],[Valor total]]/'T.C.'!$B$2</f>
        <v>721.73913043478262</v>
      </c>
      <c r="T2111" t="s">
        <v>2</v>
      </c>
      <c r="U2111" t="s">
        <v>3</v>
      </c>
    </row>
    <row r="2112" spans="1:21" x14ac:dyDescent="0.25">
      <c r="A2112" t="s">
        <v>16</v>
      </c>
      <c r="B2112" t="str">
        <f>LEFT(Tabla1[[#This Row],[Organización compras]],2)</f>
        <v>PE</v>
      </c>
      <c r="C2112" t="s">
        <v>681</v>
      </c>
      <c r="D2112">
        <v>804</v>
      </c>
      <c r="E2112" t="str">
        <f>VLOOKUP(Tabla1[[#This Row],[Grupo de compras]],'Grupo compras'!$A$1:$B$115,2,FALSE)</f>
        <v>PE Marketing Mall</v>
      </c>
      <c r="F2112" t="s">
        <v>1158</v>
      </c>
      <c r="G2112" t="str">
        <f>LEFT(Tabla1[[#This Row],[Solicitud de pedido]],2)</f>
        <v>12</v>
      </c>
      <c r="H2112" t="s">
        <v>5998</v>
      </c>
      <c r="I2112" t="s">
        <v>88</v>
      </c>
      <c r="J2112" t="s">
        <v>5999</v>
      </c>
      <c r="K2112" t="s">
        <v>6000</v>
      </c>
      <c r="L2112" s="1">
        <v>46065</v>
      </c>
      <c r="M2112" t="s">
        <v>43</v>
      </c>
      <c r="N2112" t="s">
        <v>1</v>
      </c>
      <c r="O2112" t="s">
        <v>67</v>
      </c>
      <c r="P2112" t="s">
        <v>2596</v>
      </c>
      <c r="Q2112" t="s">
        <v>2597</v>
      </c>
      <c r="R2112" s="2">
        <v>2490</v>
      </c>
      <c r="S2112" s="37">
        <f>Tabla1[[#This Row],[Valor total]]/'T.C.'!$B$2</f>
        <v>721.73913043478262</v>
      </c>
      <c r="T2112" t="s">
        <v>2</v>
      </c>
      <c r="U2112" t="s">
        <v>3</v>
      </c>
    </row>
    <row r="2113" spans="1:21" x14ac:dyDescent="0.25">
      <c r="A2113" t="s">
        <v>16</v>
      </c>
      <c r="B2113" t="str">
        <f>LEFT(Tabla1[[#This Row],[Organización compras]],2)</f>
        <v>PE</v>
      </c>
      <c r="C2113" t="s">
        <v>681</v>
      </c>
      <c r="D2113">
        <v>804</v>
      </c>
      <c r="E2113" t="str">
        <f>VLOOKUP(Tabla1[[#This Row],[Grupo de compras]],'Grupo compras'!$A$1:$B$115,2,FALSE)</f>
        <v>PE Marketing Mall</v>
      </c>
      <c r="F2113" t="s">
        <v>1158</v>
      </c>
      <c r="G2113" t="str">
        <f>LEFT(Tabla1[[#This Row],[Solicitud de pedido]],2)</f>
        <v>12</v>
      </c>
      <c r="H2113" t="s">
        <v>6001</v>
      </c>
      <c r="I2113" t="s">
        <v>88</v>
      </c>
      <c r="J2113" t="s">
        <v>6002</v>
      </c>
      <c r="K2113" t="s">
        <v>6003</v>
      </c>
      <c r="L2113" s="1">
        <v>46080</v>
      </c>
      <c r="M2113" t="s">
        <v>43</v>
      </c>
      <c r="N2113" t="s">
        <v>1</v>
      </c>
      <c r="O2113" t="s">
        <v>67</v>
      </c>
      <c r="P2113" t="s">
        <v>2596</v>
      </c>
      <c r="Q2113" t="s">
        <v>2597</v>
      </c>
      <c r="R2113" s="2">
        <v>2490</v>
      </c>
      <c r="S2113" s="37">
        <f>Tabla1[[#This Row],[Valor total]]/'T.C.'!$B$2</f>
        <v>721.73913043478262</v>
      </c>
      <c r="T2113" t="s">
        <v>2</v>
      </c>
      <c r="U2113" t="s">
        <v>3</v>
      </c>
    </row>
    <row r="2114" spans="1:21" x14ac:dyDescent="0.25">
      <c r="A2114" t="s">
        <v>814</v>
      </c>
      <c r="B2114" t="str">
        <f>LEFT(Tabla1[[#This Row],[Organización compras]],2)</f>
        <v>PE</v>
      </c>
      <c r="C2114" t="s">
        <v>340</v>
      </c>
      <c r="D2114">
        <v>802</v>
      </c>
      <c r="E2114" t="str">
        <f>VLOOKUP(Tabla1[[#This Row],[Grupo de compras]],'Grupo compras'!$A$1:$B$115,2,FALSE)</f>
        <v>PE Ops Mall</v>
      </c>
      <c r="F2114" t="s">
        <v>815</v>
      </c>
      <c r="G2114" t="str">
        <f>LEFT(Tabla1[[#This Row],[Solicitud de pedido]],2)</f>
        <v>12</v>
      </c>
      <c r="H2114" t="s">
        <v>6004</v>
      </c>
      <c r="I2114" t="s">
        <v>88</v>
      </c>
      <c r="J2114" t="s">
        <v>6005</v>
      </c>
      <c r="K2114" t="s">
        <v>6006</v>
      </c>
      <c r="L2114" s="1">
        <v>46036</v>
      </c>
      <c r="M2114" t="s">
        <v>819</v>
      </c>
      <c r="N2114" t="s">
        <v>1</v>
      </c>
      <c r="O2114" t="s">
        <v>0</v>
      </c>
      <c r="P2114" t="s">
        <v>694</v>
      </c>
      <c r="Q2114" t="s">
        <v>695</v>
      </c>
      <c r="R2114" s="2">
        <v>720</v>
      </c>
      <c r="S2114" s="37">
        <f>Tabla1[[#This Row],[Valor total]]</f>
        <v>720</v>
      </c>
      <c r="T2114" t="s">
        <v>662</v>
      </c>
      <c r="U2114" t="s">
        <v>3</v>
      </c>
    </row>
    <row r="2115" spans="1:21" x14ac:dyDescent="0.25">
      <c r="A2115" t="s">
        <v>814</v>
      </c>
      <c r="B2115" t="str">
        <f>LEFT(Tabla1[[#This Row],[Organización compras]],2)</f>
        <v>PE</v>
      </c>
      <c r="C2115" t="s">
        <v>340</v>
      </c>
      <c r="D2115">
        <v>802</v>
      </c>
      <c r="E2115" t="str">
        <f>VLOOKUP(Tabla1[[#This Row],[Grupo de compras]],'Grupo compras'!$A$1:$B$115,2,FALSE)</f>
        <v>PE Ops Mall</v>
      </c>
      <c r="F2115" t="s">
        <v>815</v>
      </c>
      <c r="G2115" t="str">
        <f>LEFT(Tabla1[[#This Row],[Solicitud de pedido]],2)</f>
        <v>12</v>
      </c>
      <c r="H2115" t="s">
        <v>6007</v>
      </c>
      <c r="I2115" t="s">
        <v>88</v>
      </c>
      <c r="J2115" t="s">
        <v>6008</v>
      </c>
      <c r="K2115" t="s">
        <v>6009</v>
      </c>
      <c r="L2115" s="1">
        <v>46062</v>
      </c>
      <c r="M2115" t="s">
        <v>819</v>
      </c>
      <c r="N2115" t="s">
        <v>1</v>
      </c>
      <c r="O2115" t="s">
        <v>0</v>
      </c>
      <c r="P2115" t="s">
        <v>694</v>
      </c>
      <c r="Q2115" t="s">
        <v>695</v>
      </c>
      <c r="R2115" s="2">
        <v>720</v>
      </c>
      <c r="S2115" s="37">
        <f>Tabla1[[#This Row],[Valor total]]</f>
        <v>720</v>
      </c>
      <c r="T2115" t="s">
        <v>662</v>
      </c>
      <c r="U2115" t="s">
        <v>3</v>
      </c>
    </row>
    <row r="2116" spans="1:21" x14ac:dyDescent="0.25">
      <c r="A2116" t="s">
        <v>814</v>
      </c>
      <c r="B2116" t="str">
        <f>LEFT(Tabla1[[#This Row],[Organización compras]],2)</f>
        <v>PE</v>
      </c>
      <c r="C2116" t="s">
        <v>340</v>
      </c>
      <c r="D2116">
        <v>802</v>
      </c>
      <c r="E2116" t="str">
        <f>VLOOKUP(Tabla1[[#This Row],[Grupo de compras]],'Grupo compras'!$A$1:$B$115,2,FALSE)</f>
        <v>PE Ops Mall</v>
      </c>
      <c r="F2116" t="s">
        <v>815</v>
      </c>
      <c r="H2116" t="s">
        <v>12558</v>
      </c>
      <c r="I2116" t="s">
        <v>88</v>
      </c>
      <c r="J2116" t="s">
        <v>12559</v>
      </c>
      <c r="K2116" t="s">
        <v>6009</v>
      </c>
      <c r="L2116" s="1">
        <v>46099</v>
      </c>
      <c r="M2116" t="s">
        <v>43</v>
      </c>
      <c r="N2116" t="s">
        <v>1</v>
      </c>
      <c r="O2116" t="s">
        <v>0</v>
      </c>
      <c r="P2116" t="s">
        <v>694</v>
      </c>
      <c r="Q2116" t="s">
        <v>695</v>
      </c>
      <c r="R2116" s="2">
        <v>720</v>
      </c>
      <c r="S2116" s="37">
        <f>Tabla1[[#This Row],[Valor total]]</f>
        <v>720</v>
      </c>
      <c r="T2116" t="s">
        <v>662</v>
      </c>
      <c r="U2116" t="s">
        <v>3</v>
      </c>
    </row>
    <row r="2117" spans="1:21" x14ac:dyDescent="0.25">
      <c r="A2117" t="s">
        <v>717</v>
      </c>
      <c r="B2117" t="str">
        <f>LEFT(Tabla1[[#This Row],[Organización compras]],2)</f>
        <v>PE</v>
      </c>
      <c r="C2117" t="s">
        <v>340</v>
      </c>
      <c r="D2117">
        <v>801</v>
      </c>
      <c r="E2117" t="str">
        <f>VLOOKUP(Tabla1[[#This Row],[Grupo de compras]],'Grupo compras'!$A$1:$B$115,2,FALSE)</f>
        <v>PE Center Manager</v>
      </c>
      <c r="F2117" t="s">
        <v>1233</v>
      </c>
      <c r="H2117" t="s">
        <v>6010</v>
      </c>
      <c r="I2117" t="s">
        <v>88</v>
      </c>
      <c r="J2117" t="s">
        <v>6011</v>
      </c>
      <c r="K2117" t="s">
        <v>6012</v>
      </c>
      <c r="L2117" s="1">
        <v>46092</v>
      </c>
      <c r="M2117" t="s">
        <v>43</v>
      </c>
      <c r="N2117" t="s">
        <v>1</v>
      </c>
      <c r="O2117" t="s">
        <v>0</v>
      </c>
      <c r="P2117" t="s">
        <v>2710</v>
      </c>
      <c r="Q2117" t="s">
        <v>2711</v>
      </c>
      <c r="R2117" s="2">
        <v>2481.73</v>
      </c>
      <c r="S2117" s="37">
        <f>Tabla1[[#This Row],[Valor total]]/'T.C.'!$B$2</f>
        <v>719.34202898550723</v>
      </c>
      <c r="T2117" t="s">
        <v>2</v>
      </c>
      <c r="U2117" t="s">
        <v>3</v>
      </c>
    </row>
    <row r="2118" spans="1:21" x14ac:dyDescent="0.25">
      <c r="A2118" t="s">
        <v>64</v>
      </c>
      <c r="B2118" t="str">
        <f>LEFT(Tabla1[[#This Row],[Organización compras]],2)</f>
        <v>CO</v>
      </c>
      <c r="C2118" t="s">
        <v>338</v>
      </c>
      <c r="D2118">
        <v>702</v>
      </c>
      <c r="E2118" t="str">
        <f>VLOOKUP(Tabla1[[#This Row],[Grupo de compras]],'Grupo compras'!$A$1:$B$115,2,FALSE)</f>
        <v>CO Ops Mall</v>
      </c>
      <c r="F2118" t="s">
        <v>3273</v>
      </c>
      <c r="G2118" t="str">
        <f>LEFT(Tabla1[[#This Row],[Solicitud de pedido]],2)</f>
        <v>14</v>
      </c>
      <c r="H2118" t="s">
        <v>3274</v>
      </c>
      <c r="I2118" t="s">
        <v>99</v>
      </c>
      <c r="J2118" t="s">
        <v>3275</v>
      </c>
      <c r="K2118" t="s">
        <v>6013</v>
      </c>
      <c r="L2118" s="1">
        <v>46051</v>
      </c>
      <c r="M2118" t="s">
        <v>1095</v>
      </c>
      <c r="N2118" t="s">
        <v>46</v>
      </c>
      <c r="O2118" t="s">
        <v>0</v>
      </c>
      <c r="P2118" t="s">
        <v>3277</v>
      </c>
      <c r="Q2118" t="s">
        <v>3278</v>
      </c>
      <c r="R2118" s="2">
        <v>2633870</v>
      </c>
      <c r="S2118" s="37">
        <f>Tabla1[[#This Row],[Valor total]]/'T.C.'!$B$5</f>
        <v>716.11473626971178</v>
      </c>
      <c r="T2118" t="s">
        <v>18</v>
      </c>
      <c r="U2118" t="s">
        <v>3</v>
      </c>
    </row>
    <row r="2119" spans="1:21" x14ac:dyDescent="0.25">
      <c r="A2119" t="s">
        <v>64</v>
      </c>
      <c r="B2119" t="str">
        <f>LEFT(Tabla1[[#This Row],[Organización compras]],2)</f>
        <v>CO</v>
      </c>
      <c r="C2119" t="s">
        <v>338</v>
      </c>
      <c r="D2119">
        <v>702</v>
      </c>
      <c r="E2119" t="str">
        <f>VLOOKUP(Tabla1[[#This Row],[Grupo de compras]],'Grupo compras'!$A$1:$B$115,2,FALSE)</f>
        <v>CO Ops Mall</v>
      </c>
      <c r="F2119" t="s">
        <v>3273</v>
      </c>
      <c r="G2119" t="str">
        <f>LEFT(Tabla1[[#This Row],[Solicitud de pedido]],2)</f>
        <v>14</v>
      </c>
      <c r="H2119" t="s">
        <v>3274</v>
      </c>
      <c r="I2119" t="s">
        <v>101</v>
      </c>
      <c r="J2119" t="s">
        <v>3275</v>
      </c>
      <c r="K2119" t="s">
        <v>6014</v>
      </c>
      <c r="L2119" s="1">
        <v>46051</v>
      </c>
      <c r="M2119" t="s">
        <v>1095</v>
      </c>
      <c r="N2119" t="s">
        <v>46</v>
      </c>
      <c r="O2119" t="s">
        <v>0</v>
      </c>
      <c r="P2119" t="s">
        <v>3277</v>
      </c>
      <c r="Q2119" t="s">
        <v>3278</v>
      </c>
      <c r="R2119" s="2">
        <v>2633870</v>
      </c>
      <c r="S2119" s="37">
        <f>Tabla1[[#This Row],[Valor total]]/'T.C.'!$B$5</f>
        <v>716.11473626971178</v>
      </c>
      <c r="T2119" t="s">
        <v>18</v>
      </c>
      <c r="U2119" t="s">
        <v>3</v>
      </c>
    </row>
    <row r="2120" spans="1:21" x14ac:dyDescent="0.25">
      <c r="A2120" t="s">
        <v>64</v>
      </c>
      <c r="B2120" t="str">
        <f>LEFT(Tabla1[[#This Row],[Organización compras]],2)</f>
        <v>CO</v>
      </c>
      <c r="C2120" t="s">
        <v>338</v>
      </c>
      <c r="D2120">
        <v>702</v>
      </c>
      <c r="E2120" t="str">
        <f>VLOOKUP(Tabla1[[#This Row],[Grupo de compras]],'Grupo compras'!$A$1:$B$115,2,FALSE)</f>
        <v>CO Ops Mall</v>
      </c>
      <c r="F2120" t="s">
        <v>3273</v>
      </c>
      <c r="G2120" t="str">
        <f>LEFT(Tabla1[[#This Row],[Solicitud de pedido]],2)</f>
        <v>14</v>
      </c>
      <c r="H2120" t="s">
        <v>3274</v>
      </c>
      <c r="I2120" t="s">
        <v>103</v>
      </c>
      <c r="J2120" t="s">
        <v>3275</v>
      </c>
      <c r="K2120" t="s">
        <v>6015</v>
      </c>
      <c r="L2120" s="1">
        <v>46051</v>
      </c>
      <c r="M2120" t="s">
        <v>1095</v>
      </c>
      <c r="N2120" t="s">
        <v>46</v>
      </c>
      <c r="O2120" t="s">
        <v>0</v>
      </c>
      <c r="P2120" t="s">
        <v>3277</v>
      </c>
      <c r="Q2120" t="s">
        <v>3278</v>
      </c>
      <c r="R2120" s="2">
        <v>2633870</v>
      </c>
      <c r="S2120" s="37">
        <f>Tabla1[[#This Row],[Valor total]]/'T.C.'!$B$5</f>
        <v>716.11473626971178</v>
      </c>
      <c r="T2120" t="s">
        <v>18</v>
      </c>
      <c r="U2120" t="s">
        <v>3</v>
      </c>
    </row>
    <row r="2121" spans="1:21" x14ac:dyDescent="0.25">
      <c r="A2121" t="s">
        <v>64</v>
      </c>
      <c r="B2121" t="str">
        <f>LEFT(Tabla1[[#This Row],[Organización compras]],2)</f>
        <v>CO</v>
      </c>
      <c r="C2121" t="s">
        <v>338</v>
      </c>
      <c r="D2121">
        <v>702</v>
      </c>
      <c r="E2121" t="str">
        <f>VLOOKUP(Tabla1[[#This Row],[Grupo de compras]],'Grupo compras'!$A$1:$B$115,2,FALSE)</f>
        <v>CO Ops Mall</v>
      </c>
      <c r="F2121" t="s">
        <v>3273</v>
      </c>
      <c r="G2121" t="str">
        <f>LEFT(Tabla1[[#This Row],[Solicitud de pedido]],2)</f>
        <v>14</v>
      </c>
      <c r="H2121" t="s">
        <v>3274</v>
      </c>
      <c r="I2121" t="s">
        <v>105</v>
      </c>
      <c r="J2121" t="s">
        <v>3275</v>
      </c>
      <c r="K2121" t="s">
        <v>6016</v>
      </c>
      <c r="L2121" s="1">
        <v>46051</v>
      </c>
      <c r="M2121" t="s">
        <v>1095</v>
      </c>
      <c r="N2121" t="s">
        <v>46</v>
      </c>
      <c r="O2121" t="s">
        <v>0</v>
      </c>
      <c r="P2121" t="s">
        <v>3277</v>
      </c>
      <c r="Q2121" t="s">
        <v>3278</v>
      </c>
      <c r="R2121" s="2">
        <v>2633870</v>
      </c>
      <c r="S2121" s="37">
        <f>Tabla1[[#This Row],[Valor total]]/'T.C.'!$B$5</f>
        <v>716.11473626971178</v>
      </c>
      <c r="T2121" t="s">
        <v>18</v>
      </c>
      <c r="U2121" t="s">
        <v>3</v>
      </c>
    </row>
    <row r="2122" spans="1:21" x14ac:dyDescent="0.25">
      <c r="A2122" t="s">
        <v>64</v>
      </c>
      <c r="B2122" t="str">
        <f>LEFT(Tabla1[[#This Row],[Organización compras]],2)</f>
        <v>CO</v>
      </c>
      <c r="C2122" t="s">
        <v>338</v>
      </c>
      <c r="D2122">
        <v>702</v>
      </c>
      <c r="E2122" t="str">
        <f>VLOOKUP(Tabla1[[#This Row],[Grupo de compras]],'Grupo compras'!$A$1:$B$115,2,FALSE)</f>
        <v>CO Ops Mall</v>
      </c>
      <c r="F2122" t="s">
        <v>3273</v>
      </c>
      <c r="G2122" t="str">
        <f>LEFT(Tabla1[[#This Row],[Solicitud de pedido]],2)</f>
        <v>14</v>
      </c>
      <c r="H2122" t="s">
        <v>3274</v>
      </c>
      <c r="I2122" t="s">
        <v>107</v>
      </c>
      <c r="J2122" t="s">
        <v>3275</v>
      </c>
      <c r="K2122" t="s">
        <v>6017</v>
      </c>
      <c r="L2122" s="1">
        <v>46051</v>
      </c>
      <c r="M2122" t="s">
        <v>1095</v>
      </c>
      <c r="N2122" t="s">
        <v>46</v>
      </c>
      <c r="O2122" t="s">
        <v>0</v>
      </c>
      <c r="P2122" t="s">
        <v>3277</v>
      </c>
      <c r="Q2122" t="s">
        <v>3278</v>
      </c>
      <c r="R2122" s="2">
        <v>2633870</v>
      </c>
      <c r="S2122" s="37">
        <f>Tabla1[[#This Row],[Valor total]]/'T.C.'!$B$5</f>
        <v>716.11473626971178</v>
      </c>
      <c r="T2122" t="s">
        <v>18</v>
      </c>
      <c r="U2122" t="s">
        <v>3</v>
      </c>
    </row>
    <row r="2123" spans="1:21" x14ac:dyDescent="0.25">
      <c r="A2123" t="s">
        <v>64</v>
      </c>
      <c r="B2123" t="str">
        <f>LEFT(Tabla1[[#This Row],[Organización compras]],2)</f>
        <v>CO</v>
      </c>
      <c r="C2123" t="s">
        <v>338</v>
      </c>
      <c r="D2123">
        <v>702</v>
      </c>
      <c r="E2123" t="str">
        <f>VLOOKUP(Tabla1[[#This Row],[Grupo de compras]],'Grupo compras'!$A$1:$B$115,2,FALSE)</f>
        <v>CO Ops Mall</v>
      </c>
      <c r="F2123" t="s">
        <v>3273</v>
      </c>
      <c r="G2123" t="str">
        <f>LEFT(Tabla1[[#This Row],[Solicitud de pedido]],2)</f>
        <v>14</v>
      </c>
      <c r="H2123" t="s">
        <v>3274</v>
      </c>
      <c r="I2123" t="s">
        <v>2047</v>
      </c>
      <c r="J2123" t="s">
        <v>3275</v>
      </c>
      <c r="K2123" t="s">
        <v>6018</v>
      </c>
      <c r="L2123" s="1">
        <v>46051</v>
      </c>
      <c r="M2123" t="s">
        <v>1095</v>
      </c>
      <c r="N2123" t="s">
        <v>46</v>
      </c>
      <c r="O2123" t="s">
        <v>0</v>
      </c>
      <c r="P2123" t="s">
        <v>3277</v>
      </c>
      <c r="Q2123" t="s">
        <v>3278</v>
      </c>
      <c r="R2123" s="2">
        <v>2633870</v>
      </c>
      <c r="S2123" s="37">
        <f>Tabla1[[#This Row],[Valor total]]/'T.C.'!$B$5</f>
        <v>716.11473626971178</v>
      </c>
      <c r="T2123" t="s">
        <v>18</v>
      </c>
      <c r="U2123" t="s">
        <v>3</v>
      </c>
    </row>
    <row r="2124" spans="1:21" x14ac:dyDescent="0.25">
      <c r="A2124" t="s">
        <v>64</v>
      </c>
      <c r="B2124" t="str">
        <f>LEFT(Tabla1[[#This Row],[Organización compras]],2)</f>
        <v>CO</v>
      </c>
      <c r="C2124" t="s">
        <v>338</v>
      </c>
      <c r="D2124">
        <v>702</v>
      </c>
      <c r="E2124" t="str">
        <f>VLOOKUP(Tabla1[[#This Row],[Grupo de compras]],'Grupo compras'!$A$1:$B$115,2,FALSE)</f>
        <v>CO Ops Mall</v>
      </c>
      <c r="F2124" t="s">
        <v>3273</v>
      </c>
      <c r="G2124" t="str">
        <f>LEFT(Tabla1[[#This Row],[Solicitud de pedido]],2)</f>
        <v>14</v>
      </c>
      <c r="H2124" t="s">
        <v>3274</v>
      </c>
      <c r="I2124" t="s">
        <v>6019</v>
      </c>
      <c r="J2124" t="s">
        <v>3275</v>
      </c>
      <c r="K2124" t="s">
        <v>6020</v>
      </c>
      <c r="L2124" s="1">
        <v>46051</v>
      </c>
      <c r="M2124" t="s">
        <v>1095</v>
      </c>
      <c r="N2124" t="s">
        <v>46</v>
      </c>
      <c r="O2124" t="s">
        <v>0</v>
      </c>
      <c r="P2124" t="s">
        <v>3277</v>
      </c>
      <c r="Q2124" t="s">
        <v>3278</v>
      </c>
      <c r="R2124" s="2">
        <v>2633870</v>
      </c>
      <c r="S2124" s="37">
        <f>Tabla1[[#This Row],[Valor total]]/'T.C.'!$B$5</f>
        <v>716.11473626971178</v>
      </c>
      <c r="T2124" t="s">
        <v>18</v>
      </c>
      <c r="U2124" t="s">
        <v>3</v>
      </c>
    </row>
    <row r="2125" spans="1:21" x14ac:dyDescent="0.25">
      <c r="A2125" t="s">
        <v>64</v>
      </c>
      <c r="B2125" t="str">
        <f>LEFT(Tabla1[[#This Row],[Organización compras]],2)</f>
        <v>CO</v>
      </c>
      <c r="C2125" t="s">
        <v>338</v>
      </c>
      <c r="D2125">
        <v>702</v>
      </c>
      <c r="E2125" t="str">
        <f>VLOOKUP(Tabla1[[#This Row],[Grupo de compras]],'Grupo compras'!$A$1:$B$115,2,FALSE)</f>
        <v>CO Ops Mall</v>
      </c>
      <c r="F2125" t="s">
        <v>3273</v>
      </c>
      <c r="G2125" t="str">
        <f>LEFT(Tabla1[[#This Row],[Solicitud de pedido]],2)</f>
        <v>14</v>
      </c>
      <c r="H2125" t="s">
        <v>3274</v>
      </c>
      <c r="I2125" t="s">
        <v>6021</v>
      </c>
      <c r="J2125" t="s">
        <v>3275</v>
      </c>
      <c r="K2125" t="s">
        <v>6022</v>
      </c>
      <c r="L2125" s="1">
        <v>46051</v>
      </c>
      <c r="M2125" t="s">
        <v>1095</v>
      </c>
      <c r="N2125" t="s">
        <v>46</v>
      </c>
      <c r="O2125" t="s">
        <v>0</v>
      </c>
      <c r="P2125" t="s">
        <v>3277</v>
      </c>
      <c r="Q2125" t="s">
        <v>3278</v>
      </c>
      <c r="R2125" s="2">
        <v>2633870</v>
      </c>
      <c r="S2125" s="37">
        <f>Tabla1[[#This Row],[Valor total]]/'T.C.'!$B$5</f>
        <v>716.11473626971178</v>
      </c>
      <c r="T2125" t="s">
        <v>18</v>
      </c>
      <c r="U2125" t="s">
        <v>3</v>
      </c>
    </row>
    <row r="2126" spans="1:21" x14ac:dyDescent="0.25">
      <c r="A2126" t="s">
        <v>64</v>
      </c>
      <c r="B2126" t="str">
        <f>LEFT(Tabla1[[#This Row],[Organización compras]],2)</f>
        <v>CO</v>
      </c>
      <c r="C2126" t="s">
        <v>338</v>
      </c>
      <c r="D2126">
        <v>702</v>
      </c>
      <c r="E2126" t="str">
        <f>VLOOKUP(Tabla1[[#This Row],[Grupo de compras]],'Grupo compras'!$A$1:$B$115,2,FALSE)</f>
        <v>CO Ops Mall</v>
      </c>
      <c r="F2126" t="s">
        <v>3273</v>
      </c>
      <c r="G2126" t="str">
        <f>LEFT(Tabla1[[#This Row],[Solicitud de pedido]],2)</f>
        <v>14</v>
      </c>
      <c r="H2126" t="s">
        <v>3274</v>
      </c>
      <c r="I2126" t="s">
        <v>6023</v>
      </c>
      <c r="J2126" t="s">
        <v>3275</v>
      </c>
      <c r="K2126" t="s">
        <v>6024</v>
      </c>
      <c r="L2126" s="1">
        <v>46051</v>
      </c>
      <c r="M2126" t="s">
        <v>1095</v>
      </c>
      <c r="N2126" t="s">
        <v>46</v>
      </c>
      <c r="O2126" t="s">
        <v>0</v>
      </c>
      <c r="P2126" t="s">
        <v>3277</v>
      </c>
      <c r="Q2126" t="s">
        <v>3278</v>
      </c>
      <c r="R2126" s="2">
        <v>2633870</v>
      </c>
      <c r="S2126" s="37">
        <f>Tabla1[[#This Row],[Valor total]]/'T.C.'!$B$5</f>
        <v>716.11473626971178</v>
      </c>
      <c r="T2126" t="s">
        <v>18</v>
      </c>
      <c r="U2126" t="s">
        <v>3</v>
      </c>
    </row>
    <row r="2127" spans="1:21" x14ac:dyDescent="0.25">
      <c r="A2127" t="s">
        <v>64</v>
      </c>
      <c r="B2127" t="str">
        <f>LEFT(Tabla1[[#This Row],[Organización compras]],2)</f>
        <v>CO</v>
      </c>
      <c r="C2127" t="s">
        <v>338</v>
      </c>
      <c r="D2127">
        <v>702</v>
      </c>
      <c r="E2127" t="str">
        <f>VLOOKUP(Tabla1[[#This Row],[Grupo de compras]],'Grupo compras'!$A$1:$B$115,2,FALSE)</f>
        <v>CO Ops Mall</v>
      </c>
      <c r="F2127" t="s">
        <v>3273</v>
      </c>
      <c r="G2127" t="str">
        <f>LEFT(Tabla1[[#This Row],[Solicitud de pedido]],2)</f>
        <v>14</v>
      </c>
      <c r="H2127" t="s">
        <v>3274</v>
      </c>
      <c r="I2127" t="s">
        <v>6025</v>
      </c>
      <c r="J2127" t="s">
        <v>3275</v>
      </c>
      <c r="K2127" t="s">
        <v>6026</v>
      </c>
      <c r="L2127" s="1">
        <v>46051</v>
      </c>
      <c r="M2127" t="s">
        <v>1095</v>
      </c>
      <c r="N2127" t="s">
        <v>46</v>
      </c>
      <c r="O2127" t="s">
        <v>0</v>
      </c>
      <c r="P2127" t="s">
        <v>3277</v>
      </c>
      <c r="Q2127" t="s">
        <v>3278</v>
      </c>
      <c r="R2127" s="2">
        <v>2633870</v>
      </c>
      <c r="S2127" s="37">
        <f>Tabla1[[#This Row],[Valor total]]/'T.C.'!$B$5</f>
        <v>716.11473626971178</v>
      </c>
      <c r="T2127" t="s">
        <v>18</v>
      </c>
      <c r="U2127" t="s">
        <v>3</v>
      </c>
    </row>
    <row r="2128" spans="1:21" x14ac:dyDescent="0.25">
      <c r="A2128" t="s">
        <v>64</v>
      </c>
      <c r="B2128" t="str">
        <f>LEFT(Tabla1[[#This Row],[Organización compras]],2)</f>
        <v>CO</v>
      </c>
      <c r="C2128" t="s">
        <v>338</v>
      </c>
      <c r="D2128">
        <v>702</v>
      </c>
      <c r="E2128" t="str">
        <f>VLOOKUP(Tabla1[[#This Row],[Grupo de compras]],'Grupo compras'!$A$1:$B$115,2,FALSE)</f>
        <v>CO Ops Mall</v>
      </c>
      <c r="F2128" t="s">
        <v>3273</v>
      </c>
      <c r="G2128" t="str">
        <f>LEFT(Tabla1[[#This Row],[Solicitud de pedido]],2)</f>
        <v>14</v>
      </c>
      <c r="H2128" t="s">
        <v>3274</v>
      </c>
      <c r="I2128" t="s">
        <v>6027</v>
      </c>
      <c r="J2128" t="s">
        <v>3275</v>
      </c>
      <c r="K2128" t="s">
        <v>6028</v>
      </c>
      <c r="L2128" s="1">
        <v>46051</v>
      </c>
      <c r="M2128" t="s">
        <v>1095</v>
      </c>
      <c r="N2128" t="s">
        <v>46</v>
      </c>
      <c r="O2128" t="s">
        <v>0</v>
      </c>
      <c r="P2128" t="s">
        <v>3277</v>
      </c>
      <c r="Q2128" t="s">
        <v>3278</v>
      </c>
      <c r="R2128" s="2">
        <v>2633870</v>
      </c>
      <c r="S2128" s="37">
        <f>Tabla1[[#This Row],[Valor total]]/'T.C.'!$B$5</f>
        <v>716.11473626971178</v>
      </c>
      <c r="T2128" t="s">
        <v>18</v>
      </c>
      <c r="U2128" t="s">
        <v>3</v>
      </c>
    </row>
    <row r="2129" spans="1:21" x14ac:dyDescent="0.25">
      <c r="A2129" t="s">
        <v>377</v>
      </c>
      <c r="B2129" t="str">
        <f>LEFT(Tabla1[[#This Row],[Organización compras]],2)</f>
        <v>PE</v>
      </c>
      <c r="C2129" t="s">
        <v>340</v>
      </c>
      <c r="D2129">
        <v>804</v>
      </c>
      <c r="E2129" t="str">
        <f>VLOOKUP(Tabla1[[#This Row],[Grupo de compras]],'Grupo compras'!$A$1:$B$115,2,FALSE)</f>
        <v>PE Marketing Mall</v>
      </c>
      <c r="F2129" t="s">
        <v>4854</v>
      </c>
      <c r="G2129" t="str">
        <f>LEFT(Tabla1[[#This Row],[Solicitud de pedido]],2)</f>
        <v>12</v>
      </c>
      <c r="H2129" t="s">
        <v>6029</v>
      </c>
      <c r="I2129" t="s">
        <v>88</v>
      </c>
      <c r="J2129" t="s">
        <v>6030</v>
      </c>
      <c r="K2129" t="s">
        <v>6031</v>
      </c>
      <c r="L2129" s="1">
        <v>46077</v>
      </c>
      <c r="M2129" t="s">
        <v>14</v>
      </c>
      <c r="N2129" t="s">
        <v>1</v>
      </c>
      <c r="O2129" t="s">
        <v>67</v>
      </c>
      <c r="P2129" t="s">
        <v>5255</v>
      </c>
      <c r="Q2129" t="s">
        <v>5256</v>
      </c>
      <c r="R2129" s="2">
        <v>2470</v>
      </c>
      <c r="S2129" s="37">
        <f>Tabla1[[#This Row],[Valor total]]/'T.C.'!$B$2</f>
        <v>715.94202898550725</v>
      </c>
      <c r="T2129" t="s">
        <v>2</v>
      </c>
      <c r="U2129" t="s">
        <v>3</v>
      </c>
    </row>
    <row r="2130" spans="1:21" x14ac:dyDescent="0.25">
      <c r="A2130" t="s">
        <v>75</v>
      </c>
      <c r="B2130" t="str">
        <f>LEFT(Tabla1[[#This Row],[Organización compras]],2)</f>
        <v>CO</v>
      </c>
      <c r="C2130" t="s">
        <v>338</v>
      </c>
      <c r="D2130">
        <v>702</v>
      </c>
      <c r="E2130" t="str">
        <f>VLOOKUP(Tabla1[[#This Row],[Grupo de compras]],'Grupo compras'!$A$1:$B$115,2,FALSE)</f>
        <v>CO Ops Mall</v>
      </c>
      <c r="F2130" t="s">
        <v>77</v>
      </c>
      <c r="G2130" t="str">
        <f>LEFT(Tabla1[[#This Row],[Solicitud de pedido]],2)</f>
        <v>12</v>
      </c>
      <c r="H2130" t="s">
        <v>6032</v>
      </c>
      <c r="I2130" t="s">
        <v>88</v>
      </c>
      <c r="J2130" t="s">
        <v>6033</v>
      </c>
      <c r="K2130" t="s">
        <v>6034</v>
      </c>
      <c r="L2130" s="1">
        <v>46073</v>
      </c>
      <c r="M2130" t="s">
        <v>77</v>
      </c>
      <c r="N2130" t="s">
        <v>1</v>
      </c>
      <c r="O2130" t="s">
        <v>0</v>
      </c>
      <c r="P2130" t="s">
        <v>4341</v>
      </c>
      <c r="Q2130" t="s">
        <v>4342</v>
      </c>
      <c r="R2130" s="2">
        <v>2632500</v>
      </c>
      <c r="S2130" s="37">
        <f>Tabla1[[#This Row],[Valor total]]/'T.C.'!$B$5</f>
        <v>715.74225122349105</v>
      </c>
      <c r="T2130" t="s">
        <v>18</v>
      </c>
      <c r="U2130" t="s">
        <v>3</v>
      </c>
    </row>
    <row r="2131" spans="1:21" x14ac:dyDescent="0.25">
      <c r="A2131" t="s">
        <v>1498</v>
      </c>
      <c r="B2131" t="str">
        <f>LEFT(Tabla1[[#This Row],[Organización compras]],2)</f>
        <v>PE</v>
      </c>
      <c r="C2131" t="s">
        <v>340</v>
      </c>
      <c r="D2131">
        <v>803</v>
      </c>
      <c r="E2131" t="str">
        <f>VLOOKUP(Tabla1[[#This Row],[Grupo de compras]],'Grupo compras'!$A$1:$B$115,2,FALSE)</f>
        <v>PE Ops Out/Strips</v>
      </c>
      <c r="F2131" t="s">
        <v>926</v>
      </c>
      <c r="G2131" t="str">
        <f>LEFT(Tabla1[[#This Row],[Solicitud de pedido]],2)</f>
        <v>12</v>
      </c>
      <c r="H2131" t="s">
        <v>6035</v>
      </c>
      <c r="I2131" t="s">
        <v>88</v>
      </c>
      <c r="J2131" t="s">
        <v>6036</v>
      </c>
      <c r="K2131" t="s">
        <v>6037</v>
      </c>
      <c r="L2131" s="1">
        <v>46034</v>
      </c>
      <c r="M2131" t="s">
        <v>930</v>
      </c>
      <c r="N2131" t="s">
        <v>1</v>
      </c>
      <c r="O2131" t="s">
        <v>0</v>
      </c>
      <c r="P2131" t="s">
        <v>6038</v>
      </c>
      <c r="Q2131" t="s">
        <v>6039</v>
      </c>
      <c r="R2131" s="2">
        <v>715.33</v>
      </c>
      <c r="S2131" s="37">
        <f>Tabla1[[#This Row],[Valor total]]</f>
        <v>715.33</v>
      </c>
      <c r="T2131" t="s">
        <v>662</v>
      </c>
      <c r="U2131" t="s">
        <v>3</v>
      </c>
    </row>
    <row r="2132" spans="1:21" x14ac:dyDescent="0.25">
      <c r="A2132" t="s">
        <v>63</v>
      </c>
      <c r="B2132" t="str">
        <f>LEFT(Tabla1[[#This Row],[Organización compras]],2)</f>
        <v>CO</v>
      </c>
      <c r="C2132" t="s">
        <v>338</v>
      </c>
      <c r="D2132">
        <v>702</v>
      </c>
      <c r="E2132" t="str">
        <f>VLOOKUP(Tabla1[[#This Row],[Grupo de compras]],'Grupo compras'!$A$1:$B$115,2,FALSE)</f>
        <v>CO Ops Mall</v>
      </c>
      <c r="F2132" t="s">
        <v>1281</v>
      </c>
      <c r="G2132" t="str">
        <f>LEFT(Tabla1[[#This Row],[Solicitud de pedido]],2)</f>
        <v>12</v>
      </c>
      <c r="H2132" t="s">
        <v>6040</v>
      </c>
      <c r="I2132" t="s">
        <v>88</v>
      </c>
      <c r="J2132" t="s">
        <v>6041</v>
      </c>
      <c r="K2132" t="s">
        <v>6042</v>
      </c>
      <c r="L2132" s="1">
        <v>46031</v>
      </c>
      <c r="M2132" t="s">
        <v>1067</v>
      </c>
      <c r="N2132" t="s">
        <v>1</v>
      </c>
      <c r="O2132" t="s">
        <v>0</v>
      </c>
      <c r="P2132" t="s">
        <v>6043</v>
      </c>
      <c r="Q2132" t="s">
        <v>6044</v>
      </c>
      <c r="R2132" s="2">
        <v>2626419</v>
      </c>
      <c r="S2132" s="37">
        <f>Tabla1[[#This Row],[Valor total]]/'T.C.'!$B$5</f>
        <v>714.08890701468192</v>
      </c>
      <c r="T2132" t="s">
        <v>18</v>
      </c>
      <c r="U2132" t="s">
        <v>3</v>
      </c>
    </row>
    <row r="2133" spans="1:21" x14ac:dyDescent="0.25">
      <c r="A2133" t="s">
        <v>63</v>
      </c>
      <c r="B2133" t="str">
        <f>LEFT(Tabla1[[#This Row],[Organización compras]],2)</f>
        <v>CO</v>
      </c>
      <c r="C2133" t="s">
        <v>338</v>
      </c>
      <c r="D2133">
        <v>702</v>
      </c>
      <c r="E2133" t="str">
        <f>VLOOKUP(Tabla1[[#This Row],[Grupo de compras]],'Grupo compras'!$A$1:$B$115,2,FALSE)</f>
        <v>CO Ops Mall</v>
      </c>
      <c r="F2133" t="s">
        <v>1281</v>
      </c>
      <c r="G2133" t="str">
        <f>LEFT(Tabla1[[#This Row],[Solicitud de pedido]],2)</f>
        <v>12</v>
      </c>
      <c r="H2133" t="s">
        <v>6045</v>
      </c>
      <c r="I2133" t="s">
        <v>88</v>
      </c>
      <c r="J2133" t="s">
        <v>6046</v>
      </c>
      <c r="K2133" t="s">
        <v>6047</v>
      </c>
      <c r="L2133" s="1">
        <v>46031</v>
      </c>
      <c r="M2133" t="s">
        <v>1067</v>
      </c>
      <c r="N2133" t="s">
        <v>1</v>
      </c>
      <c r="O2133" t="s">
        <v>0</v>
      </c>
      <c r="P2133" t="s">
        <v>6043</v>
      </c>
      <c r="Q2133" t="s">
        <v>6044</v>
      </c>
      <c r="R2133" s="2">
        <v>2626419</v>
      </c>
      <c r="S2133" s="37">
        <f>Tabla1[[#This Row],[Valor total]]/'T.C.'!$B$5</f>
        <v>714.08890701468192</v>
      </c>
      <c r="T2133" t="s">
        <v>18</v>
      </c>
      <c r="U2133" t="s">
        <v>3</v>
      </c>
    </row>
    <row r="2134" spans="1:21" x14ac:dyDescent="0.25">
      <c r="A2134" t="s">
        <v>63</v>
      </c>
      <c r="B2134" t="str">
        <f>LEFT(Tabla1[[#This Row],[Organización compras]],2)</f>
        <v>CO</v>
      </c>
      <c r="C2134" t="s">
        <v>338</v>
      </c>
      <c r="D2134">
        <v>702</v>
      </c>
      <c r="E2134" t="str">
        <f>VLOOKUP(Tabla1[[#This Row],[Grupo de compras]],'Grupo compras'!$A$1:$B$115,2,FALSE)</f>
        <v>CO Ops Mall</v>
      </c>
      <c r="F2134" t="s">
        <v>1281</v>
      </c>
      <c r="G2134" t="str">
        <f>LEFT(Tabla1[[#This Row],[Solicitud de pedido]],2)</f>
        <v>12</v>
      </c>
      <c r="H2134" t="s">
        <v>6048</v>
      </c>
      <c r="I2134" t="s">
        <v>88</v>
      </c>
      <c r="J2134" t="s">
        <v>6049</v>
      </c>
      <c r="K2134" t="s">
        <v>6050</v>
      </c>
      <c r="L2134" s="1">
        <v>46062</v>
      </c>
      <c r="M2134" t="s">
        <v>1067</v>
      </c>
      <c r="N2134" t="s">
        <v>1</v>
      </c>
      <c r="O2134" t="s">
        <v>0</v>
      </c>
      <c r="P2134" t="s">
        <v>6043</v>
      </c>
      <c r="Q2134" t="s">
        <v>6044</v>
      </c>
      <c r="R2134" s="2">
        <v>2626419</v>
      </c>
      <c r="S2134" s="37">
        <f>Tabla1[[#This Row],[Valor total]]/'T.C.'!$B$5</f>
        <v>714.08890701468192</v>
      </c>
      <c r="T2134" t="s">
        <v>18</v>
      </c>
      <c r="U2134" t="s">
        <v>3</v>
      </c>
    </row>
    <row r="2135" spans="1:21" x14ac:dyDescent="0.25">
      <c r="A2135" t="s">
        <v>63</v>
      </c>
      <c r="B2135" t="str">
        <f>LEFT(Tabla1[[#This Row],[Organización compras]],2)</f>
        <v>CO</v>
      </c>
      <c r="C2135" t="s">
        <v>338</v>
      </c>
      <c r="D2135">
        <v>702</v>
      </c>
      <c r="E2135" t="str">
        <f>VLOOKUP(Tabla1[[#This Row],[Grupo de compras]],'Grupo compras'!$A$1:$B$115,2,FALSE)</f>
        <v>CO Ops Mall</v>
      </c>
      <c r="F2135" t="s">
        <v>1281</v>
      </c>
      <c r="G2135" t="str">
        <f>LEFT(Tabla1[[#This Row],[Solicitud de pedido]],2)</f>
        <v>12</v>
      </c>
      <c r="H2135" t="s">
        <v>6051</v>
      </c>
      <c r="I2135" t="s">
        <v>88</v>
      </c>
      <c r="J2135" t="s">
        <v>6052</v>
      </c>
      <c r="K2135" t="s">
        <v>6053</v>
      </c>
      <c r="L2135" s="1">
        <v>46062</v>
      </c>
      <c r="M2135" t="s">
        <v>1067</v>
      </c>
      <c r="N2135" t="s">
        <v>1</v>
      </c>
      <c r="O2135" t="s">
        <v>0</v>
      </c>
      <c r="P2135" t="s">
        <v>6043</v>
      </c>
      <c r="Q2135" t="s">
        <v>6044</v>
      </c>
      <c r="R2135" s="2">
        <v>2626419</v>
      </c>
      <c r="S2135" s="37">
        <f>Tabla1[[#This Row],[Valor total]]/'T.C.'!$B$5</f>
        <v>714.08890701468192</v>
      </c>
      <c r="T2135" t="s">
        <v>18</v>
      </c>
      <c r="U2135" t="s">
        <v>3</v>
      </c>
    </row>
    <row r="2136" spans="1:21" x14ac:dyDescent="0.25">
      <c r="A2136" t="s">
        <v>63</v>
      </c>
      <c r="B2136" t="str">
        <f>LEFT(Tabla1[[#This Row],[Organización compras]],2)</f>
        <v>CO</v>
      </c>
      <c r="C2136" t="s">
        <v>338</v>
      </c>
      <c r="D2136">
        <v>702</v>
      </c>
      <c r="E2136" t="str">
        <f>VLOOKUP(Tabla1[[#This Row],[Grupo de compras]],'Grupo compras'!$A$1:$B$115,2,FALSE)</f>
        <v>CO Ops Mall</v>
      </c>
      <c r="F2136" t="s">
        <v>1281</v>
      </c>
      <c r="H2136" t="s">
        <v>6054</v>
      </c>
      <c r="I2136" t="s">
        <v>88</v>
      </c>
      <c r="J2136" t="s">
        <v>6055</v>
      </c>
      <c r="K2136" t="s">
        <v>6056</v>
      </c>
      <c r="L2136" s="1">
        <v>46092</v>
      </c>
      <c r="M2136" t="s">
        <v>1067</v>
      </c>
      <c r="N2136" t="s">
        <v>1</v>
      </c>
      <c r="O2136" t="s">
        <v>0</v>
      </c>
      <c r="P2136" t="s">
        <v>6043</v>
      </c>
      <c r="Q2136" t="s">
        <v>6044</v>
      </c>
      <c r="R2136" s="2">
        <v>2626419</v>
      </c>
      <c r="S2136" s="37">
        <f>Tabla1[[#This Row],[Valor total]]/'T.C.'!$B$5</f>
        <v>714.08890701468192</v>
      </c>
      <c r="T2136" t="s">
        <v>18</v>
      </c>
      <c r="U2136" t="s">
        <v>3</v>
      </c>
    </row>
    <row r="2137" spans="1:21" x14ac:dyDescent="0.25">
      <c r="A2137" t="s">
        <v>63</v>
      </c>
      <c r="B2137" t="str">
        <f>LEFT(Tabla1[[#This Row],[Organización compras]],2)</f>
        <v>CO</v>
      </c>
      <c r="C2137" t="s">
        <v>338</v>
      </c>
      <c r="D2137">
        <v>702</v>
      </c>
      <c r="E2137" t="str">
        <f>VLOOKUP(Tabla1[[#This Row],[Grupo de compras]],'Grupo compras'!$A$1:$B$115,2,FALSE)</f>
        <v>CO Ops Mall</v>
      </c>
      <c r="F2137" t="s">
        <v>1281</v>
      </c>
      <c r="H2137" t="s">
        <v>6057</v>
      </c>
      <c r="I2137" t="s">
        <v>88</v>
      </c>
      <c r="J2137" t="s">
        <v>6058</v>
      </c>
      <c r="K2137" t="s">
        <v>6059</v>
      </c>
      <c r="L2137" s="1">
        <v>46092</v>
      </c>
      <c r="M2137" t="s">
        <v>1067</v>
      </c>
      <c r="N2137" t="s">
        <v>1</v>
      </c>
      <c r="O2137" t="s">
        <v>0</v>
      </c>
      <c r="P2137" t="s">
        <v>6043</v>
      </c>
      <c r="Q2137" t="s">
        <v>6044</v>
      </c>
      <c r="R2137" s="2">
        <v>2626419</v>
      </c>
      <c r="S2137" s="37">
        <f>Tabla1[[#This Row],[Valor total]]/'T.C.'!$B$5</f>
        <v>714.08890701468192</v>
      </c>
      <c r="T2137" t="s">
        <v>18</v>
      </c>
      <c r="U2137" t="s">
        <v>3</v>
      </c>
    </row>
    <row r="2138" spans="1:21" x14ac:dyDescent="0.25">
      <c r="A2138" t="s">
        <v>53</v>
      </c>
      <c r="B2138" t="str">
        <f>LEFT(Tabla1[[#This Row],[Organización compras]],2)</f>
        <v>CO</v>
      </c>
      <c r="C2138" t="s">
        <v>338</v>
      </c>
      <c r="D2138">
        <v>920</v>
      </c>
      <c r="E2138" t="str">
        <f>VLOOKUP(Tabla1[[#This Row],[Grupo de compras]],'Grupo compras'!$A$1:$B$115,2,FALSE)</f>
        <v>Corp Tesore. Regi</v>
      </c>
      <c r="F2138" t="s">
        <v>7462</v>
      </c>
      <c r="H2138" t="s">
        <v>13048</v>
      </c>
      <c r="I2138" t="s">
        <v>88</v>
      </c>
      <c r="J2138" t="s">
        <v>13049</v>
      </c>
      <c r="K2138" s="42" t="s">
        <v>13050</v>
      </c>
      <c r="L2138" s="1">
        <v>46099</v>
      </c>
      <c r="M2138" t="s">
        <v>74</v>
      </c>
      <c r="N2138" t="s">
        <v>46</v>
      </c>
      <c r="O2138" t="s">
        <v>0</v>
      </c>
      <c r="P2138" t="s">
        <v>7466</v>
      </c>
      <c r="Q2138" t="s">
        <v>7467</v>
      </c>
      <c r="R2138" s="2">
        <v>2626358</v>
      </c>
      <c r="S2138" s="37">
        <f>Tabla1[[#This Row],[Valor total]]/'T.C.'!$B$5</f>
        <v>714.07232191408377</v>
      </c>
      <c r="T2138" t="s">
        <v>18</v>
      </c>
      <c r="U2138" t="s">
        <v>3</v>
      </c>
    </row>
    <row r="2139" spans="1:21" x14ac:dyDescent="0.25">
      <c r="A2139" t="s">
        <v>53</v>
      </c>
      <c r="B2139" t="str">
        <f>LEFT(Tabla1[[#This Row],[Organización compras]],2)</f>
        <v>CO</v>
      </c>
      <c r="C2139" t="s">
        <v>338</v>
      </c>
      <c r="D2139">
        <v>920</v>
      </c>
      <c r="E2139" t="str">
        <f>VLOOKUP(Tabla1[[#This Row],[Grupo de compras]],'Grupo compras'!$A$1:$B$115,2,FALSE)</f>
        <v>Corp Tesore. Regi</v>
      </c>
      <c r="F2139" t="s">
        <v>7462</v>
      </c>
      <c r="H2139" t="s">
        <v>13048</v>
      </c>
      <c r="I2139" t="s">
        <v>89</v>
      </c>
      <c r="J2139" t="s">
        <v>13049</v>
      </c>
      <c r="K2139" s="42" t="s">
        <v>13051</v>
      </c>
      <c r="L2139" s="1">
        <v>46099</v>
      </c>
      <c r="M2139" t="s">
        <v>74</v>
      </c>
      <c r="N2139" t="s">
        <v>46</v>
      </c>
      <c r="O2139" t="s">
        <v>0</v>
      </c>
      <c r="P2139" t="s">
        <v>7466</v>
      </c>
      <c r="Q2139" t="s">
        <v>7467</v>
      </c>
      <c r="R2139" s="2">
        <v>2626358</v>
      </c>
      <c r="S2139" s="37">
        <f>Tabla1[[#This Row],[Valor total]]/'T.C.'!$B$5</f>
        <v>714.07232191408377</v>
      </c>
      <c r="T2139" t="s">
        <v>18</v>
      </c>
      <c r="U2139" t="s">
        <v>3</v>
      </c>
    </row>
    <row r="2140" spans="1:21" x14ac:dyDescent="0.25">
      <c r="A2140" t="s">
        <v>53</v>
      </c>
      <c r="B2140" t="str">
        <f>LEFT(Tabla1[[#This Row],[Organización compras]],2)</f>
        <v>CO</v>
      </c>
      <c r="C2140" t="s">
        <v>338</v>
      </c>
      <c r="D2140">
        <v>920</v>
      </c>
      <c r="E2140" t="str">
        <f>VLOOKUP(Tabla1[[#This Row],[Grupo de compras]],'Grupo compras'!$A$1:$B$115,2,FALSE)</f>
        <v>Corp Tesore. Regi</v>
      </c>
      <c r="F2140" t="s">
        <v>7462</v>
      </c>
      <c r="H2140" t="s">
        <v>13048</v>
      </c>
      <c r="I2140" t="s">
        <v>99</v>
      </c>
      <c r="J2140" t="s">
        <v>13049</v>
      </c>
      <c r="K2140" s="42" t="s">
        <v>13052</v>
      </c>
      <c r="L2140" s="1">
        <v>46099</v>
      </c>
      <c r="M2140" t="s">
        <v>74</v>
      </c>
      <c r="N2140" t="s">
        <v>46</v>
      </c>
      <c r="O2140" t="s">
        <v>0</v>
      </c>
      <c r="P2140" t="s">
        <v>7466</v>
      </c>
      <c r="Q2140" t="s">
        <v>7467</v>
      </c>
      <c r="R2140" s="2">
        <v>2626358</v>
      </c>
      <c r="S2140" s="37">
        <f>Tabla1[[#This Row],[Valor total]]/'T.C.'!$B$5</f>
        <v>714.07232191408377</v>
      </c>
      <c r="T2140" t="s">
        <v>18</v>
      </c>
      <c r="U2140" t="s">
        <v>3</v>
      </c>
    </row>
    <row r="2141" spans="1:21" x14ac:dyDescent="0.25">
      <c r="A2141" t="s">
        <v>53</v>
      </c>
      <c r="B2141" t="str">
        <f>LEFT(Tabla1[[#This Row],[Organización compras]],2)</f>
        <v>CO</v>
      </c>
      <c r="C2141" t="s">
        <v>338</v>
      </c>
      <c r="D2141">
        <v>920</v>
      </c>
      <c r="E2141" t="str">
        <f>VLOOKUP(Tabla1[[#This Row],[Grupo de compras]],'Grupo compras'!$A$1:$B$115,2,FALSE)</f>
        <v>Corp Tesore. Regi</v>
      </c>
      <c r="F2141" t="s">
        <v>7462</v>
      </c>
      <c r="H2141" t="s">
        <v>13048</v>
      </c>
      <c r="I2141" t="s">
        <v>100</v>
      </c>
      <c r="J2141" t="s">
        <v>13049</v>
      </c>
      <c r="K2141" s="42" t="s">
        <v>13053</v>
      </c>
      <c r="L2141" s="1">
        <v>46099</v>
      </c>
      <c r="M2141" t="s">
        <v>74</v>
      </c>
      <c r="N2141" t="s">
        <v>46</v>
      </c>
      <c r="O2141" t="s">
        <v>0</v>
      </c>
      <c r="P2141" t="s">
        <v>7466</v>
      </c>
      <c r="Q2141" t="s">
        <v>7467</v>
      </c>
      <c r="R2141" s="2">
        <v>2626358</v>
      </c>
      <c r="S2141" s="37">
        <f>Tabla1[[#This Row],[Valor total]]/'T.C.'!$B$5</f>
        <v>714.07232191408377</v>
      </c>
      <c r="T2141" t="s">
        <v>18</v>
      </c>
      <c r="U2141" t="s">
        <v>3</v>
      </c>
    </row>
    <row r="2142" spans="1:21" x14ac:dyDescent="0.25">
      <c r="A2142" t="s">
        <v>53</v>
      </c>
      <c r="B2142" t="str">
        <f>LEFT(Tabla1[[#This Row],[Organización compras]],2)</f>
        <v>CO</v>
      </c>
      <c r="C2142" t="s">
        <v>338</v>
      </c>
      <c r="D2142">
        <v>920</v>
      </c>
      <c r="E2142" t="str">
        <f>VLOOKUP(Tabla1[[#This Row],[Grupo de compras]],'Grupo compras'!$A$1:$B$115,2,FALSE)</f>
        <v>Corp Tesore. Regi</v>
      </c>
      <c r="F2142" t="s">
        <v>7462</v>
      </c>
      <c r="H2142" t="s">
        <v>13048</v>
      </c>
      <c r="I2142" t="s">
        <v>101</v>
      </c>
      <c r="J2142" t="s">
        <v>13049</v>
      </c>
      <c r="K2142" s="42" t="s">
        <v>13054</v>
      </c>
      <c r="L2142" s="1">
        <v>46099</v>
      </c>
      <c r="M2142" t="s">
        <v>74</v>
      </c>
      <c r="N2142" t="s">
        <v>46</v>
      </c>
      <c r="O2142" t="s">
        <v>0</v>
      </c>
      <c r="P2142" t="s">
        <v>7466</v>
      </c>
      <c r="Q2142" t="s">
        <v>7467</v>
      </c>
      <c r="R2142" s="2">
        <v>2626358</v>
      </c>
      <c r="S2142" s="37">
        <f>Tabla1[[#This Row],[Valor total]]/'T.C.'!$B$5</f>
        <v>714.07232191408377</v>
      </c>
      <c r="T2142" t="s">
        <v>18</v>
      </c>
      <c r="U2142" t="s">
        <v>3</v>
      </c>
    </row>
    <row r="2143" spans="1:21" x14ac:dyDescent="0.25">
      <c r="A2143" t="s">
        <v>53</v>
      </c>
      <c r="B2143" t="str">
        <f>LEFT(Tabla1[[#This Row],[Organización compras]],2)</f>
        <v>CO</v>
      </c>
      <c r="C2143" t="s">
        <v>338</v>
      </c>
      <c r="D2143">
        <v>920</v>
      </c>
      <c r="E2143" t="str">
        <f>VLOOKUP(Tabla1[[#This Row],[Grupo de compras]],'Grupo compras'!$A$1:$B$115,2,FALSE)</f>
        <v>Corp Tesore. Regi</v>
      </c>
      <c r="F2143" t="s">
        <v>7462</v>
      </c>
      <c r="H2143" t="s">
        <v>13048</v>
      </c>
      <c r="I2143" t="s">
        <v>102</v>
      </c>
      <c r="J2143" t="s">
        <v>13049</v>
      </c>
      <c r="K2143" s="42" t="s">
        <v>13055</v>
      </c>
      <c r="L2143" s="1">
        <v>46099</v>
      </c>
      <c r="M2143" t="s">
        <v>74</v>
      </c>
      <c r="N2143" t="s">
        <v>46</v>
      </c>
      <c r="O2143" t="s">
        <v>0</v>
      </c>
      <c r="P2143" t="s">
        <v>7466</v>
      </c>
      <c r="Q2143" t="s">
        <v>7467</v>
      </c>
      <c r="R2143" s="2">
        <v>2626358</v>
      </c>
      <c r="S2143" s="37">
        <f>Tabla1[[#This Row],[Valor total]]/'T.C.'!$B$5</f>
        <v>714.07232191408377</v>
      </c>
      <c r="T2143" t="s">
        <v>18</v>
      </c>
      <c r="U2143" t="s">
        <v>3</v>
      </c>
    </row>
    <row r="2144" spans="1:21" x14ac:dyDescent="0.25">
      <c r="A2144" t="s">
        <v>53</v>
      </c>
      <c r="B2144" t="str">
        <f>LEFT(Tabla1[[#This Row],[Organización compras]],2)</f>
        <v>CO</v>
      </c>
      <c r="C2144" t="s">
        <v>338</v>
      </c>
      <c r="D2144">
        <v>920</v>
      </c>
      <c r="E2144" t="str">
        <f>VLOOKUP(Tabla1[[#This Row],[Grupo de compras]],'Grupo compras'!$A$1:$B$115,2,FALSE)</f>
        <v>Corp Tesore. Regi</v>
      </c>
      <c r="F2144" t="s">
        <v>7462</v>
      </c>
      <c r="H2144" t="s">
        <v>13048</v>
      </c>
      <c r="I2144" t="s">
        <v>103</v>
      </c>
      <c r="J2144" t="s">
        <v>13049</v>
      </c>
      <c r="K2144" s="42" t="s">
        <v>13056</v>
      </c>
      <c r="L2144" s="1">
        <v>46099</v>
      </c>
      <c r="M2144" t="s">
        <v>74</v>
      </c>
      <c r="N2144" t="s">
        <v>46</v>
      </c>
      <c r="O2144" t="s">
        <v>0</v>
      </c>
      <c r="P2144" t="s">
        <v>7466</v>
      </c>
      <c r="Q2144" t="s">
        <v>7467</v>
      </c>
      <c r="R2144" s="2">
        <v>2626358</v>
      </c>
      <c r="S2144" s="37">
        <f>Tabla1[[#This Row],[Valor total]]/'T.C.'!$B$5</f>
        <v>714.07232191408377</v>
      </c>
      <c r="T2144" t="s">
        <v>18</v>
      </c>
      <c r="U2144" t="s">
        <v>3</v>
      </c>
    </row>
    <row r="2145" spans="1:21" x14ac:dyDescent="0.25">
      <c r="A2145" t="s">
        <v>53</v>
      </c>
      <c r="B2145" t="str">
        <f>LEFT(Tabla1[[#This Row],[Organización compras]],2)</f>
        <v>CO</v>
      </c>
      <c r="C2145" t="s">
        <v>338</v>
      </c>
      <c r="D2145">
        <v>920</v>
      </c>
      <c r="E2145" t="str">
        <f>VLOOKUP(Tabla1[[#This Row],[Grupo de compras]],'Grupo compras'!$A$1:$B$115,2,FALSE)</f>
        <v>Corp Tesore. Regi</v>
      </c>
      <c r="F2145" t="s">
        <v>7462</v>
      </c>
      <c r="H2145" t="s">
        <v>13048</v>
      </c>
      <c r="I2145" t="s">
        <v>104</v>
      </c>
      <c r="J2145" t="s">
        <v>13049</v>
      </c>
      <c r="K2145" s="42" t="s">
        <v>13057</v>
      </c>
      <c r="L2145" s="1">
        <v>46099</v>
      </c>
      <c r="M2145" t="s">
        <v>74</v>
      </c>
      <c r="N2145" t="s">
        <v>46</v>
      </c>
      <c r="O2145" t="s">
        <v>0</v>
      </c>
      <c r="P2145" t="s">
        <v>7466</v>
      </c>
      <c r="Q2145" t="s">
        <v>7467</v>
      </c>
      <c r="R2145" s="2">
        <v>2626358</v>
      </c>
      <c r="S2145" s="37">
        <f>Tabla1[[#This Row],[Valor total]]/'T.C.'!$B$5</f>
        <v>714.07232191408377</v>
      </c>
      <c r="T2145" t="s">
        <v>18</v>
      </c>
      <c r="U2145" t="s">
        <v>3</v>
      </c>
    </row>
    <row r="2146" spans="1:21" x14ac:dyDescent="0.25">
      <c r="A2146" t="s">
        <v>53</v>
      </c>
      <c r="B2146" t="str">
        <f>LEFT(Tabla1[[#This Row],[Organización compras]],2)</f>
        <v>CO</v>
      </c>
      <c r="C2146" t="s">
        <v>338</v>
      </c>
      <c r="D2146">
        <v>920</v>
      </c>
      <c r="E2146" t="str">
        <f>VLOOKUP(Tabla1[[#This Row],[Grupo de compras]],'Grupo compras'!$A$1:$B$115,2,FALSE)</f>
        <v>Corp Tesore. Regi</v>
      </c>
      <c r="F2146" t="s">
        <v>7462</v>
      </c>
      <c r="H2146" t="s">
        <v>13048</v>
      </c>
      <c r="I2146" t="s">
        <v>105</v>
      </c>
      <c r="J2146" t="s">
        <v>13049</v>
      </c>
      <c r="K2146" s="42" t="s">
        <v>13058</v>
      </c>
      <c r="L2146" s="1">
        <v>46099</v>
      </c>
      <c r="M2146" t="s">
        <v>74</v>
      </c>
      <c r="N2146" t="s">
        <v>46</v>
      </c>
      <c r="O2146" t="s">
        <v>0</v>
      </c>
      <c r="P2146" t="s">
        <v>7466</v>
      </c>
      <c r="Q2146" t="s">
        <v>7467</v>
      </c>
      <c r="R2146" s="2">
        <v>2626358</v>
      </c>
      <c r="S2146" s="37">
        <f>Tabla1[[#This Row],[Valor total]]/'T.C.'!$B$5</f>
        <v>714.07232191408377</v>
      </c>
      <c r="T2146" t="s">
        <v>18</v>
      </c>
      <c r="U2146" t="s">
        <v>3</v>
      </c>
    </row>
    <row r="2147" spans="1:21" x14ac:dyDescent="0.25">
      <c r="A2147" t="s">
        <v>53</v>
      </c>
      <c r="B2147" t="str">
        <f>LEFT(Tabla1[[#This Row],[Organización compras]],2)</f>
        <v>CO</v>
      </c>
      <c r="C2147" t="s">
        <v>338</v>
      </c>
      <c r="D2147">
        <v>920</v>
      </c>
      <c r="E2147" t="str">
        <f>VLOOKUP(Tabla1[[#This Row],[Grupo de compras]],'Grupo compras'!$A$1:$B$115,2,FALSE)</f>
        <v>Corp Tesore. Regi</v>
      </c>
      <c r="F2147" t="s">
        <v>7462</v>
      </c>
      <c r="H2147" t="s">
        <v>13048</v>
      </c>
      <c r="I2147" t="s">
        <v>106</v>
      </c>
      <c r="J2147" t="s">
        <v>13049</v>
      </c>
      <c r="K2147" s="42" t="s">
        <v>13059</v>
      </c>
      <c r="L2147" s="1">
        <v>46099</v>
      </c>
      <c r="M2147" t="s">
        <v>74</v>
      </c>
      <c r="N2147" t="s">
        <v>46</v>
      </c>
      <c r="O2147" t="s">
        <v>0</v>
      </c>
      <c r="P2147" t="s">
        <v>7466</v>
      </c>
      <c r="Q2147" t="s">
        <v>7467</v>
      </c>
      <c r="R2147" s="2">
        <v>2626358</v>
      </c>
      <c r="S2147" s="37">
        <f>Tabla1[[#This Row],[Valor total]]/'T.C.'!$B$5</f>
        <v>714.07232191408377</v>
      </c>
      <c r="T2147" t="s">
        <v>18</v>
      </c>
      <c r="U2147" t="s">
        <v>3</v>
      </c>
    </row>
    <row r="2148" spans="1:21" x14ac:dyDescent="0.25">
      <c r="A2148" t="s">
        <v>53</v>
      </c>
      <c r="B2148" t="str">
        <f>LEFT(Tabla1[[#This Row],[Organización compras]],2)</f>
        <v>CO</v>
      </c>
      <c r="C2148" t="s">
        <v>338</v>
      </c>
      <c r="D2148">
        <v>920</v>
      </c>
      <c r="E2148" t="str">
        <f>VLOOKUP(Tabla1[[#This Row],[Grupo de compras]],'Grupo compras'!$A$1:$B$115,2,FALSE)</f>
        <v>Corp Tesore. Regi</v>
      </c>
      <c r="F2148" t="s">
        <v>7462</v>
      </c>
      <c r="H2148" t="s">
        <v>13048</v>
      </c>
      <c r="I2148" t="s">
        <v>107</v>
      </c>
      <c r="J2148" t="s">
        <v>13049</v>
      </c>
      <c r="K2148" s="42" t="s">
        <v>13060</v>
      </c>
      <c r="L2148" s="1">
        <v>46099</v>
      </c>
      <c r="M2148" t="s">
        <v>74</v>
      </c>
      <c r="N2148" t="s">
        <v>46</v>
      </c>
      <c r="O2148" t="s">
        <v>0</v>
      </c>
      <c r="P2148" t="s">
        <v>7466</v>
      </c>
      <c r="Q2148" t="s">
        <v>7467</v>
      </c>
      <c r="R2148" s="2">
        <v>2626358</v>
      </c>
      <c r="S2148" s="37">
        <f>Tabla1[[#This Row],[Valor total]]/'T.C.'!$B$5</f>
        <v>714.07232191408377</v>
      </c>
      <c r="T2148" t="s">
        <v>18</v>
      </c>
      <c r="U2148" t="s">
        <v>3</v>
      </c>
    </row>
    <row r="2149" spans="1:21" x14ac:dyDescent="0.25">
      <c r="A2149" t="s">
        <v>53</v>
      </c>
      <c r="B2149" t="str">
        <f>LEFT(Tabla1[[#This Row],[Organización compras]],2)</f>
        <v>CO</v>
      </c>
      <c r="C2149" t="s">
        <v>338</v>
      </c>
      <c r="D2149">
        <v>920</v>
      </c>
      <c r="E2149" t="str">
        <f>VLOOKUP(Tabla1[[#This Row],[Grupo de compras]],'Grupo compras'!$A$1:$B$115,2,FALSE)</f>
        <v>Corp Tesore. Regi</v>
      </c>
      <c r="F2149" t="s">
        <v>7462</v>
      </c>
      <c r="H2149" t="s">
        <v>13048</v>
      </c>
      <c r="I2149" t="s">
        <v>1502</v>
      </c>
      <c r="J2149" t="s">
        <v>13049</v>
      </c>
      <c r="K2149" s="42" t="s">
        <v>13061</v>
      </c>
      <c r="L2149" s="1">
        <v>46099</v>
      </c>
      <c r="M2149" t="s">
        <v>74</v>
      </c>
      <c r="N2149" t="s">
        <v>46</v>
      </c>
      <c r="O2149" t="s">
        <v>0</v>
      </c>
      <c r="P2149" t="s">
        <v>7466</v>
      </c>
      <c r="Q2149" t="s">
        <v>7467</v>
      </c>
      <c r="R2149" s="2">
        <v>2626358</v>
      </c>
      <c r="S2149" s="37">
        <f>Tabla1[[#This Row],[Valor total]]/'T.C.'!$B$5</f>
        <v>714.07232191408377</v>
      </c>
      <c r="T2149" t="s">
        <v>18</v>
      </c>
      <c r="U2149" t="s">
        <v>3</v>
      </c>
    </row>
    <row r="2150" spans="1:21" x14ac:dyDescent="0.25">
      <c r="A2150" t="s">
        <v>24</v>
      </c>
      <c r="B2150" t="str">
        <f>LEFT(Tabla1[[#This Row],[Organización compras]],2)</f>
        <v>CL</v>
      </c>
      <c r="C2150" t="s">
        <v>339</v>
      </c>
      <c r="D2150">
        <v>602</v>
      </c>
      <c r="E2150" t="str">
        <f>VLOOKUP(Tabla1[[#This Row],[Grupo de compras]],'Grupo compras'!$A$1:$B$115,2,FALSE)</f>
        <v>CL Ops Mall</v>
      </c>
      <c r="F2150" t="s">
        <v>724</v>
      </c>
      <c r="G2150" t="str">
        <f>LEFT(Tabla1[[#This Row],[Solicitud de pedido]],2)</f>
        <v>12</v>
      </c>
      <c r="H2150" t="s">
        <v>6060</v>
      </c>
      <c r="I2150" t="s">
        <v>88</v>
      </c>
      <c r="J2150" t="s">
        <v>6061</v>
      </c>
      <c r="K2150" t="s">
        <v>6062</v>
      </c>
      <c r="L2150" s="1">
        <v>46079</v>
      </c>
      <c r="M2150" t="s">
        <v>728</v>
      </c>
      <c r="N2150" t="s">
        <v>1</v>
      </c>
      <c r="O2150" t="s">
        <v>0</v>
      </c>
      <c r="P2150" t="s">
        <v>6063</v>
      </c>
      <c r="Q2150" t="s">
        <v>6064</v>
      </c>
      <c r="R2150" s="2">
        <v>660000</v>
      </c>
      <c r="S2150" s="37">
        <f>Tabla1[[#This Row],[Valor total]]/'T.C.'!$B$3</f>
        <v>712.79686369379976</v>
      </c>
      <c r="T2150" t="s">
        <v>6</v>
      </c>
      <c r="U2150" t="s">
        <v>3</v>
      </c>
    </row>
    <row r="2151" spans="1:21" x14ac:dyDescent="0.25">
      <c r="A2151" t="s">
        <v>24</v>
      </c>
      <c r="B2151" t="str">
        <f>LEFT(Tabla1[[#This Row],[Organización compras]],2)</f>
        <v>CL</v>
      </c>
      <c r="C2151" t="s">
        <v>339</v>
      </c>
      <c r="D2151">
        <v>602</v>
      </c>
      <c r="E2151" t="str">
        <f>VLOOKUP(Tabla1[[#This Row],[Grupo de compras]],'Grupo compras'!$A$1:$B$115,2,FALSE)</f>
        <v>CL Ops Mall</v>
      </c>
      <c r="F2151" t="s">
        <v>724</v>
      </c>
      <c r="G2151" t="str">
        <f>LEFT(Tabla1[[#This Row],[Solicitud de pedido]],2)</f>
        <v>12</v>
      </c>
      <c r="H2151" t="s">
        <v>6065</v>
      </c>
      <c r="I2151" t="s">
        <v>88</v>
      </c>
      <c r="J2151" t="s">
        <v>6066</v>
      </c>
      <c r="K2151" t="s">
        <v>6067</v>
      </c>
      <c r="L2151" s="1">
        <v>46079</v>
      </c>
      <c r="M2151" t="s">
        <v>728</v>
      </c>
      <c r="N2151" t="s">
        <v>1</v>
      </c>
      <c r="O2151" t="s">
        <v>0</v>
      </c>
      <c r="P2151" t="s">
        <v>6063</v>
      </c>
      <c r="Q2151" t="s">
        <v>6064</v>
      </c>
      <c r="R2151" s="2">
        <v>660000</v>
      </c>
      <c r="S2151" s="37">
        <f>Tabla1[[#This Row],[Valor total]]/'T.C.'!$B$3</f>
        <v>712.79686369379976</v>
      </c>
      <c r="T2151" t="s">
        <v>6</v>
      </c>
      <c r="U2151" t="s">
        <v>3</v>
      </c>
    </row>
    <row r="2152" spans="1:21" x14ac:dyDescent="0.25">
      <c r="A2152" t="s">
        <v>2101</v>
      </c>
      <c r="B2152" t="str">
        <f>LEFT(Tabla1[[#This Row],[Organización compras]],2)</f>
        <v>PE</v>
      </c>
      <c r="C2152" t="s">
        <v>681</v>
      </c>
      <c r="D2152">
        <v>804</v>
      </c>
      <c r="E2152" t="str">
        <f>VLOOKUP(Tabla1[[#This Row],[Grupo de compras]],'Grupo compras'!$A$1:$B$115,2,FALSE)</f>
        <v>PE Marketing Mall</v>
      </c>
      <c r="F2152" t="s">
        <v>2454</v>
      </c>
      <c r="G2152" t="str">
        <f>LEFT(Tabla1[[#This Row],[Solicitud de pedido]],2)</f>
        <v>12</v>
      </c>
      <c r="H2152" t="s">
        <v>6068</v>
      </c>
      <c r="I2152" t="s">
        <v>88</v>
      </c>
      <c r="J2152" t="s">
        <v>6069</v>
      </c>
      <c r="K2152" t="s">
        <v>6070</v>
      </c>
      <c r="L2152" s="1">
        <v>46041</v>
      </c>
      <c r="M2152" t="s">
        <v>485</v>
      </c>
      <c r="N2152" t="s">
        <v>1</v>
      </c>
      <c r="O2152" t="s">
        <v>0</v>
      </c>
      <c r="P2152" t="s">
        <v>5478</v>
      </c>
      <c r="Q2152" t="s">
        <v>5479</v>
      </c>
      <c r="R2152" s="2">
        <v>2450</v>
      </c>
      <c r="S2152" s="37">
        <f>Tabla1[[#This Row],[Valor total]]/'T.C.'!$B$2</f>
        <v>710.14492753623188</v>
      </c>
      <c r="T2152" t="s">
        <v>2</v>
      </c>
      <c r="U2152" t="s">
        <v>3</v>
      </c>
    </row>
    <row r="2153" spans="1:21" x14ac:dyDescent="0.25">
      <c r="A2153" t="s">
        <v>16</v>
      </c>
      <c r="B2153" t="str">
        <f>LEFT(Tabla1[[#This Row],[Organización compras]],2)</f>
        <v>PE</v>
      </c>
      <c r="C2153" t="s">
        <v>681</v>
      </c>
      <c r="D2153">
        <v>802</v>
      </c>
      <c r="E2153" t="str">
        <f>VLOOKUP(Tabla1[[#This Row],[Grupo de compras]],'Grupo compras'!$A$1:$B$115,2,FALSE)</f>
        <v>PE Ops Mall</v>
      </c>
      <c r="F2153" t="s">
        <v>1789</v>
      </c>
      <c r="G2153" t="str">
        <f>LEFT(Tabla1[[#This Row],[Solicitud de pedido]],2)</f>
        <v>12</v>
      </c>
      <c r="H2153" t="s">
        <v>6071</v>
      </c>
      <c r="I2153" t="s">
        <v>89</v>
      </c>
      <c r="J2153" t="s">
        <v>6072</v>
      </c>
      <c r="K2153" t="s">
        <v>6073</v>
      </c>
      <c r="L2153" s="1">
        <v>46028</v>
      </c>
      <c r="M2153" t="s">
        <v>43</v>
      </c>
      <c r="N2153" t="s">
        <v>1</v>
      </c>
      <c r="O2153" t="s">
        <v>44</v>
      </c>
      <c r="P2153" t="s">
        <v>6074</v>
      </c>
      <c r="Q2153" t="s">
        <v>6075</v>
      </c>
      <c r="R2153" s="2">
        <v>708.36</v>
      </c>
      <c r="S2153" s="37">
        <f>Tabla1[[#This Row],[Valor total]]</f>
        <v>708.36</v>
      </c>
      <c r="T2153" t="s">
        <v>662</v>
      </c>
      <c r="U2153" t="s">
        <v>3</v>
      </c>
    </row>
    <row r="2154" spans="1:21" x14ac:dyDescent="0.25">
      <c r="A2154" t="s">
        <v>4</v>
      </c>
      <c r="B2154" t="str">
        <f>LEFT(Tabla1[[#This Row],[Organización compras]],2)</f>
        <v>CL</v>
      </c>
      <c r="C2154" t="s">
        <v>339</v>
      </c>
      <c r="D2154">
        <v>612</v>
      </c>
      <c r="E2154" t="str">
        <f>VLOOKUP(Tabla1[[#This Row],[Grupo de compras]],'Grupo compras'!$A$1:$B$115,2,FALSE)</f>
        <v>CL Serv al Cliente</v>
      </c>
      <c r="F2154" t="s">
        <v>1513</v>
      </c>
      <c r="H2154" t="s">
        <v>6076</v>
      </c>
      <c r="I2154" t="s">
        <v>88</v>
      </c>
      <c r="J2154" t="s">
        <v>6077</v>
      </c>
      <c r="K2154" t="s">
        <v>6078</v>
      </c>
      <c r="L2154" s="1">
        <v>46092</v>
      </c>
      <c r="M2154" t="s">
        <v>4310</v>
      </c>
      <c r="N2154" t="s">
        <v>1</v>
      </c>
      <c r="O2154" t="s">
        <v>0</v>
      </c>
      <c r="P2154" t="s">
        <v>1733</v>
      </c>
      <c r="Q2154" t="s">
        <v>1734</v>
      </c>
      <c r="R2154" s="2">
        <v>17</v>
      </c>
      <c r="S2154" s="37">
        <f>Tabla1[[#This Row],[Valor total]]/'T.C.'!$B$4</f>
        <v>708.33333333333337</v>
      </c>
      <c r="T2154" t="s">
        <v>11</v>
      </c>
      <c r="U2154" t="s">
        <v>3</v>
      </c>
    </row>
    <row r="2155" spans="1:21" x14ac:dyDescent="0.25">
      <c r="A2155" t="s">
        <v>763</v>
      </c>
      <c r="B2155" t="str">
        <f>LEFT(Tabla1[[#This Row],[Organización compras]],2)</f>
        <v>CL</v>
      </c>
      <c r="C2155" t="s">
        <v>339</v>
      </c>
      <c r="D2155">
        <v>612</v>
      </c>
      <c r="E2155" t="str">
        <f>VLOOKUP(Tabla1[[#This Row],[Grupo de compras]],'Grupo compras'!$A$1:$B$115,2,FALSE)</f>
        <v>CL Serv al Cliente</v>
      </c>
      <c r="F2155" t="s">
        <v>1513</v>
      </c>
      <c r="H2155" t="s">
        <v>6079</v>
      </c>
      <c r="I2155" t="s">
        <v>88</v>
      </c>
      <c r="J2155" t="s">
        <v>6080</v>
      </c>
      <c r="K2155" t="s">
        <v>6081</v>
      </c>
      <c r="L2155" s="1">
        <v>46092</v>
      </c>
      <c r="M2155" t="s">
        <v>4310</v>
      </c>
      <c r="N2155" t="s">
        <v>1</v>
      </c>
      <c r="O2155" t="s">
        <v>0</v>
      </c>
      <c r="P2155" t="s">
        <v>1733</v>
      </c>
      <c r="Q2155" t="s">
        <v>1734</v>
      </c>
      <c r="R2155" s="2">
        <v>17</v>
      </c>
      <c r="S2155" s="37">
        <f>Tabla1[[#This Row],[Valor total]]/'T.C.'!$B$4</f>
        <v>708.33333333333337</v>
      </c>
      <c r="T2155" t="s">
        <v>11</v>
      </c>
      <c r="U2155" t="s">
        <v>3</v>
      </c>
    </row>
    <row r="2156" spans="1:21" x14ac:dyDescent="0.25">
      <c r="A2156" t="s">
        <v>38</v>
      </c>
      <c r="B2156" t="str">
        <f>LEFT(Tabla1[[#This Row],[Organización compras]],2)</f>
        <v>CL</v>
      </c>
      <c r="C2156" t="s">
        <v>339</v>
      </c>
      <c r="D2156">
        <v>612</v>
      </c>
      <c r="E2156" t="str">
        <f>VLOOKUP(Tabla1[[#This Row],[Grupo de compras]],'Grupo compras'!$A$1:$B$115,2,FALSE)</f>
        <v>CL Serv al Cliente</v>
      </c>
      <c r="F2156" t="s">
        <v>1513</v>
      </c>
      <c r="H2156" t="s">
        <v>6082</v>
      </c>
      <c r="I2156" t="s">
        <v>88</v>
      </c>
      <c r="J2156" t="s">
        <v>6083</v>
      </c>
      <c r="K2156" t="s">
        <v>6084</v>
      </c>
      <c r="L2156" s="1">
        <v>46092</v>
      </c>
      <c r="M2156" t="s">
        <v>4310</v>
      </c>
      <c r="N2156" t="s">
        <v>1</v>
      </c>
      <c r="O2156" t="s">
        <v>0</v>
      </c>
      <c r="P2156" t="s">
        <v>1733</v>
      </c>
      <c r="Q2156" t="s">
        <v>1734</v>
      </c>
      <c r="R2156" s="2">
        <v>17</v>
      </c>
      <c r="S2156" s="37">
        <f>Tabla1[[#This Row],[Valor total]]/'T.C.'!$B$4</f>
        <v>708.33333333333337</v>
      </c>
      <c r="T2156" t="s">
        <v>11</v>
      </c>
      <c r="U2156" t="s">
        <v>3</v>
      </c>
    </row>
    <row r="2157" spans="1:21" x14ac:dyDescent="0.25">
      <c r="A2157" t="s">
        <v>50</v>
      </c>
      <c r="B2157" t="str">
        <f>LEFT(Tabla1[[#This Row],[Organización compras]],2)</f>
        <v>CL</v>
      </c>
      <c r="C2157" t="s">
        <v>339</v>
      </c>
      <c r="D2157">
        <v>612</v>
      </c>
      <c r="E2157" t="str">
        <f>VLOOKUP(Tabla1[[#This Row],[Grupo de compras]],'Grupo compras'!$A$1:$B$115,2,FALSE)</f>
        <v>CL Serv al Cliente</v>
      </c>
      <c r="F2157" t="s">
        <v>1513</v>
      </c>
      <c r="H2157" t="s">
        <v>6085</v>
      </c>
      <c r="I2157" t="s">
        <v>88</v>
      </c>
      <c r="J2157" t="s">
        <v>6086</v>
      </c>
      <c r="K2157" t="s">
        <v>6087</v>
      </c>
      <c r="L2157" s="1">
        <v>46092</v>
      </c>
      <c r="M2157" t="s">
        <v>4310</v>
      </c>
      <c r="N2157" t="s">
        <v>1</v>
      </c>
      <c r="O2157" t="s">
        <v>0</v>
      </c>
      <c r="P2157" t="s">
        <v>1733</v>
      </c>
      <c r="Q2157" t="s">
        <v>1734</v>
      </c>
      <c r="R2157" s="2">
        <v>17</v>
      </c>
      <c r="S2157" s="37">
        <f>Tabla1[[#This Row],[Valor total]]/'T.C.'!$B$4</f>
        <v>708.33333333333337</v>
      </c>
      <c r="T2157" t="s">
        <v>11</v>
      </c>
      <c r="U2157" t="s">
        <v>3</v>
      </c>
    </row>
    <row r="2158" spans="1:21" x14ac:dyDescent="0.25">
      <c r="A2158" t="s">
        <v>86</v>
      </c>
      <c r="B2158" t="str">
        <f>LEFT(Tabla1[[#This Row],[Organización compras]],2)</f>
        <v>CL</v>
      </c>
      <c r="C2158" t="s">
        <v>339</v>
      </c>
      <c r="D2158">
        <v>612</v>
      </c>
      <c r="E2158" t="str">
        <f>VLOOKUP(Tabla1[[#This Row],[Grupo de compras]],'Grupo compras'!$A$1:$B$115,2,FALSE)</f>
        <v>CL Serv al Cliente</v>
      </c>
      <c r="F2158" t="s">
        <v>1513</v>
      </c>
      <c r="H2158" t="s">
        <v>6088</v>
      </c>
      <c r="I2158" t="s">
        <v>88</v>
      </c>
      <c r="J2158" t="s">
        <v>6089</v>
      </c>
      <c r="K2158" t="s">
        <v>6090</v>
      </c>
      <c r="L2158" s="1">
        <v>46092</v>
      </c>
      <c r="M2158" t="s">
        <v>4310</v>
      </c>
      <c r="N2158" t="s">
        <v>1</v>
      </c>
      <c r="O2158" t="s">
        <v>0</v>
      </c>
      <c r="P2158" t="s">
        <v>1733</v>
      </c>
      <c r="Q2158" t="s">
        <v>1734</v>
      </c>
      <c r="R2158" s="2">
        <v>17</v>
      </c>
      <c r="S2158" s="37">
        <f>Tabla1[[#This Row],[Valor total]]/'T.C.'!$B$4</f>
        <v>708.33333333333337</v>
      </c>
      <c r="T2158" t="s">
        <v>11</v>
      </c>
      <c r="U2158" t="s">
        <v>3</v>
      </c>
    </row>
    <row r="2159" spans="1:21" x14ac:dyDescent="0.25">
      <c r="A2159" t="s">
        <v>47</v>
      </c>
      <c r="B2159" t="str">
        <f>LEFT(Tabla1[[#This Row],[Organización compras]],2)</f>
        <v>CL</v>
      </c>
      <c r="C2159" t="s">
        <v>339</v>
      </c>
      <c r="D2159">
        <v>612</v>
      </c>
      <c r="E2159" t="str">
        <f>VLOOKUP(Tabla1[[#This Row],[Grupo de compras]],'Grupo compras'!$A$1:$B$115,2,FALSE)</f>
        <v>CL Serv al Cliente</v>
      </c>
      <c r="F2159" t="s">
        <v>1513</v>
      </c>
      <c r="H2159" t="s">
        <v>6091</v>
      </c>
      <c r="I2159" t="s">
        <v>88</v>
      </c>
      <c r="J2159" t="s">
        <v>6092</v>
      </c>
      <c r="K2159" t="s">
        <v>6093</v>
      </c>
      <c r="L2159" s="1">
        <v>46092</v>
      </c>
      <c r="M2159" t="s">
        <v>4310</v>
      </c>
      <c r="N2159" t="s">
        <v>1</v>
      </c>
      <c r="O2159" t="s">
        <v>0</v>
      </c>
      <c r="P2159" t="s">
        <v>1733</v>
      </c>
      <c r="Q2159" t="s">
        <v>1734</v>
      </c>
      <c r="R2159" s="2">
        <v>17</v>
      </c>
      <c r="S2159" s="37">
        <f>Tabla1[[#This Row],[Valor total]]/'T.C.'!$B$4</f>
        <v>708.33333333333337</v>
      </c>
      <c r="T2159" t="s">
        <v>11</v>
      </c>
      <c r="U2159" t="s">
        <v>3</v>
      </c>
    </row>
    <row r="2160" spans="1:21" x14ac:dyDescent="0.25">
      <c r="A2160" t="s">
        <v>7</v>
      </c>
      <c r="B2160" t="str">
        <f>LEFT(Tabla1[[#This Row],[Organización compras]],2)</f>
        <v>CL</v>
      </c>
      <c r="C2160" t="s">
        <v>339</v>
      </c>
      <c r="D2160">
        <v>602</v>
      </c>
      <c r="E2160" t="str">
        <f>VLOOKUP(Tabla1[[#This Row],[Grupo de compras]],'Grupo compras'!$A$1:$B$115,2,FALSE)</f>
        <v>CL Ops Mall</v>
      </c>
      <c r="F2160" t="s">
        <v>78</v>
      </c>
      <c r="H2160" t="s">
        <v>6094</v>
      </c>
      <c r="I2160" t="s">
        <v>88</v>
      </c>
      <c r="J2160" t="s">
        <v>6095</v>
      </c>
      <c r="K2160" t="s">
        <v>6096</v>
      </c>
      <c r="L2160" s="1">
        <v>46092</v>
      </c>
      <c r="M2160" t="s">
        <v>113</v>
      </c>
      <c r="N2160" t="s">
        <v>1</v>
      </c>
      <c r="O2160" t="s">
        <v>0</v>
      </c>
      <c r="P2160" t="s">
        <v>633</v>
      </c>
      <c r="Q2160" t="s">
        <v>634</v>
      </c>
      <c r="R2160" s="2">
        <v>17</v>
      </c>
      <c r="S2160" s="37">
        <f>Tabla1[[#This Row],[Valor total]]/'T.C.'!$B$4</f>
        <v>708.33333333333337</v>
      </c>
      <c r="T2160" t="s">
        <v>11</v>
      </c>
      <c r="U2160" t="s">
        <v>3</v>
      </c>
    </row>
    <row r="2161" spans="1:21" x14ac:dyDescent="0.25">
      <c r="A2161" t="s">
        <v>7</v>
      </c>
      <c r="B2161" t="str">
        <f>LEFT(Tabla1[[#This Row],[Organización compras]],2)</f>
        <v>CL</v>
      </c>
      <c r="C2161" t="s">
        <v>339</v>
      </c>
      <c r="D2161">
        <v>914</v>
      </c>
      <c r="E2161" t="str">
        <f>VLOOKUP(Tabla1[[#This Row],[Grupo de compras]],'Grupo compras'!$A$1:$B$115,2,FALSE)</f>
        <v>Corp Explo. TI</v>
      </c>
      <c r="F2161" t="s">
        <v>8</v>
      </c>
      <c r="G2161" t="str">
        <f>LEFT(Tabla1[[#This Row],[Solicitud de pedido]],2)</f>
        <v>12</v>
      </c>
      <c r="H2161" t="s">
        <v>6097</v>
      </c>
      <c r="I2161" t="s">
        <v>88</v>
      </c>
      <c r="J2161" t="s">
        <v>6098</v>
      </c>
      <c r="K2161" t="s">
        <v>6099</v>
      </c>
      <c r="L2161" s="1">
        <v>46044</v>
      </c>
      <c r="M2161" t="s">
        <v>8</v>
      </c>
      <c r="N2161" t="s">
        <v>1</v>
      </c>
      <c r="O2161" t="s">
        <v>5</v>
      </c>
      <c r="P2161" t="s">
        <v>4008</v>
      </c>
      <c r="Q2161" t="s">
        <v>4009</v>
      </c>
      <c r="R2161" s="2">
        <v>655714</v>
      </c>
      <c r="S2161" s="37">
        <f>Tabla1[[#This Row],[Valor total]]/'T.C.'!$B$3</f>
        <v>708.16800406078221</v>
      </c>
      <c r="T2161" t="s">
        <v>6</v>
      </c>
      <c r="U2161" t="s">
        <v>3</v>
      </c>
    </row>
    <row r="2162" spans="1:21" x14ac:dyDescent="0.25">
      <c r="A2162" t="s">
        <v>717</v>
      </c>
      <c r="B2162" t="str">
        <f>LEFT(Tabla1[[#This Row],[Organización compras]],2)</f>
        <v>PE</v>
      </c>
      <c r="C2162" t="s">
        <v>340</v>
      </c>
      <c r="D2162">
        <v>801</v>
      </c>
      <c r="E2162" t="str">
        <f>VLOOKUP(Tabla1[[#This Row],[Grupo de compras]],'Grupo compras'!$A$1:$B$115,2,FALSE)</f>
        <v>PE Center Manager</v>
      </c>
      <c r="F2162" t="s">
        <v>1233</v>
      </c>
      <c r="G2162" t="str">
        <f>LEFT(Tabla1[[#This Row],[Solicitud de pedido]],2)</f>
        <v>12</v>
      </c>
      <c r="H2162" t="s">
        <v>6100</v>
      </c>
      <c r="I2162" t="s">
        <v>88</v>
      </c>
      <c r="J2162" t="s">
        <v>6101</v>
      </c>
      <c r="K2162" t="s">
        <v>6102</v>
      </c>
      <c r="L2162" s="1">
        <v>46079</v>
      </c>
      <c r="M2162" t="s">
        <v>819</v>
      </c>
      <c r="N2162" t="s">
        <v>1</v>
      </c>
      <c r="O2162" t="s">
        <v>0</v>
      </c>
      <c r="P2162" t="s">
        <v>1011</v>
      </c>
      <c r="Q2162" t="s">
        <v>1012</v>
      </c>
      <c r="R2162" s="2">
        <v>2436.9699999999998</v>
      </c>
      <c r="S2162" s="37">
        <f>Tabla1[[#This Row],[Valor total]]/'T.C.'!$B$2</f>
        <v>706.36811594202891</v>
      </c>
      <c r="T2162" t="s">
        <v>2</v>
      </c>
      <c r="U2162" t="s">
        <v>3</v>
      </c>
    </row>
    <row r="2163" spans="1:21" x14ac:dyDescent="0.25">
      <c r="A2163" t="s">
        <v>377</v>
      </c>
      <c r="B2163" t="str">
        <f>LEFT(Tabla1[[#This Row],[Organización compras]],2)</f>
        <v>PE</v>
      </c>
      <c r="C2163" t="s">
        <v>340</v>
      </c>
      <c r="D2163">
        <v>802</v>
      </c>
      <c r="E2163" t="str">
        <f>VLOOKUP(Tabla1[[#This Row],[Grupo de compras]],'Grupo compras'!$A$1:$B$115,2,FALSE)</f>
        <v>PE Ops Mall</v>
      </c>
      <c r="F2163" t="s">
        <v>2881</v>
      </c>
      <c r="G2163" t="str">
        <f>LEFT(Tabla1[[#This Row],[Solicitud de pedido]],2)</f>
        <v>12</v>
      </c>
      <c r="H2163" t="s">
        <v>6103</v>
      </c>
      <c r="I2163" t="s">
        <v>88</v>
      </c>
      <c r="J2163" t="s">
        <v>6104</v>
      </c>
      <c r="K2163" t="s">
        <v>6105</v>
      </c>
      <c r="L2163" s="1">
        <v>46063</v>
      </c>
      <c r="M2163" t="s">
        <v>1340</v>
      </c>
      <c r="N2163" t="s">
        <v>1</v>
      </c>
      <c r="O2163" t="s">
        <v>0</v>
      </c>
      <c r="P2163" t="s">
        <v>1011</v>
      </c>
      <c r="Q2163" t="s">
        <v>1012</v>
      </c>
      <c r="R2163" s="2">
        <v>2430</v>
      </c>
      <c r="S2163" s="37">
        <f>Tabla1[[#This Row],[Valor total]]/'T.C.'!$B$2</f>
        <v>704.3478260869565</v>
      </c>
      <c r="T2163" t="s">
        <v>2</v>
      </c>
      <c r="U2163" t="s">
        <v>3</v>
      </c>
    </row>
    <row r="2164" spans="1:21" x14ac:dyDescent="0.25">
      <c r="A2164" t="s">
        <v>7</v>
      </c>
      <c r="B2164" t="str">
        <f>LEFT(Tabla1[[#This Row],[Organización compras]],2)</f>
        <v>CL</v>
      </c>
      <c r="C2164" t="s">
        <v>339</v>
      </c>
      <c r="D2164">
        <v>602</v>
      </c>
      <c r="E2164" t="str">
        <f>VLOOKUP(Tabla1[[#This Row],[Grupo de compras]],'Grupo compras'!$A$1:$B$115,2,FALSE)</f>
        <v>CL Ops Mall</v>
      </c>
      <c r="F2164" t="s">
        <v>137</v>
      </c>
      <c r="H2164" t="s">
        <v>12343</v>
      </c>
      <c r="I2164" t="s">
        <v>88</v>
      </c>
      <c r="J2164" t="s">
        <v>12344</v>
      </c>
      <c r="K2164" t="s">
        <v>12345</v>
      </c>
      <c r="L2164" s="1">
        <v>46097</v>
      </c>
      <c r="M2164" t="s">
        <v>79</v>
      </c>
      <c r="N2164" t="s">
        <v>1</v>
      </c>
      <c r="O2164" t="s">
        <v>0</v>
      </c>
      <c r="P2164" t="s">
        <v>4933</v>
      </c>
      <c r="Q2164" t="s">
        <v>4934</v>
      </c>
      <c r="R2164" s="2">
        <v>652000</v>
      </c>
      <c r="S2164" s="37">
        <f>Tabla1[[#This Row],[Valor total]]/'T.C.'!$B$3</f>
        <v>704.15690170963251</v>
      </c>
      <c r="T2164" t="s">
        <v>6</v>
      </c>
      <c r="U2164" t="s">
        <v>3</v>
      </c>
    </row>
    <row r="2165" spans="1:21" x14ac:dyDescent="0.25">
      <c r="A2165" t="s">
        <v>16</v>
      </c>
      <c r="B2165" t="str">
        <f>LEFT(Tabla1[[#This Row],[Organización compras]],2)</f>
        <v>PE</v>
      </c>
      <c r="C2165" t="s">
        <v>681</v>
      </c>
      <c r="D2165">
        <v>802</v>
      </c>
      <c r="E2165" t="str">
        <f>VLOOKUP(Tabla1[[#This Row],[Grupo de compras]],'Grupo compras'!$A$1:$B$115,2,FALSE)</f>
        <v>PE Ops Mall</v>
      </c>
      <c r="F2165" t="s">
        <v>37</v>
      </c>
      <c r="G2165" t="str">
        <f>LEFT(Tabla1[[#This Row],[Solicitud de pedido]],2)</f>
        <v>12</v>
      </c>
      <c r="H2165" t="s">
        <v>6106</v>
      </c>
      <c r="I2165" t="s">
        <v>88</v>
      </c>
      <c r="J2165" t="s">
        <v>6107</v>
      </c>
      <c r="K2165" t="s">
        <v>6108</v>
      </c>
      <c r="L2165" s="1">
        <v>46057</v>
      </c>
      <c r="M2165" t="s">
        <v>43</v>
      </c>
      <c r="N2165" t="s">
        <v>1</v>
      </c>
      <c r="O2165" t="s">
        <v>44</v>
      </c>
      <c r="P2165" t="s">
        <v>6109</v>
      </c>
      <c r="Q2165" t="s">
        <v>6110</v>
      </c>
      <c r="R2165" s="2">
        <v>2425</v>
      </c>
      <c r="S2165" s="37">
        <f>Tabla1[[#This Row],[Valor total]]/'T.C.'!$B$2</f>
        <v>702.89855072463763</v>
      </c>
      <c r="T2165" t="s">
        <v>2</v>
      </c>
      <c r="U2165" t="s">
        <v>3</v>
      </c>
    </row>
    <row r="2166" spans="1:21" x14ac:dyDescent="0.25">
      <c r="A2166" t="s">
        <v>47</v>
      </c>
      <c r="B2166" t="str">
        <f>LEFT(Tabla1[[#This Row],[Organización compras]],2)</f>
        <v>CL</v>
      </c>
      <c r="C2166" t="s">
        <v>339</v>
      </c>
      <c r="D2166">
        <v>602</v>
      </c>
      <c r="E2166" t="str">
        <f>VLOOKUP(Tabla1[[#This Row],[Grupo de compras]],'Grupo compras'!$A$1:$B$115,2,FALSE)</f>
        <v>CL Ops Mall</v>
      </c>
      <c r="F2166" t="s">
        <v>39</v>
      </c>
      <c r="G2166" t="str">
        <f>LEFT(Tabla1[[#This Row],[Solicitud de pedido]],2)</f>
        <v>12</v>
      </c>
      <c r="H2166" t="s">
        <v>6111</v>
      </c>
      <c r="I2166" t="s">
        <v>88</v>
      </c>
      <c r="J2166" t="s">
        <v>6112</v>
      </c>
      <c r="K2166" t="s">
        <v>6113</v>
      </c>
      <c r="L2166" s="1">
        <v>46031</v>
      </c>
      <c r="M2166" t="s">
        <v>40</v>
      </c>
      <c r="N2166" t="s">
        <v>1</v>
      </c>
      <c r="O2166" t="s">
        <v>0</v>
      </c>
      <c r="P2166" t="s">
        <v>3368</v>
      </c>
      <c r="Q2166" t="s">
        <v>3369</v>
      </c>
      <c r="R2166" s="2">
        <v>650000</v>
      </c>
      <c r="S2166" s="37">
        <f>Tabla1[[#This Row],[Valor total]]/'T.C.'!$B$3</f>
        <v>701.99691121359069</v>
      </c>
      <c r="T2166" t="s">
        <v>6</v>
      </c>
      <c r="U2166" t="s">
        <v>3</v>
      </c>
    </row>
    <row r="2167" spans="1:21" x14ac:dyDescent="0.25">
      <c r="A2167" t="s">
        <v>7</v>
      </c>
      <c r="B2167" t="str">
        <f>LEFT(Tabla1[[#This Row],[Organización compras]],2)</f>
        <v>CL</v>
      </c>
      <c r="C2167" t="s">
        <v>339</v>
      </c>
      <c r="D2167">
        <v>602</v>
      </c>
      <c r="E2167" t="str">
        <f>VLOOKUP(Tabla1[[#This Row],[Grupo de compras]],'Grupo compras'!$A$1:$B$115,2,FALSE)</f>
        <v>CL Ops Mall</v>
      </c>
      <c r="F2167" t="s">
        <v>4618</v>
      </c>
      <c r="G2167" t="str">
        <f>LEFT(Tabla1[[#This Row],[Solicitud de pedido]],2)</f>
        <v>12</v>
      </c>
      <c r="H2167" t="s">
        <v>6114</v>
      </c>
      <c r="I2167" t="s">
        <v>88</v>
      </c>
      <c r="J2167" t="s">
        <v>6115</v>
      </c>
      <c r="K2167" t="s">
        <v>6116</v>
      </c>
      <c r="L2167" s="1">
        <v>46034</v>
      </c>
      <c r="M2167" t="s">
        <v>79</v>
      </c>
      <c r="N2167" t="s">
        <v>1</v>
      </c>
      <c r="O2167" t="s">
        <v>0</v>
      </c>
      <c r="P2167" t="s">
        <v>97</v>
      </c>
      <c r="Q2167" t="s">
        <v>98</v>
      </c>
      <c r="R2167" s="2">
        <v>650000</v>
      </c>
      <c r="S2167" s="37">
        <f>Tabla1[[#This Row],[Valor total]]/'T.C.'!$B$3</f>
        <v>701.99691121359069</v>
      </c>
      <c r="T2167" t="s">
        <v>6</v>
      </c>
      <c r="U2167" t="s">
        <v>3</v>
      </c>
    </row>
    <row r="2168" spans="1:21" x14ac:dyDescent="0.25">
      <c r="A2168" t="s">
        <v>96</v>
      </c>
      <c r="B2168" t="str">
        <f>LEFT(Tabla1[[#This Row],[Organización compras]],2)</f>
        <v>CL</v>
      </c>
      <c r="C2168" t="s">
        <v>339</v>
      </c>
      <c r="D2168">
        <v>602</v>
      </c>
      <c r="E2168" t="str">
        <f>VLOOKUP(Tabla1[[#This Row],[Grupo de compras]],'Grupo compras'!$A$1:$B$115,2,FALSE)</f>
        <v>CL Ops Mall</v>
      </c>
      <c r="F2168" t="s">
        <v>108</v>
      </c>
      <c r="G2168" t="str">
        <f>LEFT(Tabla1[[#This Row],[Solicitud de pedido]],2)</f>
        <v>12</v>
      </c>
      <c r="H2168" t="s">
        <v>6117</v>
      </c>
      <c r="I2168" t="s">
        <v>88</v>
      </c>
      <c r="J2168" t="s">
        <v>6118</v>
      </c>
      <c r="K2168" t="s">
        <v>6119</v>
      </c>
      <c r="L2168" s="1">
        <v>46034</v>
      </c>
      <c r="M2168" t="s">
        <v>82</v>
      </c>
      <c r="N2168" t="s">
        <v>1</v>
      </c>
      <c r="O2168" t="s">
        <v>0</v>
      </c>
      <c r="P2168" t="s">
        <v>6120</v>
      </c>
      <c r="Q2168" t="s">
        <v>6121</v>
      </c>
      <c r="R2168" s="2">
        <v>650000</v>
      </c>
      <c r="S2168" s="37">
        <f>Tabla1[[#This Row],[Valor total]]/'T.C.'!$B$3</f>
        <v>701.99691121359069</v>
      </c>
      <c r="T2168" t="s">
        <v>6</v>
      </c>
      <c r="U2168" t="s">
        <v>3</v>
      </c>
    </row>
    <row r="2169" spans="1:21" x14ac:dyDescent="0.25">
      <c r="A2169" t="s">
        <v>96</v>
      </c>
      <c r="B2169" t="str">
        <f>LEFT(Tabla1[[#This Row],[Organización compras]],2)</f>
        <v>CL</v>
      </c>
      <c r="C2169" t="s">
        <v>339</v>
      </c>
      <c r="D2169">
        <v>602</v>
      </c>
      <c r="E2169" t="str">
        <f>VLOOKUP(Tabla1[[#This Row],[Grupo de compras]],'Grupo compras'!$A$1:$B$115,2,FALSE)</f>
        <v>CL Ops Mall</v>
      </c>
      <c r="F2169" t="s">
        <v>108</v>
      </c>
      <c r="G2169" t="str">
        <f>LEFT(Tabla1[[#This Row],[Solicitud de pedido]],2)</f>
        <v>12</v>
      </c>
      <c r="H2169" t="s">
        <v>6122</v>
      </c>
      <c r="I2169" t="s">
        <v>88</v>
      </c>
      <c r="J2169" t="s">
        <v>6123</v>
      </c>
      <c r="K2169" t="s">
        <v>6124</v>
      </c>
      <c r="L2169" s="1">
        <v>46034</v>
      </c>
      <c r="M2169" t="s">
        <v>82</v>
      </c>
      <c r="N2169" t="s">
        <v>1</v>
      </c>
      <c r="O2169" t="s">
        <v>0</v>
      </c>
      <c r="P2169" t="s">
        <v>6120</v>
      </c>
      <c r="Q2169" t="s">
        <v>6121</v>
      </c>
      <c r="R2169" s="2">
        <v>650000</v>
      </c>
      <c r="S2169" s="37">
        <f>Tabla1[[#This Row],[Valor total]]/'T.C.'!$B$3</f>
        <v>701.99691121359069</v>
      </c>
      <c r="T2169" t="s">
        <v>6</v>
      </c>
      <c r="U2169" t="s">
        <v>3</v>
      </c>
    </row>
    <row r="2170" spans="1:21" x14ac:dyDescent="0.25">
      <c r="A2170" t="s">
        <v>7</v>
      </c>
      <c r="B2170" t="str">
        <f>LEFT(Tabla1[[#This Row],[Organización compras]],2)</f>
        <v>CL</v>
      </c>
      <c r="C2170" t="s">
        <v>339</v>
      </c>
      <c r="D2170">
        <v>910</v>
      </c>
      <c r="E2170" t="str">
        <f>VLOOKUP(Tabla1[[#This Row],[Grupo de compras]],'Grupo compras'!$A$1:$B$115,2,FALSE)</f>
        <v>Corp A. Personas</v>
      </c>
      <c r="F2170" t="s">
        <v>10</v>
      </c>
      <c r="G2170" t="str">
        <f>LEFT(Tabla1[[#This Row],[Solicitud de pedido]],2)</f>
        <v>12</v>
      </c>
      <c r="H2170" t="s">
        <v>6125</v>
      </c>
      <c r="I2170" t="s">
        <v>88</v>
      </c>
      <c r="J2170" t="s">
        <v>6126</v>
      </c>
      <c r="K2170" t="s">
        <v>6127</v>
      </c>
      <c r="L2170" s="1">
        <v>46057</v>
      </c>
      <c r="M2170" t="s">
        <v>10</v>
      </c>
      <c r="N2170" t="s">
        <v>1</v>
      </c>
      <c r="O2170" t="s">
        <v>0</v>
      </c>
      <c r="P2170" t="s">
        <v>6128</v>
      </c>
      <c r="Q2170" t="s">
        <v>6129</v>
      </c>
      <c r="R2170" s="2">
        <v>650000</v>
      </c>
      <c r="S2170" s="37">
        <f>Tabla1[[#This Row],[Valor total]]/'T.C.'!$B$3</f>
        <v>701.99691121359069</v>
      </c>
      <c r="T2170" t="s">
        <v>6</v>
      </c>
      <c r="U2170" t="s">
        <v>3</v>
      </c>
    </row>
    <row r="2171" spans="1:21" x14ac:dyDescent="0.25">
      <c r="A2171" t="s">
        <v>96</v>
      </c>
      <c r="B2171" t="str">
        <f>LEFT(Tabla1[[#This Row],[Organización compras]],2)</f>
        <v>CL</v>
      </c>
      <c r="C2171" t="s">
        <v>339</v>
      </c>
      <c r="D2171">
        <v>602</v>
      </c>
      <c r="E2171" t="str">
        <f>VLOOKUP(Tabla1[[#This Row],[Grupo de compras]],'Grupo compras'!$A$1:$B$115,2,FALSE)</f>
        <v>CL Ops Mall</v>
      </c>
      <c r="F2171" t="s">
        <v>108</v>
      </c>
      <c r="H2171" t="s">
        <v>12046</v>
      </c>
      <c r="I2171" t="s">
        <v>88</v>
      </c>
      <c r="J2171" t="s">
        <v>12047</v>
      </c>
      <c r="K2171" t="s">
        <v>12048</v>
      </c>
      <c r="L2171" s="1">
        <v>46094</v>
      </c>
      <c r="M2171" t="s">
        <v>82</v>
      </c>
      <c r="N2171" t="s">
        <v>1</v>
      </c>
      <c r="O2171" t="s">
        <v>0</v>
      </c>
      <c r="P2171" t="s">
        <v>6120</v>
      </c>
      <c r="Q2171" t="s">
        <v>6121</v>
      </c>
      <c r="R2171" s="2">
        <v>650000</v>
      </c>
      <c r="S2171" s="37">
        <f>Tabla1[[#This Row],[Valor total]]/'T.C.'!$B$3</f>
        <v>701.99691121359069</v>
      </c>
      <c r="T2171" t="s">
        <v>6</v>
      </c>
      <c r="U2171" t="s">
        <v>3</v>
      </c>
    </row>
    <row r="2172" spans="1:21" x14ac:dyDescent="0.25">
      <c r="A2172" t="s">
        <v>883</v>
      </c>
      <c r="B2172" t="str">
        <f>LEFT(Tabla1[[#This Row],[Organización compras]],2)</f>
        <v>PE</v>
      </c>
      <c r="C2172" t="s">
        <v>681</v>
      </c>
      <c r="D2172">
        <v>802</v>
      </c>
      <c r="E2172" t="str">
        <f>VLOOKUP(Tabla1[[#This Row],[Grupo de compras]],'Grupo compras'!$A$1:$B$115,2,FALSE)</f>
        <v>PE Ops Mall</v>
      </c>
      <c r="F2172" t="s">
        <v>5959</v>
      </c>
      <c r="G2172" t="str">
        <f>LEFT(Tabla1[[#This Row],[Solicitud de pedido]],2)</f>
        <v>12</v>
      </c>
      <c r="H2172" t="s">
        <v>6130</v>
      </c>
      <c r="I2172" t="s">
        <v>88</v>
      </c>
      <c r="J2172" t="s">
        <v>6131</v>
      </c>
      <c r="K2172" t="s">
        <v>6132</v>
      </c>
      <c r="L2172" s="1">
        <v>46035</v>
      </c>
      <c r="M2172" t="s">
        <v>5959</v>
      </c>
      <c r="N2172" t="s">
        <v>1</v>
      </c>
      <c r="O2172" t="s">
        <v>0</v>
      </c>
      <c r="P2172" t="s">
        <v>1011</v>
      </c>
      <c r="Q2172" t="s">
        <v>1012</v>
      </c>
      <c r="R2172" s="2">
        <v>2420</v>
      </c>
      <c r="S2172" s="37">
        <f>Tabla1[[#This Row],[Valor total]]/'T.C.'!$B$2</f>
        <v>701.44927536231876</v>
      </c>
      <c r="T2172" t="s">
        <v>2</v>
      </c>
      <c r="U2172" t="s">
        <v>3</v>
      </c>
    </row>
    <row r="2173" spans="1:21" x14ac:dyDescent="0.25">
      <c r="A2173" t="s">
        <v>377</v>
      </c>
      <c r="B2173" t="str">
        <f>LEFT(Tabla1[[#This Row],[Organización compras]],2)</f>
        <v>PE</v>
      </c>
      <c r="C2173" t="s">
        <v>340</v>
      </c>
      <c r="D2173">
        <v>802</v>
      </c>
      <c r="E2173" t="str">
        <f>VLOOKUP(Tabla1[[#This Row],[Grupo de compras]],'Grupo compras'!$A$1:$B$115,2,FALSE)</f>
        <v>PE Ops Mall</v>
      </c>
      <c r="F2173" t="s">
        <v>2774</v>
      </c>
      <c r="G2173" t="str">
        <f>LEFT(Tabla1[[#This Row],[Solicitud de pedido]],2)</f>
        <v>12</v>
      </c>
      <c r="H2173" t="s">
        <v>6133</v>
      </c>
      <c r="I2173" t="s">
        <v>88</v>
      </c>
      <c r="J2173" t="s">
        <v>6134</v>
      </c>
      <c r="K2173" t="s">
        <v>6135</v>
      </c>
      <c r="L2173" s="1">
        <v>46036</v>
      </c>
      <c r="M2173" t="s">
        <v>2774</v>
      </c>
      <c r="N2173" t="s">
        <v>1</v>
      </c>
      <c r="O2173" t="s">
        <v>0</v>
      </c>
      <c r="P2173" t="s">
        <v>1011</v>
      </c>
      <c r="Q2173" t="s">
        <v>1012</v>
      </c>
      <c r="R2173" s="2">
        <v>2420</v>
      </c>
      <c r="S2173" s="37">
        <f>Tabla1[[#This Row],[Valor total]]/'T.C.'!$B$2</f>
        <v>701.44927536231876</v>
      </c>
      <c r="T2173" t="s">
        <v>2</v>
      </c>
      <c r="U2173" t="s">
        <v>3</v>
      </c>
    </row>
    <row r="2174" spans="1:21" x14ac:dyDescent="0.25">
      <c r="A2174" t="s">
        <v>1498</v>
      </c>
      <c r="B2174" t="str">
        <f>LEFT(Tabla1[[#This Row],[Organización compras]],2)</f>
        <v>PE</v>
      </c>
      <c r="C2174" t="s">
        <v>340</v>
      </c>
      <c r="D2174">
        <v>803</v>
      </c>
      <c r="E2174" t="str">
        <f>VLOOKUP(Tabla1[[#This Row],[Grupo de compras]],'Grupo compras'!$A$1:$B$115,2,FALSE)</f>
        <v>PE Ops Out/Strips</v>
      </c>
      <c r="F2174" t="s">
        <v>926</v>
      </c>
      <c r="G2174" t="str">
        <f>LEFT(Tabla1[[#This Row],[Solicitud de pedido]],2)</f>
        <v>12</v>
      </c>
      <c r="H2174" t="s">
        <v>6136</v>
      </c>
      <c r="I2174" t="s">
        <v>88</v>
      </c>
      <c r="J2174" t="s">
        <v>6137</v>
      </c>
      <c r="K2174" t="s">
        <v>6138</v>
      </c>
      <c r="L2174" s="1">
        <v>46044</v>
      </c>
      <c r="M2174" t="s">
        <v>930</v>
      </c>
      <c r="N2174" t="s">
        <v>1</v>
      </c>
      <c r="O2174" t="s">
        <v>0</v>
      </c>
      <c r="P2174" t="s">
        <v>5348</v>
      </c>
      <c r="Q2174" t="s">
        <v>5349</v>
      </c>
      <c r="R2174" s="2">
        <v>2420</v>
      </c>
      <c r="S2174" s="37">
        <f>Tabla1[[#This Row],[Valor total]]/'T.C.'!$B$2</f>
        <v>701.44927536231876</v>
      </c>
      <c r="T2174" t="s">
        <v>2</v>
      </c>
      <c r="U2174" t="s">
        <v>3</v>
      </c>
    </row>
    <row r="2175" spans="1:21" x14ac:dyDescent="0.25">
      <c r="A2175" t="s">
        <v>16</v>
      </c>
      <c r="B2175" t="str">
        <f>LEFT(Tabla1[[#This Row],[Organización compras]],2)</f>
        <v>PE</v>
      </c>
      <c r="C2175" t="s">
        <v>681</v>
      </c>
      <c r="D2175">
        <v>804</v>
      </c>
      <c r="E2175" t="str">
        <f>VLOOKUP(Tabla1[[#This Row],[Grupo de compras]],'Grupo compras'!$A$1:$B$115,2,FALSE)</f>
        <v>PE Marketing Mall</v>
      </c>
      <c r="F2175" t="s">
        <v>1158</v>
      </c>
      <c r="G2175" t="str">
        <f>LEFT(Tabla1[[#This Row],[Solicitud de pedido]],2)</f>
        <v>12</v>
      </c>
      <c r="H2175" t="s">
        <v>6139</v>
      </c>
      <c r="I2175" t="s">
        <v>88</v>
      </c>
      <c r="J2175" t="s">
        <v>6140</v>
      </c>
      <c r="K2175" t="s">
        <v>6141</v>
      </c>
      <c r="L2175" s="1">
        <v>46066</v>
      </c>
      <c r="M2175" t="s">
        <v>43</v>
      </c>
      <c r="N2175" t="s">
        <v>1</v>
      </c>
      <c r="O2175" t="s">
        <v>67</v>
      </c>
      <c r="P2175" t="s">
        <v>2458</v>
      </c>
      <c r="Q2175" t="s">
        <v>2459</v>
      </c>
      <c r="R2175" s="2">
        <v>2417</v>
      </c>
      <c r="S2175" s="37">
        <f>Tabla1[[#This Row],[Valor total]]/'T.C.'!$B$2</f>
        <v>700.5797101449275</v>
      </c>
      <c r="T2175" t="s">
        <v>2</v>
      </c>
      <c r="U2175" t="s">
        <v>3</v>
      </c>
    </row>
    <row r="2176" spans="1:21" x14ac:dyDescent="0.25">
      <c r="A2176" t="s">
        <v>12</v>
      </c>
      <c r="B2176" t="str">
        <f>LEFT(Tabla1[[#This Row],[Organización compras]],2)</f>
        <v>PE</v>
      </c>
      <c r="C2176" t="s">
        <v>340</v>
      </c>
      <c r="D2176">
        <v>804</v>
      </c>
      <c r="E2176" t="str">
        <f>VLOOKUP(Tabla1[[#This Row],[Grupo de compras]],'Grupo compras'!$A$1:$B$115,2,FALSE)</f>
        <v>PE Marketing Mall</v>
      </c>
      <c r="F2176" t="s">
        <v>1158</v>
      </c>
      <c r="G2176" t="str">
        <f>LEFT(Tabla1[[#This Row],[Solicitud de pedido]],2)</f>
        <v>12</v>
      </c>
      <c r="H2176" t="s">
        <v>6142</v>
      </c>
      <c r="I2176" t="s">
        <v>88</v>
      </c>
      <c r="J2176" t="s">
        <v>6143</v>
      </c>
      <c r="K2176" t="s">
        <v>6144</v>
      </c>
      <c r="L2176" s="1">
        <v>46076</v>
      </c>
      <c r="M2176" t="s">
        <v>14</v>
      </c>
      <c r="N2176" t="s">
        <v>1</v>
      </c>
      <c r="O2176" t="s">
        <v>67</v>
      </c>
      <c r="P2176" t="s">
        <v>5275</v>
      </c>
      <c r="Q2176" t="s">
        <v>5276</v>
      </c>
      <c r="R2176" s="2">
        <v>2415</v>
      </c>
      <c r="S2176" s="37">
        <f>Tabla1[[#This Row],[Valor total]]/'T.C.'!$B$2</f>
        <v>700</v>
      </c>
      <c r="T2176" t="s">
        <v>2</v>
      </c>
      <c r="U2176" t="s">
        <v>3</v>
      </c>
    </row>
    <row r="2177" spans="1:21" x14ac:dyDescent="0.25">
      <c r="A2177" t="s">
        <v>1079</v>
      </c>
      <c r="B2177" t="str">
        <f>LEFT(Tabla1[[#This Row],[Organización compras]],2)</f>
        <v>PE</v>
      </c>
      <c r="C2177" t="s">
        <v>681</v>
      </c>
      <c r="D2177">
        <v>804</v>
      </c>
      <c r="E2177" t="str">
        <f>VLOOKUP(Tabla1[[#This Row],[Grupo de compras]],'Grupo compras'!$A$1:$B$115,2,FALSE)</f>
        <v>PE Marketing Mall</v>
      </c>
      <c r="F2177" t="s">
        <v>3398</v>
      </c>
      <c r="H2177" t="s">
        <v>12611</v>
      </c>
      <c r="I2177" t="s">
        <v>88</v>
      </c>
      <c r="J2177" t="s">
        <v>12612</v>
      </c>
      <c r="K2177" t="s">
        <v>5191</v>
      </c>
      <c r="L2177" s="1">
        <v>46098</v>
      </c>
      <c r="M2177" t="s">
        <v>14</v>
      </c>
      <c r="N2177" t="s">
        <v>1</v>
      </c>
      <c r="O2177" t="s">
        <v>67</v>
      </c>
      <c r="P2177" t="s">
        <v>4548</v>
      </c>
      <c r="Q2177" t="s">
        <v>4549</v>
      </c>
      <c r="R2177" s="2">
        <v>2411</v>
      </c>
      <c r="S2177" s="37">
        <f>Tabla1[[#This Row],[Valor total]]/'T.C.'!$B$2</f>
        <v>698.84057971014488</v>
      </c>
      <c r="T2177" t="s">
        <v>2</v>
      </c>
      <c r="U2177" t="s">
        <v>3</v>
      </c>
    </row>
    <row r="2178" spans="1:21" x14ac:dyDescent="0.25">
      <c r="A2178" t="s">
        <v>7</v>
      </c>
      <c r="B2178" t="str">
        <f>LEFT(Tabla1[[#This Row],[Organización compras]],2)</f>
        <v>CL</v>
      </c>
      <c r="C2178" t="s">
        <v>339</v>
      </c>
      <c r="D2178">
        <v>910</v>
      </c>
      <c r="E2178" t="str">
        <f>VLOOKUP(Tabla1[[#This Row],[Grupo de compras]],'Grupo compras'!$A$1:$B$115,2,FALSE)</f>
        <v>Corp A. Personas</v>
      </c>
      <c r="F2178" t="s">
        <v>10</v>
      </c>
      <c r="G2178" t="str">
        <f>LEFT(Tabla1[[#This Row],[Solicitud de pedido]],2)</f>
        <v>14</v>
      </c>
      <c r="H2178" t="s">
        <v>6145</v>
      </c>
      <c r="I2178" t="s">
        <v>101</v>
      </c>
      <c r="J2178" t="s">
        <v>6146</v>
      </c>
      <c r="K2178" t="s">
        <v>6147</v>
      </c>
      <c r="L2178" s="1">
        <v>46091</v>
      </c>
      <c r="M2178" t="s">
        <v>10</v>
      </c>
      <c r="N2178" t="s">
        <v>46</v>
      </c>
      <c r="O2178" t="s">
        <v>0</v>
      </c>
      <c r="P2178" t="s">
        <v>6148</v>
      </c>
      <c r="Q2178" t="s">
        <v>6149</v>
      </c>
      <c r="R2178" s="2">
        <v>647000</v>
      </c>
      <c r="S2178" s="37">
        <f>Tabla1[[#This Row],[Valor total]]/'T.C.'!$B$3</f>
        <v>698.75692546952803</v>
      </c>
      <c r="T2178" t="s">
        <v>6</v>
      </c>
      <c r="U2178" t="s">
        <v>3</v>
      </c>
    </row>
    <row r="2179" spans="1:21" x14ac:dyDescent="0.25">
      <c r="A2179" t="s">
        <v>16</v>
      </c>
      <c r="B2179" t="str">
        <f>LEFT(Tabla1[[#This Row],[Organización compras]],2)</f>
        <v>PE</v>
      </c>
      <c r="C2179" t="s">
        <v>681</v>
      </c>
      <c r="D2179">
        <v>804</v>
      </c>
      <c r="E2179" t="str">
        <f>VLOOKUP(Tabla1[[#This Row],[Grupo de compras]],'Grupo compras'!$A$1:$B$115,2,FALSE)</f>
        <v>PE Marketing Mall</v>
      </c>
      <c r="F2179" t="s">
        <v>1158</v>
      </c>
      <c r="G2179" t="str">
        <f>LEFT(Tabla1[[#This Row],[Solicitud de pedido]],2)</f>
        <v>12</v>
      </c>
      <c r="H2179" t="s">
        <v>6150</v>
      </c>
      <c r="I2179" t="s">
        <v>88</v>
      </c>
      <c r="J2179" t="s">
        <v>6151</v>
      </c>
      <c r="K2179" t="s">
        <v>6152</v>
      </c>
      <c r="L2179" s="1">
        <v>46077</v>
      </c>
      <c r="M2179" t="s">
        <v>819</v>
      </c>
      <c r="N2179" t="s">
        <v>1</v>
      </c>
      <c r="O2179" t="s">
        <v>0</v>
      </c>
      <c r="P2179" t="s">
        <v>4104</v>
      </c>
      <c r="Q2179" t="s">
        <v>4105</v>
      </c>
      <c r="R2179" s="2">
        <v>2406</v>
      </c>
      <c r="S2179" s="37">
        <f>Tabla1[[#This Row],[Valor total]]/'T.C.'!$B$2</f>
        <v>697.39130434782601</v>
      </c>
      <c r="T2179" t="s">
        <v>2</v>
      </c>
      <c r="U2179" t="s">
        <v>3</v>
      </c>
    </row>
    <row r="2180" spans="1:21" x14ac:dyDescent="0.25">
      <c r="A2180" t="s">
        <v>1239</v>
      </c>
      <c r="B2180" t="str">
        <f>LEFT(Tabla1[[#This Row],[Organización compras]],2)</f>
        <v>PE</v>
      </c>
      <c r="C2180" t="s">
        <v>340</v>
      </c>
      <c r="D2180">
        <v>802</v>
      </c>
      <c r="E2180" t="str">
        <f>VLOOKUP(Tabla1[[#This Row],[Grupo de compras]],'Grupo compras'!$A$1:$B$115,2,FALSE)</f>
        <v>PE Ops Mall</v>
      </c>
      <c r="F2180" t="s">
        <v>3220</v>
      </c>
      <c r="H2180" t="s">
        <v>11985</v>
      </c>
      <c r="I2180" t="s">
        <v>88</v>
      </c>
      <c r="J2180" t="s">
        <v>11986</v>
      </c>
      <c r="K2180" t="s">
        <v>11987</v>
      </c>
      <c r="L2180" s="1">
        <v>46094</v>
      </c>
      <c r="M2180" t="s">
        <v>3220</v>
      </c>
      <c r="N2180" t="s">
        <v>1</v>
      </c>
      <c r="O2180" t="s">
        <v>0</v>
      </c>
      <c r="P2180" t="s">
        <v>2807</v>
      </c>
      <c r="Q2180" t="s">
        <v>2808</v>
      </c>
      <c r="R2180" s="2">
        <v>2400</v>
      </c>
      <c r="S2180" s="37">
        <f>Tabla1[[#This Row],[Valor total]]/'T.C.'!$B$2</f>
        <v>695.6521739130435</v>
      </c>
      <c r="T2180" t="s">
        <v>2</v>
      </c>
      <c r="U2180" t="s">
        <v>3</v>
      </c>
    </row>
    <row r="2181" spans="1:21" x14ac:dyDescent="0.25">
      <c r="A2181" t="s">
        <v>19</v>
      </c>
      <c r="B2181" t="str">
        <f>LEFT(Tabla1[[#This Row],[Organización compras]],2)</f>
        <v>CL</v>
      </c>
      <c r="C2181" t="s">
        <v>339</v>
      </c>
      <c r="D2181">
        <v>602</v>
      </c>
      <c r="E2181" t="str">
        <f>VLOOKUP(Tabla1[[#This Row],[Grupo de compras]],'Grupo compras'!$A$1:$B$115,2,FALSE)</f>
        <v>CL Ops Mall</v>
      </c>
      <c r="F2181" t="s">
        <v>1847</v>
      </c>
      <c r="G2181" t="str">
        <f>LEFT(Tabla1[[#This Row],[Solicitud de pedido]],2)</f>
        <v>12</v>
      </c>
      <c r="H2181" t="s">
        <v>6153</v>
      </c>
      <c r="I2181" t="s">
        <v>88</v>
      </c>
      <c r="J2181" t="s">
        <v>6154</v>
      </c>
      <c r="K2181" t="s">
        <v>6155</v>
      </c>
      <c r="L2181" s="1">
        <v>46056</v>
      </c>
      <c r="M2181" t="s">
        <v>1346</v>
      </c>
      <c r="N2181" t="s">
        <v>1</v>
      </c>
      <c r="O2181" t="s">
        <v>0</v>
      </c>
      <c r="P2181" t="s">
        <v>94</v>
      </c>
      <c r="Q2181" t="s">
        <v>95</v>
      </c>
      <c r="R2181" s="2">
        <v>643013</v>
      </c>
      <c r="S2181" s="37">
        <f>Tabla1[[#This Row],[Valor total]]/'T.C.'!$B$3</f>
        <v>694.45098441566859</v>
      </c>
      <c r="T2181" t="s">
        <v>6</v>
      </c>
      <c r="U2181" t="s">
        <v>3</v>
      </c>
    </row>
    <row r="2182" spans="1:21" x14ac:dyDescent="0.25">
      <c r="A2182" t="s">
        <v>19</v>
      </c>
      <c r="B2182" t="str">
        <f>LEFT(Tabla1[[#This Row],[Organización compras]],2)</f>
        <v>CL</v>
      </c>
      <c r="C2182" t="s">
        <v>339</v>
      </c>
      <c r="D2182">
        <v>602</v>
      </c>
      <c r="E2182" t="str">
        <f>VLOOKUP(Tabla1[[#This Row],[Grupo de compras]],'Grupo compras'!$A$1:$B$115,2,FALSE)</f>
        <v>CL Ops Mall</v>
      </c>
      <c r="F2182" t="s">
        <v>20</v>
      </c>
      <c r="G2182" t="str">
        <f>LEFT(Tabla1[[#This Row],[Solicitud de pedido]],2)</f>
        <v>12</v>
      </c>
      <c r="H2182" t="s">
        <v>6156</v>
      </c>
      <c r="I2182" t="s">
        <v>88</v>
      </c>
      <c r="J2182" t="s">
        <v>6157</v>
      </c>
      <c r="K2182" t="s">
        <v>6158</v>
      </c>
      <c r="L2182" s="1">
        <v>46066</v>
      </c>
      <c r="M2182" t="s">
        <v>21</v>
      </c>
      <c r="N2182" t="s">
        <v>1</v>
      </c>
      <c r="O2182" t="s">
        <v>0</v>
      </c>
      <c r="P2182" t="s">
        <v>94</v>
      </c>
      <c r="Q2182" t="s">
        <v>95</v>
      </c>
      <c r="R2182" s="2">
        <v>643000</v>
      </c>
      <c r="S2182" s="37">
        <f>Tabla1[[#This Row],[Valor total]]/'T.C.'!$B$3</f>
        <v>694.43694447744429</v>
      </c>
      <c r="T2182" t="s">
        <v>6</v>
      </c>
      <c r="U2182" t="s">
        <v>3</v>
      </c>
    </row>
    <row r="2183" spans="1:21" x14ac:dyDescent="0.25">
      <c r="A2183" t="s">
        <v>19</v>
      </c>
      <c r="B2183" t="str">
        <f>LEFT(Tabla1[[#This Row],[Organización compras]],2)</f>
        <v>CL</v>
      </c>
      <c r="C2183" t="s">
        <v>339</v>
      </c>
      <c r="D2183">
        <v>602</v>
      </c>
      <c r="E2183" t="str">
        <f>VLOOKUP(Tabla1[[#This Row],[Grupo de compras]],'Grupo compras'!$A$1:$B$115,2,FALSE)</f>
        <v>CL Ops Mall</v>
      </c>
      <c r="F2183" t="s">
        <v>20</v>
      </c>
      <c r="G2183" t="str">
        <f>LEFT(Tabla1[[#This Row],[Solicitud de pedido]],2)</f>
        <v>12</v>
      </c>
      <c r="H2183" t="s">
        <v>6159</v>
      </c>
      <c r="I2183" t="s">
        <v>88</v>
      </c>
      <c r="J2183" t="s">
        <v>6160</v>
      </c>
      <c r="K2183" t="s">
        <v>6161</v>
      </c>
      <c r="L2183" s="1">
        <v>46066</v>
      </c>
      <c r="M2183" t="s">
        <v>21</v>
      </c>
      <c r="N2183" t="s">
        <v>1</v>
      </c>
      <c r="O2183" t="s">
        <v>0</v>
      </c>
      <c r="P2183" t="s">
        <v>94</v>
      </c>
      <c r="Q2183" t="s">
        <v>95</v>
      </c>
      <c r="R2183" s="2">
        <v>643000</v>
      </c>
      <c r="S2183" s="37">
        <f>Tabla1[[#This Row],[Valor total]]/'T.C.'!$B$3</f>
        <v>694.43694447744429</v>
      </c>
      <c r="T2183" t="s">
        <v>6</v>
      </c>
      <c r="U2183" t="s">
        <v>3</v>
      </c>
    </row>
    <row r="2184" spans="1:21" x14ac:dyDescent="0.25">
      <c r="A2184" t="s">
        <v>16</v>
      </c>
      <c r="B2184" t="str">
        <f>LEFT(Tabla1[[#This Row],[Organización compras]],2)</f>
        <v>PE</v>
      </c>
      <c r="C2184" t="s">
        <v>681</v>
      </c>
      <c r="D2184">
        <v>802</v>
      </c>
      <c r="E2184" t="str">
        <f>VLOOKUP(Tabla1[[#This Row],[Grupo de compras]],'Grupo compras'!$A$1:$B$115,2,FALSE)</f>
        <v>PE Ops Mall</v>
      </c>
      <c r="F2184" t="s">
        <v>1789</v>
      </c>
      <c r="G2184" t="str">
        <f>LEFT(Tabla1[[#This Row],[Solicitud de pedido]],2)</f>
        <v>12</v>
      </c>
      <c r="H2184" t="s">
        <v>6162</v>
      </c>
      <c r="I2184" t="s">
        <v>88</v>
      </c>
      <c r="J2184" t="s">
        <v>6163</v>
      </c>
      <c r="K2184" t="s">
        <v>6164</v>
      </c>
      <c r="L2184" s="1">
        <v>46036</v>
      </c>
      <c r="M2184" t="s">
        <v>43</v>
      </c>
      <c r="N2184" t="s">
        <v>1</v>
      </c>
      <c r="O2184" t="s">
        <v>44</v>
      </c>
      <c r="P2184" t="s">
        <v>2833</v>
      </c>
      <c r="Q2184" t="s">
        <v>2834</v>
      </c>
      <c r="R2184" s="2">
        <v>2390.71</v>
      </c>
      <c r="S2184" s="37">
        <f>Tabla1[[#This Row],[Valor total]]/'T.C.'!$B$2</f>
        <v>692.95942028985507</v>
      </c>
      <c r="T2184" t="s">
        <v>2</v>
      </c>
      <c r="U2184" t="s">
        <v>3</v>
      </c>
    </row>
    <row r="2185" spans="1:21" x14ac:dyDescent="0.25">
      <c r="A2185" t="s">
        <v>12</v>
      </c>
      <c r="B2185" t="str">
        <f>LEFT(Tabla1[[#This Row],[Organización compras]],2)</f>
        <v>PE</v>
      </c>
      <c r="C2185" t="s">
        <v>340</v>
      </c>
      <c r="D2185">
        <v>802</v>
      </c>
      <c r="E2185" t="str">
        <f>VLOOKUP(Tabla1[[#This Row],[Grupo de compras]],'Grupo compras'!$A$1:$B$115,2,FALSE)</f>
        <v>PE Ops Mall</v>
      </c>
      <c r="F2185" t="s">
        <v>360</v>
      </c>
      <c r="G2185" t="str">
        <f>LEFT(Tabla1[[#This Row],[Solicitud de pedido]],2)</f>
        <v>12</v>
      </c>
      <c r="H2185" t="s">
        <v>6165</v>
      </c>
      <c r="I2185" t="s">
        <v>88</v>
      </c>
      <c r="J2185" t="s">
        <v>6166</v>
      </c>
      <c r="K2185" t="s">
        <v>6167</v>
      </c>
      <c r="L2185" s="1">
        <v>46037</v>
      </c>
      <c r="M2185" t="s">
        <v>14</v>
      </c>
      <c r="N2185" t="s">
        <v>1</v>
      </c>
      <c r="O2185" t="s">
        <v>0</v>
      </c>
      <c r="P2185" t="s">
        <v>1011</v>
      </c>
      <c r="Q2185" t="s">
        <v>1012</v>
      </c>
      <c r="R2185" s="2">
        <v>2383.2600000000002</v>
      </c>
      <c r="S2185" s="37">
        <f>Tabla1[[#This Row],[Valor total]]/'T.C.'!$B$2</f>
        <v>690.80000000000007</v>
      </c>
      <c r="T2185" t="s">
        <v>2</v>
      </c>
      <c r="U2185" t="s">
        <v>3</v>
      </c>
    </row>
    <row r="2186" spans="1:21" x14ac:dyDescent="0.25">
      <c r="A2186" t="s">
        <v>925</v>
      </c>
      <c r="B2186" t="str">
        <f>LEFT(Tabla1[[#This Row],[Organización compras]],2)</f>
        <v>PE</v>
      </c>
      <c r="C2186" t="s">
        <v>340</v>
      </c>
      <c r="D2186">
        <v>814</v>
      </c>
      <c r="E2186" t="str">
        <f>VLOOKUP(Tabla1[[#This Row],[Grupo de compras]],'Grupo compras'!$A$1:$B$115,2,FALSE)</f>
        <v>PE Explotación TI</v>
      </c>
      <c r="F2186" t="s">
        <v>371</v>
      </c>
      <c r="G2186" t="str">
        <f>LEFT(Tabla1[[#This Row],[Solicitud de pedido]],2)</f>
        <v>12</v>
      </c>
      <c r="H2186" t="s">
        <v>6168</v>
      </c>
      <c r="I2186" t="s">
        <v>88</v>
      </c>
      <c r="J2186" t="s">
        <v>6169</v>
      </c>
      <c r="K2186" t="s">
        <v>6170</v>
      </c>
      <c r="L2186" s="1">
        <v>46055</v>
      </c>
      <c r="M2186" t="s">
        <v>556</v>
      </c>
      <c r="N2186" t="s">
        <v>1</v>
      </c>
      <c r="O2186" t="s">
        <v>5</v>
      </c>
      <c r="P2186" t="s">
        <v>820</v>
      </c>
      <c r="Q2186" t="s">
        <v>821</v>
      </c>
      <c r="R2186" s="2">
        <v>2380</v>
      </c>
      <c r="S2186" s="37">
        <f>Tabla1[[#This Row],[Valor total]]/'T.C.'!$B$2</f>
        <v>689.85507246376812</v>
      </c>
      <c r="T2186" t="s">
        <v>2</v>
      </c>
      <c r="U2186" t="s">
        <v>3</v>
      </c>
    </row>
    <row r="2187" spans="1:21" x14ac:dyDescent="0.25">
      <c r="A2187" t="s">
        <v>377</v>
      </c>
      <c r="B2187" t="str">
        <f>LEFT(Tabla1[[#This Row],[Organización compras]],2)</f>
        <v>PE</v>
      </c>
      <c r="C2187" t="s">
        <v>340</v>
      </c>
      <c r="D2187">
        <v>814</v>
      </c>
      <c r="E2187" t="str">
        <f>VLOOKUP(Tabla1[[#This Row],[Grupo de compras]],'Grupo compras'!$A$1:$B$115,2,FALSE)</f>
        <v>PE Explotación TI</v>
      </c>
      <c r="F2187" t="s">
        <v>371</v>
      </c>
      <c r="G2187" t="str">
        <f>LEFT(Tabla1[[#This Row],[Solicitud de pedido]],2)</f>
        <v>12</v>
      </c>
      <c r="H2187" t="s">
        <v>6171</v>
      </c>
      <c r="I2187" t="s">
        <v>88</v>
      </c>
      <c r="J2187" t="s">
        <v>6172</v>
      </c>
      <c r="K2187" t="s">
        <v>6173</v>
      </c>
      <c r="L2187" s="1">
        <v>46055</v>
      </c>
      <c r="M2187" t="s">
        <v>556</v>
      </c>
      <c r="N2187" t="s">
        <v>1</v>
      </c>
      <c r="O2187" t="s">
        <v>5</v>
      </c>
      <c r="P2187" t="s">
        <v>820</v>
      </c>
      <c r="Q2187" t="s">
        <v>821</v>
      </c>
      <c r="R2187" s="2">
        <v>2380</v>
      </c>
      <c r="S2187" s="37">
        <f>Tabla1[[#This Row],[Valor total]]/'T.C.'!$B$2</f>
        <v>689.85507246376812</v>
      </c>
      <c r="T2187" t="s">
        <v>2</v>
      </c>
      <c r="U2187" t="s">
        <v>3</v>
      </c>
    </row>
    <row r="2188" spans="1:21" x14ac:dyDescent="0.25">
      <c r="A2188" t="s">
        <v>1079</v>
      </c>
      <c r="B2188" t="str">
        <f>LEFT(Tabla1[[#This Row],[Organización compras]],2)</f>
        <v>PE</v>
      </c>
      <c r="C2188" t="s">
        <v>681</v>
      </c>
      <c r="D2188">
        <v>814</v>
      </c>
      <c r="E2188" t="str">
        <f>VLOOKUP(Tabla1[[#This Row],[Grupo de compras]],'Grupo compras'!$A$1:$B$115,2,FALSE)</f>
        <v>PE Explotación TI</v>
      </c>
      <c r="F2188" t="s">
        <v>371</v>
      </c>
      <c r="G2188" t="str">
        <f>LEFT(Tabla1[[#This Row],[Solicitud de pedido]],2)</f>
        <v>12</v>
      </c>
      <c r="H2188" t="s">
        <v>6174</v>
      </c>
      <c r="I2188" t="s">
        <v>88</v>
      </c>
      <c r="J2188" t="s">
        <v>6175</v>
      </c>
      <c r="K2188" t="s">
        <v>6176</v>
      </c>
      <c r="L2188" s="1">
        <v>46055</v>
      </c>
      <c r="M2188" t="s">
        <v>556</v>
      </c>
      <c r="N2188" t="s">
        <v>1</v>
      </c>
      <c r="O2188" t="s">
        <v>5</v>
      </c>
      <c r="P2188" t="s">
        <v>820</v>
      </c>
      <c r="Q2188" t="s">
        <v>821</v>
      </c>
      <c r="R2188" s="2">
        <v>2380</v>
      </c>
      <c r="S2188" s="37">
        <f>Tabla1[[#This Row],[Valor total]]/'T.C.'!$B$2</f>
        <v>689.85507246376812</v>
      </c>
      <c r="T2188" t="s">
        <v>2</v>
      </c>
      <c r="U2188" t="s">
        <v>3</v>
      </c>
    </row>
    <row r="2189" spans="1:21" x14ac:dyDescent="0.25">
      <c r="A2189" t="s">
        <v>717</v>
      </c>
      <c r="B2189" t="str">
        <f>LEFT(Tabla1[[#This Row],[Organización compras]],2)</f>
        <v>PE</v>
      </c>
      <c r="C2189" t="s">
        <v>340</v>
      </c>
      <c r="D2189">
        <v>814</v>
      </c>
      <c r="E2189" t="str">
        <f>VLOOKUP(Tabla1[[#This Row],[Grupo de compras]],'Grupo compras'!$A$1:$B$115,2,FALSE)</f>
        <v>PE Explotación TI</v>
      </c>
      <c r="F2189" t="s">
        <v>371</v>
      </c>
      <c r="G2189" t="str">
        <f>LEFT(Tabla1[[#This Row],[Solicitud de pedido]],2)</f>
        <v>12</v>
      </c>
      <c r="H2189" t="s">
        <v>6177</v>
      </c>
      <c r="I2189" t="s">
        <v>88</v>
      </c>
      <c r="J2189" t="s">
        <v>6178</v>
      </c>
      <c r="K2189" t="s">
        <v>6179</v>
      </c>
      <c r="L2189" s="1">
        <v>46055</v>
      </c>
      <c r="M2189" t="s">
        <v>556</v>
      </c>
      <c r="N2189" t="s">
        <v>1</v>
      </c>
      <c r="O2189" t="s">
        <v>5</v>
      </c>
      <c r="P2189" t="s">
        <v>820</v>
      </c>
      <c r="Q2189" t="s">
        <v>821</v>
      </c>
      <c r="R2189" s="2">
        <v>2380</v>
      </c>
      <c r="S2189" s="37">
        <f>Tabla1[[#This Row],[Valor total]]/'T.C.'!$B$2</f>
        <v>689.85507246376812</v>
      </c>
      <c r="T2189" t="s">
        <v>2</v>
      </c>
      <c r="U2189" t="s">
        <v>3</v>
      </c>
    </row>
    <row r="2190" spans="1:21" x14ac:dyDescent="0.25">
      <c r="A2190" t="s">
        <v>2101</v>
      </c>
      <c r="B2190" t="str">
        <f>LEFT(Tabla1[[#This Row],[Organización compras]],2)</f>
        <v>PE</v>
      </c>
      <c r="C2190" t="s">
        <v>681</v>
      </c>
      <c r="D2190">
        <v>802</v>
      </c>
      <c r="E2190" t="str">
        <f>VLOOKUP(Tabla1[[#This Row],[Grupo de compras]],'Grupo compras'!$A$1:$B$115,2,FALSE)</f>
        <v>PE Ops Mall</v>
      </c>
      <c r="F2190" t="s">
        <v>2803</v>
      </c>
      <c r="G2190" t="str">
        <f>LEFT(Tabla1[[#This Row],[Solicitud de pedido]],2)</f>
        <v>12</v>
      </c>
      <c r="H2190" t="s">
        <v>6180</v>
      </c>
      <c r="I2190" t="s">
        <v>88</v>
      </c>
      <c r="J2190" t="s">
        <v>6181</v>
      </c>
      <c r="K2190" t="s">
        <v>6182</v>
      </c>
      <c r="L2190" s="1">
        <v>46077</v>
      </c>
      <c r="M2190" t="s">
        <v>2803</v>
      </c>
      <c r="N2190" t="s">
        <v>1</v>
      </c>
      <c r="O2190" t="s">
        <v>0</v>
      </c>
      <c r="P2190" t="s">
        <v>6183</v>
      </c>
      <c r="Q2190" t="s">
        <v>6184</v>
      </c>
      <c r="R2190" s="2">
        <v>2372.88</v>
      </c>
      <c r="S2190" s="37">
        <f>Tabla1[[#This Row],[Valor total]]/'T.C.'!$B$2</f>
        <v>687.7913043478261</v>
      </c>
      <c r="T2190" t="s">
        <v>2</v>
      </c>
      <c r="U2190" t="s">
        <v>3</v>
      </c>
    </row>
    <row r="2191" spans="1:21" x14ac:dyDescent="0.25">
      <c r="A2191" t="s">
        <v>377</v>
      </c>
      <c r="B2191" t="str">
        <f>LEFT(Tabla1[[#This Row],[Organización compras]],2)</f>
        <v>PE</v>
      </c>
      <c r="C2191" t="s">
        <v>340</v>
      </c>
      <c r="D2191">
        <v>802</v>
      </c>
      <c r="E2191" t="str">
        <f>VLOOKUP(Tabla1[[#This Row],[Grupo de compras]],'Grupo compras'!$A$1:$B$115,2,FALSE)</f>
        <v>PE Ops Mall</v>
      </c>
      <c r="F2191" t="s">
        <v>4586</v>
      </c>
      <c r="G2191" t="str">
        <f>LEFT(Tabla1[[#This Row],[Solicitud de pedido]],2)</f>
        <v>12</v>
      </c>
      <c r="H2191" t="s">
        <v>6185</v>
      </c>
      <c r="I2191" t="s">
        <v>88</v>
      </c>
      <c r="J2191" t="s">
        <v>6186</v>
      </c>
      <c r="K2191" t="s">
        <v>6187</v>
      </c>
      <c r="L2191" s="1">
        <v>46043</v>
      </c>
      <c r="M2191" t="s">
        <v>2774</v>
      </c>
      <c r="N2191" t="s">
        <v>1</v>
      </c>
      <c r="O2191" t="s">
        <v>0</v>
      </c>
      <c r="P2191" t="s">
        <v>5842</v>
      </c>
      <c r="Q2191" t="s">
        <v>5843</v>
      </c>
      <c r="R2191" s="2">
        <v>2372</v>
      </c>
      <c r="S2191" s="37">
        <f>Tabla1[[#This Row],[Valor total]]/'T.C.'!$B$2</f>
        <v>687.53623188405788</v>
      </c>
      <c r="T2191" t="s">
        <v>2</v>
      </c>
      <c r="U2191" t="s">
        <v>3</v>
      </c>
    </row>
    <row r="2192" spans="1:21" x14ac:dyDescent="0.25">
      <c r="A2192" t="s">
        <v>763</v>
      </c>
      <c r="B2192" t="str">
        <f>LEFT(Tabla1[[#This Row],[Organización compras]],2)</f>
        <v>CL</v>
      </c>
      <c r="C2192" t="s">
        <v>339</v>
      </c>
      <c r="D2192">
        <v>612</v>
      </c>
      <c r="E2192" t="str">
        <f>VLOOKUP(Tabla1[[#This Row],[Grupo de compras]],'Grupo compras'!$A$1:$B$115,2,FALSE)</f>
        <v>CL Serv al Cliente</v>
      </c>
      <c r="F2192" t="s">
        <v>1765</v>
      </c>
      <c r="G2192" t="str">
        <f>LEFT(Tabla1[[#This Row],[Solicitud de pedido]],2)</f>
        <v>12</v>
      </c>
      <c r="H2192" t="s">
        <v>6188</v>
      </c>
      <c r="I2192" t="s">
        <v>88</v>
      </c>
      <c r="J2192" t="s">
        <v>6189</v>
      </c>
      <c r="K2192" t="s">
        <v>6190</v>
      </c>
      <c r="L2192" s="1">
        <v>46049</v>
      </c>
      <c r="M2192" t="s">
        <v>5243</v>
      </c>
      <c r="N2192" t="s">
        <v>1</v>
      </c>
      <c r="O2192" t="s">
        <v>0</v>
      </c>
      <c r="P2192" t="s">
        <v>743</v>
      </c>
      <c r="Q2192" t="s">
        <v>744</v>
      </c>
      <c r="R2192" s="2">
        <v>16.5</v>
      </c>
      <c r="S2192" s="37">
        <f>Tabla1[[#This Row],[Valor total]]/'T.C.'!$B$4</f>
        <v>687.5</v>
      </c>
      <c r="T2192" t="s">
        <v>11</v>
      </c>
      <c r="U2192" t="s">
        <v>3</v>
      </c>
    </row>
    <row r="2193" spans="1:21" x14ac:dyDescent="0.25">
      <c r="A2193" t="s">
        <v>1239</v>
      </c>
      <c r="B2193" t="str">
        <f>LEFT(Tabla1[[#This Row],[Organización compras]],2)</f>
        <v>PE</v>
      </c>
      <c r="C2193" t="s">
        <v>340</v>
      </c>
      <c r="D2193">
        <v>814</v>
      </c>
      <c r="E2193" t="str">
        <f>VLOOKUP(Tabla1[[#This Row],[Grupo de compras]],'Grupo compras'!$A$1:$B$115,2,FALSE)</f>
        <v>PE Explotación TI</v>
      </c>
      <c r="F2193" t="s">
        <v>371</v>
      </c>
      <c r="G2193" t="str">
        <f>LEFT(Tabla1[[#This Row],[Solicitud de pedido]],2)</f>
        <v>14</v>
      </c>
      <c r="H2193" t="s">
        <v>6191</v>
      </c>
      <c r="I2193" t="s">
        <v>88</v>
      </c>
      <c r="J2193" t="s">
        <v>6192</v>
      </c>
      <c r="K2193" t="s">
        <v>6193</v>
      </c>
      <c r="L2193" s="1">
        <v>46042</v>
      </c>
      <c r="M2193" t="s">
        <v>556</v>
      </c>
      <c r="N2193" t="s">
        <v>46</v>
      </c>
      <c r="O2193" t="s">
        <v>5</v>
      </c>
      <c r="P2193" t="s">
        <v>820</v>
      </c>
      <c r="Q2193" t="s">
        <v>821</v>
      </c>
      <c r="R2193" s="2">
        <v>2371.1999999999998</v>
      </c>
      <c r="S2193" s="37">
        <f>Tabla1[[#This Row],[Valor total]]/'T.C.'!$B$2</f>
        <v>687.30434782608688</v>
      </c>
      <c r="T2193" t="s">
        <v>2</v>
      </c>
      <c r="U2193" t="s">
        <v>3</v>
      </c>
    </row>
    <row r="2194" spans="1:21" x14ac:dyDescent="0.25">
      <c r="A2194" t="s">
        <v>1239</v>
      </c>
      <c r="B2194" t="str">
        <f>LEFT(Tabla1[[#This Row],[Organización compras]],2)</f>
        <v>PE</v>
      </c>
      <c r="C2194" t="s">
        <v>340</v>
      </c>
      <c r="D2194">
        <v>814</v>
      </c>
      <c r="E2194" t="str">
        <f>VLOOKUP(Tabla1[[#This Row],[Grupo de compras]],'Grupo compras'!$A$1:$B$115,2,FALSE)</f>
        <v>PE Explotación TI</v>
      </c>
      <c r="F2194" t="s">
        <v>371</v>
      </c>
      <c r="G2194" t="str">
        <f>LEFT(Tabla1[[#This Row],[Solicitud de pedido]],2)</f>
        <v>14</v>
      </c>
      <c r="H2194" t="s">
        <v>6191</v>
      </c>
      <c r="I2194" t="s">
        <v>89</v>
      </c>
      <c r="J2194" t="s">
        <v>6192</v>
      </c>
      <c r="K2194" t="s">
        <v>6193</v>
      </c>
      <c r="L2194" s="1">
        <v>46042</v>
      </c>
      <c r="M2194" t="s">
        <v>556</v>
      </c>
      <c r="N2194" t="s">
        <v>46</v>
      </c>
      <c r="O2194" t="s">
        <v>5</v>
      </c>
      <c r="P2194" t="s">
        <v>820</v>
      </c>
      <c r="Q2194" t="s">
        <v>821</v>
      </c>
      <c r="R2194" s="2">
        <v>2371.1999999999998</v>
      </c>
      <c r="S2194" s="37">
        <f>Tabla1[[#This Row],[Valor total]]/'T.C.'!$B$2</f>
        <v>687.30434782608688</v>
      </c>
      <c r="T2194" t="s">
        <v>2</v>
      </c>
      <c r="U2194" t="s">
        <v>3</v>
      </c>
    </row>
    <row r="2195" spans="1:21" x14ac:dyDescent="0.25">
      <c r="A2195" t="s">
        <v>1239</v>
      </c>
      <c r="B2195" t="str">
        <f>LEFT(Tabla1[[#This Row],[Organización compras]],2)</f>
        <v>PE</v>
      </c>
      <c r="C2195" t="s">
        <v>340</v>
      </c>
      <c r="D2195">
        <v>814</v>
      </c>
      <c r="E2195" t="str">
        <f>VLOOKUP(Tabla1[[#This Row],[Grupo de compras]],'Grupo compras'!$A$1:$B$115,2,FALSE)</f>
        <v>PE Explotación TI</v>
      </c>
      <c r="F2195" t="s">
        <v>371</v>
      </c>
      <c r="G2195" t="str">
        <f>LEFT(Tabla1[[#This Row],[Solicitud de pedido]],2)</f>
        <v>14</v>
      </c>
      <c r="H2195" t="s">
        <v>6191</v>
      </c>
      <c r="I2195" t="s">
        <v>99</v>
      </c>
      <c r="J2195" t="s">
        <v>6192</v>
      </c>
      <c r="K2195" t="s">
        <v>6193</v>
      </c>
      <c r="L2195" s="1">
        <v>46042</v>
      </c>
      <c r="M2195" t="s">
        <v>556</v>
      </c>
      <c r="N2195" t="s">
        <v>46</v>
      </c>
      <c r="O2195" t="s">
        <v>5</v>
      </c>
      <c r="P2195" t="s">
        <v>820</v>
      </c>
      <c r="Q2195" t="s">
        <v>821</v>
      </c>
      <c r="R2195" s="2">
        <v>2371.1999999999998</v>
      </c>
      <c r="S2195" s="37">
        <f>Tabla1[[#This Row],[Valor total]]/'T.C.'!$B$2</f>
        <v>687.30434782608688</v>
      </c>
      <c r="T2195" t="s">
        <v>2</v>
      </c>
      <c r="U2195" t="s">
        <v>3</v>
      </c>
    </row>
    <row r="2196" spans="1:21" x14ac:dyDescent="0.25">
      <c r="A2196" t="s">
        <v>1239</v>
      </c>
      <c r="B2196" t="str">
        <f>LEFT(Tabla1[[#This Row],[Organización compras]],2)</f>
        <v>PE</v>
      </c>
      <c r="C2196" t="s">
        <v>340</v>
      </c>
      <c r="D2196">
        <v>814</v>
      </c>
      <c r="E2196" t="str">
        <f>VLOOKUP(Tabla1[[#This Row],[Grupo de compras]],'Grupo compras'!$A$1:$B$115,2,FALSE)</f>
        <v>PE Explotación TI</v>
      </c>
      <c r="F2196" t="s">
        <v>371</v>
      </c>
      <c r="G2196" t="str">
        <f>LEFT(Tabla1[[#This Row],[Solicitud de pedido]],2)</f>
        <v>14</v>
      </c>
      <c r="H2196" t="s">
        <v>6191</v>
      </c>
      <c r="I2196" t="s">
        <v>100</v>
      </c>
      <c r="J2196" t="s">
        <v>6192</v>
      </c>
      <c r="K2196" t="s">
        <v>6193</v>
      </c>
      <c r="L2196" s="1">
        <v>46042</v>
      </c>
      <c r="M2196" t="s">
        <v>556</v>
      </c>
      <c r="N2196" t="s">
        <v>46</v>
      </c>
      <c r="O2196" t="s">
        <v>5</v>
      </c>
      <c r="P2196" t="s">
        <v>820</v>
      </c>
      <c r="Q2196" t="s">
        <v>821</v>
      </c>
      <c r="R2196" s="2">
        <v>2371.1999999999998</v>
      </c>
      <c r="S2196" s="37">
        <f>Tabla1[[#This Row],[Valor total]]/'T.C.'!$B$2</f>
        <v>687.30434782608688</v>
      </c>
      <c r="T2196" t="s">
        <v>2</v>
      </c>
      <c r="U2196" t="s">
        <v>3</v>
      </c>
    </row>
    <row r="2197" spans="1:21" x14ac:dyDescent="0.25">
      <c r="A2197" t="s">
        <v>1239</v>
      </c>
      <c r="B2197" t="str">
        <f>LEFT(Tabla1[[#This Row],[Organización compras]],2)</f>
        <v>PE</v>
      </c>
      <c r="C2197" t="s">
        <v>340</v>
      </c>
      <c r="D2197">
        <v>814</v>
      </c>
      <c r="E2197" t="str">
        <f>VLOOKUP(Tabla1[[#This Row],[Grupo de compras]],'Grupo compras'!$A$1:$B$115,2,FALSE)</f>
        <v>PE Explotación TI</v>
      </c>
      <c r="F2197" t="s">
        <v>371</v>
      </c>
      <c r="G2197" t="str">
        <f>LEFT(Tabla1[[#This Row],[Solicitud de pedido]],2)</f>
        <v>14</v>
      </c>
      <c r="H2197" t="s">
        <v>6191</v>
      </c>
      <c r="I2197" t="s">
        <v>101</v>
      </c>
      <c r="J2197" t="s">
        <v>6192</v>
      </c>
      <c r="K2197" t="s">
        <v>6193</v>
      </c>
      <c r="L2197" s="1">
        <v>46042</v>
      </c>
      <c r="M2197" t="s">
        <v>556</v>
      </c>
      <c r="N2197" t="s">
        <v>46</v>
      </c>
      <c r="O2197" t="s">
        <v>5</v>
      </c>
      <c r="P2197" t="s">
        <v>820</v>
      </c>
      <c r="Q2197" t="s">
        <v>821</v>
      </c>
      <c r="R2197" s="2">
        <v>2371.1999999999998</v>
      </c>
      <c r="S2197" s="37">
        <f>Tabla1[[#This Row],[Valor total]]/'T.C.'!$B$2</f>
        <v>687.30434782608688</v>
      </c>
      <c r="T2197" t="s">
        <v>2</v>
      </c>
      <c r="U2197" t="s">
        <v>3</v>
      </c>
    </row>
    <row r="2198" spans="1:21" x14ac:dyDescent="0.25">
      <c r="A2198" t="s">
        <v>1239</v>
      </c>
      <c r="B2198" t="str">
        <f>LEFT(Tabla1[[#This Row],[Organización compras]],2)</f>
        <v>PE</v>
      </c>
      <c r="C2198" t="s">
        <v>340</v>
      </c>
      <c r="D2198">
        <v>814</v>
      </c>
      <c r="E2198" t="str">
        <f>VLOOKUP(Tabla1[[#This Row],[Grupo de compras]],'Grupo compras'!$A$1:$B$115,2,FALSE)</f>
        <v>PE Explotación TI</v>
      </c>
      <c r="F2198" t="s">
        <v>371</v>
      </c>
      <c r="G2198" t="str">
        <f>LEFT(Tabla1[[#This Row],[Solicitud de pedido]],2)</f>
        <v>14</v>
      </c>
      <c r="H2198" t="s">
        <v>6191</v>
      </c>
      <c r="I2198" t="s">
        <v>102</v>
      </c>
      <c r="J2198" t="s">
        <v>6192</v>
      </c>
      <c r="K2198" t="s">
        <v>6193</v>
      </c>
      <c r="L2198" s="1">
        <v>46042</v>
      </c>
      <c r="M2198" t="s">
        <v>556</v>
      </c>
      <c r="N2198" t="s">
        <v>46</v>
      </c>
      <c r="O2198" t="s">
        <v>5</v>
      </c>
      <c r="P2198" t="s">
        <v>820</v>
      </c>
      <c r="Q2198" t="s">
        <v>821</v>
      </c>
      <c r="R2198" s="2">
        <v>2371.1999999999998</v>
      </c>
      <c r="S2198" s="37">
        <f>Tabla1[[#This Row],[Valor total]]/'T.C.'!$B$2</f>
        <v>687.30434782608688</v>
      </c>
      <c r="T2198" t="s">
        <v>2</v>
      </c>
      <c r="U2198" t="s">
        <v>3</v>
      </c>
    </row>
    <row r="2199" spans="1:21" x14ac:dyDescent="0.25">
      <c r="A2199" t="s">
        <v>1239</v>
      </c>
      <c r="B2199" t="str">
        <f>LEFT(Tabla1[[#This Row],[Organización compras]],2)</f>
        <v>PE</v>
      </c>
      <c r="C2199" t="s">
        <v>340</v>
      </c>
      <c r="D2199">
        <v>814</v>
      </c>
      <c r="E2199" t="str">
        <f>VLOOKUP(Tabla1[[#This Row],[Grupo de compras]],'Grupo compras'!$A$1:$B$115,2,FALSE)</f>
        <v>PE Explotación TI</v>
      </c>
      <c r="F2199" t="s">
        <v>371</v>
      </c>
      <c r="G2199" t="str">
        <f>LEFT(Tabla1[[#This Row],[Solicitud de pedido]],2)</f>
        <v>14</v>
      </c>
      <c r="H2199" t="s">
        <v>6191</v>
      </c>
      <c r="I2199" t="s">
        <v>103</v>
      </c>
      <c r="J2199" t="s">
        <v>6192</v>
      </c>
      <c r="K2199" t="s">
        <v>6193</v>
      </c>
      <c r="L2199" s="1">
        <v>46042</v>
      </c>
      <c r="M2199" t="s">
        <v>556</v>
      </c>
      <c r="N2199" t="s">
        <v>46</v>
      </c>
      <c r="O2199" t="s">
        <v>5</v>
      </c>
      <c r="P2199" t="s">
        <v>820</v>
      </c>
      <c r="Q2199" t="s">
        <v>821</v>
      </c>
      <c r="R2199" s="2">
        <v>2371.1999999999998</v>
      </c>
      <c r="S2199" s="37">
        <f>Tabla1[[#This Row],[Valor total]]/'T.C.'!$B$2</f>
        <v>687.30434782608688</v>
      </c>
      <c r="T2199" t="s">
        <v>2</v>
      </c>
      <c r="U2199" t="s">
        <v>3</v>
      </c>
    </row>
    <row r="2200" spans="1:21" x14ac:dyDescent="0.25">
      <c r="A2200" t="s">
        <v>1239</v>
      </c>
      <c r="B2200" t="str">
        <f>LEFT(Tabla1[[#This Row],[Organización compras]],2)</f>
        <v>PE</v>
      </c>
      <c r="C2200" t="s">
        <v>340</v>
      </c>
      <c r="D2200">
        <v>814</v>
      </c>
      <c r="E2200" t="str">
        <f>VLOOKUP(Tabla1[[#This Row],[Grupo de compras]],'Grupo compras'!$A$1:$B$115,2,FALSE)</f>
        <v>PE Explotación TI</v>
      </c>
      <c r="F2200" t="s">
        <v>371</v>
      </c>
      <c r="G2200" t="str">
        <f>LEFT(Tabla1[[#This Row],[Solicitud de pedido]],2)</f>
        <v>14</v>
      </c>
      <c r="H2200" t="s">
        <v>6191</v>
      </c>
      <c r="I2200" t="s">
        <v>104</v>
      </c>
      <c r="J2200" t="s">
        <v>6192</v>
      </c>
      <c r="K2200" t="s">
        <v>6193</v>
      </c>
      <c r="L2200" s="1">
        <v>46042</v>
      </c>
      <c r="M2200" t="s">
        <v>556</v>
      </c>
      <c r="N2200" t="s">
        <v>46</v>
      </c>
      <c r="O2200" t="s">
        <v>5</v>
      </c>
      <c r="P2200" t="s">
        <v>820</v>
      </c>
      <c r="Q2200" t="s">
        <v>821</v>
      </c>
      <c r="R2200" s="2">
        <v>2371.1999999999998</v>
      </c>
      <c r="S2200" s="37">
        <f>Tabla1[[#This Row],[Valor total]]/'T.C.'!$B$2</f>
        <v>687.30434782608688</v>
      </c>
      <c r="T2200" t="s">
        <v>2</v>
      </c>
      <c r="U2200" t="s">
        <v>3</v>
      </c>
    </row>
    <row r="2201" spans="1:21" x14ac:dyDescent="0.25">
      <c r="A2201" t="s">
        <v>1239</v>
      </c>
      <c r="B2201" t="str">
        <f>LEFT(Tabla1[[#This Row],[Organización compras]],2)</f>
        <v>PE</v>
      </c>
      <c r="C2201" t="s">
        <v>340</v>
      </c>
      <c r="D2201">
        <v>814</v>
      </c>
      <c r="E2201" t="str">
        <f>VLOOKUP(Tabla1[[#This Row],[Grupo de compras]],'Grupo compras'!$A$1:$B$115,2,FALSE)</f>
        <v>PE Explotación TI</v>
      </c>
      <c r="F2201" t="s">
        <v>371</v>
      </c>
      <c r="G2201" t="str">
        <f>LEFT(Tabla1[[#This Row],[Solicitud de pedido]],2)</f>
        <v>14</v>
      </c>
      <c r="H2201" t="s">
        <v>6191</v>
      </c>
      <c r="I2201" t="s">
        <v>105</v>
      </c>
      <c r="J2201" t="s">
        <v>6192</v>
      </c>
      <c r="K2201" t="s">
        <v>6193</v>
      </c>
      <c r="L2201" s="1">
        <v>46042</v>
      </c>
      <c r="M2201" t="s">
        <v>556</v>
      </c>
      <c r="N2201" t="s">
        <v>46</v>
      </c>
      <c r="O2201" t="s">
        <v>5</v>
      </c>
      <c r="P2201" t="s">
        <v>820</v>
      </c>
      <c r="Q2201" t="s">
        <v>821</v>
      </c>
      <c r="R2201" s="2">
        <v>2371.1999999999998</v>
      </c>
      <c r="S2201" s="37">
        <f>Tabla1[[#This Row],[Valor total]]/'T.C.'!$B$2</f>
        <v>687.30434782608688</v>
      </c>
      <c r="T2201" t="s">
        <v>2</v>
      </c>
      <c r="U2201" t="s">
        <v>3</v>
      </c>
    </row>
    <row r="2202" spans="1:21" x14ac:dyDescent="0.25">
      <c r="A2202" t="s">
        <v>1239</v>
      </c>
      <c r="B2202" t="str">
        <f>LEFT(Tabla1[[#This Row],[Organización compras]],2)</f>
        <v>PE</v>
      </c>
      <c r="C2202" t="s">
        <v>340</v>
      </c>
      <c r="D2202">
        <v>814</v>
      </c>
      <c r="E2202" t="str">
        <f>VLOOKUP(Tabla1[[#This Row],[Grupo de compras]],'Grupo compras'!$A$1:$B$115,2,FALSE)</f>
        <v>PE Explotación TI</v>
      </c>
      <c r="F2202" t="s">
        <v>371</v>
      </c>
      <c r="G2202" t="str">
        <f>LEFT(Tabla1[[#This Row],[Solicitud de pedido]],2)</f>
        <v>14</v>
      </c>
      <c r="H2202" t="s">
        <v>6191</v>
      </c>
      <c r="I2202" t="s">
        <v>106</v>
      </c>
      <c r="J2202" t="s">
        <v>6192</v>
      </c>
      <c r="K2202" t="s">
        <v>6193</v>
      </c>
      <c r="L2202" s="1">
        <v>46042</v>
      </c>
      <c r="M2202" t="s">
        <v>556</v>
      </c>
      <c r="N2202" t="s">
        <v>46</v>
      </c>
      <c r="O2202" t="s">
        <v>5</v>
      </c>
      <c r="P2202" t="s">
        <v>820</v>
      </c>
      <c r="Q2202" t="s">
        <v>821</v>
      </c>
      <c r="R2202" s="2">
        <v>2371.1999999999998</v>
      </c>
      <c r="S2202" s="37">
        <f>Tabla1[[#This Row],[Valor total]]/'T.C.'!$B$2</f>
        <v>687.30434782608688</v>
      </c>
      <c r="T2202" t="s">
        <v>2</v>
      </c>
      <c r="U2202" t="s">
        <v>3</v>
      </c>
    </row>
    <row r="2203" spans="1:21" x14ac:dyDescent="0.25">
      <c r="A2203" t="s">
        <v>1239</v>
      </c>
      <c r="B2203" t="str">
        <f>LEFT(Tabla1[[#This Row],[Organización compras]],2)</f>
        <v>PE</v>
      </c>
      <c r="C2203" t="s">
        <v>340</v>
      </c>
      <c r="D2203">
        <v>814</v>
      </c>
      <c r="E2203" t="str">
        <f>VLOOKUP(Tabla1[[#This Row],[Grupo de compras]],'Grupo compras'!$A$1:$B$115,2,FALSE)</f>
        <v>PE Explotación TI</v>
      </c>
      <c r="F2203" t="s">
        <v>371</v>
      </c>
      <c r="G2203" t="str">
        <f>LEFT(Tabla1[[#This Row],[Solicitud de pedido]],2)</f>
        <v>14</v>
      </c>
      <c r="H2203" t="s">
        <v>6191</v>
      </c>
      <c r="I2203" t="s">
        <v>107</v>
      </c>
      <c r="J2203" t="s">
        <v>6192</v>
      </c>
      <c r="K2203" t="s">
        <v>6193</v>
      </c>
      <c r="L2203" s="1">
        <v>46042</v>
      </c>
      <c r="M2203" t="s">
        <v>556</v>
      </c>
      <c r="N2203" t="s">
        <v>46</v>
      </c>
      <c r="O2203" t="s">
        <v>5</v>
      </c>
      <c r="P2203" t="s">
        <v>820</v>
      </c>
      <c r="Q2203" t="s">
        <v>821</v>
      </c>
      <c r="R2203" s="2">
        <v>2371.1999999999998</v>
      </c>
      <c r="S2203" s="37">
        <f>Tabla1[[#This Row],[Valor total]]/'T.C.'!$B$2</f>
        <v>687.30434782608688</v>
      </c>
      <c r="T2203" t="s">
        <v>2</v>
      </c>
      <c r="U2203" t="s">
        <v>3</v>
      </c>
    </row>
    <row r="2204" spans="1:21" x14ac:dyDescent="0.25">
      <c r="A2204" t="s">
        <v>1239</v>
      </c>
      <c r="B2204" t="str">
        <f>LEFT(Tabla1[[#This Row],[Organización compras]],2)</f>
        <v>PE</v>
      </c>
      <c r="C2204" t="s">
        <v>340</v>
      </c>
      <c r="D2204">
        <v>814</v>
      </c>
      <c r="E2204" t="str">
        <f>VLOOKUP(Tabla1[[#This Row],[Grupo de compras]],'Grupo compras'!$A$1:$B$115,2,FALSE)</f>
        <v>PE Explotación TI</v>
      </c>
      <c r="F2204" t="s">
        <v>371</v>
      </c>
      <c r="G2204" t="str">
        <f>LEFT(Tabla1[[#This Row],[Solicitud de pedido]],2)</f>
        <v>14</v>
      </c>
      <c r="H2204" t="s">
        <v>6191</v>
      </c>
      <c r="I2204" t="s">
        <v>1502</v>
      </c>
      <c r="J2204" t="s">
        <v>6192</v>
      </c>
      <c r="K2204" t="s">
        <v>6193</v>
      </c>
      <c r="L2204" s="1">
        <v>46042</v>
      </c>
      <c r="M2204" t="s">
        <v>556</v>
      </c>
      <c r="N2204" t="s">
        <v>46</v>
      </c>
      <c r="O2204" t="s">
        <v>5</v>
      </c>
      <c r="P2204" t="s">
        <v>820</v>
      </c>
      <c r="Q2204" t="s">
        <v>821</v>
      </c>
      <c r="R2204" s="2">
        <v>2371.1999999999998</v>
      </c>
      <c r="S2204" s="37">
        <f>Tabla1[[#This Row],[Valor total]]/'T.C.'!$B$2</f>
        <v>687.30434782608688</v>
      </c>
      <c r="T2204" t="s">
        <v>2</v>
      </c>
      <c r="U2204" t="s">
        <v>3</v>
      </c>
    </row>
    <row r="2205" spans="1:21" x14ac:dyDescent="0.25">
      <c r="A2205" t="s">
        <v>7</v>
      </c>
      <c r="B2205" t="str">
        <f>LEFT(Tabla1[[#This Row],[Organización compras]],2)</f>
        <v>CL</v>
      </c>
      <c r="C2205" t="s">
        <v>339</v>
      </c>
      <c r="D2205">
        <v>604</v>
      </c>
      <c r="E2205" t="str">
        <f>VLOOKUP(Tabla1[[#This Row],[Grupo de compras]],'Grupo compras'!$A$1:$B$115,2,FALSE)</f>
        <v>CL Marketing Mall</v>
      </c>
      <c r="F2205" t="s">
        <v>3619</v>
      </c>
      <c r="G2205" t="str">
        <f>LEFT(Tabla1[[#This Row],[Solicitud de pedido]],2)</f>
        <v>12</v>
      </c>
      <c r="H2205" t="s">
        <v>6194</v>
      </c>
      <c r="I2205" t="s">
        <v>88</v>
      </c>
      <c r="J2205" t="s">
        <v>6195</v>
      </c>
      <c r="K2205" t="s">
        <v>6196</v>
      </c>
      <c r="L2205" s="1">
        <v>46051</v>
      </c>
      <c r="M2205" t="s">
        <v>3623</v>
      </c>
      <c r="N2205" t="s">
        <v>1</v>
      </c>
      <c r="O2205" t="s">
        <v>0</v>
      </c>
      <c r="P2205" t="s">
        <v>3624</v>
      </c>
      <c r="Q2205" t="s">
        <v>3625</v>
      </c>
      <c r="R2205" s="2">
        <v>636000</v>
      </c>
      <c r="S2205" s="37">
        <f>Tabla1[[#This Row],[Valor total]]/'T.C.'!$B$3</f>
        <v>686.87697774129799</v>
      </c>
      <c r="T2205" t="s">
        <v>6</v>
      </c>
      <c r="U2205" t="s">
        <v>3</v>
      </c>
    </row>
    <row r="2206" spans="1:21" x14ac:dyDescent="0.25">
      <c r="A2206" t="s">
        <v>90</v>
      </c>
      <c r="B2206" t="str">
        <f>LEFT(Tabla1[[#This Row],[Organización compras]],2)</f>
        <v>CL</v>
      </c>
      <c r="C2206" t="s">
        <v>339</v>
      </c>
      <c r="D2206">
        <v>602</v>
      </c>
      <c r="E2206" t="str">
        <f>VLOOKUP(Tabla1[[#This Row],[Grupo de compras]],'Grupo compras'!$A$1:$B$115,2,FALSE)</f>
        <v>CL Ops Mall</v>
      </c>
      <c r="F2206" t="s">
        <v>91</v>
      </c>
      <c r="G2206" t="str">
        <f>LEFT(Tabla1[[#This Row],[Solicitud de pedido]],2)</f>
        <v>12</v>
      </c>
      <c r="H2206" t="s">
        <v>6197</v>
      </c>
      <c r="I2206" t="s">
        <v>88</v>
      </c>
      <c r="J2206" t="s">
        <v>6198</v>
      </c>
      <c r="K2206" t="s">
        <v>6199</v>
      </c>
      <c r="L2206" s="1">
        <v>46028</v>
      </c>
      <c r="M2206" t="s">
        <v>91</v>
      </c>
      <c r="N2206" t="s">
        <v>1</v>
      </c>
      <c r="O2206" t="s">
        <v>0</v>
      </c>
      <c r="P2206" t="s">
        <v>1025</v>
      </c>
      <c r="Q2206" t="s">
        <v>1026</v>
      </c>
      <c r="R2206" s="2">
        <v>635584</v>
      </c>
      <c r="S2206" s="37">
        <f>Tabla1[[#This Row],[Valor total]]/'T.C.'!$B$3</f>
        <v>686.42769971812129</v>
      </c>
      <c r="T2206" t="s">
        <v>6</v>
      </c>
      <c r="U2206" t="s">
        <v>3</v>
      </c>
    </row>
    <row r="2207" spans="1:21" x14ac:dyDescent="0.25">
      <c r="A2207" t="s">
        <v>90</v>
      </c>
      <c r="B2207" t="str">
        <f>LEFT(Tabla1[[#This Row],[Organización compras]],2)</f>
        <v>CL</v>
      </c>
      <c r="C2207" t="s">
        <v>339</v>
      </c>
      <c r="D2207">
        <v>602</v>
      </c>
      <c r="E2207" t="str">
        <f>VLOOKUP(Tabla1[[#This Row],[Grupo de compras]],'Grupo compras'!$A$1:$B$115,2,FALSE)</f>
        <v>CL Ops Mall</v>
      </c>
      <c r="F2207" t="s">
        <v>91</v>
      </c>
      <c r="G2207" t="str">
        <f>LEFT(Tabla1[[#This Row],[Solicitud de pedido]],2)</f>
        <v>12</v>
      </c>
      <c r="H2207" t="s">
        <v>6200</v>
      </c>
      <c r="I2207" t="s">
        <v>88</v>
      </c>
      <c r="J2207" t="s">
        <v>6201</v>
      </c>
      <c r="K2207" t="s">
        <v>6202</v>
      </c>
      <c r="L2207" s="1">
        <v>46028</v>
      </c>
      <c r="M2207" t="s">
        <v>91</v>
      </c>
      <c r="N2207" t="s">
        <v>1</v>
      </c>
      <c r="O2207" t="s">
        <v>0</v>
      </c>
      <c r="P2207" t="s">
        <v>1025</v>
      </c>
      <c r="Q2207" t="s">
        <v>1026</v>
      </c>
      <c r="R2207" s="2">
        <v>635584</v>
      </c>
      <c r="S2207" s="37">
        <f>Tabla1[[#This Row],[Valor total]]/'T.C.'!$B$3</f>
        <v>686.42769971812129</v>
      </c>
      <c r="T2207" t="s">
        <v>6</v>
      </c>
      <c r="U2207" t="s">
        <v>3</v>
      </c>
    </row>
    <row r="2208" spans="1:21" x14ac:dyDescent="0.25">
      <c r="A2208" t="s">
        <v>16</v>
      </c>
      <c r="B2208" t="str">
        <f>LEFT(Tabla1[[#This Row],[Organización compras]],2)</f>
        <v>PE</v>
      </c>
      <c r="C2208" t="s">
        <v>681</v>
      </c>
      <c r="D2208">
        <v>804</v>
      </c>
      <c r="E2208" t="str">
        <f>VLOOKUP(Tabla1[[#This Row],[Grupo de compras]],'Grupo compras'!$A$1:$B$115,2,FALSE)</f>
        <v>PE Marketing Mall</v>
      </c>
      <c r="F2208" t="s">
        <v>5361</v>
      </c>
      <c r="G2208" t="str">
        <f>LEFT(Tabla1[[#This Row],[Solicitud de pedido]],2)</f>
        <v>12</v>
      </c>
      <c r="H2208" t="s">
        <v>6203</v>
      </c>
      <c r="I2208" t="s">
        <v>88</v>
      </c>
      <c r="J2208" t="s">
        <v>6204</v>
      </c>
      <c r="K2208" t="s">
        <v>6205</v>
      </c>
      <c r="L2208" s="1">
        <v>46036</v>
      </c>
      <c r="M2208" t="s">
        <v>43</v>
      </c>
      <c r="N2208" t="s">
        <v>1</v>
      </c>
      <c r="O2208" t="s">
        <v>67</v>
      </c>
      <c r="P2208" t="s">
        <v>2596</v>
      </c>
      <c r="Q2208" t="s">
        <v>2597</v>
      </c>
      <c r="R2208" s="2">
        <v>2360</v>
      </c>
      <c r="S2208" s="37">
        <f>Tabla1[[#This Row],[Valor total]]/'T.C.'!$B$2</f>
        <v>684.05797101449275</v>
      </c>
      <c r="T2208" t="s">
        <v>2</v>
      </c>
      <c r="U2208" t="s">
        <v>3</v>
      </c>
    </row>
    <row r="2209" spans="1:21" x14ac:dyDescent="0.25">
      <c r="A2209" t="s">
        <v>1667</v>
      </c>
      <c r="B2209" t="str">
        <f>LEFT(Tabla1[[#This Row],[Organización compras]],2)</f>
        <v>CO</v>
      </c>
      <c r="C2209" t="s">
        <v>338</v>
      </c>
      <c r="D2209">
        <v>702</v>
      </c>
      <c r="E2209" t="str">
        <f>VLOOKUP(Tabla1[[#This Row],[Grupo de compras]],'Grupo compras'!$A$1:$B$115,2,FALSE)</f>
        <v>CO Ops Mall</v>
      </c>
      <c r="F2209" t="s">
        <v>1091</v>
      </c>
      <c r="G2209" t="str">
        <f>LEFT(Tabla1[[#This Row],[Solicitud de pedido]],2)</f>
        <v>12</v>
      </c>
      <c r="H2209" t="s">
        <v>6206</v>
      </c>
      <c r="I2209" t="s">
        <v>88</v>
      </c>
      <c r="J2209" t="s">
        <v>6207</v>
      </c>
      <c r="K2209" t="s">
        <v>6208</v>
      </c>
      <c r="L2209" s="1">
        <v>46069</v>
      </c>
      <c r="M2209" t="s">
        <v>1095</v>
      </c>
      <c r="N2209" t="s">
        <v>1</v>
      </c>
      <c r="O2209" t="s">
        <v>0</v>
      </c>
      <c r="P2209" t="s">
        <v>33</v>
      </c>
      <c r="Q2209" t="s">
        <v>34</v>
      </c>
      <c r="R2209" s="2">
        <v>2513775</v>
      </c>
      <c r="S2209" s="37">
        <f>Tabla1[[#This Row],[Valor total]]/'T.C.'!$B$5</f>
        <v>683.46247960848291</v>
      </c>
      <c r="T2209" t="s">
        <v>18</v>
      </c>
      <c r="U2209" t="s">
        <v>3</v>
      </c>
    </row>
    <row r="2210" spans="1:21" x14ac:dyDescent="0.25">
      <c r="A2210" t="s">
        <v>1239</v>
      </c>
      <c r="B2210" t="str">
        <f>LEFT(Tabla1[[#This Row],[Organización compras]],2)</f>
        <v>PE</v>
      </c>
      <c r="C2210" t="s">
        <v>340</v>
      </c>
      <c r="D2210">
        <v>802</v>
      </c>
      <c r="E2210" t="str">
        <f>VLOOKUP(Tabla1[[#This Row],[Grupo de compras]],'Grupo compras'!$A$1:$B$115,2,FALSE)</f>
        <v>PE Ops Mall</v>
      </c>
      <c r="F2210" t="s">
        <v>3220</v>
      </c>
      <c r="H2210" t="s">
        <v>12434</v>
      </c>
      <c r="I2210" t="s">
        <v>88</v>
      </c>
      <c r="J2210" t="s">
        <v>12435</v>
      </c>
      <c r="K2210" t="s">
        <v>12436</v>
      </c>
      <c r="L2210" s="1">
        <v>46099</v>
      </c>
      <c r="M2210" t="s">
        <v>3220</v>
      </c>
      <c r="N2210" t="s">
        <v>1</v>
      </c>
      <c r="O2210" t="s">
        <v>0</v>
      </c>
      <c r="P2210" t="s">
        <v>3224</v>
      </c>
      <c r="Q2210" t="s">
        <v>3225</v>
      </c>
      <c r="R2210" s="2">
        <v>2353.66</v>
      </c>
      <c r="S2210" s="37">
        <f>Tabla1[[#This Row],[Valor total]]/'T.C.'!$B$2</f>
        <v>682.22028985507234</v>
      </c>
      <c r="T2210" t="s">
        <v>2</v>
      </c>
      <c r="U2210" t="s">
        <v>3</v>
      </c>
    </row>
    <row r="2211" spans="1:21" x14ac:dyDescent="0.25">
      <c r="A2211" t="s">
        <v>64</v>
      </c>
      <c r="B2211" t="str">
        <f>LEFT(Tabla1[[#This Row],[Organización compras]],2)</f>
        <v>CO</v>
      </c>
      <c r="C2211" t="s">
        <v>338</v>
      </c>
      <c r="D2211">
        <v>704</v>
      </c>
      <c r="E2211" t="str">
        <f>VLOOKUP(Tabla1[[#This Row],[Grupo de compras]],'Grupo compras'!$A$1:$B$115,2,FALSE)</f>
        <v>CO Mktg Mall</v>
      </c>
      <c r="F2211" t="s">
        <v>65</v>
      </c>
      <c r="G2211" t="str">
        <f>LEFT(Tabla1[[#This Row],[Solicitud de pedido]],2)</f>
        <v>12</v>
      </c>
      <c r="H2211" t="s">
        <v>6209</v>
      </c>
      <c r="I2211" t="s">
        <v>88</v>
      </c>
      <c r="J2211" t="s">
        <v>6210</v>
      </c>
      <c r="K2211" t="s">
        <v>6211</v>
      </c>
      <c r="L2211" s="1">
        <v>46063</v>
      </c>
      <c r="M2211" t="s">
        <v>66</v>
      </c>
      <c r="N2211" t="s">
        <v>1</v>
      </c>
      <c r="O2211" t="s">
        <v>67</v>
      </c>
      <c r="P2211" t="s">
        <v>6212</v>
      </c>
      <c r="Q2211" t="s">
        <v>6213</v>
      </c>
      <c r="R2211" s="2">
        <v>2506000</v>
      </c>
      <c r="S2211" s="37">
        <f>Tabla1[[#This Row],[Valor total]]/'T.C.'!$B$5</f>
        <v>681.34855899945626</v>
      </c>
      <c r="T2211" t="s">
        <v>18</v>
      </c>
      <c r="U2211" t="s">
        <v>3</v>
      </c>
    </row>
    <row r="2212" spans="1:21" x14ac:dyDescent="0.25">
      <c r="A2212" t="s">
        <v>12</v>
      </c>
      <c r="B2212" t="str">
        <f>LEFT(Tabla1[[#This Row],[Organización compras]],2)</f>
        <v>PE</v>
      </c>
      <c r="C2212" t="s">
        <v>340</v>
      </c>
      <c r="D2212">
        <v>802</v>
      </c>
      <c r="E2212" t="str">
        <f>VLOOKUP(Tabla1[[#This Row],[Grupo de compras]],'Grupo compras'!$A$1:$B$115,2,FALSE)</f>
        <v>PE Ops Mall</v>
      </c>
      <c r="F2212" t="s">
        <v>9282</v>
      </c>
      <c r="H2212" t="s">
        <v>12008</v>
      </c>
      <c r="I2212" t="s">
        <v>88</v>
      </c>
      <c r="J2212" t="s">
        <v>12009</v>
      </c>
      <c r="K2212" t="s">
        <v>12010</v>
      </c>
      <c r="L2212" s="1">
        <v>46094</v>
      </c>
      <c r="M2212" t="s">
        <v>14</v>
      </c>
      <c r="N2212" t="s">
        <v>1</v>
      </c>
      <c r="O2212" t="s">
        <v>0</v>
      </c>
      <c r="P2212" t="s">
        <v>1035</v>
      </c>
      <c r="Q2212" t="s">
        <v>1036</v>
      </c>
      <c r="R2212" s="2">
        <v>2350.4299999999998</v>
      </c>
      <c r="S2212" s="37">
        <f>Tabla1[[#This Row],[Valor total]]/'T.C.'!$B$2</f>
        <v>681.28405797101436</v>
      </c>
      <c r="T2212" t="s">
        <v>2</v>
      </c>
      <c r="U2212" t="s">
        <v>3</v>
      </c>
    </row>
    <row r="2213" spans="1:21" x14ac:dyDescent="0.25">
      <c r="A2213" t="s">
        <v>696</v>
      </c>
      <c r="B2213" t="str">
        <f>LEFT(Tabla1[[#This Row],[Organización compras]],2)</f>
        <v>PE</v>
      </c>
      <c r="C2213" t="s">
        <v>681</v>
      </c>
      <c r="D2213">
        <v>816</v>
      </c>
      <c r="E2213" t="str">
        <f>VLOOKUP(Tabla1[[#This Row],[Grupo de compras]],'Grupo compras'!$A$1:$B$115,2,FALSE)</f>
        <v>PE Sgcia Infra</v>
      </c>
      <c r="F2213" t="s">
        <v>378</v>
      </c>
      <c r="G2213" t="str">
        <f>LEFT(Tabla1[[#This Row],[Solicitud de pedido]],2)</f>
        <v>12</v>
      </c>
      <c r="H2213" t="s">
        <v>6214</v>
      </c>
      <c r="I2213" t="s">
        <v>88</v>
      </c>
      <c r="J2213" t="s">
        <v>6215</v>
      </c>
      <c r="K2213" t="s">
        <v>6216</v>
      </c>
      <c r="L2213" s="1">
        <v>46035</v>
      </c>
      <c r="M2213" t="s">
        <v>400</v>
      </c>
      <c r="N2213" t="s">
        <v>1</v>
      </c>
      <c r="O2213" t="s">
        <v>0</v>
      </c>
      <c r="P2213" t="s">
        <v>1011</v>
      </c>
      <c r="Q2213" t="s">
        <v>1012</v>
      </c>
      <c r="R2213" s="2">
        <v>2346.67</v>
      </c>
      <c r="S2213" s="37">
        <f>Tabla1[[#This Row],[Valor total]]/'T.C.'!$B$2</f>
        <v>680.19420289855066</v>
      </c>
      <c r="T2213" t="s">
        <v>2</v>
      </c>
      <c r="U2213" t="s">
        <v>3</v>
      </c>
    </row>
    <row r="2214" spans="1:21" x14ac:dyDescent="0.25">
      <c r="A2214" t="s">
        <v>63</v>
      </c>
      <c r="B2214" t="str">
        <f>LEFT(Tabla1[[#This Row],[Organización compras]],2)</f>
        <v>CO</v>
      </c>
      <c r="C2214" t="s">
        <v>338</v>
      </c>
      <c r="D2214">
        <v>702</v>
      </c>
      <c r="E2214" t="str">
        <f>VLOOKUP(Tabla1[[#This Row],[Grupo de compras]],'Grupo compras'!$A$1:$B$115,2,FALSE)</f>
        <v>CO Ops Mall</v>
      </c>
      <c r="F2214" t="s">
        <v>1281</v>
      </c>
      <c r="G2214" t="str">
        <f>LEFT(Tabla1[[#This Row],[Solicitud de pedido]],2)</f>
        <v>12</v>
      </c>
      <c r="H2214" t="s">
        <v>6217</v>
      </c>
      <c r="I2214" t="s">
        <v>88</v>
      </c>
      <c r="J2214" t="s">
        <v>6218</v>
      </c>
      <c r="K2214" t="s">
        <v>6219</v>
      </c>
      <c r="L2214" s="1">
        <v>46035</v>
      </c>
      <c r="M2214" t="s">
        <v>1067</v>
      </c>
      <c r="N2214" t="s">
        <v>1</v>
      </c>
      <c r="O2214" t="s">
        <v>0</v>
      </c>
      <c r="P2214" t="s">
        <v>6220</v>
      </c>
      <c r="Q2214" t="s">
        <v>6221</v>
      </c>
      <c r="R2214" s="2">
        <v>2500000</v>
      </c>
      <c r="S2214" s="37">
        <f>Tabla1[[#This Row],[Valor total]]/'T.C.'!$B$5</f>
        <v>679.71723762914633</v>
      </c>
      <c r="T2214" t="s">
        <v>18</v>
      </c>
      <c r="U2214" t="s">
        <v>3</v>
      </c>
    </row>
    <row r="2215" spans="1:21" x14ac:dyDescent="0.25">
      <c r="A2215" t="s">
        <v>763</v>
      </c>
      <c r="B2215" t="str">
        <f>LEFT(Tabla1[[#This Row],[Organización compras]],2)</f>
        <v>CL</v>
      </c>
      <c r="C2215" t="s">
        <v>339</v>
      </c>
      <c r="D2215">
        <v>602</v>
      </c>
      <c r="E2215" t="str">
        <f>VLOOKUP(Tabla1[[#This Row],[Grupo de compras]],'Grupo compras'!$A$1:$B$115,2,FALSE)</f>
        <v>CL Ops Mall</v>
      </c>
      <c r="F2215" t="s">
        <v>1169</v>
      </c>
      <c r="G2215" t="str">
        <f>LEFT(Tabla1[[#This Row],[Solicitud de pedido]],2)</f>
        <v>12</v>
      </c>
      <c r="H2215" t="s">
        <v>6222</v>
      </c>
      <c r="I2215" t="s">
        <v>88</v>
      </c>
      <c r="J2215" t="s">
        <v>6223</v>
      </c>
      <c r="K2215" t="s">
        <v>6224</v>
      </c>
      <c r="L2215" s="1">
        <v>46028</v>
      </c>
      <c r="M2215" t="s">
        <v>1173</v>
      </c>
      <c r="N2215" t="s">
        <v>1</v>
      </c>
      <c r="O2215" t="s">
        <v>0</v>
      </c>
      <c r="P2215" t="s">
        <v>2305</v>
      </c>
      <c r="Q2215" t="s">
        <v>2306</v>
      </c>
      <c r="R2215" s="2">
        <v>628650</v>
      </c>
      <c r="S2215" s="37">
        <f>Tabla1[[#This Row],[Valor total]]/'T.C.'!$B$3</f>
        <v>678.93901266834428</v>
      </c>
      <c r="T2215" t="s">
        <v>6</v>
      </c>
      <c r="U2215" t="s">
        <v>3</v>
      </c>
    </row>
    <row r="2216" spans="1:21" x14ac:dyDescent="0.25">
      <c r="A2216" t="s">
        <v>16</v>
      </c>
      <c r="B2216" t="str">
        <f>LEFT(Tabla1[[#This Row],[Organización compras]],2)</f>
        <v>PE</v>
      </c>
      <c r="C2216" t="s">
        <v>681</v>
      </c>
      <c r="D2216">
        <v>804</v>
      </c>
      <c r="E2216" t="str">
        <f>VLOOKUP(Tabla1[[#This Row],[Grupo de compras]],'Grupo compras'!$A$1:$B$115,2,FALSE)</f>
        <v>PE Marketing Mall</v>
      </c>
      <c r="F2216" t="s">
        <v>1158</v>
      </c>
      <c r="G2216" t="str">
        <f>LEFT(Tabla1[[#This Row],[Solicitud de pedido]],2)</f>
        <v>12</v>
      </c>
      <c r="H2216" t="s">
        <v>6225</v>
      </c>
      <c r="I2216" t="s">
        <v>88</v>
      </c>
      <c r="J2216" t="s">
        <v>6226</v>
      </c>
      <c r="K2216" t="s">
        <v>6227</v>
      </c>
      <c r="L2216" s="1">
        <v>46064</v>
      </c>
      <c r="M2216" t="s">
        <v>43</v>
      </c>
      <c r="N2216" t="s">
        <v>1</v>
      </c>
      <c r="O2216" t="s">
        <v>67</v>
      </c>
      <c r="P2216" t="s">
        <v>2596</v>
      </c>
      <c r="Q2216" t="s">
        <v>2597</v>
      </c>
      <c r="R2216" s="2">
        <v>2340</v>
      </c>
      <c r="S2216" s="37">
        <f>Tabla1[[#This Row],[Valor total]]/'T.C.'!$B$2</f>
        <v>678.26086956521738</v>
      </c>
      <c r="T2216" t="s">
        <v>2</v>
      </c>
      <c r="U2216" t="s">
        <v>3</v>
      </c>
    </row>
    <row r="2217" spans="1:21" x14ac:dyDescent="0.25">
      <c r="A2217" t="s">
        <v>717</v>
      </c>
      <c r="B2217" t="str">
        <f>LEFT(Tabla1[[#This Row],[Organización compras]],2)</f>
        <v>PE</v>
      </c>
      <c r="C2217" t="s">
        <v>340</v>
      </c>
      <c r="D2217">
        <v>801</v>
      </c>
      <c r="E2217" t="str">
        <f>VLOOKUP(Tabla1[[#This Row],[Grupo de compras]],'Grupo compras'!$A$1:$B$115,2,FALSE)</f>
        <v>PE Center Manager</v>
      </c>
      <c r="F2217" t="s">
        <v>1233</v>
      </c>
      <c r="G2217" t="str">
        <f>LEFT(Tabla1[[#This Row],[Solicitud de pedido]],2)</f>
        <v>12</v>
      </c>
      <c r="H2217" t="s">
        <v>6228</v>
      </c>
      <c r="I2217" t="s">
        <v>88</v>
      </c>
      <c r="J2217" t="s">
        <v>6229</v>
      </c>
      <c r="K2217" t="s">
        <v>6230</v>
      </c>
      <c r="L2217" s="1">
        <v>46071</v>
      </c>
      <c r="M2217" t="s">
        <v>819</v>
      </c>
      <c r="N2217" t="s">
        <v>1</v>
      </c>
      <c r="O2217" t="s">
        <v>0</v>
      </c>
      <c r="P2217" t="s">
        <v>1011</v>
      </c>
      <c r="Q2217" t="s">
        <v>1012</v>
      </c>
      <c r="R2217" s="2">
        <v>2335.71</v>
      </c>
      <c r="S2217" s="37">
        <f>Tabla1[[#This Row],[Valor total]]/'T.C.'!$B$2</f>
        <v>677.01739130434783</v>
      </c>
      <c r="T2217" t="s">
        <v>2</v>
      </c>
      <c r="U2217" t="s">
        <v>3</v>
      </c>
    </row>
    <row r="2218" spans="1:21" x14ac:dyDescent="0.25">
      <c r="A2218" t="s">
        <v>717</v>
      </c>
      <c r="B2218" t="str">
        <f>LEFT(Tabla1[[#This Row],[Organización compras]],2)</f>
        <v>PE</v>
      </c>
      <c r="C2218" t="s">
        <v>340</v>
      </c>
      <c r="D2218">
        <v>801</v>
      </c>
      <c r="E2218" t="str">
        <f>VLOOKUP(Tabla1[[#This Row],[Grupo de compras]],'Grupo compras'!$A$1:$B$115,2,FALSE)</f>
        <v>PE Center Manager</v>
      </c>
      <c r="F2218" t="s">
        <v>1233</v>
      </c>
      <c r="G2218" t="str">
        <f>LEFT(Tabla1[[#This Row],[Solicitud de pedido]],2)</f>
        <v>12</v>
      </c>
      <c r="H2218" t="s">
        <v>6231</v>
      </c>
      <c r="I2218" t="s">
        <v>88</v>
      </c>
      <c r="J2218" t="s">
        <v>6232</v>
      </c>
      <c r="K2218" t="s">
        <v>6233</v>
      </c>
      <c r="L2218" s="1">
        <v>46087</v>
      </c>
      <c r="M2218" t="s">
        <v>43</v>
      </c>
      <c r="N2218" t="s">
        <v>1</v>
      </c>
      <c r="O2218" t="s">
        <v>0</v>
      </c>
      <c r="P2218" t="s">
        <v>1011</v>
      </c>
      <c r="Q2218" t="s">
        <v>1012</v>
      </c>
      <c r="R2218" s="2">
        <v>2335.11</v>
      </c>
      <c r="S2218" s="37">
        <f>Tabla1[[#This Row],[Valor total]]/'T.C.'!$B$2</f>
        <v>676.84347826086957</v>
      </c>
      <c r="T2218" t="s">
        <v>2</v>
      </c>
      <c r="U2218" t="s">
        <v>3</v>
      </c>
    </row>
    <row r="2219" spans="1:21" x14ac:dyDescent="0.25">
      <c r="A2219" t="s">
        <v>380</v>
      </c>
      <c r="B2219" t="str">
        <f>LEFT(Tabla1[[#This Row],[Organización compras]],2)</f>
        <v>PE</v>
      </c>
      <c r="C2219" t="s">
        <v>340</v>
      </c>
      <c r="D2219">
        <v>802</v>
      </c>
      <c r="E2219" t="str">
        <f>VLOOKUP(Tabla1[[#This Row],[Grupo de compras]],'Grupo compras'!$A$1:$B$115,2,FALSE)</f>
        <v>PE Ops Mall</v>
      </c>
      <c r="F2219" t="s">
        <v>4224</v>
      </c>
      <c r="G2219" t="str">
        <f>LEFT(Tabla1[[#This Row],[Solicitud de pedido]],2)</f>
        <v>12</v>
      </c>
      <c r="H2219" t="s">
        <v>6234</v>
      </c>
      <c r="I2219" t="s">
        <v>88</v>
      </c>
      <c r="J2219" t="s">
        <v>6235</v>
      </c>
      <c r="K2219" t="s">
        <v>6236</v>
      </c>
      <c r="L2219" s="1">
        <v>46043</v>
      </c>
      <c r="M2219" t="s">
        <v>4224</v>
      </c>
      <c r="N2219" t="s">
        <v>1</v>
      </c>
      <c r="O2219" t="s">
        <v>0</v>
      </c>
      <c r="P2219" t="s">
        <v>6237</v>
      </c>
      <c r="Q2219" t="s">
        <v>6238</v>
      </c>
      <c r="R2219" s="2">
        <v>2331.69</v>
      </c>
      <c r="S2219" s="37">
        <f>Tabla1[[#This Row],[Valor total]]/'T.C.'!$B$2</f>
        <v>675.85217391304343</v>
      </c>
      <c r="T2219" t="s">
        <v>2</v>
      </c>
      <c r="U2219" t="s">
        <v>3</v>
      </c>
    </row>
    <row r="2220" spans="1:21" x14ac:dyDescent="0.25">
      <c r="A2220" t="s">
        <v>7</v>
      </c>
      <c r="B2220" t="str">
        <f>LEFT(Tabla1[[#This Row],[Organización compras]],2)</f>
        <v>CL</v>
      </c>
      <c r="C2220" t="s">
        <v>339</v>
      </c>
      <c r="D2220">
        <v>602</v>
      </c>
      <c r="E2220" t="str">
        <f>VLOOKUP(Tabla1[[#This Row],[Grupo de compras]],'Grupo compras'!$A$1:$B$115,2,FALSE)</f>
        <v>CL Ops Mall</v>
      </c>
      <c r="F2220" t="s">
        <v>137</v>
      </c>
      <c r="G2220" t="str">
        <f>LEFT(Tabla1[[#This Row],[Solicitud de pedido]],2)</f>
        <v>12</v>
      </c>
      <c r="H2220" t="s">
        <v>6239</v>
      </c>
      <c r="I2220" t="s">
        <v>88</v>
      </c>
      <c r="J2220" t="s">
        <v>6240</v>
      </c>
      <c r="K2220" t="s">
        <v>6241</v>
      </c>
      <c r="L2220" s="1">
        <v>46087</v>
      </c>
      <c r="M2220" t="s">
        <v>79</v>
      </c>
      <c r="N2220" t="s">
        <v>1</v>
      </c>
      <c r="O2220" t="s">
        <v>0</v>
      </c>
      <c r="P2220" t="s">
        <v>6242</v>
      </c>
      <c r="Q2220" t="s">
        <v>6243</v>
      </c>
      <c r="R2220" s="2">
        <v>625566</v>
      </c>
      <c r="S2220" s="37">
        <f>Tabla1[[#This Row],[Valor total]]/'T.C.'!$B$3</f>
        <v>675.60830732344778</v>
      </c>
      <c r="T2220" t="s">
        <v>6</v>
      </c>
      <c r="U2220" t="s">
        <v>3</v>
      </c>
    </row>
    <row r="2221" spans="1:21" x14ac:dyDescent="0.25">
      <c r="A2221" t="s">
        <v>16</v>
      </c>
      <c r="B2221" t="str">
        <f>LEFT(Tabla1[[#This Row],[Organización compras]],2)</f>
        <v>PE</v>
      </c>
      <c r="C2221" t="s">
        <v>681</v>
      </c>
      <c r="D2221">
        <v>804</v>
      </c>
      <c r="E2221" t="str">
        <f>VLOOKUP(Tabla1[[#This Row],[Grupo de compras]],'Grupo compras'!$A$1:$B$115,2,FALSE)</f>
        <v>PE Marketing Mall</v>
      </c>
      <c r="F2221" t="s">
        <v>1158</v>
      </c>
      <c r="G2221" t="str">
        <f>LEFT(Tabla1[[#This Row],[Solicitud de pedido]],2)</f>
        <v>12</v>
      </c>
      <c r="H2221" t="s">
        <v>6244</v>
      </c>
      <c r="I2221" t="s">
        <v>88</v>
      </c>
      <c r="J2221" t="s">
        <v>6245</v>
      </c>
      <c r="K2221" t="s">
        <v>6246</v>
      </c>
      <c r="L2221" s="1">
        <v>46051</v>
      </c>
      <c r="M2221" t="s">
        <v>43</v>
      </c>
      <c r="N2221" t="s">
        <v>1</v>
      </c>
      <c r="O2221" t="s">
        <v>67</v>
      </c>
      <c r="P2221" t="s">
        <v>2458</v>
      </c>
      <c r="Q2221" t="s">
        <v>2459</v>
      </c>
      <c r="R2221" s="2">
        <v>2329</v>
      </c>
      <c r="S2221" s="37">
        <f>Tabla1[[#This Row],[Valor total]]/'T.C.'!$B$2</f>
        <v>675.07246376811588</v>
      </c>
      <c r="T2221" t="s">
        <v>2</v>
      </c>
      <c r="U2221" t="s">
        <v>3</v>
      </c>
    </row>
    <row r="2222" spans="1:21" x14ac:dyDescent="0.25">
      <c r="A2222" t="s">
        <v>24</v>
      </c>
      <c r="B2222" t="str">
        <f>LEFT(Tabla1[[#This Row],[Organización compras]],2)</f>
        <v>CL</v>
      </c>
      <c r="C2222" t="s">
        <v>339</v>
      </c>
      <c r="D2222">
        <v>602</v>
      </c>
      <c r="E2222" t="str">
        <f>VLOOKUP(Tabla1[[#This Row],[Grupo de compras]],'Grupo compras'!$A$1:$B$115,2,FALSE)</f>
        <v>CL Ops Mall</v>
      </c>
      <c r="F2222" t="s">
        <v>724</v>
      </c>
      <c r="H2222" t="s">
        <v>12167</v>
      </c>
      <c r="I2222" t="s">
        <v>88</v>
      </c>
      <c r="J2222" t="s">
        <v>12168</v>
      </c>
      <c r="K2222" t="s">
        <v>12169</v>
      </c>
      <c r="L2222" s="1">
        <v>46094</v>
      </c>
      <c r="M2222" t="s">
        <v>728</v>
      </c>
      <c r="N2222" t="s">
        <v>1</v>
      </c>
      <c r="O2222" t="s">
        <v>0</v>
      </c>
      <c r="P2222" t="s">
        <v>6063</v>
      </c>
      <c r="Q2222" t="s">
        <v>6064</v>
      </c>
      <c r="R2222" s="2">
        <v>625000</v>
      </c>
      <c r="S2222" s="37">
        <f>Tabla1[[#This Row],[Valor total]]/'T.C.'!$B$3</f>
        <v>674.99703001306796</v>
      </c>
      <c r="T2222" t="s">
        <v>6</v>
      </c>
      <c r="U2222" t="s">
        <v>3</v>
      </c>
    </row>
    <row r="2223" spans="1:21" x14ac:dyDescent="0.25">
      <c r="A2223" t="s">
        <v>814</v>
      </c>
      <c r="B2223" t="str">
        <f>LEFT(Tabla1[[#This Row],[Organización compras]],2)</f>
        <v>PE</v>
      </c>
      <c r="C2223" t="s">
        <v>340</v>
      </c>
      <c r="D2223">
        <v>802</v>
      </c>
      <c r="E2223" t="str">
        <f>VLOOKUP(Tabla1[[#This Row],[Grupo de compras]],'Grupo compras'!$A$1:$B$115,2,FALSE)</f>
        <v>PE Ops Mall</v>
      </c>
      <c r="F2223" t="s">
        <v>815</v>
      </c>
      <c r="H2223" t="s">
        <v>12553</v>
      </c>
      <c r="I2223" t="s">
        <v>88</v>
      </c>
      <c r="J2223" t="s">
        <v>12554</v>
      </c>
      <c r="K2223" t="s">
        <v>12555</v>
      </c>
      <c r="L2223" s="1">
        <v>46099</v>
      </c>
      <c r="M2223" t="s">
        <v>43</v>
      </c>
      <c r="N2223" t="s">
        <v>1</v>
      </c>
      <c r="O2223" t="s">
        <v>0</v>
      </c>
      <c r="P2223" t="s">
        <v>2778</v>
      </c>
      <c r="Q2223" t="s">
        <v>2779</v>
      </c>
      <c r="R2223" s="2">
        <v>2325</v>
      </c>
      <c r="S2223" s="37">
        <f>Tabla1[[#This Row],[Valor total]]/'T.C.'!$B$2</f>
        <v>673.91304347826087</v>
      </c>
      <c r="T2223" t="s">
        <v>2</v>
      </c>
      <c r="U2223" t="s">
        <v>3</v>
      </c>
    </row>
    <row r="2224" spans="1:21" x14ac:dyDescent="0.25">
      <c r="A2224" t="s">
        <v>16</v>
      </c>
      <c r="B2224" t="str">
        <f>LEFT(Tabla1[[#This Row],[Organización compras]],2)</f>
        <v>PE</v>
      </c>
      <c r="C2224" t="s">
        <v>681</v>
      </c>
      <c r="D2224">
        <v>804</v>
      </c>
      <c r="E2224" t="str">
        <f>VLOOKUP(Tabla1[[#This Row],[Grupo de compras]],'Grupo compras'!$A$1:$B$115,2,FALSE)</f>
        <v>PE Marketing Mall</v>
      </c>
      <c r="F2224" t="s">
        <v>5361</v>
      </c>
      <c r="G2224" t="str">
        <f>LEFT(Tabla1[[#This Row],[Solicitud de pedido]],2)</f>
        <v>12</v>
      </c>
      <c r="H2224" t="s">
        <v>6247</v>
      </c>
      <c r="I2224" t="s">
        <v>88</v>
      </c>
      <c r="J2224" t="s">
        <v>6248</v>
      </c>
      <c r="K2224" t="s">
        <v>5364</v>
      </c>
      <c r="L2224" s="1">
        <v>46071</v>
      </c>
      <c r="M2224" t="s">
        <v>819</v>
      </c>
      <c r="N2224" t="s">
        <v>1</v>
      </c>
      <c r="O2224" t="s">
        <v>0</v>
      </c>
      <c r="P2224" t="s">
        <v>2596</v>
      </c>
      <c r="Q2224" t="s">
        <v>2597</v>
      </c>
      <c r="R2224" s="2">
        <v>2324.6999999999998</v>
      </c>
      <c r="S2224" s="37">
        <f>Tabla1[[#This Row],[Valor total]]/'T.C.'!$B$2</f>
        <v>673.82608695652164</v>
      </c>
      <c r="T2224" t="s">
        <v>2</v>
      </c>
      <c r="U2224" t="s">
        <v>3</v>
      </c>
    </row>
    <row r="2225" spans="1:21" x14ac:dyDescent="0.25">
      <c r="A2225" t="s">
        <v>717</v>
      </c>
      <c r="B2225" t="str">
        <f>LEFT(Tabla1[[#This Row],[Organización compras]],2)</f>
        <v>PE</v>
      </c>
      <c r="C2225" t="s">
        <v>340</v>
      </c>
      <c r="D2225">
        <v>801</v>
      </c>
      <c r="E2225" t="str">
        <f>VLOOKUP(Tabla1[[#This Row],[Grupo de compras]],'Grupo compras'!$A$1:$B$115,2,FALSE)</f>
        <v>PE Center Manager</v>
      </c>
      <c r="F2225" t="s">
        <v>1233</v>
      </c>
      <c r="G2225" t="str">
        <f>LEFT(Tabla1[[#This Row],[Solicitud de pedido]],2)</f>
        <v>12</v>
      </c>
      <c r="H2225" t="s">
        <v>6249</v>
      </c>
      <c r="I2225" t="s">
        <v>88</v>
      </c>
      <c r="J2225" t="s">
        <v>6250</v>
      </c>
      <c r="K2225" t="s">
        <v>6251</v>
      </c>
      <c r="L2225" s="1">
        <v>46048</v>
      </c>
      <c r="M2225" t="s">
        <v>819</v>
      </c>
      <c r="N2225" t="s">
        <v>1</v>
      </c>
      <c r="O2225" t="s">
        <v>0</v>
      </c>
      <c r="P2225" t="s">
        <v>1011</v>
      </c>
      <c r="Q2225" t="s">
        <v>1012</v>
      </c>
      <c r="R2225" s="2">
        <v>2318.1799999999998</v>
      </c>
      <c r="S2225" s="37">
        <f>Tabla1[[#This Row],[Valor total]]/'T.C.'!$B$2</f>
        <v>671.93623188405786</v>
      </c>
      <c r="T2225" t="s">
        <v>2</v>
      </c>
      <c r="U2225" t="s">
        <v>3</v>
      </c>
    </row>
    <row r="2226" spans="1:21" x14ac:dyDescent="0.25">
      <c r="A2226" t="s">
        <v>12</v>
      </c>
      <c r="B2226" t="str">
        <f>LEFT(Tabla1[[#This Row],[Organización compras]],2)</f>
        <v>PE</v>
      </c>
      <c r="C2226" t="s">
        <v>340</v>
      </c>
      <c r="D2226">
        <v>802</v>
      </c>
      <c r="E2226" t="str">
        <f>VLOOKUP(Tabla1[[#This Row],[Grupo de compras]],'Grupo compras'!$A$1:$B$115,2,FALSE)</f>
        <v>PE Ops Mall</v>
      </c>
      <c r="F2226" t="s">
        <v>3023</v>
      </c>
      <c r="H2226" t="s">
        <v>12123</v>
      </c>
      <c r="I2226" t="s">
        <v>88</v>
      </c>
      <c r="J2226" t="s">
        <v>12124</v>
      </c>
      <c r="K2226" t="s">
        <v>12125</v>
      </c>
      <c r="L2226" s="1">
        <v>46094</v>
      </c>
      <c r="M2226" t="s">
        <v>14</v>
      </c>
      <c r="N2226" t="s">
        <v>1</v>
      </c>
      <c r="O2226" t="s">
        <v>0</v>
      </c>
      <c r="P2226" t="s">
        <v>1035</v>
      </c>
      <c r="Q2226" t="s">
        <v>1036</v>
      </c>
      <c r="R2226" s="2">
        <v>2317.86</v>
      </c>
      <c r="S2226" s="37">
        <f>Tabla1[[#This Row],[Valor total]]/'T.C.'!$B$2</f>
        <v>671.84347826086957</v>
      </c>
      <c r="T2226" t="s">
        <v>2</v>
      </c>
      <c r="U2226" t="s">
        <v>3</v>
      </c>
    </row>
    <row r="2227" spans="1:21" x14ac:dyDescent="0.25">
      <c r="A2227" t="s">
        <v>38</v>
      </c>
      <c r="B2227" t="str">
        <f>LEFT(Tabla1[[#This Row],[Organización compras]],2)</f>
        <v>CL</v>
      </c>
      <c r="C2227" t="s">
        <v>339</v>
      </c>
      <c r="D2227">
        <v>603</v>
      </c>
      <c r="E2227" t="str">
        <f>VLOOKUP(Tabla1[[#This Row],[Grupo de compras]],'Grupo compras'!$A$1:$B$115,2,FALSE)</f>
        <v>CL Ops Out/Strip</v>
      </c>
      <c r="F2227" t="s">
        <v>39</v>
      </c>
      <c r="G2227" t="str">
        <f>LEFT(Tabla1[[#This Row],[Solicitud de pedido]],2)</f>
        <v>12</v>
      </c>
      <c r="H2227" t="s">
        <v>6252</v>
      </c>
      <c r="I2227" t="s">
        <v>88</v>
      </c>
      <c r="J2227" t="s">
        <v>6253</v>
      </c>
      <c r="K2227" t="s">
        <v>6254</v>
      </c>
      <c r="L2227" s="1">
        <v>46050</v>
      </c>
      <c r="M2227" t="s">
        <v>40</v>
      </c>
      <c r="N2227" t="s">
        <v>1</v>
      </c>
      <c r="O2227" t="s">
        <v>0</v>
      </c>
      <c r="P2227" t="s">
        <v>41</v>
      </c>
      <c r="Q2227" t="s">
        <v>42</v>
      </c>
      <c r="R2227" s="2">
        <v>621759</v>
      </c>
      <c r="S2227" s="37">
        <f>Tabla1[[#This Row],[Valor total]]/'T.C.'!$B$3</f>
        <v>671.49676541423219</v>
      </c>
      <c r="T2227" t="s">
        <v>6</v>
      </c>
      <c r="U2227" t="s">
        <v>3</v>
      </c>
    </row>
    <row r="2228" spans="1:21" x14ac:dyDescent="0.25">
      <c r="A2228" t="s">
        <v>369</v>
      </c>
      <c r="B2228" t="str">
        <f>LEFT(Tabla1[[#This Row],[Organización compras]],2)</f>
        <v>PE</v>
      </c>
      <c r="C2228" t="s">
        <v>681</v>
      </c>
      <c r="D2228">
        <v>802</v>
      </c>
      <c r="E2228" t="str">
        <f>VLOOKUP(Tabla1[[#This Row],[Grupo de compras]],'Grupo compras'!$A$1:$B$115,2,FALSE)</f>
        <v>PE Ops Mall</v>
      </c>
      <c r="F2228" t="s">
        <v>370</v>
      </c>
      <c r="G2228" t="str">
        <f>LEFT(Tabla1[[#This Row],[Solicitud de pedido]],2)</f>
        <v>12</v>
      </c>
      <c r="H2228" t="s">
        <v>6255</v>
      </c>
      <c r="I2228" t="s">
        <v>88</v>
      </c>
      <c r="J2228" t="s">
        <v>6256</v>
      </c>
      <c r="K2228" t="s">
        <v>6257</v>
      </c>
      <c r="L2228" s="1">
        <v>46046</v>
      </c>
      <c r="M2228" t="s">
        <v>370</v>
      </c>
      <c r="N2228" t="s">
        <v>1</v>
      </c>
      <c r="O2228" t="s">
        <v>0</v>
      </c>
      <c r="P2228" t="s">
        <v>6258</v>
      </c>
      <c r="Q2228" t="s">
        <v>6259</v>
      </c>
      <c r="R2228" s="2">
        <v>671</v>
      </c>
      <c r="S2228" s="37">
        <f>Tabla1[[#This Row],[Valor total]]</f>
        <v>671</v>
      </c>
      <c r="T2228" t="s">
        <v>662</v>
      </c>
      <c r="U2228" t="s">
        <v>3</v>
      </c>
    </row>
    <row r="2229" spans="1:21" x14ac:dyDescent="0.25">
      <c r="A2229" t="s">
        <v>86</v>
      </c>
      <c r="B2229" t="str">
        <f>LEFT(Tabla1[[#This Row],[Organización compras]],2)</f>
        <v>CL</v>
      </c>
      <c r="C2229" t="s">
        <v>339</v>
      </c>
      <c r="D2229">
        <v>602</v>
      </c>
      <c r="E2229" t="str">
        <f>VLOOKUP(Tabla1[[#This Row],[Grupo de compras]],'Grupo compras'!$A$1:$B$115,2,FALSE)</f>
        <v>CL Ops Mall</v>
      </c>
      <c r="F2229" t="s">
        <v>220</v>
      </c>
      <c r="G2229" t="str">
        <f>LEFT(Tabla1[[#This Row],[Solicitud de pedido]],2)</f>
        <v>12</v>
      </c>
      <c r="H2229" t="s">
        <v>6260</v>
      </c>
      <c r="I2229" t="s">
        <v>88</v>
      </c>
      <c r="J2229" t="s">
        <v>6261</v>
      </c>
      <c r="K2229" t="s">
        <v>6262</v>
      </c>
      <c r="L2229" s="1">
        <v>46071</v>
      </c>
      <c r="M2229" t="s">
        <v>220</v>
      </c>
      <c r="N2229" t="s">
        <v>1</v>
      </c>
      <c r="O2229" t="s">
        <v>0</v>
      </c>
      <c r="P2229" t="s">
        <v>6263</v>
      </c>
      <c r="Q2229" t="s">
        <v>6264</v>
      </c>
      <c r="R2229" s="2">
        <v>620000</v>
      </c>
      <c r="S2229" s="37">
        <f>Tabla1[[#This Row],[Valor total]]/'T.C.'!$B$3</f>
        <v>669.59705377296348</v>
      </c>
      <c r="T2229" t="s">
        <v>6</v>
      </c>
      <c r="U2229" t="s">
        <v>3</v>
      </c>
    </row>
    <row r="2230" spans="1:21" x14ac:dyDescent="0.25">
      <c r="A2230" t="s">
        <v>7</v>
      </c>
      <c r="B2230" t="str">
        <f>LEFT(Tabla1[[#This Row],[Organización compras]],2)</f>
        <v>CL</v>
      </c>
      <c r="C2230" t="s">
        <v>339</v>
      </c>
      <c r="D2230">
        <v>602</v>
      </c>
      <c r="E2230" t="str">
        <f>VLOOKUP(Tabla1[[#This Row],[Grupo de compras]],'Grupo compras'!$A$1:$B$115,2,FALSE)</f>
        <v>CL Ops Mall</v>
      </c>
      <c r="F2230" t="s">
        <v>84</v>
      </c>
      <c r="G2230" t="str">
        <f>LEFT(Tabla1[[#This Row],[Solicitud de pedido]],2)</f>
        <v>12</v>
      </c>
      <c r="H2230" t="s">
        <v>6265</v>
      </c>
      <c r="I2230" t="s">
        <v>88</v>
      </c>
      <c r="J2230" t="s">
        <v>6266</v>
      </c>
      <c r="K2230" t="s">
        <v>6267</v>
      </c>
      <c r="L2230" s="1">
        <v>46083</v>
      </c>
      <c r="M2230" t="s">
        <v>79</v>
      </c>
      <c r="N2230" t="s">
        <v>1</v>
      </c>
      <c r="O2230" t="s">
        <v>0</v>
      </c>
      <c r="P2230" t="s">
        <v>1209</v>
      </c>
      <c r="Q2230" t="s">
        <v>1210</v>
      </c>
      <c r="R2230" s="2">
        <v>16.04</v>
      </c>
      <c r="S2230" s="37">
        <f>Tabla1[[#This Row],[Valor total]]/'T.C.'!$B$4</f>
        <v>668.33333333333326</v>
      </c>
      <c r="T2230" t="s">
        <v>11</v>
      </c>
      <c r="U2230" t="s">
        <v>3</v>
      </c>
    </row>
    <row r="2231" spans="1:21" x14ac:dyDescent="0.25">
      <c r="A2231" t="s">
        <v>4</v>
      </c>
      <c r="B2231" t="str">
        <f>LEFT(Tabla1[[#This Row],[Organización compras]],2)</f>
        <v>CL</v>
      </c>
      <c r="C2231" t="s">
        <v>339</v>
      </c>
      <c r="D2231">
        <v>602</v>
      </c>
      <c r="E2231" t="str">
        <f>VLOOKUP(Tabla1[[#This Row],[Grupo de compras]],'Grupo compras'!$A$1:$B$115,2,FALSE)</f>
        <v>CL Ops Mall</v>
      </c>
      <c r="F2231" t="s">
        <v>2185</v>
      </c>
      <c r="G2231" t="str">
        <f>LEFT(Tabla1[[#This Row],[Solicitud de pedido]],2)</f>
        <v>12</v>
      </c>
      <c r="H2231" t="s">
        <v>6268</v>
      </c>
      <c r="I2231" t="s">
        <v>88</v>
      </c>
      <c r="J2231" t="s">
        <v>6269</v>
      </c>
      <c r="K2231" t="s">
        <v>6270</v>
      </c>
      <c r="L2231" s="1">
        <v>46084</v>
      </c>
      <c r="M2231" t="s">
        <v>794</v>
      </c>
      <c r="N2231" t="s">
        <v>1</v>
      </c>
      <c r="O2231" t="s">
        <v>0</v>
      </c>
      <c r="P2231" t="s">
        <v>643</v>
      </c>
      <c r="Q2231" t="s">
        <v>644</v>
      </c>
      <c r="R2231" s="2">
        <v>16.04</v>
      </c>
      <c r="S2231" s="37">
        <f>Tabla1[[#This Row],[Valor total]]/'T.C.'!$B$4</f>
        <v>668.33333333333326</v>
      </c>
      <c r="T2231" t="s">
        <v>11</v>
      </c>
      <c r="U2231" t="s">
        <v>3</v>
      </c>
    </row>
    <row r="2232" spans="1:21" x14ac:dyDescent="0.25">
      <c r="A2232" t="s">
        <v>717</v>
      </c>
      <c r="B2232" t="str">
        <f>LEFT(Tabla1[[#This Row],[Organización compras]],2)</f>
        <v>PE</v>
      </c>
      <c r="C2232" t="s">
        <v>340</v>
      </c>
      <c r="D2232">
        <v>801</v>
      </c>
      <c r="E2232" t="str">
        <f>VLOOKUP(Tabla1[[#This Row],[Grupo de compras]],'Grupo compras'!$A$1:$B$115,2,FALSE)</f>
        <v>PE Center Manager</v>
      </c>
      <c r="F2232" t="s">
        <v>1233</v>
      </c>
      <c r="G2232" t="str">
        <f>LEFT(Tabla1[[#This Row],[Solicitud de pedido]],2)</f>
        <v>12</v>
      </c>
      <c r="H2232" t="s">
        <v>6271</v>
      </c>
      <c r="I2232" t="s">
        <v>88</v>
      </c>
      <c r="J2232" t="s">
        <v>6272</v>
      </c>
      <c r="K2232" t="s">
        <v>6273</v>
      </c>
      <c r="L2232" s="1">
        <v>46085</v>
      </c>
      <c r="M2232" t="s">
        <v>819</v>
      </c>
      <c r="N2232" t="s">
        <v>1</v>
      </c>
      <c r="O2232" t="s">
        <v>0</v>
      </c>
      <c r="P2232" t="s">
        <v>1011</v>
      </c>
      <c r="Q2232" t="s">
        <v>1012</v>
      </c>
      <c r="R2232" s="2">
        <v>2304.64</v>
      </c>
      <c r="S2232" s="37">
        <f>Tabla1[[#This Row],[Valor total]]/'T.C.'!$B$2</f>
        <v>668.01159420289844</v>
      </c>
      <c r="T2232" t="s">
        <v>2</v>
      </c>
      <c r="U2232" t="s">
        <v>3</v>
      </c>
    </row>
    <row r="2233" spans="1:21" x14ac:dyDescent="0.25">
      <c r="A2233" t="s">
        <v>373</v>
      </c>
      <c r="B2233" t="str">
        <f>LEFT(Tabla1[[#This Row],[Organización compras]],2)</f>
        <v>PE</v>
      </c>
      <c r="C2233" t="s">
        <v>340</v>
      </c>
      <c r="D2233">
        <v>810</v>
      </c>
      <c r="E2233" t="str">
        <f>VLOOKUP(Tabla1[[#This Row],[Grupo de compras]],'Grupo compras'!$A$1:$B$115,2,FALSE)</f>
        <v>PE Área Personas</v>
      </c>
      <c r="F2233" t="s">
        <v>406</v>
      </c>
      <c r="G2233" t="str">
        <f>LEFT(Tabla1[[#This Row],[Solicitud de pedido]],2)</f>
        <v>12</v>
      </c>
      <c r="H2233" t="s">
        <v>6274</v>
      </c>
      <c r="I2233" t="s">
        <v>88</v>
      </c>
      <c r="J2233" t="s">
        <v>6275</v>
      </c>
      <c r="K2233" t="s">
        <v>6276</v>
      </c>
      <c r="L2233" s="1">
        <v>46084</v>
      </c>
      <c r="M2233" t="s">
        <v>406</v>
      </c>
      <c r="N2233" t="s">
        <v>1</v>
      </c>
      <c r="O2233" t="s">
        <v>5</v>
      </c>
      <c r="P2233" t="s">
        <v>6277</v>
      </c>
      <c r="Q2233" t="s">
        <v>6278</v>
      </c>
      <c r="R2233" s="2">
        <v>2304</v>
      </c>
      <c r="S2233" s="37">
        <f>Tabla1[[#This Row],[Valor total]]/'T.C.'!$B$2</f>
        <v>667.82608695652175</v>
      </c>
      <c r="T2233" t="s">
        <v>2</v>
      </c>
      <c r="U2233" t="s">
        <v>3</v>
      </c>
    </row>
    <row r="2234" spans="1:21" x14ac:dyDescent="0.25">
      <c r="A2234" t="s">
        <v>19</v>
      </c>
      <c r="B2234" t="str">
        <f>LEFT(Tabla1[[#This Row],[Organización compras]],2)</f>
        <v>CL</v>
      </c>
      <c r="C2234" t="s">
        <v>339</v>
      </c>
      <c r="D2234">
        <v>602</v>
      </c>
      <c r="E2234" t="str">
        <f>VLOOKUP(Tabla1[[#This Row],[Grupo de compras]],'Grupo compras'!$A$1:$B$115,2,FALSE)</f>
        <v>CL Ops Mall</v>
      </c>
      <c r="F2234" t="s">
        <v>1847</v>
      </c>
      <c r="G2234" t="str">
        <f>LEFT(Tabla1[[#This Row],[Solicitud de pedido]],2)</f>
        <v>12</v>
      </c>
      <c r="H2234" t="s">
        <v>6279</v>
      </c>
      <c r="I2234" t="s">
        <v>88</v>
      </c>
      <c r="J2234" t="s">
        <v>6280</v>
      </c>
      <c r="K2234" t="s">
        <v>6281</v>
      </c>
      <c r="L2234" s="1">
        <v>46037</v>
      </c>
      <c r="M2234" t="s">
        <v>1851</v>
      </c>
      <c r="N2234" t="s">
        <v>1</v>
      </c>
      <c r="O2234" t="s">
        <v>0</v>
      </c>
      <c r="P2234" t="s">
        <v>2565</v>
      </c>
      <c r="Q2234" t="s">
        <v>2566</v>
      </c>
      <c r="R2234" s="2">
        <v>16</v>
      </c>
      <c r="S2234" s="37">
        <f>Tabla1[[#This Row],[Valor total]]/'T.C.'!$B$4</f>
        <v>666.66666666666663</v>
      </c>
      <c r="T2234" t="s">
        <v>11</v>
      </c>
      <c r="U2234" t="s">
        <v>3</v>
      </c>
    </row>
    <row r="2235" spans="1:21" x14ac:dyDescent="0.25">
      <c r="A2235" t="s">
        <v>377</v>
      </c>
      <c r="B2235" t="str">
        <f>LEFT(Tabla1[[#This Row],[Organización compras]],2)</f>
        <v>PE</v>
      </c>
      <c r="C2235" t="s">
        <v>340</v>
      </c>
      <c r="D2235">
        <v>802</v>
      </c>
      <c r="E2235" t="str">
        <f>VLOOKUP(Tabla1[[#This Row],[Grupo de compras]],'Grupo compras'!$A$1:$B$115,2,FALSE)</f>
        <v>PE Ops Mall</v>
      </c>
      <c r="F2235" t="s">
        <v>2774</v>
      </c>
      <c r="G2235" t="str">
        <f>LEFT(Tabla1[[#This Row],[Solicitud de pedido]],2)</f>
        <v>12</v>
      </c>
      <c r="H2235" t="s">
        <v>6282</v>
      </c>
      <c r="I2235" t="s">
        <v>88</v>
      </c>
      <c r="J2235" t="s">
        <v>6283</v>
      </c>
      <c r="K2235" t="s">
        <v>6284</v>
      </c>
      <c r="L2235" s="1">
        <v>46049</v>
      </c>
      <c r="M2235" t="s">
        <v>2774</v>
      </c>
      <c r="N2235" t="s">
        <v>1</v>
      </c>
      <c r="O2235" t="s">
        <v>0</v>
      </c>
      <c r="P2235" t="s">
        <v>2300</v>
      </c>
      <c r="Q2235" t="s">
        <v>2301</v>
      </c>
      <c r="R2235" s="2">
        <v>2300</v>
      </c>
      <c r="S2235" s="37">
        <f>Tabla1[[#This Row],[Valor total]]/'T.C.'!$B$2</f>
        <v>666.66666666666663</v>
      </c>
      <c r="T2235" t="s">
        <v>2</v>
      </c>
      <c r="U2235" t="s">
        <v>3</v>
      </c>
    </row>
    <row r="2236" spans="1:21" x14ac:dyDescent="0.25">
      <c r="A2236" t="s">
        <v>16</v>
      </c>
      <c r="B2236" t="str">
        <f>LEFT(Tabla1[[#This Row],[Organización compras]],2)</f>
        <v>PE</v>
      </c>
      <c r="C2236" t="s">
        <v>681</v>
      </c>
      <c r="D2236">
        <v>804</v>
      </c>
      <c r="E2236" t="str">
        <f>VLOOKUP(Tabla1[[#This Row],[Grupo de compras]],'Grupo compras'!$A$1:$B$115,2,FALSE)</f>
        <v>PE Marketing Mall</v>
      </c>
      <c r="F2236" t="s">
        <v>1158</v>
      </c>
      <c r="G2236" t="str">
        <f>LEFT(Tabla1[[#This Row],[Solicitud de pedido]],2)</f>
        <v>12</v>
      </c>
      <c r="H2236" t="s">
        <v>6285</v>
      </c>
      <c r="I2236" t="s">
        <v>88</v>
      </c>
      <c r="J2236" t="s">
        <v>6286</v>
      </c>
      <c r="K2236" t="s">
        <v>6287</v>
      </c>
      <c r="L2236" s="1">
        <v>46064</v>
      </c>
      <c r="M2236" t="s">
        <v>43</v>
      </c>
      <c r="N2236" t="s">
        <v>1</v>
      </c>
      <c r="O2236" t="s">
        <v>67</v>
      </c>
      <c r="P2236" t="s">
        <v>2596</v>
      </c>
      <c r="Q2236" t="s">
        <v>2597</v>
      </c>
      <c r="R2236" s="2">
        <v>2300</v>
      </c>
      <c r="S2236" s="37">
        <f>Tabla1[[#This Row],[Valor total]]/'T.C.'!$B$2</f>
        <v>666.66666666666663</v>
      </c>
      <c r="T2236" t="s">
        <v>2</v>
      </c>
      <c r="U2236" t="s">
        <v>3</v>
      </c>
    </row>
    <row r="2237" spans="1:21" x14ac:dyDescent="0.25">
      <c r="A2237" t="s">
        <v>7</v>
      </c>
      <c r="B2237" t="str">
        <f>LEFT(Tabla1[[#This Row],[Organización compras]],2)</f>
        <v>CL</v>
      </c>
      <c r="C2237" t="s">
        <v>339</v>
      </c>
      <c r="D2237">
        <v>602</v>
      </c>
      <c r="E2237" t="str">
        <f>VLOOKUP(Tabla1[[#This Row],[Grupo de compras]],'Grupo compras'!$A$1:$B$115,2,FALSE)</f>
        <v>CL Ops Mall</v>
      </c>
      <c r="F2237" t="s">
        <v>78</v>
      </c>
      <c r="H2237" t="s">
        <v>6288</v>
      </c>
      <c r="I2237" t="s">
        <v>88</v>
      </c>
      <c r="J2237" t="s">
        <v>6289</v>
      </c>
      <c r="K2237" t="s">
        <v>6290</v>
      </c>
      <c r="L2237" s="1">
        <v>46092</v>
      </c>
      <c r="M2237" t="s">
        <v>113</v>
      </c>
      <c r="N2237" t="s">
        <v>1</v>
      </c>
      <c r="O2237" t="s">
        <v>0</v>
      </c>
      <c r="P2237" t="s">
        <v>633</v>
      </c>
      <c r="Q2237" t="s">
        <v>634</v>
      </c>
      <c r="R2237" s="2">
        <v>16</v>
      </c>
      <c r="S2237" s="37">
        <f>Tabla1[[#This Row],[Valor total]]/'T.C.'!$B$4</f>
        <v>666.66666666666663</v>
      </c>
      <c r="T2237" t="s">
        <v>11</v>
      </c>
      <c r="U2237" t="s">
        <v>3</v>
      </c>
    </row>
    <row r="2238" spans="1:21" x14ac:dyDescent="0.25">
      <c r="A2238" t="s">
        <v>53</v>
      </c>
      <c r="B2238" t="str">
        <f>LEFT(Tabla1[[#This Row],[Organización compras]],2)</f>
        <v>CO</v>
      </c>
      <c r="C2238" t="s">
        <v>338</v>
      </c>
      <c r="D2238">
        <v>704</v>
      </c>
      <c r="E2238" t="str">
        <f>VLOOKUP(Tabla1[[#This Row],[Grupo de compras]],'Grupo compras'!$A$1:$B$115,2,FALSE)</f>
        <v>CO Mktg Mall</v>
      </c>
      <c r="F2238" t="s">
        <v>795</v>
      </c>
      <c r="G2238" t="str">
        <f>LEFT(Tabla1[[#This Row],[Solicitud de pedido]],2)</f>
        <v>12</v>
      </c>
      <c r="H2238" t="s">
        <v>6291</v>
      </c>
      <c r="I2238" t="s">
        <v>88</v>
      </c>
      <c r="J2238" t="s">
        <v>6292</v>
      </c>
      <c r="K2238" t="s">
        <v>6293</v>
      </c>
      <c r="L2238" s="1">
        <v>46056</v>
      </c>
      <c r="M2238" t="s">
        <v>799</v>
      </c>
      <c r="N2238" t="s">
        <v>1</v>
      </c>
      <c r="O2238" t="s">
        <v>0</v>
      </c>
      <c r="P2238" t="s">
        <v>6294</v>
      </c>
      <c r="Q2238" t="s">
        <v>6295</v>
      </c>
      <c r="R2238" s="2">
        <v>2450000</v>
      </c>
      <c r="S2238" s="37">
        <f>Tabla1[[#This Row],[Valor total]]/'T.C.'!$B$5</f>
        <v>666.12289287656336</v>
      </c>
      <c r="T2238" t="s">
        <v>18</v>
      </c>
      <c r="U2238" t="s">
        <v>3</v>
      </c>
    </row>
    <row r="2239" spans="1:21" x14ac:dyDescent="0.25">
      <c r="A2239" t="s">
        <v>61</v>
      </c>
      <c r="B2239" t="str">
        <f>LEFT(Tabla1[[#This Row],[Organización compras]],2)</f>
        <v>CO</v>
      </c>
      <c r="C2239" t="s">
        <v>338</v>
      </c>
      <c r="D2239">
        <v>709</v>
      </c>
      <c r="E2239" t="str">
        <f>VLOOKUP(Tabla1[[#This Row],[Grupo de compras]],'Grupo compras'!$A$1:$B$115,2,FALSE)</f>
        <v>CO Mktg Div</v>
      </c>
      <c r="F2239" t="s">
        <v>6557</v>
      </c>
      <c r="H2239" t="s">
        <v>11773</v>
      </c>
      <c r="I2239" t="s">
        <v>88</v>
      </c>
      <c r="J2239" t="s">
        <v>11774</v>
      </c>
      <c r="K2239" t="s">
        <v>11775</v>
      </c>
      <c r="L2239" s="1">
        <v>46093</v>
      </c>
      <c r="M2239" t="s">
        <v>6561</v>
      </c>
      <c r="N2239" t="s">
        <v>1</v>
      </c>
      <c r="O2239" t="s">
        <v>67</v>
      </c>
      <c r="P2239" t="s">
        <v>5558</v>
      </c>
      <c r="Q2239" t="s">
        <v>5559</v>
      </c>
      <c r="R2239" s="2">
        <v>2450000</v>
      </c>
      <c r="S2239" s="37">
        <f>Tabla1[[#This Row],[Valor total]]/'T.C.'!$B$5</f>
        <v>666.12289287656336</v>
      </c>
      <c r="T2239" t="s">
        <v>18</v>
      </c>
      <c r="U2239" t="s">
        <v>3</v>
      </c>
    </row>
    <row r="2240" spans="1:21" x14ac:dyDescent="0.25">
      <c r="A2240" t="s">
        <v>717</v>
      </c>
      <c r="B2240" t="str">
        <f>LEFT(Tabla1[[#This Row],[Organización compras]],2)</f>
        <v>PE</v>
      </c>
      <c r="C2240" t="s">
        <v>340</v>
      </c>
      <c r="D2240">
        <v>801</v>
      </c>
      <c r="E2240" t="str">
        <f>VLOOKUP(Tabla1[[#This Row],[Grupo de compras]],'Grupo compras'!$A$1:$B$115,2,FALSE)</f>
        <v>PE Center Manager</v>
      </c>
      <c r="F2240" t="s">
        <v>1233</v>
      </c>
      <c r="G2240" t="str">
        <f>LEFT(Tabla1[[#This Row],[Solicitud de pedido]],2)</f>
        <v>12</v>
      </c>
      <c r="H2240" t="s">
        <v>6296</v>
      </c>
      <c r="I2240" t="s">
        <v>88</v>
      </c>
      <c r="J2240" t="s">
        <v>6297</v>
      </c>
      <c r="K2240" t="s">
        <v>3497</v>
      </c>
      <c r="L2240" s="1">
        <v>46091</v>
      </c>
      <c r="M2240" t="s">
        <v>43</v>
      </c>
      <c r="N2240" t="s">
        <v>1</v>
      </c>
      <c r="O2240" t="s">
        <v>0</v>
      </c>
      <c r="P2240" t="s">
        <v>931</v>
      </c>
      <c r="Q2240" t="s">
        <v>932</v>
      </c>
      <c r="R2240" s="2">
        <v>2295</v>
      </c>
      <c r="S2240" s="37">
        <f>Tabla1[[#This Row],[Valor total]]/'T.C.'!$B$2</f>
        <v>665.21739130434776</v>
      </c>
      <c r="T2240" t="s">
        <v>2</v>
      </c>
      <c r="U2240" t="s">
        <v>3</v>
      </c>
    </row>
    <row r="2241" spans="1:21" x14ac:dyDescent="0.25">
      <c r="A2241" t="s">
        <v>90</v>
      </c>
      <c r="B2241" t="str">
        <f>LEFT(Tabla1[[#This Row],[Organización compras]],2)</f>
        <v>CL</v>
      </c>
      <c r="C2241" t="s">
        <v>339</v>
      </c>
      <c r="D2241">
        <v>602</v>
      </c>
      <c r="E2241" t="str">
        <f>VLOOKUP(Tabla1[[#This Row],[Grupo de compras]],'Grupo compras'!$A$1:$B$115,2,FALSE)</f>
        <v>CL Ops Mall</v>
      </c>
      <c r="F2241" t="s">
        <v>91</v>
      </c>
      <c r="G2241" t="str">
        <f>LEFT(Tabla1[[#This Row],[Solicitud de pedido]],2)</f>
        <v>12</v>
      </c>
      <c r="H2241" t="s">
        <v>6298</v>
      </c>
      <c r="I2241" t="s">
        <v>88</v>
      </c>
      <c r="J2241" t="s">
        <v>6299</v>
      </c>
      <c r="K2241" t="s">
        <v>6300</v>
      </c>
      <c r="L2241" s="1">
        <v>46077</v>
      </c>
      <c r="M2241" t="s">
        <v>91</v>
      </c>
      <c r="N2241" t="s">
        <v>1</v>
      </c>
      <c r="O2241" t="s">
        <v>0</v>
      </c>
      <c r="P2241" t="s">
        <v>3063</v>
      </c>
      <c r="Q2241" t="s">
        <v>3064</v>
      </c>
      <c r="R2241" s="2">
        <v>615900</v>
      </c>
      <c r="S2241" s="37">
        <f>Tabla1[[#This Row],[Valor total]]/'T.C.'!$B$3</f>
        <v>665.1690732560777</v>
      </c>
      <c r="T2241" t="s">
        <v>6</v>
      </c>
      <c r="U2241" t="s">
        <v>3</v>
      </c>
    </row>
    <row r="2242" spans="1:21" x14ac:dyDescent="0.25">
      <c r="A2242" t="s">
        <v>2453</v>
      </c>
      <c r="B2242" t="str">
        <f>LEFT(Tabla1[[#This Row],[Organización compras]],2)</f>
        <v>PE</v>
      </c>
      <c r="C2242" t="s">
        <v>681</v>
      </c>
      <c r="D2242">
        <v>804</v>
      </c>
      <c r="E2242" t="str">
        <f>VLOOKUP(Tabla1[[#This Row],[Grupo de compras]],'Grupo compras'!$A$1:$B$115,2,FALSE)</f>
        <v>PE Marketing Mall</v>
      </c>
      <c r="F2242" t="s">
        <v>3376</v>
      </c>
      <c r="G2242" t="str">
        <f>LEFT(Tabla1[[#This Row],[Solicitud de pedido]],2)</f>
        <v>12</v>
      </c>
      <c r="H2242" t="s">
        <v>6301</v>
      </c>
      <c r="I2242" t="s">
        <v>88</v>
      </c>
      <c r="J2242" t="s">
        <v>6302</v>
      </c>
      <c r="K2242" t="s">
        <v>6303</v>
      </c>
      <c r="L2242" s="1">
        <v>46077</v>
      </c>
      <c r="M2242" t="s">
        <v>819</v>
      </c>
      <c r="N2242" t="s">
        <v>1</v>
      </c>
      <c r="O2242" t="s">
        <v>0</v>
      </c>
      <c r="P2242" t="s">
        <v>2596</v>
      </c>
      <c r="Q2242" t="s">
        <v>2597</v>
      </c>
      <c r="R2242" s="2">
        <v>2290</v>
      </c>
      <c r="S2242" s="37">
        <f>Tabla1[[#This Row],[Valor total]]/'T.C.'!$B$2</f>
        <v>663.768115942029</v>
      </c>
      <c r="T2242" t="s">
        <v>2</v>
      </c>
      <c r="U2242" t="s">
        <v>3</v>
      </c>
    </row>
    <row r="2243" spans="1:21" x14ac:dyDescent="0.25">
      <c r="A2243" t="s">
        <v>3346</v>
      </c>
      <c r="B2243" t="str">
        <f>LEFT(Tabla1[[#This Row],[Organización compras]],2)</f>
        <v>PE</v>
      </c>
      <c r="C2243" t="s">
        <v>681</v>
      </c>
      <c r="D2243">
        <v>804</v>
      </c>
      <c r="E2243" t="str">
        <f>VLOOKUP(Tabla1[[#This Row],[Grupo de compras]],'Grupo compras'!$A$1:$B$115,2,FALSE)</f>
        <v>PE Marketing Mall</v>
      </c>
      <c r="F2243" t="s">
        <v>3376</v>
      </c>
      <c r="G2243" t="str">
        <f>LEFT(Tabla1[[#This Row],[Solicitud de pedido]],2)</f>
        <v>12</v>
      </c>
      <c r="H2243" t="s">
        <v>6304</v>
      </c>
      <c r="I2243" t="s">
        <v>88</v>
      </c>
      <c r="J2243" t="s">
        <v>6305</v>
      </c>
      <c r="K2243" t="s">
        <v>6303</v>
      </c>
      <c r="L2243" s="1">
        <v>46077</v>
      </c>
      <c r="M2243" t="s">
        <v>819</v>
      </c>
      <c r="N2243" t="s">
        <v>1</v>
      </c>
      <c r="O2243" t="s">
        <v>0</v>
      </c>
      <c r="P2243" t="s">
        <v>2596</v>
      </c>
      <c r="Q2243" t="s">
        <v>2597</v>
      </c>
      <c r="R2243" s="2">
        <v>2290</v>
      </c>
      <c r="S2243" s="37">
        <f>Tabla1[[#This Row],[Valor total]]/'T.C.'!$B$2</f>
        <v>663.768115942029</v>
      </c>
      <c r="T2243" t="s">
        <v>2</v>
      </c>
      <c r="U2243" t="s">
        <v>3</v>
      </c>
    </row>
    <row r="2244" spans="1:21" x14ac:dyDescent="0.25">
      <c r="A2244" t="s">
        <v>925</v>
      </c>
      <c r="B2244" t="str">
        <f>LEFT(Tabla1[[#This Row],[Organización compras]],2)</f>
        <v>PE</v>
      </c>
      <c r="C2244" t="s">
        <v>340</v>
      </c>
      <c r="D2244">
        <v>804</v>
      </c>
      <c r="E2244" t="str">
        <f>VLOOKUP(Tabla1[[#This Row],[Grupo de compras]],'Grupo compras'!$A$1:$B$115,2,FALSE)</f>
        <v>PE Marketing Mall</v>
      </c>
      <c r="F2244" t="s">
        <v>5225</v>
      </c>
      <c r="G2244" t="str">
        <f>LEFT(Tabla1[[#This Row],[Solicitud de pedido]],2)</f>
        <v>12</v>
      </c>
      <c r="H2244" t="s">
        <v>6306</v>
      </c>
      <c r="I2244" t="s">
        <v>88</v>
      </c>
      <c r="J2244" t="s">
        <v>6307</v>
      </c>
      <c r="K2244" t="s">
        <v>6308</v>
      </c>
      <c r="L2244" s="1">
        <v>46090</v>
      </c>
      <c r="M2244" t="s">
        <v>400</v>
      </c>
      <c r="N2244" t="s">
        <v>1</v>
      </c>
      <c r="O2244" t="s">
        <v>67</v>
      </c>
      <c r="P2244" t="s">
        <v>2596</v>
      </c>
      <c r="Q2244" t="s">
        <v>2597</v>
      </c>
      <c r="R2244" s="2">
        <v>2288.3000000000002</v>
      </c>
      <c r="S2244" s="37">
        <f>Tabla1[[#This Row],[Valor total]]/'T.C.'!$B$2</f>
        <v>663.27536231884062</v>
      </c>
      <c r="T2244" t="s">
        <v>2</v>
      </c>
      <c r="U2244" t="s">
        <v>3</v>
      </c>
    </row>
    <row r="2245" spans="1:21" x14ac:dyDescent="0.25">
      <c r="A2245" t="s">
        <v>4</v>
      </c>
      <c r="B2245" t="str">
        <f>LEFT(Tabla1[[#This Row],[Organización compras]],2)</f>
        <v>CL</v>
      </c>
      <c r="C2245" t="s">
        <v>339</v>
      </c>
      <c r="D2245">
        <v>614</v>
      </c>
      <c r="E2245" t="str">
        <f>VLOOKUP(Tabla1[[#This Row],[Grupo de compras]],'Grupo compras'!$A$1:$B$115,2,FALSE)</f>
        <v>CL Explotación TI</v>
      </c>
      <c r="F2245" t="s">
        <v>7321</v>
      </c>
      <c r="H2245" t="s">
        <v>11849</v>
      </c>
      <c r="I2245" t="s">
        <v>88</v>
      </c>
      <c r="J2245" t="s">
        <v>11850</v>
      </c>
      <c r="K2245" t="s">
        <v>11851</v>
      </c>
      <c r="L2245" s="1">
        <v>46093</v>
      </c>
      <c r="M2245" t="s">
        <v>7321</v>
      </c>
      <c r="N2245" t="s">
        <v>1</v>
      </c>
      <c r="O2245" t="s">
        <v>5</v>
      </c>
      <c r="P2245" t="s">
        <v>48</v>
      </c>
      <c r="Q2245" t="s">
        <v>49</v>
      </c>
      <c r="R2245" s="2">
        <v>15.91</v>
      </c>
      <c r="S2245" s="37">
        <f>Tabla1[[#This Row],[Valor total]]/'T.C.'!$B$4</f>
        <v>662.91666666666663</v>
      </c>
      <c r="T2245" t="s">
        <v>11</v>
      </c>
      <c r="U2245" t="s">
        <v>3</v>
      </c>
    </row>
    <row r="2246" spans="1:21" x14ac:dyDescent="0.25">
      <c r="A2246" t="s">
        <v>1498</v>
      </c>
      <c r="B2246" t="str">
        <f>LEFT(Tabla1[[#This Row],[Organización compras]],2)</f>
        <v>PE</v>
      </c>
      <c r="C2246" t="s">
        <v>340</v>
      </c>
      <c r="D2246">
        <v>804</v>
      </c>
      <c r="E2246" t="str">
        <f>VLOOKUP(Tabla1[[#This Row],[Grupo de compras]],'Grupo compras'!$A$1:$B$115,2,FALSE)</f>
        <v>PE Marketing Mall</v>
      </c>
      <c r="F2246" t="s">
        <v>5225</v>
      </c>
      <c r="G2246" t="str">
        <f>LEFT(Tabla1[[#This Row],[Solicitud de pedido]],2)</f>
        <v>12</v>
      </c>
      <c r="H2246" t="s">
        <v>6309</v>
      </c>
      <c r="I2246" t="s">
        <v>88</v>
      </c>
      <c r="J2246" t="s">
        <v>6310</v>
      </c>
      <c r="K2246" t="s">
        <v>6311</v>
      </c>
      <c r="L2246" s="1">
        <v>46090</v>
      </c>
      <c r="M2246" t="s">
        <v>400</v>
      </c>
      <c r="N2246" t="s">
        <v>1</v>
      </c>
      <c r="O2246" t="s">
        <v>67</v>
      </c>
      <c r="P2246" t="s">
        <v>2596</v>
      </c>
      <c r="Q2246" t="s">
        <v>2597</v>
      </c>
      <c r="R2246" s="2">
        <v>2283</v>
      </c>
      <c r="S2246" s="37">
        <f>Tabla1[[#This Row],[Valor total]]/'T.C.'!$B$2</f>
        <v>661.73913043478262</v>
      </c>
      <c r="T2246" t="s">
        <v>2</v>
      </c>
      <c r="U2246" t="s">
        <v>3</v>
      </c>
    </row>
    <row r="2247" spans="1:21" x14ac:dyDescent="0.25">
      <c r="A2247" t="s">
        <v>12</v>
      </c>
      <c r="B2247" t="str">
        <f>LEFT(Tabla1[[#This Row],[Organización compras]],2)</f>
        <v>PE</v>
      </c>
      <c r="C2247" t="s">
        <v>340</v>
      </c>
      <c r="D2247">
        <v>804</v>
      </c>
      <c r="E2247" t="str">
        <f>VLOOKUP(Tabla1[[#This Row],[Grupo de compras]],'Grupo compras'!$A$1:$B$115,2,FALSE)</f>
        <v>PE Marketing Mall</v>
      </c>
      <c r="F2247" t="s">
        <v>1158</v>
      </c>
      <c r="G2247" t="str">
        <f>LEFT(Tabla1[[#This Row],[Solicitud de pedido]],2)</f>
        <v>12</v>
      </c>
      <c r="H2247" t="s">
        <v>6312</v>
      </c>
      <c r="I2247" t="s">
        <v>88</v>
      </c>
      <c r="J2247" t="s">
        <v>6313</v>
      </c>
      <c r="K2247" t="s">
        <v>6314</v>
      </c>
      <c r="L2247" s="1">
        <v>46066</v>
      </c>
      <c r="M2247" t="s">
        <v>14</v>
      </c>
      <c r="N2247" t="s">
        <v>1</v>
      </c>
      <c r="O2247" t="s">
        <v>67</v>
      </c>
      <c r="P2247" t="s">
        <v>2596</v>
      </c>
      <c r="Q2247" t="s">
        <v>2597</v>
      </c>
      <c r="R2247" s="2">
        <v>2280</v>
      </c>
      <c r="S2247" s="37">
        <f>Tabla1[[#This Row],[Valor total]]/'T.C.'!$B$2</f>
        <v>660.86956521739125</v>
      </c>
      <c r="T2247" t="s">
        <v>2</v>
      </c>
      <c r="U2247" t="s">
        <v>3</v>
      </c>
    </row>
    <row r="2248" spans="1:21" x14ac:dyDescent="0.25">
      <c r="A2248" t="s">
        <v>925</v>
      </c>
      <c r="B2248" t="str">
        <f>LEFT(Tabla1[[#This Row],[Organización compras]],2)</f>
        <v>PE</v>
      </c>
      <c r="C2248" t="s">
        <v>340</v>
      </c>
      <c r="D2248">
        <v>804</v>
      </c>
      <c r="E2248" t="str">
        <f>VLOOKUP(Tabla1[[#This Row],[Grupo de compras]],'Grupo compras'!$A$1:$B$115,2,FALSE)</f>
        <v>PE Marketing Mall</v>
      </c>
      <c r="F2248" t="s">
        <v>5225</v>
      </c>
      <c r="G2248" t="str">
        <f>LEFT(Tabla1[[#This Row],[Solicitud de pedido]],2)</f>
        <v>12</v>
      </c>
      <c r="H2248" t="s">
        <v>6315</v>
      </c>
      <c r="I2248" t="s">
        <v>88</v>
      </c>
      <c r="J2248" t="s">
        <v>6316</v>
      </c>
      <c r="K2248" t="s">
        <v>6317</v>
      </c>
      <c r="L2248" s="1">
        <v>46076</v>
      </c>
      <c r="M2248" t="s">
        <v>400</v>
      </c>
      <c r="N2248" t="s">
        <v>1</v>
      </c>
      <c r="O2248" t="s">
        <v>67</v>
      </c>
      <c r="P2248" t="s">
        <v>2596</v>
      </c>
      <c r="Q2248" t="s">
        <v>2597</v>
      </c>
      <c r="R2248" s="2">
        <v>2280</v>
      </c>
      <c r="S2248" s="37">
        <f>Tabla1[[#This Row],[Valor total]]/'T.C.'!$B$2</f>
        <v>660.86956521739125</v>
      </c>
      <c r="T2248" t="s">
        <v>2</v>
      </c>
      <c r="U2248" t="s">
        <v>3</v>
      </c>
    </row>
    <row r="2249" spans="1:21" x14ac:dyDescent="0.25">
      <c r="A2249" t="s">
        <v>925</v>
      </c>
      <c r="B2249" t="str">
        <f>LEFT(Tabla1[[#This Row],[Organización compras]],2)</f>
        <v>PE</v>
      </c>
      <c r="C2249" t="s">
        <v>340</v>
      </c>
      <c r="D2249">
        <v>804</v>
      </c>
      <c r="E2249" t="str">
        <f>VLOOKUP(Tabla1[[#This Row],[Grupo de compras]],'Grupo compras'!$A$1:$B$115,2,FALSE)</f>
        <v>PE Marketing Mall</v>
      </c>
      <c r="F2249" t="s">
        <v>5225</v>
      </c>
      <c r="G2249" t="str">
        <f>LEFT(Tabla1[[#This Row],[Solicitud de pedido]],2)</f>
        <v>12</v>
      </c>
      <c r="H2249" t="s">
        <v>6318</v>
      </c>
      <c r="I2249" t="s">
        <v>88</v>
      </c>
      <c r="J2249" t="s">
        <v>6319</v>
      </c>
      <c r="K2249" t="s">
        <v>6320</v>
      </c>
      <c r="L2249" s="1">
        <v>46076</v>
      </c>
      <c r="M2249" t="s">
        <v>400</v>
      </c>
      <c r="N2249" t="s">
        <v>1</v>
      </c>
      <c r="O2249" t="s">
        <v>67</v>
      </c>
      <c r="P2249" t="s">
        <v>2596</v>
      </c>
      <c r="Q2249" t="s">
        <v>2597</v>
      </c>
      <c r="R2249" s="2">
        <v>2280</v>
      </c>
      <c r="S2249" s="37">
        <f>Tabla1[[#This Row],[Valor total]]/'T.C.'!$B$2</f>
        <v>660.86956521739125</v>
      </c>
      <c r="T2249" t="s">
        <v>2</v>
      </c>
      <c r="U2249" t="s">
        <v>3</v>
      </c>
    </row>
    <row r="2250" spans="1:21" x14ac:dyDescent="0.25">
      <c r="A2250" t="s">
        <v>1498</v>
      </c>
      <c r="B2250" t="str">
        <f>LEFT(Tabla1[[#This Row],[Organización compras]],2)</f>
        <v>PE</v>
      </c>
      <c r="C2250" t="s">
        <v>340</v>
      </c>
      <c r="D2250">
        <v>804</v>
      </c>
      <c r="E2250" t="str">
        <f>VLOOKUP(Tabla1[[#This Row],[Grupo de compras]],'Grupo compras'!$A$1:$B$115,2,FALSE)</f>
        <v>PE Marketing Mall</v>
      </c>
      <c r="F2250" t="s">
        <v>5225</v>
      </c>
      <c r="G2250" t="str">
        <f>LEFT(Tabla1[[#This Row],[Solicitud de pedido]],2)</f>
        <v>12</v>
      </c>
      <c r="H2250" t="s">
        <v>6321</v>
      </c>
      <c r="I2250" t="s">
        <v>88</v>
      </c>
      <c r="J2250" t="s">
        <v>6322</v>
      </c>
      <c r="K2250" t="s">
        <v>6323</v>
      </c>
      <c r="L2250" s="1">
        <v>46090</v>
      </c>
      <c r="M2250" t="s">
        <v>400</v>
      </c>
      <c r="N2250" t="s">
        <v>1</v>
      </c>
      <c r="O2250" t="s">
        <v>67</v>
      </c>
      <c r="P2250" t="s">
        <v>2596</v>
      </c>
      <c r="Q2250" t="s">
        <v>2597</v>
      </c>
      <c r="R2250" s="2">
        <v>2280</v>
      </c>
      <c r="S2250" s="37">
        <f>Tabla1[[#This Row],[Valor total]]/'T.C.'!$B$2</f>
        <v>660.86956521739125</v>
      </c>
      <c r="T2250" t="s">
        <v>2</v>
      </c>
      <c r="U2250" t="s">
        <v>3</v>
      </c>
    </row>
    <row r="2251" spans="1:21" x14ac:dyDescent="0.25">
      <c r="A2251" t="s">
        <v>377</v>
      </c>
      <c r="B2251" t="str">
        <f>LEFT(Tabla1[[#This Row],[Organización compras]],2)</f>
        <v>PE</v>
      </c>
      <c r="C2251" t="s">
        <v>340</v>
      </c>
      <c r="D2251">
        <v>802</v>
      </c>
      <c r="E2251" t="str">
        <f>VLOOKUP(Tabla1[[#This Row],[Grupo de compras]],'Grupo compras'!$A$1:$B$115,2,FALSE)</f>
        <v>PE Ops Mall</v>
      </c>
      <c r="F2251" t="s">
        <v>4586</v>
      </c>
      <c r="G2251" t="str">
        <f>LEFT(Tabla1[[#This Row],[Solicitud de pedido]],2)</f>
        <v>12</v>
      </c>
      <c r="H2251" t="s">
        <v>6324</v>
      </c>
      <c r="I2251" t="s">
        <v>88</v>
      </c>
      <c r="J2251" t="s">
        <v>6325</v>
      </c>
      <c r="K2251" t="s">
        <v>6326</v>
      </c>
      <c r="L2251" s="1">
        <v>46051</v>
      </c>
      <c r="M2251" t="s">
        <v>2774</v>
      </c>
      <c r="N2251" t="s">
        <v>1</v>
      </c>
      <c r="O2251" t="s">
        <v>0</v>
      </c>
      <c r="P2251" t="s">
        <v>2596</v>
      </c>
      <c r="Q2251" t="s">
        <v>2597</v>
      </c>
      <c r="R2251" s="2">
        <v>2275</v>
      </c>
      <c r="S2251" s="37">
        <f>Tabla1[[#This Row],[Valor total]]/'T.C.'!$B$2</f>
        <v>659.42028985507238</v>
      </c>
      <c r="T2251" t="s">
        <v>2</v>
      </c>
      <c r="U2251" t="s">
        <v>3</v>
      </c>
    </row>
    <row r="2252" spans="1:21" x14ac:dyDescent="0.25">
      <c r="A2252" t="s">
        <v>47</v>
      </c>
      <c r="B2252" t="str">
        <f>LEFT(Tabla1[[#This Row],[Organización compras]],2)</f>
        <v>CL</v>
      </c>
      <c r="C2252" t="s">
        <v>339</v>
      </c>
      <c r="D2252">
        <v>602</v>
      </c>
      <c r="E2252" t="str">
        <f>VLOOKUP(Tabla1[[#This Row],[Grupo de compras]],'Grupo compras'!$A$1:$B$115,2,FALSE)</f>
        <v>CL Ops Mall</v>
      </c>
      <c r="F2252" t="s">
        <v>39</v>
      </c>
      <c r="G2252" t="str">
        <f>LEFT(Tabla1[[#This Row],[Solicitud de pedido]],2)</f>
        <v>12</v>
      </c>
      <c r="H2252" t="s">
        <v>6327</v>
      </c>
      <c r="I2252" t="s">
        <v>88</v>
      </c>
      <c r="J2252" t="s">
        <v>6328</v>
      </c>
      <c r="K2252" t="s">
        <v>6329</v>
      </c>
      <c r="L2252" s="1">
        <v>46078</v>
      </c>
      <c r="M2252" t="s">
        <v>40</v>
      </c>
      <c r="N2252" t="s">
        <v>1</v>
      </c>
      <c r="O2252" t="s">
        <v>0</v>
      </c>
      <c r="P2252" t="s">
        <v>41</v>
      </c>
      <c r="Q2252" t="s">
        <v>42</v>
      </c>
      <c r="R2252" s="2">
        <v>610526</v>
      </c>
      <c r="S2252" s="37">
        <f>Tabla1[[#This Row],[Valor total]]/'T.C.'!$B$3</f>
        <v>659.36517879321332</v>
      </c>
      <c r="T2252" t="s">
        <v>6</v>
      </c>
      <c r="U2252" t="s">
        <v>3</v>
      </c>
    </row>
    <row r="2253" spans="1:21" x14ac:dyDescent="0.25">
      <c r="A2253" t="s">
        <v>50</v>
      </c>
      <c r="B2253" t="str">
        <f>LEFT(Tabla1[[#This Row],[Organización compras]],2)</f>
        <v>CL</v>
      </c>
      <c r="C2253" t="s">
        <v>339</v>
      </c>
      <c r="D2253">
        <v>602</v>
      </c>
      <c r="E2253" t="str">
        <f>VLOOKUP(Tabla1[[#This Row],[Grupo de compras]],'Grupo compras'!$A$1:$B$115,2,FALSE)</f>
        <v>CL Ops Mall</v>
      </c>
      <c r="F2253" t="s">
        <v>6330</v>
      </c>
      <c r="G2253" t="str">
        <f>LEFT(Tabla1[[#This Row],[Solicitud de pedido]],2)</f>
        <v>12</v>
      </c>
      <c r="H2253" t="s">
        <v>6331</v>
      </c>
      <c r="I2253" t="s">
        <v>88</v>
      </c>
      <c r="J2253" t="s">
        <v>6332</v>
      </c>
      <c r="K2253" t="s">
        <v>6333</v>
      </c>
      <c r="L2253" s="1">
        <v>46043</v>
      </c>
      <c r="M2253" t="s">
        <v>52</v>
      </c>
      <c r="N2253" t="s">
        <v>1</v>
      </c>
      <c r="O2253" t="s">
        <v>0</v>
      </c>
      <c r="P2253" t="s">
        <v>1919</v>
      </c>
      <c r="Q2253" t="s">
        <v>1920</v>
      </c>
      <c r="R2253" s="2">
        <v>610352</v>
      </c>
      <c r="S2253" s="37">
        <f>Tabla1[[#This Row],[Valor total]]/'T.C.'!$B$3</f>
        <v>659.17725962005773</v>
      </c>
      <c r="T2253" t="s">
        <v>6</v>
      </c>
      <c r="U2253" t="s">
        <v>3</v>
      </c>
    </row>
    <row r="2254" spans="1:21" x14ac:dyDescent="0.25">
      <c r="A2254" t="s">
        <v>38</v>
      </c>
      <c r="B2254" t="str">
        <f>LEFT(Tabla1[[#This Row],[Organización compras]],2)</f>
        <v>CL</v>
      </c>
      <c r="C2254" t="s">
        <v>339</v>
      </c>
      <c r="D2254">
        <v>604</v>
      </c>
      <c r="E2254" t="str">
        <f>VLOOKUP(Tabla1[[#This Row],[Grupo de compras]],'Grupo compras'!$A$1:$B$115,2,FALSE)</f>
        <v>CL Marketing Mall</v>
      </c>
      <c r="F2254" t="s">
        <v>7509</v>
      </c>
      <c r="H2254" t="s">
        <v>11867</v>
      </c>
      <c r="I2254" t="s">
        <v>88</v>
      </c>
      <c r="J2254" t="s">
        <v>11868</v>
      </c>
      <c r="K2254" t="s">
        <v>11869</v>
      </c>
      <c r="L2254" s="1">
        <v>46093</v>
      </c>
      <c r="M2254" t="s">
        <v>15</v>
      </c>
      <c r="N2254" t="s">
        <v>1</v>
      </c>
      <c r="O2254" t="s">
        <v>0</v>
      </c>
      <c r="P2254" t="s">
        <v>1787</v>
      </c>
      <c r="Q2254" t="s">
        <v>1788</v>
      </c>
      <c r="R2254" s="2">
        <v>609730</v>
      </c>
      <c r="S2254" s="37">
        <f>Tabla1[[#This Row],[Valor total]]/'T.C.'!$B$3</f>
        <v>658.50550257578868</v>
      </c>
      <c r="T2254" t="s">
        <v>6</v>
      </c>
      <c r="U2254" t="s">
        <v>3</v>
      </c>
    </row>
    <row r="2255" spans="1:21" x14ac:dyDescent="0.25">
      <c r="A2255" t="s">
        <v>2453</v>
      </c>
      <c r="B2255" t="str">
        <f>LEFT(Tabla1[[#This Row],[Organización compras]],2)</f>
        <v>PE</v>
      </c>
      <c r="C2255" t="s">
        <v>681</v>
      </c>
      <c r="D2255">
        <v>802</v>
      </c>
      <c r="E2255" t="str">
        <f>VLOOKUP(Tabla1[[#This Row],[Grupo de compras]],'Grupo compras'!$A$1:$B$115,2,FALSE)</f>
        <v>PE Ops Mall</v>
      </c>
      <c r="F2255" t="s">
        <v>3376</v>
      </c>
      <c r="G2255" t="str">
        <f>LEFT(Tabla1[[#This Row],[Solicitud de pedido]],2)</f>
        <v>12</v>
      </c>
      <c r="H2255" t="s">
        <v>6334</v>
      </c>
      <c r="I2255" t="s">
        <v>88</v>
      </c>
      <c r="J2255" t="s">
        <v>6335</v>
      </c>
      <c r="K2255" t="s">
        <v>6336</v>
      </c>
      <c r="L2255" s="1">
        <v>46078</v>
      </c>
      <c r="M2255" t="s">
        <v>3376</v>
      </c>
      <c r="N2255" t="s">
        <v>1</v>
      </c>
      <c r="O2255" t="s">
        <v>0</v>
      </c>
      <c r="P2255" t="s">
        <v>6337</v>
      </c>
      <c r="Q2255" t="s">
        <v>6338</v>
      </c>
      <c r="R2255" s="2">
        <v>2270.9</v>
      </c>
      <c r="S2255" s="37">
        <f>Tabla1[[#This Row],[Valor total]]/'T.C.'!$B$2</f>
        <v>658.231884057971</v>
      </c>
      <c r="T2255" t="s">
        <v>2</v>
      </c>
      <c r="U2255" t="s">
        <v>3</v>
      </c>
    </row>
    <row r="2256" spans="1:21" x14ac:dyDescent="0.25">
      <c r="A2256" t="s">
        <v>1498</v>
      </c>
      <c r="B2256" t="str">
        <f>LEFT(Tabla1[[#This Row],[Organización compras]],2)</f>
        <v>PE</v>
      </c>
      <c r="C2256" t="s">
        <v>340</v>
      </c>
      <c r="D2256">
        <v>803</v>
      </c>
      <c r="E2256" t="str">
        <f>VLOOKUP(Tabla1[[#This Row],[Grupo de compras]],'Grupo compras'!$A$1:$B$115,2,FALSE)</f>
        <v>PE Ops Out/Strips</v>
      </c>
      <c r="F2256" t="s">
        <v>926</v>
      </c>
      <c r="G2256" t="str">
        <f>LEFT(Tabla1[[#This Row],[Solicitud de pedido]],2)</f>
        <v>12</v>
      </c>
      <c r="H2256" t="s">
        <v>6339</v>
      </c>
      <c r="I2256" t="s">
        <v>88</v>
      </c>
      <c r="J2256" t="s">
        <v>6340</v>
      </c>
      <c r="K2256" t="s">
        <v>6341</v>
      </c>
      <c r="L2256" s="1">
        <v>46090</v>
      </c>
      <c r="M2256" t="s">
        <v>930</v>
      </c>
      <c r="N2256" t="s">
        <v>1</v>
      </c>
      <c r="O2256" t="s">
        <v>0</v>
      </c>
      <c r="P2256" t="s">
        <v>1237</v>
      </c>
      <c r="Q2256" t="s">
        <v>1238</v>
      </c>
      <c r="R2256" s="2">
        <v>2268.63</v>
      </c>
      <c r="S2256" s="37">
        <f>Tabla1[[#This Row],[Valor total]]/'T.C.'!$B$2</f>
        <v>657.57391304347823</v>
      </c>
      <c r="T2256" t="s">
        <v>2</v>
      </c>
      <c r="U2256" t="s">
        <v>3</v>
      </c>
    </row>
    <row r="2257" spans="1:21" x14ac:dyDescent="0.25">
      <c r="A2257" t="s">
        <v>1079</v>
      </c>
      <c r="B2257" t="str">
        <f>LEFT(Tabla1[[#This Row],[Organización compras]],2)</f>
        <v>PE</v>
      </c>
      <c r="C2257" t="s">
        <v>681</v>
      </c>
      <c r="D2257">
        <v>802</v>
      </c>
      <c r="E2257" t="str">
        <f>VLOOKUP(Tabla1[[#This Row],[Grupo de compras]],'Grupo compras'!$A$1:$B$115,2,FALSE)</f>
        <v>PE Ops Mall</v>
      </c>
      <c r="F2257" t="s">
        <v>3394</v>
      </c>
      <c r="G2257" t="str">
        <f>LEFT(Tabla1[[#This Row],[Solicitud de pedido]],2)</f>
        <v>12</v>
      </c>
      <c r="H2257" t="s">
        <v>6342</v>
      </c>
      <c r="I2257" t="s">
        <v>88</v>
      </c>
      <c r="J2257" t="s">
        <v>6343</v>
      </c>
      <c r="K2257" t="s">
        <v>6344</v>
      </c>
      <c r="L2257" s="1">
        <v>46069</v>
      </c>
      <c r="M2257" t="s">
        <v>3398</v>
      </c>
      <c r="N2257" t="s">
        <v>1</v>
      </c>
      <c r="O2257" t="s">
        <v>0</v>
      </c>
      <c r="P2257" t="s">
        <v>5842</v>
      </c>
      <c r="Q2257" t="s">
        <v>5843</v>
      </c>
      <c r="R2257" s="2">
        <v>2267.5</v>
      </c>
      <c r="S2257" s="37">
        <f>Tabla1[[#This Row],[Valor total]]/'T.C.'!$B$2</f>
        <v>657.24637681159413</v>
      </c>
      <c r="T2257" t="s">
        <v>2</v>
      </c>
      <c r="U2257" t="s">
        <v>3</v>
      </c>
    </row>
    <row r="2258" spans="1:21" x14ac:dyDescent="0.25">
      <c r="A2258" t="s">
        <v>369</v>
      </c>
      <c r="B2258" t="str">
        <f>LEFT(Tabla1[[#This Row],[Organización compras]],2)</f>
        <v>PE</v>
      </c>
      <c r="C2258" t="s">
        <v>681</v>
      </c>
      <c r="D2258">
        <v>802</v>
      </c>
      <c r="E2258" t="str">
        <f>VLOOKUP(Tabla1[[#This Row],[Grupo de compras]],'Grupo compras'!$A$1:$B$115,2,FALSE)</f>
        <v>PE Ops Mall</v>
      </c>
      <c r="F2258" t="s">
        <v>370</v>
      </c>
      <c r="G2258" t="str">
        <f>LEFT(Tabla1[[#This Row],[Solicitud de pedido]],2)</f>
        <v>12</v>
      </c>
      <c r="H2258" t="s">
        <v>6345</v>
      </c>
      <c r="I2258" t="s">
        <v>88</v>
      </c>
      <c r="J2258" t="s">
        <v>6346</v>
      </c>
      <c r="K2258" t="s">
        <v>6347</v>
      </c>
      <c r="L2258" s="1">
        <v>46066</v>
      </c>
      <c r="M2258" t="s">
        <v>370</v>
      </c>
      <c r="N2258" t="s">
        <v>1</v>
      </c>
      <c r="O2258" t="s">
        <v>0</v>
      </c>
      <c r="P2258" t="s">
        <v>2710</v>
      </c>
      <c r="Q2258" t="s">
        <v>2711</v>
      </c>
      <c r="R2258" s="2">
        <v>2263.33</v>
      </c>
      <c r="S2258" s="37">
        <f>Tabla1[[#This Row],[Valor total]]/'T.C.'!$B$2</f>
        <v>656.03768115942023</v>
      </c>
      <c r="T2258" t="s">
        <v>2</v>
      </c>
      <c r="U2258" t="s">
        <v>3</v>
      </c>
    </row>
    <row r="2259" spans="1:21" x14ac:dyDescent="0.25">
      <c r="A2259" t="s">
        <v>19</v>
      </c>
      <c r="B2259" t="str">
        <f>LEFT(Tabla1[[#This Row],[Organización compras]],2)</f>
        <v>CL</v>
      </c>
      <c r="C2259" t="s">
        <v>339</v>
      </c>
      <c r="D2259">
        <v>602</v>
      </c>
      <c r="E2259" t="str">
        <f>VLOOKUP(Tabla1[[#This Row],[Grupo de compras]],'Grupo compras'!$A$1:$B$115,2,FALSE)</f>
        <v>CL Ops Mall</v>
      </c>
      <c r="F2259" t="s">
        <v>20</v>
      </c>
      <c r="G2259" t="str">
        <f>LEFT(Tabla1[[#This Row],[Solicitud de pedido]],2)</f>
        <v>12</v>
      </c>
      <c r="H2259" t="s">
        <v>6348</v>
      </c>
      <c r="I2259" t="s">
        <v>88</v>
      </c>
      <c r="J2259" t="s">
        <v>6349</v>
      </c>
      <c r="K2259" t="s">
        <v>6350</v>
      </c>
      <c r="L2259" s="1">
        <v>46046</v>
      </c>
      <c r="M2259" t="s">
        <v>21</v>
      </c>
      <c r="N2259" t="s">
        <v>1</v>
      </c>
      <c r="O2259" t="s">
        <v>0</v>
      </c>
      <c r="P2259" t="s">
        <v>6351</v>
      </c>
      <c r="Q2259" t="s">
        <v>6352</v>
      </c>
      <c r="R2259" s="2">
        <v>605000</v>
      </c>
      <c r="S2259" s="37">
        <f>Tabla1[[#This Row],[Valor total]]/'T.C.'!$B$3</f>
        <v>653.39712505264981</v>
      </c>
      <c r="T2259" t="s">
        <v>6</v>
      </c>
      <c r="U2259" t="s">
        <v>3</v>
      </c>
    </row>
    <row r="2260" spans="1:21" x14ac:dyDescent="0.25">
      <c r="A2260" t="s">
        <v>7</v>
      </c>
      <c r="B2260" t="str">
        <f>LEFT(Tabla1[[#This Row],[Organización compras]],2)</f>
        <v>CL</v>
      </c>
      <c r="C2260" t="s">
        <v>339</v>
      </c>
      <c r="D2260">
        <v>602</v>
      </c>
      <c r="E2260" t="str">
        <f>VLOOKUP(Tabla1[[#This Row],[Grupo de compras]],'Grupo compras'!$A$1:$B$115,2,FALSE)</f>
        <v>CL Ops Mall</v>
      </c>
      <c r="F2260" t="s">
        <v>84</v>
      </c>
      <c r="H2260" t="s">
        <v>11784</v>
      </c>
      <c r="I2260" t="s">
        <v>88</v>
      </c>
      <c r="J2260" t="s">
        <v>11785</v>
      </c>
      <c r="K2260" t="s">
        <v>11786</v>
      </c>
      <c r="L2260" s="1">
        <v>46093</v>
      </c>
      <c r="M2260" t="s">
        <v>113</v>
      </c>
      <c r="N2260" t="s">
        <v>1</v>
      </c>
      <c r="O2260" t="s">
        <v>0</v>
      </c>
      <c r="P2260" t="s">
        <v>2366</v>
      </c>
      <c r="Q2260" t="s">
        <v>2367</v>
      </c>
      <c r="R2260" s="2">
        <v>604800</v>
      </c>
      <c r="S2260" s="37">
        <f>Tabla1[[#This Row],[Valor total]]/'T.C.'!$B$3</f>
        <v>653.18112600304562</v>
      </c>
      <c r="T2260" t="s">
        <v>6</v>
      </c>
      <c r="U2260" t="s">
        <v>3</v>
      </c>
    </row>
    <row r="2261" spans="1:21" x14ac:dyDescent="0.25">
      <c r="A2261" t="s">
        <v>63</v>
      </c>
      <c r="B2261" t="str">
        <f>LEFT(Tabla1[[#This Row],[Organización compras]],2)</f>
        <v>CO</v>
      </c>
      <c r="C2261" t="s">
        <v>338</v>
      </c>
      <c r="D2261">
        <v>704</v>
      </c>
      <c r="E2261" t="str">
        <f>VLOOKUP(Tabla1[[#This Row],[Grupo de compras]],'Grupo compras'!$A$1:$B$115,2,FALSE)</f>
        <v>CO Mktg Mall</v>
      </c>
      <c r="F2261" t="s">
        <v>2725</v>
      </c>
      <c r="G2261" t="str">
        <f>LEFT(Tabla1[[#This Row],[Solicitud de pedido]],2)</f>
        <v>12</v>
      </c>
      <c r="H2261" t="s">
        <v>6353</v>
      </c>
      <c r="I2261" t="s">
        <v>88</v>
      </c>
      <c r="J2261" t="s">
        <v>6354</v>
      </c>
      <c r="K2261" t="s">
        <v>6355</v>
      </c>
      <c r="L2261" s="1">
        <v>46071</v>
      </c>
      <c r="M2261" t="s">
        <v>3700</v>
      </c>
      <c r="N2261" t="s">
        <v>1</v>
      </c>
      <c r="O2261" t="s">
        <v>67</v>
      </c>
      <c r="P2261" t="s">
        <v>6356</v>
      </c>
      <c r="Q2261" t="s">
        <v>6357</v>
      </c>
      <c r="R2261" s="2">
        <v>2400000</v>
      </c>
      <c r="S2261" s="37">
        <f>Tabla1[[#This Row],[Valor total]]/'T.C.'!$B$5</f>
        <v>652.52854812398039</v>
      </c>
      <c r="T2261" t="s">
        <v>18</v>
      </c>
      <c r="U2261" t="s">
        <v>3</v>
      </c>
    </row>
    <row r="2262" spans="1:21" x14ac:dyDescent="0.25">
      <c r="A2262" t="s">
        <v>2783</v>
      </c>
      <c r="B2262" t="str">
        <f>LEFT(Tabla1[[#This Row],[Organización compras]],2)</f>
        <v>PE</v>
      </c>
      <c r="C2262" t="s">
        <v>681</v>
      </c>
      <c r="D2262">
        <v>802</v>
      </c>
      <c r="E2262" t="str">
        <f>VLOOKUP(Tabla1[[#This Row],[Grupo de compras]],'Grupo compras'!$A$1:$B$115,2,FALSE)</f>
        <v>PE Ops Mall</v>
      </c>
      <c r="F2262" t="s">
        <v>2784</v>
      </c>
      <c r="G2262" t="str">
        <f>LEFT(Tabla1[[#This Row],[Solicitud de pedido]],2)</f>
        <v>12</v>
      </c>
      <c r="H2262" t="s">
        <v>6358</v>
      </c>
      <c r="I2262" t="s">
        <v>88</v>
      </c>
      <c r="J2262" t="s">
        <v>6359</v>
      </c>
      <c r="K2262" t="s">
        <v>6360</v>
      </c>
      <c r="L2262" s="1">
        <v>46073</v>
      </c>
      <c r="M2262" t="s">
        <v>2784</v>
      </c>
      <c r="N2262" t="s">
        <v>1</v>
      </c>
      <c r="O2262" t="s">
        <v>0</v>
      </c>
      <c r="P2262" t="s">
        <v>1402</v>
      </c>
      <c r="Q2262" t="s">
        <v>1403</v>
      </c>
      <c r="R2262" s="2">
        <v>2250</v>
      </c>
      <c r="S2262" s="37">
        <f>Tabla1[[#This Row],[Valor total]]/'T.C.'!$B$2</f>
        <v>652.17391304347825</v>
      </c>
      <c r="T2262" t="s">
        <v>2</v>
      </c>
      <c r="U2262" t="s">
        <v>3</v>
      </c>
    </row>
    <row r="2263" spans="1:21" x14ac:dyDescent="0.25">
      <c r="A2263" t="s">
        <v>19</v>
      </c>
      <c r="B2263" t="str">
        <f>LEFT(Tabla1[[#This Row],[Organización compras]],2)</f>
        <v>CL</v>
      </c>
      <c r="C2263" t="s">
        <v>339</v>
      </c>
      <c r="D2263">
        <v>602</v>
      </c>
      <c r="E2263" t="str">
        <f>VLOOKUP(Tabla1[[#This Row],[Grupo de compras]],'Grupo compras'!$A$1:$B$115,2,FALSE)</f>
        <v>CL Ops Mall</v>
      </c>
      <c r="F2263" t="s">
        <v>20</v>
      </c>
      <c r="G2263" t="str">
        <f>LEFT(Tabla1[[#This Row],[Solicitud de pedido]],2)</f>
        <v>12</v>
      </c>
      <c r="H2263" t="s">
        <v>6361</v>
      </c>
      <c r="I2263" t="s">
        <v>88</v>
      </c>
      <c r="J2263" t="s">
        <v>6362</v>
      </c>
      <c r="K2263" t="s">
        <v>6363</v>
      </c>
      <c r="L2263" s="1">
        <v>46072</v>
      </c>
      <c r="M2263" t="s">
        <v>3584</v>
      </c>
      <c r="N2263" t="s">
        <v>1</v>
      </c>
      <c r="O2263" t="s">
        <v>0</v>
      </c>
      <c r="P2263" t="s">
        <v>3585</v>
      </c>
      <c r="Q2263" t="s">
        <v>3586</v>
      </c>
      <c r="R2263" s="2">
        <v>603680</v>
      </c>
      <c r="S2263" s="37">
        <f>Tabla1[[#This Row],[Valor total]]/'T.C.'!$B$3</f>
        <v>651.97153132526216</v>
      </c>
      <c r="T2263" t="s">
        <v>6</v>
      </c>
      <c r="U2263" t="s">
        <v>3</v>
      </c>
    </row>
    <row r="2264" spans="1:21" x14ac:dyDescent="0.25">
      <c r="A2264" t="s">
        <v>7</v>
      </c>
      <c r="B2264" t="str">
        <f>LEFT(Tabla1[[#This Row],[Organización compras]],2)</f>
        <v>CL</v>
      </c>
      <c r="C2264" t="s">
        <v>339</v>
      </c>
      <c r="D2264">
        <v>914</v>
      </c>
      <c r="E2264" t="str">
        <f>VLOOKUP(Tabla1[[#This Row],[Grupo de compras]],'Grupo compras'!$A$1:$B$115,2,FALSE)</f>
        <v>Corp Explo. TI</v>
      </c>
      <c r="F2264" t="s">
        <v>8</v>
      </c>
      <c r="G2264" t="str">
        <f>LEFT(Tabla1[[#This Row],[Solicitud de pedido]],2)</f>
        <v>12</v>
      </c>
      <c r="H2264" t="s">
        <v>6364</v>
      </c>
      <c r="I2264" t="s">
        <v>88</v>
      </c>
      <c r="J2264" t="s">
        <v>6365</v>
      </c>
      <c r="K2264" t="s">
        <v>6366</v>
      </c>
      <c r="L2264" s="1">
        <v>46091</v>
      </c>
      <c r="M2264" t="s">
        <v>8</v>
      </c>
      <c r="N2264" t="s">
        <v>1</v>
      </c>
      <c r="O2264" t="s">
        <v>5</v>
      </c>
      <c r="P2264" t="s">
        <v>4008</v>
      </c>
      <c r="Q2264" t="s">
        <v>4009</v>
      </c>
      <c r="R2264" s="2">
        <v>603328</v>
      </c>
      <c r="S2264" s="37">
        <f>Tabla1[[#This Row],[Valor total]]/'T.C.'!$B$3</f>
        <v>651.59137299795884</v>
      </c>
      <c r="T2264" t="s">
        <v>6</v>
      </c>
      <c r="U2264" t="s">
        <v>3</v>
      </c>
    </row>
    <row r="2265" spans="1:21" x14ac:dyDescent="0.25">
      <c r="A2265" t="s">
        <v>64</v>
      </c>
      <c r="B2265" t="str">
        <f>LEFT(Tabla1[[#This Row],[Organización compras]],2)</f>
        <v>CO</v>
      </c>
      <c r="C2265" t="s">
        <v>338</v>
      </c>
      <c r="D2265">
        <v>704</v>
      </c>
      <c r="E2265" t="str">
        <f>VLOOKUP(Tabla1[[#This Row],[Grupo de compras]],'Grupo compras'!$A$1:$B$115,2,FALSE)</f>
        <v>CO Mktg Mall</v>
      </c>
      <c r="F2265" t="s">
        <v>65</v>
      </c>
      <c r="G2265" t="str">
        <f>LEFT(Tabla1[[#This Row],[Solicitud de pedido]],2)</f>
        <v>12</v>
      </c>
      <c r="H2265" t="s">
        <v>6367</v>
      </c>
      <c r="I2265" t="s">
        <v>88</v>
      </c>
      <c r="J2265" t="s">
        <v>6368</v>
      </c>
      <c r="K2265" t="s">
        <v>6369</v>
      </c>
      <c r="L2265" s="1">
        <v>46066</v>
      </c>
      <c r="M2265" t="s">
        <v>66</v>
      </c>
      <c r="N2265" t="s">
        <v>1</v>
      </c>
      <c r="O2265" t="s">
        <v>67</v>
      </c>
      <c r="P2265" t="s">
        <v>6212</v>
      </c>
      <c r="Q2265" t="s">
        <v>6213</v>
      </c>
      <c r="R2265" s="2">
        <v>2395000</v>
      </c>
      <c r="S2265" s="37">
        <f>Tabla1[[#This Row],[Valor total]]/'T.C.'!$B$5</f>
        <v>651.16911364872215</v>
      </c>
      <c r="T2265" t="s">
        <v>18</v>
      </c>
      <c r="U2265" t="s">
        <v>3</v>
      </c>
    </row>
    <row r="2266" spans="1:21" x14ac:dyDescent="0.25">
      <c r="A2266" t="s">
        <v>925</v>
      </c>
      <c r="B2266" t="str">
        <f>LEFT(Tabla1[[#This Row],[Organización compras]],2)</f>
        <v>PE</v>
      </c>
      <c r="C2266" t="s">
        <v>340</v>
      </c>
      <c r="D2266">
        <v>803</v>
      </c>
      <c r="E2266" t="str">
        <f>VLOOKUP(Tabla1[[#This Row],[Grupo de compras]],'Grupo compras'!$A$1:$B$115,2,FALSE)</f>
        <v>PE Ops Out/Strips</v>
      </c>
      <c r="F2266" t="s">
        <v>1453</v>
      </c>
      <c r="G2266" t="str">
        <f>LEFT(Tabla1[[#This Row],[Solicitud de pedido]],2)</f>
        <v>12</v>
      </c>
      <c r="H2266" t="s">
        <v>6370</v>
      </c>
      <c r="I2266" t="s">
        <v>88</v>
      </c>
      <c r="J2266" t="s">
        <v>6371</v>
      </c>
      <c r="K2266" t="s">
        <v>6372</v>
      </c>
      <c r="L2266" s="1">
        <v>46078</v>
      </c>
      <c r="M2266" t="s">
        <v>1453</v>
      </c>
      <c r="N2266" t="s">
        <v>1</v>
      </c>
      <c r="O2266" t="s">
        <v>0</v>
      </c>
      <c r="P2266" t="s">
        <v>1011</v>
      </c>
      <c r="Q2266" t="s">
        <v>1012</v>
      </c>
      <c r="R2266" s="2">
        <v>2246.4</v>
      </c>
      <c r="S2266" s="37">
        <f>Tabla1[[#This Row],[Valor total]]/'T.C.'!$B$2</f>
        <v>651.13043478260875</v>
      </c>
      <c r="T2266" t="s">
        <v>2</v>
      </c>
      <c r="U2266" t="s">
        <v>3</v>
      </c>
    </row>
    <row r="2267" spans="1:21" x14ac:dyDescent="0.25">
      <c r="A2267" t="s">
        <v>83</v>
      </c>
      <c r="B2267" t="str">
        <f>LEFT(Tabla1[[#This Row],[Organización compras]],2)</f>
        <v>CL</v>
      </c>
      <c r="C2267" t="s">
        <v>339</v>
      </c>
      <c r="D2267">
        <v>602</v>
      </c>
      <c r="E2267" t="str">
        <f>VLOOKUP(Tabla1[[#This Row],[Grupo de compras]],'Grupo compras'!$A$1:$B$115,2,FALSE)</f>
        <v>CL Ops Mall</v>
      </c>
      <c r="F2267" t="s">
        <v>224</v>
      </c>
      <c r="G2267" t="str">
        <f>LEFT(Tabla1[[#This Row],[Solicitud de pedido]],2)</f>
        <v>12</v>
      </c>
      <c r="H2267" t="s">
        <v>6373</v>
      </c>
      <c r="I2267" t="s">
        <v>88</v>
      </c>
      <c r="J2267" t="s">
        <v>6374</v>
      </c>
      <c r="K2267" t="s">
        <v>6375</v>
      </c>
      <c r="L2267" s="1">
        <v>46071</v>
      </c>
      <c r="M2267" t="s">
        <v>214</v>
      </c>
      <c r="N2267" t="s">
        <v>1</v>
      </c>
      <c r="O2267" t="s">
        <v>0</v>
      </c>
      <c r="P2267" t="s">
        <v>3691</v>
      </c>
      <c r="Q2267" t="s">
        <v>3692</v>
      </c>
      <c r="R2267" s="2">
        <v>602623</v>
      </c>
      <c r="S2267" s="37">
        <f>Tabla1[[#This Row],[Valor total]]/'T.C.'!$B$3</f>
        <v>650.82997634810408</v>
      </c>
      <c r="T2267" t="s">
        <v>6</v>
      </c>
      <c r="U2267" t="s">
        <v>3</v>
      </c>
    </row>
    <row r="2268" spans="1:21" x14ac:dyDescent="0.25">
      <c r="A2268" t="s">
        <v>2453</v>
      </c>
      <c r="B2268" t="str">
        <f>LEFT(Tabla1[[#This Row],[Organización compras]],2)</f>
        <v>PE</v>
      </c>
      <c r="C2268" t="s">
        <v>681</v>
      </c>
      <c r="D2268">
        <v>932</v>
      </c>
      <c r="E2268" t="str">
        <f>VLOOKUP(Tabla1[[#This Row],[Grupo de compras]],'Grupo compras'!$A$1:$B$115,2,FALSE)</f>
        <v>Corp Impuestos</v>
      </c>
      <c r="F2268" t="s">
        <v>2172</v>
      </c>
      <c r="G2268" t="str">
        <f>LEFT(Tabla1[[#This Row],[Solicitud de pedido]],2)</f>
        <v>12</v>
      </c>
      <c r="H2268" t="s">
        <v>6376</v>
      </c>
      <c r="I2268" t="s">
        <v>88</v>
      </c>
      <c r="J2268" t="s">
        <v>6377</v>
      </c>
      <c r="K2268" t="s">
        <v>6378</v>
      </c>
      <c r="L2268" s="1">
        <v>46052</v>
      </c>
      <c r="M2268" t="s">
        <v>10</v>
      </c>
      <c r="N2268" t="s">
        <v>1</v>
      </c>
      <c r="O2268" t="s">
        <v>0</v>
      </c>
      <c r="P2268" t="s">
        <v>769</v>
      </c>
      <c r="Q2268" t="s">
        <v>770</v>
      </c>
      <c r="R2268" s="2">
        <v>650</v>
      </c>
      <c r="S2268" s="37">
        <f>Tabla1[[#This Row],[Valor total]]</f>
        <v>650</v>
      </c>
      <c r="T2268" t="s">
        <v>662</v>
      </c>
      <c r="U2268" t="s">
        <v>3</v>
      </c>
    </row>
    <row r="2269" spans="1:21" x14ac:dyDescent="0.25">
      <c r="A2269" t="s">
        <v>925</v>
      </c>
      <c r="B2269" t="str">
        <f>LEFT(Tabla1[[#This Row],[Organización compras]],2)</f>
        <v>PE</v>
      </c>
      <c r="C2269" t="s">
        <v>340</v>
      </c>
      <c r="D2269">
        <v>808</v>
      </c>
      <c r="E2269" t="str">
        <f>VLOOKUP(Tabla1[[#This Row],[Grupo de compras]],'Grupo compras'!$A$1:$B$115,2,FALSE)</f>
        <v>PE Área Legal</v>
      </c>
      <c r="F2269" t="s">
        <v>365</v>
      </c>
      <c r="G2269" t="str">
        <f>LEFT(Tabla1[[#This Row],[Solicitud de pedido]],2)</f>
        <v>12</v>
      </c>
      <c r="H2269" t="s">
        <v>6379</v>
      </c>
      <c r="I2269" t="s">
        <v>88</v>
      </c>
      <c r="J2269" t="s">
        <v>6380</v>
      </c>
      <c r="K2269" t="s">
        <v>5319</v>
      </c>
      <c r="L2269" s="1">
        <v>46070</v>
      </c>
      <c r="M2269" t="s">
        <v>485</v>
      </c>
      <c r="N2269" t="s">
        <v>1</v>
      </c>
      <c r="O2269" t="s">
        <v>0</v>
      </c>
      <c r="P2269" t="s">
        <v>769</v>
      </c>
      <c r="Q2269" t="s">
        <v>770</v>
      </c>
      <c r="R2269" s="2">
        <v>650</v>
      </c>
      <c r="S2269" s="37">
        <f>Tabla1[[#This Row],[Valor total]]</f>
        <v>650</v>
      </c>
      <c r="T2269" t="s">
        <v>662</v>
      </c>
      <c r="U2269" t="s">
        <v>3</v>
      </c>
    </row>
    <row r="2270" spans="1:21" x14ac:dyDescent="0.25">
      <c r="A2270" t="s">
        <v>63</v>
      </c>
      <c r="B2270" t="str">
        <f>LEFT(Tabla1[[#This Row],[Organización compras]],2)</f>
        <v>CO</v>
      </c>
      <c r="C2270" t="s">
        <v>338</v>
      </c>
      <c r="D2270">
        <v>702</v>
      </c>
      <c r="E2270" t="str">
        <f>VLOOKUP(Tabla1[[#This Row],[Grupo de compras]],'Grupo compras'!$A$1:$B$115,2,FALSE)</f>
        <v>CO Ops Mall</v>
      </c>
      <c r="F2270" t="s">
        <v>1281</v>
      </c>
      <c r="G2270" t="str">
        <f>LEFT(Tabla1[[#This Row],[Solicitud de pedido]],2)</f>
        <v>12</v>
      </c>
      <c r="H2270" t="s">
        <v>6381</v>
      </c>
      <c r="I2270" t="s">
        <v>88</v>
      </c>
      <c r="J2270" t="s">
        <v>6382</v>
      </c>
      <c r="K2270" t="s">
        <v>6383</v>
      </c>
      <c r="L2270" s="1">
        <v>46052</v>
      </c>
      <c r="M2270" t="s">
        <v>1067</v>
      </c>
      <c r="N2270" t="s">
        <v>1</v>
      </c>
      <c r="O2270" t="s">
        <v>0</v>
      </c>
      <c r="P2270" t="s">
        <v>6384</v>
      </c>
      <c r="Q2270" t="s">
        <v>6385</v>
      </c>
      <c r="R2270" s="2">
        <v>2389240</v>
      </c>
      <c r="S2270" s="37">
        <f>Tabla1[[#This Row],[Valor total]]/'T.C.'!$B$5</f>
        <v>649.60304513322455</v>
      </c>
      <c r="T2270" t="s">
        <v>18</v>
      </c>
      <c r="U2270" t="s">
        <v>3</v>
      </c>
    </row>
    <row r="2271" spans="1:21" x14ac:dyDescent="0.25">
      <c r="A2271" t="s">
        <v>75</v>
      </c>
      <c r="B2271" t="str">
        <f>LEFT(Tabla1[[#This Row],[Organización compras]],2)</f>
        <v>CO</v>
      </c>
      <c r="C2271" t="s">
        <v>338</v>
      </c>
      <c r="D2271">
        <v>702</v>
      </c>
      <c r="E2271" t="str">
        <f>VLOOKUP(Tabla1[[#This Row],[Grupo de compras]],'Grupo compras'!$A$1:$B$115,2,FALSE)</f>
        <v>CO Ops Mall</v>
      </c>
      <c r="F2271" t="s">
        <v>92</v>
      </c>
      <c r="G2271" t="str">
        <f>LEFT(Tabla1[[#This Row],[Solicitud de pedido]],2)</f>
        <v>12</v>
      </c>
      <c r="H2271" t="s">
        <v>6386</v>
      </c>
      <c r="I2271" t="s">
        <v>88</v>
      </c>
      <c r="J2271" t="s">
        <v>6387</v>
      </c>
      <c r="K2271" t="s">
        <v>6388</v>
      </c>
      <c r="L2271" s="1">
        <v>46071</v>
      </c>
      <c r="M2271" t="s">
        <v>93</v>
      </c>
      <c r="N2271" t="s">
        <v>1</v>
      </c>
      <c r="O2271" t="s">
        <v>0</v>
      </c>
      <c r="P2271" t="s">
        <v>6384</v>
      </c>
      <c r="Q2271" t="s">
        <v>6385</v>
      </c>
      <c r="R2271" s="2">
        <v>2389240</v>
      </c>
      <c r="S2271" s="37">
        <f>Tabla1[[#This Row],[Valor total]]/'T.C.'!$B$5</f>
        <v>649.60304513322455</v>
      </c>
      <c r="T2271" t="s">
        <v>18</v>
      </c>
      <c r="U2271" t="s">
        <v>3</v>
      </c>
    </row>
    <row r="2272" spans="1:21" x14ac:dyDescent="0.25">
      <c r="A2272" t="s">
        <v>63</v>
      </c>
      <c r="B2272" t="str">
        <f>LEFT(Tabla1[[#This Row],[Organización compras]],2)</f>
        <v>CO</v>
      </c>
      <c r="C2272" t="s">
        <v>338</v>
      </c>
      <c r="D2272">
        <v>702</v>
      </c>
      <c r="E2272" t="str">
        <f>VLOOKUP(Tabla1[[#This Row],[Grupo de compras]],'Grupo compras'!$A$1:$B$115,2,FALSE)</f>
        <v>CO Ops Mall</v>
      </c>
      <c r="F2272" t="s">
        <v>1281</v>
      </c>
      <c r="G2272" t="str">
        <f>LEFT(Tabla1[[#This Row],[Solicitud de pedido]],2)</f>
        <v>12</v>
      </c>
      <c r="H2272" t="s">
        <v>6389</v>
      </c>
      <c r="I2272" t="s">
        <v>88</v>
      </c>
      <c r="J2272" t="s">
        <v>6390</v>
      </c>
      <c r="K2272" t="s">
        <v>6391</v>
      </c>
      <c r="L2272" s="1">
        <v>46071</v>
      </c>
      <c r="M2272" t="s">
        <v>1067</v>
      </c>
      <c r="N2272" t="s">
        <v>1</v>
      </c>
      <c r="O2272" t="s">
        <v>0</v>
      </c>
      <c r="P2272" t="s">
        <v>6384</v>
      </c>
      <c r="Q2272" t="s">
        <v>6385</v>
      </c>
      <c r="R2272" s="2">
        <v>2389240</v>
      </c>
      <c r="S2272" s="37">
        <f>Tabla1[[#This Row],[Valor total]]/'T.C.'!$B$5</f>
        <v>649.60304513322455</v>
      </c>
      <c r="T2272" t="s">
        <v>18</v>
      </c>
      <c r="U2272" t="s">
        <v>3</v>
      </c>
    </row>
    <row r="2273" spans="1:21" x14ac:dyDescent="0.25">
      <c r="A2273" t="s">
        <v>64</v>
      </c>
      <c r="B2273" t="str">
        <f>LEFT(Tabla1[[#This Row],[Organización compras]],2)</f>
        <v>CO</v>
      </c>
      <c r="C2273" t="s">
        <v>338</v>
      </c>
      <c r="D2273">
        <v>702</v>
      </c>
      <c r="E2273" t="str">
        <f>VLOOKUP(Tabla1[[#This Row],[Grupo de compras]],'Grupo compras'!$A$1:$B$115,2,FALSE)</f>
        <v>CO Ops Mall</v>
      </c>
      <c r="F2273" t="s">
        <v>1091</v>
      </c>
      <c r="G2273" t="str">
        <f>LEFT(Tabla1[[#This Row],[Solicitud de pedido]],2)</f>
        <v>12</v>
      </c>
      <c r="H2273" t="s">
        <v>6392</v>
      </c>
      <c r="I2273" t="s">
        <v>88</v>
      </c>
      <c r="J2273" t="s">
        <v>6393</v>
      </c>
      <c r="K2273" t="s">
        <v>6394</v>
      </c>
      <c r="L2273" s="1">
        <v>46071</v>
      </c>
      <c r="M2273" t="s">
        <v>1095</v>
      </c>
      <c r="N2273" t="s">
        <v>1</v>
      </c>
      <c r="O2273" t="s">
        <v>0</v>
      </c>
      <c r="P2273" t="s">
        <v>6384</v>
      </c>
      <c r="Q2273" t="s">
        <v>6385</v>
      </c>
      <c r="R2273" s="2">
        <v>2389240</v>
      </c>
      <c r="S2273" s="37">
        <f>Tabla1[[#This Row],[Valor total]]/'T.C.'!$B$5</f>
        <v>649.60304513322455</v>
      </c>
      <c r="T2273" t="s">
        <v>18</v>
      </c>
      <c r="U2273" t="s">
        <v>3</v>
      </c>
    </row>
    <row r="2274" spans="1:21" x14ac:dyDescent="0.25">
      <c r="A2274" t="s">
        <v>12</v>
      </c>
      <c r="B2274" t="str">
        <f>LEFT(Tabla1[[#This Row],[Organización compras]],2)</f>
        <v>PE</v>
      </c>
      <c r="C2274" t="s">
        <v>340</v>
      </c>
      <c r="D2274">
        <v>804</v>
      </c>
      <c r="E2274" t="str">
        <f>VLOOKUP(Tabla1[[#This Row],[Grupo de compras]],'Grupo compras'!$A$1:$B$115,2,FALSE)</f>
        <v>PE Marketing Mall</v>
      </c>
      <c r="F2274" t="s">
        <v>1158</v>
      </c>
      <c r="G2274" t="str">
        <f>LEFT(Tabla1[[#This Row],[Solicitud de pedido]],2)</f>
        <v>12</v>
      </c>
      <c r="H2274" t="s">
        <v>6395</v>
      </c>
      <c r="I2274" t="s">
        <v>88</v>
      </c>
      <c r="J2274" t="s">
        <v>6396</v>
      </c>
      <c r="K2274" t="s">
        <v>6397</v>
      </c>
      <c r="L2274" s="1">
        <v>46065</v>
      </c>
      <c r="M2274" t="s">
        <v>14</v>
      </c>
      <c r="N2274" t="s">
        <v>1</v>
      </c>
      <c r="O2274" t="s">
        <v>67</v>
      </c>
      <c r="P2274" t="s">
        <v>2596</v>
      </c>
      <c r="Q2274" t="s">
        <v>2597</v>
      </c>
      <c r="R2274" s="2">
        <v>2240</v>
      </c>
      <c r="S2274" s="37">
        <f>Tabla1[[#This Row],[Valor total]]/'T.C.'!$B$2</f>
        <v>649.27536231884051</v>
      </c>
      <c r="T2274" t="s">
        <v>2</v>
      </c>
      <c r="U2274" t="s">
        <v>3</v>
      </c>
    </row>
    <row r="2275" spans="1:21" x14ac:dyDescent="0.25">
      <c r="A2275" t="s">
        <v>4</v>
      </c>
      <c r="B2275" t="str">
        <f>LEFT(Tabla1[[#This Row],[Organización compras]],2)</f>
        <v>CL</v>
      </c>
      <c r="C2275" t="s">
        <v>339</v>
      </c>
      <c r="D2275">
        <v>602</v>
      </c>
      <c r="E2275" t="str">
        <f>VLOOKUP(Tabla1[[#This Row],[Grupo de compras]],'Grupo compras'!$A$1:$B$115,2,FALSE)</f>
        <v>CL Ops Mall</v>
      </c>
      <c r="F2275" t="s">
        <v>1068</v>
      </c>
      <c r="G2275" t="str">
        <f>LEFT(Tabla1[[#This Row],[Solicitud de pedido]],2)</f>
        <v>12</v>
      </c>
      <c r="H2275" t="s">
        <v>6398</v>
      </c>
      <c r="I2275" t="s">
        <v>88</v>
      </c>
      <c r="J2275" t="s">
        <v>6399</v>
      </c>
      <c r="K2275" t="s">
        <v>6400</v>
      </c>
      <c r="L2275" s="1">
        <v>46063</v>
      </c>
      <c r="M2275" t="s">
        <v>1072</v>
      </c>
      <c r="N2275" t="s">
        <v>1</v>
      </c>
      <c r="O2275" t="s">
        <v>5</v>
      </c>
      <c r="P2275" t="s">
        <v>2207</v>
      </c>
      <c r="Q2275" t="s">
        <v>2208</v>
      </c>
      <c r="R2275" s="2">
        <v>15.58</v>
      </c>
      <c r="S2275" s="37">
        <f>Tabla1[[#This Row],[Valor total]]/'T.C.'!$B$4</f>
        <v>649.16666666666663</v>
      </c>
      <c r="T2275" t="s">
        <v>11</v>
      </c>
      <c r="U2275" t="s">
        <v>3</v>
      </c>
    </row>
    <row r="2276" spans="1:21" x14ac:dyDescent="0.25">
      <c r="A2276" t="s">
        <v>696</v>
      </c>
      <c r="B2276" t="str">
        <f>LEFT(Tabla1[[#This Row],[Organización compras]],2)</f>
        <v>PE</v>
      </c>
      <c r="C2276" t="s">
        <v>681</v>
      </c>
      <c r="D2276">
        <v>813</v>
      </c>
      <c r="E2276" t="str">
        <f>VLOOKUP(Tabla1[[#This Row],[Grupo de compras]],'Grupo compras'!$A$1:$B$115,2,FALSE)</f>
        <v>PE Gcia Ops</v>
      </c>
      <c r="F2276" t="s">
        <v>6434</v>
      </c>
      <c r="H2276" t="s">
        <v>12902</v>
      </c>
      <c r="I2276" t="s">
        <v>88</v>
      </c>
      <c r="J2276" t="s">
        <v>12903</v>
      </c>
      <c r="K2276" t="s">
        <v>12904</v>
      </c>
      <c r="L2276" s="1">
        <v>46100</v>
      </c>
      <c r="M2276" t="s">
        <v>43</v>
      </c>
      <c r="N2276" t="s">
        <v>1</v>
      </c>
      <c r="O2276" t="s">
        <v>0</v>
      </c>
      <c r="P2276" t="s">
        <v>8704</v>
      </c>
      <c r="Q2276" t="s">
        <v>8705</v>
      </c>
      <c r="R2276" s="2">
        <v>2239.1</v>
      </c>
      <c r="S2276" s="37">
        <f>Tabla1[[#This Row],[Valor total]]/'T.C.'!$B$2</f>
        <v>649.01449275362313</v>
      </c>
      <c r="T2276" t="s">
        <v>2</v>
      </c>
      <c r="U2276" t="s">
        <v>3</v>
      </c>
    </row>
    <row r="2277" spans="1:21" x14ac:dyDescent="0.25">
      <c r="A2277" t="s">
        <v>1667</v>
      </c>
      <c r="B2277" t="str">
        <f>LEFT(Tabla1[[#This Row],[Organización compras]],2)</f>
        <v>CO</v>
      </c>
      <c r="C2277" t="s">
        <v>338</v>
      </c>
      <c r="D2277">
        <v>702</v>
      </c>
      <c r="E2277" t="str">
        <f>VLOOKUP(Tabla1[[#This Row],[Grupo de compras]],'Grupo compras'!$A$1:$B$115,2,FALSE)</f>
        <v>CO Ops Mall</v>
      </c>
      <c r="F2277" t="s">
        <v>1091</v>
      </c>
      <c r="G2277" t="str">
        <f>LEFT(Tabla1[[#This Row],[Solicitud de pedido]],2)</f>
        <v>12</v>
      </c>
      <c r="H2277" t="s">
        <v>6401</v>
      </c>
      <c r="I2277" t="s">
        <v>88</v>
      </c>
      <c r="J2277" t="s">
        <v>6402</v>
      </c>
      <c r="K2277" t="s">
        <v>6403</v>
      </c>
      <c r="L2277" s="1">
        <v>46084</v>
      </c>
      <c r="M2277" t="s">
        <v>1095</v>
      </c>
      <c r="N2277" t="s">
        <v>1</v>
      </c>
      <c r="O2277" t="s">
        <v>0</v>
      </c>
      <c r="P2277" t="s">
        <v>33</v>
      </c>
      <c r="Q2277" t="s">
        <v>34</v>
      </c>
      <c r="R2277" s="2">
        <v>2387000</v>
      </c>
      <c r="S2277" s="37">
        <f>Tabla1[[#This Row],[Valor total]]/'T.C.'!$B$5</f>
        <v>648.99401848830882</v>
      </c>
      <c r="T2277" t="s">
        <v>18</v>
      </c>
      <c r="U2277" t="s">
        <v>3</v>
      </c>
    </row>
    <row r="2278" spans="1:21" x14ac:dyDescent="0.25">
      <c r="A2278" t="s">
        <v>50</v>
      </c>
      <c r="B2278" t="str">
        <f>LEFT(Tabla1[[#This Row],[Organización compras]],2)</f>
        <v>CL</v>
      </c>
      <c r="C2278" t="s">
        <v>339</v>
      </c>
      <c r="D2278">
        <v>604</v>
      </c>
      <c r="E2278" t="str">
        <f>VLOOKUP(Tabla1[[#This Row],[Grupo de compras]],'Grupo compras'!$A$1:$B$115,2,FALSE)</f>
        <v>CL Marketing Mall</v>
      </c>
      <c r="F2278" t="s">
        <v>3410</v>
      </c>
      <c r="G2278" t="str">
        <f>LEFT(Tabla1[[#This Row],[Solicitud de pedido]],2)</f>
        <v>12</v>
      </c>
      <c r="H2278" t="s">
        <v>6404</v>
      </c>
      <c r="I2278" t="s">
        <v>88</v>
      </c>
      <c r="J2278" t="s">
        <v>6405</v>
      </c>
      <c r="K2278" t="s">
        <v>3764</v>
      </c>
      <c r="L2278" s="1">
        <v>46045</v>
      </c>
      <c r="M2278" t="s">
        <v>3410</v>
      </c>
      <c r="N2278" t="s">
        <v>1</v>
      </c>
      <c r="O2278" t="s">
        <v>0</v>
      </c>
      <c r="P2278" t="s">
        <v>2937</v>
      </c>
      <c r="Q2278" t="s">
        <v>2938</v>
      </c>
      <c r="R2278" s="2">
        <v>600000</v>
      </c>
      <c r="S2278" s="37">
        <f>Tabla1[[#This Row],[Valor total]]/'T.C.'!$B$3</f>
        <v>647.99714881254522</v>
      </c>
      <c r="T2278" t="s">
        <v>6</v>
      </c>
      <c r="U2278" t="s">
        <v>3</v>
      </c>
    </row>
    <row r="2279" spans="1:21" x14ac:dyDescent="0.25">
      <c r="A2279" t="s">
        <v>7</v>
      </c>
      <c r="B2279" t="str">
        <f>LEFT(Tabla1[[#This Row],[Organización compras]],2)</f>
        <v>CL</v>
      </c>
      <c r="C2279" t="s">
        <v>339</v>
      </c>
      <c r="D2279">
        <v>910</v>
      </c>
      <c r="E2279" t="str">
        <f>VLOOKUP(Tabla1[[#This Row],[Grupo de compras]],'Grupo compras'!$A$1:$B$115,2,FALSE)</f>
        <v>Corp A. Personas</v>
      </c>
      <c r="F2279" t="s">
        <v>1606</v>
      </c>
      <c r="G2279" t="str">
        <f>LEFT(Tabla1[[#This Row],[Solicitud de pedido]],2)</f>
        <v>12</v>
      </c>
      <c r="H2279" t="s">
        <v>6406</v>
      </c>
      <c r="I2279" t="s">
        <v>88</v>
      </c>
      <c r="J2279" t="s">
        <v>6407</v>
      </c>
      <c r="K2279" t="s">
        <v>6408</v>
      </c>
      <c r="L2279" s="1">
        <v>46063</v>
      </c>
      <c r="M2279" t="s">
        <v>10</v>
      </c>
      <c r="N2279" t="s">
        <v>1</v>
      </c>
      <c r="O2279" t="s">
        <v>0</v>
      </c>
      <c r="P2279" t="s">
        <v>6409</v>
      </c>
      <c r="Q2279" t="s">
        <v>6410</v>
      </c>
      <c r="R2279" s="2">
        <v>600000</v>
      </c>
      <c r="S2279" s="37">
        <f>Tabla1[[#This Row],[Valor total]]/'T.C.'!$B$3</f>
        <v>647.99714881254522</v>
      </c>
      <c r="T2279" t="s">
        <v>6</v>
      </c>
      <c r="U2279" t="s">
        <v>3</v>
      </c>
    </row>
    <row r="2280" spans="1:21" x14ac:dyDescent="0.25">
      <c r="A2280" t="s">
        <v>50</v>
      </c>
      <c r="B2280" t="str">
        <f>LEFT(Tabla1[[#This Row],[Organización compras]],2)</f>
        <v>CL</v>
      </c>
      <c r="C2280" t="s">
        <v>339</v>
      </c>
      <c r="D2280">
        <v>602</v>
      </c>
      <c r="E2280" t="str">
        <f>VLOOKUP(Tabla1[[#This Row],[Grupo de compras]],'Grupo compras'!$A$1:$B$115,2,FALSE)</f>
        <v>CL Ops Mall</v>
      </c>
      <c r="F2280" t="s">
        <v>51</v>
      </c>
      <c r="G2280" t="str">
        <f>LEFT(Tabla1[[#This Row],[Solicitud de pedido]],2)</f>
        <v>12</v>
      </c>
      <c r="H2280" t="s">
        <v>6411</v>
      </c>
      <c r="I2280" t="s">
        <v>88</v>
      </c>
      <c r="J2280" t="s">
        <v>6412</v>
      </c>
      <c r="K2280" t="s">
        <v>6413</v>
      </c>
      <c r="L2280" s="1">
        <v>46079</v>
      </c>
      <c r="M2280" t="s">
        <v>52</v>
      </c>
      <c r="N2280" t="s">
        <v>1</v>
      </c>
      <c r="O2280" t="s">
        <v>0</v>
      </c>
      <c r="P2280" t="s">
        <v>6414</v>
      </c>
      <c r="Q2280" t="s">
        <v>6415</v>
      </c>
      <c r="R2280" s="2">
        <v>600000</v>
      </c>
      <c r="S2280" s="37">
        <f>Tabla1[[#This Row],[Valor total]]/'T.C.'!$B$3</f>
        <v>647.99714881254522</v>
      </c>
      <c r="T2280" t="s">
        <v>6</v>
      </c>
      <c r="U2280" t="s">
        <v>3</v>
      </c>
    </row>
    <row r="2281" spans="1:21" x14ac:dyDescent="0.25">
      <c r="A2281" t="s">
        <v>50</v>
      </c>
      <c r="B2281" t="str">
        <f>LEFT(Tabla1[[#This Row],[Organización compras]],2)</f>
        <v>CL</v>
      </c>
      <c r="C2281" t="s">
        <v>339</v>
      </c>
      <c r="D2281">
        <v>602</v>
      </c>
      <c r="E2281" t="str">
        <f>VLOOKUP(Tabla1[[#This Row],[Grupo de compras]],'Grupo compras'!$A$1:$B$115,2,FALSE)</f>
        <v>CL Ops Mall</v>
      </c>
      <c r="F2281" t="s">
        <v>51</v>
      </c>
      <c r="G2281" t="str">
        <f>LEFT(Tabla1[[#This Row],[Solicitud de pedido]],2)</f>
        <v>12</v>
      </c>
      <c r="H2281" t="s">
        <v>6416</v>
      </c>
      <c r="I2281" t="s">
        <v>88</v>
      </c>
      <c r="J2281" t="s">
        <v>6417</v>
      </c>
      <c r="K2281" t="s">
        <v>6418</v>
      </c>
      <c r="L2281" s="1">
        <v>46079</v>
      </c>
      <c r="M2281" t="s">
        <v>52</v>
      </c>
      <c r="N2281" t="s">
        <v>1</v>
      </c>
      <c r="O2281" t="s">
        <v>0</v>
      </c>
      <c r="P2281" t="s">
        <v>6414</v>
      </c>
      <c r="Q2281" t="s">
        <v>6415</v>
      </c>
      <c r="R2281" s="2">
        <v>600000</v>
      </c>
      <c r="S2281" s="37">
        <f>Tabla1[[#This Row],[Valor total]]/'T.C.'!$B$3</f>
        <v>647.99714881254522</v>
      </c>
      <c r="T2281" t="s">
        <v>6</v>
      </c>
      <c r="U2281" t="s">
        <v>3</v>
      </c>
    </row>
    <row r="2282" spans="1:21" x14ac:dyDescent="0.25">
      <c r="A2282" t="s">
        <v>50</v>
      </c>
      <c r="B2282" t="str">
        <f>LEFT(Tabla1[[#This Row],[Organización compras]],2)</f>
        <v>CL</v>
      </c>
      <c r="C2282" t="s">
        <v>339</v>
      </c>
      <c r="D2282">
        <v>604</v>
      </c>
      <c r="E2282" t="str">
        <f>VLOOKUP(Tabla1[[#This Row],[Grupo de compras]],'Grupo compras'!$A$1:$B$115,2,FALSE)</f>
        <v>CL Marketing Mall</v>
      </c>
      <c r="F2282" t="s">
        <v>60</v>
      </c>
      <c r="G2282" t="str">
        <f>LEFT(Tabla1[[#This Row],[Solicitud de pedido]],2)</f>
        <v>12</v>
      </c>
      <c r="H2282" t="s">
        <v>6419</v>
      </c>
      <c r="I2282" t="s">
        <v>88</v>
      </c>
      <c r="J2282" t="s">
        <v>6420</v>
      </c>
      <c r="K2282" t="s">
        <v>6421</v>
      </c>
      <c r="L2282" s="1">
        <v>46087</v>
      </c>
      <c r="M2282" t="s">
        <v>60</v>
      </c>
      <c r="N2282" t="s">
        <v>1</v>
      </c>
      <c r="O2282" t="s">
        <v>0</v>
      </c>
      <c r="P2282" t="s">
        <v>1388</v>
      </c>
      <c r="Q2282" t="s">
        <v>1389</v>
      </c>
      <c r="R2282" s="2">
        <v>600000</v>
      </c>
      <c r="S2282" s="37">
        <f>Tabla1[[#This Row],[Valor total]]/'T.C.'!$B$3</f>
        <v>647.99714881254522</v>
      </c>
      <c r="T2282" t="s">
        <v>6</v>
      </c>
      <c r="U2282" t="s">
        <v>3</v>
      </c>
    </row>
    <row r="2283" spans="1:21" x14ac:dyDescent="0.25">
      <c r="A2283" t="s">
        <v>2783</v>
      </c>
      <c r="B2283" t="str">
        <f>LEFT(Tabla1[[#This Row],[Organización compras]],2)</f>
        <v>PE</v>
      </c>
      <c r="C2283" t="s">
        <v>681</v>
      </c>
      <c r="D2283">
        <v>802</v>
      </c>
      <c r="E2283" t="str">
        <f>VLOOKUP(Tabla1[[#This Row],[Grupo de compras]],'Grupo compras'!$A$1:$B$115,2,FALSE)</f>
        <v>PE Ops Mall</v>
      </c>
      <c r="F2283" t="s">
        <v>884</v>
      </c>
      <c r="G2283" t="str">
        <f>LEFT(Tabla1[[#This Row],[Solicitud de pedido]],2)</f>
        <v>12</v>
      </c>
      <c r="H2283" t="s">
        <v>6422</v>
      </c>
      <c r="I2283" t="s">
        <v>88</v>
      </c>
      <c r="J2283" t="s">
        <v>6423</v>
      </c>
      <c r="K2283" t="s">
        <v>6424</v>
      </c>
      <c r="L2283" s="1">
        <v>46045</v>
      </c>
      <c r="M2283" t="s">
        <v>400</v>
      </c>
      <c r="N2283" t="s">
        <v>1</v>
      </c>
      <c r="O2283" t="s">
        <v>5</v>
      </c>
      <c r="P2283" t="s">
        <v>68</v>
      </c>
      <c r="Q2283" t="s">
        <v>69</v>
      </c>
      <c r="R2283" s="2">
        <v>2230</v>
      </c>
      <c r="S2283" s="37">
        <f>Tabla1[[#This Row],[Valor total]]/'T.C.'!$B$2</f>
        <v>646.37681159420288</v>
      </c>
      <c r="T2283" t="s">
        <v>2</v>
      </c>
      <c r="U2283" t="s">
        <v>3</v>
      </c>
    </row>
    <row r="2284" spans="1:21" x14ac:dyDescent="0.25">
      <c r="A2284" t="s">
        <v>696</v>
      </c>
      <c r="B2284" t="str">
        <f>LEFT(Tabla1[[#This Row],[Organización compras]],2)</f>
        <v>PE</v>
      </c>
      <c r="C2284" t="s">
        <v>681</v>
      </c>
      <c r="D2284">
        <v>804</v>
      </c>
      <c r="E2284" t="str">
        <f>VLOOKUP(Tabla1[[#This Row],[Grupo de compras]],'Grupo compras'!$A$1:$B$115,2,FALSE)</f>
        <v>PE Marketing Mall</v>
      </c>
      <c r="F2284" t="s">
        <v>2857</v>
      </c>
      <c r="H2284" t="s">
        <v>12881</v>
      </c>
      <c r="I2284" t="s">
        <v>88</v>
      </c>
      <c r="J2284" t="s">
        <v>12882</v>
      </c>
      <c r="K2284" t="s">
        <v>12883</v>
      </c>
      <c r="L2284" s="1">
        <v>46100</v>
      </c>
      <c r="M2284" t="s">
        <v>400</v>
      </c>
      <c r="N2284" t="s">
        <v>1</v>
      </c>
      <c r="O2284" t="s">
        <v>0</v>
      </c>
      <c r="P2284" t="s">
        <v>2596</v>
      </c>
      <c r="Q2284" t="s">
        <v>2597</v>
      </c>
      <c r="R2284" s="2">
        <v>2230</v>
      </c>
      <c r="S2284" s="37">
        <f>Tabla1[[#This Row],[Valor total]]/'T.C.'!$B$2</f>
        <v>646.37681159420288</v>
      </c>
      <c r="T2284" t="s">
        <v>2</v>
      </c>
      <c r="U2284" t="s">
        <v>3</v>
      </c>
    </row>
    <row r="2285" spans="1:21" x14ac:dyDescent="0.25">
      <c r="A2285" t="s">
        <v>16</v>
      </c>
      <c r="B2285" t="str">
        <f>LEFT(Tabla1[[#This Row],[Organización compras]],2)</f>
        <v>PE</v>
      </c>
      <c r="C2285" t="s">
        <v>681</v>
      </c>
      <c r="D2285">
        <v>804</v>
      </c>
      <c r="E2285" t="str">
        <f>VLOOKUP(Tabla1[[#This Row],[Grupo de compras]],'Grupo compras'!$A$1:$B$115,2,FALSE)</f>
        <v>PE Marketing Mall</v>
      </c>
      <c r="F2285" t="s">
        <v>1158</v>
      </c>
      <c r="G2285" t="str">
        <f>LEFT(Tabla1[[#This Row],[Solicitud de pedido]],2)</f>
        <v>12</v>
      </c>
      <c r="H2285" t="s">
        <v>6425</v>
      </c>
      <c r="I2285" t="s">
        <v>88</v>
      </c>
      <c r="J2285" t="s">
        <v>6426</v>
      </c>
      <c r="K2285" t="s">
        <v>6427</v>
      </c>
      <c r="L2285" s="1">
        <v>46071</v>
      </c>
      <c r="M2285" t="s">
        <v>43</v>
      </c>
      <c r="N2285" t="s">
        <v>1</v>
      </c>
      <c r="O2285" t="s">
        <v>67</v>
      </c>
      <c r="P2285" t="s">
        <v>2596</v>
      </c>
      <c r="Q2285" t="s">
        <v>2597</v>
      </c>
      <c r="R2285" s="2">
        <v>2228.5</v>
      </c>
      <c r="S2285" s="37">
        <f>Tabla1[[#This Row],[Valor total]]/'T.C.'!$B$2</f>
        <v>645.94202898550725</v>
      </c>
      <c r="T2285" t="s">
        <v>2</v>
      </c>
      <c r="U2285" t="s">
        <v>3</v>
      </c>
    </row>
    <row r="2286" spans="1:21" x14ac:dyDescent="0.25">
      <c r="A2286" t="s">
        <v>856</v>
      </c>
      <c r="B2286" t="str">
        <f>LEFT(Tabla1[[#This Row],[Organización compras]],2)</f>
        <v>CL</v>
      </c>
      <c r="C2286" t="s">
        <v>339</v>
      </c>
      <c r="D2286">
        <v>602</v>
      </c>
      <c r="E2286" t="str">
        <f>VLOOKUP(Tabla1[[#This Row],[Grupo de compras]],'Grupo compras'!$A$1:$B$115,2,FALSE)</f>
        <v>CL Ops Mall</v>
      </c>
      <c r="F2286" t="s">
        <v>857</v>
      </c>
      <c r="H2286" t="s">
        <v>12692</v>
      </c>
      <c r="I2286" t="s">
        <v>88</v>
      </c>
      <c r="J2286" t="s">
        <v>12693</v>
      </c>
      <c r="K2286" t="s">
        <v>12694</v>
      </c>
      <c r="L2286" s="1">
        <v>46099</v>
      </c>
      <c r="M2286" t="s">
        <v>857</v>
      </c>
      <c r="N2286" t="s">
        <v>1</v>
      </c>
      <c r="O2286" t="s">
        <v>0</v>
      </c>
      <c r="P2286" t="s">
        <v>633</v>
      </c>
      <c r="Q2286" t="s">
        <v>634</v>
      </c>
      <c r="R2286" s="2">
        <v>15.5</v>
      </c>
      <c r="S2286" s="37">
        <f>Tabla1[[#This Row],[Valor total]]/'T.C.'!$B$4</f>
        <v>645.83333333333337</v>
      </c>
      <c r="T2286" t="s">
        <v>11</v>
      </c>
      <c r="U2286" t="s">
        <v>3</v>
      </c>
    </row>
    <row r="2287" spans="1:21" x14ac:dyDescent="0.25">
      <c r="A2287" t="s">
        <v>61</v>
      </c>
      <c r="B2287" t="str">
        <f>LEFT(Tabla1[[#This Row],[Organización compras]],2)</f>
        <v>CO</v>
      </c>
      <c r="C2287" t="s">
        <v>338</v>
      </c>
      <c r="D2287">
        <v>703</v>
      </c>
      <c r="E2287" t="str">
        <f>VLOOKUP(Tabla1[[#This Row],[Grupo de compras]],'Grupo compras'!$A$1:$B$115,2,FALSE)</f>
        <v>CO Ops Out/Strip</v>
      </c>
      <c r="F2287" t="s">
        <v>62</v>
      </c>
      <c r="H2287" t="s">
        <v>12832</v>
      </c>
      <c r="I2287" t="s">
        <v>88</v>
      </c>
      <c r="J2287" t="s">
        <v>12833</v>
      </c>
      <c r="K2287" t="s">
        <v>12834</v>
      </c>
      <c r="L2287" s="1">
        <v>46099</v>
      </c>
      <c r="M2287" t="s">
        <v>62</v>
      </c>
      <c r="N2287" t="s">
        <v>1</v>
      </c>
      <c r="O2287" t="s">
        <v>0</v>
      </c>
      <c r="P2287" t="s">
        <v>12835</v>
      </c>
      <c r="Q2287" t="s">
        <v>12836</v>
      </c>
      <c r="R2287" s="2">
        <v>2373500</v>
      </c>
      <c r="S2287" s="37">
        <f>Tabla1[[#This Row],[Valor total]]/'T.C.'!$B$5</f>
        <v>645.32354540511142</v>
      </c>
      <c r="T2287" t="s">
        <v>18</v>
      </c>
      <c r="U2287" t="s">
        <v>3</v>
      </c>
    </row>
    <row r="2288" spans="1:21" x14ac:dyDescent="0.25">
      <c r="A2288" t="s">
        <v>38</v>
      </c>
      <c r="B2288" t="str">
        <f>LEFT(Tabla1[[#This Row],[Organización compras]],2)</f>
        <v>CL</v>
      </c>
      <c r="C2288" t="s">
        <v>339</v>
      </c>
      <c r="D2288">
        <v>911</v>
      </c>
      <c r="E2288" t="str">
        <f>VLOOKUP(Tabla1[[#This Row],[Grupo de compras]],'Grupo compras'!$A$1:$B$115,2,FALSE)</f>
        <v>Corp A. Finanzas</v>
      </c>
      <c r="F2288" t="s">
        <v>6428</v>
      </c>
      <c r="G2288" t="str">
        <f>LEFT(Tabla1[[#This Row],[Solicitud de pedido]],2)</f>
        <v>12</v>
      </c>
      <c r="H2288" t="s">
        <v>6429</v>
      </c>
      <c r="I2288" t="s">
        <v>88</v>
      </c>
      <c r="J2288" t="s">
        <v>6430</v>
      </c>
      <c r="K2288" t="s">
        <v>6431</v>
      </c>
      <c r="L2288" s="1">
        <v>46084</v>
      </c>
      <c r="M2288" t="s">
        <v>74</v>
      </c>
      <c r="N2288" t="s">
        <v>1</v>
      </c>
      <c r="O2288" t="s">
        <v>0</v>
      </c>
      <c r="P2288" t="s">
        <v>6432</v>
      </c>
      <c r="Q2288" t="s">
        <v>6433</v>
      </c>
      <c r="R2288" s="2">
        <v>596265</v>
      </c>
      <c r="S2288" s="37">
        <f>Tabla1[[#This Row],[Valor total]]/'T.C.'!$B$3</f>
        <v>643.96336656118717</v>
      </c>
      <c r="T2288" t="s">
        <v>6</v>
      </c>
      <c r="U2288" t="s">
        <v>3</v>
      </c>
    </row>
    <row r="2289" spans="1:21" x14ac:dyDescent="0.25">
      <c r="A2289" t="s">
        <v>373</v>
      </c>
      <c r="B2289" t="str">
        <f>LEFT(Tabla1[[#This Row],[Organización compras]],2)</f>
        <v>PE</v>
      </c>
      <c r="C2289" t="s">
        <v>340</v>
      </c>
      <c r="D2289">
        <v>813</v>
      </c>
      <c r="E2289" t="str">
        <f>VLOOKUP(Tabla1[[#This Row],[Grupo de compras]],'Grupo compras'!$A$1:$B$115,2,FALSE)</f>
        <v>PE Gcia Ops</v>
      </c>
      <c r="F2289" t="s">
        <v>6434</v>
      </c>
      <c r="G2289" t="str">
        <f>LEFT(Tabla1[[#This Row],[Solicitud de pedido]],2)</f>
        <v>12</v>
      </c>
      <c r="H2289" t="s">
        <v>6435</v>
      </c>
      <c r="I2289" t="s">
        <v>88</v>
      </c>
      <c r="J2289" t="s">
        <v>6436</v>
      </c>
      <c r="K2289" t="s">
        <v>6437</v>
      </c>
      <c r="L2289" s="1">
        <v>46065</v>
      </c>
      <c r="M2289" t="s">
        <v>6434</v>
      </c>
      <c r="N2289" t="s">
        <v>1</v>
      </c>
      <c r="O2289" t="s">
        <v>0</v>
      </c>
      <c r="P2289" t="s">
        <v>6237</v>
      </c>
      <c r="Q2289" t="s">
        <v>6238</v>
      </c>
      <c r="R2289" s="2">
        <v>2220.34</v>
      </c>
      <c r="S2289" s="37">
        <f>Tabla1[[#This Row],[Valor total]]/'T.C.'!$B$2</f>
        <v>643.57681159420292</v>
      </c>
      <c r="T2289" t="s">
        <v>2</v>
      </c>
      <c r="U2289" t="s">
        <v>3</v>
      </c>
    </row>
    <row r="2290" spans="1:21" x14ac:dyDescent="0.25">
      <c r="A2290" t="s">
        <v>12</v>
      </c>
      <c r="B2290" t="str">
        <f>LEFT(Tabla1[[#This Row],[Organización compras]],2)</f>
        <v>PE</v>
      </c>
      <c r="C2290" t="s">
        <v>340</v>
      </c>
      <c r="D2290">
        <v>804</v>
      </c>
      <c r="E2290" t="str">
        <f>VLOOKUP(Tabla1[[#This Row],[Grupo de compras]],'Grupo compras'!$A$1:$B$115,2,FALSE)</f>
        <v>PE Marketing Mall</v>
      </c>
      <c r="F2290" t="s">
        <v>1158</v>
      </c>
      <c r="G2290" t="str">
        <f>LEFT(Tabla1[[#This Row],[Solicitud de pedido]],2)</f>
        <v>12</v>
      </c>
      <c r="H2290" t="s">
        <v>6438</v>
      </c>
      <c r="I2290" t="s">
        <v>88</v>
      </c>
      <c r="J2290" t="s">
        <v>6439</v>
      </c>
      <c r="K2290" t="s">
        <v>6440</v>
      </c>
      <c r="L2290" s="1">
        <v>46043</v>
      </c>
      <c r="M2290" t="s">
        <v>14</v>
      </c>
      <c r="N2290" t="s">
        <v>1</v>
      </c>
      <c r="O2290" t="s">
        <v>67</v>
      </c>
      <c r="P2290" t="s">
        <v>2089</v>
      </c>
      <c r="Q2290" t="s">
        <v>2090</v>
      </c>
      <c r="R2290" s="2">
        <v>2220</v>
      </c>
      <c r="S2290" s="37">
        <f>Tabla1[[#This Row],[Valor total]]/'T.C.'!$B$2</f>
        <v>643.47826086956513</v>
      </c>
      <c r="T2290" t="s">
        <v>2</v>
      </c>
      <c r="U2290" t="s">
        <v>3</v>
      </c>
    </row>
    <row r="2291" spans="1:21" x14ac:dyDescent="0.25">
      <c r="A2291" t="s">
        <v>53</v>
      </c>
      <c r="B2291" t="str">
        <f>LEFT(Tabla1[[#This Row],[Organización compras]],2)</f>
        <v>CO</v>
      </c>
      <c r="C2291" t="s">
        <v>338</v>
      </c>
      <c r="D2291">
        <v>702</v>
      </c>
      <c r="E2291" t="str">
        <f>VLOOKUP(Tabla1[[#This Row],[Grupo de compras]],'Grupo compras'!$A$1:$B$115,2,FALSE)</f>
        <v>CO Ops Mall</v>
      </c>
      <c r="F2291" t="s">
        <v>54</v>
      </c>
      <c r="H2291" t="s">
        <v>11994</v>
      </c>
      <c r="I2291" t="s">
        <v>88</v>
      </c>
      <c r="J2291" t="s">
        <v>11995</v>
      </c>
      <c r="K2291" t="s">
        <v>11996</v>
      </c>
      <c r="L2291" s="1">
        <v>46094</v>
      </c>
      <c r="M2291" t="s">
        <v>55</v>
      </c>
      <c r="N2291" t="s">
        <v>1</v>
      </c>
      <c r="O2291" t="s">
        <v>0</v>
      </c>
      <c r="P2291" t="s">
        <v>8839</v>
      </c>
      <c r="Q2291" t="s">
        <v>8840</v>
      </c>
      <c r="R2291" s="2">
        <v>2366000</v>
      </c>
      <c r="S2291" s="37">
        <f>Tabla1[[#This Row],[Valor total]]/'T.C.'!$B$5</f>
        <v>643.28439369222406</v>
      </c>
      <c r="T2291" t="s">
        <v>18</v>
      </c>
      <c r="U2291" t="s">
        <v>3</v>
      </c>
    </row>
    <row r="2292" spans="1:21" x14ac:dyDescent="0.25">
      <c r="A2292" t="s">
        <v>17</v>
      </c>
      <c r="B2292" t="str">
        <f>LEFT(Tabla1[[#This Row],[Organización compras]],2)</f>
        <v>CO</v>
      </c>
      <c r="C2292" t="s">
        <v>338</v>
      </c>
      <c r="D2292">
        <v>711</v>
      </c>
      <c r="E2292" t="str">
        <f>VLOOKUP(Tabla1[[#This Row],[Grupo de compras]],'Grupo compras'!$A$1:$B$115,2,FALSE)</f>
        <v>CO A.Finanzas</v>
      </c>
      <c r="F2292" t="s">
        <v>4709</v>
      </c>
      <c r="G2292" t="str">
        <f>LEFT(Tabla1[[#This Row],[Solicitud de pedido]],2)</f>
        <v>12</v>
      </c>
      <c r="H2292" t="s">
        <v>6441</v>
      </c>
      <c r="I2292" t="s">
        <v>99</v>
      </c>
      <c r="J2292" t="s">
        <v>6442</v>
      </c>
      <c r="K2292" t="s">
        <v>6443</v>
      </c>
      <c r="L2292" s="1">
        <v>46086</v>
      </c>
      <c r="M2292" t="s">
        <v>4713</v>
      </c>
      <c r="N2292" t="s">
        <v>1</v>
      </c>
      <c r="O2292" t="s">
        <v>0</v>
      </c>
      <c r="P2292" t="s">
        <v>5894</v>
      </c>
      <c r="Q2292" t="s">
        <v>5895</v>
      </c>
      <c r="R2292" s="2">
        <v>2360388</v>
      </c>
      <c r="S2292" s="37">
        <f>Tabla1[[#This Row],[Valor total]]/'T.C.'!$B$5</f>
        <v>641.75856443719408</v>
      </c>
      <c r="T2292" t="s">
        <v>18</v>
      </c>
      <c r="U2292" t="s">
        <v>3</v>
      </c>
    </row>
    <row r="2293" spans="1:21" x14ac:dyDescent="0.25">
      <c r="A2293" t="s">
        <v>3346</v>
      </c>
      <c r="B2293" t="str">
        <f>LEFT(Tabla1[[#This Row],[Organización compras]],2)</f>
        <v>PE</v>
      </c>
      <c r="C2293" t="s">
        <v>681</v>
      </c>
      <c r="D2293">
        <v>802</v>
      </c>
      <c r="E2293" t="str">
        <f>VLOOKUP(Tabla1[[#This Row],[Grupo de compras]],'Grupo compras'!$A$1:$B$115,2,FALSE)</f>
        <v>PE Ops Mall</v>
      </c>
      <c r="F2293" t="s">
        <v>3376</v>
      </c>
      <c r="G2293" t="str">
        <f>LEFT(Tabla1[[#This Row],[Solicitud de pedido]],2)</f>
        <v>12</v>
      </c>
      <c r="H2293" t="s">
        <v>6444</v>
      </c>
      <c r="I2293" t="s">
        <v>88</v>
      </c>
      <c r="J2293" t="s">
        <v>6445</v>
      </c>
      <c r="K2293" t="s">
        <v>6446</v>
      </c>
      <c r="L2293" s="1">
        <v>46072</v>
      </c>
      <c r="M2293" t="s">
        <v>3376</v>
      </c>
      <c r="N2293" t="s">
        <v>1</v>
      </c>
      <c r="O2293" t="s">
        <v>0</v>
      </c>
      <c r="P2293" t="s">
        <v>825</v>
      </c>
      <c r="Q2293" t="s">
        <v>826</v>
      </c>
      <c r="R2293" s="2">
        <v>2206.4</v>
      </c>
      <c r="S2293" s="37">
        <f>Tabla1[[#This Row],[Valor total]]/'T.C.'!$B$2</f>
        <v>639.536231884058</v>
      </c>
      <c r="T2293" t="s">
        <v>2</v>
      </c>
      <c r="U2293" t="s">
        <v>3</v>
      </c>
    </row>
    <row r="2294" spans="1:21" x14ac:dyDescent="0.25">
      <c r="A2294" t="s">
        <v>380</v>
      </c>
      <c r="B2294" t="str">
        <f>LEFT(Tabla1[[#This Row],[Organización compras]],2)</f>
        <v>PE</v>
      </c>
      <c r="C2294" t="s">
        <v>340</v>
      </c>
      <c r="D2294">
        <v>802</v>
      </c>
      <c r="E2294" t="str">
        <f>VLOOKUP(Tabla1[[#This Row],[Grupo de compras]],'Grupo compras'!$A$1:$B$115,2,FALSE)</f>
        <v>PE Ops Mall</v>
      </c>
      <c r="F2294" t="s">
        <v>6447</v>
      </c>
      <c r="G2294" t="str">
        <f>LEFT(Tabla1[[#This Row],[Solicitud de pedido]],2)</f>
        <v>12</v>
      </c>
      <c r="H2294" t="s">
        <v>6448</v>
      </c>
      <c r="I2294" t="s">
        <v>88</v>
      </c>
      <c r="J2294" t="s">
        <v>6449</v>
      </c>
      <c r="K2294" t="s">
        <v>5002</v>
      </c>
      <c r="L2294" s="1">
        <v>46065</v>
      </c>
      <c r="M2294" t="s">
        <v>4224</v>
      </c>
      <c r="N2294" t="s">
        <v>1</v>
      </c>
      <c r="O2294" t="s">
        <v>0</v>
      </c>
      <c r="P2294" t="s">
        <v>3337</v>
      </c>
      <c r="Q2294" t="s">
        <v>3338</v>
      </c>
      <c r="R2294" s="2">
        <v>2204.58</v>
      </c>
      <c r="S2294" s="37">
        <f>Tabla1[[#This Row],[Valor total]]/'T.C.'!$B$2</f>
        <v>639.00869565217386</v>
      </c>
      <c r="T2294" t="s">
        <v>2</v>
      </c>
      <c r="U2294" t="s">
        <v>3</v>
      </c>
    </row>
    <row r="2295" spans="1:21" x14ac:dyDescent="0.25">
      <c r="A2295" t="s">
        <v>380</v>
      </c>
      <c r="B2295" t="str">
        <f>LEFT(Tabla1[[#This Row],[Organización compras]],2)</f>
        <v>PE</v>
      </c>
      <c r="C2295" t="s">
        <v>340</v>
      </c>
      <c r="D2295">
        <v>802</v>
      </c>
      <c r="E2295" t="str">
        <f>VLOOKUP(Tabla1[[#This Row],[Grupo de compras]],'Grupo compras'!$A$1:$B$115,2,FALSE)</f>
        <v>PE Ops Mall</v>
      </c>
      <c r="F2295" t="s">
        <v>4224</v>
      </c>
      <c r="G2295" t="str">
        <f>LEFT(Tabla1[[#This Row],[Solicitud de pedido]],2)</f>
        <v>12</v>
      </c>
      <c r="H2295" t="s">
        <v>6450</v>
      </c>
      <c r="I2295" t="s">
        <v>88</v>
      </c>
      <c r="J2295" t="s">
        <v>6451</v>
      </c>
      <c r="K2295" t="s">
        <v>5376</v>
      </c>
      <c r="L2295" s="1">
        <v>46065</v>
      </c>
      <c r="M2295" t="s">
        <v>4224</v>
      </c>
      <c r="N2295" t="s">
        <v>1</v>
      </c>
      <c r="O2295" t="s">
        <v>0</v>
      </c>
      <c r="P2295" t="s">
        <v>3337</v>
      </c>
      <c r="Q2295" t="s">
        <v>3338</v>
      </c>
      <c r="R2295" s="2">
        <v>2204.5700000000002</v>
      </c>
      <c r="S2295" s="37">
        <f>Tabla1[[#This Row],[Valor total]]/'T.C.'!$B$2</f>
        <v>639.00579710144928</v>
      </c>
      <c r="T2295" t="s">
        <v>2</v>
      </c>
      <c r="U2295" t="s">
        <v>3</v>
      </c>
    </row>
    <row r="2296" spans="1:21" x14ac:dyDescent="0.25">
      <c r="A2296" t="s">
        <v>19</v>
      </c>
      <c r="B2296" t="str">
        <f>LEFT(Tabla1[[#This Row],[Organización compras]],2)</f>
        <v>CL</v>
      </c>
      <c r="C2296" t="s">
        <v>339</v>
      </c>
      <c r="D2296">
        <v>602</v>
      </c>
      <c r="E2296" t="str">
        <f>VLOOKUP(Tabla1[[#This Row],[Grupo de compras]],'Grupo compras'!$A$1:$B$115,2,FALSE)</f>
        <v>CL Ops Mall</v>
      </c>
      <c r="F2296" t="s">
        <v>20</v>
      </c>
      <c r="G2296" t="str">
        <f>LEFT(Tabla1[[#This Row],[Solicitud de pedido]],2)</f>
        <v>12</v>
      </c>
      <c r="H2296" t="s">
        <v>6452</v>
      </c>
      <c r="I2296" t="s">
        <v>88</v>
      </c>
      <c r="J2296" t="s">
        <v>6453</v>
      </c>
      <c r="K2296" t="s">
        <v>6454</v>
      </c>
      <c r="L2296" s="1">
        <v>46072</v>
      </c>
      <c r="M2296" t="s">
        <v>3584</v>
      </c>
      <c r="N2296" t="s">
        <v>1</v>
      </c>
      <c r="O2296" t="s">
        <v>0</v>
      </c>
      <c r="P2296" t="s">
        <v>3585</v>
      </c>
      <c r="Q2296" t="s">
        <v>3586</v>
      </c>
      <c r="R2296" s="2">
        <v>591360</v>
      </c>
      <c r="S2296" s="37">
        <f>Tabla1[[#This Row],[Valor total]]/'T.C.'!$B$3</f>
        <v>638.66598986964459</v>
      </c>
      <c r="T2296" t="s">
        <v>6</v>
      </c>
      <c r="U2296" t="s">
        <v>3</v>
      </c>
    </row>
    <row r="2297" spans="1:21" x14ac:dyDescent="0.25">
      <c r="A2297" t="s">
        <v>377</v>
      </c>
      <c r="B2297" t="str">
        <f>LEFT(Tabla1[[#This Row],[Organización compras]],2)</f>
        <v>PE</v>
      </c>
      <c r="C2297" t="s">
        <v>340</v>
      </c>
      <c r="D2297">
        <v>802</v>
      </c>
      <c r="E2297" t="str">
        <f>VLOOKUP(Tabla1[[#This Row],[Grupo de compras]],'Grupo compras'!$A$1:$B$115,2,FALSE)</f>
        <v>PE Ops Mall</v>
      </c>
      <c r="F2297" t="s">
        <v>2774</v>
      </c>
      <c r="G2297" t="str">
        <f>LEFT(Tabla1[[#This Row],[Solicitud de pedido]],2)</f>
        <v>12</v>
      </c>
      <c r="H2297" t="s">
        <v>6455</v>
      </c>
      <c r="I2297" t="s">
        <v>88</v>
      </c>
      <c r="J2297" t="s">
        <v>6456</v>
      </c>
      <c r="K2297" t="s">
        <v>6457</v>
      </c>
      <c r="L2297" s="1">
        <v>46036</v>
      </c>
      <c r="M2297" t="s">
        <v>2774</v>
      </c>
      <c r="N2297" t="s">
        <v>1</v>
      </c>
      <c r="O2297" t="s">
        <v>0</v>
      </c>
      <c r="P2297" t="s">
        <v>5842</v>
      </c>
      <c r="Q2297" t="s">
        <v>5843</v>
      </c>
      <c r="R2297" s="2">
        <v>2200</v>
      </c>
      <c r="S2297" s="37">
        <f>Tabla1[[#This Row],[Valor total]]/'T.C.'!$B$2</f>
        <v>637.68115942028987</v>
      </c>
      <c r="T2297" t="s">
        <v>2</v>
      </c>
      <c r="U2297" t="s">
        <v>3</v>
      </c>
    </row>
    <row r="2298" spans="1:21" x14ac:dyDescent="0.25">
      <c r="A2298" t="s">
        <v>1079</v>
      </c>
      <c r="B2298" t="str">
        <f>LEFT(Tabla1[[#This Row],[Organización compras]],2)</f>
        <v>PE</v>
      </c>
      <c r="C2298" t="s">
        <v>681</v>
      </c>
      <c r="D2298">
        <v>802</v>
      </c>
      <c r="E2298" t="str">
        <f>VLOOKUP(Tabla1[[#This Row],[Grupo de compras]],'Grupo compras'!$A$1:$B$115,2,FALSE)</f>
        <v>PE Ops Mall</v>
      </c>
      <c r="F2298" t="s">
        <v>3394</v>
      </c>
      <c r="G2298" t="str">
        <f>LEFT(Tabla1[[#This Row],[Solicitud de pedido]],2)</f>
        <v>12</v>
      </c>
      <c r="H2298" t="s">
        <v>6458</v>
      </c>
      <c r="I2298" t="s">
        <v>88</v>
      </c>
      <c r="J2298" t="s">
        <v>6459</v>
      </c>
      <c r="K2298" t="s">
        <v>6460</v>
      </c>
      <c r="L2298" s="1">
        <v>46044</v>
      </c>
      <c r="M2298" t="s">
        <v>3398</v>
      </c>
      <c r="N2298" t="s">
        <v>1</v>
      </c>
      <c r="O2298" t="s">
        <v>0</v>
      </c>
      <c r="P2298" t="s">
        <v>4099</v>
      </c>
      <c r="Q2298" t="s">
        <v>4100</v>
      </c>
      <c r="R2298" s="2">
        <v>2200</v>
      </c>
      <c r="S2298" s="37">
        <f>Tabla1[[#This Row],[Valor total]]/'T.C.'!$B$2</f>
        <v>637.68115942028987</v>
      </c>
      <c r="T2298" t="s">
        <v>2</v>
      </c>
      <c r="U2298" t="s">
        <v>3</v>
      </c>
    </row>
    <row r="2299" spans="1:21" x14ac:dyDescent="0.25">
      <c r="A2299" t="s">
        <v>2101</v>
      </c>
      <c r="B2299" t="str">
        <f>LEFT(Tabla1[[#This Row],[Organización compras]],2)</f>
        <v>PE</v>
      </c>
      <c r="C2299" t="s">
        <v>681</v>
      </c>
      <c r="D2299">
        <v>802</v>
      </c>
      <c r="E2299" t="str">
        <f>VLOOKUP(Tabla1[[#This Row],[Grupo de compras]],'Grupo compras'!$A$1:$B$115,2,FALSE)</f>
        <v>PE Ops Mall</v>
      </c>
      <c r="F2299" t="s">
        <v>2803</v>
      </c>
      <c r="G2299" t="str">
        <f>LEFT(Tabla1[[#This Row],[Solicitud de pedido]],2)</f>
        <v>12</v>
      </c>
      <c r="H2299" t="s">
        <v>6461</v>
      </c>
      <c r="I2299" t="s">
        <v>88</v>
      </c>
      <c r="J2299" t="s">
        <v>6462</v>
      </c>
      <c r="K2299" t="s">
        <v>6463</v>
      </c>
      <c r="L2299" s="1">
        <v>46044</v>
      </c>
      <c r="M2299" t="s">
        <v>2803</v>
      </c>
      <c r="N2299" t="s">
        <v>1</v>
      </c>
      <c r="O2299" t="s">
        <v>0</v>
      </c>
      <c r="P2299" t="s">
        <v>2825</v>
      </c>
      <c r="Q2299" t="s">
        <v>2826</v>
      </c>
      <c r="R2299" s="2">
        <v>2200</v>
      </c>
      <c r="S2299" s="37">
        <f>Tabla1[[#This Row],[Valor total]]/'T.C.'!$B$2</f>
        <v>637.68115942028987</v>
      </c>
      <c r="T2299" t="s">
        <v>2</v>
      </c>
      <c r="U2299" t="s">
        <v>3</v>
      </c>
    </row>
    <row r="2300" spans="1:21" x14ac:dyDescent="0.25">
      <c r="A2300" t="s">
        <v>925</v>
      </c>
      <c r="B2300" t="str">
        <f>LEFT(Tabla1[[#This Row],[Organización compras]],2)</f>
        <v>PE</v>
      </c>
      <c r="C2300" t="s">
        <v>340</v>
      </c>
      <c r="D2300">
        <v>816</v>
      </c>
      <c r="E2300" t="str">
        <f>VLOOKUP(Tabla1[[#This Row],[Grupo de compras]],'Grupo compras'!$A$1:$B$115,2,FALSE)</f>
        <v>PE Sgcia Infra</v>
      </c>
      <c r="F2300" t="s">
        <v>37</v>
      </c>
      <c r="G2300" t="str">
        <f>LEFT(Tabla1[[#This Row],[Solicitud de pedido]],2)</f>
        <v>12</v>
      </c>
      <c r="H2300" t="s">
        <v>6464</v>
      </c>
      <c r="I2300" t="s">
        <v>88</v>
      </c>
      <c r="J2300" t="s">
        <v>6465</v>
      </c>
      <c r="K2300" t="s">
        <v>6466</v>
      </c>
      <c r="L2300" s="1">
        <v>46057</v>
      </c>
      <c r="M2300" t="s">
        <v>400</v>
      </c>
      <c r="N2300" t="s">
        <v>1</v>
      </c>
      <c r="O2300" t="s">
        <v>0</v>
      </c>
      <c r="P2300" t="s">
        <v>6467</v>
      </c>
      <c r="Q2300" t="s">
        <v>6468</v>
      </c>
      <c r="R2300" s="2">
        <v>2200</v>
      </c>
      <c r="S2300" s="37">
        <f>Tabla1[[#This Row],[Valor total]]/'T.C.'!$B$2</f>
        <v>637.68115942028987</v>
      </c>
      <c r="T2300" t="s">
        <v>2</v>
      </c>
      <c r="U2300" t="s">
        <v>3</v>
      </c>
    </row>
    <row r="2301" spans="1:21" x14ac:dyDescent="0.25">
      <c r="A2301" t="s">
        <v>377</v>
      </c>
      <c r="B2301" t="str">
        <f>LEFT(Tabla1[[#This Row],[Organización compras]],2)</f>
        <v>PE</v>
      </c>
      <c r="C2301" t="s">
        <v>340</v>
      </c>
      <c r="D2301">
        <v>802</v>
      </c>
      <c r="E2301" t="str">
        <f>VLOOKUP(Tabla1[[#This Row],[Grupo de compras]],'Grupo compras'!$A$1:$B$115,2,FALSE)</f>
        <v>PE Ops Mall</v>
      </c>
      <c r="F2301" t="s">
        <v>4586</v>
      </c>
      <c r="G2301" t="str">
        <f>LEFT(Tabla1[[#This Row],[Solicitud de pedido]],2)</f>
        <v>12</v>
      </c>
      <c r="H2301" t="s">
        <v>6469</v>
      </c>
      <c r="I2301" t="s">
        <v>88</v>
      </c>
      <c r="J2301" t="s">
        <v>6470</v>
      </c>
      <c r="K2301" t="s">
        <v>6471</v>
      </c>
      <c r="L2301" s="1">
        <v>46077</v>
      </c>
      <c r="M2301" t="s">
        <v>2774</v>
      </c>
      <c r="N2301" t="s">
        <v>1</v>
      </c>
      <c r="O2301" t="s">
        <v>0</v>
      </c>
      <c r="P2301" t="s">
        <v>1011</v>
      </c>
      <c r="Q2301" t="s">
        <v>1012</v>
      </c>
      <c r="R2301" s="2">
        <v>2200</v>
      </c>
      <c r="S2301" s="37">
        <f>Tabla1[[#This Row],[Valor total]]/'T.C.'!$B$2</f>
        <v>637.68115942028987</v>
      </c>
      <c r="T2301" t="s">
        <v>2</v>
      </c>
      <c r="U2301" t="s">
        <v>3</v>
      </c>
    </row>
    <row r="2302" spans="1:21" x14ac:dyDescent="0.25">
      <c r="A2302" t="s">
        <v>1498</v>
      </c>
      <c r="B2302" t="str">
        <f>LEFT(Tabla1[[#This Row],[Organización compras]],2)</f>
        <v>PE</v>
      </c>
      <c r="C2302" t="s">
        <v>340</v>
      </c>
      <c r="D2302">
        <v>803</v>
      </c>
      <c r="E2302" t="str">
        <f>VLOOKUP(Tabla1[[#This Row],[Grupo de compras]],'Grupo compras'!$A$1:$B$115,2,FALSE)</f>
        <v>PE Ops Out/Strips</v>
      </c>
      <c r="F2302" t="s">
        <v>926</v>
      </c>
      <c r="G2302" t="str">
        <f>LEFT(Tabla1[[#This Row],[Solicitud de pedido]],2)</f>
        <v>12</v>
      </c>
      <c r="H2302" t="s">
        <v>6472</v>
      </c>
      <c r="I2302" t="s">
        <v>88</v>
      </c>
      <c r="J2302" t="s">
        <v>6473</v>
      </c>
      <c r="K2302" t="s">
        <v>6474</v>
      </c>
      <c r="L2302" s="1">
        <v>46091</v>
      </c>
      <c r="M2302" t="s">
        <v>930</v>
      </c>
      <c r="N2302" t="s">
        <v>1</v>
      </c>
      <c r="O2302" t="s">
        <v>0</v>
      </c>
      <c r="P2302" t="s">
        <v>4384</v>
      </c>
      <c r="Q2302" t="s">
        <v>4385</v>
      </c>
      <c r="R2302" s="2">
        <v>2200</v>
      </c>
      <c r="S2302" s="37">
        <f>Tabla1[[#This Row],[Valor total]]/'T.C.'!$B$2</f>
        <v>637.68115942028987</v>
      </c>
      <c r="T2302" t="s">
        <v>2</v>
      </c>
      <c r="U2302" t="s">
        <v>3</v>
      </c>
    </row>
    <row r="2303" spans="1:21" x14ac:dyDescent="0.25">
      <c r="A2303" t="s">
        <v>1239</v>
      </c>
      <c r="B2303" t="str">
        <f>LEFT(Tabla1[[#This Row],[Organización compras]],2)</f>
        <v>PE</v>
      </c>
      <c r="C2303" t="s">
        <v>340</v>
      </c>
      <c r="D2303">
        <v>802</v>
      </c>
      <c r="E2303" t="str">
        <f>VLOOKUP(Tabla1[[#This Row],[Grupo de compras]],'Grupo compras'!$A$1:$B$115,2,FALSE)</f>
        <v>PE Ops Mall</v>
      </c>
      <c r="F2303" t="s">
        <v>3220</v>
      </c>
      <c r="G2303" t="str">
        <f>LEFT(Tabla1[[#This Row],[Solicitud de pedido]],2)</f>
        <v>12</v>
      </c>
      <c r="H2303" t="s">
        <v>6475</v>
      </c>
      <c r="I2303" t="s">
        <v>88</v>
      </c>
      <c r="J2303" t="s">
        <v>6476</v>
      </c>
      <c r="K2303" t="s">
        <v>6477</v>
      </c>
      <c r="L2303" s="1">
        <v>46043</v>
      </c>
      <c r="M2303" t="s">
        <v>3220</v>
      </c>
      <c r="N2303" t="s">
        <v>1</v>
      </c>
      <c r="O2303" t="s">
        <v>0</v>
      </c>
      <c r="P2303" t="s">
        <v>2807</v>
      </c>
      <c r="Q2303" t="s">
        <v>2808</v>
      </c>
      <c r="R2303" s="2">
        <v>2199.3000000000002</v>
      </c>
      <c r="S2303" s="37">
        <f>Tabla1[[#This Row],[Valor total]]/'T.C.'!$B$2</f>
        <v>637.47826086956525</v>
      </c>
      <c r="T2303" t="s">
        <v>2</v>
      </c>
      <c r="U2303" t="s">
        <v>3</v>
      </c>
    </row>
    <row r="2304" spans="1:21" x14ac:dyDescent="0.25">
      <c r="A2304" t="s">
        <v>19</v>
      </c>
      <c r="B2304" t="str">
        <f>LEFT(Tabla1[[#This Row],[Organización compras]],2)</f>
        <v>CL</v>
      </c>
      <c r="C2304" t="s">
        <v>339</v>
      </c>
      <c r="D2304">
        <v>602</v>
      </c>
      <c r="E2304" t="str">
        <f>VLOOKUP(Tabla1[[#This Row],[Grupo de compras]],'Grupo compras'!$A$1:$B$115,2,FALSE)</f>
        <v>CL Ops Mall</v>
      </c>
      <c r="F2304" t="s">
        <v>20</v>
      </c>
      <c r="G2304" t="str">
        <f>LEFT(Tabla1[[#This Row],[Solicitud de pedido]],2)</f>
        <v>12</v>
      </c>
      <c r="H2304" t="s">
        <v>6478</v>
      </c>
      <c r="I2304" t="s">
        <v>88</v>
      </c>
      <c r="J2304" t="s">
        <v>6479</v>
      </c>
      <c r="K2304" t="s">
        <v>6480</v>
      </c>
      <c r="L2304" s="1">
        <v>46034</v>
      </c>
      <c r="M2304" t="s">
        <v>21</v>
      </c>
      <c r="N2304" t="s">
        <v>1</v>
      </c>
      <c r="O2304" t="s">
        <v>0</v>
      </c>
      <c r="P2304" t="s">
        <v>22</v>
      </c>
      <c r="Q2304" t="s">
        <v>23</v>
      </c>
      <c r="R2304" s="2">
        <v>590000</v>
      </c>
      <c r="S2304" s="37">
        <f>Tabla1[[#This Row],[Valor total]]/'T.C.'!$B$3</f>
        <v>637.19719633233615</v>
      </c>
      <c r="T2304" t="s">
        <v>6</v>
      </c>
      <c r="U2304" t="s">
        <v>3</v>
      </c>
    </row>
    <row r="2305" spans="1:21" x14ac:dyDescent="0.25">
      <c r="A2305" t="s">
        <v>377</v>
      </c>
      <c r="B2305" t="str">
        <f>LEFT(Tabla1[[#This Row],[Organización compras]],2)</f>
        <v>PE</v>
      </c>
      <c r="C2305" t="s">
        <v>340</v>
      </c>
      <c r="D2305">
        <v>802</v>
      </c>
      <c r="E2305" t="str">
        <f>VLOOKUP(Tabla1[[#This Row],[Grupo de compras]],'Grupo compras'!$A$1:$B$115,2,FALSE)</f>
        <v>PE Ops Mall</v>
      </c>
      <c r="F2305" t="s">
        <v>2881</v>
      </c>
      <c r="G2305" t="str">
        <f>LEFT(Tabla1[[#This Row],[Solicitud de pedido]],2)</f>
        <v>12</v>
      </c>
      <c r="H2305" t="s">
        <v>6481</v>
      </c>
      <c r="I2305" t="s">
        <v>88</v>
      </c>
      <c r="J2305" t="s">
        <v>6482</v>
      </c>
      <c r="K2305" t="s">
        <v>6483</v>
      </c>
      <c r="L2305" s="1">
        <v>46064</v>
      </c>
      <c r="M2305" t="s">
        <v>1340</v>
      </c>
      <c r="N2305" t="s">
        <v>1</v>
      </c>
      <c r="O2305" t="s">
        <v>0</v>
      </c>
      <c r="P2305" t="s">
        <v>1011</v>
      </c>
      <c r="Q2305" t="s">
        <v>1012</v>
      </c>
      <c r="R2305" s="2">
        <v>2197</v>
      </c>
      <c r="S2305" s="37">
        <f>Tabla1[[#This Row],[Valor total]]/'T.C.'!$B$2</f>
        <v>636.8115942028985</v>
      </c>
      <c r="T2305" t="s">
        <v>2</v>
      </c>
      <c r="U2305" t="s">
        <v>3</v>
      </c>
    </row>
    <row r="2306" spans="1:21" x14ac:dyDescent="0.25">
      <c r="A2306" t="s">
        <v>12</v>
      </c>
      <c r="B2306" t="str">
        <f>LEFT(Tabla1[[#This Row],[Organización compras]],2)</f>
        <v>PE</v>
      </c>
      <c r="C2306" t="s">
        <v>340</v>
      </c>
      <c r="D2306">
        <v>802</v>
      </c>
      <c r="E2306" t="str">
        <f>VLOOKUP(Tabla1[[#This Row],[Grupo de compras]],'Grupo compras'!$A$1:$B$115,2,FALSE)</f>
        <v>PE Ops Mall</v>
      </c>
      <c r="F2306" t="s">
        <v>360</v>
      </c>
      <c r="G2306" t="str">
        <f>LEFT(Tabla1[[#This Row],[Solicitud de pedido]],2)</f>
        <v>12</v>
      </c>
      <c r="H2306" t="s">
        <v>6484</v>
      </c>
      <c r="I2306" t="s">
        <v>88</v>
      </c>
      <c r="J2306" t="s">
        <v>6485</v>
      </c>
      <c r="K2306" t="s">
        <v>6486</v>
      </c>
      <c r="L2306" s="1">
        <v>46072</v>
      </c>
      <c r="M2306" t="s">
        <v>14</v>
      </c>
      <c r="N2306" t="s">
        <v>1</v>
      </c>
      <c r="O2306" t="s">
        <v>0</v>
      </c>
      <c r="P2306" t="s">
        <v>1011</v>
      </c>
      <c r="Q2306" t="s">
        <v>1012</v>
      </c>
      <c r="R2306" s="2">
        <v>2194.5</v>
      </c>
      <c r="S2306" s="37">
        <f>Tabla1[[#This Row],[Valor total]]/'T.C.'!$B$2</f>
        <v>636.08695652173913</v>
      </c>
      <c r="T2306" t="s">
        <v>2</v>
      </c>
      <c r="U2306" t="s">
        <v>3</v>
      </c>
    </row>
    <row r="2307" spans="1:21" x14ac:dyDescent="0.25">
      <c r="A2307" t="s">
        <v>75</v>
      </c>
      <c r="B2307" t="str">
        <f>LEFT(Tabla1[[#This Row],[Organización compras]],2)</f>
        <v>CO</v>
      </c>
      <c r="C2307" t="s">
        <v>338</v>
      </c>
      <c r="D2307">
        <v>702</v>
      </c>
      <c r="E2307" t="str">
        <f>VLOOKUP(Tabla1[[#This Row],[Grupo de compras]],'Grupo compras'!$A$1:$B$115,2,FALSE)</f>
        <v>CO Ops Mall</v>
      </c>
      <c r="F2307" t="s">
        <v>92</v>
      </c>
      <c r="G2307" t="str">
        <f>LEFT(Tabla1[[#This Row],[Solicitud de pedido]],2)</f>
        <v>12</v>
      </c>
      <c r="H2307" t="s">
        <v>6487</v>
      </c>
      <c r="I2307" t="s">
        <v>88</v>
      </c>
      <c r="J2307" t="s">
        <v>6488</v>
      </c>
      <c r="K2307" t="s">
        <v>6489</v>
      </c>
      <c r="L2307" s="1">
        <v>46073</v>
      </c>
      <c r="M2307" t="s">
        <v>93</v>
      </c>
      <c r="N2307" t="s">
        <v>1</v>
      </c>
      <c r="O2307" t="s">
        <v>0</v>
      </c>
      <c r="P2307" t="s">
        <v>33</v>
      </c>
      <c r="Q2307" t="s">
        <v>34</v>
      </c>
      <c r="R2307" s="2">
        <v>2336087</v>
      </c>
      <c r="S2307" s="37">
        <f>Tabla1[[#This Row],[Valor total]]/'T.C.'!$B$5</f>
        <v>635.15144100054374</v>
      </c>
      <c r="T2307" t="s">
        <v>18</v>
      </c>
      <c r="U2307" t="s">
        <v>3</v>
      </c>
    </row>
    <row r="2308" spans="1:21" x14ac:dyDescent="0.25">
      <c r="A2308" t="s">
        <v>369</v>
      </c>
      <c r="B2308" t="str">
        <f>LEFT(Tabla1[[#This Row],[Organización compras]],2)</f>
        <v>PE</v>
      </c>
      <c r="C2308" t="s">
        <v>681</v>
      </c>
      <c r="D2308">
        <v>802</v>
      </c>
      <c r="E2308" t="str">
        <f>VLOOKUP(Tabla1[[#This Row],[Grupo de compras]],'Grupo compras'!$A$1:$B$115,2,FALSE)</f>
        <v>PE Ops Mall</v>
      </c>
      <c r="F2308" t="s">
        <v>370</v>
      </c>
      <c r="H2308" t="s">
        <v>12634</v>
      </c>
      <c r="I2308" t="s">
        <v>88</v>
      </c>
      <c r="J2308" t="s">
        <v>12635</v>
      </c>
      <c r="K2308" t="s">
        <v>12636</v>
      </c>
      <c r="L2308" s="1">
        <v>46098</v>
      </c>
      <c r="M2308" t="s">
        <v>370</v>
      </c>
      <c r="N2308" t="s">
        <v>1</v>
      </c>
      <c r="O2308" t="s">
        <v>0</v>
      </c>
      <c r="P2308" t="s">
        <v>1011</v>
      </c>
      <c r="Q2308" t="s">
        <v>1012</v>
      </c>
      <c r="R2308" s="2">
        <v>2188</v>
      </c>
      <c r="S2308" s="37">
        <f>Tabla1[[#This Row],[Valor total]]/'T.C.'!$B$2</f>
        <v>634.20289855072463</v>
      </c>
      <c r="T2308" t="s">
        <v>2</v>
      </c>
      <c r="U2308" t="s">
        <v>3</v>
      </c>
    </row>
    <row r="2309" spans="1:21" x14ac:dyDescent="0.25">
      <c r="A2309" t="s">
        <v>4</v>
      </c>
      <c r="B2309" t="str">
        <f>LEFT(Tabla1[[#This Row],[Organización compras]],2)</f>
        <v>CL</v>
      </c>
      <c r="C2309" t="s">
        <v>339</v>
      </c>
      <c r="D2309">
        <v>604</v>
      </c>
      <c r="E2309" t="str">
        <f>VLOOKUP(Tabla1[[#This Row],[Grupo de compras]],'Grupo compras'!$A$1:$B$115,2,FALSE)</f>
        <v>CL Marketing Mall</v>
      </c>
      <c r="F2309" t="s">
        <v>4929</v>
      </c>
      <c r="G2309" t="str">
        <f>LEFT(Tabla1[[#This Row],[Solicitud de pedido]],2)</f>
        <v>12</v>
      </c>
      <c r="H2309" t="s">
        <v>6490</v>
      </c>
      <c r="I2309" t="s">
        <v>88</v>
      </c>
      <c r="J2309" t="s">
        <v>6491</v>
      </c>
      <c r="K2309" t="s">
        <v>6492</v>
      </c>
      <c r="L2309" s="1">
        <v>46031</v>
      </c>
      <c r="M2309" t="s">
        <v>4929</v>
      </c>
      <c r="N2309" t="s">
        <v>1</v>
      </c>
      <c r="O2309" t="s">
        <v>0</v>
      </c>
      <c r="P2309" t="s">
        <v>1388</v>
      </c>
      <c r="Q2309" t="s">
        <v>1389</v>
      </c>
      <c r="R2309" s="2">
        <v>586200</v>
      </c>
      <c r="S2309" s="37">
        <f>Tabla1[[#This Row],[Valor total]]/'T.C.'!$B$3</f>
        <v>633.09321438985671</v>
      </c>
      <c r="T2309" t="s">
        <v>6</v>
      </c>
      <c r="U2309" t="s">
        <v>3</v>
      </c>
    </row>
    <row r="2310" spans="1:21" x14ac:dyDescent="0.25">
      <c r="A2310" t="s">
        <v>717</v>
      </c>
      <c r="B2310" t="str">
        <f>LEFT(Tabla1[[#This Row],[Organización compras]],2)</f>
        <v>PE</v>
      </c>
      <c r="C2310" t="s">
        <v>340</v>
      </c>
      <c r="D2310">
        <v>801</v>
      </c>
      <c r="E2310" t="str">
        <f>VLOOKUP(Tabla1[[#This Row],[Grupo de compras]],'Grupo compras'!$A$1:$B$115,2,FALSE)</f>
        <v>PE Center Manager</v>
      </c>
      <c r="F2310" t="s">
        <v>1233</v>
      </c>
      <c r="G2310" t="str">
        <f>LEFT(Tabla1[[#This Row],[Solicitud de pedido]],2)</f>
        <v>12</v>
      </c>
      <c r="H2310" t="s">
        <v>6493</v>
      </c>
      <c r="I2310" t="s">
        <v>88</v>
      </c>
      <c r="J2310" t="s">
        <v>6494</v>
      </c>
      <c r="K2310" t="s">
        <v>6495</v>
      </c>
      <c r="L2310" s="1">
        <v>46049</v>
      </c>
      <c r="M2310" t="s">
        <v>819</v>
      </c>
      <c r="N2310" t="s">
        <v>1</v>
      </c>
      <c r="O2310" t="s">
        <v>0</v>
      </c>
      <c r="P2310" t="s">
        <v>2181</v>
      </c>
      <c r="Q2310" t="s">
        <v>2182</v>
      </c>
      <c r="R2310" s="2">
        <v>2180</v>
      </c>
      <c r="S2310" s="37">
        <f>Tabla1[[#This Row],[Valor total]]/'T.C.'!$B$2</f>
        <v>631.8840579710145</v>
      </c>
      <c r="T2310" t="s">
        <v>2</v>
      </c>
      <c r="U2310" t="s">
        <v>3</v>
      </c>
    </row>
    <row r="2311" spans="1:21" x14ac:dyDescent="0.25">
      <c r="A2311" t="s">
        <v>7</v>
      </c>
      <c r="B2311" t="str">
        <f>LEFT(Tabla1[[#This Row],[Organización compras]],2)</f>
        <v>CL</v>
      </c>
      <c r="C2311" t="s">
        <v>339</v>
      </c>
      <c r="D2311">
        <v>626</v>
      </c>
      <c r="E2311" t="str">
        <f>VLOOKUP(Tabla1[[#This Row],[Grupo de compras]],'Grupo compras'!$A$1:$B$115,2,FALSE)</f>
        <v>CL Proyectos 3</v>
      </c>
      <c r="F2311" t="s">
        <v>70</v>
      </c>
      <c r="G2311" t="str">
        <f>LEFT(Tabla1[[#This Row],[Solicitud de pedido]],2)</f>
        <v>12</v>
      </c>
      <c r="H2311" t="s">
        <v>6496</v>
      </c>
      <c r="I2311" t="s">
        <v>88</v>
      </c>
      <c r="J2311" t="s">
        <v>6497</v>
      </c>
      <c r="K2311" t="s">
        <v>6498</v>
      </c>
      <c r="L2311" s="1">
        <v>46042</v>
      </c>
      <c r="M2311" t="s">
        <v>26</v>
      </c>
      <c r="N2311" t="s">
        <v>1</v>
      </c>
      <c r="O2311" t="s">
        <v>0</v>
      </c>
      <c r="P2311" t="s">
        <v>4193</v>
      </c>
      <c r="Q2311" t="s">
        <v>4194</v>
      </c>
      <c r="R2311" s="2">
        <v>585000</v>
      </c>
      <c r="S2311" s="37">
        <f>Tabla1[[#This Row],[Valor total]]/'T.C.'!$B$3</f>
        <v>631.79722009223167</v>
      </c>
      <c r="T2311" t="s">
        <v>6</v>
      </c>
      <c r="U2311" t="s">
        <v>3</v>
      </c>
    </row>
    <row r="2312" spans="1:21" x14ac:dyDescent="0.25">
      <c r="A2312" t="s">
        <v>7</v>
      </c>
      <c r="B2312" t="str">
        <f>LEFT(Tabla1[[#This Row],[Organización compras]],2)</f>
        <v>CL</v>
      </c>
      <c r="C2312" t="s">
        <v>339</v>
      </c>
      <c r="D2312">
        <v>602</v>
      </c>
      <c r="E2312" t="str">
        <f>VLOOKUP(Tabla1[[#This Row],[Grupo de compras]],'Grupo compras'!$A$1:$B$115,2,FALSE)</f>
        <v>CL Ops Mall</v>
      </c>
      <c r="F2312" t="s">
        <v>869</v>
      </c>
      <c r="G2312" t="str">
        <f>LEFT(Tabla1[[#This Row],[Solicitud de pedido]],2)</f>
        <v>12</v>
      </c>
      <c r="H2312" t="s">
        <v>6499</v>
      </c>
      <c r="I2312" t="s">
        <v>88</v>
      </c>
      <c r="J2312" t="s">
        <v>6500</v>
      </c>
      <c r="K2312" t="s">
        <v>6501</v>
      </c>
      <c r="L2312" s="1">
        <v>46071</v>
      </c>
      <c r="M2312" t="s">
        <v>79</v>
      </c>
      <c r="N2312" t="s">
        <v>1</v>
      </c>
      <c r="O2312" t="s">
        <v>0</v>
      </c>
      <c r="P2312" t="s">
        <v>4193</v>
      </c>
      <c r="Q2312" t="s">
        <v>4194</v>
      </c>
      <c r="R2312" s="2">
        <v>585000</v>
      </c>
      <c r="S2312" s="37">
        <f>Tabla1[[#This Row],[Valor total]]/'T.C.'!$B$3</f>
        <v>631.79722009223167</v>
      </c>
      <c r="T2312" t="s">
        <v>6</v>
      </c>
      <c r="U2312" t="s">
        <v>3</v>
      </c>
    </row>
    <row r="2313" spans="1:21" x14ac:dyDescent="0.25">
      <c r="A2313" t="s">
        <v>75</v>
      </c>
      <c r="B2313" t="str">
        <f>LEFT(Tabla1[[#This Row],[Organización compras]],2)</f>
        <v>CO</v>
      </c>
      <c r="C2313" t="s">
        <v>338</v>
      </c>
      <c r="D2313">
        <v>702</v>
      </c>
      <c r="E2313" t="str">
        <f>VLOOKUP(Tabla1[[#This Row],[Grupo de compras]],'Grupo compras'!$A$1:$B$115,2,FALSE)</f>
        <v>CO Ops Mall</v>
      </c>
      <c r="F2313" t="s">
        <v>92</v>
      </c>
      <c r="G2313" t="str">
        <f>LEFT(Tabla1[[#This Row],[Solicitud de pedido]],2)</f>
        <v>12</v>
      </c>
      <c r="H2313" t="s">
        <v>6502</v>
      </c>
      <c r="I2313" t="s">
        <v>88</v>
      </c>
      <c r="J2313" t="s">
        <v>6503</v>
      </c>
      <c r="K2313" t="s">
        <v>6504</v>
      </c>
      <c r="L2313" s="1">
        <v>46028</v>
      </c>
      <c r="M2313" t="s">
        <v>93</v>
      </c>
      <c r="N2313" t="s">
        <v>1</v>
      </c>
      <c r="O2313" t="s">
        <v>0</v>
      </c>
      <c r="P2313" t="s">
        <v>6505</v>
      </c>
      <c r="Q2313" t="s">
        <v>6506</v>
      </c>
      <c r="R2313" s="2">
        <v>2320000</v>
      </c>
      <c r="S2313" s="37">
        <f>Tabla1[[#This Row],[Valor total]]/'T.C.'!$B$5</f>
        <v>630.77759651984775</v>
      </c>
      <c r="T2313" t="s">
        <v>18</v>
      </c>
      <c r="U2313" t="s">
        <v>3</v>
      </c>
    </row>
    <row r="2314" spans="1:21" x14ac:dyDescent="0.25">
      <c r="A2314" t="s">
        <v>64</v>
      </c>
      <c r="B2314" t="str">
        <f>LEFT(Tabla1[[#This Row],[Organización compras]],2)</f>
        <v>CO</v>
      </c>
      <c r="C2314" t="s">
        <v>338</v>
      </c>
      <c r="D2314">
        <v>702</v>
      </c>
      <c r="E2314" t="str">
        <f>VLOOKUP(Tabla1[[#This Row],[Grupo de compras]],'Grupo compras'!$A$1:$B$115,2,FALSE)</f>
        <v>CO Ops Mall</v>
      </c>
      <c r="F2314" t="s">
        <v>1091</v>
      </c>
      <c r="G2314" t="str">
        <f>LEFT(Tabla1[[#This Row],[Solicitud de pedido]],2)</f>
        <v>12</v>
      </c>
      <c r="H2314" t="s">
        <v>6507</v>
      </c>
      <c r="I2314" t="s">
        <v>88</v>
      </c>
      <c r="J2314" t="s">
        <v>6508</v>
      </c>
      <c r="K2314" t="s">
        <v>6509</v>
      </c>
      <c r="L2314" s="1">
        <v>46029</v>
      </c>
      <c r="M2314" t="s">
        <v>1095</v>
      </c>
      <c r="N2314" t="s">
        <v>1</v>
      </c>
      <c r="O2314" t="s">
        <v>0</v>
      </c>
      <c r="P2314" t="s">
        <v>6505</v>
      </c>
      <c r="Q2314" t="s">
        <v>6506</v>
      </c>
      <c r="R2314" s="2">
        <v>2320000</v>
      </c>
      <c r="S2314" s="37">
        <f>Tabla1[[#This Row],[Valor total]]/'T.C.'!$B$5</f>
        <v>630.77759651984775</v>
      </c>
      <c r="T2314" t="s">
        <v>18</v>
      </c>
      <c r="U2314" t="s">
        <v>3</v>
      </c>
    </row>
    <row r="2315" spans="1:21" x14ac:dyDescent="0.25">
      <c r="A2315" t="s">
        <v>75</v>
      </c>
      <c r="B2315" t="str">
        <f>LEFT(Tabla1[[#This Row],[Organización compras]],2)</f>
        <v>CO</v>
      </c>
      <c r="C2315" t="s">
        <v>338</v>
      </c>
      <c r="D2315">
        <v>704</v>
      </c>
      <c r="E2315" t="str">
        <f>VLOOKUP(Tabla1[[#This Row],[Grupo de compras]],'Grupo compras'!$A$1:$B$115,2,FALSE)</f>
        <v>CO Mktg Mall</v>
      </c>
      <c r="F2315" t="s">
        <v>745</v>
      </c>
      <c r="G2315" t="str">
        <f>LEFT(Tabla1[[#This Row],[Solicitud de pedido]],2)</f>
        <v>12</v>
      </c>
      <c r="H2315" t="s">
        <v>6510</v>
      </c>
      <c r="I2315" t="s">
        <v>88</v>
      </c>
      <c r="J2315" t="s">
        <v>6511</v>
      </c>
      <c r="K2315" t="s">
        <v>6512</v>
      </c>
      <c r="L2315" s="1">
        <v>46071</v>
      </c>
      <c r="M2315" t="s">
        <v>3700</v>
      </c>
      <c r="N2315" t="s">
        <v>1</v>
      </c>
      <c r="O2315" t="s">
        <v>67</v>
      </c>
      <c r="P2315" t="s">
        <v>3701</v>
      </c>
      <c r="Q2315" t="s">
        <v>3702</v>
      </c>
      <c r="R2315" s="2">
        <v>2320000</v>
      </c>
      <c r="S2315" s="37">
        <f>Tabla1[[#This Row],[Valor total]]/'T.C.'!$B$5</f>
        <v>630.77759651984775</v>
      </c>
      <c r="T2315" t="s">
        <v>18</v>
      </c>
      <c r="U2315" t="s">
        <v>3</v>
      </c>
    </row>
    <row r="2316" spans="1:21" x14ac:dyDescent="0.25">
      <c r="A2316" t="s">
        <v>50</v>
      </c>
      <c r="B2316" t="str">
        <f>LEFT(Tabla1[[#This Row],[Organización compras]],2)</f>
        <v>CL</v>
      </c>
      <c r="C2316" t="s">
        <v>339</v>
      </c>
      <c r="D2316">
        <v>604</v>
      </c>
      <c r="E2316" t="str">
        <f>VLOOKUP(Tabla1[[#This Row],[Grupo de compras]],'Grupo compras'!$A$1:$B$115,2,FALSE)</f>
        <v>CL Marketing Mall</v>
      </c>
      <c r="F2316" t="s">
        <v>60</v>
      </c>
      <c r="G2316" t="str">
        <f>LEFT(Tabla1[[#This Row],[Solicitud de pedido]],2)</f>
        <v>12</v>
      </c>
      <c r="H2316" t="s">
        <v>6513</v>
      </c>
      <c r="I2316" t="s">
        <v>88</v>
      </c>
      <c r="J2316" t="s">
        <v>6514</v>
      </c>
      <c r="K2316" t="s">
        <v>6515</v>
      </c>
      <c r="L2316" s="1">
        <v>46043</v>
      </c>
      <c r="M2316" t="s">
        <v>60</v>
      </c>
      <c r="N2316" t="s">
        <v>1</v>
      </c>
      <c r="O2316" t="s">
        <v>0</v>
      </c>
      <c r="P2316" t="s">
        <v>1388</v>
      </c>
      <c r="Q2316" t="s">
        <v>1389</v>
      </c>
      <c r="R2316" s="2">
        <v>583050</v>
      </c>
      <c r="S2316" s="37">
        <f>Tabla1[[#This Row],[Valor total]]/'T.C.'!$B$3</f>
        <v>629.69122935859082</v>
      </c>
      <c r="T2316" t="s">
        <v>6</v>
      </c>
      <c r="U2316" t="s">
        <v>3</v>
      </c>
    </row>
    <row r="2317" spans="1:21" x14ac:dyDescent="0.25">
      <c r="A2317" t="s">
        <v>7</v>
      </c>
      <c r="B2317" t="str">
        <f>LEFT(Tabla1[[#This Row],[Organización compras]],2)</f>
        <v>CL</v>
      </c>
      <c r="C2317" t="s">
        <v>339</v>
      </c>
      <c r="D2317">
        <v>602</v>
      </c>
      <c r="E2317" t="str">
        <f>VLOOKUP(Tabla1[[#This Row],[Grupo de compras]],'Grupo compras'!$A$1:$B$115,2,FALSE)</f>
        <v>CL Ops Mall</v>
      </c>
      <c r="F2317" t="s">
        <v>869</v>
      </c>
      <c r="G2317" t="str">
        <f>LEFT(Tabla1[[#This Row],[Solicitud de pedido]],2)</f>
        <v>12</v>
      </c>
      <c r="H2317" t="s">
        <v>6516</v>
      </c>
      <c r="I2317" t="s">
        <v>88</v>
      </c>
      <c r="J2317" t="s">
        <v>6517</v>
      </c>
      <c r="K2317" t="s">
        <v>6518</v>
      </c>
      <c r="L2317" s="1">
        <v>46062</v>
      </c>
      <c r="M2317" t="s">
        <v>79</v>
      </c>
      <c r="N2317" t="s">
        <v>1</v>
      </c>
      <c r="O2317" t="s">
        <v>0</v>
      </c>
      <c r="P2317" t="s">
        <v>6519</v>
      </c>
      <c r="Q2317" t="s">
        <v>6520</v>
      </c>
      <c r="R2317" s="2">
        <v>582974</v>
      </c>
      <c r="S2317" s="37">
        <f>Tabla1[[#This Row],[Valor total]]/'T.C.'!$B$3</f>
        <v>629.60914971974125</v>
      </c>
      <c r="T2317" t="s">
        <v>6</v>
      </c>
      <c r="U2317" t="s">
        <v>3</v>
      </c>
    </row>
    <row r="2318" spans="1:21" x14ac:dyDescent="0.25">
      <c r="A2318" t="s">
        <v>19</v>
      </c>
      <c r="B2318" t="str">
        <f>LEFT(Tabla1[[#This Row],[Organización compras]],2)</f>
        <v>CL</v>
      </c>
      <c r="C2318" t="s">
        <v>339</v>
      </c>
      <c r="D2318">
        <v>602</v>
      </c>
      <c r="E2318" t="str">
        <f>VLOOKUP(Tabla1[[#This Row],[Grupo de compras]],'Grupo compras'!$A$1:$B$115,2,FALSE)</f>
        <v>CL Ops Mall</v>
      </c>
      <c r="F2318" t="s">
        <v>2799</v>
      </c>
      <c r="G2318" t="str">
        <f>LEFT(Tabla1[[#This Row],[Solicitud de pedido]],2)</f>
        <v>12</v>
      </c>
      <c r="H2318" t="s">
        <v>6521</v>
      </c>
      <c r="I2318" t="s">
        <v>88</v>
      </c>
      <c r="J2318" t="s">
        <v>6522</v>
      </c>
      <c r="K2318" t="s">
        <v>6523</v>
      </c>
      <c r="L2318" s="1">
        <v>46034</v>
      </c>
      <c r="M2318" t="s">
        <v>82</v>
      </c>
      <c r="N2318" t="s">
        <v>1</v>
      </c>
      <c r="O2318" t="s">
        <v>0</v>
      </c>
      <c r="P2318" t="s">
        <v>109</v>
      </c>
      <c r="Q2318" t="s">
        <v>110</v>
      </c>
      <c r="R2318" s="2">
        <v>582615</v>
      </c>
      <c r="S2318" s="37">
        <f>Tabla1[[#This Row],[Valor total]]/'T.C.'!$B$3</f>
        <v>629.22143142570178</v>
      </c>
      <c r="T2318" t="s">
        <v>6</v>
      </c>
      <c r="U2318" t="s">
        <v>3</v>
      </c>
    </row>
    <row r="2319" spans="1:21" x14ac:dyDescent="0.25">
      <c r="A2319" t="s">
        <v>7</v>
      </c>
      <c r="B2319" t="str">
        <f>LEFT(Tabla1[[#This Row],[Organización compras]],2)</f>
        <v>CL</v>
      </c>
      <c r="C2319" t="s">
        <v>339</v>
      </c>
      <c r="D2319">
        <v>602</v>
      </c>
      <c r="E2319" t="str">
        <f>VLOOKUP(Tabla1[[#This Row],[Grupo de compras]],'Grupo compras'!$A$1:$B$115,2,FALSE)</f>
        <v>CL Ops Mall</v>
      </c>
      <c r="F2319" t="s">
        <v>4618</v>
      </c>
      <c r="G2319" t="str">
        <f>LEFT(Tabla1[[#This Row],[Solicitud de pedido]],2)</f>
        <v>12</v>
      </c>
      <c r="H2319" t="s">
        <v>6524</v>
      </c>
      <c r="I2319" t="s">
        <v>88</v>
      </c>
      <c r="J2319" t="s">
        <v>6525</v>
      </c>
      <c r="K2319" t="s">
        <v>6526</v>
      </c>
      <c r="L2319" s="1">
        <v>46034</v>
      </c>
      <c r="M2319" t="s">
        <v>79</v>
      </c>
      <c r="N2319" t="s">
        <v>1</v>
      </c>
      <c r="O2319" t="s">
        <v>0</v>
      </c>
      <c r="P2319" t="s">
        <v>97</v>
      </c>
      <c r="Q2319" t="s">
        <v>98</v>
      </c>
      <c r="R2319" s="2">
        <v>582000</v>
      </c>
      <c r="S2319" s="37">
        <f>Tabla1[[#This Row],[Valor total]]/'T.C.'!$B$3</f>
        <v>628.55723434816889</v>
      </c>
      <c r="T2319" t="s">
        <v>6</v>
      </c>
      <c r="U2319" t="s">
        <v>3</v>
      </c>
    </row>
    <row r="2320" spans="1:21" x14ac:dyDescent="0.25">
      <c r="A2320" t="s">
        <v>351</v>
      </c>
      <c r="B2320" t="str">
        <f>LEFT(Tabla1[[#This Row],[Organización compras]],2)</f>
        <v>CL</v>
      </c>
      <c r="C2320" t="s">
        <v>339</v>
      </c>
      <c r="D2320">
        <v>602</v>
      </c>
      <c r="E2320" t="str">
        <f>VLOOKUP(Tabla1[[#This Row],[Grupo de compras]],'Grupo compras'!$A$1:$B$115,2,FALSE)</f>
        <v>CL Ops Mall</v>
      </c>
      <c r="F2320" t="s">
        <v>2930</v>
      </c>
      <c r="G2320" t="str">
        <f>LEFT(Tabla1[[#This Row],[Solicitud de pedido]],2)</f>
        <v>12</v>
      </c>
      <c r="H2320" t="s">
        <v>6527</v>
      </c>
      <c r="I2320" t="s">
        <v>88</v>
      </c>
      <c r="J2320" t="s">
        <v>6528</v>
      </c>
      <c r="K2320" t="s">
        <v>6529</v>
      </c>
      <c r="L2320" s="1">
        <v>46049</v>
      </c>
      <c r="M2320" t="s">
        <v>15</v>
      </c>
      <c r="N2320" t="s">
        <v>1</v>
      </c>
      <c r="O2320" t="s">
        <v>0</v>
      </c>
      <c r="P2320" t="s">
        <v>6530</v>
      </c>
      <c r="Q2320" t="s">
        <v>6531</v>
      </c>
      <c r="R2320" s="2">
        <v>15.06</v>
      </c>
      <c r="S2320" s="37">
        <f>Tabla1[[#This Row],[Valor total]]/'T.C.'!$B$4</f>
        <v>627.5</v>
      </c>
      <c r="T2320" t="s">
        <v>11</v>
      </c>
      <c r="U2320" t="s">
        <v>3</v>
      </c>
    </row>
    <row r="2321" spans="1:21" x14ac:dyDescent="0.25">
      <c r="A2321" t="s">
        <v>351</v>
      </c>
      <c r="B2321" t="str">
        <f>LEFT(Tabla1[[#This Row],[Organización compras]],2)</f>
        <v>CL</v>
      </c>
      <c r="C2321" t="s">
        <v>339</v>
      </c>
      <c r="D2321">
        <v>602</v>
      </c>
      <c r="E2321" t="str">
        <f>VLOOKUP(Tabla1[[#This Row],[Grupo de compras]],'Grupo compras'!$A$1:$B$115,2,FALSE)</f>
        <v>CL Ops Mall</v>
      </c>
      <c r="F2321" t="s">
        <v>6532</v>
      </c>
      <c r="G2321" t="str">
        <f>LEFT(Tabla1[[#This Row],[Solicitud de pedido]],2)</f>
        <v>12</v>
      </c>
      <c r="H2321" t="s">
        <v>6533</v>
      </c>
      <c r="I2321" t="s">
        <v>88</v>
      </c>
      <c r="J2321" t="s">
        <v>6534</v>
      </c>
      <c r="K2321" t="s">
        <v>6535</v>
      </c>
      <c r="L2321" s="1">
        <v>46072</v>
      </c>
      <c r="M2321" t="s">
        <v>1054</v>
      </c>
      <c r="N2321" t="s">
        <v>1</v>
      </c>
      <c r="O2321" t="s">
        <v>0</v>
      </c>
      <c r="P2321" t="s">
        <v>6530</v>
      </c>
      <c r="Q2321" t="s">
        <v>6531</v>
      </c>
      <c r="R2321" s="2">
        <v>15.06</v>
      </c>
      <c r="S2321" s="37">
        <f>Tabla1[[#This Row],[Valor total]]/'T.C.'!$B$4</f>
        <v>627.5</v>
      </c>
      <c r="T2321" t="s">
        <v>11</v>
      </c>
      <c r="U2321" t="s">
        <v>3</v>
      </c>
    </row>
    <row r="2322" spans="1:21" x14ac:dyDescent="0.25">
      <c r="A2322" t="s">
        <v>50</v>
      </c>
      <c r="B2322" t="str">
        <f>LEFT(Tabla1[[#This Row],[Organización compras]],2)</f>
        <v>CL</v>
      </c>
      <c r="C2322" t="s">
        <v>339</v>
      </c>
      <c r="D2322">
        <v>601</v>
      </c>
      <c r="E2322" t="str">
        <f>VLOOKUP(Tabla1[[#This Row],[Grupo de compras]],'Grupo compras'!$A$1:$B$115,2,FALSE)</f>
        <v>CL Center Manager</v>
      </c>
      <c r="F2322" t="s">
        <v>5630</v>
      </c>
      <c r="G2322" t="str">
        <f>LEFT(Tabla1[[#This Row],[Solicitud de pedido]],2)</f>
        <v>12</v>
      </c>
      <c r="H2322" t="s">
        <v>6536</v>
      </c>
      <c r="I2322" t="s">
        <v>88</v>
      </c>
      <c r="J2322" t="s">
        <v>6537</v>
      </c>
      <c r="K2322" t="s">
        <v>6538</v>
      </c>
      <c r="L2322" s="1">
        <v>46058</v>
      </c>
      <c r="M2322" t="s">
        <v>5634</v>
      </c>
      <c r="N2322" t="s">
        <v>1</v>
      </c>
      <c r="O2322" t="s">
        <v>0</v>
      </c>
      <c r="P2322" t="s">
        <v>3510</v>
      </c>
      <c r="Q2322" t="s">
        <v>3511</v>
      </c>
      <c r="R2322" s="2">
        <v>580391</v>
      </c>
      <c r="S2322" s="37">
        <f>Tabla1[[#This Row],[Valor total]]/'T.C.'!$B$3</f>
        <v>626.8195219941033</v>
      </c>
      <c r="T2322" t="s">
        <v>6</v>
      </c>
      <c r="U2322" t="s">
        <v>3</v>
      </c>
    </row>
    <row r="2323" spans="1:21" x14ac:dyDescent="0.25">
      <c r="A2323" t="s">
        <v>12</v>
      </c>
      <c r="B2323" t="str">
        <f>LEFT(Tabla1[[#This Row],[Organización compras]],2)</f>
        <v>PE</v>
      </c>
      <c r="C2323" t="s">
        <v>340</v>
      </c>
      <c r="D2323">
        <v>802</v>
      </c>
      <c r="E2323" t="str">
        <f>VLOOKUP(Tabla1[[#This Row],[Grupo de compras]],'Grupo compras'!$A$1:$B$115,2,FALSE)</f>
        <v>PE Ops Mall</v>
      </c>
      <c r="F2323" t="s">
        <v>3023</v>
      </c>
      <c r="H2323" t="s">
        <v>12132</v>
      </c>
      <c r="I2323" t="s">
        <v>88</v>
      </c>
      <c r="J2323" t="s">
        <v>12133</v>
      </c>
      <c r="K2323" t="s">
        <v>12128</v>
      </c>
      <c r="L2323" s="1">
        <v>46094</v>
      </c>
      <c r="M2323" t="s">
        <v>14</v>
      </c>
      <c r="N2323" t="s">
        <v>1</v>
      </c>
      <c r="O2323" t="s">
        <v>0</v>
      </c>
      <c r="P2323" t="s">
        <v>1035</v>
      </c>
      <c r="Q2323" t="s">
        <v>1036</v>
      </c>
      <c r="R2323" s="2">
        <v>2162.21</v>
      </c>
      <c r="S2323" s="37">
        <f>Tabla1[[#This Row],[Valor total]]/'T.C.'!$B$2</f>
        <v>626.72753623188407</v>
      </c>
      <c r="T2323" t="s">
        <v>2</v>
      </c>
      <c r="U2323" t="s">
        <v>3</v>
      </c>
    </row>
    <row r="2324" spans="1:21" x14ac:dyDescent="0.25">
      <c r="A2324" t="s">
        <v>19</v>
      </c>
      <c r="B2324" t="str">
        <f>LEFT(Tabla1[[#This Row],[Organización compras]],2)</f>
        <v>CL</v>
      </c>
      <c r="C2324" t="s">
        <v>339</v>
      </c>
      <c r="D2324">
        <v>602</v>
      </c>
      <c r="E2324" t="str">
        <f>VLOOKUP(Tabla1[[#This Row],[Grupo de compras]],'Grupo compras'!$A$1:$B$115,2,FALSE)</f>
        <v>CL Ops Mall</v>
      </c>
      <c r="F2324" t="s">
        <v>20</v>
      </c>
      <c r="G2324" t="str">
        <f>LEFT(Tabla1[[#This Row],[Solicitud de pedido]],2)</f>
        <v>12</v>
      </c>
      <c r="H2324" t="s">
        <v>6539</v>
      </c>
      <c r="I2324" t="s">
        <v>88</v>
      </c>
      <c r="J2324" t="s">
        <v>6540</v>
      </c>
      <c r="K2324" t="s">
        <v>6541</v>
      </c>
      <c r="L2324" s="1">
        <v>46051</v>
      </c>
      <c r="M2324" t="s">
        <v>21</v>
      </c>
      <c r="N2324" t="s">
        <v>1</v>
      </c>
      <c r="O2324" t="s">
        <v>0</v>
      </c>
      <c r="P2324" t="s">
        <v>22</v>
      </c>
      <c r="Q2324" t="s">
        <v>23</v>
      </c>
      <c r="R2324" s="2">
        <v>580000</v>
      </c>
      <c r="S2324" s="37">
        <f>Tabla1[[#This Row],[Valor total]]/'T.C.'!$B$3</f>
        <v>626.39724385212708</v>
      </c>
      <c r="T2324" t="s">
        <v>6</v>
      </c>
      <c r="U2324" t="s">
        <v>3</v>
      </c>
    </row>
    <row r="2325" spans="1:21" x14ac:dyDescent="0.25">
      <c r="A2325" t="s">
        <v>7</v>
      </c>
      <c r="B2325" t="str">
        <f>LEFT(Tabla1[[#This Row],[Organización compras]],2)</f>
        <v>CL</v>
      </c>
      <c r="C2325" t="s">
        <v>339</v>
      </c>
      <c r="D2325">
        <v>602</v>
      </c>
      <c r="E2325" t="str">
        <f>VLOOKUP(Tabla1[[#This Row],[Grupo de compras]],'Grupo compras'!$A$1:$B$115,2,FALSE)</f>
        <v>CL Ops Mall</v>
      </c>
      <c r="F2325" t="s">
        <v>3619</v>
      </c>
      <c r="G2325" t="str">
        <f>LEFT(Tabla1[[#This Row],[Solicitud de pedido]],2)</f>
        <v>12</v>
      </c>
      <c r="H2325" t="s">
        <v>6542</v>
      </c>
      <c r="I2325" t="s">
        <v>88</v>
      </c>
      <c r="J2325" t="s">
        <v>6543</v>
      </c>
      <c r="K2325" t="s">
        <v>6544</v>
      </c>
      <c r="L2325" s="1">
        <v>46072</v>
      </c>
      <c r="M2325" t="s">
        <v>79</v>
      </c>
      <c r="N2325" t="s">
        <v>1</v>
      </c>
      <c r="O2325" t="s">
        <v>0</v>
      </c>
      <c r="P2325" t="s">
        <v>3624</v>
      </c>
      <c r="Q2325" t="s">
        <v>3625</v>
      </c>
      <c r="R2325" s="2">
        <v>580000</v>
      </c>
      <c r="S2325" s="37">
        <f>Tabla1[[#This Row],[Valor total]]/'T.C.'!$B$3</f>
        <v>626.39724385212708</v>
      </c>
      <c r="T2325" t="s">
        <v>6</v>
      </c>
      <c r="U2325" t="s">
        <v>3</v>
      </c>
    </row>
    <row r="2326" spans="1:21" x14ac:dyDescent="0.25">
      <c r="A2326" t="s">
        <v>31</v>
      </c>
      <c r="B2326" t="str">
        <f>LEFT(Tabla1[[#This Row],[Organización compras]],2)</f>
        <v>CO</v>
      </c>
      <c r="C2326" t="s">
        <v>338</v>
      </c>
      <c r="D2326">
        <v>719</v>
      </c>
      <c r="E2326" t="str">
        <f>VLOOKUP(Tabla1[[#This Row],[Grupo de compras]],'Grupo compras'!$A$1:$B$115,2,FALSE)</f>
        <v>CO Gcia Ing</v>
      </c>
      <c r="F2326" t="s">
        <v>77</v>
      </c>
      <c r="G2326" t="str">
        <f>LEFT(Tabla1[[#This Row],[Solicitud de pedido]],2)</f>
        <v>12</v>
      </c>
      <c r="H2326" t="s">
        <v>6545</v>
      </c>
      <c r="I2326" t="s">
        <v>88</v>
      </c>
      <c r="J2326" t="s">
        <v>6546</v>
      </c>
      <c r="K2326" t="s">
        <v>6547</v>
      </c>
      <c r="L2326" s="1">
        <v>46028</v>
      </c>
      <c r="M2326" t="s">
        <v>77</v>
      </c>
      <c r="N2326" t="s">
        <v>1</v>
      </c>
      <c r="O2326" t="s">
        <v>0</v>
      </c>
      <c r="P2326" t="s">
        <v>6548</v>
      </c>
      <c r="Q2326" t="s">
        <v>6549</v>
      </c>
      <c r="R2326" s="2">
        <v>2303129</v>
      </c>
      <c r="S2326" s="37">
        <f>Tabla1[[#This Row],[Valor total]]/'T.C.'!$B$5</f>
        <v>626.19059271343122</v>
      </c>
      <c r="T2326" t="s">
        <v>18</v>
      </c>
      <c r="U2326" t="s">
        <v>3</v>
      </c>
    </row>
    <row r="2327" spans="1:21" x14ac:dyDescent="0.25">
      <c r="A2327" t="s">
        <v>38</v>
      </c>
      <c r="B2327" t="str">
        <f>LEFT(Tabla1[[#This Row],[Organización compras]],2)</f>
        <v>CL</v>
      </c>
      <c r="C2327" t="s">
        <v>339</v>
      </c>
      <c r="D2327">
        <v>603</v>
      </c>
      <c r="E2327" t="str">
        <f>VLOOKUP(Tabla1[[#This Row],[Grupo de compras]],'Grupo compras'!$A$1:$B$115,2,FALSE)</f>
        <v>CL Ops Out/Strip</v>
      </c>
      <c r="F2327" t="s">
        <v>39</v>
      </c>
      <c r="G2327" t="str">
        <f>LEFT(Tabla1[[#This Row],[Solicitud de pedido]],2)</f>
        <v>12</v>
      </c>
      <c r="H2327" t="s">
        <v>6550</v>
      </c>
      <c r="I2327" t="s">
        <v>88</v>
      </c>
      <c r="J2327" t="s">
        <v>6551</v>
      </c>
      <c r="K2327" t="s">
        <v>6552</v>
      </c>
      <c r="L2327" s="1">
        <v>46076</v>
      </c>
      <c r="M2327" t="s">
        <v>40</v>
      </c>
      <c r="N2327" t="s">
        <v>1</v>
      </c>
      <c r="O2327" t="s">
        <v>0</v>
      </c>
      <c r="P2327" t="s">
        <v>41</v>
      </c>
      <c r="Q2327" t="s">
        <v>42</v>
      </c>
      <c r="R2327" s="2">
        <v>579796</v>
      </c>
      <c r="S2327" s="37">
        <f>Tabla1[[#This Row],[Valor total]]/'T.C.'!$B$3</f>
        <v>626.17692482153086</v>
      </c>
      <c r="T2327" t="s">
        <v>6</v>
      </c>
      <c r="U2327" t="s">
        <v>3</v>
      </c>
    </row>
    <row r="2328" spans="1:21" x14ac:dyDescent="0.25">
      <c r="A2328" t="s">
        <v>64</v>
      </c>
      <c r="B2328" t="str">
        <f>LEFT(Tabla1[[#This Row],[Organización compras]],2)</f>
        <v>CO</v>
      </c>
      <c r="C2328" t="s">
        <v>338</v>
      </c>
      <c r="D2328">
        <v>702</v>
      </c>
      <c r="E2328" t="str">
        <f>VLOOKUP(Tabla1[[#This Row],[Grupo de compras]],'Grupo compras'!$A$1:$B$115,2,FALSE)</f>
        <v>CO Ops Mall</v>
      </c>
      <c r="F2328" t="s">
        <v>6553</v>
      </c>
      <c r="G2328" t="str">
        <f>LEFT(Tabla1[[#This Row],[Solicitud de pedido]],2)</f>
        <v>12</v>
      </c>
      <c r="H2328" t="s">
        <v>6554</v>
      </c>
      <c r="I2328" t="s">
        <v>88</v>
      </c>
      <c r="J2328" t="s">
        <v>6555</v>
      </c>
      <c r="K2328" t="s">
        <v>6556</v>
      </c>
      <c r="L2328" s="1">
        <v>46028</v>
      </c>
      <c r="M2328" t="s">
        <v>1340</v>
      </c>
      <c r="N2328" t="s">
        <v>1</v>
      </c>
      <c r="O2328" t="s">
        <v>0</v>
      </c>
      <c r="P2328" t="s">
        <v>33</v>
      </c>
      <c r="Q2328" t="s">
        <v>34</v>
      </c>
      <c r="R2328" s="2">
        <v>2302443</v>
      </c>
      <c r="S2328" s="37">
        <f>Tabla1[[#This Row],[Valor total]]/'T.C.'!$B$5</f>
        <v>626.00407830342579</v>
      </c>
      <c r="T2328" t="s">
        <v>18</v>
      </c>
      <c r="U2328" t="s">
        <v>3</v>
      </c>
    </row>
    <row r="2329" spans="1:21" x14ac:dyDescent="0.25">
      <c r="A2329" t="s">
        <v>61</v>
      </c>
      <c r="B2329" t="str">
        <f>LEFT(Tabla1[[#This Row],[Organización compras]],2)</f>
        <v>CO</v>
      </c>
      <c r="C2329" t="s">
        <v>338</v>
      </c>
      <c r="D2329">
        <v>709</v>
      </c>
      <c r="E2329" t="str">
        <f>VLOOKUP(Tabla1[[#This Row],[Grupo de compras]],'Grupo compras'!$A$1:$B$115,2,FALSE)</f>
        <v>CO Mktg Div</v>
      </c>
      <c r="F2329" t="s">
        <v>6557</v>
      </c>
      <c r="G2329" t="str">
        <f>LEFT(Tabla1[[#This Row],[Solicitud de pedido]],2)</f>
        <v>12</v>
      </c>
      <c r="H2329" t="s">
        <v>6558</v>
      </c>
      <c r="I2329" t="s">
        <v>88</v>
      </c>
      <c r="J2329" t="s">
        <v>6559</v>
      </c>
      <c r="K2329" t="s">
        <v>6560</v>
      </c>
      <c r="L2329" s="1">
        <v>46091</v>
      </c>
      <c r="M2329" t="s">
        <v>6561</v>
      </c>
      <c r="N2329" t="s">
        <v>1</v>
      </c>
      <c r="O2329" t="s">
        <v>67</v>
      </c>
      <c r="P2329" t="s">
        <v>6562</v>
      </c>
      <c r="Q2329" t="s">
        <v>6563</v>
      </c>
      <c r="R2329" s="2">
        <v>2300000</v>
      </c>
      <c r="S2329" s="37">
        <f>Tabla1[[#This Row],[Valor total]]/'T.C.'!$B$5</f>
        <v>625.33985861881456</v>
      </c>
      <c r="T2329" t="s">
        <v>18</v>
      </c>
      <c r="U2329" t="s">
        <v>3</v>
      </c>
    </row>
    <row r="2330" spans="1:21" x14ac:dyDescent="0.25">
      <c r="A2330" t="s">
        <v>50</v>
      </c>
      <c r="B2330" t="str">
        <f>LEFT(Tabla1[[#This Row],[Organización compras]],2)</f>
        <v>CL</v>
      </c>
      <c r="C2330" t="s">
        <v>339</v>
      </c>
      <c r="D2330">
        <v>602</v>
      </c>
      <c r="E2330" t="str">
        <f>VLOOKUP(Tabla1[[#This Row],[Grupo de compras]],'Grupo compras'!$A$1:$B$115,2,FALSE)</f>
        <v>CL Ops Mall</v>
      </c>
      <c r="F2330" t="s">
        <v>739</v>
      </c>
      <c r="G2330" t="str">
        <f>LEFT(Tabla1[[#This Row],[Solicitud de pedido]],2)</f>
        <v>12</v>
      </c>
      <c r="H2330" t="s">
        <v>6564</v>
      </c>
      <c r="I2330" t="s">
        <v>88</v>
      </c>
      <c r="J2330" t="s">
        <v>6565</v>
      </c>
      <c r="K2330" t="s">
        <v>6566</v>
      </c>
      <c r="L2330" s="1">
        <v>46070</v>
      </c>
      <c r="M2330" t="s">
        <v>52</v>
      </c>
      <c r="N2330" t="s">
        <v>1</v>
      </c>
      <c r="O2330" t="s">
        <v>0</v>
      </c>
      <c r="P2330" t="s">
        <v>2565</v>
      </c>
      <c r="Q2330" t="s">
        <v>2566</v>
      </c>
      <c r="R2330" s="2">
        <v>15</v>
      </c>
      <c r="S2330" s="37">
        <f>Tabla1[[#This Row],[Valor total]]/'T.C.'!$B$4</f>
        <v>625</v>
      </c>
      <c r="T2330" t="s">
        <v>11</v>
      </c>
      <c r="U2330" t="s">
        <v>3</v>
      </c>
    </row>
    <row r="2331" spans="1:21" x14ac:dyDescent="0.25">
      <c r="A2331" t="s">
        <v>2783</v>
      </c>
      <c r="B2331" t="str">
        <f>LEFT(Tabla1[[#This Row],[Organización compras]],2)</f>
        <v>PE</v>
      </c>
      <c r="C2331" t="s">
        <v>681</v>
      </c>
      <c r="D2331">
        <v>802</v>
      </c>
      <c r="E2331" t="str">
        <f>VLOOKUP(Tabla1[[#This Row],[Grupo de compras]],'Grupo compras'!$A$1:$B$115,2,FALSE)</f>
        <v>PE Ops Mall</v>
      </c>
      <c r="F2331" t="s">
        <v>3119</v>
      </c>
      <c r="G2331" t="str">
        <f>LEFT(Tabla1[[#This Row],[Solicitud de pedido]],2)</f>
        <v>12</v>
      </c>
      <c r="H2331" t="s">
        <v>6567</v>
      </c>
      <c r="I2331" t="s">
        <v>88</v>
      </c>
      <c r="J2331" t="s">
        <v>6568</v>
      </c>
      <c r="K2331" t="s">
        <v>6569</v>
      </c>
      <c r="L2331" s="1">
        <v>46041</v>
      </c>
      <c r="M2331" t="s">
        <v>1340</v>
      </c>
      <c r="N2331" t="s">
        <v>1</v>
      </c>
      <c r="O2331" t="s">
        <v>0</v>
      </c>
      <c r="P2331" t="s">
        <v>1011</v>
      </c>
      <c r="Q2331" t="s">
        <v>1012</v>
      </c>
      <c r="R2331" s="2">
        <v>2150</v>
      </c>
      <c r="S2331" s="37">
        <f>Tabla1[[#This Row],[Valor total]]/'T.C.'!$B$2</f>
        <v>623.18840579710138</v>
      </c>
      <c r="T2331" t="s">
        <v>2</v>
      </c>
      <c r="U2331" t="s">
        <v>3</v>
      </c>
    </row>
    <row r="2332" spans="1:21" x14ac:dyDescent="0.25">
      <c r="A2332" t="s">
        <v>925</v>
      </c>
      <c r="B2332" t="str">
        <f>LEFT(Tabla1[[#This Row],[Organización compras]],2)</f>
        <v>PE</v>
      </c>
      <c r="C2332" t="s">
        <v>340</v>
      </c>
      <c r="D2332">
        <v>803</v>
      </c>
      <c r="E2332" t="str">
        <f>VLOOKUP(Tabla1[[#This Row],[Grupo de compras]],'Grupo compras'!$A$1:$B$115,2,FALSE)</f>
        <v>PE Ops Out/Strips</v>
      </c>
      <c r="F2332" t="s">
        <v>3023</v>
      </c>
      <c r="G2332" t="str">
        <f>LEFT(Tabla1[[#This Row],[Solicitud de pedido]],2)</f>
        <v>12</v>
      </c>
      <c r="H2332" t="s">
        <v>6570</v>
      </c>
      <c r="I2332" t="s">
        <v>88</v>
      </c>
      <c r="J2332" t="s">
        <v>6571</v>
      </c>
      <c r="K2332" t="s">
        <v>6572</v>
      </c>
      <c r="L2332" s="1">
        <v>46063</v>
      </c>
      <c r="M2332" t="s">
        <v>3023</v>
      </c>
      <c r="N2332" t="s">
        <v>1</v>
      </c>
      <c r="O2332" t="s">
        <v>0</v>
      </c>
      <c r="P2332" t="s">
        <v>2596</v>
      </c>
      <c r="Q2332" t="s">
        <v>2597</v>
      </c>
      <c r="R2332" s="2">
        <v>2150</v>
      </c>
      <c r="S2332" s="37">
        <f>Tabla1[[#This Row],[Valor total]]/'T.C.'!$B$2</f>
        <v>623.18840579710138</v>
      </c>
      <c r="T2332" t="s">
        <v>2</v>
      </c>
      <c r="U2332" t="s">
        <v>3</v>
      </c>
    </row>
    <row r="2333" spans="1:21" x14ac:dyDescent="0.25">
      <c r="A2333" t="s">
        <v>64</v>
      </c>
      <c r="B2333" t="str">
        <f>LEFT(Tabla1[[#This Row],[Organización compras]],2)</f>
        <v>CO</v>
      </c>
      <c r="C2333" t="s">
        <v>338</v>
      </c>
      <c r="D2333">
        <v>702</v>
      </c>
      <c r="E2333" t="str">
        <f>VLOOKUP(Tabla1[[#This Row],[Grupo de compras]],'Grupo compras'!$A$1:$B$115,2,FALSE)</f>
        <v>CO Ops Mall</v>
      </c>
      <c r="F2333" t="s">
        <v>3273</v>
      </c>
      <c r="G2333" t="str">
        <f>LEFT(Tabla1[[#This Row],[Solicitud de pedido]],2)</f>
        <v>14</v>
      </c>
      <c r="H2333" t="s">
        <v>3274</v>
      </c>
      <c r="I2333" t="s">
        <v>88</v>
      </c>
      <c r="J2333" t="s">
        <v>3275</v>
      </c>
      <c r="K2333" t="s">
        <v>6573</v>
      </c>
      <c r="L2333" s="1">
        <v>46051</v>
      </c>
      <c r="M2333" t="s">
        <v>1095</v>
      </c>
      <c r="N2333" t="s">
        <v>46</v>
      </c>
      <c r="O2333" t="s">
        <v>0</v>
      </c>
      <c r="P2333" t="s">
        <v>3277</v>
      </c>
      <c r="Q2333" t="s">
        <v>3278</v>
      </c>
      <c r="R2333" s="2">
        <v>2290322</v>
      </c>
      <c r="S2333" s="37">
        <f>Tabla1[[#This Row],[Valor total]]/'T.C.'!$B$5</f>
        <v>622.70853724850463</v>
      </c>
      <c r="T2333" t="s">
        <v>18</v>
      </c>
      <c r="U2333" t="s">
        <v>3</v>
      </c>
    </row>
    <row r="2334" spans="1:21" x14ac:dyDescent="0.25">
      <c r="A2334" t="s">
        <v>12</v>
      </c>
      <c r="B2334" t="str">
        <f>LEFT(Tabla1[[#This Row],[Organización compras]],2)</f>
        <v>PE</v>
      </c>
      <c r="C2334" t="s">
        <v>340</v>
      </c>
      <c r="D2334">
        <v>802</v>
      </c>
      <c r="E2334" t="str">
        <f>VLOOKUP(Tabla1[[#This Row],[Grupo de compras]],'Grupo compras'!$A$1:$B$115,2,FALSE)</f>
        <v>PE Ops Mall</v>
      </c>
      <c r="F2334" t="s">
        <v>12241</v>
      </c>
      <c r="H2334" t="s">
        <v>12719</v>
      </c>
      <c r="I2334" t="s">
        <v>88</v>
      </c>
      <c r="J2334" t="s">
        <v>12720</v>
      </c>
      <c r="K2334" t="s">
        <v>12721</v>
      </c>
      <c r="L2334" s="1">
        <v>46099</v>
      </c>
      <c r="M2334" t="s">
        <v>14</v>
      </c>
      <c r="N2334" t="s">
        <v>1</v>
      </c>
      <c r="O2334" t="s">
        <v>0</v>
      </c>
      <c r="P2334" t="s">
        <v>1011</v>
      </c>
      <c r="Q2334" t="s">
        <v>1012</v>
      </c>
      <c r="R2334" s="2">
        <v>2142.86</v>
      </c>
      <c r="S2334" s="37">
        <f>Tabla1[[#This Row],[Valor total]]/'T.C.'!$B$2</f>
        <v>621.1188405797102</v>
      </c>
      <c r="T2334" t="s">
        <v>2</v>
      </c>
      <c r="U2334" t="s">
        <v>3</v>
      </c>
    </row>
    <row r="2335" spans="1:21" x14ac:dyDescent="0.25">
      <c r="A2335" t="s">
        <v>1239</v>
      </c>
      <c r="B2335" t="str">
        <f>LEFT(Tabla1[[#This Row],[Organización compras]],2)</f>
        <v>PE</v>
      </c>
      <c r="C2335" t="s">
        <v>340</v>
      </c>
      <c r="D2335">
        <v>802</v>
      </c>
      <c r="E2335" t="str">
        <f>VLOOKUP(Tabla1[[#This Row],[Grupo de compras]],'Grupo compras'!$A$1:$B$115,2,FALSE)</f>
        <v>PE Ops Mall</v>
      </c>
      <c r="F2335" t="s">
        <v>3220</v>
      </c>
      <c r="G2335" t="str">
        <f>LEFT(Tabla1[[#This Row],[Solicitud de pedido]],2)</f>
        <v>12</v>
      </c>
      <c r="H2335" t="s">
        <v>6574</v>
      </c>
      <c r="I2335" t="s">
        <v>88</v>
      </c>
      <c r="J2335" t="s">
        <v>6575</v>
      </c>
      <c r="K2335" t="s">
        <v>6576</v>
      </c>
      <c r="L2335" s="1">
        <v>46043</v>
      </c>
      <c r="M2335" t="s">
        <v>3220</v>
      </c>
      <c r="N2335" t="s">
        <v>1</v>
      </c>
      <c r="O2335" t="s">
        <v>0</v>
      </c>
      <c r="P2335" t="s">
        <v>2807</v>
      </c>
      <c r="Q2335" t="s">
        <v>2808</v>
      </c>
      <c r="R2335" s="2">
        <v>2140</v>
      </c>
      <c r="S2335" s="37">
        <f>Tabla1[[#This Row],[Valor total]]/'T.C.'!$B$2</f>
        <v>620.28985507246375</v>
      </c>
      <c r="T2335" t="s">
        <v>2</v>
      </c>
      <c r="U2335" t="s">
        <v>3</v>
      </c>
    </row>
    <row r="2336" spans="1:21" x14ac:dyDescent="0.25">
      <c r="A2336" t="s">
        <v>16</v>
      </c>
      <c r="B2336" t="str">
        <f>LEFT(Tabla1[[#This Row],[Organización compras]],2)</f>
        <v>PE</v>
      </c>
      <c r="C2336" t="s">
        <v>681</v>
      </c>
      <c r="D2336">
        <v>804</v>
      </c>
      <c r="E2336" t="str">
        <f>VLOOKUP(Tabla1[[#This Row],[Grupo de compras]],'Grupo compras'!$A$1:$B$115,2,FALSE)</f>
        <v>PE Marketing Mall</v>
      </c>
      <c r="F2336" t="s">
        <v>1158</v>
      </c>
      <c r="G2336" t="str">
        <f>LEFT(Tabla1[[#This Row],[Solicitud de pedido]],2)</f>
        <v>12</v>
      </c>
      <c r="H2336" t="s">
        <v>6577</v>
      </c>
      <c r="I2336" t="s">
        <v>88</v>
      </c>
      <c r="J2336" t="s">
        <v>6578</v>
      </c>
      <c r="K2336" t="s">
        <v>6579</v>
      </c>
      <c r="L2336" s="1">
        <v>46050</v>
      </c>
      <c r="M2336" t="s">
        <v>43</v>
      </c>
      <c r="N2336" t="s">
        <v>1</v>
      </c>
      <c r="O2336" t="s">
        <v>67</v>
      </c>
      <c r="P2336" t="s">
        <v>1162</v>
      </c>
      <c r="Q2336" t="s">
        <v>1163</v>
      </c>
      <c r="R2336" s="2">
        <v>2140</v>
      </c>
      <c r="S2336" s="37">
        <f>Tabla1[[#This Row],[Valor total]]/'T.C.'!$B$2</f>
        <v>620.28985507246375</v>
      </c>
      <c r="T2336" t="s">
        <v>2</v>
      </c>
      <c r="U2336" t="s">
        <v>3</v>
      </c>
    </row>
    <row r="2337" spans="1:21" x14ac:dyDescent="0.25">
      <c r="A2337" t="s">
        <v>1239</v>
      </c>
      <c r="B2337" t="str">
        <f>LEFT(Tabla1[[#This Row],[Organización compras]],2)</f>
        <v>PE</v>
      </c>
      <c r="C2337" t="s">
        <v>340</v>
      </c>
      <c r="D2337">
        <v>816</v>
      </c>
      <c r="E2337" t="str">
        <f>VLOOKUP(Tabla1[[#This Row],[Grupo de compras]],'Grupo compras'!$A$1:$B$115,2,FALSE)</f>
        <v>PE Sgcia Infra</v>
      </c>
      <c r="F2337" t="s">
        <v>376</v>
      </c>
      <c r="H2337" t="s">
        <v>12867</v>
      </c>
      <c r="I2337" t="s">
        <v>88</v>
      </c>
      <c r="J2337" t="s">
        <v>12868</v>
      </c>
      <c r="K2337" t="s">
        <v>12869</v>
      </c>
      <c r="L2337" s="1">
        <v>46100</v>
      </c>
      <c r="M2337" t="s">
        <v>400</v>
      </c>
      <c r="N2337" t="s">
        <v>1</v>
      </c>
      <c r="O2337" t="s">
        <v>5</v>
      </c>
      <c r="P2337" t="s">
        <v>9969</v>
      </c>
      <c r="Q2337" t="s">
        <v>9970</v>
      </c>
      <c r="R2337" s="2">
        <v>2139.1999999999998</v>
      </c>
      <c r="S2337" s="37">
        <f>Tabla1[[#This Row],[Valor total]]/'T.C.'!$B$2</f>
        <v>620.05797101449264</v>
      </c>
      <c r="T2337" t="s">
        <v>2</v>
      </c>
      <c r="U2337" t="s">
        <v>3</v>
      </c>
    </row>
    <row r="2338" spans="1:21" x14ac:dyDescent="0.25">
      <c r="A2338" t="s">
        <v>7</v>
      </c>
      <c r="B2338" t="str">
        <f>LEFT(Tabla1[[#This Row],[Organización compras]],2)</f>
        <v>CL</v>
      </c>
      <c r="C2338" t="s">
        <v>339</v>
      </c>
      <c r="D2338">
        <v>602</v>
      </c>
      <c r="E2338" t="str">
        <f>VLOOKUP(Tabla1[[#This Row],[Grupo de compras]],'Grupo compras'!$A$1:$B$115,2,FALSE)</f>
        <v>CL Ops Mall</v>
      </c>
      <c r="F2338" t="s">
        <v>84</v>
      </c>
      <c r="G2338" t="str">
        <f>LEFT(Tabla1[[#This Row],[Solicitud de pedido]],2)</f>
        <v>12</v>
      </c>
      <c r="H2338" t="s">
        <v>6580</v>
      </c>
      <c r="I2338" t="s">
        <v>88</v>
      </c>
      <c r="J2338" t="s">
        <v>6581</v>
      </c>
      <c r="K2338" t="s">
        <v>6582</v>
      </c>
      <c r="L2338" s="1">
        <v>46069</v>
      </c>
      <c r="M2338" t="s">
        <v>113</v>
      </c>
      <c r="N2338" t="s">
        <v>1</v>
      </c>
      <c r="O2338" t="s">
        <v>0</v>
      </c>
      <c r="P2338" t="s">
        <v>2366</v>
      </c>
      <c r="Q2338" t="s">
        <v>2367</v>
      </c>
      <c r="R2338" s="2">
        <v>573769</v>
      </c>
      <c r="S2338" s="37">
        <f>Tabla1[[#This Row],[Valor total]]/'T.C.'!$B$3</f>
        <v>619.66779346170881</v>
      </c>
      <c r="T2338" t="s">
        <v>6</v>
      </c>
      <c r="U2338" t="s">
        <v>3</v>
      </c>
    </row>
    <row r="2339" spans="1:21" x14ac:dyDescent="0.25">
      <c r="A2339" t="s">
        <v>17</v>
      </c>
      <c r="B2339" t="str">
        <f>LEFT(Tabla1[[#This Row],[Organización compras]],2)</f>
        <v>CO</v>
      </c>
      <c r="C2339" t="s">
        <v>338</v>
      </c>
      <c r="D2339">
        <v>710</v>
      </c>
      <c r="E2339" t="str">
        <f>VLOOKUP(Tabla1[[#This Row],[Grupo de compras]],'Grupo compras'!$A$1:$B$115,2,FALSE)</f>
        <v>CO Sgcia Personas</v>
      </c>
      <c r="F2339" t="s">
        <v>77</v>
      </c>
      <c r="G2339" t="str">
        <f>LEFT(Tabla1[[#This Row],[Solicitud de pedido]],2)</f>
        <v>12</v>
      </c>
      <c r="H2339" t="s">
        <v>6583</v>
      </c>
      <c r="I2339" t="s">
        <v>88</v>
      </c>
      <c r="J2339" t="s">
        <v>6584</v>
      </c>
      <c r="K2339" t="s">
        <v>6585</v>
      </c>
      <c r="L2339" s="1">
        <v>46035</v>
      </c>
      <c r="M2339" t="s">
        <v>77</v>
      </c>
      <c r="N2339" t="s">
        <v>1</v>
      </c>
      <c r="O2339" t="s">
        <v>0</v>
      </c>
      <c r="P2339" t="s">
        <v>4341</v>
      </c>
      <c r="Q2339" t="s">
        <v>4342</v>
      </c>
      <c r="R2339" s="2">
        <v>2278049</v>
      </c>
      <c r="S2339" s="37">
        <f>Tabla1[[#This Row],[Valor total]]/'T.C.'!$B$5</f>
        <v>619.3716693855356</v>
      </c>
      <c r="T2339" t="s">
        <v>18</v>
      </c>
      <c r="U2339" t="s">
        <v>3</v>
      </c>
    </row>
    <row r="2340" spans="1:21" x14ac:dyDescent="0.25">
      <c r="A2340" t="s">
        <v>883</v>
      </c>
      <c r="B2340" t="str">
        <f>LEFT(Tabla1[[#This Row],[Organización compras]],2)</f>
        <v>PE</v>
      </c>
      <c r="C2340" t="s">
        <v>681</v>
      </c>
      <c r="D2340">
        <v>802</v>
      </c>
      <c r="E2340" t="str">
        <f>VLOOKUP(Tabla1[[#This Row],[Grupo de compras]],'Grupo compras'!$A$1:$B$115,2,FALSE)</f>
        <v>PE Ops Mall</v>
      </c>
      <c r="F2340" t="s">
        <v>5959</v>
      </c>
      <c r="G2340" t="str">
        <f>LEFT(Tabla1[[#This Row],[Solicitud de pedido]],2)</f>
        <v>12</v>
      </c>
      <c r="H2340" t="s">
        <v>6586</v>
      </c>
      <c r="I2340" t="s">
        <v>88</v>
      </c>
      <c r="J2340" t="s">
        <v>6587</v>
      </c>
      <c r="K2340" t="s">
        <v>6588</v>
      </c>
      <c r="L2340" s="1">
        <v>46056</v>
      </c>
      <c r="M2340" t="s">
        <v>5959</v>
      </c>
      <c r="N2340" t="s">
        <v>1</v>
      </c>
      <c r="O2340" t="s">
        <v>0</v>
      </c>
      <c r="P2340" t="s">
        <v>5842</v>
      </c>
      <c r="Q2340" t="s">
        <v>5843</v>
      </c>
      <c r="R2340" s="2">
        <v>2132</v>
      </c>
      <c r="S2340" s="37">
        <f>Tabla1[[#This Row],[Valor total]]/'T.C.'!$B$2</f>
        <v>617.97101449275362</v>
      </c>
      <c r="T2340" t="s">
        <v>2</v>
      </c>
      <c r="U2340" t="s">
        <v>3</v>
      </c>
    </row>
    <row r="2341" spans="1:21" x14ac:dyDescent="0.25">
      <c r="A2341" t="s">
        <v>925</v>
      </c>
      <c r="B2341" t="str">
        <f>LEFT(Tabla1[[#This Row],[Organización compras]],2)</f>
        <v>PE</v>
      </c>
      <c r="C2341" t="s">
        <v>340</v>
      </c>
      <c r="D2341">
        <v>804</v>
      </c>
      <c r="E2341" t="str">
        <f>VLOOKUP(Tabla1[[#This Row],[Grupo de compras]],'Grupo compras'!$A$1:$B$115,2,FALSE)</f>
        <v>PE Marketing Mall</v>
      </c>
      <c r="F2341" t="s">
        <v>5225</v>
      </c>
      <c r="G2341" t="str">
        <f>LEFT(Tabla1[[#This Row],[Solicitud de pedido]],2)</f>
        <v>12</v>
      </c>
      <c r="H2341" t="s">
        <v>6589</v>
      </c>
      <c r="I2341" t="s">
        <v>88</v>
      </c>
      <c r="J2341" t="s">
        <v>6590</v>
      </c>
      <c r="K2341" t="s">
        <v>6591</v>
      </c>
      <c r="L2341" s="1">
        <v>46090</v>
      </c>
      <c r="M2341" t="s">
        <v>400</v>
      </c>
      <c r="N2341" t="s">
        <v>1</v>
      </c>
      <c r="O2341" t="s">
        <v>67</v>
      </c>
      <c r="P2341" t="s">
        <v>2596</v>
      </c>
      <c r="Q2341" t="s">
        <v>2597</v>
      </c>
      <c r="R2341" s="2">
        <v>2132</v>
      </c>
      <c r="S2341" s="37">
        <f>Tabla1[[#This Row],[Valor total]]/'T.C.'!$B$2</f>
        <v>617.97101449275362</v>
      </c>
      <c r="T2341" t="s">
        <v>2</v>
      </c>
      <c r="U2341" t="s">
        <v>3</v>
      </c>
    </row>
    <row r="2342" spans="1:21" x14ac:dyDescent="0.25">
      <c r="A2342" t="s">
        <v>1498</v>
      </c>
      <c r="B2342" t="str">
        <f>LEFT(Tabla1[[#This Row],[Organización compras]],2)</f>
        <v>PE</v>
      </c>
      <c r="C2342" t="s">
        <v>340</v>
      </c>
      <c r="D2342">
        <v>804</v>
      </c>
      <c r="E2342" t="str">
        <f>VLOOKUP(Tabla1[[#This Row],[Grupo de compras]],'Grupo compras'!$A$1:$B$115,2,FALSE)</f>
        <v>PE Marketing Mall</v>
      </c>
      <c r="F2342" t="s">
        <v>5225</v>
      </c>
      <c r="G2342" t="str">
        <f>LEFT(Tabla1[[#This Row],[Solicitud de pedido]],2)</f>
        <v>12</v>
      </c>
      <c r="H2342" t="s">
        <v>6592</v>
      </c>
      <c r="I2342" t="s">
        <v>88</v>
      </c>
      <c r="J2342" t="s">
        <v>6593</v>
      </c>
      <c r="K2342" t="s">
        <v>6594</v>
      </c>
      <c r="L2342" s="1">
        <v>46090</v>
      </c>
      <c r="M2342" t="s">
        <v>400</v>
      </c>
      <c r="N2342" t="s">
        <v>1</v>
      </c>
      <c r="O2342" t="s">
        <v>67</v>
      </c>
      <c r="P2342" t="s">
        <v>2596</v>
      </c>
      <c r="Q2342" t="s">
        <v>2597</v>
      </c>
      <c r="R2342" s="2">
        <v>2132</v>
      </c>
      <c r="S2342" s="37">
        <f>Tabla1[[#This Row],[Valor total]]/'T.C.'!$B$2</f>
        <v>617.97101449275362</v>
      </c>
      <c r="T2342" t="s">
        <v>2</v>
      </c>
      <c r="U2342" t="s">
        <v>3</v>
      </c>
    </row>
    <row r="2343" spans="1:21" x14ac:dyDescent="0.25">
      <c r="A2343" t="s">
        <v>1079</v>
      </c>
      <c r="B2343" t="str">
        <f>LEFT(Tabla1[[#This Row],[Organización compras]],2)</f>
        <v>PE</v>
      </c>
      <c r="C2343" t="s">
        <v>681</v>
      </c>
      <c r="D2343">
        <v>802</v>
      </c>
      <c r="E2343" t="str">
        <f>VLOOKUP(Tabla1[[#This Row],[Grupo de compras]],'Grupo compras'!$A$1:$B$115,2,FALSE)</f>
        <v>PE Ops Mall</v>
      </c>
      <c r="F2343" t="s">
        <v>884</v>
      </c>
      <c r="G2343" t="str">
        <f>LEFT(Tabla1[[#This Row],[Solicitud de pedido]],2)</f>
        <v>12</v>
      </c>
      <c r="H2343" t="s">
        <v>6595</v>
      </c>
      <c r="I2343" t="s">
        <v>88</v>
      </c>
      <c r="J2343" t="s">
        <v>6596</v>
      </c>
      <c r="K2343" t="s">
        <v>6597</v>
      </c>
      <c r="L2343" s="1">
        <v>46078</v>
      </c>
      <c r="M2343" t="s">
        <v>400</v>
      </c>
      <c r="N2343" t="s">
        <v>1</v>
      </c>
      <c r="O2343" t="s">
        <v>5</v>
      </c>
      <c r="P2343" t="s">
        <v>68</v>
      </c>
      <c r="Q2343" t="s">
        <v>69</v>
      </c>
      <c r="R2343" s="2">
        <v>2130</v>
      </c>
      <c r="S2343" s="37">
        <f>Tabla1[[#This Row],[Valor total]]/'T.C.'!$B$2</f>
        <v>617.39130434782601</v>
      </c>
      <c r="T2343" t="s">
        <v>2</v>
      </c>
      <c r="U2343" t="s">
        <v>3</v>
      </c>
    </row>
    <row r="2344" spans="1:21" x14ac:dyDescent="0.25">
      <c r="A2344" t="s">
        <v>38</v>
      </c>
      <c r="B2344" t="str">
        <f>LEFT(Tabla1[[#This Row],[Organización compras]],2)</f>
        <v>CL</v>
      </c>
      <c r="C2344" t="s">
        <v>339</v>
      </c>
      <c r="D2344">
        <v>604</v>
      </c>
      <c r="E2344" t="str">
        <f>VLOOKUP(Tabla1[[#This Row],[Grupo de compras]],'Grupo compras'!$A$1:$B$115,2,FALSE)</f>
        <v>CL Marketing Mall</v>
      </c>
      <c r="F2344" t="s">
        <v>2690</v>
      </c>
      <c r="G2344" t="str">
        <f>LEFT(Tabla1[[#This Row],[Solicitud de pedido]],2)</f>
        <v>12</v>
      </c>
      <c r="H2344" t="s">
        <v>6598</v>
      </c>
      <c r="I2344" t="s">
        <v>88</v>
      </c>
      <c r="J2344" t="s">
        <v>6599</v>
      </c>
      <c r="K2344" t="s">
        <v>6600</v>
      </c>
      <c r="L2344" s="1">
        <v>46049</v>
      </c>
      <c r="M2344" t="s">
        <v>1054</v>
      </c>
      <c r="N2344" t="s">
        <v>1</v>
      </c>
      <c r="O2344" t="s">
        <v>0</v>
      </c>
      <c r="P2344" t="s">
        <v>1787</v>
      </c>
      <c r="Q2344" t="s">
        <v>1788</v>
      </c>
      <c r="R2344" s="2">
        <v>571570</v>
      </c>
      <c r="S2344" s="37">
        <f>Tabla1[[#This Row],[Valor total]]/'T.C.'!$B$3</f>
        <v>617.29288391131081</v>
      </c>
      <c r="T2344" t="s">
        <v>6</v>
      </c>
      <c r="U2344" t="s">
        <v>3</v>
      </c>
    </row>
    <row r="2345" spans="1:21" x14ac:dyDescent="0.25">
      <c r="A2345" t="s">
        <v>16</v>
      </c>
      <c r="B2345" t="str">
        <f>LEFT(Tabla1[[#This Row],[Organización compras]],2)</f>
        <v>PE</v>
      </c>
      <c r="C2345" t="s">
        <v>681</v>
      </c>
      <c r="D2345">
        <v>804</v>
      </c>
      <c r="E2345" t="str">
        <f>VLOOKUP(Tabla1[[#This Row],[Grupo de compras]],'Grupo compras'!$A$1:$B$115,2,FALSE)</f>
        <v>PE Marketing Mall</v>
      </c>
      <c r="F2345" t="s">
        <v>1158</v>
      </c>
      <c r="G2345" t="str">
        <f>LEFT(Tabla1[[#This Row],[Solicitud de pedido]],2)</f>
        <v>12</v>
      </c>
      <c r="H2345" t="s">
        <v>6601</v>
      </c>
      <c r="I2345" t="s">
        <v>88</v>
      </c>
      <c r="J2345" t="s">
        <v>6602</v>
      </c>
      <c r="K2345" t="s">
        <v>6603</v>
      </c>
      <c r="L2345" s="1">
        <v>46051</v>
      </c>
      <c r="M2345" t="s">
        <v>43</v>
      </c>
      <c r="N2345" t="s">
        <v>1</v>
      </c>
      <c r="O2345" t="s">
        <v>67</v>
      </c>
      <c r="P2345" t="s">
        <v>2458</v>
      </c>
      <c r="Q2345" t="s">
        <v>2459</v>
      </c>
      <c r="R2345" s="2">
        <v>2120.4</v>
      </c>
      <c r="S2345" s="37">
        <f>Tabla1[[#This Row],[Valor total]]/'T.C.'!$B$2</f>
        <v>614.60869565217388</v>
      </c>
      <c r="T2345" t="s">
        <v>2</v>
      </c>
      <c r="U2345" t="s">
        <v>3</v>
      </c>
    </row>
    <row r="2346" spans="1:21" x14ac:dyDescent="0.25">
      <c r="A2346" t="s">
        <v>1498</v>
      </c>
      <c r="B2346" t="str">
        <f>LEFT(Tabla1[[#This Row],[Organización compras]],2)</f>
        <v>PE</v>
      </c>
      <c r="C2346" t="s">
        <v>340</v>
      </c>
      <c r="D2346">
        <v>803</v>
      </c>
      <c r="E2346" t="str">
        <f>VLOOKUP(Tabla1[[#This Row],[Grupo de compras]],'Grupo compras'!$A$1:$B$115,2,FALSE)</f>
        <v>PE Ops Out/Strips</v>
      </c>
      <c r="F2346" t="s">
        <v>926</v>
      </c>
      <c r="G2346" t="str">
        <f>LEFT(Tabla1[[#This Row],[Solicitud de pedido]],2)</f>
        <v>12</v>
      </c>
      <c r="H2346" t="s">
        <v>6604</v>
      </c>
      <c r="I2346" t="s">
        <v>88</v>
      </c>
      <c r="J2346" t="s">
        <v>6605</v>
      </c>
      <c r="K2346" t="s">
        <v>6606</v>
      </c>
      <c r="L2346" s="1">
        <v>46038</v>
      </c>
      <c r="M2346" t="s">
        <v>930</v>
      </c>
      <c r="N2346" t="s">
        <v>1</v>
      </c>
      <c r="O2346" t="s">
        <v>0</v>
      </c>
      <c r="P2346" t="s">
        <v>4818</v>
      </c>
      <c r="Q2346" t="s">
        <v>4819</v>
      </c>
      <c r="R2346" s="2">
        <v>2120</v>
      </c>
      <c r="S2346" s="37">
        <f>Tabla1[[#This Row],[Valor total]]/'T.C.'!$B$2</f>
        <v>614.49275362318838</v>
      </c>
      <c r="T2346" t="s">
        <v>2</v>
      </c>
      <c r="U2346" t="s">
        <v>3</v>
      </c>
    </row>
    <row r="2347" spans="1:21" x14ac:dyDescent="0.25">
      <c r="A2347" t="s">
        <v>2453</v>
      </c>
      <c r="B2347" t="str">
        <f>LEFT(Tabla1[[#This Row],[Organización compras]],2)</f>
        <v>PE</v>
      </c>
      <c r="C2347" t="s">
        <v>681</v>
      </c>
      <c r="D2347">
        <v>804</v>
      </c>
      <c r="E2347" t="str">
        <f>VLOOKUP(Tabla1[[#This Row],[Grupo de compras]],'Grupo compras'!$A$1:$B$115,2,FALSE)</f>
        <v>PE Marketing Mall</v>
      </c>
      <c r="F2347" t="s">
        <v>3376</v>
      </c>
      <c r="G2347" t="str">
        <f>LEFT(Tabla1[[#This Row],[Solicitud de pedido]],2)</f>
        <v>12</v>
      </c>
      <c r="H2347" t="s">
        <v>6607</v>
      </c>
      <c r="I2347" t="s">
        <v>88</v>
      </c>
      <c r="J2347" t="s">
        <v>6608</v>
      </c>
      <c r="K2347" t="s">
        <v>6609</v>
      </c>
      <c r="L2347" s="1">
        <v>46077</v>
      </c>
      <c r="M2347" t="s">
        <v>819</v>
      </c>
      <c r="N2347" t="s">
        <v>1</v>
      </c>
      <c r="O2347" t="s">
        <v>0</v>
      </c>
      <c r="P2347" t="s">
        <v>2596</v>
      </c>
      <c r="Q2347" t="s">
        <v>2597</v>
      </c>
      <c r="R2347" s="2">
        <v>2120</v>
      </c>
      <c r="S2347" s="37">
        <f>Tabla1[[#This Row],[Valor total]]/'T.C.'!$B$2</f>
        <v>614.49275362318838</v>
      </c>
      <c r="T2347" t="s">
        <v>2</v>
      </c>
      <c r="U2347" t="s">
        <v>3</v>
      </c>
    </row>
    <row r="2348" spans="1:21" x14ac:dyDescent="0.25">
      <c r="A2348" t="s">
        <v>3346</v>
      </c>
      <c r="B2348" t="str">
        <f>LEFT(Tabla1[[#This Row],[Organización compras]],2)</f>
        <v>PE</v>
      </c>
      <c r="C2348" t="s">
        <v>681</v>
      </c>
      <c r="D2348">
        <v>804</v>
      </c>
      <c r="E2348" t="str">
        <f>VLOOKUP(Tabla1[[#This Row],[Grupo de compras]],'Grupo compras'!$A$1:$B$115,2,FALSE)</f>
        <v>PE Marketing Mall</v>
      </c>
      <c r="F2348" t="s">
        <v>3376</v>
      </c>
      <c r="G2348" t="str">
        <f>LEFT(Tabla1[[#This Row],[Solicitud de pedido]],2)</f>
        <v>12</v>
      </c>
      <c r="H2348" t="s">
        <v>6610</v>
      </c>
      <c r="I2348" t="s">
        <v>88</v>
      </c>
      <c r="J2348" t="s">
        <v>6611</v>
      </c>
      <c r="K2348" t="s">
        <v>6609</v>
      </c>
      <c r="L2348" s="1">
        <v>46077</v>
      </c>
      <c r="M2348" t="s">
        <v>819</v>
      </c>
      <c r="N2348" t="s">
        <v>1</v>
      </c>
      <c r="O2348" t="s">
        <v>0</v>
      </c>
      <c r="P2348" t="s">
        <v>2596</v>
      </c>
      <c r="Q2348" t="s">
        <v>2597</v>
      </c>
      <c r="R2348" s="2">
        <v>2120</v>
      </c>
      <c r="S2348" s="37">
        <f>Tabla1[[#This Row],[Valor total]]/'T.C.'!$B$2</f>
        <v>614.49275362318838</v>
      </c>
      <c r="T2348" t="s">
        <v>2</v>
      </c>
      <c r="U2348" t="s">
        <v>3</v>
      </c>
    </row>
    <row r="2349" spans="1:21" x14ac:dyDescent="0.25">
      <c r="A2349" t="s">
        <v>696</v>
      </c>
      <c r="B2349" t="str">
        <f>LEFT(Tabla1[[#This Row],[Organización compras]],2)</f>
        <v>PE</v>
      </c>
      <c r="C2349" t="s">
        <v>681</v>
      </c>
      <c r="D2349">
        <v>813</v>
      </c>
      <c r="E2349" t="str">
        <f>VLOOKUP(Tabla1[[#This Row],[Grupo de compras]],'Grupo compras'!$A$1:$B$115,2,FALSE)</f>
        <v>PE Gcia Ops</v>
      </c>
      <c r="F2349" t="s">
        <v>6434</v>
      </c>
      <c r="H2349" t="s">
        <v>12905</v>
      </c>
      <c r="I2349" t="s">
        <v>88</v>
      </c>
      <c r="J2349" t="s">
        <v>12906</v>
      </c>
      <c r="K2349" t="s">
        <v>12907</v>
      </c>
      <c r="L2349" s="1">
        <v>46100</v>
      </c>
      <c r="M2349" t="s">
        <v>43</v>
      </c>
      <c r="N2349" t="s">
        <v>1</v>
      </c>
      <c r="O2349" t="s">
        <v>0</v>
      </c>
      <c r="P2349" t="s">
        <v>8704</v>
      </c>
      <c r="Q2349" t="s">
        <v>8705</v>
      </c>
      <c r="R2349" s="2">
        <v>2118.08</v>
      </c>
      <c r="S2349" s="37">
        <f>Tabla1[[#This Row],[Valor total]]/'T.C.'!$B$2</f>
        <v>613.93623188405797</v>
      </c>
      <c r="T2349" t="s">
        <v>2</v>
      </c>
      <c r="U2349" t="s">
        <v>3</v>
      </c>
    </row>
    <row r="2350" spans="1:21" x14ac:dyDescent="0.25">
      <c r="A2350" t="s">
        <v>3346</v>
      </c>
      <c r="B2350" t="str">
        <f>LEFT(Tabla1[[#This Row],[Organización compras]],2)</f>
        <v>PE</v>
      </c>
      <c r="C2350" t="s">
        <v>681</v>
      </c>
      <c r="D2350">
        <v>804</v>
      </c>
      <c r="E2350" t="str">
        <f>VLOOKUP(Tabla1[[#This Row],[Grupo de compras]],'Grupo compras'!$A$1:$B$115,2,FALSE)</f>
        <v>PE Marketing Mall</v>
      </c>
      <c r="F2350" t="s">
        <v>2454</v>
      </c>
      <c r="G2350" t="str">
        <f>LEFT(Tabla1[[#This Row],[Solicitud de pedido]],2)</f>
        <v>12</v>
      </c>
      <c r="H2350" t="s">
        <v>6612</v>
      </c>
      <c r="I2350" t="s">
        <v>88</v>
      </c>
      <c r="J2350" t="s">
        <v>6613</v>
      </c>
      <c r="K2350" t="s">
        <v>6614</v>
      </c>
      <c r="L2350" s="1">
        <v>46038</v>
      </c>
      <c r="M2350" t="s">
        <v>819</v>
      </c>
      <c r="N2350" t="s">
        <v>1</v>
      </c>
      <c r="O2350" t="s">
        <v>0</v>
      </c>
      <c r="P2350" t="s">
        <v>6615</v>
      </c>
      <c r="Q2350" t="s">
        <v>6616</v>
      </c>
      <c r="R2350" s="2">
        <v>2118</v>
      </c>
      <c r="S2350" s="37">
        <f>Tabla1[[#This Row],[Valor total]]/'T.C.'!$B$2</f>
        <v>613.91304347826087</v>
      </c>
      <c r="T2350" t="s">
        <v>2</v>
      </c>
      <c r="U2350" t="s">
        <v>3</v>
      </c>
    </row>
    <row r="2351" spans="1:21" x14ac:dyDescent="0.25">
      <c r="A2351" t="s">
        <v>47</v>
      </c>
      <c r="B2351" t="str">
        <f>LEFT(Tabla1[[#This Row],[Organización compras]],2)</f>
        <v>CL</v>
      </c>
      <c r="C2351" t="s">
        <v>339</v>
      </c>
      <c r="D2351">
        <v>602</v>
      </c>
      <c r="E2351" t="str">
        <f>VLOOKUP(Tabla1[[#This Row],[Grupo de compras]],'Grupo compras'!$A$1:$B$115,2,FALSE)</f>
        <v>CL Ops Mall</v>
      </c>
      <c r="F2351" t="s">
        <v>39</v>
      </c>
      <c r="G2351" t="str">
        <f>LEFT(Tabla1[[#This Row],[Solicitud de pedido]],2)</f>
        <v>12</v>
      </c>
      <c r="H2351" t="s">
        <v>6617</v>
      </c>
      <c r="I2351" t="s">
        <v>88</v>
      </c>
      <c r="J2351" t="s">
        <v>6618</v>
      </c>
      <c r="K2351" t="s">
        <v>6619</v>
      </c>
      <c r="L2351" s="1">
        <v>46086</v>
      </c>
      <c r="M2351" t="s">
        <v>40</v>
      </c>
      <c r="N2351" t="s">
        <v>1</v>
      </c>
      <c r="O2351" t="s">
        <v>0</v>
      </c>
      <c r="P2351" t="s">
        <v>41</v>
      </c>
      <c r="Q2351" t="s">
        <v>42</v>
      </c>
      <c r="R2351" s="2">
        <v>568422</v>
      </c>
      <c r="S2351" s="37">
        <f>Tabla1[[#This Row],[Valor total]]/'T.C.'!$B$3</f>
        <v>613.89305887054104</v>
      </c>
      <c r="T2351" t="s">
        <v>6</v>
      </c>
      <c r="U2351" t="s">
        <v>3</v>
      </c>
    </row>
    <row r="2352" spans="1:21" x14ac:dyDescent="0.25">
      <c r="A2352" t="s">
        <v>7</v>
      </c>
      <c r="B2352" t="str">
        <f>LEFT(Tabla1[[#This Row],[Organización compras]],2)</f>
        <v>CL</v>
      </c>
      <c r="C2352" t="s">
        <v>339</v>
      </c>
      <c r="D2352">
        <v>626</v>
      </c>
      <c r="E2352" t="str">
        <f>VLOOKUP(Tabla1[[#This Row],[Grupo de compras]],'Grupo compras'!$A$1:$B$115,2,FALSE)</f>
        <v>CL Proyectos 3</v>
      </c>
      <c r="F2352" t="s">
        <v>58</v>
      </c>
      <c r="G2352" t="str">
        <f>LEFT(Tabla1[[#This Row],[Solicitud de pedido]],2)</f>
        <v>12</v>
      </c>
      <c r="H2352" t="s">
        <v>6620</v>
      </c>
      <c r="I2352" t="s">
        <v>88</v>
      </c>
      <c r="J2352" t="s">
        <v>6621</v>
      </c>
      <c r="K2352" t="s">
        <v>6622</v>
      </c>
      <c r="L2352" s="1">
        <v>46077</v>
      </c>
      <c r="M2352" t="s">
        <v>26</v>
      </c>
      <c r="N2352" t="s">
        <v>1</v>
      </c>
      <c r="O2352" t="s">
        <v>0</v>
      </c>
      <c r="P2352" t="s">
        <v>3405</v>
      </c>
      <c r="Q2352" t="s">
        <v>3406</v>
      </c>
      <c r="R2352" s="2">
        <v>14.72</v>
      </c>
      <c r="S2352" s="37">
        <f>Tabla1[[#This Row],[Valor total]]/'T.C.'!$B$4</f>
        <v>613.33333333333337</v>
      </c>
      <c r="T2352" t="s">
        <v>11</v>
      </c>
      <c r="U2352" t="s">
        <v>3</v>
      </c>
    </row>
    <row r="2353" spans="1:21" x14ac:dyDescent="0.25">
      <c r="A2353" t="s">
        <v>38</v>
      </c>
      <c r="B2353" t="str">
        <f>LEFT(Tabla1[[#This Row],[Organización compras]],2)</f>
        <v>CL</v>
      </c>
      <c r="C2353" t="s">
        <v>339</v>
      </c>
      <c r="D2353">
        <v>603</v>
      </c>
      <c r="E2353" t="str">
        <f>VLOOKUP(Tabla1[[#This Row],[Grupo de compras]],'Grupo compras'!$A$1:$B$115,2,FALSE)</f>
        <v>CL Ops Out/Strip</v>
      </c>
      <c r="F2353" t="s">
        <v>39</v>
      </c>
      <c r="G2353" t="str">
        <f>LEFT(Tabla1[[#This Row],[Solicitud de pedido]],2)</f>
        <v>12</v>
      </c>
      <c r="H2353" t="s">
        <v>6623</v>
      </c>
      <c r="I2353" t="s">
        <v>88</v>
      </c>
      <c r="J2353" t="s">
        <v>6624</v>
      </c>
      <c r="K2353" t="s">
        <v>6625</v>
      </c>
      <c r="L2353" s="1">
        <v>46084</v>
      </c>
      <c r="M2353" t="s">
        <v>40</v>
      </c>
      <c r="N2353" t="s">
        <v>1</v>
      </c>
      <c r="O2353" t="s">
        <v>0</v>
      </c>
      <c r="P2353" t="s">
        <v>2114</v>
      </c>
      <c r="Q2353" t="s">
        <v>2115</v>
      </c>
      <c r="R2353" s="2">
        <v>567300</v>
      </c>
      <c r="S2353" s="37">
        <f>Tabla1[[#This Row],[Valor total]]/'T.C.'!$B$3</f>
        <v>612.68130420226157</v>
      </c>
      <c r="T2353" t="s">
        <v>6</v>
      </c>
      <c r="U2353" t="s">
        <v>3</v>
      </c>
    </row>
    <row r="2354" spans="1:21" x14ac:dyDescent="0.25">
      <c r="A2354" t="s">
        <v>19</v>
      </c>
      <c r="B2354" t="str">
        <f>LEFT(Tabla1[[#This Row],[Organización compras]],2)</f>
        <v>CL</v>
      </c>
      <c r="C2354" t="s">
        <v>339</v>
      </c>
      <c r="D2354">
        <v>602</v>
      </c>
      <c r="E2354" t="str">
        <f>VLOOKUP(Tabla1[[#This Row],[Grupo de compras]],'Grupo compras'!$A$1:$B$115,2,FALSE)</f>
        <v>CL Ops Mall</v>
      </c>
      <c r="F2354" t="s">
        <v>20</v>
      </c>
      <c r="G2354" t="str">
        <f>LEFT(Tabla1[[#This Row],[Solicitud de pedido]],2)</f>
        <v>12</v>
      </c>
      <c r="H2354" t="s">
        <v>6626</v>
      </c>
      <c r="I2354" t="s">
        <v>88</v>
      </c>
      <c r="J2354" t="s">
        <v>6627</v>
      </c>
      <c r="K2354" t="s">
        <v>6628</v>
      </c>
      <c r="L2354" s="1">
        <v>46072</v>
      </c>
      <c r="M2354" t="s">
        <v>3584</v>
      </c>
      <c r="N2354" t="s">
        <v>1</v>
      </c>
      <c r="O2354" t="s">
        <v>0</v>
      </c>
      <c r="P2354" t="s">
        <v>3585</v>
      </c>
      <c r="Q2354" t="s">
        <v>3586</v>
      </c>
      <c r="R2354" s="2">
        <v>566720</v>
      </c>
      <c r="S2354" s="37">
        <f>Tabla1[[#This Row],[Valor total]]/'T.C.'!$B$3</f>
        <v>612.05490695840945</v>
      </c>
      <c r="T2354" t="s">
        <v>6</v>
      </c>
      <c r="U2354" t="s">
        <v>3</v>
      </c>
    </row>
    <row r="2355" spans="1:21" x14ac:dyDescent="0.25">
      <c r="A2355" t="s">
        <v>19</v>
      </c>
      <c r="B2355" t="str">
        <f>LEFT(Tabla1[[#This Row],[Organización compras]],2)</f>
        <v>CL</v>
      </c>
      <c r="C2355" t="s">
        <v>339</v>
      </c>
      <c r="D2355">
        <v>602</v>
      </c>
      <c r="E2355" t="str">
        <f>VLOOKUP(Tabla1[[#This Row],[Grupo de compras]],'Grupo compras'!$A$1:$B$115,2,FALSE)</f>
        <v>CL Ops Mall</v>
      </c>
      <c r="F2355" t="s">
        <v>20</v>
      </c>
      <c r="G2355" t="str">
        <f>LEFT(Tabla1[[#This Row],[Solicitud de pedido]],2)</f>
        <v>12</v>
      </c>
      <c r="H2355" t="s">
        <v>6629</v>
      </c>
      <c r="I2355" t="s">
        <v>88</v>
      </c>
      <c r="J2355" t="s">
        <v>6630</v>
      </c>
      <c r="K2355" t="s">
        <v>6631</v>
      </c>
      <c r="L2355" s="1">
        <v>46072</v>
      </c>
      <c r="M2355" t="s">
        <v>3584</v>
      </c>
      <c r="N2355" t="s">
        <v>1</v>
      </c>
      <c r="O2355" t="s">
        <v>0</v>
      </c>
      <c r="P2355" t="s">
        <v>3585</v>
      </c>
      <c r="Q2355" t="s">
        <v>3586</v>
      </c>
      <c r="R2355" s="2">
        <v>566720</v>
      </c>
      <c r="S2355" s="37">
        <f>Tabla1[[#This Row],[Valor total]]/'T.C.'!$B$3</f>
        <v>612.05490695840945</v>
      </c>
      <c r="T2355" t="s">
        <v>6</v>
      </c>
      <c r="U2355" t="s">
        <v>3</v>
      </c>
    </row>
    <row r="2356" spans="1:21" x14ac:dyDescent="0.25">
      <c r="A2356" t="s">
        <v>19</v>
      </c>
      <c r="B2356" t="str">
        <f>LEFT(Tabla1[[#This Row],[Organización compras]],2)</f>
        <v>CL</v>
      </c>
      <c r="C2356" t="s">
        <v>339</v>
      </c>
      <c r="D2356">
        <v>602</v>
      </c>
      <c r="E2356" t="str">
        <f>VLOOKUP(Tabla1[[#This Row],[Grupo de compras]],'Grupo compras'!$A$1:$B$115,2,FALSE)</f>
        <v>CL Ops Mall</v>
      </c>
      <c r="F2356" t="s">
        <v>20</v>
      </c>
      <c r="G2356" t="str">
        <f>LEFT(Tabla1[[#This Row],[Solicitud de pedido]],2)</f>
        <v>12</v>
      </c>
      <c r="H2356" t="s">
        <v>6632</v>
      </c>
      <c r="I2356" t="s">
        <v>88</v>
      </c>
      <c r="J2356" t="s">
        <v>6633</v>
      </c>
      <c r="K2356" t="s">
        <v>6634</v>
      </c>
      <c r="L2356" s="1">
        <v>46072</v>
      </c>
      <c r="M2356" t="s">
        <v>3584</v>
      </c>
      <c r="N2356" t="s">
        <v>1</v>
      </c>
      <c r="O2356" t="s">
        <v>0</v>
      </c>
      <c r="P2356" t="s">
        <v>3585</v>
      </c>
      <c r="Q2356" t="s">
        <v>3586</v>
      </c>
      <c r="R2356" s="2">
        <v>566720</v>
      </c>
      <c r="S2356" s="37">
        <f>Tabla1[[#This Row],[Valor total]]/'T.C.'!$B$3</f>
        <v>612.05490695840945</v>
      </c>
      <c r="T2356" t="s">
        <v>6</v>
      </c>
      <c r="U2356" t="s">
        <v>3</v>
      </c>
    </row>
    <row r="2357" spans="1:21" x14ac:dyDescent="0.25">
      <c r="A2357" t="s">
        <v>63</v>
      </c>
      <c r="B2357" t="str">
        <f>LEFT(Tabla1[[#This Row],[Organización compras]],2)</f>
        <v>CO</v>
      </c>
      <c r="C2357" t="s">
        <v>338</v>
      </c>
      <c r="D2357">
        <v>704</v>
      </c>
      <c r="E2357" t="str">
        <f>VLOOKUP(Tabla1[[#This Row],[Grupo de compras]],'Grupo compras'!$A$1:$B$115,2,FALSE)</f>
        <v>CO Mktg Mall</v>
      </c>
      <c r="F2357" t="s">
        <v>2725</v>
      </c>
      <c r="G2357" t="str">
        <f>LEFT(Tabla1[[#This Row],[Solicitud de pedido]],2)</f>
        <v>12</v>
      </c>
      <c r="H2357" t="s">
        <v>6635</v>
      </c>
      <c r="I2357" t="s">
        <v>88</v>
      </c>
      <c r="J2357" t="s">
        <v>6636</v>
      </c>
      <c r="K2357" t="s">
        <v>6637</v>
      </c>
      <c r="L2357" s="1">
        <v>46078</v>
      </c>
      <c r="M2357" t="s">
        <v>6638</v>
      </c>
      <c r="N2357" t="s">
        <v>1</v>
      </c>
      <c r="O2357" t="s">
        <v>0</v>
      </c>
      <c r="P2357" t="s">
        <v>6639</v>
      </c>
      <c r="Q2357" t="s">
        <v>6640</v>
      </c>
      <c r="R2357" s="2">
        <v>2249000</v>
      </c>
      <c r="S2357" s="37">
        <f>Tabla1[[#This Row],[Valor total]]/'T.C.'!$B$5</f>
        <v>611.47362697118001</v>
      </c>
      <c r="T2357" t="s">
        <v>18</v>
      </c>
      <c r="U2357" t="s">
        <v>3</v>
      </c>
    </row>
    <row r="2358" spans="1:21" x14ac:dyDescent="0.25">
      <c r="A2358" t="s">
        <v>96</v>
      </c>
      <c r="B2358" t="str">
        <f>LEFT(Tabla1[[#This Row],[Organización compras]],2)</f>
        <v>CL</v>
      </c>
      <c r="C2358" t="s">
        <v>339</v>
      </c>
      <c r="D2358">
        <v>602</v>
      </c>
      <c r="E2358" t="str">
        <f>VLOOKUP(Tabla1[[#This Row],[Grupo de compras]],'Grupo compras'!$A$1:$B$115,2,FALSE)</f>
        <v>CL Ops Mall</v>
      </c>
      <c r="F2358" t="s">
        <v>2799</v>
      </c>
      <c r="G2358" t="str">
        <f>LEFT(Tabla1[[#This Row],[Solicitud de pedido]],2)</f>
        <v>12</v>
      </c>
      <c r="H2358" t="s">
        <v>6641</v>
      </c>
      <c r="I2358" t="s">
        <v>88</v>
      </c>
      <c r="J2358" t="s">
        <v>6642</v>
      </c>
      <c r="K2358" t="s">
        <v>6643</v>
      </c>
      <c r="L2358" s="1">
        <v>46078</v>
      </c>
      <c r="M2358" t="s">
        <v>1851</v>
      </c>
      <c r="N2358" t="s">
        <v>1</v>
      </c>
      <c r="O2358" t="s">
        <v>0</v>
      </c>
      <c r="P2358" t="s">
        <v>5055</v>
      </c>
      <c r="Q2358" t="s">
        <v>5056</v>
      </c>
      <c r="R2358" s="2">
        <v>565780</v>
      </c>
      <c r="S2358" s="37">
        <f>Tabla1[[#This Row],[Valor total]]/'T.C.'!$B$3</f>
        <v>611.03971142526973</v>
      </c>
      <c r="T2358" t="s">
        <v>6</v>
      </c>
      <c r="U2358" t="s">
        <v>3</v>
      </c>
    </row>
    <row r="2359" spans="1:21" x14ac:dyDescent="0.25">
      <c r="A2359" t="s">
        <v>1452</v>
      </c>
      <c r="B2359" t="str">
        <f>LEFT(Tabla1[[#This Row],[Organización compras]],2)</f>
        <v>PE</v>
      </c>
      <c r="C2359" t="s">
        <v>681</v>
      </c>
      <c r="D2359">
        <v>803</v>
      </c>
      <c r="E2359" t="str">
        <f>VLOOKUP(Tabla1[[#This Row],[Grupo de compras]],'Grupo compras'!$A$1:$B$115,2,FALSE)</f>
        <v>PE Ops Out/Strips</v>
      </c>
      <c r="F2359" t="s">
        <v>1453</v>
      </c>
      <c r="G2359" t="str">
        <f>LEFT(Tabla1[[#This Row],[Solicitud de pedido]],2)</f>
        <v>12</v>
      </c>
      <c r="H2359" t="s">
        <v>6644</v>
      </c>
      <c r="I2359" t="s">
        <v>88</v>
      </c>
      <c r="J2359" t="s">
        <v>6645</v>
      </c>
      <c r="K2359" t="s">
        <v>6646</v>
      </c>
      <c r="L2359" s="1">
        <v>46086</v>
      </c>
      <c r="M2359" t="s">
        <v>1453</v>
      </c>
      <c r="N2359" t="s">
        <v>1</v>
      </c>
      <c r="O2359" t="s">
        <v>0</v>
      </c>
      <c r="P2359" t="s">
        <v>1011</v>
      </c>
      <c r="Q2359" t="s">
        <v>1012</v>
      </c>
      <c r="R2359" s="2">
        <v>2105.2600000000002</v>
      </c>
      <c r="S2359" s="37">
        <f>Tabla1[[#This Row],[Valor total]]/'T.C.'!$B$2</f>
        <v>610.22028985507245</v>
      </c>
      <c r="T2359" t="s">
        <v>2</v>
      </c>
      <c r="U2359" t="s">
        <v>3</v>
      </c>
    </row>
    <row r="2360" spans="1:21" x14ac:dyDescent="0.25">
      <c r="A2360" t="s">
        <v>4</v>
      </c>
      <c r="B2360" t="str">
        <f>LEFT(Tabla1[[#This Row],[Organización compras]],2)</f>
        <v>CL</v>
      </c>
      <c r="C2360" t="s">
        <v>339</v>
      </c>
      <c r="D2360">
        <v>602</v>
      </c>
      <c r="E2360" t="str">
        <f>VLOOKUP(Tabla1[[#This Row],[Grupo de compras]],'Grupo compras'!$A$1:$B$115,2,FALSE)</f>
        <v>CL Ops Mall</v>
      </c>
      <c r="F2360" t="s">
        <v>1169</v>
      </c>
      <c r="H2360" t="s">
        <v>6647</v>
      </c>
      <c r="I2360" t="s">
        <v>88</v>
      </c>
      <c r="J2360" t="s">
        <v>6648</v>
      </c>
      <c r="K2360" t="s">
        <v>6649</v>
      </c>
      <c r="L2360" s="1">
        <v>46092</v>
      </c>
      <c r="M2360" t="s">
        <v>1173</v>
      </c>
      <c r="N2360" t="s">
        <v>1</v>
      </c>
      <c r="O2360" t="s">
        <v>0</v>
      </c>
      <c r="P2360" t="s">
        <v>6650</v>
      </c>
      <c r="Q2360" t="s">
        <v>6651</v>
      </c>
      <c r="R2360" s="2">
        <v>563685</v>
      </c>
      <c r="S2360" s="37">
        <f>Tabla1[[#This Row],[Valor total]]/'T.C.'!$B$3</f>
        <v>608.7771213806659</v>
      </c>
      <c r="T2360" t="s">
        <v>6</v>
      </c>
      <c r="U2360" t="s">
        <v>3</v>
      </c>
    </row>
    <row r="2361" spans="1:21" x14ac:dyDescent="0.25">
      <c r="A2361" t="s">
        <v>12</v>
      </c>
      <c r="B2361" t="str">
        <f>LEFT(Tabla1[[#This Row],[Organización compras]],2)</f>
        <v>PE</v>
      </c>
      <c r="C2361" t="s">
        <v>340</v>
      </c>
      <c r="D2361">
        <v>804</v>
      </c>
      <c r="E2361" t="str">
        <f>VLOOKUP(Tabla1[[#This Row],[Grupo de compras]],'Grupo compras'!$A$1:$B$115,2,FALSE)</f>
        <v>PE Marketing Mall</v>
      </c>
      <c r="F2361" t="s">
        <v>1158</v>
      </c>
      <c r="G2361" t="str">
        <f>LEFT(Tabla1[[#This Row],[Solicitud de pedido]],2)</f>
        <v>12</v>
      </c>
      <c r="H2361" t="s">
        <v>6652</v>
      </c>
      <c r="I2361" t="s">
        <v>88</v>
      </c>
      <c r="J2361" t="s">
        <v>6653</v>
      </c>
      <c r="K2361" t="s">
        <v>6654</v>
      </c>
      <c r="L2361" s="1">
        <v>46038</v>
      </c>
      <c r="M2361" t="s">
        <v>14</v>
      </c>
      <c r="N2361" t="s">
        <v>1</v>
      </c>
      <c r="O2361" t="s">
        <v>67</v>
      </c>
      <c r="P2361" t="s">
        <v>2089</v>
      </c>
      <c r="Q2361" t="s">
        <v>2090</v>
      </c>
      <c r="R2361" s="2">
        <v>2100</v>
      </c>
      <c r="S2361" s="37">
        <f>Tabla1[[#This Row],[Valor total]]/'T.C.'!$B$2</f>
        <v>608.695652173913</v>
      </c>
      <c r="T2361" t="s">
        <v>2</v>
      </c>
      <c r="U2361" t="s">
        <v>3</v>
      </c>
    </row>
    <row r="2362" spans="1:21" x14ac:dyDescent="0.25">
      <c r="A2362" t="s">
        <v>12</v>
      </c>
      <c r="B2362" t="str">
        <f>LEFT(Tabla1[[#This Row],[Organización compras]],2)</f>
        <v>PE</v>
      </c>
      <c r="C2362" t="s">
        <v>340</v>
      </c>
      <c r="D2362">
        <v>802</v>
      </c>
      <c r="E2362" t="str">
        <f>VLOOKUP(Tabla1[[#This Row],[Grupo de compras]],'Grupo compras'!$A$1:$B$115,2,FALSE)</f>
        <v>PE Ops Mall</v>
      </c>
      <c r="F2362" t="s">
        <v>360</v>
      </c>
      <c r="G2362" t="str">
        <f>LEFT(Tabla1[[#This Row],[Solicitud de pedido]],2)</f>
        <v>12</v>
      </c>
      <c r="H2362" t="s">
        <v>6655</v>
      </c>
      <c r="I2362" t="s">
        <v>88</v>
      </c>
      <c r="J2362" t="s">
        <v>6656</v>
      </c>
      <c r="K2362" t="s">
        <v>6657</v>
      </c>
      <c r="L2362" s="1">
        <v>46050</v>
      </c>
      <c r="M2362" t="s">
        <v>14</v>
      </c>
      <c r="N2362" t="s">
        <v>1</v>
      </c>
      <c r="O2362" t="s">
        <v>0</v>
      </c>
      <c r="P2362" t="s">
        <v>6658</v>
      </c>
      <c r="Q2362" t="s">
        <v>6659</v>
      </c>
      <c r="R2362" s="2">
        <v>2100</v>
      </c>
      <c r="S2362" s="37">
        <f>Tabla1[[#This Row],[Valor total]]/'T.C.'!$B$2</f>
        <v>608.695652173913</v>
      </c>
      <c r="T2362" t="s">
        <v>2</v>
      </c>
      <c r="U2362" t="s">
        <v>3</v>
      </c>
    </row>
    <row r="2363" spans="1:21" x14ac:dyDescent="0.25">
      <c r="A2363" t="s">
        <v>814</v>
      </c>
      <c r="B2363" t="str">
        <f>LEFT(Tabla1[[#This Row],[Organización compras]],2)</f>
        <v>PE</v>
      </c>
      <c r="C2363" t="s">
        <v>340</v>
      </c>
      <c r="D2363">
        <v>802</v>
      </c>
      <c r="E2363" t="str">
        <f>VLOOKUP(Tabla1[[#This Row],[Grupo de compras]],'Grupo compras'!$A$1:$B$115,2,FALSE)</f>
        <v>PE Ops Mall</v>
      </c>
      <c r="F2363" t="s">
        <v>815</v>
      </c>
      <c r="G2363" t="str">
        <f>LEFT(Tabla1[[#This Row],[Solicitud de pedido]],2)</f>
        <v>12</v>
      </c>
      <c r="H2363" t="s">
        <v>6660</v>
      </c>
      <c r="I2363" t="s">
        <v>88</v>
      </c>
      <c r="J2363" t="s">
        <v>6661</v>
      </c>
      <c r="K2363" t="s">
        <v>6662</v>
      </c>
      <c r="L2363" s="1">
        <v>46078</v>
      </c>
      <c r="M2363" t="s">
        <v>819</v>
      </c>
      <c r="N2363" t="s">
        <v>1</v>
      </c>
      <c r="O2363" t="s">
        <v>0</v>
      </c>
      <c r="P2363" t="s">
        <v>1011</v>
      </c>
      <c r="Q2363" t="s">
        <v>1012</v>
      </c>
      <c r="R2363" s="2">
        <v>2100</v>
      </c>
      <c r="S2363" s="37">
        <f>Tabla1[[#This Row],[Valor total]]/'T.C.'!$B$2</f>
        <v>608.695652173913</v>
      </c>
      <c r="T2363" t="s">
        <v>2</v>
      </c>
      <c r="U2363" t="s">
        <v>3</v>
      </c>
    </row>
    <row r="2364" spans="1:21" x14ac:dyDescent="0.25">
      <c r="A2364" t="s">
        <v>377</v>
      </c>
      <c r="B2364" t="str">
        <f>LEFT(Tabla1[[#This Row],[Organización compras]],2)</f>
        <v>PE</v>
      </c>
      <c r="C2364" t="s">
        <v>340</v>
      </c>
      <c r="D2364">
        <v>816</v>
      </c>
      <c r="E2364" t="str">
        <f>VLOOKUP(Tabla1[[#This Row],[Grupo de compras]],'Grupo compras'!$A$1:$B$115,2,FALSE)</f>
        <v>PE Sgcia Infra</v>
      </c>
      <c r="F2364" t="s">
        <v>378</v>
      </c>
      <c r="G2364" t="str">
        <f>LEFT(Tabla1[[#This Row],[Solicitud de pedido]],2)</f>
        <v>12</v>
      </c>
      <c r="H2364" t="s">
        <v>6663</v>
      </c>
      <c r="I2364" t="s">
        <v>88</v>
      </c>
      <c r="J2364" t="s">
        <v>6664</v>
      </c>
      <c r="K2364" t="s">
        <v>6665</v>
      </c>
      <c r="L2364" s="1">
        <v>46077</v>
      </c>
      <c r="M2364" t="s">
        <v>400</v>
      </c>
      <c r="N2364" t="s">
        <v>1</v>
      </c>
      <c r="O2364" t="s">
        <v>5</v>
      </c>
      <c r="P2364" t="s">
        <v>5172</v>
      </c>
      <c r="Q2364" t="s">
        <v>5173</v>
      </c>
      <c r="R2364" s="2">
        <v>2100</v>
      </c>
      <c r="S2364" s="37">
        <f>Tabla1[[#This Row],[Valor total]]/'T.C.'!$B$2</f>
        <v>608.695652173913</v>
      </c>
      <c r="T2364" t="s">
        <v>2</v>
      </c>
      <c r="U2364" t="s">
        <v>3</v>
      </c>
    </row>
    <row r="2365" spans="1:21" x14ac:dyDescent="0.25">
      <c r="A2365" t="s">
        <v>16</v>
      </c>
      <c r="B2365" t="str">
        <f>LEFT(Tabla1[[#This Row],[Organización compras]],2)</f>
        <v>PE</v>
      </c>
      <c r="C2365" t="s">
        <v>681</v>
      </c>
      <c r="D2365">
        <v>802</v>
      </c>
      <c r="E2365" t="str">
        <f>VLOOKUP(Tabla1[[#This Row],[Grupo de compras]],'Grupo compras'!$A$1:$B$115,2,FALSE)</f>
        <v>PE Ops Mall</v>
      </c>
      <c r="F2365" t="s">
        <v>1109</v>
      </c>
      <c r="G2365" t="str">
        <f>LEFT(Tabla1[[#This Row],[Solicitud de pedido]],2)</f>
        <v>12</v>
      </c>
      <c r="H2365" t="s">
        <v>6666</v>
      </c>
      <c r="I2365" t="s">
        <v>88</v>
      </c>
      <c r="J2365" t="s">
        <v>6667</v>
      </c>
      <c r="K2365" t="s">
        <v>6668</v>
      </c>
      <c r="L2365" s="1">
        <v>46078</v>
      </c>
      <c r="M2365" t="s">
        <v>1113</v>
      </c>
      <c r="N2365" t="s">
        <v>1</v>
      </c>
      <c r="O2365" t="s">
        <v>1114</v>
      </c>
      <c r="P2365" t="s">
        <v>1115</v>
      </c>
      <c r="Q2365" t="s">
        <v>1116</v>
      </c>
      <c r="R2365" s="2">
        <v>2100</v>
      </c>
      <c r="S2365" s="37">
        <f>Tabla1[[#This Row],[Valor total]]/'T.C.'!$B$2</f>
        <v>608.695652173913</v>
      </c>
      <c r="T2365" t="s">
        <v>2</v>
      </c>
      <c r="U2365" t="s">
        <v>3</v>
      </c>
    </row>
    <row r="2366" spans="1:21" x14ac:dyDescent="0.25">
      <c r="A2366" t="s">
        <v>16</v>
      </c>
      <c r="B2366" t="str">
        <f>LEFT(Tabla1[[#This Row],[Organización compras]],2)</f>
        <v>PE</v>
      </c>
      <c r="C2366" t="s">
        <v>681</v>
      </c>
      <c r="D2366">
        <v>804</v>
      </c>
      <c r="E2366" t="str">
        <f>VLOOKUP(Tabla1[[#This Row],[Grupo de compras]],'Grupo compras'!$A$1:$B$115,2,FALSE)</f>
        <v>PE Marketing Mall</v>
      </c>
      <c r="F2366" t="s">
        <v>1158</v>
      </c>
      <c r="G2366" t="str">
        <f>LEFT(Tabla1[[#This Row],[Solicitud de pedido]],2)</f>
        <v>12</v>
      </c>
      <c r="H2366" t="s">
        <v>6669</v>
      </c>
      <c r="I2366" t="s">
        <v>88</v>
      </c>
      <c r="J2366" t="s">
        <v>6670</v>
      </c>
      <c r="K2366" t="s">
        <v>6671</v>
      </c>
      <c r="L2366" s="1">
        <v>46079</v>
      </c>
      <c r="M2366" t="s">
        <v>43</v>
      </c>
      <c r="N2366" t="s">
        <v>1</v>
      </c>
      <c r="O2366" t="s">
        <v>67</v>
      </c>
      <c r="P2366" t="s">
        <v>1300</v>
      </c>
      <c r="Q2366" t="s">
        <v>1301</v>
      </c>
      <c r="R2366" s="2">
        <v>2100</v>
      </c>
      <c r="S2366" s="37">
        <f>Tabla1[[#This Row],[Valor total]]/'T.C.'!$B$2</f>
        <v>608.695652173913</v>
      </c>
      <c r="T2366" t="s">
        <v>2</v>
      </c>
      <c r="U2366" t="s">
        <v>3</v>
      </c>
    </row>
    <row r="2367" spans="1:21" x14ac:dyDescent="0.25">
      <c r="A2367" t="s">
        <v>7</v>
      </c>
      <c r="B2367" t="str">
        <f>LEFT(Tabla1[[#This Row],[Organización compras]],2)</f>
        <v>CL</v>
      </c>
      <c r="C2367" t="s">
        <v>339</v>
      </c>
      <c r="D2367">
        <v>604</v>
      </c>
      <c r="E2367" t="str">
        <f>VLOOKUP(Tabla1[[#This Row],[Grupo de compras]],'Grupo compras'!$A$1:$B$115,2,FALSE)</f>
        <v>CL Marketing Mall</v>
      </c>
      <c r="F2367" t="s">
        <v>59</v>
      </c>
      <c r="G2367" t="str">
        <f>LEFT(Tabla1[[#This Row],[Solicitud de pedido]],2)</f>
        <v>12</v>
      </c>
      <c r="H2367" t="s">
        <v>6672</v>
      </c>
      <c r="I2367" t="s">
        <v>88</v>
      </c>
      <c r="J2367" t="s">
        <v>6673</v>
      </c>
      <c r="K2367" t="s">
        <v>6674</v>
      </c>
      <c r="L2367" s="1">
        <v>46036</v>
      </c>
      <c r="M2367" t="s">
        <v>59</v>
      </c>
      <c r="N2367" t="s">
        <v>1</v>
      </c>
      <c r="O2367" t="s">
        <v>0</v>
      </c>
      <c r="P2367" t="s">
        <v>1388</v>
      </c>
      <c r="Q2367" t="s">
        <v>1389</v>
      </c>
      <c r="R2367" s="2">
        <v>563500</v>
      </c>
      <c r="S2367" s="37">
        <f>Tabla1[[#This Row],[Valor total]]/'T.C.'!$B$3</f>
        <v>608.57732225978214</v>
      </c>
      <c r="T2367" t="s">
        <v>6</v>
      </c>
      <c r="U2367" t="s">
        <v>3</v>
      </c>
    </row>
    <row r="2368" spans="1:21" x14ac:dyDescent="0.25">
      <c r="A2368" t="s">
        <v>377</v>
      </c>
      <c r="B2368" t="str">
        <f>LEFT(Tabla1[[#This Row],[Organización compras]],2)</f>
        <v>PE</v>
      </c>
      <c r="C2368" t="s">
        <v>340</v>
      </c>
      <c r="D2368">
        <v>802</v>
      </c>
      <c r="E2368" t="str">
        <f>VLOOKUP(Tabla1[[#This Row],[Grupo de compras]],'Grupo compras'!$A$1:$B$115,2,FALSE)</f>
        <v>PE Ops Mall</v>
      </c>
      <c r="F2368" t="s">
        <v>2774</v>
      </c>
      <c r="H2368" t="s">
        <v>6675</v>
      </c>
      <c r="I2368" t="s">
        <v>88</v>
      </c>
      <c r="J2368" t="s">
        <v>6676</v>
      </c>
      <c r="K2368" t="s">
        <v>6677</v>
      </c>
      <c r="L2368" s="1">
        <v>46092</v>
      </c>
      <c r="M2368" t="s">
        <v>2774</v>
      </c>
      <c r="N2368" t="s">
        <v>1</v>
      </c>
      <c r="O2368" t="s">
        <v>0</v>
      </c>
      <c r="P2368" t="s">
        <v>5842</v>
      </c>
      <c r="Q2368" t="s">
        <v>5843</v>
      </c>
      <c r="R2368" s="2">
        <v>2097.6999999999998</v>
      </c>
      <c r="S2368" s="37">
        <f>Tabla1[[#This Row],[Valor total]]/'T.C.'!$B$2</f>
        <v>608.02898550724626</v>
      </c>
      <c r="T2368" t="s">
        <v>2</v>
      </c>
      <c r="U2368" t="s">
        <v>3</v>
      </c>
    </row>
    <row r="2369" spans="1:21" x14ac:dyDescent="0.25">
      <c r="A2369" t="s">
        <v>696</v>
      </c>
      <c r="B2369" t="str">
        <f>LEFT(Tabla1[[#This Row],[Organización compras]],2)</f>
        <v>PE</v>
      </c>
      <c r="C2369" t="s">
        <v>681</v>
      </c>
      <c r="D2369">
        <v>803</v>
      </c>
      <c r="E2369" t="str">
        <f>VLOOKUP(Tabla1[[#This Row],[Grupo de compras]],'Grupo compras'!$A$1:$B$115,2,FALSE)</f>
        <v>PE Ops Out/Strips</v>
      </c>
      <c r="F2369" t="s">
        <v>2857</v>
      </c>
      <c r="G2369" t="str">
        <f>LEFT(Tabla1[[#This Row],[Solicitud de pedido]],2)</f>
        <v>12</v>
      </c>
      <c r="H2369" t="s">
        <v>6678</v>
      </c>
      <c r="I2369" t="s">
        <v>88</v>
      </c>
      <c r="J2369" t="s">
        <v>6679</v>
      </c>
      <c r="K2369" t="s">
        <v>6680</v>
      </c>
      <c r="L2369" s="1">
        <v>46048</v>
      </c>
      <c r="M2369" t="s">
        <v>2857</v>
      </c>
      <c r="N2369" t="s">
        <v>1</v>
      </c>
      <c r="O2369" t="s">
        <v>0</v>
      </c>
      <c r="P2369" t="s">
        <v>2571</v>
      </c>
      <c r="Q2369" t="s">
        <v>2572</v>
      </c>
      <c r="R2369" s="2">
        <v>2095.9</v>
      </c>
      <c r="S2369" s="37">
        <f>Tabla1[[#This Row],[Valor total]]/'T.C.'!$B$2</f>
        <v>607.50724637681162</v>
      </c>
      <c r="T2369" t="s">
        <v>2</v>
      </c>
      <c r="U2369" t="s">
        <v>3</v>
      </c>
    </row>
    <row r="2370" spans="1:21" x14ac:dyDescent="0.25">
      <c r="A2370" t="s">
        <v>50</v>
      </c>
      <c r="B2370" t="str">
        <f>LEFT(Tabla1[[#This Row],[Organización compras]],2)</f>
        <v>CL</v>
      </c>
      <c r="C2370" t="s">
        <v>339</v>
      </c>
      <c r="D2370">
        <v>604</v>
      </c>
      <c r="E2370" t="str">
        <f>VLOOKUP(Tabla1[[#This Row],[Grupo de compras]],'Grupo compras'!$A$1:$B$115,2,FALSE)</f>
        <v>CL Marketing Mall</v>
      </c>
      <c r="F2370" t="s">
        <v>60</v>
      </c>
      <c r="G2370" t="str">
        <f>LEFT(Tabla1[[#This Row],[Solicitud de pedido]],2)</f>
        <v>12</v>
      </c>
      <c r="H2370" t="s">
        <v>6681</v>
      </c>
      <c r="I2370" t="s">
        <v>88</v>
      </c>
      <c r="J2370" t="s">
        <v>6682</v>
      </c>
      <c r="K2370" t="s">
        <v>6683</v>
      </c>
      <c r="L2370" s="1">
        <v>46055</v>
      </c>
      <c r="M2370" t="s">
        <v>60</v>
      </c>
      <c r="N2370" t="s">
        <v>1</v>
      </c>
      <c r="O2370" t="s">
        <v>0</v>
      </c>
      <c r="P2370" t="s">
        <v>5773</v>
      </c>
      <c r="Q2370" t="s">
        <v>5774</v>
      </c>
      <c r="R2370" s="2">
        <v>561404</v>
      </c>
      <c r="S2370" s="37">
        <f>Tabla1[[#This Row],[Valor total]]/'T.C.'!$B$3</f>
        <v>606.3136522199303</v>
      </c>
      <c r="T2370" t="s">
        <v>6</v>
      </c>
      <c r="U2370" t="s">
        <v>3</v>
      </c>
    </row>
    <row r="2371" spans="1:21" x14ac:dyDescent="0.25">
      <c r="A2371" t="s">
        <v>717</v>
      </c>
      <c r="B2371" t="str">
        <f>LEFT(Tabla1[[#This Row],[Organización compras]],2)</f>
        <v>PE</v>
      </c>
      <c r="C2371" t="s">
        <v>340</v>
      </c>
      <c r="D2371">
        <v>801</v>
      </c>
      <c r="E2371" t="str">
        <f>VLOOKUP(Tabla1[[#This Row],[Grupo de compras]],'Grupo compras'!$A$1:$B$115,2,FALSE)</f>
        <v>PE Center Manager</v>
      </c>
      <c r="F2371" t="s">
        <v>1233</v>
      </c>
      <c r="G2371" t="str">
        <f>LEFT(Tabla1[[#This Row],[Solicitud de pedido]],2)</f>
        <v>12</v>
      </c>
      <c r="H2371" t="s">
        <v>6684</v>
      </c>
      <c r="I2371" t="s">
        <v>88</v>
      </c>
      <c r="J2371" t="s">
        <v>6685</v>
      </c>
      <c r="K2371" t="s">
        <v>6686</v>
      </c>
      <c r="L2371" s="1">
        <v>46087</v>
      </c>
      <c r="M2371" t="s">
        <v>43</v>
      </c>
      <c r="N2371" t="s">
        <v>1</v>
      </c>
      <c r="O2371" t="s">
        <v>0</v>
      </c>
      <c r="P2371" t="s">
        <v>2825</v>
      </c>
      <c r="Q2371" t="s">
        <v>2826</v>
      </c>
      <c r="R2371" s="2">
        <v>2090</v>
      </c>
      <c r="S2371" s="37">
        <f>Tabla1[[#This Row],[Valor total]]/'T.C.'!$B$2</f>
        <v>605.79710144927537</v>
      </c>
      <c r="T2371" t="s">
        <v>2</v>
      </c>
      <c r="U2371" t="s">
        <v>3</v>
      </c>
    </row>
    <row r="2372" spans="1:21" x14ac:dyDescent="0.25">
      <c r="A2372" t="s">
        <v>380</v>
      </c>
      <c r="B2372" t="str">
        <f>LEFT(Tabla1[[#This Row],[Organización compras]],2)</f>
        <v>PE</v>
      </c>
      <c r="C2372" t="s">
        <v>340</v>
      </c>
      <c r="D2372">
        <v>802</v>
      </c>
      <c r="E2372" t="str">
        <f>VLOOKUP(Tabla1[[#This Row],[Grupo de compras]],'Grupo compras'!$A$1:$B$115,2,FALSE)</f>
        <v>PE Ops Mall</v>
      </c>
      <c r="F2372" t="s">
        <v>4224</v>
      </c>
      <c r="H2372" t="s">
        <v>12404</v>
      </c>
      <c r="I2372" t="s">
        <v>88</v>
      </c>
      <c r="J2372" t="s">
        <v>12405</v>
      </c>
      <c r="K2372" t="s">
        <v>5551</v>
      </c>
      <c r="L2372" s="1">
        <v>46098</v>
      </c>
      <c r="M2372" t="s">
        <v>4224</v>
      </c>
      <c r="N2372" t="s">
        <v>1</v>
      </c>
      <c r="O2372" t="s">
        <v>0</v>
      </c>
      <c r="P2372" t="s">
        <v>3337</v>
      </c>
      <c r="Q2372" t="s">
        <v>3338</v>
      </c>
      <c r="R2372" s="2">
        <v>2081.5100000000002</v>
      </c>
      <c r="S2372" s="37">
        <f>Tabla1[[#This Row],[Valor total]]/'T.C.'!$B$2</f>
        <v>603.33623188405795</v>
      </c>
      <c r="T2372" t="s">
        <v>2</v>
      </c>
      <c r="U2372" t="s">
        <v>3</v>
      </c>
    </row>
    <row r="2373" spans="1:21" x14ac:dyDescent="0.25">
      <c r="A2373" t="s">
        <v>2783</v>
      </c>
      <c r="B2373" t="str">
        <f>LEFT(Tabla1[[#This Row],[Organización compras]],2)</f>
        <v>PE</v>
      </c>
      <c r="C2373" t="s">
        <v>681</v>
      </c>
      <c r="D2373">
        <v>802</v>
      </c>
      <c r="E2373" t="str">
        <f>VLOOKUP(Tabla1[[#This Row],[Grupo de compras]],'Grupo compras'!$A$1:$B$115,2,FALSE)</f>
        <v>PE Ops Mall</v>
      </c>
      <c r="F2373" t="s">
        <v>884</v>
      </c>
      <c r="G2373" t="str">
        <f>LEFT(Tabla1[[#This Row],[Solicitud de pedido]],2)</f>
        <v>12</v>
      </c>
      <c r="H2373" t="s">
        <v>6687</v>
      </c>
      <c r="I2373" t="s">
        <v>88</v>
      </c>
      <c r="J2373" t="s">
        <v>6688</v>
      </c>
      <c r="K2373" t="s">
        <v>6689</v>
      </c>
      <c r="L2373" s="1">
        <v>46078</v>
      </c>
      <c r="M2373" t="s">
        <v>400</v>
      </c>
      <c r="N2373" t="s">
        <v>1</v>
      </c>
      <c r="O2373" t="s">
        <v>5</v>
      </c>
      <c r="P2373" t="s">
        <v>68</v>
      </c>
      <c r="Q2373" t="s">
        <v>69</v>
      </c>
      <c r="R2373" s="2">
        <v>2080</v>
      </c>
      <c r="S2373" s="37">
        <f>Tabla1[[#This Row],[Valor total]]/'T.C.'!$B$2</f>
        <v>602.89855072463763</v>
      </c>
      <c r="T2373" t="s">
        <v>2</v>
      </c>
      <c r="U2373" t="s">
        <v>3</v>
      </c>
    </row>
    <row r="2374" spans="1:21" x14ac:dyDescent="0.25">
      <c r="A2374" t="s">
        <v>717</v>
      </c>
      <c r="B2374" t="str">
        <f>LEFT(Tabla1[[#This Row],[Organización compras]],2)</f>
        <v>PE</v>
      </c>
      <c r="C2374" t="s">
        <v>340</v>
      </c>
      <c r="D2374">
        <v>801</v>
      </c>
      <c r="E2374" t="str">
        <f>VLOOKUP(Tabla1[[#This Row],[Grupo de compras]],'Grupo compras'!$A$1:$B$115,2,FALSE)</f>
        <v>PE Center Manager</v>
      </c>
      <c r="F2374" t="s">
        <v>1233</v>
      </c>
      <c r="G2374" t="str">
        <f>LEFT(Tabla1[[#This Row],[Solicitud de pedido]],2)</f>
        <v>12</v>
      </c>
      <c r="H2374" t="s">
        <v>6690</v>
      </c>
      <c r="I2374" t="s">
        <v>88</v>
      </c>
      <c r="J2374" t="s">
        <v>6691</v>
      </c>
      <c r="K2374" t="s">
        <v>6692</v>
      </c>
      <c r="L2374" s="1">
        <v>46085</v>
      </c>
      <c r="M2374" t="s">
        <v>819</v>
      </c>
      <c r="N2374" t="s">
        <v>1</v>
      </c>
      <c r="O2374" t="s">
        <v>0</v>
      </c>
      <c r="P2374" t="s">
        <v>1011</v>
      </c>
      <c r="Q2374" t="s">
        <v>1012</v>
      </c>
      <c r="R2374" s="2">
        <v>2078.7399999999998</v>
      </c>
      <c r="S2374" s="37">
        <f>Tabla1[[#This Row],[Valor total]]/'T.C.'!$B$2</f>
        <v>602.53333333333319</v>
      </c>
      <c r="T2374" t="s">
        <v>2</v>
      </c>
      <c r="U2374" t="s">
        <v>3</v>
      </c>
    </row>
    <row r="2375" spans="1:21" x14ac:dyDescent="0.25">
      <c r="A2375" t="s">
        <v>1498</v>
      </c>
      <c r="B2375" t="str">
        <f>LEFT(Tabla1[[#This Row],[Organización compras]],2)</f>
        <v>PE</v>
      </c>
      <c r="C2375" t="s">
        <v>340</v>
      </c>
      <c r="D2375">
        <v>803</v>
      </c>
      <c r="E2375" t="str">
        <f>VLOOKUP(Tabla1[[#This Row],[Grupo de compras]],'Grupo compras'!$A$1:$B$115,2,FALSE)</f>
        <v>PE Ops Out/Strips</v>
      </c>
      <c r="F2375" t="s">
        <v>926</v>
      </c>
      <c r="G2375" t="str">
        <f>LEFT(Tabla1[[#This Row],[Solicitud de pedido]],2)</f>
        <v>12</v>
      </c>
      <c r="H2375" t="s">
        <v>6693</v>
      </c>
      <c r="I2375" t="s">
        <v>88</v>
      </c>
      <c r="J2375" t="s">
        <v>6694</v>
      </c>
      <c r="K2375" t="s">
        <v>6695</v>
      </c>
      <c r="L2375" s="1">
        <v>46034</v>
      </c>
      <c r="M2375" t="s">
        <v>930</v>
      </c>
      <c r="N2375" t="s">
        <v>1</v>
      </c>
      <c r="O2375" t="s">
        <v>0</v>
      </c>
      <c r="P2375" t="s">
        <v>6038</v>
      </c>
      <c r="Q2375" t="s">
        <v>6039</v>
      </c>
      <c r="R2375" s="2">
        <v>601.83000000000004</v>
      </c>
      <c r="S2375" s="37">
        <f>Tabla1[[#This Row],[Valor total]]</f>
        <v>601.83000000000004</v>
      </c>
      <c r="T2375" t="s">
        <v>662</v>
      </c>
      <c r="U2375" t="s">
        <v>3</v>
      </c>
    </row>
    <row r="2376" spans="1:21" x14ac:dyDescent="0.25">
      <c r="A2376" t="s">
        <v>7</v>
      </c>
      <c r="B2376" t="str">
        <f>LEFT(Tabla1[[#This Row],[Organización compras]],2)</f>
        <v>CL</v>
      </c>
      <c r="C2376" t="s">
        <v>339</v>
      </c>
      <c r="D2376">
        <v>612</v>
      </c>
      <c r="E2376" t="str">
        <f>VLOOKUP(Tabla1[[#This Row],[Grupo de compras]],'Grupo compras'!$A$1:$B$115,2,FALSE)</f>
        <v>CL Serv al Cliente</v>
      </c>
      <c r="F2376" t="s">
        <v>1729</v>
      </c>
      <c r="G2376" t="str">
        <f>LEFT(Tabla1[[#This Row],[Solicitud de pedido]],2)</f>
        <v>12</v>
      </c>
      <c r="H2376" t="s">
        <v>6696</v>
      </c>
      <c r="I2376" t="s">
        <v>88</v>
      </c>
      <c r="J2376" t="s">
        <v>6697</v>
      </c>
      <c r="K2376" t="s">
        <v>6698</v>
      </c>
      <c r="L2376" s="1">
        <v>46037</v>
      </c>
      <c r="M2376" t="s">
        <v>1729</v>
      </c>
      <c r="N2376" t="s">
        <v>1</v>
      </c>
      <c r="O2376" t="s">
        <v>0</v>
      </c>
      <c r="P2376" t="s">
        <v>6699</v>
      </c>
      <c r="Q2376" t="s">
        <v>6700</v>
      </c>
      <c r="R2376" s="2">
        <v>14.4</v>
      </c>
      <c r="S2376" s="37">
        <f>Tabla1[[#This Row],[Valor total]]/'T.C.'!$B$4</f>
        <v>600</v>
      </c>
      <c r="T2376" t="s">
        <v>11</v>
      </c>
      <c r="U2376" t="s">
        <v>3</v>
      </c>
    </row>
    <row r="2377" spans="1:21" x14ac:dyDescent="0.25">
      <c r="A2377" t="s">
        <v>7</v>
      </c>
      <c r="B2377" t="str">
        <f>LEFT(Tabla1[[#This Row],[Organización compras]],2)</f>
        <v>CL</v>
      </c>
      <c r="C2377" t="s">
        <v>339</v>
      </c>
      <c r="D2377">
        <v>914</v>
      </c>
      <c r="E2377" t="str">
        <f>VLOOKUP(Tabla1[[#This Row],[Grupo de compras]],'Grupo compras'!$A$1:$B$115,2,FALSE)</f>
        <v>Corp Explo. TI</v>
      </c>
      <c r="F2377" t="s">
        <v>8</v>
      </c>
      <c r="H2377" t="s">
        <v>12734</v>
      </c>
      <c r="I2377" t="s">
        <v>88</v>
      </c>
      <c r="J2377" t="s">
        <v>12735</v>
      </c>
      <c r="K2377" t="s">
        <v>12736</v>
      </c>
      <c r="L2377" s="1">
        <v>46099</v>
      </c>
      <c r="M2377" t="s">
        <v>8</v>
      </c>
      <c r="N2377" t="s">
        <v>1</v>
      </c>
      <c r="O2377" t="s">
        <v>5</v>
      </c>
      <c r="P2377" t="s">
        <v>3896</v>
      </c>
      <c r="Q2377" t="s">
        <v>3897</v>
      </c>
      <c r="R2377" s="2">
        <v>555350</v>
      </c>
      <c r="S2377" s="37">
        <f>Tabla1[[#This Row],[Valor total]]/'T.C.'!$B$3</f>
        <v>599.77536098841165</v>
      </c>
      <c r="T2377" t="s">
        <v>6</v>
      </c>
      <c r="U2377" t="s">
        <v>3</v>
      </c>
    </row>
    <row r="2378" spans="1:21" x14ac:dyDescent="0.25">
      <c r="A2378" t="s">
        <v>7</v>
      </c>
      <c r="B2378" t="str">
        <f>LEFT(Tabla1[[#This Row],[Organización compras]],2)</f>
        <v>CL</v>
      </c>
      <c r="C2378" t="s">
        <v>339</v>
      </c>
      <c r="D2378">
        <v>602</v>
      </c>
      <c r="E2378" t="str">
        <f>VLOOKUP(Tabla1[[#This Row],[Grupo de compras]],'Grupo compras'!$A$1:$B$115,2,FALSE)</f>
        <v>CL Ops Mall</v>
      </c>
      <c r="F2378" t="s">
        <v>84</v>
      </c>
      <c r="G2378" t="str">
        <f>LEFT(Tabla1[[#This Row],[Solicitud de pedido]],2)</f>
        <v>12</v>
      </c>
      <c r="H2378" t="s">
        <v>6701</v>
      </c>
      <c r="I2378" t="s">
        <v>88</v>
      </c>
      <c r="J2378" t="s">
        <v>6702</v>
      </c>
      <c r="K2378" t="s">
        <v>6703</v>
      </c>
      <c r="L2378" s="1">
        <v>46036</v>
      </c>
      <c r="M2378" t="s">
        <v>79</v>
      </c>
      <c r="N2378" t="s">
        <v>1</v>
      </c>
      <c r="O2378" t="s">
        <v>0</v>
      </c>
      <c r="P2378" t="s">
        <v>41</v>
      </c>
      <c r="Q2378" t="s">
        <v>42</v>
      </c>
      <c r="R2378" s="2">
        <v>554589</v>
      </c>
      <c r="S2378" s="37">
        <f>Tabla1[[#This Row],[Valor total]]/'T.C.'!$B$3</f>
        <v>598.95348460466778</v>
      </c>
      <c r="T2378" t="s">
        <v>6</v>
      </c>
      <c r="U2378" t="s">
        <v>3</v>
      </c>
    </row>
    <row r="2379" spans="1:21" x14ac:dyDescent="0.25">
      <c r="A2379" t="s">
        <v>17</v>
      </c>
      <c r="B2379" t="str">
        <f>LEFT(Tabla1[[#This Row],[Organización compras]],2)</f>
        <v>CO</v>
      </c>
      <c r="C2379" t="s">
        <v>338</v>
      </c>
      <c r="D2379">
        <v>710</v>
      </c>
      <c r="E2379" t="str">
        <f>VLOOKUP(Tabla1[[#This Row],[Grupo de compras]],'Grupo compras'!$A$1:$B$115,2,FALSE)</f>
        <v>CO Sgcia Personas</v>
      </c>
      <c r="F2379" t="s">
        <v>1200</v>
      </c>
      <c r="G2379" t="str">
        <f>LEFT(Tabla1[[#This Row],[Solicitud de pedido]],2)</f>
        <v>12</v>
      </c>
      <c r="H2379" t="s">
        <v>6704</v>
      </c>
      <c r="I2379" t="s">
        <v>88</v>
      </c>
      <c r="J2379" t="s">
        <v>6705</v>
      </c>
      <c r="K2379" t="s">
        <v>6706</v>
      </c>
      <c r="L2379" s="1">
        <v>46049</v>
      </c>
      <c r="M2379" t="s">
        <v>706</v>
      </c>
      <c r="N2379" t="s">
        <v>1</v>
      </c>
      <c r="O2379" t="s">
        <v>0</v>
      </c>
      <c r="P2379" t="s">
        <v>6707</v>
      </c>
      <c r="Q2379" t="s">
        <v>6708</v>
      </c>
      <c r="R2379" s="2">
        <v>2200000</v>
      </c>
      <c r="S2379" s="37">
        <f>Tabla1[[#This Row],[Valor total]]/'T.C.'!$B$5</f>
        <v>598.15116911364873</v>
      </c>
      <c r="T2379" t="s">
        <v>18</v>
      </c>
      <c r="U2379" t="s">
        <v>3</v>
      </c>
    </row>
    <row r="2380" spans="1:21" x14ac:dyDescent="0.25">
      <c r="A2380" t="s">
        <v>63</v>
      </c>
      <c r="B2380" t="str">
        <f>LEFT(Tabla1[[#This Row],[Organización compras]],2)</f>
        <v>CO</v>
      </c>
      <c r="C2380" t="s">
        <v>338</v>
      </c>
      <c r="D2380">
        <v>702</v>
      </c>
      <c r="E2380" t="str">
        <f>VLOOKUP(Tabla1[[#This Row],[Grupo de compras]],'Grupo compras'!$A$1:$B$115,2,FALSE)</f>
        <v>CO Ops Mall</v>
      </c>
      <c r="F2380" t="s">
        <v>1281</v>
      </c>
      <c r="G2380" t="str">
        <f>LEFT(Tabla1[[#This Row],[Solicitud de pedido]],2)</f>
        <v>12</v>
      </c>
      <c r="H2380" t="s">
        <v>6709</v>
      </c>
      <c r="I2380" t="s">
        <v>88</v>
      </c>
      <c r="J2380" t="s">
        <v>6710</v>
      </c>
      <c r="K2380" t="s">
        <v>6711</v>
      </c>
      <c r="L2380" s="1">
        <v>46087</v>
      </c>
      <c r="M2380" t="s">
        <v>1340</v>
      </c>
      <c r="N2380" t="s">
        <v>1</v>
      </c>
      <c r="O2380" t="s">
        <v>0</v>
      </c>
      <c r="P2380" t="s">
        <v>6712</v>
      </c>
      <c r="Q2380" t="s">
        <v>6713</v>
      </c>
      <c r="R2380" s="2">
        <v>2200000</v>
      </c>
      <c r="S2380" s="37">
        <f>Tabla1[[#This Row],[Valor total]]/'T.C.'!$B$5</f>
        <v>598.15116911364873</v>
      </c>
      <c r="T2380" t="s">
        <v>18</v>
      </c>
      <c r="U2380" t="s">
        <v>3</v>
      </c>
    </row>
    <row r="2381" spans="1:21" x14ac:dyDescent="0.25">
      <c r="A2381" t="s">
        <v>53</v>
      </c>
      <c r="B2381" t="str">
        <f>LEFT(Tabla1[[#This Row],[Organización compras]],2)</f>
        <v>CO</v>
      </c>
      <c r="C2381" t="s">
        <v>338</v>
      </c>
      <c r="D2381">
        <v>714</v>
      </c>
      <c r="E2381" t="str">
        <f>VLOOKUP(Tabla1[[#This Row],[Grupo de compras]],'Grupo compras'!$A$1:$B$115,2,FALSE)</f>
        <v>CO Explotación TI</v>
      </c>
      <c r="F2381" t="s">
        <v>7321</v>
      </c>
      <c r="H2381" t="s">
        <v>12446</v>
      </c>
      <c r="I2381" t="s">
        <v>88</v>
      </c>
      <c r="J2381" t="s">
        <v>12447</v>
      </c>
      <c r="K2381" t="s">
        <v>12448</v>
      </c>
      <c r="L2381" s="1">
        <v>46097</v>
      </c>
      <c r="M2381" t="s">
        <v>7321</v>
      </c>
      <c r="N2381" t="s">
        <v>1</v>
      </c>
      <c r="O2381" t="s">
        <v>5</v>
      </c>
      <c r="P2381" t="s">
        <v>2715</v>
      </c>
      <c r="Q2381" t="s">
        <v>2716</v>
      </c>
      <c r="R2381" s="2">
        <v>2196450</v>
      </c>
      <c r="S2381" s="37">
        <f>Tabla1[[#This Row],[Valor total]]/'T.C.'!$B$5</f>
        <v>597.1859706362153</v>
      </c>
      <c r="T2381" t="s">
        <v>18</v>
      </c>
      <c r="U2381" t="s">
        <v>3</v>
      </c>
    </row>
    <row r="2382" spans="1:21" x14ac:dyDescent="0.25">
      <c r="A2382" t="s">
        <v>3346</v>
      </c>
      <c r="B2382" t="str">
        <f>LEFT(Tabla1[[#This Row],[Organización compras]],2)</f>
        <v>PE</v>
      </c>
      <c r="C2382" t="s">
        <v>681</v>
      </c>
      <c r="D2382">
        <v>804</v>
      </c>
      <c r="E2382" t="str">
        <f>VLOOKUP(Tabla1[[#This Row],[Grupo de compras]],'Grupo compras'!$A$1:$B$115,2,FALSE)</f>
        <v>PE Marketing Mall</v>
      </c>
      <c r="F2382" t="s">
        <v>3376</v>
      </c>
      <c r="G2382" t="str">
        <f>LEFT(Tabla1[[#This Row],[Solicitud de pedido]],2)</f>
        <v>12</v>
      </c>
      <c r="H2382" t="s">
        <v>6714</v>
      </c>
      <c r="I2382" t="s">
        <v>88</v>
      </c>
      <c r="J2382" t="s">
        <v>6715</v>
      </c>
      <c r="K2382" t="s">
        <v>6716</v>
      </c>
      <c r="L2382" s="1">
        <v>46077</v>
      </c>
      <c r="M2382" t="s">
        <v>819</v>
      </c>
      <c r="N2382" t="s">
        <v>1</v>
      </c>
      <c r="O2382" t="s">
        <v>0</v>
      </c>
      <c r="P2382" t="s">
        <v>6615</v>
      </c>
      <c r="Q2382" t="s">
        <v>6616</v>
      </c>
      <c r="R2382" s="2">
        <v>2059</v>
      </c>
      <c r="S2382" s="37">
        <f>Tabla1[[#This Row],[Valor total]]/'T.C.'!$B$2</f>
        <v>596.8115942028985</v>
      </c>
      <c r="T2382" t="s">
        <v>2</v>
      </c>
      <c r="U2382" t="s">
        <v>3</v>
      </c>
    </row>
    <row r="2383" spans="1:21" x14ac:dyDescent="0.25">
      <c r="A2383" t="s">
        <v>7</v>
      </c>
      <c r="B2383" t="str">
        <f>LEFT(Tabla1[[#This Row],[Organización compras]],2)</f>
        <v>CL</v>
      </c>
      <c r="C2383" t="s">
        <v>339</v>
      </c>
      <c r="D2383">
        <v>910</v>
      </c>
      <c r="E2383" t="str">
        <f>VLOOKUP(Tabla1[[#This Row],[Grupo de compras]],'Grupo compras'!$A$1:$B$115,2,FALSE)</f>
        <v>Corp A. Personas</v>
      </c>
      <c r="F2383" t="s">
        <v>76</v>
      </c>
      <c r="G2383" t="str">
        <f>LEFT(Tabla1[[#This Row],[Solicitud de pedido]],2)</f>
        <v>12</v>
      </c>
      <c r="H2383" t="s">
        <v>6717</v>
      </c>
      <c r="I2383" t="s">
        <v>88</v>
      </c>
      <c r="J2383" t="s">
        <v>6718</v>
      </c>
      <c r="K2383" t="s">
        <v>6719</v>
      </c>
      <c r="L2383" s="1">
        <v>46055</v>
      </c>
      <c r="M2383" t="s">
        <v>10</v>
      </c>
      <c r="N2383" t="s">
        <v>1</v>
      </c>
      <c r="O2383" t="s">
        <v>0</v>
      </c>
      <c r="P2383" t="s">
        <v>2002</v>
      </c>
      <c r="Q2383" t="s">
        <v>2003</v>
      </c>
      <c r="R2383" s="2">
        <v>551995</v>
      </c>
      <c r="S2383" s="37">
        <f>Tabla1[[#This Row],[Valor total]]/'T.C.'!$B$3</f>
        <v>596.15197693130153</v>
      </c>
      <c r="T2383" t="s">
        <v>6</v>
      </c>
      <c r="U2383" t="s">
        <v>3</v>
      </c>
    </row>
    <row r="2384" spans="1:21" x14ac:dyDescent="0.25">
      <c r="A2384" t="s">
        <v>19</v>
      </c>
      <c r="B2384" t="str">
        <f>LEFT(Tabla1[[#This Row],[Organización compras]],2)</f>
        <v>CL</v>
      </c>
      <c r="C2384" t="s">
        <v>339</v>
      </c>
      <c r="D2384">
        <v>602</v>
      </c>
      <c r="E2384" t="str">
        <f>VLOOKUP(Tabla1[[#This Row],[Grupo de compras]],'Grupo compras'!$A$1:$B$115,2,FALSE)</f>
        <v>CL Ops Mall</v>
      </c>
      <c r="F2384" t="s">
        <v>20</v>
      </c>
      <c r="G2384" t="str">
        <f>LEFT(Tabla1[[#This Row],[Solicitud de pedido]],2)</f>
        <v>12</v>
      </c>
      <c r="H2384" t="s">
        <v>6720</v>
      </c>
      <c r="I2384" t="s">
        <v>88</v>
      </c>
      <c r="J2384" t="s">
        <v>6721</v>
      </c>
      <c r="K2384" t="s">
        <v>6722</v>
      </c>
      <c r="L2384" s="1">
        <v>46042</v>
      </c>
      <c r="M2384" t="s">
        <v>21</v>
      </c>
      <c r="N2384" t="s">
        <v>1</v>
      </c>
      <c r="O2384" t="s">
        <v>0</v>
      </c>
      <c r="P2384" t="s">
        <v>94</v>
      </c>
      <c r="Q2384" t="s">
        <v>95</v>
      </c>
      <c r="R2384" s="2">
        <v>551000</v>
      </c>
      <c r="S2384" s="37">
        <f>Tabla1[[#This Row],[Valor total]]/'T.C.'!$B$3</f>
        <v>595.07738165952071</v>
      </c>
      <c r="T2384" t="s">
        <v>6</v>
      </c>
      <c r="U2384" t="s">
        <v>3</v>
      </c>
    </row>
    <row r="2385" spans="1:21" x14ac:dyDescent="0.25">
      <c r="A2385" t="s">
        <v>717</v>
      </c>
      <c r="B2385" t="str">
        <f>LEFT(Tabla1[[#This Row],[Organización compras]],2)</f>
        <v>PE</v>
      </c>
      <c r="C2385" t="s">
        <v>340</v>
      </c>
      <c r="D2385">
        <v>801</v>
      </c>
      <c r="E2385" t="str">
        <f>VLOOKUP(Tabla1[[#This Row],[Grupo de compras]],'Grupo compras'!$A$1:$B$115,2,FALSE)</f>
        <v>PE Center Manager</v>
      </c>
      <c r="F2385" t="s">
        <v>1233</v>
      </c>
      <c r="G2385" t="str">
        <f>LEFT(Tabla1[[#This Row],[Solicitud de pedido]],2)</f>
        <v>12</v>
      </c>
      <c r="H2385" t="s">
        <v>6723</v>
      </c>
      <c r="I2385" t="s">
        <v>88</v>
      </c>
      <c r="J2385" t="s">
        <v>6724</v>
      </c>
      <c r="K2385" t="s">
        <v>6725</v>
      </c>
      <c r="L2385" s="1">
        <v>46055</v>
      </c>
      <c r="M2385" t="s">
        <v>819</v>
      </c>
      <c r="N2385" t="s">
        <v>1</v>
      </c>
      <c r="O2385" t="s">
        <v>0</v>
      </c>
      <c r="P2385" t="s">
        <v>5247</v>
      </c>
      <c r="Q2385" t="s">
        <v>5248</v>
      </c>
      <c r="R2385" s="2">
        <v>2050</v>
      </c>
      <c r="S2385" s="37">
        <f>Tabla1[[#This Row],[Valor total]]/'T.C.'!$B$2</f>
        <v>594.20289855072463</v>
      </c>
      <c r="T2385" t="s">
        <v>2</v>
      </c>
      <c r="U2385" t="s">
        <v>3</v>
      </c>
    </row>
    <row r="2386" spans="1:21" x14ac:dyDescent="0.25">
      <c r="A2386" t="s">
        <v>814</v>
      </c>
      <c r="B2386" t="str">
        <f>LEFT(Tabla1[[#This Row],[Organización compras]],2)</f>
        <v>PE</v>
      </c>
      <c r="C2386" t="s">
        <v>340</v>
      </c>
      <c r="D2386">
        <v>802</v>
      </c>
      <c r="E2386" t="str">
        <f>VLOOKUP(Tabla1[[#This Row],[Grupo de compras]],'Grupo compras'!$A$1:$B$115,2,FALSE)</f>
        <v>PE Ops Mall</v>
      </c>
      <c r="F2386" t="s">
        <v>815</v>
      </c>
      <c r="H2386" t="s">
        <v>6726</v>
      </c>
      <c r="I2386" t="s">
        <v>88</v>
      </c>
      <c r="J2386" t="s">
        <v>6727</v>
      </c>
      <c r="K2386" t="s">
        <v>6728</v>
      </c>
      <c r="L2386" s="1">
        <v>46092</v>
      </c>
      <c r="M2386" t="s">
        <v>43</v>
      </c>
      <c r="N2386" t="s">
        <v>1</v>
      </c>
      <c r="O2386" t="s">
        <v>0</v>
      </c>
      <c r="P2386" t="s">
        <v>1011</v>
      </c>
      <c r="Q2386" t="s">
        <v>1012</v>
      </c>
      <c r="R2386" s="2">
        <v>2041.83</v>
      </c>
      <c r="S2386" s="37">
        <f>Tabla1[[#This Row],[Valor total]]/'T.C.'!$B$2</f>
        <v>591.8347826086956</v>
      </c>
      <c r="T2386" t="s">
        <v>2</v>
      </c>
      <c r="U2386" t="s">
        <v>3</v>
      </c>
    </row>
    <row r="2387" spans="1:21" x14ac:dyDescent="0.25">
      <c r="A2387" t="s">
        <v>75</v>
      </c>
      <c r="B2387" t="str">
        <f>LEFT(Tabla1[[#This Row],[Organización compras]],2)</f>
        <v>CO</v>
      </c>
      <c r="C2387" t="s">
        <v>338</v>
      </c>
      <c r="D2387">
        <v>702</v>
      </c>
      <c r="E2387" t="str">
        <f>VLOOKUP(Tabla1[[#This Row],[Grupo de compras]],'Grupo compras'!$A$1:$B$115,2,FALSE)</f>
        <v>CO Ops Mall</v>
      </c>
      <c r="F2387" t="s">
        <v>92</v>
      </c>
      <c r="G2387" t="str">
        <f>LEFT(Tabla1[[#This Row],[Solicitud de pedido]],2)</f>
        <v>12</v>
      </c>
      <c r="H2387" t="s">
        <v>6729</v>
      </c>
      <c r="I2387" t="s">
        <v>88</v>
      </c>
      <c r="J2387" t="s">
        <v>6730</v>
      </c>
      <c r="K2387" t="s">
        <v>6731</v>
      </c>
      <c r="L2387" s="1">
        <v>46073</v>
      </c>
      <c r="M2387" t="s">
        <v>93</v>
      </c>
      <c r="N2387" t="s">
        <v>1</v>
      </c>
      <c r="O2387" t="s">
        <v>0</v>
      </c>
      <c r="P2387" t="s">
        <v>33</v>
      </c>
      <c r="Q2387" t="s">
        <v>34</v>
      </c>
      <c r="R2387" s="2">
        <v>2175739</v>
      </c>
      <c r="S2387" s="37">
        <f>Tabla1[[#This Row],[Valor total]]/'T.C.'!$B$5</f>
        <v>591.55492115280049</v>
      </c>
      <c r="T2387" t="s">
        <v>18</v>
      </c>
      <c r="U2387" t="s">
        <v>3</v>
      </c>
    </row>
    <row r="2388" spans="1:21" x14ac:dyDescent="0.25">
      <c r="A2388" t="s">
        <v>7</v>
      </c>
      <c r="B2388" t="str">
        <f>LEFT(Tabla1[[#This Row],[Organización compras]],2)</f>
        <v>CL</v>
      </c>
      <c r="C2388" t="s">
        <v>339</v>
      </c>
      <c r="D2388">
        <v>602</v>
      </c>
      <c r="E2388" t="str">
        <f>VLOOKUP(Tabla1[[#This Row],[Grupo de compras]],'Grupo compras'!$A$1:$B$115,2,FALSE)</f>
        <v>CL Ops Mall</v>
      </c>
      <c r="F2388" t="s">
        <v>869</v>
      </c>
      <c r="G2388" t="str">
        <f>LEFT(Tabla1[[#This Row],[Solicitud de pedido]],2)</f>
        <v>12</v>
      </c>
      <c r="H2388" t="s">
        <v>6732</v>
      </c>
      <c r="I2388" t="s">
        <v>88</v>
      </c>
      <c r="J2388" t="s">
        <v>6733</v>
      </c>
      <c r="K2388" t="s">
        <v>6734</v>
      </c>
      <c r="L2388" s="1">
        <v>46070</v>
      </c>
      <c r="M2388" t="s">
        <v>113</v>
      </c>
      <c r="N2388" t="s">
        <v>1</v>
      </c>
      <c r="O2388" t="s">
        <v>0</v>
      </c>
      <c r="P2388" t="s">
        <v>2366</v>
      </c>
      <c r="Q2388" t="s">
        <v>2367</v>
      </c>
      <c r="R2388" s="2">
        <v>547339</v>
      </c>
      <c r="S2388" s="37">
        <f>Tabla1[[#This Row],[Valor total]]/'T.C.'!$B$3</f>
        <v>591.12351905651622</v>
      </c>
      <c r="T2388" t="s">
        <v>6</v>
      </c>
      <c r="U2388" t="s">
        <v>3</v>
      </c>
    </row>
    <row r="2389" spans="1:21" x14ac:dyDescent="0.25">
      <c r="A2389" t="s">
        <v>7</v>
      </c>
      <c r="B2389" t="str">
        <f>LEFT(Tabla1[[#This Row],[Organización compras]],2)</f>
        <v>CL</v>
      </c>
      <c r="C2389" t="s">
        <v>339</v>
      </c>
      <c r="D2389">
        <v>914</v>
      </c>
      <c r="E2389" t="str">
        <f>VLOOKUP(Tabla1[[#This Row],[Grupo de compras]],'Grupo compras'!$A$1:$B$115,2,FALSE)</f>
        <v>Corp Explo. TI</v>
      </c>
      <c r="F2389" t="s">
        <v>8</v>
      </c>
      <c r="G2389" t="str">
        <f>LEFT(Tabla1[[#This Row],[Solicitud de pedido]],2)</f>
        <v>12</v>
      </c>
      <c r="H2389" t="s">
        <v>6735</v>
      </c>
      <c r="I2389" t="s">
        <v>88</v>
      </c>
      <c r="J2389" t="s">
        <v>6736</v>
      </c>
      <c r="K2389" t="s">
        <v>6737</v>
      </c>
      <c r="L2389" s="1">
        <v>46042</v>
      </c>
      <c r="M2389" t="s">
        <v>8</v>
      </c>
      <c r="N2389" t="s">
        <v>1</v>
      </c>
      <c r="O2389" t="s">
        <v>5</v>
      </c>
      <c r="P2389" t="s">
        <v>4008</v>
      </c>
      <c r="Q2389" t="s">
        <v>4009</v>
      </c>
      <c r="R2389" s="2">
        <v>546471</v>
      </c>
      <c r="S2389" s="37">
        <f>Tabla1[[#This Row],[Valor total]]/'T.C.'!$B$3</f>
        <v>590.18608318123404</v>
      </c>
      <c r="T2389" t="s">
        <v>6</v>
      </c>
      <c r="U2389" t="s">
        <v>3</v>
      </c>
    </row>
    <row r="2390" spans="1:21" x14ac:dyDescent="0.25">
      <c r="A2390" t="s">
        <v>4</v>
      </c>
      <c r="B2390" t="str">
        <f>LEFT(Tabla1[[#This Row],[Organización compras]],2)</f>
        <v>CL</v>
      </c>
      <c r="C2390" t="s">
        <v>339</v>
      </c>
      <c r="D2390">
        <v>602</v>
      </c>
      <c r="E2390" t="str">
        <f>VLOOKUP(Tabla1[[#This Row],[Grupo de compras]],'Grupo compras'!$A$1:$B$115,2,FALSE)</f>
        <v>CL Ops Mall</v>
      </c>
      <c r="F2390" t="s">
        <v>1068</v>
      </c>
      <c r="G2390" t="str">
        <f>LEFT(Tabla1[[#This Row],[Solicitud de pedido]],2)</f>
        <v>12</v>
      </c>
      <c r="H2390" t="s">
        <v>6738</v>
      </c>
      <c r="I2390" t="s">
        <v>88</v>
      </c>
      <c r="J2390" t="s">
        <v>6739</v>
      </c>
      <c r="K2390" t="s">
        <v>6740</v>
      </c>
      <c r="L2390" s="1">
        <v>46052</v>
      </c>
      <c r="M2390" t="s">
        <v>1072</v>
      </c>
      <c r="N2390" t="s">
        <v>1</v>
      </c>
      <c r="O2390" t="s">
        <v>5</v>
      </c>
      <c r="P2390" t="s">
        <v>4933</v>
      </c>
      <c r="Q2390" t="s">
        <v>4934</v>
      </c>
      <c r="R2390" s="2">
        <v>545000</v>
      </c>
      <c r="S2390" s="37">
        <f>Tabla1[[#This Row],[Valor total]]/'T.C.'!$B$3</f>
        <v>588.59741017139527</v>
      </c>
      <c r="T2390" t="s">
        <v>6</v>
      </c>
      <c r="U2390" t="s">
        <v>3</v>
      </c>
    </row>
    <row r="2391" spans="1:21" x14ac:dyDescent="0.25">
      <c r="A2391" t="s">
        <v>369</v>
      </c>
      <c r="B2391" t="str">
        <f>LEFT(Tabla1[[#This Row],[Organización compras]],2)</f>
        <v>PE</v>
      </c>
      <c r="C2391" t="s">
        <v>681</v>
      </c>
      <c r="D2391">
        <v>802</v>
      </c>
      <c r="E2391" t="str">
        <f>VLOOKUP(Tabla1[[#This Row],[Grupo de compras]],'Grupo compras'!$A$1:$B$115,2,FALSE)</f>
        <v>PE Ops Mall</v>
      </c>
      <c r="F2391" t="s">
        <v>370</v>
      </c>
      <c r="G2391" t="str">
        <f>LEFT(Tabla1[[#This Row],[Solicitud de pedido]],2)</f>
        <v>12</v>
      </c>
      <c r="H2391" t="s">
        <v>6741</v>
      </c>
      <c r="I2391" t="s">
        <v>88</v>
      </c>
      <c r="J2391" t="s">
        <v>6742</v>
      </c>
      <c r="K2391" t="s">
        <v>6743</v>
      </c>
      <c r="L2391" s="1">
        <v>46065</v>
      </c>
      <c r="M2391" t="s">
        <v>370</v>
      </c>
      <c r="N2391" t="s">
        <v>1</v>
      </c>
      <c r="O2391" t="s">
        <v>0</v>
      </c>
      <c r="P2391" t="s">
        <v>1011</v>
      </c>
      <c r="Q2391" t="s">
        <v>1012</v>
      </c>
      <c r="R2391" s="2">
        <v>2029.57</v>
      </c>
      <c r="S2391" s="37">
        <f>Tabla1[[#This Row],[Valor total]]/'T.C.'!$B$2</f>
        <v>588.28115942028978</v>
      </c>
      <c r="T2391" t="s">
        <v>2</v>
      </c>
      <c r="U2391" t="s">
        <v>3</v>
      </c>
    </row>
    <row r="2392" spans="1:21" x14ac:dyDescent="0.25">
      <c r="A2392" t="s">
        <v>717</v>
      </c>
      <c r="B2392" t="str">
        <f>LEFT(Tabla1[[#This Row],[Organización compras]],2)</f>
        <v>PE</v>
      </c>
      <c r="C2392" t="s">
        <v>340</v>
      </c>
      <c r="D2392">
        <v>801</v>
      </c>
      <c r="E2392" t="str">
        <f>VLOOKUP(Tabla1[[#This Row],[Grupo de compras]],'Grupo compras'!$A$1:$B$115,2,FALSE)</f>
        <v>PE Center Manager</v>
      </c>
      <c r="F2392" t="s">
        <v>1233</v>
      </c>
      <c r="G2392" t="str">
        <f>LEFT(Tabla1[[#This Row],[Solicitud de pedido]],2)</f>
        <v>12</v>
      </c>
      <c r="H2392" t="s">
        <v>6744</v>
      </c>
      <c r="I2392" t="s">
        <v>88</v>
      </c>
      <c r="J2392" t="s">
        <v>6745</v>
      </c>
      <c r="K2392" t="s">
        <v>6746</v>
      </c>
      <c r="L2392" s="1">
        <v>46080</v>
      </c>
      <c r="M2392" t="s">
        <v>819</v>
      </c>
      <c r="N2392" t="s">
        <v>1</v>
      </c>
      <c r="O2392" t="s">
        <v>0</v>
      </c>
      <c r="P2392" t="s">
        <v>2825</v>
      </c>
      <c r="Q2392" t="s">
        <v>2826</v>
      </c>
      <c r="R2392" s="2">
        <v>2025</v>
      </c>
      <c r="S2392" s="37">
        <f>Tabla1[[#This Row],[Valor total]]/'T.C.'!$B$2</f>
        <v>586.95652173913038</v>
      </c>
      <c r="T2392" t="s">
        <v>2</v>
      </c>
      <c r="U2392" t="s">
        <v>3</v>
      </c>
    </row>
    <row r="2393" spans="1:21" x14ac:dyDescent="0.25">
      <c r="A2393" t="s">
        <v>12</v>
      </c>
      <c r="B2393" t="str">
        <f>LEFT(Tabla1[[#This Row],[Organización compras]],2)</f>
        <v>PE</v>
      </c>
      <c r="C2393" t="s">
        <v>340</v>
      </c>
      <c r="D2393">
        <v>802</v>
      </c>
      <c r="E2393" t="str">
        <f>VLOOKUP(Tabla1[[#This Row],[Grupo de compras]],'Grupo compras'!$A$1:$B$115,2,FALSE)</f>
        <v>PE Ops Mall</v>
      </c>
      <c r="F2393" t="s">
        <v>13</v>
      </c>
      <c r="G2393" t="str">
        <f>LEFT(Tabla1[[#This Row],[Solicitud de pedido]],2)</f>
        <v>12</v>
      </c>
      <c r="H2393" t="s">
        <v>6747</v>
      </c>
      <c r="I2393" t="s">
        <v>88</v>
      </c>
      <c r="J2393" t="s">
        <v>6748</v>
      </c>
      <c r="K2393" t="s">
        <v>6749</v>
      </c>
      <c r="L2393" s="1">
        <v>46076</v>
      </c>
      <c r="M2393" t="s">
        <v>14</v>
      </c>
      <c r="N2393" t="s">
        <v>1</v>
      </c>
      <c r="O2393" t="s">
        <v>0</v>
      </c>
      <c r="P2393" t="s">
        <v>2668</v>
      </c>
      <c r="Q2393" t="s">
        <v>2669</v>
      </c>
      <c r="R2393" s="2">
        <v>2024</v>
      </c>
      <c r="S2393" s="37">
        <f>Tabla1[[#This Row],[Valor total]]/'T.C.'!$B$2</f>
        <v>586.66666666666663</v>
      </c>
      <c r="T2393" t="s">
        <v>2</v>
      </c>
      <c r="U2393" t="s">
        <v>3</v>
      </c>
    </row>
    <row r="2394" spans="1:21" x14ac:dyDescent="0.25">
      <c r="A2394" t="s">
        <v>86</v>
      </c>
      <c r="B2394" t="str">
        <f>LEFT(Tabla1[[#This Row],[Organización compras]],2)</f>
        <v>CL</v>
      </c>
      <c r="C2394" t="s">
        <v>339</v>
      </c>
      <c r="D2394">
        <v>602</v>
      </c>
      <c r="E2394" t="str">
        <f>VLOOKUP(Tabla1[[#This Row],[Grupo de compras]],'Grupo compras'!$A$1:$B$115,2,FALSE)</f>
        <v>CL Ops Mall</v>
      </c>
      <c r="F2394" t="s">
        <v>220</v>
      </c>
      <c r="G2394" t="str">
        <f>LEFT(Tabla1[[#This Row],[Solicitud de pedido]],2)</f>
        <v>12</v>
      </c>
      <c r="H2394" t="s">
        <v>6750</v>
      </c>
      <c r="I2394" t="s">
        <v>88</v>
      </c>
      <c r="J2394" t="s">
        <v>6751</v>
      </c>
      <c r="K2394" t="s">
        <v>6752</v>
      </c>
      <c r="L2394" s="1">
        <v>46062</v>
      </c>
      <c r="M2394" t="s">
        <v>220</v>
      </c>
      <c r="N2394" t="s">
        <v>1</v>
      </c>
      <c r="O2394" t="s">
        <v>0</v>
      </c>
      <c r="P2394" t="s">
        <v>5729</v>
      </c>
      <c r="Q2394" t="s">
        <v>5730</v>
      </c>
      <c r="R2394" s="2">
        <v>543200</v>
      </c>
      <c r="S2394" s="37">
        <f>Tabla1[[#This Row],[Valor total]]/'T.C.'!$B$3</f>
        <v>586.65341872495765</v>
      </c>
      <c r="T2394" t="s">
        <v>6</v>
      </c>
      <c r="U2394" t="s">
        <v>3</v>
      </c>
    </row>
    <row r="2395" spans="1:21" x14ac:dyDescent="0.25">
      <c r="A2395" t="s">
        <v>373</v>
      </c>
      <c r="B2395" t="str">
        <f>LEFT(Tabla1[[#This Row],[Organización compras]],2)</f>
        <v>PE</v>
      </c>
      <c r="C2395" t="s">
        <v>340</v>
      </c>
      <c r="D2395">
        <v>813</v>
      </c>
      <c r="E2395" t="str">
        <f>VLOOKUP(Tabla1[[#This Row],[Grupo de compras]],'Grupo compras'!$A$1:$B$115,2,FALSE)</f>
        <v>PE Gcia Ops</v>
      </c>
      <c r="F2395" t="s">
        <v>6753</v>
      </c>
      <c r="G2395" t="str">
        <f>LEFT(Tabla1[[#This Row],[Solicitud de pedido]],2)</f>
        <v>12</v>
      </c>
      <c r="H2395" t="s">
        <v>6754</v>
      </c>
      <c r="I2395" t="s">
        <v>88</v>
      </c>
      <c r="J2395" t="s">
        <v>6755</v>
      </c>
      <c r="K2395" t="s">
        <v>6756</v>
      </c>
      <c r="L2395" s="1">
        <v>46043</v>
      </c>
      <c r="M2395" t="s">
        <v>6434</v>
      </c>
      <c r="N2395" t="s">
        <v>1</v>
      </c>
      <c r="O2395" t="s">
        <v>0</v>
      </c>
      <c r="P2395" t="s">
        <v>6615</v>
      </c>
      <c r="Q2395" t="s">
        <v>6616</v>
      </c>
      <c r="R2395" s="2">
        <v>2022</v>
      </c>
      <c r="S2395" s="37">
        <f>Tabla1[[#This Row],[Valor total]]/'T.C.'!$B$2</f>
        <v>586.08695652173913</v>
      </c>
      <c r="T2395" t="s">
        <v>2</v>
      </c>
      <c r="U2395" t="s">
        <v>3</v>
      </c>
    </row>
    <row r="2396" spans="1:21" x14ac:dyDescent="0.25">
      <c r="A2396" t="s">
        <v>16</v>
      </c>
      <c r="B2396" t="str">
        <f>LEFT(Tabla1[[#This Row],[Organización compras]],2)</f>
        <v>PE</v>
      </c>
      <c r="C2396" t="s">
        <v>681</v>
      </c>
      <c r="D2396">
        <v>804</v>
      </c>
      <c r="E2396" t="str">
        <f>VLOOKUP(Tabla1[[#This Row],[Grupo de compras]],'Grupo compras'!$A$1:$B$115,2,FALSE)</f>
        <v>PE Marketing Mall</v>
      </c>
      <c r="F2396" t="s">
        <v>1158</v>
      </c>
      <c r="G2396" t="str">
        <f>LEFT(Tabla1[[#This Row],[Solicitud de pedido]],2)</f>
        <v>12</v>
      </c>
      <c r="H2396" t="s">
        <v>6757</v>
      </c>
      <c r="I2396" t="s">
        <v>88</v>
      </c>
      <c r="J2396" t="s">
        <v>6758</v>
      </c>
      <c r="K2396" t="s">
        <v>6759</v>
      </c>
      <c r="L2396" s="1">
        <v>46064</v>
      </c>
      <c r="M2396" t="s">
        <v>43</v>
      </c>
      <c r="N2396" t="s">
        <v>1</v>
      </c>
      <c r="O2396" t="s">
        <v>67</v>
      </c>
      <c r="P2396" t="s">
        <v>2596</v>
      </c>
      <c r="Q2396" t="s">
        <v>2597</v>
      </c>
      <c r="R2396" s="2">
        <v>2016</v>
      </c>
      <c r="S2396" s="37">
        <f>Tabla1[[#This Row],[Valor total]]/'T.C.'!$B$2</f>
        <v>584.3478260869565</v>
      </c>
      <c r="T2396" t="s">
        <v>2</v>
      </c>
      <c r="U2396" t="s">
        <v>3</v>
      </c>
    </row>
    <row r="2397" spans="1:21" x14ac:dyDescent="0.25">
      <c r="A2397" t="s">
        <v>7</v>
      </c>
      <c r="B2397" t="str">
        <f>LEFT(Tabla1[[#This Row],[Organización compras]],2)</f>
        <v>CL</v>
      </c>
      <c r="C2397" t="s">
        <v>339</v>
      </c>
      <c r="D2397">
        <v>604</v>
      </c>
      <c r="E2397" t="str">
        <f>VLOOKUP(Tabla1[[#This Row],[Grupo de compras]],'Grupo compras'!$A$1:$B$115,2,FALSE)</f>
        <v>CL Marketing Mall</v>
      </c>
      <c r="F2397" t="s">
        <v>1585</v>
      </c>
      <c r="G2397" t="str">
        <f>LEFT(Tabla1[[#This Row],[Solicitud de pedido]],2)</f>
        <v>12</v>
      </c>
      <c r="H2397" t="s">
        <v>6760</v>
      </c>
      <c r="I2397" t="s">
        <v>88</v>
      </c>
      <c r="J2397" t="s">
        <v>6761</v>
      </c>
      <c r="K2397" t="s">
        <v>6762</v>
      </c>
      <c r="L2397" s="1">
        <v>46043</v>
      </c>
      <c r="M2397" t="s">
        <v>1054</v>
      </c>
      <c r="N2397" t="s">
        <v>1</v>
      </c>
      <c r="O2397" t="s">
        <v>0</v>
      </c>
      <c r="P2397" t="s">
        <v>2389</v>
      </c>
      <c r="Q2397" t="s">
        <v>2390</v>
      </c>
      <c r="R2397" s="2">
        <v>539000</v>
      </c>
      <c r="S2397" s="37">
        <f>Tabla1[[#This Row],[Valor total]]/'T.C.'!$B$3</f>
        <v>582.11743868326982</v>
      </c>
      <c r="T2397" t="s">
        <v>6</v>
      </c>
      <c r="U2397" t="s">
        <v>3</v>
      </c>
    </row>
    <row r="2398" spans="1:21" x14ac:dyDescent="0.25">
      <c r="A2398" t="s">
        <v>1498</v>
      </c>
      <c r="B2398" t="str">
        <f>LEFT(Tabla1[[#This Row],[Organización compras]],2)</f>
        <v>PE</v>
      </c>
      <c r="C2398" t="s">
        <v>340</v>
      </c>
      <c r="D2398">
        <v>803</v>
      </c>
      <c r="E2398" t="str">
        <f>VLOOKUP(Tabla1[[#This Row],[Grupo de compras]],'Grupo compras'!$A$1:$B$115,2,FALSE)</f>
        <v>PE Ops Out/Strips</v>
      </c>
      <c r="F2398" t="s">
        <v>926</v>
      </c>
      <c r="G2398" t="str">
        <f>LEFT(Tabla1[[#This Row],[Solicitud de pedido]],2)</f>
        <v>12</v>
      </c>
      <c r="H2398" t="s">
        <v>6763</v>
      </c>
      <c r="I2398" t="s">
        <v>88</v>
      </c>
      <c r="J2398" t="s">
        <v>6764</v>
      </c>
      <c r="K2398" t="s">
        <v>6765</v>
      </c>
      <c r="L2398" s="1">
        <v>46034</v>
      </c>
      <c r="M2398" t="s">
        <v>930</v>
      </c>
      <c r="N2398" t="s">
        <v>1</v>
      </c>
      <c r="O2398" t="s">
        <v>0</v>
      </c>
      <c r="P2398" t="s">
        <v>6038</v>
      </c>
      <c r="Q2398" t="s">
        <v>6039</v>
      </c>
      <c r="R2398" s="2">
        <v>580</v>
      </c>
      <c r="S2398" s="37">
        <f>Tabla1[[#This Row],[Valor total]]</f>
        <v>580</v>
      </c>
      <c r="T2398" t="s">
        <v>662</v>
      </c>
      <c r="U2398" t="s">
        <v>3</v>
      </c>
    </row>
    <row r="2399" spans="1:21" x14ac:dyDescent="0.25">
      <c r="A2399" t="s">
        <v>925</v>
      </c>
      <c r="B2399" t="str">
        <f>LEFT(Tabla1[[#This Row],[Organización compras]],2)</f>
        <v>PE</v>
      </c>
      <c r="C2399" t="s">
        <v>340</v>
      </c>
      <c r="D2399">
        <v>803</v>
      </c>
      <c r="E2399" t="str">
        <f>VLOOKUP(Tabla1[[#This Row],[Grupo de compras]],'Grupo compras'!$A$1:$B$115,2,FALSE)</f>
        <v>PE Ops Out/Strips</v>
      </c>
      <c r="F2399" t="s">
        <v>1109</v>
      </c>
      <c r="G2399" t="str">
        <f>LEFT(Tabla1[[#This Row],[Solicitud de pedido]],2)</f>
        <v>12</v>
      </c>
      <c r="H2399" t="s">
        <v>6766</v>
      </c>
      <c r="I2399" t="s">
        <v>88</v>
      </c>
      <c r="J2399" t="s">
        <v>6767</v>
      </c>
      <c r="K2399" t="s">
        <v>6768</v>
      </c>
      <c r="L2399" s="1">
        <v>46035</v>
      </c>
      <c r="M2399" t="s">
        <v>1113</v>
      </c>
      <c r="N2399" t="s">
        <v>1</v>
      </c>
      <c r="O2399" t="s">
        <v>1114</v>
      </c>
      <c r="P2399" t="s">
        <v>4346</v>
      </c>
      <c r="Q2399" t="s">
        <v>4347</v>
      </c>
      <c r="R2399" s="2">
        <v>2000</v>
      </c>
      <c r="S2399" s="37">
        <f>Tabla1[[#This Row],[Valor total]]/'T.C.'!$B$2</f>
        <v>579.71014492753625</v>
      </c>
      <c r="T2399" t="s">
        <v>2</v>
      </c>
      <c r="U2399" t="s">
        <v>3</v>
      </c>
    </row>
    <row r="2400" spans="1:21" x14ac:dyDescent="0.25">
      <c r="A2400" t="s">
        <v>380</v>
      </c>
      <c r="B2400" t="str">
        <f>LEFT(Tabla1[[#This Row],[Organización compras]],2)</f>
        <v>PE</v>
      </c>
      <c r="C2400" t="s">
        <v>340</v>
      </c>
      <c r="D2400">
        <v>802</v>
      </c>
      <c r="E2400" t="str">
        <f>VLOOKUP(Tabla1[[#This Row],[Grupo de compras]],'Grupo compras'!$A$1:$B$115,2,FALSE)</f>
        <v>PE Ops Mall</v>
      </c>
      <c r="F2400" t="s">
        <v>4224</v>
      </c>
      <c r="G2400" t="str">
        <f>LEFT(Tabla1[[#This Row],[Solicitud de pedido]],2)</f>
        <v>12</v>
      </c>
      <c r="H2400" t="s">
        <v>6769</v>
      </c>
      <c r="I2400" t="s">
        <v>88</v>
      </c>
      <c r="J2400" t="s">
        <v>6770</v>
      </c>
      <c r="K2400" t="s">
        <v>6771</v>
      </c>
      <c r="L2400" s="1">
        <v>46036</v>
      </c>
      <c r="M2400" t="s">
        <v>4224</v>
      </c>
      <c r="N2400" t="s">
        <v>1</v>
      </c>
      <c r="O2400" t="s">
        <v>0</v>
      </c>
      <c r="P2400" t="s">
        <v>6772</v>
      </c>
      <c r="Q2400" t="s">
        <v>6773</v>
      </c>
      <c r="R2400" s="2">
        <v>2000</v>
      </c>
      <c r="S2400" s="37">
        <f>Tabla1[[#This Row],[Valor total]]/'T.C.'!$B$2</f>
        <v>579.71014492753625</v>
      </c>
      <c r="T2400" t="s">
        <v>2</v>
      </c>
      <c r="U2400" t="s">
        <v>3</v>
      </c>
    </row>
    <row r="2401" spans="1:21" x14ac:dyDescent="0.25">
      <c r="A2401" t="s">
        <v>12</v>
      </c>
      <c r="B2401" t="str">
        <f>LEFT(Tabla1[[#This Row],[Organización compras]],2)</f>
        <v>PE</v>
      </c>
      <c r="C2401" t="s">
        <v>340</v>
      </c>
      <c r="D2401">
        <v>802</v>
      </c>
      <c r="E2401" t="str">
        <f>VLOOKUP(Tabla1[[#This Row],[Grupo de compras]],'Grupo compras'!$A$1:$B$115,2,FALSE)</f>
        <v>PE Ops Mall</v>
      </c>
      <c r="F2401" t="s">
        <v>13</v>
      </c>
      <c r="G2401" t="str">
        <f>LEFT(Tabla1[[#This Row],[Solicitud de pedido]],2)</f>
        <v>12</v>
      </c>
      <c r="H2401" t="s">
        <v>6774</v>
      </c>
      <c r="I2401" t="s">
        <v>88</v>
      </c>
      <c r="J2401" t="s">
        <v>6775</v>
      </c>
      <c r="K2401" t="s">
        <v>6776</v>
      </c>
      <c r="L2401" s="1">
        <v>46037</v>
      </c>
      <c r="M2401" t="s">
        <v>14</v>
      </c>
      <c r="N2401" t="s">
        <v>1</v>
      </c>
      <c r="O2401" t="s">
        <v>0</v>
      </c>
      <c r="P2401" t="s">
        <v>1011</v>
      </c>
      <c r="Q2401" t="s">
        <v>1012</v>
      </c>
      <c r="R2401" s="2">
        <v>2000</v>
      </c>
      <c r="S2401" s="37">
        <f>Tabla1[[#This Row],[Valor total]]/'T.C.'!$B$2</f>
        <v>579.71014492753625</v>
      </c>
      <c r="T2401" t="s">
        <v>2</v>
      </c>
      <c r="U2401" t="s">
        <v>3</v>
      </c>
    </row>
    <row r="2402" spans="1:21" x14ac:dyDescent="0.25">
      <c r="A2402" t="s">
        <v>2453</v>
      </c>
      <c r="B2402" t="str">
        <f>LEFT(Tabla1[[#This Row],[Organización compras]],2)</f>
        <v>PE</v>
      </c>
      <c r="C2402" t="s">
        <v>681</v>
      </c>
      <c r="D2402">
        <v>816</v>
      </c>
      <c r="E2402" t="str">
        <f>VLOOKUP(Tabla1[[#This Row],[Grupo de compras]],'Grupo compras'!$A$1:$B$115,2,FALSE)</f>
        <v>PE Sgcia Infra</v>
      </c>
      <c r="F2402" t="s">
        <v>2330</v>
      </c>
      <c r="G2402" t="str">
        <f>LEFT(Tabla1[[#This Row],[Solicitud de pedido]],2)</f>
        <v>12</v>
      </c>
      <c r="H2402" t="s">
        <v>6777</v>
      </c>
      <c r="I2402" t="s">
        <v>88</v>
      </c>
      <c r="J2402" t="s">
        <v>6778</v>
      </c>
      <c r="K2402" t="s">
        <v>2429</v>
      </c>
      <c r="L2402" s="1">
        <v>46049</v>
      </c>
      <c r="M2402" t="s">
        <v>400</v>
      </c>
      <c r="N2402" t="s">
        <v>1</v>
      </c>
      <c r="O2402" t="s">
        <v>5</v>
      </c>
      <c r="P2402" t="s">
        <v>68</v>
      </c>
      <c r="Q2402" t="s">
        <v>69</v>
      </c>
      <c r="R2402" s="2">
        <v>2000</v>
      </c>
      <c r="S2402" s="37">
        <f>Tabla1[[#This Row],[Valor total]]/'T.C.'!$B$2</f>
        <v>579.71014492753625</v>
      </c>
      <c r="T2402" t="s">
        <v>2</v>
      </c>
      <c r="U2402" t="s">
        <v>3</v>
      </c>
    </row>
    <row r="2403" spans="1:21" x14ac:dyDescent="0.25">
      <c r="A2403" t="s">
        <v>377</v>
      </c>
      <c r="B2403" t="str">
        <f>LEFT(Tabla1[[#This Row],[Organización compras]],2)</f>
        <v>PE</v>
      </c>
      <c r="C2403" t="s">
        <v>340</v>
      </c>
      <c r="D2403">
        <v>802</v>
      </c>
      <c r="E2403" t="str">
        <f>VLOOKUP(Tabla1[[#This Row],[Grupo de compras]],'Grupo compras'!$A$1:$B$115,2,FALSE)</f>
        <v>PE Ops Mall</v>
      </c>
      <c r="F2403" t="s">
        <v>2774</v>
      </c>
      <c r="G2403" t="str">
        <f>LEFT(Tabla1[[#This Row],[Solicitud de pedido]],2)</f>
        <v>12</v>
      </c>
      <c r="H2403" t="s">
        <v>6779</v>
      </c>
      <c r="I2403" t="s">
        <v>88</v>
      </c>
      <c r="J2403" t="s">
        <v>6780</v>
      </c>
      <c r="K2403" t="s">
        <v>6781</v>
      </c>
      <c r="L2403" s="1">
        <v>46048</v>
      </c>
      <c r="M2403" t="s">
        <v>2774</v>
      </c>
      <c r="N2403" t="s">
        <v>1</v>
      </c>
      <c r="O2403" t="s">
        <v>0</v>
      </c>
      <c r="P2403" t="s">
        <v>6782</v>
      </c>
      <c r="Q2403" t="s">
        <v>6783</v>
      </c>
      <c r="R2403" s="2">
        <v>2000</v>
      </c>
      <c r="S2403" s="37">
        <f>Tabla1[[#This Row],[Valor total]]/'T.C.'!$B$2</f>
        <v>579.71014492753625</v>
      </c>
      <c r="T2403" t="s">
        <v>2</v>
      </c>
      <c r="U2403" t="s">
        <v>3</v>
      </c>
    </row>
    <row r="2404" spans="1:21" x14ac:dyDescent="0.25">
      <c r="A2404" t="s">
        <v>380</v>
      </c>
      <c r="B2404" t="str">
        <f>LEFT(Tabla1[[#This Row],[Organización compras]],2)</f>
        <v>PE</v>
      </c>
      <c r="C2404" t="s">
        <v>340</v>
      </c>
      <c r="D2404">
        <v>816</v>
      </c>
      <c r="E2404" t="str">
        <f>VLOOKUP(Tabla1[[#This Row],[Grupo de compras]],'Grupo compras'!$A$1:$B$115,2,FALSE)</f>
        <v>PE Sgcia Infra</v>
      </c>
      <c r="F2404" t="s">
        <v>378</v>
      </c>
      <c r="G2404" t="str">
        <f>LEFT(Tabla1[[#This Row],[Solicitud de pedido]],2)</f>
        <v>12</v>
      </c>
      <c r="H2404" t="s">
        <v>6784</v>
      </c>
      <c r="I2404" t="s">
        <v>88</v>
      </c>
      <c r="J2404" t="s">
        <v>6785</v>
      </c>
      <c r="K2404" t="s">
        <v>6786</v>
      </c>
      <c r="L2404" s="1">
        <v>46063</v>
      </c>
      <c r="M2404" t="s">
        <v>400</v>
      </c>
      <c r="N2404" t="s">
        <v>1</v>
      </c>
      <c r="O2404" t="s">
        <v>5</v>
      </c>
      <c r="P2404" t="s">
        <v>1300</v>
      </c>
      <c r="Q2404" t="s">
        <v>1301</v>
      </c>
      <c r="R2404" s="2">
        <v>2000</v>
      </c>
      <c r="S2404" s="37">
        <f>Tabla1[[#This Row],[Valor total]]/'T.C.'!$B$2</f>
        <v>579.71014492753625</v>
      </c>
      <c r="T2404" t="s">
        <v>2</v>
      </c>
      <c r="U2404" t="s">
        <v>3</v>
      </c>
    </row>
    <row r="2405" spans="1:21" x14ac:dyDescent="0.25">
      <c r="A2405" t="s">
        <v>1498</v>
      </c>
      <c r="B2405" t="str">
        <f>LEFT(Tabla1[[#This Row],[Organización compras]],2)</f>
        <v>PE</v>
      </c>
      <c r="C2405" t="s">
        <v>340</v>
      </c>
      <c r="D2405">
        <v>804</v>
      </c>
      <c r="E2405" t="str">
        <f>VLOOKUP(Tabla1[[#This Row],[Grupo de compras]],'Grupo compras'!$A$1:$B$115,2,FALSE)</f>
        <v>PE Marketing Mall</v>
      </c>
      <c r="F2405" t="s">
        <v>5225</v>
      </c>
      <c r="G2405" t="str">
        <f>LEFT(Tabla1[[#This Row],[Solicitud de pedido]],2)</f>
        <v>12</v>
      </c>
      <c r="H2405" t="s">
        <v>6787</v>
      </c>
      <c r="I2405" t="s">
        <v>88</v>
      </c>
      <c r="J2405" t="s">
        <v>6788</v>
      </c>
      <c r="K2405" t="s">
        <v>6789</v>
      </c>
      <c r="L2405" s="1">
        <v>46069</v>
      </c>
      <c r="M2405" t="s">
        <v>400</v>
      </c>
      <c r="N2405" t="s">
        <v>1</v>
      </c>
      <c r="O2405" t="s">
        <v>0</v>
      </c>
      <c r="P2405" t="s">
        <v>931</v>
      </c>
      <c r="Q2405" t="s">
        <v>932</v>
      </c>
      <c r="R2405" s="2">
        <v>2000</v>
      </c>
      <c r="S2405" s="37">
        <f>Tabla1[[#This Row],[Valor total]]/'T.C.'!$B$2</f>
        <v>579.71014492753625</v>
      </c>
      <c r="T2405" t="s">
        <v>2</v>
      </c>
      <c r="U2405" t="s">
        <v>3</v>
      </c>
    </row>
    <row r="2406" spans="1:21" x14ac:dyDescent="0.25">
      <c r="A2406" t="s">
        <v>380</v>
      </c>
      <c r="B2406" t="str">
        <f>LEFT(Tabla1[[#This Row],[Organización compras]],2)</f>
        <v>PE</v>
      </c>
      <c r="C2406" t="s">
        <v>340</v>
      </c>
      <c r="D2406">
        <v>802</v>
      </c>
      <c r="E2406" t="str">
        <f>VLOOKUP(Tabla1[[#This Row],[Grupo de compras]],'Grupo compras'!$A$1:$B$115,2,FALSE)</f>
        <v>PE Ops Mall</v>
      </c>
      <c r="F2406" t="s">
        <v>4224</v>
      </c>
      <c r="G2406" t="str">
        <f>LEFT(Tabla1[[#This Row],[Solicitud de pedido]],2)</f>
        <v>12</v>
      </c>
      <c r="H2406" t="s">
        <v>6790</v>
      </c>
      <c r="I2406" t="s">
        <v>88</v>
      </c>
      <c r="J2406" t="s">
        <v>6791</v>
      </c>
      <c r="K2406" t="s">
        <v>6792</v>
      </c>
      <c r="L2406" s="1">
        <v>46074</v>
      </c>
      <c r="M2406" t="s">
        <v>4224</v>
      </c>
      <c r="N2406" t="s">
        <v>1</v>
      </c>
      <c r="O2406" t="s">
        <v>0</v>
      </c>
      <c r="P2406" t="s">
        <v>6772</v>
      </c>
      <c r="Q2406" t="s">
        <v>6773</v>
      </c>
      <c r="R2406" s="2">
        <v>2000</v>
      </c>
      <c r="S2406" s="37">
        <f>Tabla1[[#This Row],[Valor total]]/'T.C.'!$B$2</f>
        <v>579.71014492753625</v>
      </c>
      <c r="T2406" t="s">
        <v>2</v>
      </c>
      <c r="U2406" t="s">
        <v>3</v>
      </c>
    </row>
    <row r="2407" spans="1:21" x14ac:dyDescent="0.25">
      <c r="A2407" t="s">
        <v>380</v>
      </c>
      <c r="B2407" t="str">
        <f>LEFT(Tabla1[[#This Row],[Organización compras]],2)</f>
        <v>PE</v>
      </c>
      <c r="C2407" t="s">
        <v>340</v>
      </c>
      <c r="D2407">
        <v>802</v>
      </c>
      <c r="E2407" t="str">
        <f>VLOOKUP(Tabla1[[#This Row],[Grupo de compras]],'Grupo compras'!$A$1:$B$115,2,FALSE)</f>
        <v>PE Ops Mall</v>
      </c>
      <c r="F2407" t="s">
        <v>4224</v>
      </c>
      <c r="H2407" t="s">
        <v>12406</v>
      </c>
      <c r="I2407" t="s">
        <v>88</v>
      </c>
      <c r="J2407" t="s">
        <v>12407</v>
      </c>
      <c r="K2407" t="s">
        <v>12408</v>
      </c>
      <c r="L2407" s="1">
        <v>46098</v>
      </c>
      <c r="M2407" t="s">
        <v>4224</v>
      </c>
      <c r="N2407" t="s">
        <v>1</v>
      </c>
      <c r="O2407" t="s">
        <v>0</v>
      </c>
      <c r="P2407" t="s">
        <v>6772</v>
      </c>
      <c r="Q2407" t="s">
        <v>6773</v>
      </c>
      <c r="R2407" s="2">
        <v>2000</v>
      </c>
      <c r="S2407" s="37">
        <f>Tabla1[[#This Row],[Valor total]]/'T.C.'!$B$2</f>
        <v>579.71014492753625</v>
      </c>
      <c r="T2407" t="s">
        <v>2</v>
      </c>
      <c r="U2407" t="s">
        <v>3</v>
      </c>
    </row>
    <row r="2408" spans="1:21" x14ac:dyDescent="0.25">
      <c r="A2408" t="s">
        <v>16</v>
      </c>
      <c r="B2408" t="str">
        <f>LEFT(Tabla1[[#This Row],[Organización compras]],2)</f>
        <v>PE</v>
      </c>
      <c r="C2408" t="s">
        <v>681</v>
      </c>
      <c r="D2408">
        <v>804</v>
      </c>
      <c r="E2408" t="str">
        <f>VLOOKUP(Tabla1[[#This Row],[Grupo de compras]],'Grupo compras'!$A$1:$B$115,2,FALSE)</f>
        <v>PE Marketing Mall</v>
      </c>
      <c r="F2408" t="s">
        <v>1158</v>
      </c>
      <c r="G2408" t="str">
        <f>LEFT(Tabla1[[#This Row],[Solicitud de pedido]],2)</f>
        <v>12</v>
      </c>
      <c r="H2408" t="s">
        <v>6793</v>
      </c>
      <c r="I2408" t="s">
        <v>88</v>
      </c>
      <c r="J2408" t="s">
        <v>6794</v>
      </c>
      <c r="K2408" t="s">
        <v>6795</v>
      </c>
      <c r="L2408" s="1">
        <v>46070</v>
      </c>
      <c r="M2408" t="s">
        <v>43</v>
      </c>
      <c r="N2408" t="s">
        <v>1</v>
      </c>
      <c r="O2408" t="s">
        <v>67</v>
      </c>
      <c r="P2408" t="s">
        <v>1162</v>
      </c>
      <c r="Q2408" t="s">
        <v>1163</v>
      </c>
      <c r="R2408" s="2">
        <v>1995</v>
      </c>
      <c r="S2408" s="37">
        <f>Tabla1[[#This Row],[Valor total]]/'T.C.'!$B$2</f>
        <v>578.26086956521738</v>
      </c>
      <c r="T2408" t="s">
        <v>2</v>
      </c>
      <c r="U2408" t="s">
        <v>3</v>
      </c>
    </row>
    <row r="2409" spans="1:21" x14ac:dyDescent="0.25">
      <c r="A2409" t="s">
        <v>1452</v>
      </c>
      <c r="B2409" t="str">
        <f>LEFT(Tabla1[[#This Row],[Organización compras]],2)</f>
        <v>PE</v>
      </c>
      <c r="C2409" t="s">
        <v>681</v>
      </c>
      <c r="D2409">
        <v>803</v>
      </c>
      <c r="E2409" t="str">
        <f>VLOOKUP(Tabla1[[#This Row],[Grupo de compras]],'Grupo compras'!$A$1:$B$115,2,FALSE)</f>
        <v>PE Ops Out/Strips</v>
      </c>
      <c r="F2409" t="s">
        <v>1453</v>
      </c>
      <c r="G2409" t="str">
        <f>LEFT(Tabla1[[#This Row],[Solicitud de pedido]],2)</f>
        <v>12</v>
      </c>
      <c r="H2409" t="s">
        <v>6796</v>
      </c>
      <c r="I2409" t="s">
        <v>88</v>
      </c>
      <c r="J2409" t="s">
        <v>6797</v>
      </c>
      <c r="K2409" t="s">
        <v>6798</v>
      </c>
      <c r="L2409" s="1">
        <v>46079</v>
      </c>
      <c r="M2409" t="s">
        <v>1453</v>
      </c>
      <c r="N2409" t="s">
        <v>1</v>
      </c>
      <c r="O2409" t="s">
        <v>0</v>
      </c>
      <c r="P2409" t="s">
        <v>119</v>
      </c>
      <c r="Q2409" t="s">
        <v>120</v>
      </c>
      <c r="R2409" s="2">
        <v>1994.17</v>
      </c>
      <c r="S2409" s="37">
        <f>Tabla1[[#This Row],[Valor total]]/'T.C.'!$B$2</f>
        <v>578.02028985507241</v>
      </c>
      <c r="T2409" t="s">
        <v>2</v>
      </c>
      <c r="U2409" t="s">
        <v>3</v>
      </c>
    </row>
    <row r="2410" spans="1:21" x14ac:dyDescent="0.25">
      <c r="A2410" t="s">
        <v>1452</v>
      </c>
      <c r="B2410" t="str">
        <f>LEFT(Tabla1[[#This Row],[Organización compras]],2)</f>
        <v>PE</v>
      </c>
      <c r="C2410" t="s">
        <v>681</v>
      </c>
      <c r="D2410">
        <v>803</v>
      </c>
      <c r="E2410" t="str">
        <f>VLOOKUP(Tabla1[[#This Row],[Grupo de compras]],'Grupo compras'!$A$1:$B$115,2,FALSE)</f>
        <v>PE Ops Out/Strips</v>
      </c>
      <c r="F2410" t="s">
        <v>1453</v>
      </c>
      <c r="G2410" t="str">
        <f>LEFT(Tabla1[[#This Row],[Solicitud de pedido]],2)</f>
        <v>12</v>
      </c>
      <c r="H2410" t="s">
        <v>6799</v>
      </c>
      <c r="I2410" t="s">
        <v>88</v>
      </c>
      <c r="J2410" t="s">
        <v>6800</v>
      </c>
      <c r="K2410" t="s">
        <v>6801</v>
      </c>
      <c r="L2410" s="1">
        <v>46087</v>
      </c>
      <c r="M2410" t="s">
        <v>1453</v>
      </c>
      <c r="N2410" t="s">
        <v>1</v>
      </c>
      <c r="O2410" t="s">
        <v>0</v>
      </c>
      <c r="P2410" t="s">
        <v>119</v>
      </c>
      <c r="Q2410" t="s">
        <v>120</v>
      </c>
      <c r="R2410" s="2">
        <v>1994.17</v>
      </c>
      <c r="S2410" s="37">
        <f>Tabla1[[#This Row],[Valor total]]/'T.C.'!$B$2</f>
        <v>578.02028985507241</v>
      </c>
      <c r="T2410" t="s">
        <v>2</v>
      </c>
      <c r="U2410" t="s">
        <v>3</v>
      </c>
    </row>
    <row r="2411" spans="1:21" x14ac:dyDescent="0.25">
      <c r="A2411" t="s">
        <v>717</v>
      </c>
      <c r="B2411" t="str">
        <f>LEFT(Tabla1[[#This Row],[Organización compras]],2)</f>
        <v>PE</v>
      </c>
      <c r="C2411" t="s">
        <v>340</v>
      </c>
      <c r="D2411">
        <v>801</v>
      </c>
      <c r="E2411" t="str">
        <f>VLOOKUP(Tabla1[[#This Row],[Grupo de compras]],'Grupo compras'!$A$1:$B$115,2,FALSE)</f>
        <v>PE Center Manager</v>
      </c>
      <c r="F2411" t="s">
        <v>1233</v>
      </c>
      <c r="G2411" t="str">
        <f>LEFT(Tabla1[[#This Row],[Solicitud de pedido]],2)</f>
        <v>12</v>
      </c>
      <c r="H2411" t="s">
        <v>6802</v>
      </c>
      <c r="I2411" t="s">
        <v>88</v>
      </c>
      <c r="J2411" t="s">
        <v>6803</v>
      </c>
      <c r="K2411" t="s">
        <v>6804</v>
      </c>
      <c r="L2411" s="1">
        <v>46083</v>
      </c>
      <c r="M2411" t="s">
        <v>819</v>
      </c>
      <c r="N2411" t="s">
        <v>1</v>
      </c>
      <c r="O2411" t="s">
        <v>0</v>
      </c>
      <c r="P2411" t="s">
        <v>1807</v>
      </c>
      <c r="Q2411" t="s">
        <v>1808</v>
      </c>
      <c r="R2411" s="2">
        <v>1989</v>
      </c>
      <c r="S2411" s="37">
        <f>Tabla1[[#This Row],[Valor total]]/'T.C.'!$B$2</f>
        <v>576.52173913043475</v>
      </c>
      <c r="T2411" t="s">
        <v>2</v>
      </c>
      <c r="U2411" t="s">
        <v>3</v>
      </c>
    </row>
    <row r="2412" spans="1:21" x14ac:dyDescent="0.25">
      <c r="A2412" t="s">
        <v>63</v>
      </c>
      <c r="B2412" t="str">
        <f>LEFT(Tabla1[[#This Row],[Organización compras]],2)</f>
        <v>CO</v>
      </c>
      <c r="C2412" t="s">
        <v>338</v>
      </c>
      <c r="D2412">
        <v>702</v>
      </c>
      <c r="E2412" t="str">
        <f>VLOOKUP(Tabla1[[#This Row],[Grupo de compras]],'Grupo compras'!$A$1:$B$115,2,FALSE)</f>
        <v>CO Ops Mall</v>
      </c>
      <c r="F2412" t="s">
        <v>1281</v>
      </c>
      <c r="H2412" t="s">
        <v>12196</v>
      </c>
      <c r="I2412" t="s">
        <v>88</v>
      </c>
      <c r="J2412" t="s">
        <v>12197</v>
      </c>
      <c r="K2412" t="s">
        <v>12198</v>
      </c>
      <c r="L2412" s="1">
        <v>46097</v>
      </c>
      <c r="M2412" t="s">
        <v>1340</v>
      </c>
      <c r="N2412" t="s">
        <v>1</v>
      </c>
      <c r="O2412" t="s">
        <v>0</v>
      </c>
      <c r="P2412" t="s">
        <v>4490</v>
      </c>
      <c r="Q2412" t="s">
        <v>4491</v>
      </c>
      <c r="R2412" s="2">
        <v>2120000</v>
      </c>
      <c r="S2412" s="37">
        <f>Tabla1[[#This Row],[Valor total]]/'T.C.'!$B$5</f>
        <v>576.4002175095161</v>
      </c>
      <c r="T2412" t="s">
        <v>18</v>
      </c>
      <c r="U2412" t="s">
        <v>3</v>
      </c>
    </row>
    <row r="2413" spans="1:21" x14ac:dyDescent="0.25">
      <c r="A2413" t="s">
        <v>7</v>
      </c>
      <c r="B2413" t="str">
        <f>LEFT(Tabla1[[#This Row],[Organización compras]],2)</f>
        <v>CL</v>
      </c>
      <c r="C2413" t="s">
        <v>339</v>
      </c>
      <c r="D2413">
        <v>602</v>
      </c>
      <c r="E2413" t="str">
        <f>VLOOKUP(Tabla1[[#This Row],[Grupo de compras]],'Grupo compras'!$A$1:$B$115,2,FALSE)</f>
        <v>CL Ops Mall</v>
      </c>
      <c r="F2413" t="s">
        <v>869</v>
      </c>
      <c r="G2413" t="str">
        <f>LEFT(Tabla1[[#This Row],[Solicitud de pedido]],2)</f>
        <v>12</v>
      </c>
      <c r="H2413" t="s">
        <v>6805</v>
      </c>
      <c r="I2413" t="s">
        <v>88</v>
      </c>
      <c r="J2413" t="s">
        <v>6806</v>
      </c>
      <c r="K2413" t="s">
        <v>6807</v>
      </c>
      <c r="L2413" s="1">
        <v>46079</v>
      </c>
      <c r="M2413" t="s">
        <v>79</v>
      </c>
      <c r="N2413" t="s">
        <v>1</v>
      </c>
      <c r="O2413" t="s">
        <v>0</v>
      </c>
      <c r="P2413" t="s">
        <v>6808</v>
      </c>
      <c r="Q2413" t="s">
        <v>6809</v>
      </c>
      <c r="R2413" s="2">
        <v>532800</v>
      </c>
      <c r="S2413" s="37">
        <f>Tabla1[[#This Row],[Valor total]]/'T.C.'!$B$3</f>
        <v>575.42146814554019</v>
      </c>
      <c r="T2413" t="s">
        <v>6</v>
      </c>
      <c r="U2413" t="s">
        <v>3</v>
      </c>
    </row>
    <row r="2414" spans="1:21" x14ac:dyDescent="0.25">
      <c r="A2414" t="s">
        <v>377</v>
      </c>
      <c r="B2414" t="str">
        <f>LEFT(Tabla1[[#This Row],[Organización compras]],2)</f>
        <v>PE</v>
      </c>
      <c r="C2414" t="s">
        <v>340</v>
      </c>
      <c r="D2414">
        <v>802</v>
      </c>
      <c r="E2414" t="str">
        <f>VLOOKUP(Tabla1[[#This Row],[Grupo de compras]],'Grupo compras'!$A$1:$B$115,2,FALSE)</f>
        <v>PE Ops Mall</v>
      </c>
      <c r="F2414" t="s">
        <v>4544</v>
      </c>
      <c r="H2414" t="s">
        <v>12395</v>
      </c>
      <c r="I2414" t="s">
        <v>88</v>
      </c>
      <c r="J2414" t="s">
        <v>12396</v>
      </c>
      <c r="K2414" t="s">
        <v>12397</v>
      </c>
      <c r="L2414" s="1">
        <v>46098</v>
      </c>
      <c r="M2414" t="s">
        <v>4544</v>
      </c>
      <c r="N2414" t="s">
        <v>1</v>
      </c>
      <c r="O2414" t="s">
        <v>5</v>
      </c>
      <c r="P2414" t="s">
        <v>1011</v>
      </c>
      <c r="Q2414" t="s">
        <v>1012</v>
      </c>
      <c r="R2414" s="2">
        <v>1981</v>
      </c>
      <c r="S2414" s="37">
        <f>Tabla1[[#This Row],[Valor total]]/'T.C.'!$B$2</f>
        <v>574.20289855072463</v>
      </c>
      <c r="T2414" t="s">
        <v>2</v>
      </c>
      <c r="U2414" t="s">
        <v>3</v>
      </c>
    </row>
    <row r="2415" spans="1:21" x14ac:dyDescent="0.25">
      <c r="A2415" t="s">
        <v>369</v>
      </c>
      <c r="B2415" t="str">
        <f>LEFT(Tabla1[[#This Row],[Organización compras]],2)</f>
        <v>PE</v>
      </c>
      <c r="C2415" t="s">
        <v>681</v>
      </c>
      <c r="D2415">
        <v>804</v>
      </c>
      <c r="E2415" t="str">
        <f>VLOOKUP(Tabla1[[#This Row],[Grupo de compras]],'Grupo compras'!$A$1:$B$115,2,FALSE)</f>
        <v>PE Marketing Mall</v>
      </c>
      <c r="F2415" t="s">
        <v>2454</v>
      </c>
      <c r="G2415" t="str">
        <f>LEFT(Tabla1[[#This Row],[Solicitud de pedido]],2)</f>
        <v>12</v>
      </c>
      <c r="H2415" t="s">
        <v>6810</v>
      </c>
      <c r="I2415" t="s">
        <v>88</v>
      </c>
      <c r="J2415" t="s">
        <v>6811</v>
      </c>
      <c r="K2415" t="s">
        <v>6614</v>
      </c>
      <c r="L2415" s="1">
        <v>46038</v>
      </c>
      <c r="M2415" t="s">
        <v>819</v>
      </c>
      <c r="N2415" t="s">
        <v>1</v>
      </c>
      <c r="O2415" t="s">
        <v>0</v>
      </c>
      <c r="P2415" t="s">
        <v>2458</v>
      </c>
      <c r="Q2415" t="s">
        <v>2459</v>
      </c>
      <c r="R2415" s="2">
        <v>1980</v>
      </c>
      <c r="S2415" s="37">
        <f>Tabla1[[#This Row],[Valor total]]/'T.C.'!$B$2</f>
        <v>573.91304347826087</v>
      </c>
      <c r="T2415" t="s">
        <v>2</v>
      </c>
      <c r="U2415" t="s">
        <v>3</v>
      </c>
    </row>
    <row r="2416" spans="1:21" x14ac:dyDescent="0.25">
      <c r="A2416" t="s">
        <v>377</v>
      </c>
      <c r="B2416" t="str">
        <f>LEFT(Tabla1[[#This Row],[Organización compras]],2)</f>
        <v>PE</v>
      </c>
      <c r="C2416" t="s">
        <v>340</v>
      </c>
      <c r="D2416">
        <v>802</v>
      </c>
      <c r="E2416" t="str">
        <f>VLOOKUP(Tabla1[[#This Row],[Grupo de compras]],'Grupo compras'!$A$1:$B$115,2,FALSE)</f>
        <v>PE Ops Mall</v>
      </c>
      <c r="F2416" t="s">
        <v>2774</v>
      </c>
      <c r="G2416" t="str">
        <f>LEFT(Tabla1[[#This Row],[Solicitud de pedido]],2)</f>
        <v>12</v>
      </c>
      <c r="H2416" t="s">
        <v>6812</v>
      </c>
      <c r="I2416" t="s">
        <v>88</v>
      </c>
      <c r="J2416" t="s">
        <v>6813</v>
      </c>
      <c r="K2416" t="s">
        <v>6814</v>
      </c>
      <c r="L2416" s="1">
        <v>46031</v>
      </c>
      <c r="M2416" t="s">
        <v>2774</v>
      </c>
      <c r="N2416" t="s">
        <v>1</v>
      </c>
      <c r="O2416" t="s">
        <v>0</v>
      </c>
      <c r="P2416" t="s">
        <v>1011</v>
      </c>
      <c r="Q2416" t="s">
        <v>1012</v>
      </c>
      <c r="R2416" s="2">
        <v>1975</v>
      </c>
      <c r="S2416" s="37">
        <f>Tabla1[[#This Row],[Valor total]]/'T.C.'!$B$2</f>
        <v>572.463768115942</v>
      </c>
      <c r="T2416" t="s">
        <v>2</v>
      </c>
      <c r="U2416" t="s">
        <v>3</v>
      </c>
    </row>
    <row r="2417" spans="1:21" x14ac:dyDescent="0.25">
      <c r="A2417" t="s">
        <v>377</v>
      </c>
      <c r="B2417" t="str">
        <f>LEFT(Tabla1[[#This Row],[Organización compras]],2)</f>
        <v>PE</v>
      </c>
      <c r="C2417" t="s">
        <v>340</v>
      </c>
      <c r="D2417">
        <v>802</v>
      </c>
      <c r="E2417" t="str">
        <f>VLOOKUP(Tabla1[[#This Row],[Grupo de compras]],'Grupo compras'!$A$1:$B$115,2,FALSE)</f>
        <v>PE Ops Mall</v>
      </c>
      <c r="F2417" t="s">
        <v>2774</v>
      </c>
      <c r="G2417" t="str">
        <f>LEFT(Tabla1[[#This Row],[Solicitud de pedido]],2)</f>
        <v>12</v>
      </c>
      <c r="H2417" t="s">
        <v>6815</v>
      </c>
      <c r="I2417" t="s">
        <v>88</v>
      </c>
      <c r="J2417" t="s">
        <v>6816</v>
      </c>
      <c r="K2417" t="s">
        <v>6817</v>
      </c>
      <c r="L2417" s="1">
        <v>46037</v>
      </c>
      <c r="M2417" t="s">
        <v>2774</v>
      </c>
      <c r="N2417" t="s">
        <v>1</v>
      </c>
      <c r="O2417" t="s">
        <v>0</v>
      </c>
      <c r="P2417" t="s">
        <v>1011</v>
      </c>
      <c r="Q2417" t="s">
        <v>1012</v>
      </c>
      <c r="R2417" s="2">
        <v>1975</v>
      </c>
      <c r="S2417" s="37">
        <f>Tabla1[[#This Row],[Valor total]]/'T.C.'!$B$2</f>
        <v>572.463768115942</v>
      </c>
      <c r="T2417" t="s">
        <v>2</v>
      </c>
      <c r="U2417" t="s">
        <v>3</v>
      </c>
    </row>
    <row r="2418" spans="1:21" x14ac:dyDescent="0.25">
      <c r="A2418" t="s">
        <v>1452</v>
      </c>
      <c r="B2418" t="str">
        <f>LEFT(Tabla1[[#This Row],[Organización compras]],2)</f>
        <v>PE</v>
      </c>
      <c r="C2418" t="s">
        <v>681</v>
      </c>
      <c r="D2418">
        <v>803</v>
      </c>
      <c r="E2418" t="str">
        <f>VLOOKUP(Tabla1[[#This Row],[Grupo de compras]],'Grupo compras'!$A$1:$B$115,2,FALSE)</f>
        <v>PE Ops Out/Strips</v>
      </c>
      <c r="F2418" t="s">
        <v>1453</v>
      </c>
      <c r="G2418" t="str">
        <f>LEFT(Tabla1[[#This Row],[Solicitud de pedido]],2)</f>
        <v>12</v>
      </c>
      <c r="H2418" t="s">
        <v>6818</v>
      </c>
      <c r="I2418" t="s">
        <v>88</v>
      </c>
      <c r="J2418" t="s">
        <v>6819</v>
      </c>
      <c r="K2418" t="s">
        <v>6820</v>
      </c>
      <c r="L2418" s="1">
        <v>46055</v>
      </c>
      <c r="M2418" t="s">
        <v>1453</v>
      </c>
      <c r="N2418" t="s">
        <v>1</v>
      </c>
      <c r="O2418" t="s">
        <v>0</v>
      </c>
      <c r="P2418" t="s">
        <v>2710</v>
      </c>
      <c r="Q2418" t="s">
        <v>2711</v>
      </c>
      <c r="R2418" s="2">
        <v>1974</v>
      </c>
      <c r="S2418" s="37">
        <f>Tabla1[[#This Row],[Valor total]]/'T.C.'!$B$2</f>
        <v>572.17391304347825</v>
      </c>
      <c r="T2418" t="s">
        <v>2</v>
      </c>
      <c r="U2418" t="s">
        <v>3</v>
      </c>
    </row>
    <row r="2419" spans="1:21" x14ac:dyDescent="0.25">
      <c r="A2419" t="s">
        <v>50</v>
      </c>
      <c r="B2419" t="str">
        <f>LEFT(Tabla1[[#This Row],[Organización compras]],2)</f>
        <v>CL</v>
      </c>
      <c r="C2419" t="s">
        <v>339</v>
      </c>
      <c r="D2419">
        <v>602</v>
      </c>
      <c r="E2419" t="str">
        <f>VLOOKUP(Tabla1[[#This Row],[Grupo de compras]],'Grupo compras'!$A$1:$B$115,2,FALSE)</f>
        <v>CL Ops Mall</v>
      </c>
      <c r="F2419" t="s">
        <v>51</v>
      </c>
      <c r="H2419" t="s">
        <v>12235</v>
      </c>
      <c r="I2419" t="s">
        <v>88</v>
      </c>
      <c r="J2419" t="s">
        <v>12236</v>
      </c>
      <c r="K2419" t="s">
        <v>12237</v>
      </c>
      <c r="L2419" s="1">
        <v>46097</v>
      </c>
      <c r="M2419" t="s">
        <v>52</v>
      </c>
      <c r="N2419" t="s">
        <v>1</v>
      </c>
      <c r="O2419" t="s">
        <v>0</v>
      </c>
      <c r="P2419" t="s">
        <v>2507</v>
      </c>
      <c r="Q2419" t="s">
        <v>2508</v>
      </c>
      <c r="R2419" s="2">
        <v>529035</v>
      </c>
      <c r="S2419" s="37">
        <f>Tabla1[[#This Row],[Valor total]]/'T.C.'!$B$3</f>
        <v>571.35528603674152</v>
      </c>
      <c r="T2419" t="s">
        <v>6</v>
      </c>
      <c r="U2419" t="s">
        <v>3</v>
      </c>
    </row>
    <row r="2420" spans="1:21" x14ac:dyDescent="0.25">
      <c r="A2420" t="s">
        <v>75</v>
      </c>
      <c r="B2420" t="str">
        <f>LEFT(Tabla1[[#This Row],[Organización compras]],2)</f>
        <v>CO</v>
      </c>
      <c r="C2420" t="s">
        <v>338</v>
      </c>
      <c r="D2420">
        <v>708</v>
      </c>
      <c r="E2420" t="str">
        <f>VLOOKUP(Tabla1[[#This Row],[Grupo de compras]],'Grupo compras'!$A$1:$B$115,2,FALSE)</f>
        <v>CO Sgcia Legal</v>
      </c>
      <c r="F2420" t="s">
        <v>12211</v>
      </c>
      <c r="H2420" t="s">
        <v>12991</v>
      </c>
      <c r="I2420" t="s">
        <v>88</v>
      </c>
      <c r="J2420" t="s">
        <v>12992</v>
      </c>
      <c r="K2420" t="s">
        <v>12993</v>
      </c>
      <c r="L2420" s="1">
        <v>46097</v>
      </c>
      <c r="M2420" t="s">
        <v>3458</v>
      </c>
      <c r="N2420" t="s">
        <v>45</v>
      </c>
      <c r="O2420" t="s">
        <v>0</v>
      </c>
      <c r="P2420" t="s">
        <v>12994</v>
      </c>
      <c r="Q2420" t="s">
        <v>12995</v>
      </c>
      <c r="R2420" s="2">
        <v>2101086</v>
      </c>
      <c r="S2420" s="37">
        <f>Tabla1[[#This Row],[Valor total]]/'T.C.'!$B$5</f>
        <v>571.25774877650895</v>
      </c>
      <c r="T2420" t="s">
        <v>18</v>
      </c>
      <c r="U2420" t="s">
        <v>3</v>
      </c>
    </row>
    <row r="2421" spans="1:21" x14ac:dyDescent="0.25">
      <c r="A2421" t="s">
        <v>75</v>
      </c>
      <c r="B2421" t="str">
        <f>LEFT(Tabla1[[#This Row],[Organización compras]],2)</f>
        <v>CO</v>
      </c>
      <c r="C2421" t="s">
        <v>338</v>
      </c>
      <c r="D2421">
        <v>920</v>
      </c>
      <c r="E2421" t="str">
        <f>VLOOKUP(Tabla1[[#This Row],[Grupo de compras]],'Grupo compras'!$A$1:$B$115,2,FALSE)</f>
        <v>Corp Tesore. Regi</v>
      </c>
      <c r="F2421" t="s">
        <v>7462</v>
      </c>
      <c r="H2421" t="s">
        <v>13021</v>
      </c>
      <c r="I2421" t="s">
        <v>88</v>
      </c>
      <c r="J2421" t="s">
        <v>13022</v>
      </c>
      <c r="K2421" s="42" t="s">
        <v>13023</v>
      </c>
      <c r="L2421" s="1">
        <v>46095</v>
      </c>
      <c r="M2421" t="s">
        <v>74</v>
      </c>
      <c r="N2421" t="s">
        <v>46</v>
      </c>
      <c r="O2421" t="s">
        <v>0</v>
      </c>
      <c r="P2421" t="s">
        <v>7466</v>
      </c>
      <c r="Q2421" t="s">
        <v>7467</v>
      </c>
      <c r="R2421" s="2">
        <v>2101086</v>
      </c>
      <c r="S2421" s="37">
        <f>Tabla1[[#This Row],[Valor total]]/'T.C.'!$B$5</f>
        <v>571.25774877650895</v>
      </c>
      <c r="T2421" t="s">
        <v>18</v>
      </c>
      <c r="U2421" t="s">
        <v>3</v>
      </c>
    </row>
    <row r="2422" spans="1:21" x14ac:dyDescent="0.25">
      <c r="A2422" t="s">
        <v>75</v>
      </c>
      <c r="B2422" t="str">
        <f>LEFT(Tabla1[[#This Row],[Organización compras]],2)</f>
        <v>CO</v>
      </c>
      <c r="C2422" t="s">
        <v>338</v>
      </c>
      <c r="D2422">
        <v>920</v>
      </c>
      <c r="E2422" t="str">
        <f>VLOOKUP(Tabla1[[#This Row],[Grupo de compras]],'Grupo compras'!$A$1:$B$115,2,FALSE)</f>
        <v>Corp Tesore. Regi</v>
      </c>
      <c r="F2422" t="s">
        <v>7462</v>
      </c>
      <c r="H2422" t="s">
        <v>13021</v>
      </c>
      <c r="I2422" t="s">
        <v>89</v>
      </c>
      <c r="J2422" t="s">
        <v>13022</v>
      </c>
      <c r="K2422" s="42" t="s">
        <v>13024</v>
      </c>
      <c r="L2422" s="1">
        <v>46095</v>
      </c>
      <c r="M2422" t="s">
        <v>74</v>
      </c>
      <c r="N2422" t="s">
        <v>46</v>
      </c>
      <c r="O2422" t="s">
        <v>0</v>
      </c>
      <c r="P2422" t="s">
        <v>7466</v>
      </c>
      <c r="Q2422" t="s">
        <v>7467</v>
      </c>
      <c r="R2422" s="2">
        <v>2101086</v>
      </c>
      <c r="S2422" s="37">
        <f>Tabla1[[#This Row],[Valor total]]/'T.C.'!$B$5</f>
        <v>571.25774877650895</v>
      </c>
      <c r="T2422" t="s">
        <v>18</v>
      </c>
      <c r="U2422" t="s">
        <v>3</v>
      </c>
    </row>
    <row r="2423" spans="1:21" x14ac:dyDescent="0.25">
      <c r="A2423" t="s">
        <v>75</v>
      </c>
      <c r="B2423" t="str">
        <f>LEFT(Tabla1[[#This Row],[Organización compras]],2)</f>
        <v>CO</v>
      </c>
      <c r="C2423" t="s">
        <v>338</v>
      </c>
      <c r="D2423">
        <v>920</v>
      </c>
      <c r="E2423" t="str">
        <f>VLOOKUP(Tabla1[[#This Row],[Grupo de compras]],'Grupo compras'!$A$1:$B$115,2,FALSE)</f>
        <v>Corp Tesore. Regi</v>
      </c>
      <c r="F2423" t="s">
        <v>7462</v>
      </c>
      <c r="H2423" t="s">
        <v>13021</v>
      </c>
      <c r="I2423" t="s">
        <v>99</v>
      </c>
      <c r="J2423" t="s">
        <v>13022</v>
      </c>
      <c r="K2423" s="42" t="s">
        <v>13025</v>
      </c>
      <c r="L2423" s="1">
        <v>46095</v>
      </c>
      <c r="M2423" t="s">
        <v>74</v>
      </c>
      <c r="N2423" t="s">
        <v>46</v>
      </c>
      <c r="O2423" t="s">
        <v>0</v>
      </c>
      <c r="P2423" t="s">
        <v>7466</v>
      </c>
      <c r="Q2423" t="s">
        <v>7467</v>
      </c>
      <c r="R2423" s="2">
        <v>2101086</v>
      </c>
      <c r="S2423" s="37">
        <f>Tabla1[[#This Row],[Valor total]]/'T.C.'!$B$5</f>
        <v>571.25774877650895</v>
      </c>
      <c r="T2423" t="s">
        <v>18</v>
      </c>
      <c r="U2423" t="s">
        <v>3</v>
      </c>
    </row>
    <row r="2424" spans="1:21" x14ac:dyDescent="0.25">
      <c r="A2424" t="s">
        <v>75</v>
      </c>
      <c r="B2424" t="str">
        <f>LEFT(Tabla1[[#This Row],[Organización compras]],2)</f>
        <v>CO</v>
      </c>
      <c r="C2424" t="s">
        <v>338</v>
      </c>
      <c r="D2424">
        <v>920</v>
      </c>
      <c r="E2424" t="str">
        <f>VLOOKUP(Tabla1[[#This Row],[Grupo de compras]],'Grupo compras'!$A$1:$B$115,2,FALSE)</f>
        <v>Corp Tesore. Regi</v>
      </c>
      <c r="F2424" t="s">
        <v>7462</v>
      </c>
      <c r="H2424" t="s">
        <v>13021</v>
      </c>
      <c r="I2424" t="s">
        <v>100</v>
      </c>
      <c r="J2424" t="s">
        <v>13022</v>
      </c>
      <c r="K2424" s="42" t="s">
        <v>13026</v>
      </c>
      <c r="L2424" s="1">
        <v>46095</v>
      </c>
      <c r="M2424" t="s">
        <v>74</v>
      </c>
      <c r="N2424" t="s">
        <v>46</v>
      </c>
      <c r="O2424" t="s">
        <v>0</v>
      </c>
      <c r="P2424" t="s">
        <v>7466</v>
      </c>
      <c r="Q2424" t="s">
        <v>7467</v>
      </c>
      <c r="R2424" s="2">
        <v>2101086</v>
      </c>
      <c r="S2424" s="37">
        <f>Tabla1[[#This Row],[Valor total]]/'T.C.'!$B$5</f>
        <v>571.25774877650895</v>
      </c>
      <c r="T2424" t="s">
        <v>18</v>
      </c>
      <c r="U2424" t="s">
        <v>3</v>
      </c>
    </row>
    <row r="2425" spans="1:21" x14ac:dyDescent="0.25">
      <c r="A2425" t="s">
        <v>75</v>
      </c>
      <c r="B2425" t="str">
        <f>LEFT(Tabla1[[#This Row],[Organización compras]],2)</f>
        <v>CO</v>
      </c>
      <c r="C2425" t="s">
        <v>338</v>
      </c>
      <c r="D2425">
        <v>920</v>
      </c>
      <c r="E2425" t="str">
        <f>VLOOKUP(Tabla1[[#This Row],[Grupo de compras]],'Grupo compras'!$A$1:$B$115,2,FALSE)</f>
        <v>Corp Tesore. Regi</v>
      </c>
      <c r="F2425" t="s">
        <v>7462</v>
      </c>
      <c r="H2425" t="s">
        <v>13021</v>
      </c>
      <c r="I2425" t="s">
        <v>101</v>
      </c>
      <c r="J2425" t="s">
        <v>13022</v>
      </c>
      <c r="K2425" s="42" t="s">
        <v>13027</v>
      </c>
      <c r="L2425" s="1">
        <v>46095</v>
      </c>
      <c r="M2425" t="s">
        <v>74</v>
      </c>
      <c r="N2425" t="s">
        <v>46</v>
      </c>
      <c r="O2425" t="s">
        <v>0</v>
      </c>
      <c r="P2425" t="s">
        <v>7466</v>
      </c>
      <c r="Q2425" t="s">
        <v>7467</v>
      </c>
      <c r="R2425" s="2">
        <v>2101086</v>
      </c>
      <c r="S2425" s="37">
        <f>Tabla1[[#This Row],[Valor total]]/'T.C.'!$B$5</f>
        <v>571.25774877650895</v>
      </c>
      <c r="T2425" t="s">
        <v>18</v>
      </c>
      <c r="U2425" t="s">
        <v>3</v>
      </c>
    </row>
    <row r="2426" spans="1:21" x14ac:dyDescent="0.25">
      <c r="A2426" t="s">
        <v>75</v>
      </c>
      <c r="B2426" t="str">
        <f>LEFT(Tabla1[[#This Row],[Organización compras]],2)</f>
        <v>CO</v>
      </c>
      <c r="C2426" t="s">
        <v>338</v>
      </c>
      <c r="D2426">
        <v>920</v>
      </c>
      <c r="E2426" t="str">
        <f>VLOOKUP(Tabla1[[#This Row],[Grupo de compras]],'Grupo compras'!$A$1:$B$115,2,FALSE)</f>
        <v>Corp Tesore. Regi</v>
      </c>
      <c r="F2426" t="s">
        <v>7462</v>
      </c>
      <c r="H2426" t="s">
        <v>13021</v>
      </c>
      <c r="I2426" t="s">
        <v>102</v>
      </c>
      <c r="J2426" t="s">
        <v>13022</v>
      </c>
      <c r="K2426" s="42" t="s">
        <v>13028</v>
      </c>
      <c r="L2426" s="1">
        <v>46095</v>
      </c>
      <c r="M2426" t="s">
        <v>74</v>
      </c>
      <c r="N2426" t="s">
        <v>46</v>
      </c>
      <c r="O2426" t="s">
        <v>0</v>
      </c>
      <c r="P2426" t="s">
        <v>7466</v>
      </c>
      <c r="Q2426" t="s">
        <v>7467</v>
      </c>
      <c r="R2426" s="2">
        <v>2101086</v>
      </c>
      <c r="S2426" s="37">
        <f>Tabla1[[#This Row],[Valor total]]/'T.C.'!$B$5</f>
        <v>571.25774877650895</v>
      </c>
      <c r="T2426" t="s">
        <v>18</v>
      </c>
      <c r="U2426" t="s">
        <v>3</v>
      </c>
    </row>
    <row r="2427" spans="1:21" x14ac:dyDescent="0.25">
      <c r="A2427" t="s">
        <v>75</v>
      </c>
      <c r="B2427" t="str">
        <f>LEFT(Tabla1[[#This Row],[Organización compras]],2)</f>
        <v>CO</v>
      </c>
      <c r="C2427" t="s">
        <v>338</v>
      </c>
      <c r="D2427">
        <v>920</v>
      </c>
      <c r="E2427" t="str">
        <f>VLOOKUP(Tabla1[[#This Row],[Grupo de compras]],'Grupo compras'!$A$1:$B$115,2,FALSE)</f>
        <v>Corp Tesore. Regi</v>
      </c>
      <c r="F2427" t="s">
        <v>7462</v>
      </c>
      <c r="H2427" t="s">
        <v>13021</v>
      </c>
      <c r="I2427" t="s">
        <v>103</v>
      </c>
      <c r="J2427" t="s">
        <v>13022</v>
      </c>
      <c r="K2427" s="42" t="s">
        <v>13029</v>
      </c>
      <c r="L2427" s="1">
        <v>46095</v>
      </c>
      <c r="M2427" t="s">
        <v>74</v>
      </c>
      <c r="N2427" t="s">
        <v>46</v>
      </c>
      <c r="O2427" t="s">
        <v>0</v>
      </c>
      <c r="P2427" t="s">
        <v>7466</v>
      </c>
      <c r="Q2427" t="s">
        <v>7467</v>
      </c>
      <c r="R2427" s="2">
        <v>2101086</v>
      </c>
      <c r="S2427" s="37">
        <f>Tabla1[[#This Row],[Valor total]]/'T.C.'!$B$5</f>
        <v>571.25774877650895</v>
      </c>
      <c r="T2427" t="s">
        <v>18</v>
      </c>
      <c r="U2427" t="s">
        <v>3</v>
      </c>
    </row>
    <row r="2428" spans="1:21" x14ac:dyDescent="0.25">
      <c r="A2428" t="s">
        <v>75</v>
      </c>
      <c r="B2428" t="str">
        <f>LEFT(Tabla1[[#This Row],[Organización compras]],2)</f>
        <v>CO</v>
      </c>
      <c r="C2428" t="s">
        <v>338</v>
      </c>
      <c r="D2428">
        <v>920</v>
      </c>
      <c r="E2428" t="str">
        <f>VLOOKUP(Tabla1[[#This Row],[Grupo de compras]],'Grupo compras'!$A$1:$B$115,2,FALSE)</f>
        <v>Corp Tesore. Regi</v>
      </c>
      <c r="F2428" t="s">
        <v>7462</v>
      </c>
      <c r="H2428" t="s">
        <v>13021</v>
      </c>
      <c r="I2428" t="s">
        <v>104</v>
      </c>
      <c r="J2428" t="s">
        <v>13022</v>
      </c>
      <c r="K2428" s="42" t="s">
        <v>13030</v>
      </c>
      <c r="L2428" s="1">
        <v>46095</v>
      </c>
      <c r="M2428" t="s">
        <v>74</v>
      </c>
      <c r="N2428" t="s">
        <v>46</v>
      </c>
      <c r="O2428" t="s">
        <v>0</v>
      </c>
      <c r="P2428" t="s">
        <v>7466</v>
      </c>
      <c r="Q2428" t="s">
        <v>7467</v>
      </c>
      <c r="R2428" s="2">
        <v>2101086</v>
      </c>
      <c r="S2428" s="37">
        <f>Tabla1[[#This Row],[Valor total]]/'T.C.'!$B$5</f>
        <v>571.25774877650895</v>
      </c>
      <c r="T2428" t="s">
        <v>18</v>
      </c>
      <c r="U2428" t="s">
        <v>3</v>
      </c>
    </row>
    <row r="2429" spans="1:21" x14ac:dyDescent="0.25">
      <c r="A2429" t="s">
        <v>75</v>
      </c>
      <c r="B2429" t="str">
        <f>LEFT(Tabla1[[#This Row],[Organización compras]],2)</f>
        <v>CO</v>
      </c>
      <c r="C2429" t="s">
        <v>338</v>
      </c>
      <c r="D2429">
        <v>920</v>
      </c>
      <c r="E2429" t="str">
        <f>VLOOKUP(Tabla1[[#This Row],[Grupo de compras]],'Grupo compras'!$A$1:$B$115,2,FALSE)</f>
        <v>Corp Tesore. Regi</v>
      </c>
      <c r="F2429" t="s">
        <v>7462</v>
      </c>
      <c r="H2429" t="s">
        <v>13021</v>
      </c>
      <c r="I2429" t="s">
        <v>105</v>
      </c>
      <c r="J2429" t="s">
        <v>13022</v>
      </c>
      <c r="K2429" s="42" t="s">
        <v>13031</v>
      </c>
      <c r="L2429" s="1">
        <v>46095</v>
      </c>
      <c r="M2429" t="s">
        <v>74</v>
      </c>
      <c r="N2429" t="s">
        <v>46</v>
      </c>
      <c r="O2429" t="s">
        <v>0</v>
      </c>
      <c r="P2429" t="s">
        <v>7466</v>
      </c>
      <c r="Q2429" t="s">
        <v>7467</v>
      </c>
      <c r="R2429" s="2">
        <v>2101086</v>
      </c>
      <c r="S2429" s="37">
        <f>Tabla1[[#This Row],[Valor total]]/'T.C.'!$B$5</f>
        <v>571.25774877650895</v>
      </c>
      <c r="T2429" t="s">
        <v>18</v>
      </c>
      <c r="U2429" t="s">
        <v>3</v>
      </c>
    </row>
    <row r="2430" spans="1:21" x14ac:dyDescent="0.25">
      <c r="A2430" t="s">
        <v>75</v>
      </c>
      <c r="B2430" t="str">
        <f>LEFT(Tabla1[[#This Row],[Organización compras]],2)</f>
        <v>CO</v>
      </c>
      <c r="C2430" t="s">
        <v>338</v>
      </c>
      <c r="D2430">
        <v>920</v>
      </c>
      <c r="E2430" t="str">
        <f>VLOOKUP(Tabla1[[#This Row],[Grupo de compras]],'Grupo compras'!$A$1:$B$115,2,FALSE)</f>
        <v>Corp Tesore. Regi</v>
      </c>
      <c r="F2430" t="s">
        <v>7462</v>
      </c>
      <c r="H2430" t="s">
        <v>13021</v>
      </c>
      <c r="I2430" t="s">
        <v>106</v>
      </c>
      <c r="J2430" t="s">
        <v>13022</v>
      </c>
      <c r="K2430" s="42" t="s">
        <v>13032</v>
      </c>
      <c r="L2430" s="1">
        <v>46095</v>
      </c>
      <c r="M2430" t="s">
        <v>74</v>
      </c>
      <c r="N2430" t="s">
        <v>46</v>
      </c>
      <c r="O2430" t="s">
        <v>0</v>
      </c>
      <c r="P2430" t="s">
        <v>7466</v>
      </c>
      <c r="Q2430" t="s">
        <v>7467</v>
      </c>
      <c r="R2430" s="2">
        <v>2101086</v>
      </c>
      <c r="S2430" s="37">
        <f>Tabla1[[#This Row],[Valor total]]/'T.C.'!$B$5</f>
        <v>571.25774877650895</v>
      </c>
      <c r="T2430" t="s">
        <v>18</v>
      </c>
      <c r="U2430" t="s">
        <v>3</v>
      </c>
    </row>
    <row r="2431" spans="1:21" x14ac:dyDescent="0.25">
      <c r="A2431" t="s">
        <v>75</v>
      </c>
      <c r="B2431" t="str">
        <f>LEFT(Tabla1[[#This Row],[Organización compras]],2)</f>
        <v>CO</v>
      </c>
      <c r="C2431" t="s">
        <v>338</v>
      </c>
      <c r="D2431">
        <v>920</v>
      </c>
      <c r="E2431" t="str">
        <f>VLOOKUP(Tabla1[[#This Row],[Grupo de compras]],'Grupo compras'!$A$1:$B$115,2,FALSE)</f>
        <v>Corp Tesore. Regi</v>
      </c>
      <c r="F2431" t="s">
        <v>7462</v>
      </c>
      <c r="H2431" t="s">
        <v>13021</v>
      </c>
      <c r="I2431" t="s">
        <v>107</v>
      </c>
      <c r="J2431" t="s">
        <v>13022</v>
      </c>
      <c r="K2431" s="42" t="s">
        <v>13033</v>
      </c>
      <c r="L2431" s="1">
        <v>46095</v>
      </c>
      <c r="M2431" t="s">
        <v>74</v>
      </c>
      <c r="N2431" t="s">
        <v>46</v>
      </c>
      <c r="O2431" t="s">
        <v>0</v>
      </c>
      <c r="P2431" t="s">
        <v>7466</v>
      </c>
      <c r="Q2431" t="s">
        <v>7467</v>
      </c>
      <c r="R2431" s="2">
        <v>2101086</v>
      </c>
      <c r="S2431" s="37">
        <f>Tabla1[[#This Row],[Valor total]]/'T.C.'!$B$5</f>
        <v>571.25774877650895</v>
      </c>
      <c r="T2431" t="s">
        <v>18</v>
      </c>
      <c r="U2431" t="s">
        <v>3</v>
      </c>
    </row>
    <row r="2432" spans="1:21" x14ac:dyDescent="0.25">
      <c r="A2432" t="s">
        <v>75</v>
      </c>
      <c r="B2432" t="str">
        <f>LEFT(Tabla1[[#This Row],[Organización compras]],2)</f>
        <v>CO</v>
      </c>
      <c r="C2432" t="s">
        <v>338</v>
      </c>
      <c r="D2432">
        <v>920</v>
      </c>
      <c r="E2432" t="str">
        <f>VLOOKUP(Tabla1[[#This Row],[Grupo de compras]],'Grupo compras'!$A$1:$B$115,2,FALSE)</f>
        <v>Corp Tesore. Regi</v>
      </c>
      <c r="F2432" t="s">
        <v>7462</v>
      </c>
      <c r="H2432" t="s">
        <v>13021</v>
      </c>
      <c r="I2432" t="s">
        <v>1502</v>
      </c>
      <c r="J2432" t="s">
        <v>13022</v>
      </c>
      <c r="K2432" s="42" t="s">
        <v>13034</v>
      </c>
      <c r="L2432" s="1">
        <v>46095</v>
      </c>
      <c r="M2432" t="s">
        <v>74</v>
      </c>
      <c r="N2432" t="s">
        <v>46</v>
      </c>
      <c r="O2432" t="s">
        <v>0</v>
      </c>
      <c r="P2432" t="s">
        <v>7466</v>
      </c>
      <c r="Q2432" t="s">
        <v>7467</v>
      </c>
      <c r="R2432" s="2">
        <v>2101086</v>
      </c>
      <c r="S2432" s="37">
        <f>Tabla1[[#This Row],[Valor total]]/'T.C.'!$B$5</f>
        <v>571.25774877650895</v>
      </c>
      <c r="T2432" t="s">
        <v>18</v>
      </c>
      <c r="U2432" t="s">
        <v>3</v>
      </c>
    </row>
    <row r="2433" spans="1:21" x14ac:dyDescent="0.25">
      <c r="A2433" t="s">
        <v>31</v>
      </c>
      <c r="B2433" t="str">
        <f>LEFT(Tabla1[[#This Row],[Organización compras]],2)</f>
        <v>CO</v>
      </c>
      <c r="C2433" t="s">
        <v>338</v>
      </c>
      <c r="D2433">
        <v>704</v>
      </c>
      <c r="E2433" t="str">
        <f>VLOOKUP(Tabla1[[#This Row],[Grupo de compras]],'Grupo compras'!$A$1:$B$115,2,FALSE)</f>
        <v>CO Mktg Mall</v>
      </c>
      <c r="F2433" t="s">
        <v>3696</v>
      </c>
      <c r="G2433" t="str">
        <f>LEFT(Tabla1[[#This Row],[Solicitud de pedido]],2)</f>
        <v>12</v>
      </c>
      <c r="H2433" t="s">
        <v>6821</v>
      </c>
      <c r="I2433" t="s">
        <v>88</v>
      </c>
      <c r="J2433" t="s">
        <v>6822</v>
      </c>
      <c r="K2433" t="s">
        <v>6823</v>
      </c>
      <c r="L2433" s="1">
        <v>46066</v>
      </c>
      <c r="M2433" t="s">
        <v>3696</v>
      </c>
      <c r="N2433" t="s">
        <v>1</v>
      </c>
      <c r="O2433" t="s">
        <v>0</v>
      </c>
      <c r="P2433" t="s">
        <v>6824</v>
      </c>
      <c r="Q2433" t="s">
        <v>6825</v>
      </c>
      <c r="R2433" s="2">
        <v>2100000</v>
      </c>
      <c r="S2433" s="37">
        <f>Tabla1[[#This Row],[Valor total]]/'T.C.'!$B$5</f>
        <v>570.96247960848291</v>
      </c>
      <c r="T2433" t="s">
        <v>18</v>
      </c>
      <c r="U2433" t="s">
        <v>3</v>
      </c>
    </row>
    <row r="2434" spans="1:21" x14ac:dyDescent="0.25">
      <c r="A2434" t="s">
        <v>1239</v>
      </c>
      <c r="B2434" t="str">
        <f>LEFT(Tabla1[[#This Row],[Organización compras]],2)</f>
        <v>PE</v>
      </c>
      <c r="C2434" t="s">
        <v>340</v>
      </c>
      <c r="D2434">
        <v>802</v>
      </c>
      <c r="E2434" t="str">
        <f>VLOOKUP(Tabla1[[#This Row],[Grupo de compras]],'Grupo compras'!$A$1:$B$115,2,FALSE)</f>
        <v>PE Ops Mall</v>
      </c>
      <c r="F2434" t="s">
        <v>1305</v>
      </c>
      <c r="G2434" t="str">
        <f>LEFT(Tabla1[[#This Row],[Solicitud de pedido]],2)</f>
        <v>12</v>
      </c>
      <c r="H2434" t="s">
        <v>6826</v>
      </c>
      <c r="I2434" t="s">
        <v>88</v>
      </c>
      <c r="J2434" t="s">
        <v>6827</v>
      </c>
      <c r="K2434" t="s">
        <v>6828</v>
      </c>
      <c r="L2434" s="1">
        <v>46078</v>
      </c>
      <c r="M2434" t="s">
        <v>1305</v>
      </c>
      <c r="N2434" t="s">
        <v>1</v>
      </c>
      <c r="O2434" t="s">
        <v>0</v>
      </c>
      <c r="P2434" t="s">
        <v>2807</v>
      </c>
      <c r="Q2434" t="s">
        <v>2808</v>
      </c>
      <c r="R2434" s="2">
        <v>1967.5</v>
      </c>
      <c r="S2434" s="37">
        <f>Tabla1[[#This Row],[Valor total]]/'T.C.'!$B$2</f>
        <v>570.28985507246375</v>
      </c>
      <c r="T2434" t="s">
        <v>2</v>
      </c>
      <c r="U2434" t="s">
        <v>3</v>
      </c>
    </row>
    <row r="2435" spans="1:21" x14ac:dyDescent="0.25">
      <c r="A2435" t="s">
        <v>883</v>
      </c>
      <c r="B2435" t="str">
        <f>LEFT(Tabla1[[#This Row],[Organización compras]],2)</f>
        <v>PE</v>
      </c>
      <c r="C2435" t="s">
        <v>681</v>
      </c>
      <c r="D2435">
        <v>802</v>
      </c>
      <c r="E2435" t="str">
        <f>VLOOKUP(Tabla1[[#This Row],[Grupo de compras]],'Grupo compras'!$A$1:$B$115,2,FALSE)</f>
        <v>PE Ops Mall</v>
      </c>
      <c r="F2435" t="s">
        <v>5959</v>
      </c>
      <c r="G2435" t="str">
        <f>LEFT(Tabla1[[#This Row],[Solicitud de pedido]],2)</f>
        <v>12</v>
      </c>
      <c r="H2435" t="s">
        <v>6829</v>
      </c>
      <c r="I2435" t="s">
        <v>88</v>
      </c>
      <c r="J2435" t="s">
        <v>6830</v>
      </c>
      <c r="K2435" t="s">
        <v>6831</v>
      </c>
      <c r="L2435" s="1">
        <v>46041</v>
      </c>
      <c r="M2435" t="s">
        <v>5959</v>
      </c>
      <c r="N2435" t="s">
        <v>1</v>
      </c>
      <c r="O2435" t="s">
        <v>0</v>
      </c>
      <c r="P2435" t="s">
        <v>6832</v>
      </c>
      <c r="Q2435" t="s">
        <v>6833</v>
      </c>
      <c r="R2435" s="2">
        <v>1959.3</v>
      </c>
      <c r="S2435" s="37">
        <f>Tabla1[[#This Row],[Valor total]]/'T.C.'!$B$2</f>
        <v>567.91304347826087</v>
      </c>
      <c r="T2435" t="s">
        <v>2</v>
      </c>
      <c r="U2435" t="s">
        <v>3</v>
      </c>
    </row>
    <row r="2436" spans="1:21" x14ac:dyDescent="0.25">
      <c r="A2436" t="s">
        <v>50</v>
      </c>
      <c r="B2436" t="str">
        <f>LEFT(Tabla1[[#This Row],[Organización compras]],2)</f>
        <v>CL</v>
      </c>
      <c r="C2436" t="s">
        <v>339</v>
      </c>
      <c r="D2436">
        <v>602</v>
      </c>
      <c r="E2436" t="str">
        <f>VLOOKUP(Tabla1[[#This Row],[Grupo de compras]],'Grupo compras'!$A$1:$B$115,2,FALSE)</f>
        <v>CL Ops Mall</v>
      </c>
      <c r="F2436" t="s">
        <v>51</v>
      </c>
      <c r="G2436" t="str">
        <f>LEFT(Tabla1[[#This Row],[Solicitud de pedido]],2)</f>
        <v>12</v>
      </c>
      <c r="H2436" t="s">
        <v>6834</v>
      </c>
      <c r="I2436" t="s">
        <v>88</v>
      </c>
      <c r="J2436" t="s">
        <v>6835</v>
      </c>
      <c r="K2436" t="s">
        <v>6836</v>
      </c>
      <c r="L2436" s="1">
        <v>46085</v>
      </c>
      <c r="M2436" t="s">
        <v>52</v>
      </c>
      <c r="N2436" t="s">
        <v>1</v>
      </c>
      <c r="O2436" t="s">
        <v>0</v>
      </c>
      <c r="P2436" t="s">
        <v>2507</v>
      </c>
      <c r="Q2436" t="s">
        <v>2508</v>
      </c>
      <c r="R2436" s="2">
        <v>525230</v>
      </c>
      <c r="S2436" s="37">
        <f>Tabla1[[#This Row],[Valor total]]/'T.C.'!$B$3</f>
        <v>567.24590411802194</v>
      </c>
      <c r="T2436" t="s">
        <v>6</v>
      </c>
      <c r="U2436" t="s">
        <v>3</v>
      </c>
    </row>
    <row r="2437" spans="1:21" x14ac:dyDescent="0.25">
      <c r="A2437" t="s">
        <v>19</v>
      </c>
      <c r="B2437" t="str">
        <f>LEFT(Tabla1[[#This Row],[Organización compras]],2)</f>
        <v>CL</v>
      </c>
      <c r="C2437" t="s">
        <v>339</v>
      </c>
      <c r="D2437">
        <v>602</v>
      </c>
      <c r="E2437" t="str">
        <f>VLOOKUP(Tabla1[[#This Row],[Grupo de compras]],'Grupo compras'!$A$1:$B$115,2,FALSE)</f>
        <v>CL Ops Mall</v>
      </c>
      <c r="F2437" t="s">
        <v>20</v>
      </c>
      <c r="G2437" t="str">
        <f>LEFT(Tabla1[[#This Row],[Solicitud de pedido]],2)</f>
        <v>12</v>
      </c>
      <c r="H2437" t="s">
        <v>6837</v>
      </c>
      <c r="I2437" t="s">
        <v>88</v>
      </c>
      <c r="J2437" t="s">
        <v>6838</v>
      </c>
      <c r="K2437" t="s">
        <v>6839</v>
      </c>
      <c r="L2437" s="1">
        <v>46077</v>
      </c>
      <c r="M2437" t="s">
        <v>21</v>
      </c>
      <c r="N2437" t="s">
        <v>1</v>
      </c>
      <c r="O2437" t="s">
        <v>0</v>
      </c>
      <c r="P2437" t="s">
        <v>807</v>
      </c>
      <c r="Q2437" t="s">
        <v>808</v>
      </c>
      <c r="R2437" s="2">
        <v>525004</v>
      </c>
      <c r="S2437" s="37">
        <f>Tabla1[[#This Row],[Valor total]]/'T.C.'!$B$3</f>
        <v>567.00182519196915</v>
      </c>
      <c r="T2437" t="s">
        <v>6</v>
      </c>
      <c r="U2437" t="s">
        <v>3</v>
      </c>
    </row>
    <row r="2438" spans="1:21" x14ac:dyDescent="0.25">
      <c r="A2438" t="s">
        <v>7</v>
      </c>
      <c r="B2438" t="str">
        <f>LEFT(Tabla1[[#This Row],[Organización compras]],2)</f>
        <v>CL</v>
      </c>
      <c r="C2438" t="s">
        <v>339</v>
      </c>
      <c r="D2438">
        <v>604</v>
      </c>
      <c r="E2438" t="str">
        <f>VLOOKUP(Tabla1[[#This Row],[Grupo de compras]],'Grupo compras'!$A$1:$B$115,2,FALSE)</f>
        <v>CL Marketing Mall</v>
      </c>
      <c r="F2438" t="s">
        <v>3619</v>
      </c>
      <c r="H2438" t="s">
        <v>12334</v>
      </c>
      <c r="I2438" t="s">
        <v>88</v>
      </c>
      <c r="J2438" t="s">
        <v>12335</v>
      </c>
      <c r="K2438" t="s">
        <v>12336</v>
      </c>
      <c r="L2438" s="1">
        <v>46097</v>
      </c>
      <c r="M2438" t="s">
        <v>3623</v>
      </c>
      <c r="N2438" t="s">
        <v>1</v>
      </c>
      <c r="O2438" t="s">
        <v>0</v>
      </c>
      <c r="P2438" t="s">
        <v>3624</v>
      </c>
      <c r="Q2438" t="s">
        <v>3625</v>
      </c>
      <c r="R2438" s="2">
        <v>525000</v>
      </c>
      <c r="S2438" s="37">
        <f>Tabla1[[#This Row],[Valor total]]/'T.C.'!$B$3</f>
        <v>566.99750521097712</v>
      </c>
      <c r="T2438" t="s">
        <v>6</v>
      </c>
      <c r="U2438" t="s">
        <v>3</v>
      </c>
    </row>
    <row r="2439" spans="1:21" x14ac:dyDescent="0.25">
      <c r="A2439" t="s">
        <v>31</v>
      </c>
      <c r="B2439" t="str">
        <f>LEFT(Tabla1[[#This Row],[Organización compras]],2)</f>
        <v>CO</v>
      </c>
      <c r="C2439" t="s">
        <v>338</v>
      </c>
      <c r="D2439">
        <v>702</v>
      </c>
      <c r="E2439" t="str">
        <f>VLOOKUP(Tabla1[[#This Row],[Grupo de compras]],'Grupo compras'!$A$1:$B$115,2,FALSE)</f>
        <v>CO Ops Mall</v>
      </c>
      <c r="F2439" t="s">
        <v>210</v>
      </c>
      <c r="G2439" t="str">
        <f>LEFT(Tabla1[[#This Row],[Solicitud de pedido]],2)</f>
        <v>12</v>
      </c>
      <c r="H2439" t="s">
        <v>6840</v>
      </c>
      <c r="I2439" t="s">
        <v>88</v>
      </c>
      <c r="J2439" t="s">
        <v>6841</v>
      </c>
      <c r="K2439" t="s">
        <v>6842</v>
      </c>
      <c r="L2439" s="1">
        <v>46072</v>
      </c>
      <c r="M2439" t="s">
        <v>32</v>
      </c>
      <c r="N2439" t="s">
        <v>1</v>
      </c>
      <c r="O2439" t="s">
        <v>0</v>
      </c>
      <c r="P2439" t="s">
        <v>2264</v>
      </c>
      <c r="Q2439" t="s">
        <v>2265</v>
      </c>
      <c r="R2439" s="2">
        <v>2085230</v>
      </c>
      <c r="S2439" s="37">
        <f>Tabla1[[#This Row],[Valor total]]/'T.C.'!$B$5</f>
        <v>566.94671016856989</v>
      </c>
      <c r="T2439" t="s">
        <v>18</v>
      </c>
      <c r="U2439" t="s">
        <v>3</v>
      </c>
    </row>
    <row r="2440" spans="1:21" x14ac:dyDescent="0.25">
      <c r="A2440" t="s">
        <v>377</v>
      </c>
      <c r="B2440" t="str">
        <f>LEFT(Tabla1[[#This Row],[Organización compras]],2)</f>
        <v>PE</v>
      </c>
      <c r="C2440" t="s">
        <v>340</v>
      </c>
      <c r="D2440">
        <v>802</v>
      </c>
      <c r="E2440" t="str">
        <f>VLOOKUP(Tabla1[[#This Row],[Grupo de compras]],'Grupo compras'!$A$1:$B$115,2,FALSE)</f>
        <v>PE Ops Mall</v>
      </c>
      <c r="F2440" t="s">
        <v>2774</v>
      </c>
      <c r="G2440" t="str">
        <f>LEFT(Tabla1[[#This Row],[Solicitud de pedido]],2)</f>
        <v>12</v>
      </c>
      <c r="H2440" t="s">
        <v>6843</v>
      </c>
      <c r="I2440" t="s">
        <v>88</v>
      </c>
      <c r="J2440" t="s">
        <v>6844</v>
      </c>
      <c r="K2440" t="s">
        <v>6845</v>
      </c>
      <c r="L2440" s="1">
        <v>46062</v>
      </c>
      <c r="M2440" t="s">
        <v>2774</v>
      </c>
      <c r="N2440" t="s">
        <v>1</v>
      </c>
      <c r="O2440" t="s">
        <v>0</v>
      </c>
      <c r="P2440" t="s">
        <v>2596</v>
      </c>
      <c r="Q2440" t="s">
        <v>2597</v>
      </c>
      <c r="R2440" s="2">
        <v>1950</v>
      </c>
      <c r="S2440" s="37">
        <f>Tabla1[[#This Row],[Valor total]]/'T.C.'!$B$2</f>
        <v>565.21739130434776</v>
      </c>
      <c r="T2440" t="s">
        <v>2</v>
      </c>
      <c r="U2440" t="s">
        <v>3</v>
      </c>
    </row>
    <row r="2441" spans="1:21" x14ac:dyDescent="0.25">
      <c r="A2441" t="s">
        <v>61</v>
      </c>
      <c r="B2441" t="str">
        <f>LEFT(Tabla1[[#This Row],[Organización compras]],2)</f>
        <v>CO</v>
      </c>
      <c r="C2441" t="s">
        <v>338</v>
      </c>
      <c r="D2441">
        <v>710</v>
      </c>
      <c r="E2441" t="str">
        <f>VLOOKUP(Tabla1[[#This Row],[Grupo de compras]],'Grupo compras'!$A$1:$B$115,2,FALSE)</f>
        <v>CO Sgcia Personas</v>
      </c>
      <c r="F2441" t="s">
        <v>6846</v>
      </c>
      <c r="G2441" t="str">
        <f>LEFT(Tabla1[[#This Row],[Solicitud de pedido]],2)</f>
        <v>13</v>
      </c>
      <c r="H2441" t="s">
        <v>6847</v>
      </c>
      <c r="I2441" t="s">
        <v>88</v>
      </c>
      <c r="J2441" t="s">
        <v>6848</v>
      </c>
      <c r="K2441" t="s">
        <v>6849</v>
      </c>
      <c r="L2441" s="1">
        <v>46052</v>
      </c>
      <c r="M2441" t="s">
        <v>706</v>
      </c>
      <c r="N2441" t="s">
        <v>45</v>
      </c>
      <c r="O2441" t="s">
        <v>0</v>
      </c>
      <c r="P2441" t="s">
        <v>4485</v>
      </c>
      <c r="Q2441" t="s">
        <v>4486</v>
      </c>
      <c r="R2441" s="2">
        <v>2075292</v>
      </c>
      <c r="S2441" s="37">
        <f>Tabla1[[#This Row],[Valor total]]/'T.C.'!$B$5</f>
        <v>564.24469820554646</v>
      </c>
      <c r="T2441" t="s">
        <v>18</v>
      </c>
      <c r="U2441" t="s">
        <v>3</v>
      </c>
    </row>
    <row r="2442" spans="1:21" x14ac:dyDescent="0.25">
      <c r="A2442" t="s">
        <v>696</v>
      </c>
      <c r="B2442" t="str">
        <f>LEFT(Tabla1[[#This Row],[Organización compras]],2)</f>
        <v>PE</v>
      </c>
      <c r="C2442" t="s">
        <v>681</v>
      </c>
      <c r="D2442">
        <v>804</v>
      </c>
      <c r="E2442" t="str">
        <f>VLOOKUP(Tabla1[[#This Row],[Grupo de compras]],'Grupo compras'!$A$1:$B$115,2,FALSE)</f>
        <v>PE Marketing Mall</v>
      </c>
      <c r="F2442" t="s">
        <v>2857</v>
      </c>
      <c r="H2442" t="s">
        <v>12887</v>
      </c>
      <c r="I2442" t="s">
        <v>88</v>
      </c>
      <c r="J2442" t="s">
        <v>12888</v>
      </c>
      <c r="K2442" t="s">
        <v>12889</v>
      </c>
      <c r="L2442" s="1">
        <v>46100</v>
      </c>
      <c r="M2442" t="s">
        <v>400</v>
      </c>
      <c r="N2442" t="s">
        <v>1</v>
      </c>
      <c r="O2442" t="s">
        <v>0</v>
      </c>
      <c r="P2442" t="s">
        <v>4285</v>
      </c>
      <c r="Q2442" t="s">
        <v>4286</v>
      </c>
      <c r="R2442" s="2">
        <v>1945</v>
      </c>
      <c r="S2442" s="37">
        <f>Tabla1[[#This Row],[Valor total]]/'T.C.'!$B$2</f>
        <v>563.768115942029</v>
      </c>
      <c r="T2442" t="s">
        <v>2</v>
      </c>
      <c r="U2442" t="s">
        <v>3</v>
      </c>
    </row>
    <row r="2443" spans="1:21" x14ac:dyDescent="0.25">
      <c r="A2443" t="s">
        <v>7</v>
      </c>
      <c r="B2443" t="str">
        <f>LEFT(Tabla1[[#This Row],[Organización compras]],2)</f>
        <v>CL</v>
      </c>
      <c r="C2443" t="s">
        <v>339</v>
      </c>
      <c r="D2443">
        <v>614</v>
      </c>
      <c r="E2443" t="str">
        <f>VLOOKUP(Tabla1[[#This Row],[Grupo de compras]],'Grupo compras'!$A$1:$B$115,2,FALSE)</f>
        <v>CL Explotación TI</v>
      </c>
      <c r="F2443" t="s">
        <v>8</v>
      </c>
      <c r="G2443" t="str">
        <f>LEFT(Tabla1[[#This Row],[Solicitud de pedido]],2)</f>
        <v>12</v>
      </c>
      <c r="H2443" t="s">
        <v>6850</v>
      </c>
      <c r="I2443" t="s">
        <v>88</v>
      </c>
      <c r="J2443" t="s">
        <v>6851</v>
      </c>
      <c r="K2443" t="s">
        <v>6852</v>
      </c>
      <c r="L2443" s="1">
        <v>46057</v>
      </c>
      <c r="M2443" t="s">
        <v>8</v>
      </c>
      <c r="N2443" t="s">
        <v>1</v>
      </c>
      <c r="O2443" t="s">
        <v>5</v>
      </c>
      <c r="P2443" t="s">
        <v>4008</v>
      </c>
      <c r="Q2443" t="s">
        <v>4009</v>
      </c>
      <c r="R2443" s="2">
        <v>521261</v>
      </c>
      <c r="S2443" s="37">
        <f>Tabla1[[#This Row],[Valor total]]/'T.C.'!$B$3</f>
        <v>562.95940297862694</v>
      </c>
      <c r="T2443" t="s">
        <v>6</v>
      </c>
      <c r="U2443" t="s">
        <v>3</v>
      </c>
    </row>
    <row r="2444" spans="1:21" x14ac:dyDescent="0.25">
      <c r="A2444" t="s">
        <v>7</v>
      </c>
      <c r="B2444" t="str">
        <f>LEFT(Tabla1[[#This Row],[Organización compras]],2)</f>
        <v>CL</v>
      </c>
      <c r="C2444" t="s">
        <v>339</v>
      </c>
      <c r="D2444">
        <v>914</v>
      </c>
      <c r="E2444" t="str">
        <f>VLOOKUP(Tabla1[[#This Row],[Grupo de compras]],'Grupo compras'!$A$1:$B$115,2,FALSE)</f>
        <v>Corp Explo. TI</v>
      </c>
      <c r="F2444" t="s">
        <v>8</v>
      </c>
      <c r="G2444" t="str">
        <f>LEFT(Tabla1[[#This Row],[Solicitud de pedido]],2)</f>
        <v>12</v>
      </c>
      <c r="H2444" t="s">
        <v>6853</v>
      </c>
      <c r="I2444" t="s">
        <v>88</v>
      </c>
      <c r="J2444" t="s">
        <v>6854</v>
      </c>
      <c r="K2444" t="s">
        <v>6855</v>
      </c>
      <c r="L2444" s="1">
        <v>46070</v>
      </c>
      <c r="M2444" t="s">
        <v>8</v>
      </c>
      <c r="N2444" t="s">
        <v>1</v>
      </c>
      <c r="O2444" t="s">
        <v>5</v>
      </c>
      <c r="P2444" t="s">
        <v>4008</v>
      </c>
      <c r="Q2444" t="s">
        <v>4009</v>
      </c>
      <c r="R2444" s="2">
        <v>521261</v>
      </c>
      <c r="S2444" s="37">
        <f>Tabla1[[#This Row],[Valor total]]/'T.C.'!$B$3</f>
        <v>562.95940297862694</v>
      </c>
      <c r="T2444" t="s">
        <v>6</v>
      </c>
      <c r="U2444" t="s">
        <v>3</v>
      </c>
    </row>
    <row r="2445" spans="1:21" x14ac:dyDescent="0.25">
      <c r="A2445" t="s">
        <v>38</v>
      </c>
      <c r="B2445" t="str">
        <f>LEFT(Tabla1[[#This Row],[Organización compras]],2)</f>
        <v>CL</v>
      </c>
      <c r="C2445" t="s">
        <v>339</v>
      </c>
      <c r="D2445">
        <v>603</v>
      </c>
      <c r="E2445" t="str">
        <f>VLOOKUP(Tabla1[[#This Row],[Grupo de compras]],'Grupo compras'!$A$1:$B$115,2,FALSE)</f>
        <v>CL Ops Out/Strip</v>
      </c>
      <c r="F2445" t="s">
        <v>39</v>
      </c>
      <c r="G2445" t="str">
        <f>LEFT(Tabla1[[#This Row],[Solicitud de pedido]],2)</f>
        <v>12</v>
      </c>
      <c r="H2445" t="s">
        <v>6856</v>
      </c>
      <c r="I2445" t="s">
        <v>88</v>
      </c>
      <c r="J2445" t="s">
        <v>6857</v>
      </c>
      <c r="K2445" t="s">
        <v>6858</v>
      </c>
      <c r="L2445" s="1">
        <v>46069</v>
      </c>
      <c r="M2445" t="s">
        <v>40</v>
      </c>
      <c r="N2445" t="s">
        <v>1</v>
      </c>
      <c r="O2445" t="s">
        <v>0</v>
      </c>
      <c r="P2445" t="s">
        <v>633</v>
      </c>
      <c r="Q2445" t="s">
        <v>634</v>
      </c>
      <c r="R2445" s="2">
        <v>13.5</v>
      </c>
      <c r="S2445" s="37">
        <f>Tabla1[[#This Row],[Valor total]]/'T.C.'!$B$4</f>
        <v>562.5</v>
      </c>
      <c r="T2445" t="s">
        <v>11</v>
      </c>
      <c r="U2445" t="s">
        <v>3</v>
      </c>
    </row>
    <row r="2446" spans="1:21" x14ac:dyDescent="0.25">
      <c r="A2446" t="s">
        <v>38</v>
      </c>
      <c r="B2446" t="str">
        <f>LEFT(Tabla1[[#This Row],[Organización compras]],2)</f>
        <v>CL</v>
      </c>
      <c r="C2446" t="s">
        <v>339</v>
      </c>
      <c r="D2446">
        <v>603</v>
      </c>
      <c r="E2446" t="str">
        <f>VLOOKUP(Tabla1[[#This Row],[Grupo de compras]],'Grupo compras'!$A$1:$B$115,2,FALSE)</f>
        <v>CL Ops Out/Strip</v>
      </c>
      <c r="F2446" t="s">
        <v>39</v>
      </c>
      <c r="G2446" t="str">
        <f>LEFT(Tabla1[[#This Row],[Solicitud de pedido]],2)</f>
        <v>12</v>
      </c>
      <c r="H2446" t="s">
        <v>6859</v>
      </c>
      <c r="I2446" t="s">
        <v>88</v>
      </c>
      <c r="J2446" t="s">
        <v>6860</v>
      </c>
      <c r="K2446" t="s">
        <v>6861</v>
      </c>
      <c r="L2446" s="1">
        <v>46086</v>
      </c>
      <c r="M2446" t="s">
        <v>40</v>
      </c>
      <c r="N2446" t="s">
        <v>1</v>
      </c>
      <c r="O2446" t="s">
        <v>0</v>
      </c>
      <c r="P2446" t="s">
        <v>633</v>
      </c>
      <c r="Q2446" t="s">
        <v>634</v>
      </c>
      <c r="R2446" s="2">
        <v>13.5</v>
      </c>
      <c r="S2446" s="37">
        <f>Tabla1[[#This Row],[Valor total]]/'T.C.'!$B$4</f>
        <v>562.5</v>
      </c>
      <c r="T2446" t="s">
        <v>11</v>
      </c>
      <c r="U2446" t="s">
        <v>3</v>
      </c>
    </row>
    <row r="2447" spans="1:21" x14ac:dyDescent="0.25">
      <c r="A2447" t="s">
        <v>38</v>
      </c>
      <c r="B2447" t="str">
        <f>LEFT(Tabla1[[#This Row],[Organización compras]],2)</f>
        <v>CL</v>
      </c>
      <c r="C2447" t="s">
        <v>339</v>
      </c>
      <c r="D2447">
        <v>603</v>
      </c>
      <c r="E2447" t="str">
        <f>VLOOKUP(Tabla1[[#This Row],[Grupo de compras]],'Grupo compras'!$A$1:$B$115,2,FALSE)</f>
        <v>CL Ops Out/Strip</v>
      </c>
      <c r="F2447" t="s">
        <v>39</v>
      </c>
      <c r="G2447" t="str">
        <f>LEFT(Tabla1[[#This Row],[Solicitud de pedido]],2)</f>
        <v>12</v>
      </c>
      <c r="H2447" t="s">
        <v>6862</v>
      </c>
      <c r="I2447" t="s">
        <v>88</v>
      </c>
      <c r="J2447" t="s">
        <v>6863</v>
      </c>
      <c r="K2447" t="s">
        <v>6864</v>
      </c>
      <c r="L2447" s="1">
        <v>46086</v>
      </c>
      <c r="M2447" t="s">
        <v>40</v>
      </c>
      <c r="N2447" t="s">
        <v>1</v>
      </c>
      <c r="O2447" t="s">
        <v>0</v>
      </c>
      <c r="P2447" t="s">
        <v>633</v>
      </c>
      <c r="Q2447" t="s">
        <v>634</v>
      </c>
      <c r="R2447" s="2">
        <v>13.5</v>
      </c>
      <c r="S2447" s="37">
        <f>Tabla1[[#This Row],[Valor total]]/'T.C.'!$B$4</f>
        <v>562.5</v>
      </c>
      <c r="T2447" t="s">
        <v>11</v>
      </c>
      <c r="U2447" t="s">
        <v>3</v>
      </c>
    </row>
    <row r="2448" spans="1:21" x14ac:dyDescent="0.25">
      <c r="A2448" t="s">
        <v>1498</v>
      </c>
      <c r="B2448" t="str">
        <f>LEFT(Tabla1[[#This Row],[Organización compras]],2)</f>
        <v>PE</v>
      </c>
      <c r="C2448" t="s">
        <v>340</v>
      </c>
      <c r="D2448">
        <v>803</v>
      </c>
      <c r="E2448" t="str">
        <f>VLOOKUP(Tabla1[[#This Row],[Grupo de compras]],'Grupo compras'!$A$1:$B$115,2,FALSE)</f>
        <v>PE Ops Out/Strips</v>
      </c>
      <c r="F2448" t="s">
        <v>926</v>
      </c>
      <c r="G2448" t="str">
        <f>LEFT(Tabla1[[#This Row],[Solicitud de pedido]],2)</f>
        <v>12</v>
      </c>
      <c r="H2448" t="s">
        <v>6865</v>
      </c>
      <c r="I2448" t="s">
        <v>88</v>
      </c>
      <c r="J2448" t="s">
        <v>6866</v>
      </c>
      <c r="K2448" t="s">
        <v>6867</v>
      </c>
      <c r="L2448" s="1">
        <v>46038</v>
      </c>
      <c r="M2448" t="s">
        <v>930</v>
      </c>
      <c r="N2448" t="s">
        <v>1</v>
      </c>
      <c r="O2448" t="s">
        <v>0</v>
      </c>
      <c r="P2448" t="s">
        <v>4818</v>
      </c>
      <c r="Q2448" t="s">
        <v>4819</v>
      </c>
      <c r="R2448" s="2">
        <v>1940</v>
      </c>
      <c r="S2448" s="37">
        <f>Tabla1[[#This Row],[Valor total]]/'T.C.'!$B$2</f>
        <v>562.31884057971013</v>
      </c>
      <c r="T2448" t="s">
        <v>2</v>
      </c>
      <c r="U2448" t="s">
        <v>3</v>
      </c>
    </row>
    <row r="2449" spans="1:21" x14ac:dyDescent="0.25">
      <c r="A2449" t="s">
        <v>7</v>
      </c>
      <c r="B2449" t="str">
        <f>LEFT(Tabla1[[#This Row],[Organización compras]],2)</f>
        <v>CL</v>
      </c>
      <c r="C2449" t="s">
        <v>339</v>
      </c>
      <c r="D2449">
        <v>602</v>
      </c>
      <c r="E2449" t="str">
        <f>VLOOKUP(Tabla1[[#This Row],[Grupo de compras]],'Grupo compras'!$A$1:$B$115,2,FALSE)</f>
        <v>CL Ops Mall</v>
      </c>
      <c r="F2449" t="s">
        <v>20</v>
      </c>
      <c r="G2449" t="str">
        <f>LEFT(Tabla1[[#This Row],[Solicitud de pedido]],2)</f>
        <v>12</v>
      </c>
      <c r="H2449" t="s">
        <v>6868</v>
      </c>
      <c r="I2449" t="s">
        <v>88</v>
      </c>
      <c r="J2449" t="s">
        <v>6869</v>
      </c>
      <c r="K2449" t="s">
        <v>6870</v>
      </c>
      <c r="L2449" s="1">
        <v>46077</v>
      </c>
      <c r="M2449" t="s">
        <v>21</v>
      </c>
      <c r="N2449" t="s">
        <v>1</v>
      </c>
      <c r="O2449" t="s">
        <v>0</v>
      </c>
      <c r="P2449" t="s">
        <v>6871</v>
      </c>
      <c r="Q2449" t="s">
        <v>6872</v>
      </c>
      <c r="R2449" s="2">
        <v>520660</v>
      </c>
      <c r="S2449" s="37">
        <f>Tabla1[[#This Row],[Valor total]]/'T.C.'!$B$3</f>
        <v>562.31032583456636</v>
      </c>
      <c r="T2449" t="s">
        <v>6</v>
      </c>
      <c r="U2449" t="s">
        <v>3</v>
      </c>
    </row>
    <row r="2450" spans="1:21" x14ac:dyDescent="0.25">
      <c r="A2450" t="s">
        <v>7</v>
      </c>
      <c r="B2450" t="str">
        <f>LEFT(Tabla1[[#This Row],[Organización compras]],2)</f>
        <v>CL</v>
      </c>
      <c r="C2450" t="s">
        <v>339</v>
      </c>
      <c r="D2450">
        <v>602</v>
      </c>
      <c r="E2450" t="str">
        <f>VLOOKUP(Tabla1[[#This Row],[Grupo de compras]],'Grupo compras'!$A$1:$B$115,2,FALSE)</f>
        <v>CL Ops Mall</v>
      </c>
      <c r="F2450" t="s">
        <v>20</v>
      </c>
      <c r="G2450" t="str">
        <f>LEFT(Tabla1[[#This Row],[Solicitud de pedido]],2)</f>
        <v>12</v>
      </c>
      <c r="H2450" t="s">
        <v>6868</v>
      </c>
      <c r="I2450" t="s">
        <v>89</v>
      </c>
      <c r="J2450" t="s">
        <v>6869</v>
      </c>
      <c r="K2450" t="s">
        <v>6873</v>
      </c>
      <c r="L2450" s="1">
        <v>46077</v>
      </c>
      <c r="M2450" t="s">
        <v>21</v>
      </c>
      <c r="N2450" t="s">
        <v>1</v>
      </c>
      <c r="O2450" t="s">
        <v>0</v>
      </c>
      <c r="P2450" t="s">
        <v>6871</v>
      </c>
      <c r="Q2450" t="s">
        <v>6872</v>
      </c>
      <c r="R2450" s="2">
        <v>520660</v>
      </c>
      <c r="S2450" s="37">
        <f>Tabla1[[#This Row],[Valor total]]/'T.C.'!$B$3</f>
        <v>562.31032583456636</v>
      </c>
      <c r="T2450" t="s">
        <v>6</v>
      </c>
      <c r="U2450" t="s">
        <v>3</v>
      </c>
    </row>
    <row r="2451" spans="1:21" x14ac:dyDescent="0.25">
      <c r="A2451" t="s">
        <v>7</v>
      </c>
      <c r="B2451" t="str">
        <f>LEFT(Tabla1[[#This Row],[Organización compras]],2)</f>
        <v>CL</v>
      </c>
      <c r="C2451" t="s">
        <v>339</v>
      </c>
      <c r="D2451">
        <v>602</v>
      </c>
      <c r="E2451" t="str">
        <f>VLOOKUP(Tabla1[[#This Row],[Grupo de compras]],'Grupo compras'!$A$1:$B$115,2,FALSE)</f>
        <v>CL Ops Mall</v>
      </c>
      <c r="F2451" t="s">
        <v>20</v>
      </c>
      <c r="G2451" t="str">
        <f>LEFT(Tabla1[[#This Row],[Solicitud de pedido]],2)</f>
        <v>12</v>
      </c>
      <c r="H2451" t="s">
        <v>6868</v>
      </c>
      <c r="I2451" t="s">
        <v>99</v>
      </c>
      <c r="J2451" t="s">
        <v>6869</v>
      </c>
      <c r="K2451" t="s">
        <v>6874</v>
      </c>
      <c r="L2451" s="1">
        <v>46077</v>
      </c>
      <c r="M2451" t="s">
        <v>21</v>
      </c>
      <c r="N2451" t="s">
        <v>1</v>
      </c>
      <c r="O2451" t="s">
        <v>0</v>
      </c>
      <c r="P2451" t="s">
        <v>6871</v>
      </c>
      <c r="Q2451" t="s">
        <v>6872</v>
      </c>
      <c r="R2451" s="2">
        <v>520660</v>
      </c>
      <c r="S2451" s="37">
        <f>Tabla1[[#This Row],[Valor total]]/'T.C.'!$B$3</f>
        <v>562.31032583456636</v>
      </c>
      <c r="T2451" t="s">
        <v>6</v>
      </c>
      <c r="U2451" t="s">
        <v>3</v>
      </c>
    </row>
    <row r="2452" spans="1:21" x14ac:dyDescent="0.25">
      <c r="A2452" t="s">
        <v>7</v>
      </c>
      <c r="B2452" t="str">
        <f>LEFT(Tabla1[[#This Row],[Organización compras]],2)</f>
        <v>CL</v>
      </c>
      <c r="C2452" t="s">
        <v>339</v>
      </c>
      <c r="D2452">
        <v>602</v>
      </c>
      <c r="E2452" t="str">
        <f>VLOOKUP(Tabla1[[#This Row],[Grupo de compras]],'Grupo compras'!$A$1:$B$115,2,FALSE)</f>
        <v>CL Ops Mall</v>
      </c>
      <c r="F2452" t="s">
        <v>20</v>
      </c>
      <c r="G2452" t="str">
        <f>LEFT(Tabla1[[#This Row],[Solicitud de pedido]],2)</f>
        <v>12</v>
      </c>
      <c r="H2452" t="s">
        <v>6868</v>
      </c>
      <c r="I2452" t="s">
        <v>100</v>
      </c>
      <c r="J2452" t="s">
        <v>6869</v>
      </c>
      <c r="K2452" t="s">
        <v>6875</v>
      </c>
      <c r="L2452" s="1">
        <v>46077</v>
      </c>
      <c r="M2452" t="s">
        <v>21</v>
      </c>
      <c r="N2452" t="s">
        <v>1</v>
      </c>
      <c r="O2452" t="s">
        <v>0</v>
      </c>
      <c r="P2452" t="s">
        <v>6871</v>
      </c>
      <c r="Q2452" t="s">
        <v>6872</v>
      </c>
      <c r="R2452" s="2">
        <v>520660</v>
      </c>
      <c r="S2452" s="37">
        <f>Tabla1[[#This Row],[Valor total]]/'T.C.'!$B$3</f>
        <v>562.31032583456636</v>
      </c>
      <c r="T2452" t="s">
        <v>6</v>
      </c>
      <c r="U2452" t="s">
        <v>3</v>
      </c>
    </row>
    <row r="2453" spans="1:21" x14ac:dyDescent="0.25">
      <c r="A2453" t="s">
        <v>7</v>
      </c>
      <c r="B2453" t="str">
        <f>LEFT(Tabla1[[#This Row],[Organización compras]],2)</f>
        <v>CL</v>
      </c>
      <c r="C2453" t="s">
        <v>339</v>
      </c>
      <c r="D2453">
        <v>602</v>
      </c>
      <c r="E2453" t="str">
        <f>VLOOKUP(Tabla1[[#This Row],[Grupo de compras]],'Grupo compras'!$A$1:$B$115,2,FALSE)</f>
        <v>CL Ops Mall</v>
      </c>
      <c r="F2453" t="s">
        <v>20</v>
      </c>
      <c r="G2453" t="str">
        <f>LEFT(Tabla1[[#This Row],[Solicitud de pedido]],2)</f>
        <v>12</v>
      </c>
      <c r="H2453" t="s">
        <v>6868</v>
      </c>
      <c r="I2453" t="s">
        <v>101</v>
      </c>
      <c r="J2453" t="s">
        <v>6869</v>
      </c>
      <c r="K2453" t="s">
        <v>6876</v>
      </c>
      <c r="L2453" s="1">
        <v>46077</v>
      </c>
      <c r="M2453" t="s">
        <v>21</v>
      </c>
      <c r="N2453" t="s">
        <v>1</v>
      </c>
      <c r="O2453" t="s">
        <v>0</v>
      </c>
      <c r="P2453" t="s">
        <v>6871</v>
      </c>
      <c r="Q2453" t="s">
        <v>6872</v>
      </c>
      <c r="R2453" s="2">
        <v>520660</v>
      </c>
      <c r="S2453" s="37">
        <f>Tabla1[[#This Row],[Valor total]]/'T.C.'!$B$3</f>
        <v>562.31032583456636</v>
      </c>
      <c r="T2453" t="s">
        <v>6</v>
      </c>
      <c r="U2453" t="s">
        <v>3</v>
      </c>
    </row>
    <row r="2454" spans="1:21" x14ac:dyDescent="0.25">
      <c r="A2454" t="s">
        <v>7</v>
      </c>
      <c r="B2454" t="str">
        <f>LEFT(Tabla1[[#This Row],[Organización compras]],2)</f>
        <v>CL</v>
      </c>
      <c r="C2454" t="s">
        <v>339</v>
      </c>
      <c r="D2454">
        <v>602</v>
      </c>
      <c r="E2454" t="str">
        <f>VLOOKUP(Tabla1[[#This Row],[Grupo de compras]],'Grupo compras'!$A$1:$B$115,2,FALSE)</f>
        <v>CL Ops Mall</v>
      </c>
      <c r="F2454" t="s">
        <v>20</v>
      </c>
      <c r="G2454" t="str">
        <f>LEFT(Tabla1[[#This Row],[Solicitud de pedido]],2)</f>
        <v>12</v>
      </c>
      <c r="H2454" t="s">
        <v>6868</v>
      </c>
      <c r="I2454" t="s">
        <v>102</v>
      </c>
      <c r="J2454" t="s">
        <v>6869</v>
      </c>
      <c r="K2454" t="s">
        <v>6877</v>
      </c>
      <c r="L2454" s="1">
        <v>46077</v>
      </c>
      <c r="M2454" t="s">
        <v>21</v>
      </c>
      <c r="N2454" t="s">
        <v>1</v>
      </c>
      <c r="O2454" t="s">
        <v>0</v>
      </c>
      <c r="P2454" t="s">
        <v>6871</v>
      </c>
      <c r="Q2454" t="s">
        <v>6872</v>
      </c>
      <c r="R2454" s="2">
        <v>520660</v>
      </c>
      <c r="S2454" s="37">
        <f>Tabla1[[#This Row],[Valor total]]/'T.C.'!$B$3</f>
        <v>562.31032583456636</v>
      </c>
      <c r="T2454" t="s">
        <v>6</v>
      </c>
      <c r="U2454" t="s">
        <v>3</v>
      </c>
    </row>
    <row r="2455" spans="1:21" x14ac:dyDescent="0.25">
      <c r="A2455" t="s">
        <v>7</v>
      </c>
      <c r="B2455" t="str">
        <f>LEFT(Tabla1[[#This Row],[Organización compras]],2)</f>
        <v>CL</v>
      </c>
      <c r="C2455" t="s">
        <v>339</v>
      </c>
      <c r="D2455">
        <v>602</v>
      </c>
      <c r="E2455" t="str">
        <f>VLOOKUP(Tabla1[[#This Row],[Grupo de compras]],'Grupo compras'!$A$1:$B$115,2,FALSE)</f>
        <v>CL Ops Mall</v>
      </c>
      <c r="F2455" t="s">
        <v>20</v>
      </c>
      <c r="G2455" t="str">
        <f>LEFT(Tabla1[[#This Row],[Solicitud de pedido]],2)</f>
        <v>12</v>
      </c>
      <c r="H2455" t="s">
        <v>6868</v>
      </c>
      <c r="I2455" t="s">
        <v>103</v>
      </c>
      <c r="J2455" t="s">
        <v>6869</v>
      </c>
      <c r="K2455" t="s">
        <v>6878</v>
      </c>
      <c r="L2455" s="1">
        <v>46077</v>
      </c>
      <c r="M2455" t="s">
        <v>21</v>
      </c>
      <c r="N2455" t="s">
        <v>1</v>
      </c>
      <c r="O2455" t="s">
        <v>0</v>
      </c>
      <c r="P2455" t="s">
        <v>6871</v>
      </c>
      <c r="Q2455" t="s">
        <v>6872</v>
      </c>
      <c r="R2455" s="2">
        <v>520660</v>
      </c>
      <c r="S2455" s="37">
        <f>Tabla1[[#This Row],[Valor total]]/'T.C.'!$B$3</f>
        <v>562.31032583456636</v>
      </c>
      <c r="T2455" t="s">
        <v>6</v>
      </c>
      <c r="U2455" t="s">
        <v>3</v>
      </c>
    </row>
    <row r="2456" spans="1:21" x14ac:dyDescent="0.25">
      <c r="A2456" t="s">
        <v>7</v>
      </c>
      <c r="B2456" t="str">
        <f>LEFT(Tabla1[[#This Row],[Organización compras]],2)</f>
        <v>CL</v>
      </c>
      <c r="C2456" t="s">
        <v>339</v>
      </c>
      <c r="D2456">
        <v>602</v>
      </c>
      <c r="E2456" t="str">
        <f>VLOOKUP(Tabla1[[#This Row],[Grupo de compras]],'Grupo compras'!$A$1:$B$115,2,FALSE)</f>
        <v>CL Ops Mall</v>
      </c>
      <c r="F2456" t="s">
        <v>20</v>
      </c>
      <c r="G2456" t="str">
        <f>LEFT(Tabla1[[#This Row],[Solicitud de pedido]],2)</f>
        <v>12</v>
      </c>
      <c r="H2456" t="s">
        <v>6868</v>
      </c>
      <c r="I2456" t="s">
        <v>104</v>
      </c>
      <c r="J2456" t="s">
        <v>6869</v>
      </c>
      <c r="K2456" t="s">
        <v>6879</v>
      </c>
      <c r="L2456" s="1">
        <v>46077</v>
      </c>
      <c r="M2456" t="s">
        <v>21</v>
      </c>
      <c r="N2456" t="s">
        <v>1</v>
      </c>
      <c r="O2456" t="s">
        <v>0</v>
      </c>
      <c r="P2456" t="s">
        <v>6871</v>
      </c>
      <c r="Q2456" t="s">
        <v>6872</v>
      </c>
      <c r="R2456" s="2">
        <v>520660</v>
      </c>
      <c r="S2456" s="37">
        <f>Tabla1[[#This Row],[Valor total]]/'T.C.'!$B$3</f>
        <v>562.31032583456636</v>
      </c>
      <c r="T2456" t="s">
        <v>6</v>
      </c>
      <c r="U2456" t="s">
        <v>3</v>
      </c>
    </row>
    <row r="2457" spans="1:21" x14ac:dyDescent="0.25">
      <c r="A2457" t="s">
        <v>7</v>
      </c>
      <c r="B2457" t="str">
        <f>LEFT(Tabla1[[#This Row],[Organización compras]],2)</f>
        <v>CL</v>
      </c>
      <c r="C2457" t="s">
        <v>339</v>
      </c>
      <c r="D2457">
        <v>602</v>
      </c>
      <c r="E2457" t="str">
        <f>VLOOKUP(Tabla1[[#This Row],[Grupo de compras]],'Grupo compras'!$A$1:$B$115,2,FALSE)</f>
        <v>CL Ops Mall</v>
      </c>
      <c r="F2457" t="s">
        <v>20</v>
      </c>
      <c r="G2457" t="str">
        <f>LEFT(Tabla1[[#This Row],[Solicitud de pedido]],2)</f>
        <v>12</v>
      </c>
      <c r="H2457" t="s">
        <v>6868</v>
      </c>
      <c r="I2457" t="s">
        <v>105</v>
      </c>
      <c r="J2457" t="s">
        <v>6869</v>
      </c>
      <c r="K2457" t="s">
        <v>6880</v>
      </c>
      <c r="L2457" s="1">
        <v>46077</v>
      </c>
      <c r="M2457" t="s">
        <v>21</v>
      </c>
      <c r="N2457" t="s">
        <v>1</v>
      </c>
      <c r="O2457" t="s">
        <v>0</v>
      </c>
      <c r="P2457" t="s">
        <v>6871</v>
      </c>
      <c r="Q2457" t="s">
        <v>6872</v>
      </c>
      <c r="R2457" s="2">
        <v>520660</v>
      </c>
      <c r="S2457" s="37">
        <f>Tabla1[[#This Row],[Valor total]]/'T.C.'!$B$3</f>
        <v>562.31032583456636</v>
      </c>
      <c r="T2457" t="s">
        <v>6</v>
      </c>
      <c r="U2457" t="s">
        <v>3</v>
      </c>
    </row>
    <row r="2458" spans="1:21" x14ac:dyDescent="0.25">
      <c r="A2458" t="s">
        <v>7</v>
      </c>
      <c r="B2458" t="str">
        <f>LEFT(Tabla1[[#This Row],[Organización compras]],2)</f>
        <v>CL</v>
      </c>
      <c r="C2458" t="s">
        <v>339</v>
      </c>
      <c r="D2458">
        <v>602</v>
      </c>
      <c r="E2458" t="str">
        <f>VLOOKUP(Tabla1[[#This Row],[Grupo de compras]],'Grupo compras'!$A$1:$B$115,2,FALSE)</f>
        <v>CL Ops Mall</v>
      </c>
      <c r="F2458" t="s">
        <v>20</v>
      </c>
      <c r="G2458" t="str">
        <f>LEFT(Tabla1[[#This Row],[Solicitud de pedido]],2)</f>
        <v>12</v>
      </c>
      <c r="H2458" t="s">
        <v>6868</v>
      </c>
      <c r="I2458" t="s">
        <v>106</v>
      </c>
      <c r="J2458" t="s">
        <v>6869</v>
      </c>
      <c r="K2458" t="s">
        <v>6881</v>
      </c>
      <c r="L2458" s="1">
        <v>46077</v>
      </c>
      <c r="M2458" t="s">
        <v>21</v>
      </c>
      <c r="N2458" t="s">
        <v>1</v>
      </c>
      <c r="O2458" t="s">
        <v>0</v>
      </c>
      <c r="P2458" t="s">
        <v>6871</v>
      </c>
      <c r="Q2458" t="s">
        <v>6872</v>
      </c>
      <c r="R2458" s="2">
        <v>520660</v>
      </c>
      <c r="S2458" s="37">
        <f>Tabla1[[#This Row],[Valor total]]/'T.C.'!$B$3</f>
        <v>562.31032583456636</v>
      </c>
      <c r="T2458" t="s">
        <v>6</v>
      </c>
      <c r="U2458" t="s">
        <v>3</v>
      </c>
    </row>
    <row r="2459" spans="1:21" x14ac:dyDescent="0.25">
      <c r="A2459" t="s">
        <v>7</v>
      </c>
      <c r="B2459" t="str">
        <f>LEFT(Tabla1[[#This Row],[Organización compras]],2)</f>
        <v>CL</v>
      </c>
      <c r="C2459" t="s">
        <v>339</v>
      </c>
      <c r="D2459">
        <v>602</v>
      </c>
      <c r="E2459" t="str">
        <f>VLOOKUP(Tabla1[[#This Row],[Grupo de compras]],'Grupo compras'!$A$1:$B$115,2,FALSE)</f>
        <v>CL Ops Mall</v>
      </c>
      <c r="F2459" t="s">
        <v>20</v>
      </c>
      <c r="G2459" t="str">
        <f>LEFT(Tabla1[[#This Row],[Solicitud de pedido]],2)</f>
        <v>12</v>
      </c>
      <c r="H2459" t="s">
        <v>6868</v>
      </c>
      <c r="I2459" t="s">
        <v>107</v>
      </c>
      <c r="J2459" t="s">
        <v>6869</v>
      </c>
      <c r="K2459" t="s">
        <v>6882</v>
      </c>
      <c r="L2459" s="1">
        <v>46077</v>
      </c>
      <c r="M2459" t="s">
        <v>21</v>
      </c>
      <c r="N2459" t="s">
        <v>1</v>
      </c>
      <c r="O2459" t="s">
        <v>0</v>
      </c>
      <c r="P2459" t="s">
        <v>6871</v>
      </c>
      <c r="Q2459" t="s">
        <v>6872</v>
      </c>
      <c r="R2459" s="2">
        <v>520660</v>
      </c>
      <c r="S2459" s="37">
        <f>Tabla1[[#This Row],[Valor total]]/'T.C.'!$B$3</f>
        <v>562.31032583456636</v>
      </c>
      <c r="T2459" t="s">
        <v>6</v>
      </c>
      <c r="U2459" t="s">
        <v>3</v>
      </c>
    </row>
    <row r="2460" spans="1:21" x14ac:dyDescent="0.25">
      <c r="A2460" t="s">
        <v>7</v>
      </c>
      <c r="B2460" t="str">
        <f>LEFT(Tabla1[[#This Row],[Organización compras]],2)</f>
        <v>CL</v>
      </c>
      <c r="C2460" t="s">
        <v>339</v>
      </c>
      <c r="D2460">
        <v>602</v>
      </c>
      <c r="E2460" t="str">
        <f>VLOOKUP(Tabla1[[#This Row],[Grupo de compras]],'Grupo compras'!$A$1:$B$115,2,FALSE)</f>
        <v>CL Ops Mall</v>
      </c>
      <c r="F2460" t="s">
        <v>20</v>
      </c>
      <c r="G2460" t="str">
        <f>LEFT(Tabla1[[#This Row],[Solicitud de pedido]],2)</f>
        <v>12</v>
      </c>
      <c r="H2460" t="s">
        <v>6868</v>
      </c>
      <c r="I2460" t="s">
        <v>1502</v>
      </c>
      <c r="J2460" t="s">
        <v>6869</v>
      </c>
      <c r="K2460" t="s">
        <v>6883</v>
      </c>
      <c r="L2460" s="1">
        <v>46077</v>
      </c>
      <c r="M2460" t="s">
        <v>21</v>
      </c>
      <c r="N2460" t="s">
        <v>1</v>
      </c>
      <c r="O2460" t="s">
        <v>0</v>
      </c>
      <c r="P2460" t="s">
        <v>6871</v>
      </c>
      <c r="Q2460" t="s">
        <v>6872</v>
      </c>
      <c r="R2460" s="2">
        <v>520660</v>
      </c>
      <c r="S2460" s="37">
        <f>Tabla1[[#This Row],[Valor total]]/'T.C.'!$B$3</f>
        <v>562.31032583456636</v>
      </c>
      <c r="T2460" t="s">
        <v>6</v>
      </c>
      <c r="U2460" t="s">
        <v>3</v>
      </c>
    </row>
    <row r="2461" spans="1:21" x14ac:dyDescent="0.25">
      <c r="A2461" t="s">
        <v>1756</v>
      </c>
      <c r="B2461" t="str">
        <f>LEFT(Tabla1[[#This Row],[Organización compras]],2)</f>
        <v>CL</v>
      </c>
      <c r="C2461" t="s">
        <v>339</v>
      </c>
      <c r="D2461">
        <v>602</v>
      </c>
      <c r="E2461" t="str">
        <f>VLOOKUP(Tabla1[[#This Row],[Grupo de compras]],'Grupo compras'!$A$1:$B$115,2,FALSE)</f>
        <v>CL Ops Mall</v>
      </c>
      <c r="F2461" t="s">
        <v>20</v>
      </c>
      <c r="G2461" t="str">
        <f>LEFT(Tabla1[[#This Row],[Solicitud de pedido]],2)</f>
        <v>12</v>
      </c>
      <c r="H2461" t="s">
        <v>6884</v>
      </c>
      <c r="I2461" t="s">
        <v>88</v>
      </c>
      <c r="J2461" t="s">
        <v>6885</v>
      </c>
      <c r="K2461" t="s">
        <v>6886</v>
      </c>
      <c r="L2461" s="1">
        <v>46077</v>
      </c>
      <c r="M2461" t="s">
        <v>21</v>
      </c>
      <c r="N2461" t="s">
        <v>1</v>
      </c>
      <c r="O2461" t="s">
        <v>0</v>
      </c>
      <c r="P2461" t="s">
        <v>6871</v>
      </c>
      <c r="Q2461" t="s">
        <v>6872</v>
      </c>
      <c r="R2461" s="2">
        <v>520660</v>
      </c>
      <c r="S2461" s="37">
        <f>Tabla1[[#This Row],[Valor total]]/'T.C.'!$B$3</f>
        <v>562.31032583456636</v>
      </c>
      <c r="T2461" t="s">
        <v>6</v>
      </c>
      <c r="U2461" t="s">
        <v>3</v>
      </c>
    </row>
    <row r="2462" spans="1:21" x14ac:dyDescent="0.25">
      <c r="A2462" t="s">
        <v>1756</v>
      </c>
      <c r="B2462" t="str">
        <f>LEFT(Tabla1[[#This Row],[Organización compras]],2)</f>
        <v>CL</v>
      </c>
      <c r="C2462" t="s">
        <v>339</v>
      </c>
      <c r="D2462">
        <v>602</v>
      </c>
      <c r="E2462" t="str">
        <f>VLOOKUP(Tabla1[[#This Row],[Grupo de compras]],'Grupo compras'!$A$1:$B$115,2,FALSE)</f>
        <v>CL Ops Mall</v>
      </c>
      <c r="F2462" t="s">
        <v>20</v>
      </c>
      <c r="G2462" t="str">
        <f>LEFT(Tabla1[[#This Row],[Solicitud de pedido]],2)</f>
        <v>12</v>
      </c>
      <c r="H2462" t="s">
        <v>6884</v>
      </c>
      <c r="I2462" t="s">
        <v>89</v>
      </c>
      <c r="J2462" t="s">
        <v>6885</v>
      </c>
      <c r="K2462" t="s">
        <v>6887</v>
      </c>
      <c r="L2462" s="1">
        <v>46077</v>
      </c>
      <c r="M2462" t="s">
        <v>21</v>
      </c>
      <c r="N2462" t="s">
        <v>1</v>
      </c>
      <c r="O2462" t="s">
        <v>0</v>
      </c>
      <c r="P2462" t="s">
        <v>6871</v>
      </c>
      <c r="Q2462" t="s">
        <v>6872</v>
      </c>
      <c r="R2462" s="2">
        <v>520660</v>
      </c>
      <c r="S2462" s="37">
        <f>Tabla1[[#This Row],[Valor total]]/'T.C.'!$B$3</f>
        <v>562.31032583456636</v>
      </c>
      <c r="T2462" t="s">
        <v>6</v>
      </c>
      <c r="U2462" t="s">
        <v>3</v>
      </c>
    </row>
    <row r="2463" spans="1:21" x14ac:dyDescent="0.25">
      <c r="A2463" t="s">
        <v>1756</v>
      </c>
      <c r="B2463" t="str">
        <f>LEFT(Tabla1[[#This Row],[Organización compras]],2)</f>
        <v>CL</v>
      </c>
      <c r="C2463" t="s">
        <v>339</v>
      </c>
      <c r="D2463">
        <v>602</v>
      </c>
      <c r="E2463" t="str">
        <f>VLOOKUP(Tabla1[[#This Row],[Grupo de compras]],'Grupo compras'!$A$1:$B$115,2,FALSE)</f>
        <v>CL Ops Mall</v>
      </c>
      <c r="F2463" t="s">
        <v>20</v>
      </c>
      <c r="G2463" t="str">
        <f>LEFT(Tabla1[[#This Row],[Solicitud de pedido]],2)</f>
        <v>12</v>
      </c>
      <c r="H2463" t="s">
        <v>6884</v>
      </c>
      <c r="I2463" t="s">
        <v>99</v>
      </c>
      <c r="J2463" t="s">
        <v>6885</v>
      </c>
      <c r="K2463" t="s">
        <v>6888</v>
      </c>
      <c r="L2463" s="1">
        <v>46077</v>
      </c>
      <c r="M2463" t="s">
        <v>21</v>
      </c>
      <c r="N2463" t="s">
        <v>1</v>
      </c>
      <c r="O2463" t="s">
        <v>0</v>
      </c>
      <c r="P2463" t="s">
        <v>6871</v>
      </c>
      <c r="Q2463" t="s">
        <v>6872</v>
      </c>
      <c r="R2463" s="2">
        <v>520660</v>
      </c>
      <c r="S2463" s="37">
        <f>Tabla1[[#This Row],[Valor total]]/'T.C.'!$B$3</f>
        <v>562.31032583456636</v>
      </c>
      <c r="T2463" t="s">
        <v>6</v>
      </c>
      <c r="U2463" t="s">
        <v>3</v>
      </c>
    </row>
    <row r="2464" spans="1:21" x14ac:dyDescent="0.25">
      <c r="A2464" t="s">
        <v>1756</v>
      </c>
      <c r="B2464" t="str">
        <f>LEFT(Tabla1[[#This Row],[Organización compras]],2)</f>
        <v>CL</v>
      </c>
      <c r="C2464" t="s">
        <v>339</v>
      </c>
      <c r="D2464">
        <v>602</v>
      </c>
      <c r="E2464" t="str">
        <f>VLOOKUP(Tabla1[[#This Row],[Grupo de compras]],'Grupo compras'!$A$1:$B$115,2,FALSE)</f>
        <v>CL Ops Mall</v>
      </c>
      <c r="F2464" t="s">
        <v>20</v>
      </c>
      <c r="G2464" t="str">
        <f>LEFT(Tabla1[[#This Row],[Solicitud de pedido]],2)</f>
        <v>12</v>
      </c>
      <c r="H2464" t="s">
        <v>6884</v>
      </c>
      <c r="I2464" t="s">
        <v>100</v>
      </c>
      <c r="J2464" t="s">
        <v>6885</v>
      </c>
      <c r="K2464" t="s">
        <v>6889</v>
      </c>
      <c r="L2464" s="1">
        <v>46077</v>
      </c>
      <c r="M2464" t="s">
        <v>21</v>
      </c>
      <c r="N2464" t="s">
        <v>1</v>
      </c>
      <c r="O2464" t="s">
        <v>0</v>
      </c>
      <c r="P2464" t="s">
        <v>6871</v>
      </c>
      <c r="Q2464" t="s">
        <v>6872</v>
      </c>
      <c r="R2464" s="2">
        <v>520660</v>
      </c>
      <c r="S2464" s="37">
        <f>Tabla1[[#This Row],[Valor total]]/'T.C.'!$B$3</f>
        <v>562.31032583456636</v>
      </c>
      <c r="T2464" t="s">
        <v>6</v>
      </c>
      <c r="U2464" t="s">
        <v>3</v>
      </c>
    </row>
    <row r="2465" spans="1:21" x14ac:dyDescent="0.25">
      <c r="A2465" t="s">
        <v>1756</v>
      </c>
      <c r="B2465" t="str">
        <f>LEFT(Tabla1[[#This Row],[Organización compras]],2)</f>
        <v>CL</v>
      </c>
      <c r="C2465" t="s">
        <v>339</v>
      </c>
      <c r="D2465">
        <v>602</v>
      </c>
      <c r="E2465" t="str">
        <f>VLOOKUP(Tabla1[[#This Row],[Grupo de compras]],'Grupo compras'!$A$1:$B$115,2,FALSE)</f>
        <v>CL Ops Mall</v>
      </c>
      <c r="F2465" t="s">
        <v>20</v>
      </c>
      <c r="G2465" t="str">
        <f>LEFT(Tabla1[[#This Row],[Solicitud de pedido]],2)</f>
        <v>12</v>
      </c>
      <c r="H2465" t="s">
        <v>6884</v>
      </c>
      <c r="I2465" t="s">
        <v>101</v>
      </c>
      <c r="J2465" t="s">
        <v>6885</v>
      </c>
      <c r="K2465" t="s">
        <v>6890</v>
      </c>
      <c r="L2465" s="1">
        <v>46077</v>
      </c>
      <c r="M2465" t="s">
        <v>21</v>
      </c>
      <c r="N2465" t="s">
        <v>1</v>
      </c>
      <c r="O2465" t="s">
        <v>0</v>
      </c>
      <c r="P2465" t="s">
        <v>6871</v>
      </c>
      <c r="Q2465" t="s">
        <v>6872</v>
      </c>
      <c r="R2465" s="2">
        <v>520660</v>
      </c>
      <c r="S2465" s="37">
        <f>Tabla1[[#This Row],[Valor total]]/'T.C.'!$B$3</f>
        <v>562.31032583456636</v>
      </c>
      <c r="T2465" t="s">
        <v>6</v>
      </c>
      <c r="U2465" t="s">
        <v>3</v>
      </c>
    </row>
    <row r="2466" spans="1:21" x14ac:dyDescent="0.25">
      <c r="A2466" t="s">
        <v>1756</v>
      </c>
      <c r="B2466" t="str">
        <f>LEFT(Tabla1[[#This Row],[Organización compras]],2)</f>
        <v>CL</v>
      </c>
      <c r="C2466" t="s">
        <v>339</v>
      </c>
      <c r="D2466">
        <v>602</v>
      </c>
      <c r="E2466" t="str">
        <f>VLOOKUP(Tabla1[[#This Row],[Grupo de compras]],'Grupo compras'!$A$1:$B$115,2,FALSE)</f>
        <v>CL Ops Mall</v>
      </c>
      <c r="F2466" t="s">
        <v>20</v>
      </c>
      <c r="G2466" t="str">
        <f>LEFT(Tabla1[[#This Row],[Solicitud de pedido]],2)</f>
        <v>12</v>
      </c>
      <c r="H2466" t="s">
        <v>6884</v>
      </c>
      <c r="I2466" t="s">
        <v>102</v>
      </c>
      <c r="J2466" t="s">
        <v>6885</v>
      </c>
      <c r="K2466" t="s">
        <v>6891</v>
      </c>
      <c r="L2466" s="1">
        <v>46077</v>
      </c>
      <c r="M2466" t="s">
        <v>21</v>
      </c>
      <c r="N2466" t="s">
        <v>1</v>
      </c>
      <c r="O2466" t="s">
        <v>0</v>
      </c>
      <c r="P2466" t="s">
        <v>6871</v>
      </c>
      <c r="Q2466" t="s">
        <v>6872</v>
      </c>
      <c r="R2466" s="2">
        <v>520660</v>
      </c>
      <c r="S2466" s="37">
        <f>Tabla1[[#This Row],[Valor total]]/'T.C.'!$B$3</f>
        <v>562.31032583456636</v>
      </c>
      <c r="T2466" t="s">
        <v>6</v>
      </c>
      <c r="U2466" t="s">
        <v>3</v>
      </c>
    </row>
    <row r="2467" spans="1:21" x14ac:dyDescent="0.25">
      <c r="A2467" t="s">
        <v>1756</v>
      </c>
      <c r="B2467" t="str">
        <f>LEFT(Tabla1[[#This Row],[Organización compras]],2)</f>
        <v>CL</v>
      </c>
      <c r="C2467" t="s">
        <v>339</v>
      </c>
      <c r="D2467">
        <v>602</v>
      </c>
      <c r="E2467" t="str">
        <f>VLOOKUP(Tabla1[[#This Row],[Grupo de compras]],'Grupo compras'!$A$1:$B$115,2,FALSE)</f>
        <v>CL Ops Mall</v>
      </c>
      <c r="F2467" t="s">
        <v>20</v>
      </c>
      <c r="G2467" t="str">
        <f>LEFT(Tabla1[[#This Row],[Solicitud de pedido]],2)</f>
        <v>12</v>
      </c>
      <c r="H2467" t="s">
        <v>6884</v>
      </c>
      <c r="I2467" t="s">
        <v>103</v>
      </c>
      <c r="J2467" t="s">
        <v>6885</v>
      </c>
      <c r="K2467" t="s">
        <v>6892</v>
      </c>
      <c r="L2467" s="1">
        <v>46077</v>
      </c>
      <c r="M2467" t="s">
        <v>21</v>
      </c>
      <c r="N2467" t="s">
        <v>1</v>
      </c>
      <c r="O2467" t="s">
        <v>0</v>
      </c>
      <c r="P2467" t="s">
        <v>6871</v>
      </c>
      <c r="Q2467" t="s">
        <v>6872</v>
      </c>
      <c r="R2467" s="2">
        <v>520660</v>
      </c>
      <c r="S2467" s="37">
        <f>Tabla1[[#This Row],[Valor total]]/'T.C.'!$B$3</f>
        <v>562.31032583456636</v>
      </c>
      <c r="T2467" t="s">
        <v>6</v>
      </c>
      <c r="U2467" t="s">
        <v>3</v>
      </c>
    </row>
    <row r="2468" spans="1:21" x14ac:dyDescent="0.25">
      <c r="A2468" t="s">
        <v>1756</v>
      </c>
      <c r="B2468" t="str">
        <f>LEFT(Tabla1[[#This Row],[Organización compras]],2)</f>
        <v>CL</v>
      </c>
      <c r="C2468" t="s">
        <v>339</v>
      </c>
      <c r="D2468">
        <v>602</v>
      </c>
      <c r="E2468" t="str">
        <f>VLOOKUP(Tabla1[[#This Row],[Grupo de compras]],'Grupo compras'!$A$1:$B$115,2,FALSE)</f>
        <v>CL Ops Mall</v>
      </c>
      <c r="F2468" t="s">
        <v>20</v>
      </c>
      <c r="G2468" t="str">
        <f>LEFT(Tabla1[[#This Row],[Solicitud de pedido]],2)</f>
        <v>12</v>
      </c>
      <c r="H2468" t="s">
        <v>6884</v>
      </c>
      <c r="I2468" t="s">
        <v>104</v>
      </c>
      <c r="J2468" t="s">
        <v>6885</v>
      </c>
      <c r="K2468" t="s">
        <v>6893</v>
      </c>
      <c r="L2468" s="1">
        <v>46077</v>
      </c>
      <c r="M2468" t="s">
        <v>21</v>
      </c>
      <c r="N2468" t="s">
        <v>1</v>
      </c>
      <c r="O2468" t="s">
        <v>0</v>
      </c>
      <c r="P2468" t="s">
        <v>6871</v>
      </c>
      <c r="Q2468" t="s">
        <v>6872</v>
      </c>
      <c r="R2468" s="2">
        <v>520660</v>
      </c>
      <c r="S2468" s="37">
        <f>Tabla1[[#This Row],[Valor total]]/'T.C.'!$B$3</f>
        <v>562.31032583456636</v>
      </c>
      <c r="T2468" t="s">
        <v>6</v>
      </c>
      <c r="U2468" t="s">
        <v>3</v>
      </c>
    </row>
    <row r="2469" spans="1:21" x14ac:dyDescent="0.25">
      <c r="A2469" t="s">
        <v>1756</v>
      </c>
      <c r="B2469" t="str">
        <f>LEFT(Tabla1[[#This Row],[Organización compras]],2)</f>
        <v>CL</v>
      </c>
      <c r="C2469" t="s">
        <v>339</v>
      </c>
      <c r="D2469">
        <v>602</v>
      </c>
      <c r="E2469" t="str">
        <f>VLOOKUP(Tabla1[[#This Row],[Grupo de compras]],'Grupo compras'!$A$1:$B$115,2,FALSE)</f>
        <v>CL Ops Mall</v>
      </c>
      <c r="F2469" t="s">
        <v>20</v>
      </c>
      <c r="G2469" t="str">
        <f>LEFT(Tabla1[[#This Row],[Solicitud de pedido]],2)</f>
        <v>12</v>
      </c>
      <c r="H2469" t="s">
        <v>6884</v>
      </c>
      <c r="I2469" t="s">
        <v>105</v>
      </c>
      <c r="J2469" t="s">
        <v>6885</v>
      </c>
      <c r="K2469" t="s">
        <v>6894</v>
      </c>
      <c r="L2469" s="1">
        <v>46077</v>
      </c>
      <c r="M2469" t="s">
        <v>21</v>
      </c>
      <c r="N2469" t="s">
        <v>1</v>
      </c>
      <c r="O2469" t="s">
        <v>0</v>
      </c>
      <c r="P2469" t="s">
        <v>6871</v>
      </c>
      <c r="Q2469" t="s">
        <v>6872</v>
      </c>
      <c r="R2469" s="2">
        <v>520660</v>
      </c>
      <c r="S2469" s="37">
        <f>Tabla1[[#This Row],[Valor total]]/'T.C.'!$B$3</f>
        <v>562.31032583456636</v>
      </c>
      <c r="T2469" t="s">
        <v>6</v>
      </c>
      <c r="U2469" t="s">
        <v>3</v>
      </c>
    </row>
    <row r="2470" spans="1:21" x14ac:dyDescent="0.25">
      <c r="A2470" t="s">
        <v>1756</v>
      </c>
      <c r="B2470" t="str">
        <f>LEFT(Tabla1[[#This Row],[Organización compras]],2)</f>
        <v>CL</v>
      </c>
      <c r="C2470" t="s">
        <v>339</v>
      </c>
      <c r="D2470">
        <v>602</v>
      </c>
      <c r="E2470" t="str">
        <f>VLOOKUP(Tabla1[[#This Row],[Grupo de compras]],'Grupo compras'!$A$1:$B$115,2,FALSE)</f>
        <v>CL Ops Mall</v>
      </c>
      <c r="F2470" t="s">
        <v>20</v>
      </c>
      <c r="G2470" t="str">
        <f>LEFT(Tabla1[[#This Row],[Solicitud de pedido]],2)</f>
        <v>12</v>
      </c>
      <c r="H2470" t="s">
        <v>6884</v>
      </c>
      <c r="I2470" t="s">
        <v>106</v>
      </c>
      <c r="J2470" t="s">
        <v>6885</v>
      </c>
      <c r="K2470" t="s">
        <v>6895</v>
      </c>
      <c r="L2470" s="1">
        <v>46077</v>
      </c>
      <c r="M2470" t="s">
        <v>21</v>
      </c>
      <c r="N2470" t="s">
        <v>1</v>
      </c>
      <c r="O2470" t="s">
        <v>0</v>
      </c>
      <c r="P2470" t="s">
        <v>6871</v>
      </c>
      <c r="Q2470" t="s">
        <v>6872</v>
      </c>
      <c r="R2470" s="2">
        <v>520660</v>
      </c>
      <c r="S2470" s="37">
        <f>Tabla1[[#This Row],[Valor total]]/'T.C.'!$B$3</f>
        <v>562.31032583456636</v>
      </c>
      <c r="T2470" t="s">
        <v>6</v>
      </c>
      <c r="U2470" t="s">
        <v>3</v>
      </c>
    </row>
    <row r="2471" spans="1:21" x14ac:dyDescent="0.25">
      <c r="A2471" t="s">
        <v>1756</v>
      </c>
      <c r="B2471" t="str">
        <f>LEFT(Tabla1[[#This Row],[Organización compras]],2)</f>
        <v>CL</v>
      </c>
      <c r="C2471" t="s">
        <v>339</v>
      </c>
      <c r="D2471">
        <v>602</v>
      </c>
      <c r="E2471" t="str">
        <f>VLOOKUP(Tabla1[[#This Row],[Grupo de compras]],'Grupo compras'!$A$1:$B$115,2,FALSE)</f>
        <v>CL Ops Mall</v>
      </c>
      <c r="F2471" t="s">
        <v>20</v>
      </c>
      <c r="G2471" t="str">
        <f>LEFT(Tabla1[[#This Row],[Solicitud de pedido]],2)</f>
        <v>12</v>
      </c>
      <c r="H2471" t="s">
        <v>6884</v>
      </c>
      <c r="I2471" t="s">
        <v>107</v>
      </c>
      <c r="J2471" t="s">
        <v>6885</v>
      </c>
      <c r="K2471" t="s">
        <v>6896</v>
      </c>
      <c r="L2471" s="1">
        <v>46077</v>
      </c>
      <c r="M2471" t="s">
        <v>21</v>
      </c>
      <c r="N2471" t="s">
        <v>1</v>
      </c>
      <c r="O2471" t="s">
        <v>0</v>
      </c>
      <c r="P2471" t="s">
        <v>6871</v>
      </c>
      <c r="Q2471" t="s">
        <v>6872</v>
      </c>
      <c r="R2471" s="2">
        <v>520660</v>
      </c>
      <c r="S2471" s="37">
        <f>Tabla1[[#This Row],[Valor total]]/'T.C.'!$B$3</f>
        <v>562.31032583456636</v>
      </c>
      <c r="T2471" t="s">
        <v>6</v>
      </c>
      <c r="U2471" t="s">
        <v>3</v>
      </c>
    </row>
    <row r="2472" spans="1:21" x14ac:dyDescent="0.25">
      <c r="A2472" t="s">
        <v>1756</v>
      </c>
      <c r="B2472" t="str">
        <f>LEFT(Tabla1[[#This Row],[Organización compras]],2)</f>
        <v>CL</v>
      </c>
      <c r="C2472" t="s">
        <v>339</v>
      </c>
      <c r="D2472">
        <v>602</v>
      </c>
      <c r="E2472" t="str">
        <f>VLOOKUP(Tabla1[[#This Row],[Grupo de compras]],'Grupo compras'!$A$1:$B$115,2,FALSE)</f>
        <v>CL Ops Mall</v>
      </c>
      <c r="F2472" t="s">
        <v>20</v>
      </c>
      <c r="G2472" t="str">
        <f>LEFT(Tabla1[[#This Row],[Solicitud de pedido]],2)</f>
        <v>12</v>
      </c>
      <c r="H2472" t="s">
        <v>6884</v>
      </c>
      <c r="I2472" t="s">
        <v>1502</v>
      </c>
      <c r="J2472" t="s">
        <v>6885</v>
      </c>
      <c r="K2472" t="s">
        <v>6897</v>
      </c>
      <c r="L2472" s="1">
        <v>46077</v>
      </c>
      <c r="M2472" t="s">
        <v>21</v>
      </c>
      <c r="N2472" t="s">
        <v>1</v>
      </c>
      <c r="O2472" t="s">
        <v>0</v>
      </c>
      <c r="P2472" t="s">
        <v>6871</v>
      </c>
      <c r="Q2472" t="s">
        <v>6872</v>
      </c>
      <c r="R2472" s="2">
        <v>520660</v>
      </c>
      <c r="S2472" s="37">
        <f>Tabla1[[#This Row],[Valor total]]/'T.C.'!$B$3</f>
        <v>562.31032583456636</v>
      </c>
      <c r="T2472" t="s">
        <v>6</v>
      </c>
      <c r="U2472" t="s">
        <v>3</v>
      </c>
    </row>
    <row r="2473" spans="1:21" x14ac:dyDescent="0.25">
      <c r="A2473" t="s">
        <v>1756</v>
      </c>
      <c r="B2473" t="str">
        <f>LEFT(Tabla1[[#This Row],[Organización compras]],2)</f>
        <v>CL</v>
      </c>
      <c r="C2473" t="s">
        <v>339</v>
      </c>
      <c r="D2473">
        <v>602</v>
      </c>
      <c r="E2473" t="str">
        <f>VLOOKUP(Tabla1[[#This Row],[Grupo de compras]],'Grupo compras'!$A$1:$B$115,2,FALSE)</f>
        <v>CL Ops Mall</v>
      </c>
      <c r="F2473" t="s">
        <v>20</v>
      </c>
      <c r="G2473" t="str">
        <f>LEFT(Tabla1[[#This Row],[Solicitud de pedido]],2)</f>
        <v>12</v>
      </c>
      <c r="H2473" t="s">
        <v>6898</v>
      </c>
      <c r="I2473" t="s">
        <v>88</v>
      </c>
      <c r="J2473" t="s">
        <v>6899</v>
      </c>
      <c r="K2473" t="s">
        <v>6900</v>
      </c>
      <c r="L2473" s="1">
        <v>46077</v>
      </c>
      <c r="M2473" t="s">
        <v>21</v>
      </c>
      <c r="N2473" t="s">
        <v>1</v>
      </c>
      <c r="O2473" t="s">
        <v>0</v>
      </c>
      <c r="P2473" t="s">
        <v>6871</v>
      </c>
      <c r="Q2473" t="s">
        <v>6872</v>
      </c>
      <c r="R2473" s="2">
        <v>520660</v>
      </c>
      <c r="S2473" s="37">
        <f>Tabla1[[#This Row],[Valor total]]/'T.C.'!$B$3</f>
        <v>562.31032583456636</v>
      </c>
      <c r="T2473" t="s">
        <v>6</v>
      </c>
      <c r="U2473" t="s">
        <v>3</v>
      </c>
    </row>
    <row r="2474" spans="1:21" x14ac:dyDescent="0.25">
      <c r="A2474" t="s">
        <v>1756</v>
      </c>
      <c r="B2474" t="str">
        <f>LEFT(Tabla1[[#This Row],[Organización compras]],2)</f>
        <v>CL</v>
      </c>
      <c r="C2474" t="s">
        <v>339</v>
      </c>
      <c r="D2474">
        <v>602</v>
      </c>
      <c r="E2474" t="str">
        <f>VLOOKUP(Tabla1[[#This Row],[Grupo de compras]],'Grupo compras'!$A$1:$B$115,2,FALSE)</f>
        <v>CL Ops Mall</v>
      </c>
      <c r="F2474" t="s">
        <v>20</v>
      </c>
      <c r="G2474" t="str">
        <f>LEFT(Tabla1[[#This Row],[Solicitud de pedido]],2)</f>
        <v>12</v>
      </c>
      <c r="H2474" t="s">
        <v>6898</v>
      </c>
      <c r="I2474" t="s">
        <v>89</v>
      </c>
      <c r="J2474" t="s">
        <v>6899</v>
      </c>
      <c r="K2474" t="s">
        <v>6901</v>
      </c>
      <c r="L2474" s="1">
        <v>46077</v>
      </c>
      <c r="M2474" t="s">
        <v>21</v>
      </c>
      <c r="N2474" t="s">
        <v>1</v>
      </c>
      <c r="O2474" t="s">
        <v>0</v>
      </c>
      <c r="P2474" t="s">
        <v>6871</v>
      </c>
      <c r="Q2474" t="s">
        <v>6872</v>
      </c>
      <c r="R2474" s="2">
        <v>520660</v>
      </c>
      <c r="S2474" s="37">
        <f>Tabla1[[#This Row],[Valor total]]/'T.C.'!$B$3</f>
        <v>562.31032583456636</v>
      </c>
      <c r="T2474" t="s">
        <v>6</v>
      </c>
      <c r="U2474" t="s">
        <v>3</v>
      </c>
    </row>
    <row r="2475" spans="1:21" x14ac:dyDescent="0.25">
      <c r="A2475" t="s">
        <v>1756</v>
      </c>
      <c r="B2475" t="str">
        <f>LEFT(Tabla1[[#This Row],[Organización compras]],2)</f>
        <v>CL</v>
      </c>
      <c r="C2475" t="s">
        <v>339</v>
      </c>
      <c r="D2475">
        <v>602</v>
      </c>
      <c r="E2475" t="str">
        <f>VLOOKUP(Tabla1[[#This Row],[Grupo de compras]],'Grupo compras'!$A$1:$B$115,2,FALSE)</f>
        <v>CL Ops Mall</v>
      </c>
      <c r="F2475" t="s">
        <v>20</v>
      </c>
      <c r="G2475" t="str">
        <f>LEFT(Tabla1[[#This Row],[Solicitud de pedido]],2)</f>
        <v>12</v>
      </c>
      <c r="H2475" t="s">
        <v>6898</v>
      </c>
      <c r="I2475" t="s">
        <v>99</v>
      </c>
      <c r="J2475" t="s">
        <v>6899</v>
      </c>
      <c r="K2475" t="s">
        <v>6902</v>
      </c>
      <c r="L2475" s="1">
        <v>46077</v>
      </c>
      <c r="M2475" t="s">
        <v>21</v>
      </c>
      <c r="N2475" t="s">
        <v>1</v>
      </c>
      <c r="O2475" t="s">
        <v>0</v>
      </c>
      <c r="P2475" t="s">
        <v>6871</v>
      </c>
      <c r="Q2475" t="s">
        <v>6872</v>
      </c>
      <c r="R2475" s="2">
        <v>520660</v>
      </c>
      <c r="S2475" s="37">
        <f>Tabla1[[#This Row],[Valor total]]/'T.C.'!$B$3</f>
        <v>562.31032583456636</v>
      </c>
      <c r="T2475" t="s">
        <v>6</v>
      </c>
      <c r="U2475" t="s">
        <v>3</v>
      </c>
    </row>
    <row r="2476" spans="1:21" x14ac:dyDescent="0.25">
      <c r="A2476" t="s">
        <v>1756</v>
      </c>
      <c r="B2476" t="str">
        <f>LEFT(Tabla1[[#This Row],[Organización compras]],2)</f>
        <v>CL</v>
      </c>
      <c r="C2476" t="s">
        <v>339</v>
      </c>
      <c r="D2476">
        <v>602</v>
      </c>
      <c r="E2476" t="str">
        <f>VLOOKUP(Tabla1[[#This Row],[Grupo de compras]],'Grupo compras'!$A$1:$B$115,2,FALSE)</f>
        <v>CL Ops Mall</v>
      </c>
      <c r="F2476" t="s">
        <v>20</v>
      </c>
      <c r="G2476" t="str">
        <f>LEFT(Tabla1[[#This Row],[Solicitud de pedido]],2)</f>
        <v>12</v>
      </c>
      <c r="H2476" t="s">
        <v>6898</v>
      </c>
      <c r="I2476" t="s">
        <v>100</v>
      </c>
      <c r="J2476" t="s">
        <v>6899</v>
      </c>
      <c r="K2476" t="s">
        <v>6903</v>
      </c>
      <c r="L2476" s="1">
        <v>46077</v>
      </c>
      <c r="M2476" t="s">
        <v>21</v>
      </c>
      <c r="N2476" t="s">
        <v>1</v>
      </c>
      <c r="O2476" t="s">
        <v>0</v>
      </c>
      <c r="P2476" t="s">
        <v>6871</v>
      </c>
      <c r="Q2476" t="s">
        <v>6872</v>
      </c>
      <c r="R2476" s="2">
        <v>520660</v>
      </c>
      <c r="S2476" s="37">
        <f>Tabla1[[#This Row],[Valor total]]/'T.C.'!$B$3</f>
        <v>562.31032583456636</v>
      </c>
      <c r="T2476" t="s">
        <v>6</v>
      </c>
      <c r="U2476" t="s">
        <v>3</v>
      </c>
    </row>
    <row r="2477" spans="1:21" x14ac:dyDescent="0.25">
      <c r="A2477" t="s">
        <v>1756</v>
      </c>
      <c r="B2477" t="str">
        <f>LEFT(Tabla1[[#This Row],[Organización compras]],2)</f>
        <v>CL</v>
      </c>
      <c r="C2477" t="s">
        <v>339</v>
      </c>
      <c r="D2477">
        <v>602</v>
      </c>
      <c r="E2477" t="str">
        <f>VLOOKUP(Tabla1[[#This Row],[Grupo de compras]],'Grupo compras'!$A$1:$B$115,2,FALSE)</f>
        <v>CL Ops Mall</v>
      </c>
      <c r="F2477" t="s">
        <v>20</v>
      </c>
      <c r="G2477" t="str">
        <f>LEFT(Tabla1[[#This Row],[Solicitud de pedido]],2)</f>
        <v>12</v>
      </c>
      <c r="H2477" t="s">
        <v>6898</v>
      </c>
      <c r="I2477" t="s">
        <v>101</v>
      </c>
      <c r="J2477" t="s">
        <v>6899</v>
      </c>
      <c r="K2477" t="s">
        <v>6904</v>
      </c>
      <c r="L2477" s="1">
        <v>46077</v>
      </c>
      <c r="M2477" t="s">
        <v>21</v>
      </c>
      <c r="N2477" t="s">
        <v>1</v>
      </c>
      <c r="O2477" t="s">
        <v>0</v>
      </c>
      <c r="P2477" t="s">
        <v>6871</v>
      </c>
      <c r="Q2477" t="s">
        <v>6872</v>
      </c>
      <c r="R2477" s="2">
        <v>520660</v>
      </c>
      <c r="S2477" s="37">
        <f>Tabla1[[#This Row],[Valor total]]/'T.C.'!$B$3</f>
        <v>562.31032583456636</v>
      </c>
      <c r="T2477" t="s">
        <v>6</v>
      </c>
      <c r="U2477" t="s">
        <v>3</v>
      </c>
    </row>
    <row r="2478" spans="1:21" x14ac:dyDescent="0.25">
      <c r="A2478" t="s">
        <v>1756</v>
      </c>
      <c r="B2478" t="str">
        <f>LEFT(Tabla1[[#This Row],[Organización compras]],2)</f>
        <v>CL</v>
      </c>
      <c r="C2478" t="s">
        <v>339</v>
      </c>
      <c r="D2478">
        <v>602</v>
      </c>
      <c r="E2478" t="str">
        <f>VLOOKUP(Tabla1[[#This Row],[Grupo de compras]],'Grupo compras'!$A$1:$B$115,2,FALSE)</f>
        <v>CL Ops Mall</v>
      </c>
      <c r="F2478" t="s">
        <v>20</v>
      </c>
      <c r="G2478" t="str">
        <f>LEFT(Tabla1[[#This Row],[Solicitud de pedido]],2)</f>
        <v>12</v>
      </c>
      <c r="H2478" t="s">
        <v>6898</v>
      </c>
      <c r="I2478" t="s">
        <v>102</v>
      </c>
      <c r="J2478" t="s">
        <v>6899</v>
      </c>
      <c r="K2478" t="s">
        <v>6905</v>
      </c>
      <c r="L2478" s="1">
        <v>46077</v>
      </c>
      <c r="M2478" t="s">
        <v>21</v>
      </c>
      <c r="N2478" t="s">
        <v>1</v>
      </c>
      <c r="O2478" t="s">
        <v>0</v>
      </c>
      <c r="P2478" t="s">
        <v>6871</v>
      </c>
      <c r="Q2478" t="s">
        <v>6872</v>
      </c>
      <c r="R2478" s="2">
        <v>520660</v>
      </c>
      <c r="S2478" s="37">
        <f>Tabla1[[#This Row],[Valor total]]/'T.C.'!$B$3</f>
        <v>562.31032583456636</v>
      </c>
      <c r="T2478" t="s">
        <v>6</v>
      </c>
      <c r="U2478" t="s">
        <v>3</v>
      </c>
    </row>
    <row r="2479" spans="1:21" x14ac:dyDescent="0.25">
      <c r="A2479" t="s">
        <v>1756</v>
      </c>
      <c r="B2479" t="str">
        <f>LEFT(Tabla1[[#This Row],[Organización compras]],2)</f>
        <v>CL</v>
      </c>
      <c r="C2479" t="s">
        <v>339</v>
      </c>
      <c r="D2479">
        <v>602</v>
      </c>
      <c r="E2479" t="str">
        <f>VLOOKUP(Tabla1[[#This Row],[Grupo de compras]],'Grupo compras'!$A$1:$B$115,2,FALSE)</f>
        <v>CL Ops Mall</v>
      </c>
      <c r="F2479" t="s">
        <v>20</v>
      </c>
      <c r="G2479" t="str">
        <f>LEFT(Tabla1[[#This Row],[Solicitud de pedido]],2)</f>
        <v>12</v>
      </c>
      <c r="H2479" t="s">
        <v>6898</v>
      </c>
      <c r="I2479" t="s">
        <v>103</v>
      </c>
      <c r="J2479" t="s">
        <v>6899</v>
      </c>
      <c r="K2479" t="s">
        <v>6906</v>
      </c>
      <c r="L2479" s="1">
        <v>46077</v>
      </c>
      <c r="M2479" t="s">
        <v>21</v>
      </c>
      <c r="N2479" t="s">
        <v>1</v>
      </c>
      <c r="O2479" t="s">
        <v>0</v>
      </c>
      <c r="P2479" t="s">
        <v>6871</v>
      </c>
      <c r="Q2479" t="s">
        <v>6872</v>
      </c>
      <c r="R2479" s="2">
        <v>520660</v>
      </c>
      <c r="S2479" s="37">
        <f>Tabla1[[#This Row],[Valor total]]/'T.C.'!$B$3</f>
        <v>562.31032583456636</v>
      </c>
      <c r="T2479" t="s">
        <v>6</v>
      </c>
      <c r="U2479" t="s">
        <v>3</v>
      </c>
    </row>
    <row r="2480" spans="1:21" x14ac:dyDescent="0.25">
      <c r="A2480" t="s">
        <v>1756</v>
      </c>
      <c r="B2480" t="str">
        <f>LEFT(Tabla1[[#This Row],[Organización compras]],2)</f>
        <v>CL</v>
      </c>
      <c r="C2480" t="s">
        <v>339</v>
      </c>
      <c r="D2480">
        <v>602</v>
      </c>
      <c r="E2480" t="str">
        <f>VLOOKUP(Tabla1[[#This Row],[Grupo de compras]],'Grupo compras'!$A$1:$B$115,2,FALSE)</f>
        <v>CL Ops Mall</v>
      </c>
      <c r="F2480" t="s">
        <v>20</v>
      </c>
      <c r="G2480" t="str">
        <f>LEFT(Tabla1[[#This Row],[Solicitud de pedido]],2)</f>
        <v>12</v>
      </c>
      <c r="H2480" t="s">
        <v>6898</v>
      </c>
      <c r="I2480" t="s">
        <v>104</v>
      </c>
      <c r="J2480" t="s">
        <v>6899</v>
      </c>
      <c r="K2480" t="s">
        <v>6907</v>
      </c>
      <c r="L2480" s="1">
        <v>46077</v>
      </c>
      <c r="M2480" t="s">
        <v>21</v>
      </c>
      <c r="N2480" t="s">
        <v>1</v>
      </c>
      <c r="O2480" t="s">
        <v>0</v>
      </c>
      <c r="P2480" t="s">
        <v>6871</v>
      </c>
      <c r="Q2480" t="s">
        <v>6872</v>
      </c>
      <c r="R2480" s="2">
        <v>520660</v>
      </c>
      <c r="S2480" s="37">
        <f>Tabla1[[#This Row],[Valor total]]/'T.C.'!$B$3</f>
        <v>562.31032583456636</v>
      </c>
      <c r="T2480" t="s">
        <v>6</v>
      </c>
      <c r="U2480" t="s">
        <v>3</v>
      </c>
    </row>
    <row r="2481" spans="1:21" x14ac:dyDescent="0.25">
      <c r="A2481" t="s">
        <v>1756</v>
      </c>
      <c r="B2481" t="str">
        <f>LEFT(Tabla1[[#This Row],[Organización compras]],2)</f>
        <v>CL</v>
      </c>
      <c r="C2481" t="s">
        <v>339</v>
      </c>
      <c r="D2481">
        <v>602</v>
      </c>
      <c r="E2481" t="str">
        <f>VLOOKUP(Tabla1[[#This Row],[Grupo de compras]],'Grupo compras'!$A$1:$B$115,2,FALSE)</f>
        <v>CL Ops Mall</v>
      </c>
      <c r="F2481" t="s">
        <v>20</v>
      </c>
      <c r="G2481" t="str">
        <f>LEFT(Tabla1[[#This Row],[Solicitud de pedido]],2)</f>
        <v>12</v>
      </c>
      <c r="H2481" t="s">
        <v>6898</v>
      </c>
      <c r="I2481" t="s">
        <v>105</v>
      </c>
      <c r="J2481" t="s">
        <v>6899</v>
      </c>
      <c r="K2481" t="s">
        <v>6908</v>
      </c>
      <c r="L2481" s="1">
        <v>46077</v>
      </c>
      <c r="M2481" t="s">
        <v>21</v>
      </c>
      <c r="N2481" t="s">
        <v>1</v>
      </c>
      <c r="O2481" t="s">
        <v>0</v>
      </c>
      <c r="P2481" t="s">
        <v>6871</v>
      </c>
      <c r="Q2481" t="s">
        <v>6872</v>
      </c>
      <c r="R2481" s="2">
        <v>520660</v>
      </c>
      <c r="S2481" s="37">
        <f>Tabla1[[#This Row],[Valor total]]/'T.C.'!$B$3</f>
        <v>562.31032583456636</v>
      </c>
      <c r="T2481" t="s">
        <v>6</v>
      </c>
      <c r="U2481" t="s">
        <v>3</v>
      </c>
    </row>
    <row r="2482" spans="1:21" x14ac:dyDescent="0.25">
      <c r="A2482" t="s">
        <v>1756</v>
      </c>
      <c r="B2482" t="str">
        <f>LEFT(Tabla1[[#This Row],[Organización compras]],2)</f>
        <v>CL</v>
      </c>
      <c r="C2482" t="s">
        <v>339</v>
      </c>
      <c r="D2482">
        <v>602</v>
      </c>
      <c r="E2482" t="str">
        <f>VLOOKUP(Tabla1[[#This Row],[Grupo de compras]],'Grupo compras'!$A$1:$B$115,2,FALSE)</f>
        <v>CL Ops Mall</v>
      </c>
      <c r="F2482" t="s">
        <v>20</v>
      </c>
      <c r="G2482" t="str">
        <f>LEFT(Tabla1[[#This Row],[Solicitud de pedido]],2)</f>
        <v>12</v>
      </c>
      <c r="H2482" t="s">
        <v>6898</v>
      </c>
      <c r="I2482" t="s">
        <v>106</v>
      </c>
      <c r="J2482" t="s">
        <v>6899</v>
      </c>
      <c r="K2482" t="s">
        <v>6909</v>
      </c>
      <c r="L2482" s="1">
        <v>46077</v>
      </c>
      <c r="M2482" t="s">
        <v>21</v>
      </c>
      <c r="N2482" t="s">
        <v>1</v>
      </c>
      <c r="O2482" t="s">
        <v>0</v>
      </c>
      <c r="P2482" t="s">
        <v>6871</v>
      </c>
      <c r="Q2482" t="s">
        <v>6872</v>
      </c>
      <c r="R2482" s="2">
        <v>520660</v>
      </c>
      <c r="S2482" s="37">
        <f>Tabla1[[#This Row],[Valor total]]/'T.C.'!$B$3</f>
        <v>562.31032583456636</v>
      </c>
      <c r="T2482" t="s">
        <v>6</v>
      </c>
      <c r="U2482" t="s">
        <v>3</v>
      </c>
    </row>
    <row r="2483" spans="1:21" x14ac:dyDescent="0.25">
      <c r="A2483" t="s">
        <v>1756</v>
      </c>
      <c r="B2483" t="str">
        <f>LEFT(Tabla1[[#This Row],[Organización compras]],2)</f>
        <v>CL</v>
      </c>
      <c r="C2483" t="s">
        <v>339</v>
      </c>
      <c r="D2483">
        <v>602</v>
      </c>
      <c r="E2483" t="str">
        <f>VLOOKUP(Tabla1[[#This Row],[Grupo de compras]],'Grupo compras'!$A$1:$B$115,2,FALSE)</f>
        <v>CL Ops Mall</v>
      </c>
      <c r="F2483" t="s">
        <v>20</v>
      </c>
      <c r="G2483" t="str">
        <f>LEFT(Tabla1[[#This Row],[Solicitud de pedido]],2)</f>
        <v>12</v>
      </c>
      <c r="H2483" t="s">
        <v>6898</v>
      </c>
      <c r="I2483" t="s">
        <v>107</v>
      </c>
      <c r="J2483" t="s">
        <v>6899</v>
      </c>
      <c r="K2483" t="s">
        <v>6910</v>
      </c>
      <c r="L2483" s="1">
        <v>46077</v>
      </c>
      <c r="M2483" t="s">
        <v>21</v>
      </c>
      <c r="N2483" t="s">
        <v>1</v>
      </c>
      <c r="O2483" t="s">
        <v>0</v>
      </c>
      <c r="P2483" t="s">
        <v>6871</v>
      </c>
      <c r="Q2483" t="s">
        <v>6872</v>
      </c>
      <c r="R2483" s="2">
        <v>520660</v>
      </c>
      <c r="S2483" s="37">
        <f>Tabla1[[#This Row],[Valor total]]/'T.C.'!$B$3</f>
        <v>562.31032583456636</v>
      </c>
      <c r="T2483" t="s">
        <v>6</v>
      </c>
      <c r="U2483" t="s">
        <v>3</v>
      </c>
    </row>
    <row r="2484" spans="1:21" x14ac:dyDescent="0.25">
      <c r="A2484" t="s">
        <v>1756</v>
      </c>
      <c r="B2484" t="str">
        <f>LEFT(Tabla1[[#This Row],[Organización compras]],2)</f>
        <v>CL</v>
      </c>
      <c r="C2484" t="s">
        <v>339</v>
      </c>
      <c r="D2484">
        <v>602</v>
      </c>
      <c r="E2484" t="str">
        <f>VLOOKUP(Tabla1[[#This Row],[Grupo de compras]],'Grupo compras'!$A$1:$B$115,2,FALSE)</f>
        <v>CL Ops Mall</v>
      </c>
      <c r="F2484" t="s">
        <v>20</v>
      </c>
      <c r="G2484" t="str">
        <f>LEFT(Tabla1[[#This Row],[Solicitud de pedido]],2)</f>
        <v>12</v>
      </c>
      <c r="H2484" t="s">
        <v>6898</v>
      </c>
      <c r="I2484" t="s">
        <v>1502</v>
      </c>
      <c r="J2484" t="s">
        <v>6899</v>
      </c>
      <c r="K2484" t="s">
        <v>6911</v>
      </c>
      <c r="L2484" s="1">
        <v>46077</v>
      </c>
      <c r="M2484" t="s">
        <v>21</v>
      </c>
      <c r="N2484" t="s">
        <v>1</v>
      </c>
      <c r="O2484" t="s">
        <v>0</v>
      </c>
      <c r="P2484" t="s">
        <v>6871</v>
      </c>
      <c r="Q2484" t="s">
        <v>6872</v>
      </c>
      <c r="R2484" s="2">
        <v>520660</v>
      </c>
      <c r="S2484" s="37">
        <f>Tabla1[[#This Row],[Valor total]]/'T.C.'!$B$3</f>
        <v>562.31032583456636</v>
      </c>
      <c r="T2484" t="s">
        <v>6</v>
      </c>
      <c r="U2484" t="s">
        <v>3</v>
      </c>
    </row>
    <row r="2485" spans="1:21" x14ac:dyDescent="0.25">
      <c r="A2485" t="s">
        <v>7</v>
      </c>
      <c r="B2485" t="str">
        <f>LEFT(Tabla1[[#This Row],[Organización compras]],2)</f>
        <v>CL</v>
      </c>
      <c r="C2485" t="s">
        <v>339</v>
      </c>
      <c r="D2485">
        <v>602</v>
      </c>
      <c r="E2485" t="str">
        <f>VLOOKUP(Tabla1[[#This Row],[Grupo de compras]],'Grupo compras'!$A$1:$B$115,2,FALSE)</f>
        <v>CL Ops Mall</v>
      </c>
      <c r="F2485" t="s">
        <v>56</v>
      </c>
      <c r="G2485" t="str">
        <f>LEFT(Tabla1[[#This Row],[Solicitud de pedido]],2)</f>
        <v>12</v>
      </c>
      <c r="H2485" t="s">
        <v>6912</v>
      </c>
      <c r="I2485" t="s">
        <v>88</v>
      </c>
      <c r="J2485" t="s">
        <v>6913</v>
      </c>
      <c r="K2485" t="s">
        <v>6914</v>
      </c>
      <c r="L2485" s="1">
        <v>46058</v>
      </c>
      <c r="M2485" t="s">
        <v>57</v>
      </c>
      <c r="N2485" t="s">
        <v>1</v>
      </c>
      <c r="O2485" t="s">
        <v>0</v>
      </c>
      <c r="P2485" t="s">
        <v>1388</v>
      </c>
      <c r="Q2485" t="s">
        <v>1389</v>
      </c>
      <c r="R2485" s="2">
        <v>520000</v>
      </c>
      <c r="S2485" s="37">
        <f>Tabla1[[#This Row],[Valor total]]/'T.C.'!$B$3</f>
        <v>561.59752897087253</v>
      </c>
      <c r="T2485" t="s">
        <v>6</v>
      </c>
      <c r="U2485" t="s">
        <v>3</v>
      </c>
    </row>
    <row r="2486" spans="1:21" x14ac:dyDescent="0.25">
      <c r="A2486" t="s">
        <v>7</v>
      </c>
      <c r="B2486" t="str">
        <f>LEFT(Tabla1[[#This Row],[Organización compras]],2)</f>
        <v>CL</v>
      </c>
      <c r="C2486" t="s">
        <v>339</v>
      </c>
      <c r="D2486">
        <v>604</v>
      </c>
      <c r="E2486" t="str">
        <f>VLOOKUP(Tabla1[[#This Row],[Grupo de compras]],'Grupo compras'!$A$1:$B$115,2,FALSE)</f>
        <v>CL Marketing Mall</v>
      </c>
      <c r="F2486" t="s">
        <v>3619</v>
      </c>
      <c r="G2486" t="str">
        <f>LEFT(Tabla1[[#This Row],[Solicitud de pedido]],2)</f>
        <v>12</v>
      </c>
      <c r="H2486" t="s">
        <v>6915</v>
      </c>
      <c r="I2486" t="s">
        <v>88</v>
      </c>
      <c r="J2486" t="s">
        <v>6916</v>
      </c>
      <c r="K2486" t="s">
        <v>6917</v>
      </c>
      <c r="L2486" s="1">
        <v>46090</v>
      </c>
      <c r="M2486" t="s">
        <v>3623</v>
      </c>
      <c r="N2486" t="s">
        <v>1</v>
      </c>
      <c r="O2486" t="s">
        <v>0</v>
      </c>
      <c r="P2486" t="s">
        <v>1388</v>
      </c>
      <c r="Q2486" t="s">
        <v>1389</v>
      </c>
      <c r="R2486" s="2">
        <v>520000</v>
      </c>
      <c r="S2486" s="37">
        <f>Tabla1[[#This Row],[Valor total]]/'T.C.'!$B$3</f>
        <v>561.59752897087253</v>
      </c>
      <c r="T2486" t="s">
        <v>6</v>
      </c>
      <c r="U2486" t="s">
        <v>3</v>
      </c>
    </row>
    <row r="2487" spans="1:21" x14ac:dyDescent="0.25">
      <c r="A2487" t="s">
        <v>17</v>
      </c>
      <c r="B2487" t="str">
        <f>LEFT(Tabla1[[#This Row],[Organización compras]],2)</f>
        <v>CO</v>
      </c>
      <c r="C2487" t="s">
        <v>338</v>
      </c>
      <c r="D2487">
        <v>711</v>
      </c>
      <c r="E2487" t="str">
        <f>VLOOKUP(Tabla1[[#This Row],[Grupo de compras]],'Grupo compras'!$A$1:$B$115,2,FALSE)</f>
        <v>CO A.Finanzas</v>
      </c>
      <c r="F2487" t="s">
        <v>4709</v>
      </c>
      <c r="G2487" t="str">
        <f>LEFT(Tabla1[[#This Row],[Solicitud de pedido]],2)</f>
        <v>12</v>
      </c>
      <c r="H2487" t="s">
        <v>6918</v>
      </c>
      <c r="I2487" t="s">
        <v>88</v>
      </c>
      <c r="J2487" t="s">
        <v>6919</v>
      </c>
      <c r="K2487" t="s">
        <v>6920</v>
      </c>
      <c r="L2487" s="1">
        <v>46036</v>
      </c>
      <c r="M2487" t="s">
        <v>4713</v>
      </c>
      <c r="N2487" t="s">
        <v>1</v>
      </c>
      <c r="O2487" t="s">
        <v>0</v>
      </c>
      <c r="P2487" t="s">
        <v>5894</v>
      </c>
      <c r="Q2487" t="s">
        <v>5895</v>
      </c>
      <c r="R2487" s="2">
        <v>2064648</v>
      </c>
      <c r="S2487" s="37">
        <f>Tabla1[[#This Row],[Valor total]]/'T.C.'!$B$5</f>
        <v>561.35073409461666</v>
      </c>
      <c r="T2487" t="s">
        <v>18</v>
      </c>
      <c r="U2487" t="s">
        <v>3</v>
      </c>
    </row>
    <row r="2488" spans="1:21" x14ac:dyDescent="0.25">
      <c r="A2488" t="s">
        <v>1239</v>
      </c>
      <c r="B2488" t="str">
        <f>LEFT(Tabla1[[#This Row],[Organización compras]],2)</f>
        <v>PE</v>
      </c>
      <c r="C2488" t="s">
        <v>340</v>
      </c>
      <c r="D2488">
        <v>804</v>
      </c>
      <c r="E2488" t="str">
        <f>VLOOKUP(Tabla1[[#This Row],[Grupo de compras]],'Grupo compras'!$A$1:$B$115,2,FALSE)</f>
        <v>PE Marketing Mall</v>
      </c>
      <c r="F2488" t="s">
        <v>2454</v>
      </c>
      <c r="G2488" t="str">
        <f>LEFT(Tabla1[[#This Row],[Solicitud de pedido]],2)</f>
        <v>12</v>
      </c>
      <c r="H2488" t="s">
        <v>6921</v>
      </c>
      <c r="I2488" t="s">
        <v>88</v>
      </c>
      <c r="J2488" t="s">
        <v>6922</v>
      </c>
      <c r="K2488" t="s">
        <v>6923</v>
      </c>
      <c r="L2488" s="1">
        <v>46071</v>
      </c>
      <c r="M2488" t="s">
        <v>485</v>
      </c>
      <c r="N2488" t="s">
        <v>1</v>
      </c>
      <c r="O2488" t="s">
        <v>0</v>
      </c>
      <c r="P2488" t="s">
        <v>2596</v>
      </c>
      <c r="Q2488" t="s">
        <v>2597</v>
      </c>
      <c r="R2488" s="2">
        <v>1930</v>
      </c>
      <c r="S2488" s="37">
        <f>Tabla1[[#This Row],[Valor total]]/'T.C.'!$B$2</f>
        <v>559.42028985507238</v>
      </c>
      <c r="T2488" t="s">
        <v>2</v>
      </c>
      <c r="U2488" t="s">
        <v>3</v>
      </c>
    </row>
    <row r="2489" spans="1:21" x14ac:dyDescent="0.25">
      <c r="A2489" t="s">
        <v>717</v>
      </c>
      <c r="B2489" t="str">
        <f>LEFT(Tabla1[[#This Row],[Organización compras]],2)</f>
        <v>PE</v>
      </c>
      <c r="C2489" t="s">
        <v>340</v>
      </c>
      <c r="D2489">
        <v>804</v>
      </c>
      <c r="E2489" t="str">
        <f>VLOOKUP(Tabla1[[#This Row],[Grupo de compras]],'Grupo compras'!$A$1:$B$115,2,FALSE)</f>
        <v>PE Marketing Mall</v>
      </c>
      <c r="F2489" t="s">
        <v>718</v>
      </c>
      <c r="G2489" t="str">
        <f>LEFT(Tabla1[[#This Row],[Solicitud de pedido]],2)</f>
        <v>12</v>
      </c>
      <c r="H2489" t="s">
        <v>6924</v>
      </c>
      <c r="I2489" t="s">
        <v>88</v>
      </c>
      <c r="J2489" t="s">
        <v>6925</v>
      </c>
      <c r="K2489" t="s">
        <v>6926</v>
      </c>
      <c r="L2489" s="1">
        <v>46048</v>
      </c>
      <c r="M2489" t="s">
        <v>400</v>
      </c>
      <c r="N2489" t="s">
        <v>1</v>
      </c>
      <c r="O2489" t="s">
        <v>67</v>
      </c>
      <c r="P2489" t="s">
        <v>2089</v>
      </c>
      <c r="Q2489" t="s">
        <v>2090</v>
      </c>
      <c r="R2489" s="2">
        <v>1923</v>
      </c>
      <c r="S2489" s="37">
        <f>Tabla1[[#This Row],[Valor total]]/'T.C.'!$B$2</f>
        <v>557.39130434782601</v>
      </c>
      <c r="T2489" t="s">
        <v>2</v>
      </c>
      <c r="U2489" t="s">
        <v>3</v>
      </c>
    </row>
    <row r="2490" spans="1:21" x14ac:dyDescent="0.25">
      <c r="A2490" t="s">
        <v>7</v>
      </c>
      <c r="B2490" t="str">
        <f>LEFT(Tabla1[[#This Row],[Organización compras]],2)</f>
        <v>CL</v>
      </c>
      <c r="C2490" t="s">
        <v>339</v>
      </c>
      <c r="D2490">
        <v>604</v>
      </c>
      <c r="E2490" t="str">
        <f>VLOOKUP(Tabla1[[#This Row],[Grupo de compras]],'Grupo compras'!$A$1:$B$115,2,FALSE)</f>
        <v>CL Marketing Mall</v>
      </c>
      <c r="F2490" t="s">
        <v>3619</v>
      </c>
      <c r="G2490" t="str">
        <f>LEFT(Tabla1[[#This Row],[Solicitud de pedido]],2)</f>
        <v>12</v>
      </c>
      <c r="H2490" t="s">
        <v>6927</v>
      </c>
      <c r="I2490" t="s">
        <v>88</v>
      </c>
      <c r="J2490" t="s">
        <v>6928</v>
      </c>
      <c r="K2490" t="s">
        <v>6929</v>
      </c>
      <c r="L2490" s="1">
        <v>46045</v>
      </c>
      <c r="M2490" t="s">
        <v>3623</v>
      </c>
      <c r="N2490" t="s">
        <v>1</v>
      </c>
      <c r="O2490" t="s">
        <v>0</v>
      </c>
      <c r="P2490" t="s">
        <v>3624</v>
      </c>
      <c r="Q2490" t="s">
        <v>3625</v>
      </c>
      <c r="R2490" s="2">
        <v>516000</v>
      </c>
      <c r="S2490" s="37">
        <f>Tabla1[[#This Row],[Valor total]]/'T.C.'!$B$3</f>
        <v>557.2775479787889</v>
      </c>
      <c r="T2490" t="s">
        <v>6</v>
      </c>
      <c r="U2490" t="s">
        <v>3</v>
      </c>
    </row>
    <row r="2491" spans="1:21" x14ac:dyDescent="0.25">
      <c r="A2491" t="s">
        <v>696</v>
      </c>
      <c r="B2491" t="str">
        <f>LEFT(Tabla1[[#This Row],[Organización compras]],2)</f>
        <v>PE</v>
      </c>
      <c r="C2491" t="s">
        <v>681</v>
      </c>
      <c r="D2491">
        <v>804</v>
      </c>
      <c r="E2491" t="str">
        <f>VLOOKUP(Tabla1[[#This Row],[Grupo de compras]],'Grupo compras'!$A$1:$B$115,2,FALSE)</f>
        <v>PE Marketing Mall</v>
      </c>
      <c r="F2491" t="s">
        <v>2857</v>
      </c>
      <c r="G2491" t="str">
        <f>LEFT(Tabla1[[#This Row],[Solicitud de pedido]],2)</f>
        <v>12</v>
      </c>
      <c r="H2491" t="s">
        <v>6930</v>
      </c>
      <c r="I2491" t="s">
        <v>88</v>
      </c>
      <c r="J2491" t="s">
        <v>6931</v>
      </c>
      <c r="K2491" t="s">
        <v>6932</v>
      </c>
      <c r="L2491" s="1">
        <v>46059</v>
      </c>
      <c r="M2491" t="s">
        <v>400</v>
      </c>
      <c r="N2491" t="s">
        <v>1</v>
      </c>
      <c r="O2491" t="s">
        <v>0</v>
      </c>
      <c r="P2491" t="s">
        <v>2596</v>
      </c>
      <c r="Q2491" t="s">
        <v>2597</v>
      </c>
      <c r="R2491" s="2">
        <v>1917</v>
      </c>
      <c r="S2491" s="37">
        <f>Tabla1[[#This Row],[Valor total]]/'T.C.'!$B$2</f>
        <v>555.6521739130435</v>
      </c>
      <c r="T2491" t="s">
        <v>2</v>
      </c>
      <c r="U2491" t="s">
        <v>3</v>
      </c>
    </row>
    <row r="2492" spans="1:21" x14ac:dyDescent="0.25">
      <c r="A2492" t="s">
        <v>75</v>
      </c>
      <c r="B2492" t="str">
        <f>LEFT(Tabla1[[#This Row],[Organización compras]],2)</f>
        <v>CO</v>
      </c>
      <c r="C2492" t="s">
        <v>338</v>
      </c>
      <c r="D2492">
        <v>704</v>
      </c>
      <c r="E2492" t="str">
        <f>VLOOKUP(Tabla1[[#This Row],[Grupo de compras]],'Grupo compras'!$A$1:$B$115,2,FALSE)</f>
        <v>CO Mktg Mall</v>
      </c>
      <c r="F2492" t="s">
        <v>745</v>
      </c>
      <c r="G2492" t="str">
        <f>LEFT(Tabla1[[#This Row],[Solicitud de pedido]],2)</f>
        <v>12</v>
      </c>
      <c r="H2492" t="s">
        <v>6933</v>
      </c>
      <c r="I2492" t="s">
        <v>88</v>
      </c>
      <c r="J2492" t="s">
        <v>6934</v>
      </c>
      <c r="K2492" t="s">
        <v>6935</v>
      </c>
      <c r="L2492" s="1">
        <v>46086</v>
      </c>
      <c r="M2492" t="s">
        <v>66</v>
      </c>
      <c r="N2492" t="s">
        <v>1</v>
      </c>
      <c r="O2492" t="s">
        <v>67</v>
      </c>
      <c r="P2492" t="s">
        <v>116</v>
      </c>
      <c r="Q2492" t="s">
        <v>117</v>
      </c>
      <c r="R2492" s="2">
        <v>2040000</v>
      </c>
      <c r="S2492" s="37">
        <f>Tabla1[[#This Row],[Valor total]]/'T.C.'!$B$5</f>
        <v>554.64926590538334</v>
      </c>
      <c r="T2492" t="s">
        <v>18</v>
      </c>
      <c r="U2492" t="s">
        <v>3</v>
      </c>
    </row>
    <row r="2493" spans="1:21" x14ac:dyDescent="0.25">
      <c r="A2493" t="s">
        <v>925</v>
      </c>
      <c r="B2493" t="str">
        <f>LEFT(Tabla1[[#This Row],[Organización compras]],2)</f>
        <v>PE</v>
      </c>
      <c r="C2493" t="s">
        <v>340</v>
      </c>
      <c r="D2493">
        <v>803</v>
      </c>
      <c r="E2493" t="str">
        <f>VLOOKUP(Tabla1[[#This Row],[Grupo de compras]],'Grupo compras'!$A$1:$B$115,2,FALSE)</f>
        <v>PE Ops Out/Strips</v>
      </c>
      <c r="F2493" t="s">
        <v>3023</v>
      </c>
      <c r="G2493" t="str">
        <f>LEFT(Tabla1[[#This Row],[Solicitud de pedido]],2)</f>
        <v>12</v>
      </c>
      <c r="H2493" t="s">
        <v>6936</v>
      </c>
      <c r="I2493" t="s">
        <v>88</v>
      </c>
      <c r="J2493" t="s">
        <v>6937</v>
      </c>
      <c r="K2493" t="s">
        <v>6938</v>
      </c>
      <c r="L2493" s="1">
        <v>46070</v>
      </c>
      <c r="M2493" t="s">
        <v>3023</v>
      </c>
      <c r="N2493" t="s">
        <v>1</v>
      </c>
      <c r="O2493" t="s">
        <v>0</v>
      </c>
      <c r="P2493" t="s">
        <v>1237</v>
      </c>
      <c r="Q2493" t="s">
        <v>1238</v>
      </c>
      <c r="R2493" s="2">
        <v>1908.5</v>
      </c>
      <c r="S2493" s="37">
        <f>Tabla1[[#This Row],[Valor total]]/'T.C.'!$B$2</f>
        <v>553.18840579710138</v>
      </c>
      <c r="T2493" t="s">
        <v>2</v>
      </c>
      <c r="U2493" t="s">
        <v>3</v>
      </c>
    </row>
    <row r="2494" spans="1:21" x14ac:dyDescent="0.25">
      <c r="A2494" t="s">
        <v>1498</v>
      </c>
      <c r="B2494" t="str">
        <f>LEFT(Tabla1[[#This Row],[Organización compras]],2)</f>
        <v>PE</v>
      </c>
      <c r="C2494" t="s">
        <v>340</v>
      </c>
      <c r="D2494">
        <v>803</v>
      </c>
      <c r="E2494" t="str">
        <f>VLOOKUP(Tabla1[[#This Row],[Grupo de compras]],'Grupo compras'!$A$1:$B$115,2,FALSE)</f>
        <v>PE Ops Out/Strips</v>
      </c>
      <c r="F2494" t="s">
        <v>926</v>
      </c>
      <c r="G2494" t="str">
        <f>LEFT(Tabla1[[#This Row],[Solicitud de pedido]],2)</f>
        <v>12</v>
      </c>
      <c r="H2494" t="s">
        <v>6939</v>
      </c>
      <c r="I2494" t="s">
        <v>88</v>
      </c>
      <c r="J2494" t="s">
        <v>6940</v>
      </c>
      <c r="K2494" t="s">
        <v>6941</v>
      </c>
      <c r="L2494" s="1">
        <v>46044</v>
      </c>
      <c r="M2494" t="s">
        <v>930</v>
      </c>
      <c r="N2494" t="s">
        <v>1</v>
      </c>
      <c r="O2494" t="s">
        <v>0</v>
      </c>
      <c r="P2494" t="s">
        <v>2710</v>
      </c>
      <c r="Q2494" t="s">
        <v>2711</v>
      </c>
      <c r="R2494" s="2">
        <v>1903.33</v>
      </c>
      <c r="S2494" s="37">
        <f>Tabla1[[#This Row],[Valor total]]/'T.C.'!$B$2</f>
        <v>551.68985507246373</v>
      </c>
      <c r="T2494" t="s">
        <v>2</v>
      </c>
      <c r="U2494" t="s">
        <v>3</v>
      </c>
    </row>
    <row r="2495" spans="1:21" x14ac:dyDescent="0.25">
      <c r="A2495" t="s">
        <v>90</v>
      </c>
      <c r="B2495" t="str">
        <f>LEFT(Tabla1[[#This Row],[Organización compras]],2)</f>
        <v>CL</v>
      </c>
      <c r="C2495" t="s">
        <v>339</v>
      </c>
      <c r="D2495">
        <v>602</v>
      </c>
      <c r="E2495" t="str">
        <f>VLOOKUP(Tabla1[[#This Row],[Grupo de compras]],'Grupo compras'!$A$1:$B$115,2,FALSE)</f>
        <v>CL Ops Mall</v>
      </c>
      <c r="F2495" t="s">
        <v>91</v>
      </c>
      <c r="G2495" t="str">
        <f>LEFT(Tabla1[[#This Row],[Solicitud de pedido]],2)</f>
        <v>12</v>
      </c>
      <c r="H2495" t="s">
        <v>6942</v>
      </c>
      <c r="I2495" t="s">
        <v>88</v>
      </c>
      <c r="J2495" t="s">
        <v>6943</v>
      </c>
      <c r="K2495" t="s">
        <v>6944</v>
      </c>
      <c r="L2495" s="1">
        <v>46028</v>
      </c>
      <c r="M2495" t="s">
        <v>91</v>
      </c>
      <c r="N2495" t="s">
        <v>1</v>
      </c>
      <c r="O2495" t="s">
        <v>0</v>
      </c>
      <c r="P2495" t="s">
        <v>1134</v>
      </c>
      <c r="Q2495" t="s">
        <v>1135</v>
      </c>
      <c r="R2495" s="2">
        <v>510000</v>
      </c>
      <c r="S2495" s="37">
        <f>Tabla1[[#This Row],[Valor total]]/'T.C.'!$B$3</f>
        <v>550.79757649066346</v>
      </c>
      <c r="T2495" t="s">
        <v>6</v>
      </c>
      <c r="U2495" t="s">
        <v>3</v>
      </c>
    </row>
    <row r="2496" spans="1:21" x14ac:dyDescent="0.25">
      <c r="A2496" t="s">
        <v>86</v>
      </c>
      <c r="B2496" t="str">
        <f>LEFT(Tabla1[[#This Row],[Organización compras]],2)</f>
        <v>CL</v>
      </c>
      <c r="C2496" t="s">
        <v>339</v>
      </c>
      <c r="D2496">
        <v>602</v>
      </c>
      <c r="E2496" t="str">
        <f>VLOOKUP(Tabla1[[#This Row],[Grupo de compras]],'Grupo compras'!$A$1:$B$115,2,FALSE)</f>
        <v>CL Ops Mall</v>
      </c>
      <c r="F2496" t="s">
        <v>220</v>
      </c>
      <c r="G2496" t="str">
        <f>LEFT(Tabla1[[#This Row],[Solicitud de pedido]],2)</f>
        <v>12</v>
      </c>
      <c r="H2496" t="s">
        <v>6945</v>
      </c>
      <c r="I2496" t="s">
        <v>88</v>
      </c>
      <c r="J2496" t="s">
        <v>6946</v>
      </c>
      <c r="K2496" t="s">
        <v>6947</v>
      </c>
      <c r="L2496" s="1">
        <v>46080</v>
      </c>
      <c r="M2496" t="s">
        <v>220</v>
      </c>
      <c r="N2496" t="s">
        <v>1</v>
      </c>
      <c r="O2496" t="s">
        <v>0</v>
      </c>
      <c r="P2496" t="s">
        <v>252</v>
      </c>
      <c r="Q2496" t="s">
        <v>253</v>
      </c>
      <c r="R2496" s="2">
        <v>510000</v>
      </c>
      <c r="S2496" s="37">
        <f>Tabla1[[#This Row],[Valor total]]/'T.C.'!$B$3</f>
        <v>550.79757649066346</v>
      </c>
      <c r="T2496" t="s">
        <v>6</v>
      </c>
      <c r="U2496" t="s">
        <v>3</v>
      </c>
    </row>
    <row r="2497" spans="1:21" x14ac:dyDescent="0.25">
      <c r="A2497" t="s">
        <v>696</v>
      </c>
      <c r="B2497" t="str">
        <f>LEFT(Tabla1[[#This Row],[Organización compras]],2)</f>
        <v>PE</v>
      </c>
      <c r="C2497" t="s">
        <v>681</v>
      </c>
      <c r="D2497">
        <v>804</v>
      </c>
      <c r="E2497" t="str">
        <f>VLOOKUP(Tabla1[[#This Row],[Grupo de compras]],'Grupo compras'!$A$1:$B$115,2,FALSE)</f>
        <v>PE Marketing Mall</v>
      </c>
      <c r="F2497" t="s">
        <v>4579</v>
      </c>
      <c r="G2497" t="str">
        <f>LEFT(Tabla1[[#This Row],[Solicitud de pedido]],2)</f>
        <v>12</v>
      </c>
      <c r="H2497" t="s">
        <v>6948</v>
      </c>
      <c r="I2497" t="s">
        <v>88</v>
      </c>
      <c r="J2497" t="s">
        <v>6949</v>
      </c>
      <c r="K2497" t="s">
        <v>6950</v>
      </c>
      <c r="L2497" s="1">
        <v>46041</v>
      </c>
      <c r="M2497" t="s">
        <v>400</v>
      </c>
      <c r="N2497" t="s">
        <v>1</v>
      </c>
      <c r="O2497" t="s">
        <v>67</v>
      </c>
      <c r="P2497" t="s">
        <v>2596</v>
      </c>
      <c r="Q2497" t="s">
        <v>2597</v>
      </c>
      <c r="R2497" s="2">
        <v>1900</v>
      </c>
      <c r="S2497" s="37">
        <f>Tabla1[[#This Row],[Valor total]]/'T.C.'!$B$2</f>
        <v>550.72463768115938</v>
      </c>
      <c r="T2497" t="s">
        <v>2</v>
      </c>
      <c r="U2497" t="s">
        <v>3</v>
      </c>
    </row>
    <row r="2498" spans="1:21" x14ac:dyDescent="0.25">
      <c r="A2498" t="s">
        <v>16</v>
      </c>
      <c r="B2498" t="str">
        <f>LEFT(Tabla1[[#This Row],[Organización compras]],2)</f>
        <v>PE</v>
      </c>
      <c r="C2498" t="s">
        <v>681</v>
      </c>
      <c r="D2498">
        <v>802</v>
      </c>
      <c r="E2498" t="str">
        <f>VLOOKUP(Tabla1[[#This Row],[Grupo de compras]],'Grupo compras'!$A$1:$B$115,2,FALSE)</f>
        <v>PE Ops Mall</v>
      </c>
      <c r="F2498" t="s">
        <v>37</v>
      </c>
      <c r="G2498" t="str">
        <f>LEFT(Tabla1[[#This Row],[Solicitud de pedido]],2)</f>
        <v>12</v>
      </c>
      <c r="H2498" t="s">
        <v>6951</v>
      </c>
      <c r="I2498" t="s">
        <v>88</v>
      </c>
      <c r="J2498" t="s">
        <v>6952</v>
      </c>
      <c r="K2498" t="s">
        <v>6953</v>
      </c>
      <c r="L2498" s="1">
        <v>46065</v>
      </c>
      <c r="M2498" t="s">
        <v>43</v>
      </c>
      <c r="N2498" t="s">
        <v>1</v>
      </c>
      <c r="O2498" t="s">
        <v>44</v>
      </c>
      <c r="P2498" t="s">
        <v>5367</v>
      </c>
      <c r="Q2498" t="s">
        <v>5368</v>
      </c>
      <c r="R2498" s="2">
        <v>1900</v>
      </c>
      <c r="S2498" s="37">
        <f>Tabla1[[#This Row],[Valor total]]/'T.C.'!$B$2</f>
        <v>550.72463768115938</v>
      </c>
      <c r="T2498" t="s">
        <v>2</v>
      </c>
      <c r="U2498" t="s">
        <v>3</v>
      </c>
    </row>
    <row r="2499" spans="1:21" x14ac:dyDescent="0.25">
      <c r="A2499" t="s">
        <v>1498</v>
      </c>
      <c r="B2499" t="str">
        <f>LEFT(Tabla1[[#This Row],[Organización compras]],2)</f>
        <v>PE</v>
      </c>
      <c r="C2499" t="s">
        <v>340</v>
      </c>
      <c r="D2499">
        <v>804</v>
      </c>
      <c r="E2499" t="str">
        <f>VLOOKUP(Tabla1[[#This Row],[Grupo de compras]],'Grupo compras'!$A$1:$B$115,2,FALSE)</f>
        <v>PE Marketing Mall</v>
      </c>
      <c r="F2499" t="s">
        <v>5225</v>
      </c>
      <c r="G2499" t="str">
        <f>LEFT(Tabla1[[#This Row],[Solicitud de pedido]],2)</f>
        <v>12</v>
      </c>
      <c r="H2499" t="s">
        <v>6954</v>
      </c>
      <c r="I2499" t="s">
        <v>88</v>
      </c>
      <c r="J2499" t="s">
        <v>6955</v>
      </c>
      <c r="K2499" t="s">
        <v>6956</v>
      </c>
      <c r="L2499" s="1">
        <v>46090</v>
      </c>
      <c r="M2499" t="s">
        <v>400</v>
      </c>
      <c r="N2499" t="s">
        <v>1</v>
      </c>
      <c r="O2499" t="s">
        <v>67</v>
      </c>
      <c r="P2499" t="s">
        <v>2596</v>
      </c>
      <c r="Q2499" t="s">
        <v>2597</v>
      </c>
      <c r="R2499" s="2">
        <v>1900</v>
      </c>
      <c r="S2499" s="37">
        <f>Tabla1[[#This Row],[Valor total]]/'T.C.'!$B$2</f>
        <v>550.72463768115938</v>
      </c>
      <c r="T2499" t="s">
        <v>2</v>
      </c>
      <c r="U2499" t="s">
        <v>3</v>
      </c>
    </row>
    <row r="2500" spans="1:21" x14ac:dyDescent="0.25">
      <c r="A2500" t="s">
        <v>2091</v>
      </c>
      <c r="B2500" t="str">
        <f>LEFT(Tabla1[[#This Row],[Organización compras]],2)</f>
        <v>PE</v>
      </c>
      <c r="C2500" t="s">
        <v>681</v>
      </c>
      <c r="D2500">
        <v>803</v>
      </c>
      <c r="E2500" t="str">
        <f>VLOOKUP(Tabla1[[#This Row],[Grupo de compras]],'Grupo compras'!$A$1:$B$115,2,FALSE)</f>
        <v>PE Ops Out/Strips</v>
      </c>
      <c r="F2500" t="s">
        <v>2857</v>
      </c>
      <c r="H2500" t="s">
        <v>12809</v>
      </c>
      <c r="I2500" t="s">
        <v>88</v>
      </c>
      <c r="J2500" t="s">
        <v>12810</v>
      </c>
      <c r="K2500" t="s">
        <v>12811</v>
      </c>
      <c r="L2500" s="1">
        <v>46099</v>
      </c>
      <c r="M2500" t="s">
        <v>2857</v>
      </c>
      <c r="N2500" t="s">
        <v>1</v>
      </c>
      <c r="O2500" t="s">
        <v>0</v>
      </c>
      <c r="P2500" t="s">
        <v>2820</v>
      </c>
      <c r="Q2500" t="s">
        <v>2821</v>
      </c>
      <c r="R2500" s="2">
        <v>1900</v>
      </c>
      <c r="S2500" s="37">
        <f>Tabla1[[#This Row],[Valor total]]/'T.C.'!$B$2</f>
        <v>550.72463768115938</v>
      </c>
      <c r="T2500" t="s">
        <v>2</v>
      </c>
      <c r="U2500" t="s">
        <v>3</v>
      </c>
    </row>
    <row r="2501" spans="1:21" x14ac:dyDescent="0.25">
      <c r="A2501" t="s">
        <v>377</v>
      </c>
      <c r="B2501" t="str">
        <f>LEFT(Tabla1[[#This Row],[Organización compras]],2)</f>
        <v>PE</v>
      </c>
      <c r="C2501" t="s">
        <v>340</v>
      </c>
      <c r="D2501">
        <v>802</v>
      </c>
      <c r="E2501" t="str">
        <f>VLOOKUP(Tabla1[[#This Row],[Grupo de compras]],'Grupo compras'!$A$1:$B$115,2,FALSE)</f>
        <v>PE Ops Mall</v>
      </c>
      <c r="F2501" t="s">
        <v>2881</v>
      </c>
      <c r="H2501" t="s">
        <v>11691</v>
      </c>
      <c r="I2501" t="s">
        <v>88</v>
      </c>
      <c r="J2501" t="s">
        <v>11692</v>
      </c>
      <c r="K2501" t="s">
        <v>11693</v>
      </c>
      <c r="L2501" s="1">
        <v>46093</v>
      </c>
      <c r="M2501" t="s">
        <v>1340</v>
      </c>
      <c r="N2501" t="s">
        <v>1</v>
      </c>
      <c r="O2501" t="s">
        <v>0</v>
      </c>
      <c r="P2501" t="s">
        <v>2710</v>
      </c>
      <c r="Q2501" t="s">
        <v>2711</v>
      </c>
      <c r="R2501" s="2">
        <v>1897</v>
      </c>
      <c r="S2501" s="37">
        <f>Tabla1[[#This Row],[Valor total]]/'T.C.'!$B$2</f>
        <v>549.85507246376812</v>
      </c>
      <c r="T2501" t="s">
        <v>2</v>
      </c>
      <c r="U2501" t="s">
        <v>3</v>
      </c>
    </row>
    <row r="2502" spans="1:21" x14ac:dyDescent="0.25">
      <c r="A2502" t="s">
        <v>7</v>
      </c>
      <c r="B2502" t="str">
        <f>LEFT(Tabla1[[#This Row],[Organización compras]],2)</f>
        <v>CL</v>
      </c>
      <c r="C2502" t="s">
        <v>339</v>
      </c>
      <c r="D2502">
        <v>602</v>
      </c>
      <c r="E2502" t="str">
        <f>VLOOKUP(Tabla1[[#This Row],[Grupo de compras]],'Grupo compras'!$A$1:$B$115,2,FALSE)</f>
        <v>CL Ops Mall</v>
      </c>
      <c r="F2502" t="s">
        <v>3619</v>
      </c>
      <c r="G2502" t="str">
        <f>LEFT(Tabla1[[#This Row],[Solicitud de pedido]],2)</f>
        <v>12</v>
      </c>
      <c r="H2502" t="s">
        <v>6957</v>
      </c>
      <c r="I2502" t="s">
        <v>88</v>
      </c>
      <c r="J2502" t="s">
        <v>6958</v>
      </c>
      <c r="K2502" t="s">
        <v>6959</v>
      </c>
      <c r="L2502" s="1">
        <v>46031</v>
      </c>
      <c r="M2502" t="s">
        <v>79</v>
      </c>
      <c r="N2502" t="s">
        <v>1</v>
      </c>
      <c r="O2502" t="s">
        <v>0</v>
      </c>
      <c r="P2502" t="s">
        <v>4933</v>
      </c>
      <c r="Q2502" t="s">
        <v>4934</v>
      </c>
      <c r="R2502" s="2">
        <v>509000</v>
      </c>
      <c r="S2502" s="37">
        <f>Tabla1[[#This Row],[Valor total]]/'T.C.'!$B$3</f>
        <v>549.71758124264261</v>
      </c>
      <c r="T2502" t="s">
        <v>6</v>
      </c>
      <c r="U2502" t="s">
        <v>3</v>
      </c>
    </row>
    <row r="2503" spans="1:21" x14ac:dyDescent="0.25">
      <c r="A2503" t="s">
        <v>31</v>
      </c>
      <c r="B2503" t="str">
        <f>LEFT(Tabla1[[#This Row],[Organización compras]],2)</f>
        <v>CO</v>
      </c>
      <c r="C2503" t="s">
        <v>338</v>
      </c>
      <c r="D2503">
        <v>702</v>
      </c>
      <c r="E2503" t="str">
        <f>VLOOKUP(Tabla1[[#This Row],[Grupo de compras]],'Grupo compras'!$A$1:$B$115,2,FALSE)</f>
        <v>CO Ops Mall</v>
      </c>
      <c r="F2503" t="s">
        <v>1013</v>
      </c>
      <c r="G2503" t="str">
        <f>LEFT(Tabla1[[#This Row],[Solicitud de pedido]],2)</f>
        <v>12</v>
      </c>
      <c r="H2503" t="s">
        <v>6960</v>
      </c>
      <c r="I2503" t="s">
        <v>88</v>
      </c>
      <c r="J2503" t="s">
        <v>6961</v>
      </c>
      <c r="K2503" t="s">
        <v>6962</v>
      </c>
      <c r="L2503" s="1">
        <v>46050</v>
      </c>
      <c r="M2503" t="s">
        <v>32</v>
      </c>
      <c r="N2503" t="s">
        <v>1</v>
      </c>
      <c r="O2503" t="s">
        <v>0</v>
      </c>
      <c r="P2503" t="s">
        <v>902</v>
      </c>
      <c r="Q2503" t="s">
        <v>903</v>
      </c>
      <c r="R2503" s="2">
        <v>2021060</v>
      </c>
      <c r="S2503" s="37">
        <f>Tabla1[[#This Row],[Valor total]]/'T.C.'!$B$5</f>
        <v>549.49972811310499</v>
      </c>
      <c r="T2503" t="s">
        <v>18</v>
      </c>
      <c r="U2503" t="s">
        <v>3</v>
      </c>
    </row>
    <row r="2504" spans="1:21" x14ac:dyDescent="0.25">
      <c r="A2504" t="s">
        <v>16</v>
      </c>
      <c r="B2504" t="str">
        <f>LEFT(Tabla1[[#This Row],[Organización compras]],2)</f>
        <v>PE</v>
      </c>
      <c r="C2504" t="s">
        <v>681</v>
      </c>
      <c r="D2504">
        <v>802</v>
      </c>
      <c r="E2504" t="str">
        <f>VLOOKUP(Tabla1[[#This Row],[Grupo de compras]],'Grupo compras'!$A$1:$B$115,2,FALSE)</f>
        <v>PE Ops Mall</v>
      </c>
      <c r="F2504" t="s">
        <v>1789</v>
      </c>
      <c r="G2504" t="str">
        <f>LEFT(Tabla1[[#This Row],[Solicitud de pedido]],2)</f>
        <v>12</v>
      </c>
      <c r="H2504" t="s">
        <v>6963</v>
      </c>
      <c r="I2504" t="s">
        <v>88</v>
      </c>
      <c r="J2504" t="s">
        <v>6964</v>
      </c>
      <c r="K2504" t="s">
        <v>6965</v>
      </c>
      <c r="L2504" s="1">
        <v>46031</v>
      </c>
      <c r="M2504" t="s">
        <v>43</v>
      </c>
      <c r="N2504" t="s">
        <v>1</v>
      </c>
      <c r="O2504" t="s">
        <v>44</v>
      </c>
      <c r="P2504" t="s">
        <v>6109</v>
      </c>
      <c r="Q2504" t="s">
        <v>6110</v>
      </c>
      <c r="R2504" s="2">
        <v>1890</v>
      </c>
      <c r="S2504" s="37">
        <f>Tabla1[[#This Row],[Valor total]]/'T.C.'!$B$2</f>
        <v>547.82608695652175</v>
      </c>
      <c r="T2504" t="s">
        <v>2</v>
      </c>
      <c r="U2504" t="s">
        <v>3</v>
      </c>
    </row>
    <row r="2505" spans="1:21" x14ac:dyDescent="0.25">
      <c r="A2505" t="s">
        <v>1239</v>
      </c>
      <c r="B2505" t="str">
        <f>LEFT(Tabla1[[#This Row],[Organización compras]],2)</f>
        <v>PE</v>
      </c>
      <c r="C2505" t="s">
        <v>340</v>
      </c>
      <c r="D2505">
        <v>804</v>
      </c>
      <c r="E2505" t="str">
        <f>VLOOKUP(Tabla1[[#This Row],[Grupo de compras]],'Grupo compras'!$A$1:$B$115,2,FALSE)</f>
        <v>PE Marketing Mall</v>
      </c>
      <c r="F2505" t="s">
        <v>2454</v>
      </c>
      <c r="G2505" t="str">
        <f>LEFT(Tabla1[[#This Row],[Solicitud de pedido]],2)</f>
        <v>12</v>
      </c>
      <c r="H2505" t="s">
        <v>6966</v>
      </c>
      <c r="I2505" t="s">
        <v>88</v>
      </c>
      <c r="J2505" t="s">
        <v>6967</v>
      </c>
      <c r="K2505" t="s">
        <v>6968</v>
      </c>
      <c r="L2505" s="1">
        <v>46036</v>
      </c>
      <c r="M2505" t="s">
        <v>400</v>
      </c>
      <c r="N2505" t="s">
        <v>1</v>
      </c>
      <c r="O2505" t="s">
        <v>0</v>
      </c>
      <c r="P2505" t="s">
        <v>4285</v>
      </c>
      <c r="Q2505" t="s">
        <v>4286</v>
      </c>
      <c r="R2505" s="2">
        <v>1890</v>
      </c>
      <c r="S2505" s="37">
        <f>Tabla1[[#This Row],[Valor total]]/'T.C.'!$B$2</f>
        <v>547.82608695652175</v>
      </c>
      <c r="T2505" t="s">
        <v>2</v>
      </c>
      <c r="U2505" t="s">
        <v>3</v>
      </c>
    </row>
    <row r="2506" spans="1:21" x14ac:dyDescent="0.25">
      <c r="A2506" t="s">
        <v>369</v>
      </c>
      <c r="B2506" t="str">
        <f>LEFT(Tabla1[[#This Row],[Organización compras]],2)</f>
        <v>PE</v>
      </c>
      <c r="C2506" t="s">
        <v>681</v>
      </c>
      <c r="D2506">
        <v>804</v>
      </c>
      <c r="E2506" t="str">
        <f>VLOOKUP(Tabla1[[#This Row],[Grupo de compras]],'Grupo compras'!$A$1:$B$115,2,FALSE)</f>
        <v>PE Marketing Mall</v>
      </c>
      <c r="F2506" t="s">
        <v>2454</v>
      </c>
      <c r="G2506" t="str">
        <f>LEFT(Tabla1[[#This Row],[Solicitud de pedido]],2)</f>
        <v>12</v>
      </c>
      <c r="H2506" t="s">
        <v>6969</v>
      </c>
      <c r="I2506" t="s">
        <v>88</v>
      </c>
      <c r="J2506" t="s">
        <v>6970</v>
      </c>
      <c r="K2506" t="s">
        <v>6923</v>
      </c>
      <c r="L2506" s="1">
        <v>46071</v>
      </c>
      <c r="M2506" t="s">
        <v>819</v>
      </c>
      <c r="N2506" t="s">
        <v>1</v>
      </c>
      <c r="O2506" t="s">
        <v>0</v>
      </c>
      <c r="P2506" t="s">
        <v>2596</v>
      </c>
      <c r="Q2506" t="s">
        <v>2597</v>
      </c>
      <c r="R2506" s="2">
        <v>1890</v>
      </c>
      <c r="S2506" s="37">
        <f>Tabla1[[#This Row],[Valor total]]/'T.C.'!$B$2</f>
        <v>547.82608695652175</v>
      </c>
      <c r="T2506" t="s">
        <v>2</v>
      </c>
      <c r="U2506" t="s">
        <v>3</v>
      </c>
    </row>
    <row r="2507" spans="1:21" x14ac:dyDescent="0.25">
      <c r="A2507" t="s">
        <v>696</v>
      </c>
      <c r="B2507" t="str">
        <f>LEFT(Tabla1[[#This Row],[Organización compras]],2)</f>
        <v>PE</v>
      </c>
      <c r="C2507" t="s">
        <v>681</v>
      </c>
      <c r="D2507">
        <v>813</v>
      </c>
      <c r="E2507" t="str">
        <f>VLOOKUP(Tabla1[[#This Row],[Grupo de compras]],'Grupo compras'!$A$1:$B$115,2,FALSE)</f>
        <v>PE Gcia Ops</v>
      </c>
      <c r="F2507" t="s">
        <v>6434</v>
      </c>
      <c r="H2507" t="s">
        <v>12917</v>
      </c>
      <c r="I2507" t="s">
        <v>88</v>
      </c>
      <c r="J2507" t="s">
        <v>12918</v>
      </c>
      <c r="K2507" t="s">
        <v>12919</v>
      </c>
      <c r="L2507" s="1">
        <v>46100</v>
      </c>
      <c r="M2507" t="s">
        <v>43</v>
      </c>
      <c r="N2507" t="s">
        <v>1</v>
      </c>
      <c r="O2507" t="s">
        <v>0</v>
      </c>
      <c r="P2507" t="s">
        <v>8704</v>
      </c>
      <c r="Q2507" t="s">
        <v>8705</v>
      </c>
      <c r="R2507" s="2">
        <v>1885.77</v>
      </c>
      <c r="S2507" s="37">
        <f>Tabla1[[#This Row],[Valor total]]/'T.C.'!$B$2</f>
        <v>546.6</v>
      </c>
      <c r="T2507" t="s">
        <v>2</v>
      </c>
      <c r="U2507" t="s">
        <v>3</v>
      </c>
    </row>
    <row r="2508" spans="1:21" x14ac:dyDescent="0.25">
      <c r="A2508" t="s">
        <v>696</v>
      </c>
      <c r="B2508" t="str">
        <f>LEFT(Tabla1[[#This Row],[Organización compras]],2)</f>
        <v>PE</v>
      </c>
      <c r="C2508" t="s">
        <v>681</v>
      </c>
      <c r="D2508">
        <v>813</v>
      </c>
      <c r="E2508" t="str">
        <f>VLOOKUP(Tabla1[[#This Row],[Grupo de compras]],'Grupo compras'!$A$1:$B$115,2,FALSE)</f>
        <v>PE Gcia Ops</v>
      </c>
      <c r="F2508" t="s">
        <v>6434</v>
      </c>
      <c r="H2508" t="s">
        <v>12914</v>
      </c>
      <c r="I2508" t="s">
        <v>88</v>
      </c>
      <c r="J2508" t="s">
        <v>12915</v>
      </c>
      <c r="K2508" t="s">
        <v>12916</v>
      </c>
      <c r="L2508" s="1">
        <v>46100</v>
      </c>
      <c r="M2508" t="s">
        <v>43</v>
      </c>
      <c r="N2508" t="s">
        <v>1</v>
      </c>
      <c r="O2508" t="s">
        <v>0</v>
      </c>
      <c r="P2508" t="s">
        <v>8704</v>
      </c>
      <c r="Q2508" t="s">
        <v>8705</v>
      </c>
      <c r="R2508" s="2">
        <v>1881</v>
      </c>
      <c r="S2508" s="37">
        <f>Tabla1[[#This Row],[Valor total]]/'T.C.'!$B$2</f>
        <v>545.21739130434776</v>
      </c>
      <c r="T2508" t="s">
        <v>2</v>
      </c>
      <c r="U2508" t="s">
        <v>3</v>
      </c>
    </row>
    <row r="2509" spans="1:21" x14ac:dyDescent="0.25">
      <c r="A2509" t="s">
        <v>19</v>
      </c>
      <c r="B2509" t="str">
        <f>LEFT(Tabla1[[#This Row],[Organización compras]],2)</f>
        <v>CL</v>
      </c>
      <c r="C2509" t="s">
        <v>339</v>
      </c>
      <c r="D2509">
        <v>602</v>
      </c>
      <c r="E2509" t="str">
        <f>VLOOKUP(Tabla1[[#This Row],[Grupo de compras]],'Grupo compras'!$A$1:$B$115,2,FALSE)</f>
        <v>CL Ops Mall</v>
      </c>
      <c r="F2509" t="s">
        <v>2799</v>
      </c>
      <c r="G2509" t="str">
        <f>LEFT(Tabla1[[#This Row],[Solicitud de pedido]],2)</f>
        <v>12</v>
      </c>
      <c r="H2509" t="s">
        <v>6971</v>
      </c>
      <c r="I2509" t="s">
        <v>88</v>
      </c>
      <c r="J2509" t="s">
        <v>6972</v>
      </c>
      <c r="K2509" t="s">
        <v>6973</v>
      </c>
      <c r="L2509" s="1">
        <v>46055</v>
      </c>
      <c r="M2509" t="s">
        <v>82</v>
      </c>
      <c r="N2509" t="s">
        <v>1</v>
      </c>
      <c r="O2509" t="s">
        <v>0</v>
      </c>
      <c r="P2509" t="s">
        <v>1255</v>
      </c>
      <c r="Q2509" t="s">
        <v>1256</v>
      </c>
      <c r="R2509" s="2">
        <v>504000</v>
      </c>
      <c r="S2509" s="37">
        <f>Tabla1[[#This Row],[Valor total]]/'T.C.'!$B$3</f>
        <v>544.31760500253802</v>
      </c>
      <c r="T2509" t="s">
        <v>6</v>
      </c>
      <c r="U2509" t="s">
        <v>3</v>
      </c>
    </row>
    <row r="2510" spans="1:21" x14ac:dyDescent="0.25">
      <c r="A2510" t="s">
        <v>31</v>
      </c>
      <c r="B2510" t="str">
        <f>LEFT(Tabla1[[#This Row],[Organización compras]],2)</f>
        <v>CO</v>
      </c>
      <c r="C2510" t="s">
        <v>338</v>
      </c>
      <c r="D2510">
        <v>704</v>
      </c>
      <c r="E2510" t="str">
        <f>VLOOKUP(Tabla1[[#This Row],[Grupo de compras]],'Grupo compras'!$A$1:$B$115,2,FALSE)</f>
        <v>CO Mktg Mall</v>
      </c>
      <c r="F2510" t="s">
        <v>3696</v>
      </c>
      <c r="G2510" t="str">
        <f>LEFT(Tabla1[[#This Row],[Solicitud de pedido]],2)</f>
        <v>12</v>
      </c>
      <c r="H2510" t="s">
        <v>6974</v>
      </c>
      <c r="I2510" t="s">
        <v>88</v>
      </c>
      <c r="J2510" t="s">
        <v>6975</v>
      </c>
      <c r="K2510" t="s">
        <v>6976</v>
      </c>
      <c r="L2510" s="1">
        <v>46091</v>
      </c>
      <c r="M2510" t="s">
        <v>3700</v>
      </c>
      <c r="N2510" t="s">
        <v>1</v>
      </c>
      <c r="O2510" t="s">
        <v>67</v>
      </c>
      <c r="P2510" t="s">
        <v>6356</v>
      </c>
      <c r="Q2510" t="s">
        <v>6357</v>
      </c>
      <c r="R2510" s="2">
        <v>2000000</v>
      </c>
      <c r="S2510" s="37">
        <f>Tabla1[[#This Row],[Valor total]]/'T.C.'!$B$5</f>
        <v>543.77379010331697</v>
      </c>
      <c r="T2510" t="s">
        <v>18</v>
      </c>
      <c r="U2510" t="s">
        <v>3</v>
      </c>
    </row>
    <row r="2511" spans="1:21" x14ac:dyDescent="0.25">
      <c r="A2511" t="s">
        <v>53</v>
      </c>
      <c r="B2511" t="str">
        <f>LEFT(Tabla1[[#This Row],[Organización compras]],2)</f>
        <v>CO</v>
      </c>
      <c r="C2511" t="s">
        <v>338</v>
      </c>
      <c r="D2511">
        <v>704</v>
      </c>
      <c r="E2511" t="str">
        <f>VLOOKUP(Tabla1[[#This Row],[Grupo de compras]],'Grupo compras'!$A$1:$B$115,2,FALSE)</f>
        <v>CO Mktg Mall</v>
      </c>
      <c r="F2511" t="s">
        <v>795</v>
      </c>
      <c r="G2511" t="str">
        <f>LEFT(Tabla1[[#This Row],[Solicitud de pedido]],2)</f>
        <v>12</v>
      </c>
      <c r="H2511" t="s">
        <v>6977</v>
      </c>
      <c r="I2511" t="s">
        <v>88</v>
      </c>
      <c r="J2511" t="s">
        <v>6978</v>
      </c>
      <c r="K2511" t="s">
        <v>6979</v>
      </c>
      <c r="L2511" s="1">
        <v>46091</v>
      </c>
      <c r="M2511" t="s">
        <v>3700</v>
      </c>
      <c r="N2511" t="s">
        <v>1</v>
      </c>
      <c r="O2511" t="s">
        <v>0</v>
      </c>
      <c r="P2511" t="s">
        <v>6356</v>
      </c>
      <c r="Q2511" t="s">
        <v>6357</v>
      </c>
      <c r="R2511" s="2">
        <v>2000000</v>
      </c>
      <c r="S2511" s="37">
        <f>Tabla1[[#This Row],[Valor total]]/'T.C.'!$B$5</f>
        <v>543.77379010331697</v>
      </c>
      <c r="T2511" t="s">
        <v>18</v>
      </c>
      <c r="U2511" t="s">
        <v>3</v>
      </c>
    </row>
    <row r="2512" spans="1:21" x14ac:dyDescent="0.25">
      <c r="A2512" t="s">
        <v>75</v>
      </c>
      <c r="B2512" t="str">
        <f>LEFT(Tabla1[[#This Row],[Organización compras]],2)</f>
        <v>CO</v>
      </c>
      <c r="C2512" t="s">
        <v>338</v>
      </c>
      <c r="D2512">
        <v>704</v>
      </c>
      <c r="E2512" t="str">
        <f>VLOOKUP(Tabla1[[#This Row],[Grupo de compras]],'Grupo compras'!$A$1:$B$115,2,FALSE)</f>
        <v>CO Mktg Mall</v>
      </c>
      <c r="F2512" t="s">
        <v>745</v>
      </c>
      <c r="G2512" t="str">
        <f>LEFT(Tabla1[[#This Row],[Solicitud de pedido]],2)</f>
        <v>12</v>
      </c>
      <c r="H2512" t="s">
        <v>6980</v>
      </c>
      <c r="I2512" t="s">
        <v>88</v>
      </c>
      <c r="J2512" t="s">
        <v>6981</v>
      </c>
      <c r="K2512" t="s">
        <v>6982</v>
      </c>
      <c r="L2512" s="1">
        <v>46091</v>
      </c>
      <c r="M2512" t="s">
        <v>3700</v>
      </c>
      <c r="N2512" t="s">
        <v>1</v>
      </c>
      <c r="O2512" t="s">
        <v>67</v>
      </c>
      <c r="P2512" t="s">
        <v>6356</v>
      </c>
      <c r="Q2512" t="s">
        <v>6357</v>
      </c>
      <c r="R2512" s="2">
        <v>2000000</v>
      </c>
      <c r="S2512" s="37">
        <f>Tabla1[[#This Row],[Valor total]]/'T.C.'!$B$5</f>
        <v>543.77379010331697</v>
      </c>
      <c r="T2512" t="s">
        <v>18</v>
      </c>
      <c r="U2512" t="s">
        <v>3</v>
      </c>
    </row>
    <row r="2513" spans="1:21" x14ac:dyDescent="0.25">
      <c r="A2513" t="s">
        <v>16</v>
      </c>
      <c r="B2513" t="str">
        <f>LEFT(Tabla1[[#This Row],[Organización compras]],2)</f>
        <v>PE</v>
      </c>
      <c r="C2513" t="s">
        <v>681</v>
      </c>
      <c r="D2513">
        <v>802</v>
      </c>
      <c r="E2513" t="str">
        <f>VLOOKUP(Tabla1[[#This Row],[Grupo de compras]],'Grupo compras'!$A$1:$B$115,2,FALSE)</f>
        <v>PE Ops Mall</v>
      </c>
      <c r="F2513" t="s">
        <v>3005</v>
      </c>
      <c r="G2513" t="str">
        <f>LEFT(Tabla1[[#This Row],[Solicitud de pedido]],2)</f>
        <v>12</v>
      </c>
      <c r="H2513" t="s">
        <v>6983</v>
      </c>
      <c r="I2513" t="s">
        <v>88</v>
      </c>
      <c r="J2513" t="s">
        <v>6984</v>
      </c>
      <c r="K2513" t="s">
        <v>6985</v>
      </c>
      <c r="L2513" s="1">
        <v>46083</v>
      </c>
      <c r="M2513" t="s">
        <v>43</v>
      </c>
      <c r="N2513" t="s">
        <v>1</v>
      </c>
      <c r="O2513" t="s">
        <v>44</v>
      </c>
      <c r="P2513" t="s">
        <v>1807</v>
      </c>
      <c r="Q2513" t="s">
        <v>1808</v>
      </c>
      <c r="R2513" s="2">
        <v>1876</v>
      </c>
      <c r="S2513" s="37">
        <f>Tabla1[[#This Row],[Valor total]]/'T.C.'!$B$2</f>
        <v>543.768115942029</v>
      </c>
      <c r="T2513" t="s">
        <v>2</v>
      </c>
      <c r="U2513" t="s">
        <v>3</v>
      </c>
    </row>
    <row r="2514" spans="1:21" x14ac:dyDescent="0.25">
      <c r="A2514" t="s">
        <v>17</v>
      </c>
      <c r="B2514" t="str">
        <f>LEFT(Tabla1[[#This Row],[Organización compras]],2)</f>
        <v>CO</v>
      </c>
      <c r="C2514" t="s">
        <v>338</v>
      </c>
      <c r="D2514">
        <v>710</v>
      </c>
      <c r="E2514" t="str">
        <f>VLOOKUP(Tabla1[[#This Row],[Grupo de compras]],'Grupo compras'!$A$1:$B$115,2,FALSE)</f>
        <v>CO Sgcia Personas</v>
      </c>
      <c r="F2514" t="s">
        <v>1200</v>
      </c>
      <c r="G2514" t="str">
        <f>LEFT(Tabla1[[#This Row],[Solicitud de pedido]],2)</f>
        <v>12</v>
      </c>
      <c r="H2514" t="s">
        <v>6986</v>
      </c>
      <c r="I2514" t="s">
        <v>88</v>
      </c>
      <c r="J2514" t="s">
        <v>6987</v>
      </c>
      <c r="K2514" t="s">
        <v>6988</v>
      </c>
      <c r="L2514" s="1">
        <v>46051</v>
      </c>
      <c r="M2514" t="s">
        <v>706</v>
      </c>
      <c r="N2514" t="s">
        <v>1</v>
      </c>
      <c r="O2514" t="s">
        <v>0</v>
      </c>
      <c r="P2514" t="s">
        <v>2448</v>
      </c>
      <c r="Q2514" t="s">
        <v>2449</v>
      </c>
      <c r="R2514" s="2">
        <v>1996031</v>
      </c>
      <c r="S2514" s="37">
        <f>Tabla1[[#This Row],[Valor total]]/'T.C.'!$B$5</f>
        <v>542.694671016857</v>
      </c>
      <c r="T2514" t="s">
        <v>18</v>
      </c>
      <c r="U2514" t="s">
        <v>3</v>
      </c>
    </row>
    <row r="2515" spans="1:21" x14ac:dyDescent="0.25">
      <c r="A2515" t="s">
        <v>47</v>
      </c>
      <c r="B2515" t="str">
        <f>LEFT(Tabla1[[#This Row],[Organización compras]],2)</f>
        <v>CL</v>
      </c>
      <c r="C2515" t="s">
        <v>339</v>
      </c>
      <c r="D2515">
        <v>602</v>
      </c>
      <c r="E2515" t="str">
        <f>VLOOKUP(Tabla1[[#This Row],[Grupo de compras]],'Grupo compras'!$A$1:$B$115,2,FALSE)</f>
        <v>CL Ops Mall</v>
      </c>
      <c r="F2515" t="s">
        <v>39</v>
      </c>
      <c r="G2515" t="str">
        <f>LEFT(Tabla1[[#This Row],[Solicitud de pedido]],2)</f>
        <v>12</v>
      </c>
      <c r="H2515" t="s">
        <v>6989</v>
      </c>
      <c r="I2515" t="s">
        <v>88</v>
      </c>
      <c r="J2515" t="s">
        <v>6990</v>
      </c>
      <c r="K2515" t="s">
        <v>6991</v>
      </c>
      <c r="L2515" s="1">
        <v>46041</v>
      </c>
      <c r="M2515" t="s">
        <v>40</v>
      </c>
      <c r="N2515" t="s">
        <v>1</v>
      </c>
      <c r="O2515" t="s">
        <v>0</v>
      </c>
      <c r="P2515" t="s">
        <v>633</v>
      </c>
      <c r="Q2515" t="s">
        <v>634</v>
      </c>
      <c r="R2515" s="2">
        <v>13</v>
      </c>
      <c r="S2515" s="37">
        <f>Tabla1[[#This Row],[Valor total]]/'T.C.'!$B$4</f>
        <v>541.66666666666663</v>
      </c>
      <c r="T2515" t="s">
        <v>11</v>
      </c>
      <c r="U2515" t="s">
        <v>3</v>
      </c>
    </row>
    <row r="2516" spans="1:21" x14ac:dyDescent="0.25">
      <c r="A2516" t="s">
        <v>38</v>
      </c>
      <c r="B2516" t="str">
        <f>LEFT(Tabla1[[#This Row],[Organización compras]],2)</f>
        <v>CL</v>
      </c>
      <c r="C2516" t="s">
        <v>339</v>
      </c>
      <c r="D2516">
        <v>603</v>
      </c>
      <c r="E2516" t="str">
        <f>VLOOKUP(Tabla1[[#This Row],[Grupo de compras]],'Grupo compras'!$A$1:$B$115,2,FALSE)</f>
        <v>CL Ops Out/Strip</v>
      </c>
      <c r="F2516" t="s">
        <v>39</v>
      </c>
      <c r="G2516" t="str">
        <f>LEFT(Tabla1[[#This Row],[Solicitud de pedido]],2)</f>
        <v>12</v>
      </c>
      <c r="H2516" t="s">
        <v>6992</v>
      </c>
      <c r="I2516" t="s">
        <v>88</v>
      </c>
      <c r="J2516" t="s">
        <v>6993</v>
      </c>
      <c r="K2516" t="s">
        <v>6994</v>
      </c>
      <c r="L2516" s="1">
        <v>46069</v>
      </c>
      <c r="M2516" t="s">
        <v>40</v>
      </c>
      <c r="N2516" t="s">
        <v>1</v>
      </c>
      <c r="O2516" t="s">
        <v>0</v>
      </c>
      <c r="P2516" t="s">
        <v>633</v>
      </c>
      <c r="Q2516" t="s">
        <v>634</v>
      </c>
      <c r="R2516" s="2">
        <v>13</v>
      </c>
      <c r="S2516" s="37">
        <f>Tabla1[[#This Row],[Valor total]]/'T.C.'!$B$4</f>
        <v>541.66666666666663</v>
      </c>
      <c r="T2516" t="s">
        <v>11</v>
      </c>
      <c r="U2516" t="s">
        <v>3</v>
      </c>
    </row>
    <row r="2517" spans="1:21" x14ac:dyDescent="0.25">
      <c r="A2517" t="s">
        <v>38</v>
      </c>
      <c r="B2517" t="str">
        <f>LEFT(Tabla1[[#This Row],[Organización compras]],2)</f>
        <v>CL</v>
      </c>
      <c r="C2517" t="s">
        <v>339</v>
      </c>
      <c r="D2517">
        <v>603</v>
      </c>
      <c r="E2517" t="str">
        <f>VLOOKUP(Tabla1[[#This Row],[Grupo de compras]],'Grupo compras'!$A$1:$B$115,2,FALSE)</f>
        <v>CL Ops Out/Strip</v>
      </c>
      <c r="F2517" t="s">
        <v>39</v>
      </c>
      <c r="G2517" t="str">
        <f>LEFT(Tabla1[[#This Row],[Solicitud de pedido]],2)</f>
        <v>12</v>
      </c>
      <c r="H2517" t="s">
        <v>6995</v>
      </c>
      <c r="I2517" t="s">
        <v>88</v>
      </c>
      <c r="J2517" t="s">
        <v>6996</v>
      </c>
      <c r="K2517" t="s">
        <v>6997</v>
      </c>
      <c r="L2517" s="1">
        <v>46086</v>
      </c>
      <c r="M2517" t="s">
        <v>40</v>
      </c>
      <c r="N2517" t="s">
        <v>1</v>
      </c>
      <c r="O2517" t="s">
        <v>0</v>
      </c>
      <c r="P2517" t="s">
        <v>633</v>
      </c>
      <c r="Q2517" t="s">
        <v>634</v>
      </c>
      <c r="R2517" s="2">
        <v>13</v>
      </c>
      <c r="S2517" s="37">
        <f>Tabla1[[#This Row],[Valor total]]/'T.C.'!$B$4</f>
        <v>541.66666666666663</v>
      </c>
      <c r="T2517" t="s">
        <v>11</v>
      </c>
      <c r="U2517" t="s">
        <v>3</v>
      </c>
    </row>
    <row r="2518" spans="1:21" x14ac:dyDescent="0.25">
      <c r="A2518" t="s">
        <v>24</v>
      </c>
      <c r="B2518" t="str">
        <f>LEFT(Tabla1[[#This Row],[Organización compras]],2)</f>
        <v>CL</v>
      </c>
      <c r="C2518" t="s">
        <v>339</v>
      </c>
      <c r="D2518">
        <v>602</v>
      </c>
      <c r="E2518" t="str">
        <f>VLOOKUP(Tabla1[[#This Row],[Grupo de compras]],'Grupo compras'!$A$1:$B$115,2,FALSE)</f>
        <v>CL Ops Mall</v>
      </c>
      <c r="F2518" t="s">
        <v>724</v>
      </c>
      <c r="H2518" t="s">
        <v>12310</v>
      </c>
      <c r="I2518" t="s">
        <v>88</v>
      </c>
      <c r="J2518" t="s">
        <v>12311</v>
      </c>
      <c r="K2518" t="s">
        <v>12312</v>
      </c>
      <c r="L2518" s="1">
        <v>46097</v>
      </c>
      <c r="M2518" t="s">
        <v>728</v>
      </c>
      <c r="N2518" t="s">
        <v>1</v>
      </c>
      <c r="O2518" t="s">
        <v>0</v>
      </c>
      <c r="P2518" t="s">
        <v>633</v>
      </c>
      <c r="Q2518" t="s">
        <v>634</v>
      </c>
      <c r="R2518" s="2">
        <v>13</v>
      </c>
      <c r="S2518" s="37">
        <f>Tabla1[[#This Row],[Valor total]]/'T.C.'!$B$4</f>
        <v>541.66666666666663</v>
      </c>
      <c r="T2518" t="s">
        <v>11</v>
      </c>
      <c r="U2518" t="s">
        <v>3</v>
      </c>
    </row>
    <row r="2519" spans="1:21" x14ac:dyDescent="0.25">
      <c r="A2519" t="s">
        <v>63</v>
      </c>
      <c r="B2519" t="str">
        <f>LEFT(Tabla1[[#This Row],[Organización compras]],2)</f>
        <v>CO</v>
      </c>
      <c r="C2519" t="s">
        <v>338</v>
      </c>
      <c r="D2519">
        <v>702</v>
      </c>
      <c r="E2519" t="str">
        <f>VLOOKUP(Tabla1[[#This Row],[Grupo de compras]],'Grupo compras'!$A$1:$B$115,2,FALSE)</f>
        <v>CO Ops Mall</v>
      </c>
      <c r="F2519" t="s">
        <v>1281</v>
      </c>
      <c r="G2519" t="str">
        <f>LEFT(Tabla1[[#This Row],[Solicitud de pedido]],2)</f>
        <v>12</v>
      </c>
      <c r="H2519" t="s">
        <v>6998</v>
      </c>
      <c r="I2519" t="s">
        <v>88</v>
      </c>
      <c r="J2519" t="s">
        <v>6999</v>
      </c>
      <c r="K2519" t="s">
        <v>7000</v>
      </c>
      <c r="L2519" s="1">
        <v>46059</v>
      </c>
      <c r="M2519" t="s">
        <v>1067</v>
      </c>
      <c r="N2519" t="s">
        <v>1</v>
      </c>
      <c r="O2519" t="s">
        <v>0</v>
      </c>
      <c r="P2519" t="s">
        <v>7001</v>
      </c>
      <c r="Q2519" t="s">
        <v>7002</v>
      </c>
      <c r="R2519" s="2">
        <v>1988000</v>
      </c>
      <c r="S2519" s="37">
        <f>Tabla1[[#This Row],[Valor total]]/'T.C.'!$B$5</f>
        <v>540.5111473626971</v>
      </c>
      <c r="T2519" t="s">
        <v>18</v>
      </c>
      <c r="U2519" t="s">
        <v>3</v>
      </c>
    </row>
    <row r="2520" spans="1:21" x14ac:dyDescent="0.25">
      <c r="A2520" t="s">
        <v>7</v>
      </c>
      <c r="B2520" t="str">
        <f>LEFT(Tabla1[[#This Row],[Organización compras]],2)</f>
        <v>CL</v>
      </c>
      <c r="C2520" t="s">
        <v>339</v>
      </c>
      <c r="D2520">
        <v>928</v>
      </c>
      <c r="E2520" t="str">
        <f>VLOOKUP(Tabla1[[#This Row],[Grupo de compras]],'Grupo compras'!$A$1:$B$115,2,FALSE)</f>
        <v>Corp Gest Riesgo</v>
      </c>
      <c r="F2520" t="s">
        <v>85</v>
      </c>
      <c r="G2520" t="str">
        <f>LEFT(Tabla1[[#This Row],[Solicitud de pedido]],2)</f>
        <v>14</v>
      </c>
      <c r="H2520" t="s">
        <v>7003</v>
      </c>
      <c r="I2520" t="s">
        <v>88</v>
      </c>
      <c r="J2520" t="s">
        <v>7004</v>
      </c>
      <c r="K2520" t="s">
        <v>7005</v>
      </c>
      <c r="L2520" s="1">
        <v>46036</v>
      </c>
      <c r="M2520" t="s">
        <v>74</v>
      </c>
      <c r="N2520" t="s">
        <v>46</v>
      </c>
      <c r="O2520" t="s">
        <v>0</v>
      </c>
      <c r="P2520" t="s">
        <v>7006</v>
      </c>
      <c r="Q2520" t="s">
        <v>7007</v>
      </c>
      <c r="R2520" s="2">
        <v>500234</v>
      </c>
      <c r="S2520" s="37">
        <f>Tabla1[[#This Row],[Valor total]]/'T.C.'!$B$3</f>
        <v>540.25034289849123</v>
      </c>
      <c r="T2520" t="s">
        <v>6</v>
      </c>
      <c r="U2520" t="s">
        <v>3</v>
      </c>
    </row>
    <row r="2521" spans="1:21" x14ac:dyDescent="0.25">
      <c r="A2521" t="s">
        <v>7</v>
      </c>
      <c r="B2521" t="str">
        <f>LEFT(Tabla1[[#This Row],[Organización compras]],2)</f>
        <v>CL</v>
      </c>
      <c r="C2521" t="s">
        <v>339</v>
      </c>
      <c r="D2521">
        <v>602</v>
      </c>
      <c r="E2521" t="str">
        <f>VLOOKUP(Tabla1[[#This Row],[Grupo de compras]],'Grupo compras'!$A$1:$B$115,2,FALSE)</f>
        <v>CL Ops Mall</v>
      </c>
      <c r="F2521" t="s">
        <v>869</v>
      </c>
      <c r="G2521" t="str">
        <f>LEFT(Tabla1[[#This Row],[Solicitud de pedido]],2)</f>
        <v>12</v>
      </c>
      <c r="H2521" t="s">
        <v>7008</v>
      </c>
      <c r="I2521" t="s">
        <v>88</v>
      </c>
      <c r="J2521" t="s">
        <v>7009</v>
      </c>
      <c r="K2521" t="s">
        <v>7010</v>
      </c>
      <c r="L2521" s="1">
        <v>46062</v>
      </c>
      <c r="M2521" t="s">
        <v>79</v>
      </c>
      <c r="N2521" t="s">
        <v>1</v>
      </c>
      <c r="O2521" t="s">
        <v>0</v>
      </c>
      <c r="P2521" t="s">
        <v>4193</v>
      </c>
      <c r="Q2521" t="s">
        <v>4194</v>
      </c>
      <c r="R2521" s="2">
        <v>500000</v>
      </c>
      <c r="S2521" s="37">
        <f>Tabla1[[#This Row],[Valor total]]/'T.C.'!$B$3</f>
        <v>539.99762401045439</v>
      </c>
      <c r="T2521" t="s">
        <v>6</v>
      </c>
      <c r="U2521" t="s">
        <v>3</v>
      </c>
    </row>
    <row r="2522" spans="1:21" x14ac:dyDescent="0.25">
      <c r="A2522" t="s">
        <v>7</v>
      </c>
      <c r="B2522" t="str">
        <f>LEFT(Tabla1[[#This Row],[Organización compras]],2)</f>
        <v>CL</v>
      </c>
      <c r="C2522" t="s">
        <v>339</v>
      </c>
      <c r="D2522">
        <v>602</v>
      </c>
      <c r="E2522" t="str">
        <f>VLOOKUP(Tabla1[[#This Row],[Grupo de compras]],'Grupo compras'!$A$1:$B$115,2,FALSE)</f>
        <v>CL Ops Mall</v>
      </c>
      <c r="F2522" t="s">
        <v>869</v>
      </c>
      <c r="G2522" t="str">
        <f>LEFT(Tabla1[[#This Row],[Solicitud de pedido]],2)</f>
        <v>12</v>
      </c>
      <c r="H2522" t="s">
        <v>6499</v>
      </c>
      <c r="I2522" t="s">
        <v>89</v>
      </c>
      <c r="J2522" t="s">
        <v>6500</v>
      </c>
      <c r="K2522" t="s">
        <v>7011</v>
      </c>
      <c r="L2522" s="1">
        <v>46071</v>
      </c>
      <c r="M2522" t="s">
        <v>79</v>
      </c>
      <c r="N2522" t="s">
        <v>1</v>
      </c>
      <c r="O2522" t="s">
        <v>0</v>
      </c>
      <c r="P2522" t="s">
        <v>4193</v>
      </c>
      <c r="Q2522" t="s">
        <v>4194</v>
      </c>
      <c r="R2522" s="2">
        <v>500000</v>
      </c>
      <c r="S2522" s="37">
        <f>Tabla1[[#This Row],[Valor total]]/'T.C.'!$B$3</f>
        <v>539.99762401045439</v>
      </c>
      <c r="T2522" t="s">
        <v>6</v>
      </c>
      <c r="U2522" t="s">
        <v>3</v>
      </c>
    </row>
    <row r="2523" spans="1:21" x14ac:dyDescent="0.25">
      <c r="A2523" t="s">
        <v>7</v>
      </c>
      <c r="B2523" t="str">
        <f>LEFT(Tabla1[[#This Row],[Organización compras]],2)</f>
        <v>CL</v>
      </c>
      <c r="C2523" t="s">
        <v>339</v>
      </c>
      <c r="D2523">
        <v>602</v>
      </c>
      <c r="E2523" t="str">
        <f>VLOOKUP(Tabla1[[#This Row],[Grupo de compras]],'Grupo compras'!$A$1:$B$115,2,FALSE)</f>
        <v>CL Ops Mall</v>
      </c>
      <c r="F2523" t="s">
        <v>869</v>
      </c>
      <c r="G2523" t="str">
        <f>LEFT(Tabla1[[#This Row],[Solicitud de pedido]],2)</f>
        <v>12</v>
      </c>
      <c r="H2523" t="s">
        <v>6499</v>
      </c>
      <c r="I2523" t="s">
        <v>99</v>
      </c>
      <c r="J2523" t="s">
        <v>6500</v>
      </c>
      <c r="K2523" t="s">
        <v>7012</v>
      </c>
      <c r="L2523" s="1">
        <v>46071</v>
      </c>
      <c r="M2523" t="s">
        <v>79</v>
      </c>
      <c r="N2523" t="s">
        <v>1</v>
      </c>
      <c r="O2523" t="s">
        <v>0</v>
      </c>
      <c r="P2523" t="s">
        <v>4193</v>
      </c>
      <c r="Q2523" t="s">
        <v>4194</v>
      </c>
      <c r="R2523" s="2">
        <v>500000</v>
      </c>
      <c r="S2523" s="37">
        <f>Tabla1[[#This Row],[Valor total]]/'T.C.'!$B$3</f>
        <v>539.99762401045439</v>
      </c>
      <c r="T2523" t="s">
        <v>6</v>
      </c>
      <c r="U2523" t="s">
        <v>3</v>
      </c>
    </row>
    <row r="2524" spans="1:21" x14ac:dyDescent="0.25">
      <c r="A2524" t="s">
        <v>377</v>
      </c>
      <c r="B2524" t="str">
        <f>LEFT(Tabla1[[#This Row],[Organización compras]],2)</f>
        <v>PE</v>
      </c>
      <c r="C2524" t="s">
        <v>340</v>
      </c>
      <c r="D2524">
        <v>802</v>
      </c>
      <c r="E2524" t="str">
        <f>VLOOKUP(Tabla1[[#This Row],[Grupo de compras]],'Grupo compras'!$A$1:$B$115,2,FALSE)</f>
        <v>PE Ops Mall</v>
      </c>
      <c r="F2524" t="s">
        <v>4544</v>
      </c>
      <c r="G2524" t="str">
        <f>LEFT(Tabla1[[#This Row],[Solicitud de pedido]],2)</f>
        <v>12</v>
      </c>
      <c r="H2524" t="s">
        <v>7013</v>
      </c>
      <c r="I2524" t="s">
        <v>88</v>
      </c>
      <c r="J2524" t="s">
        <v>7014</v>
      </c>
      <c r="K2524" t="s">
        <v>7015</v>
      </c>
      <c r="L2524" s="1">
        <v>46076</v>
      </c>
      <c r="M2524" t="s">
        <v>4544</v>
      </c>
      <c r="N2524" t="s">
        <v>1</v>
      </c>
      <c r="O2524" t="s">
        <v>5</v>
      </c>
      <c r="P2524" t="s">
        <v>4043</v>
      </c>
      <c r="Q2524" t="s">
        <v>4044</v>
      </c>
      <c r="R2524" s="2">
        <v>1860</v>
      </c>
      <c r="S2524" s="37">
        <f>Tabla1[[#This Row],[Valor total]]/'T.C.'!$B$2</f>
        <v>539.13043478260863</v>
      </c>
      <c r="T2524" t="s">
        <v>2</v>
      </c>
      <c r="U2524" t="s">
        <v>3</v>
      </c>
    </row>
    <row r="2525" spans="1:21" x14ac:dyDescent="0.25">
      <c r="A2525" t="s">
        <v>64</v>
      </c>
      <c r="B2525" t="str">
        <f>LEFT(Tabla1[[#This Row],[Organización compras]],2)</f>
        <v>CO</v>
      </c>
      <c r="C2525" t="s">
        <v>338</v>
      </c>
      <c r="D2525">
        <v>702</v>
      </c>
      <c r="E2525" t="str">
        <f>VLOOKUP(Tabla1[[#This Row],[Grupo de compras]],'Grupo compras'!$A$1:$B$115,2,FALSE)</f>
        <v>CO Ops Mall</v>
      </c>
      <c r="F2525" t="s">
        <v>1091</v>
      </c>
      <c r="G2525" t="str">
        <f>LEFT(Tabla1[[#This Row],[Solicitud de pedido]],2)</f>
        <v>12</v>
      </c>
      <c r="H2525" t="s">
        <v>7016</v>
      </c>
      <c r="I2525" t="s">
        <v>88</v>
      </c>
      <c r="J2525" t="s">
        <v>7017</v>
      </c>
      <c r="K2525" t="s">
        <v>7018</v>
      </c>
      <c r="L2525" s="1">
        <v>46070</v>
      </c>
      <c r="M2525" t="s">
        <v>1095</v>
      </c>
      <c r="N2525" t="s">
        <v>1</v>
      </c>
      <c r="O2525" t="s">
        <v>0</v>
      </c>
      <c r="P2525" t="s">
        <v>7019</v>
      </c>
      <c r="Q2525" t="s">
        <v>7020</v>
      </c>
      <c r="R2525" s="2">
        <v>1974163</v>
      </c>
      <c r="S2525" s="37">
        <f>Tabla1[[#This Row],[Valor total]]/'T.C.'!$B$5</f>
        <v>536.74904839586736</v>
      </c>
      <c r="T2525" t="s">
        <v>18</v>
      </c>
      <c r="U2525" t="s">
        <v>3</v>
      </c>
    </row>
    <row r="2526" spans="1:21" x14ac:dyDescent="0.25">
      <c r="A2526" t="s">
        <v>31</v>
      </c>
      <c r="B2526" t="str">
        <f>LEFT(Tabla1[[#This Row],[Organización compras]],2)</f>
        <v>CO</v>
      </c>
      <c r="C2526" t="s">
        <v>338</v>
      </c>
      <c r="D2526">
        <v>702</v>
      </c>
      <c r="E2526" t="str">
        <f>VLOOKUP(Tabla1[[#This Row],[Grupo de compras]],'Grupo compras'!$A$1:$B$115,2,FALSE)</f>
        <v>CO Ops Mall</v>
      </c>
      <c r="F2526" t="s">
        <v>1013</v>
      </c>
      <c r="G2526" t="str">
        <f>LEFT(Tabla1[[#This Row],[Solicitud de pedido]],2)</f>
        <v>12</v>
      </c>
      <c r="H2526" t="s">
        <v>7021</v>
      </c>
      <c r="I2526" t="s">
        <v>88</v>
      </c>
      <c r="J2526" t="s">
        <v>7022</v>
      </c>
      <c r="K2526" t="s">
        <v>7023</v>
      </c>
      <c r="L2526" s="1">
        <v>46041</v>
      </c>
      <c r="M2526" t="s">
        <v>32</v>
      </c>
      <c r="N2526" t="s">
        <v>1</v>
      </c>
      <c r="O2526" t="s">
        <v>0</v>
      </c>
      <c r="P2526" t="s">
        <v>7024</v>
      </c>
      <c r="Q2526" t="s">
        <v>7025</v>
      </c>
      <c r="R2526" s="2">
        <v>1973964</v>
      </c>
      <c r="S2526" s="37">
        <f>Tabla1[[#This Row],[Valor total]]/'T.C.'!$B$5</f>
        <v>536.69494290375201</v>
      </c>
      <c r="T2526" t="s">
        <v>18</v>
      </c>
      <c r="U2526" t="s">
        <v>3</v>
      </c>
    </row>
    <row r="2527" spans="1:21" x14ac:dyDescent="0.25">
      <c r="A2527" t="s">
        <v>31</v>
      </c>
      <c r="B2527" t="str">
        <f>LEFT(Tabla1[[#This Row],[Organización compras]],2)</f>
        <v>CO</v>
      </c>
      <c r="C2527" t="s">
        <v>338</v>
      </c>
      <c r="D2527">
        <v>702</v>
      </c>
      <c r="E2527" t="str">
        <f>VLOOKUP(Tabla1[[#This Row],[Grupo de compras]],'Grupo compras'!$A$1:$B$115,2,FALSE)</f>
        <v>CO Ops Mall</v>
      </c>
      <c r="F2527" t="s">
        <v>210</v>
      </c>
      <c r="G2527" t="str">
        <f>LEFT(Tabla1[[#This Row],[Solicitud de pedido]],2)</f>
        <v>12</v>
      </c>
      <c r="H2527" t="s">
        <v>7026</v>
      </c>
      <c r="I2527" t="s">
        <v>88</v>
      </c>
      <c r="J2527" t="s">
        <v>7027</v>
      </c>
      <c r="K2527" t="s">
        <v>7028</v>
      </c>
      <c r="L2527" s="1">
        <v>46066</v>
      </c>
      <c r="M2527" t="s">
        <v>32</v>
      </c>
      <c r="N2527" t="s">
        <v>1</v>
      </c>
      <c r="O2527" t="s">
        <v>0</v>
      </c>
      <c r="P2527" t="s">
        <v>7024</v>
      </c>
      <c r="Q2527" t="s">
        <v>7025</v>
      </c>
      <c r="R2527" s="2">
        <v>1973964</v>
      </c>
      <c r="S2527" s="37">
        <f>Tabla1[[#This Row],[Valor total]]/'T.C.'!$B$5</f>
        <v>536.69494290375201</v>
      </c>
      <c r="T2527" t="s">
        <v>18</v>
      </c>
      <c r="U2527" t="s">
        <v>3</v>
      </c>
    </row>
    <row r="2528" spans="1:21" x14ac:dyDescent="0.25">
      <c r="A2528" t="s">
        <v>31</v>
      </c>
      <c r="B2528" t="str">
        <f>LEFT(Tabla1[[#This Row],[Organización compras]],2)</f>
        <v>CO</v>
      </c>
      <c r="C2528" t="s">
        <v>338</v>
      </c>
      <c r="D2528">
        <v>702</v>
      </c>
      <c r="E2528" t="str">
        <f>VLOOKUP(Tabla1[[#This Row],[Grupo de compras]],'Grupo compras'!$A$1:$B$115,2,FALSE)</f>
        <v>CO Ops Mall</v>
      </c>
      <c r="F2528" t="s">
        <v>210</v>
      </c>
      <c r="G2528" t="str">
        <f>LEFT(Tabla1[[#This Row],[Solicitud de pedido]],2)</f>
        <v>12</v>
      </c>
      <c r="H2528" t="s">
        <v>7029</v>
      </c>
      <c r="I2528" t="s">
        <v>88</v>
      </c>
      <c r="J2528" t="s">
        <v>7030</v>
      </c>
      <c r="K2528" t="s">
        <v>7031</v>
      </c>
      <c r="L2528" s="1">
        <v>46084</v>
      </c>
      <c r="M2528" t="s">
        <v>32</v>
      </c>
      <c r="N2528" t="s">
        <v>1</v>
      </c>
      <c r="O2528" t="s">
        <v>0</v>
      </c>
      <c r="P2528" t="s">
        <v>7024</v>
      </c>
      <c r="Q2528" t="s">
        <v>7025</v>
      </c>
      <c r="R2528" s="2">
        <v>1973964</v>
      </c>
      <c r="S2528" s="37">
        <f>Tabla1[[#This Row],[Valor total]]/'T.C.'!$B$5</f>
        <v>536.69494290375201</v>
      </c>
      <c r="T2528" t="s">
        <v>18</v>
      </c>
      <c r="U2528" t="s">
        <v>3</v>
      </c>
    </row>
    <row r="2529" spans="1:21" x14ac:dyDescent="0.25">
      <c r="A2529" t="s">
        <v>4</v>
      </c>
      <c r="B2529" t="str">
        <f>LEFT(Tabla1[[#This Row],[Organización compras]],2)</f>
        <v>CL</v>
      </c>
      <c r="C2529" t="s">
        <v>339</v>
      </c>
      <c r="D2529">
        <v>622</v>
      </c>
      <c r="E2529" t="str">
        <f>VLOOKUP(Tabla1[[#This Row],[Grupo de compras]],'Grupo compras'!$A$1:$B$115,2,FALSE)</f>
        <v>CL Arq Mall</v>
      </c>
      <c r="F2529" t="s">
        <v>362</v>
      </c>
      <c r="G2529" t="str">
        <f>LEFT(Tabla1[[#This Row],[Solicitud de pedido]],2)</f>
        <v>12</v>
      </c>
      <c r="H2529" t="s">
        <v>7032</v>
      </c>
      <c r="I2529" t="s">
        <v>88</v>
      </c>
      <c r="J2529" t="s">
        <v>7033</v>
      </c>
      <c r="K2529" t="s">
        <v>7034</v>
      </c>
      <c r="L2529" s="1">
        <v>46037</v>
      </c>
      <c r="M2529" t="s">
        <v>15</v>
      </c>
      <c r="N2529" t="s">
        <v>1</v>
      </c>
      <c r="O2529" t="s">
        <v>0</v>
      </c>
      <c r="P2529" t="s">
        <v>5664</v>
      </c>
      <c r="Q2529" t="s">
        <v>5665</v>
      </c>
      <c r="R2529" s="2">
        <v>12.877000000000001</v>
      </c>
      <c r="S2529" s="37">
        <f>Tabla1[[#This Row],[Valor total]]/'T.C.'!$B$4</f>
        <v>536.54166666666663</v>
      </c>
      <c r="T2529" t="s">
        <v>11</v>
      </c>
      <c r="U2529" t="s">
        <v>3</v>
      </c>
    </row>
    <row r="2530" spans="1:21" x14ac:dyDescent="0.25">
      <c r="A2530" t="s">
        <v>4</v>
      </c>
      <c r="B2530" t="str">
        <f>LEFT(Tabla1[[#This Row],[Organización compras]],2)</f>
        <v>CL</v>
      </c>
      <c r="C2530" t="s">
        <v>339</v>
      </c>
      <c r="D2530">
        <v>622</v>
      </c>
      <c r="E2530" t="str">
        <f>VLOOKUP(Tabla1[[#This Row],[Grupo de compras]],'Grupo compras'!$A$1:$B$115,2,FALSE)</f>
        <v>CL Arq Mall</v>
      </c>
      <c r="F2530" t="s">
        <v>362</v>
      </c>
      <c r="G2530" t="str">
        <f>LEFT(Tabla1[[#This Row],[Solicitud de pedido]],2)</f>
        <v>12</v>
      </c>
      <c r="H2530" t="s">
        <v>7032</v>
      </c>
      <c r="I2530" t="s">
        <v>89</v>
      </c>
      <c r="J2530" t="s">
        <v>7033</v>
      </c>
      <c r="K2530" t="s">
        <v>7035</v>
      </c>
      <c r="L2530" s="1">
        <v>46037</v>
      </c>
      <c r="M2530" t="s">
        <v>15</v>
      </c>
      <c r="N2530" t="s">
        <v>1</v>
      </c>
      <c r="O2530" t="s">
        <v>0</v>
      </c>
      <c r="P2530" t="s">
        <v>5664</v>
      </c>
      <c r="Q2530" t="s">
        <v>5665</v>
      </c>
      <c r="R2530" s="2">
        <v>12.877000000000001</v>
      </c>
      <c r="S2530" s="37">
        <f>Tabla1[[#This Row],[Valor total]]/'T.C.'!$B$4</f>
        <v>536.54166666666663</v>
      </c>
      <c r="T2530" t="s">
        <v>11</v>
      </c>
      <c r="U2530" t="s">
        <v>3</v>
      </c>
    </row>
    <row r="2531" spans="1:21" x14ac:dyDescent="0.25">
      <c r="A2531" t="s">
        <v>4</v>
      </c>
      <c r="B2531" t="str">
        <f>LEFT(Tabla1[[#This Row],[Organización compras]],2)</f>
        <v>CL</v>
      </c>
      <c r="C2531" t="s">
        <v>339</v>
      </c>
      <c r="D2531">
        <v>622</v>
      </c>
      <c r="E2531" t="str">
        <f>VLOOKUP(Tabla1[[#This Row],[Grupo de compras]],'Grupo compras'!$A$1:$B$115,2,FALSE)</f>
        <v>CL Arq Mall</v>
      </c>
      <c r="F2531" t="s">
        <v>362</v>
      </c>
      <c r="G2531" t="str">
        <f>LEFT(Tabla1[[#This Row],[Solicitud de pedido]],2)</f>
        <v>12</v>
      </c>
      <c r="H2531" t="s">
        <v>7032</v>
      </c>
      <c r="I2531" t="s">
        <v>99</v>
      </c>
      <c r="J2531" t="s">
        <v>7033</v>
      </c>
      <c r="K2531" t="s">
        <v>7036</v>
      </c>
      <c r="L2531" s="1">
        <v>46037</v>
      </c>
      <c r="M2531" t="s">
        <v>15</v>
      </c>
      <c r="N2531" t="s">
        <v>1</v>
      </c>
      <c r="O2531" t="s">
        <v>0</v>
      </c>
      <c r="P2531" t="s">
        <v>5664</v>
      </c>
      <c r="Q2531" t="s">
        <v>5665</v>
      </c>
      <c r="R2531" s="2">
        <v>12.877000000000001</v>
      </c>
      <c r="S2531" s="37">
        <f>Tabla1[[#This Row],[Valor total]]/'T.C.'!$B$4</f>
        <v>536.54166666666663</v>
      </c>
      <c r="T2531" t="s">
        <v>11</v>
      </c>
      <c r="U2531" t="s">
        <v>3</v>
      </c>
    </row>
    <row r="2532" spans="1:21" x14ac:dyDescent="0.25">
      <c r="A2532" t="s">
        <v>4</v>
      </c>
      <c r="B2532" t="str">
        <f>LEFT(Tabla1[[#This Row],[Organización compras]],2)</f>
        <v>CL</v>
      </c>
      <c r="C2532" t="s">
        <v>339</v>
      </c>
      <c r="D2532">
        <v>622</v>
      </c>
      <c r="E2532" t="str">
        <f>VLOOKUP(Tabla1[[#This Row],[Grupo de compras]],'Grupo compras'!$A$1:$B$115,2,FALSE)</f>
        <v>CL Arq Mall</v>
      </c>
      <c r="F2532" t="s">
        <v>362</v>
      </c>
      <c r="G2532" t="str">
        <f>LEFT(Tabla1[[#This Row],[Solicitud de pedido]],2)</f>
        <v>12</v>
      </c>
      <c r="H2532" t="s">
        <v>7032</v>
      </c>
      <c r="I2532" t="s">
        <v>100</v>
      </c>
      <c r="J2532" t="s">
        <v>7033</v>
      </c>
      <c r="K2532" t="s">
        <v>7037</v>
      </c>
      <c r="L2532" s="1">
        <v>46037</v>
      </c>
      <c r="M2532" t="s">
        <v>15</v>
      </c>
      <c r="N2532" t="s">
        <v>1</v>
      </c>
      <c r="O2532" t="s">
        <v>0</v>
      </c>
      <c r="P2532" t="s">
        <v>5664</v>
      </c>
      <c r="Q2532" t="s">
        <v>5665</v>
      </c>
      <c r="R2532" s="2">
        <v>12.877000000000001</v>
      </c>
      <c r="S2532" s="37">
        <f>Tabla1[[#This Row],[Valor total]]/'T.C.'!$B$4</f>
        <v>536.54166666666663</v>
      </c>
      <c r="T2532" t="s">
        <v>11</v>
      </c>
      <c r="U2532" t="s">
        <v>3</v>
      </c>
    </row>
    <row r="2533" spans="1:21" x14ac:dyDescent="0.25">
      <c r="A2533" t="s">
        <v>4</v>
      </c>
      <c r="B2533" t="str">
        <f>LEFT(Tabla1[[#This Row],[Organización compras]],2)</f>
        <v>CL</v>
      </c>
      <c r="C2533" t="s">
        <v>339</v>
      </c>
      <c r="D2533">
        <v>622</v>
      </c>
      <c r="E2533" t="str">
        <f>VLOOKUP(Tabla1[[#This Row],[Grupo de compras]],'Grupo compras'!$A$1:$B$115,2,FALSE)</f>
        <v>CL Arq Mall</v>
      </c>
      <c r="F2533" t="s">
        <v>362</v>
      </c>
      <c r="G2533" t="str">
        <f>LEFT(Tabla1[[#This Row],[Solicitud de pedido]],2)</f>
        <v>12</v>
      </c>
      <c r="H2533" t="s">
        <v>7032</v>
      </c>
      <c r="I2533" t="s">
        <v>101</v>
      </c>
      <c r="J2533" t="s">
        <v>7033</v>
      </c>
      <c r="K2533" t="s">
        <v>7038</v>
      </c>
      <c r="L2533" s="1">
        <v>46037</v>
      </c>
      <c r="M2533" t="s">
        <v>15</v>
      </c>
      <c r="N2533" t="s">
        <v>1</v>
      </c>
      <c r="O2533" t="s">
        <v>0</v>
      </c>
      <c r="P2533" t="s">
        <v>5664</v>
      </c>
      <c r="Q2533" t="s">
        <v>5665</v>
      </c>
      <c r="R2533" s="2">
        <v>12.877000000000001</v>
      </c>
      <c r="S2533" s="37">
        <f>Tabla1[[#This Row],[Valor total]]/'T.C.'!$B$4</f>
        <v>536.54166666666663</v>
      </c>
      <c r="T2533" t="s">
        <v>11</v>
      </c>
      <c r="U2533" t="s">
        <v>3</v>
      </c>
    </row>
    <row r="2534" spans="1:21" x14ac:dyDescent="0.25">
      <c r="A2534" t="s">
        <v>4</v>
      </c>
      <c r="B2534" t="str">
        <f>LEFT(Tabla1[[#This Row],[Organización compras]],2)</f>
        <v>CL</v>
      </c>
      <c r="C2534" t="s">
        <v>339</v>
      </c>
      <c r="D2534">
        <v>622</v>
      </c>
      <c r="E2534" t="str">
        <f>VLOOKUP(Tabla1[[#This Row],[Grupo de compras]],'Grupo compras'!$A$1:$B$115,2,FALSE)</f>
        <v>CL Arq Mall</v>
      </c>
      <c r="F2534" t="s">
        <v>362</v>
      </c>
      <c r="G2534" t="str">
        <f>LEFT(Tabla1[[#This Row],[Solicitud de pedido]],2)</f>
        <v>12</v>
      </c>
      <c r="H2534" t="s">
        <v>7032</v>
      </c>
      <c r="I2534" t="s">
        <v>102</v>
      </c>
      <c r="J2534" t="s">
        <v>7033</v>
      </c>
      <c r="K2534" t="s">
        <v>7039</v>
      </c>
      <c r="L2534" s="1">
        <v>46037</v>
      </c>
      <c r="M2534" t="s">
        <v>15</v>
      </c>
      <c r="N2534" t="s">
        <v>1</v>
      </c>
      <c r="O2534" t="s">
        <v>0</v>
      </c>
      <c r="P2534" t="s">
        <v>5664</v>
      </c>
      <c r="Q2534" t="s">
        <v>5665</v>
      </c>
      <c r="R2534" s="2">
        <v>12.877000000000001</v>
      </c>
      <c r="S2534" s="37">
        <f>Tabla1[[#This Row],[Valor total]]/'T.C.'!$B$4</f>
        <v>536.54166666666663</v>
      </c>
      <c r="T2534" t="s">
        <v>11</v>
      </c>
      <c r="U2534" t="s">
        <v>3</v>
      </c>
    </row>
    <row r="2535" spans="1:21" x14ac:dyDescent="0.25">
      <c r="A2535" t="s">
        <v>4</v>
      </c>
      <c r="B2535" t="str">
        <f>LEFT(Tabla1[[#This Row],[Organización compras]],2)</f>
        <v>CL</v>
      </c>
      <c r="C2535" t="s">
        <v>339</v>
      </c>
      <c r="D2535">
        <v>622</v>
      </c>
      <c r="E2535" t="str">
        <f>VLOOKUP(Tabla1[[#This Row],[Grupo de compras]],'Grupo compras'!$A$1:$B$115,2,FALSE)</f>
        <v>CL Arq Mall</v>
      </c>
      <c r="F2535" t="s">
        <v>362</v>
      </c>
      <c r="G2535" t="str">
        <f>LEFT(Tabla1[[#This Row],[Solicitud de pedido]],2)</f>
        <v>12</v>
      </c>
      <c r="H2535" t="s">
        <v>7032</v>
      </c>
      <c r="I2535" t="s">
        <v>103</v>
      </c>
      <c r="J2535" t="s">
        <v>7033</v>
      </c>
      <c r="K2535" t="s">
        <v>7040</v>
      </c>
      <c r="L2535" s="1">
        <v>46037</v>
      </c>
      <c r="M2535" t="s">
        <v>15</v>
      </c>
      <c r="N2535" t="s">
        <v>1</v>
      </c>
      <c r="O2535" t="s">
        <v>0</v>
      </c>
      <c r="P2535" t="s">
        <v>5664</v>
      </c>
      <c r="Q2535" t="s">
        <v>5665</v>
      </c>
      <c r="R2535" s="2">
        <v>12.877000000000001</v>
      </c>
      <c r="S2535" s="37">
        <f>Tabla1[[#This Row],[Valor total]]/'T.C.'!$B$4</f>
        <v>536.54166666666663</v>
      </c>
      <c r="T2535" t="s">
        <v>11</v>
      </c>
      <c r="U2535" t="s">
        <v>3</v>
      </c>
    </row>
    <row r="2536" spans="1:21" x14ac:dyDescent="0.25">
      <c r="A2536" t="s">
        <v>4</v>
      </c>
      <c r="B2536" t="str">
        <f>LEFT(Tabla1[[#This Row],[Organización compras]],2)</f>
        <v>CL</v>
      </c>
      <c r="C2536" t="s">
        <v>339</v>
      </c>
      <c r="D2536">
        <v>622</v>
      </c>
      <c r="E2536" t="str">
        <f>VLOOKUP(Tabla1[[#This Row],[Grupo de compras]],'Grupo compras'!$A$1:$B$115,2,FALSE)</f>
        <v>CL Arq Mall</v>
      </c>
      <c r="F2536" t="s">
        <v>362</v>
      </c>
      <c r="G2536" t="str">
        <f>LEFT(Tabla1[[#This Row],[Solicitud de pedido]],2)</f>
        <v>12</v>
      </c>
      <c r="H2536" t="s">
        <v>7032</v>
      </c>
      <c r="I2536" t="s">
        <v>104</v>
      </c>
      <c r="J2536" t="s">
        <v>7033</v>
      </c>
      <c r="K2536" t="s">
        <v>7041</v>
      </c>
      <c r="L2536" s="1">
        <v>46037</v>
      </c>
      <c r="M2536" t="s">
        <v>15</v>
      </c>
      <c r="N2536" t="s">
        <v>1</v>
      </c>
      <c r="O2536" t="s">
        <v>0</v>
      </c>
      <c r="P2536" t="s">
        <v>5664</v>
      </c>
      <c r="Q2536" t="s">
        <v>5665</v>
      </c>
      <c r="R2536" s="2">
        <v>12.877000000000001</v>
      </c>
      <c r="S2536" s="37">
        <f>Tabla1[[#This Row],[Valor total]]/'T.C.'!$B$4</f>
        <v>536.54166666666663</v>
      </c>
      <c r="T2536" t="s">
        <v>11</v>
      </c>
      <c r="U2536" t="s">
        <v>3</v>
      </c>
    </row>
    <row r="2537" spans="1:21" x14ac:dyDescent="0.25">
      <c r="A2537" t="s">
        <v>4</v>
      </c>
      <c r="B2537" t="str">
        <f>LEFT(Tabla1[[#This Row],[Organización compras]],2)</f>
        <v>CL</v>
      </c>
      <c r="C2537" t="s">
        <v>339</v>
      </c>
      <c r="D2537">
        <v>622</v>
      </c>
      <c r="E2537" t="str">
        <f>VLOOKUP(Tabla1[[#This Row],[Grupo de compras]],'Grupo compras'!$A$1:$B$115,2,FALSE)</f>
        <v>CL Arq Mall</v>
      </c>
      <c r="F2537" t="s">
        <v>362</v>
      </c>
      <c r="G2537" t="str">
        <f>LEFT(Tabla1[[#This Row],[Solicitud de pedido]],2)</f>
        <v>12</v>
      </c>
      <c r="H2537" t="s">
        <v>7032</v>
      </c>
      <c r="I2537" t="s">
        <v>105</v>
      </c>
      <c r="J2537" t="s">
        <v>7033</v>
      </c>
      <c r="K2537" t="s">
        <v>7042</v>
      </c>
      <c r="L2537" s="1">
        <v>46037</v>
      </c>
      <c r="M2537" t="s">
        <v>15</v>
      </c>
      <c r="N2537" t="s">
        <v>1</v>
      </c>
      <c r="O2537" t="s">
        <v>0</v>
      </c>
      <c r="P2537" t="s">
        <v>5664</v>
      </c>
      <c r="Q2537" t="s">
        <v>5665</v>
      </c>
      <c r="R2537" s="2">
        <v>12.877000000000001</v>
      </c>
      <c r="S2537" s="37">
        <f>Tabla1[[#This Row],[Valor total]]/'T.C.'!$B$4</f>
        <v>536.54166666666663</v>
      </c>
      <c r="T2537" t="s">
        <v>11</v>
      </c>
      <c r="U2537" t="s">
        <v>3</v>
      </c>
    </row>
    <row r="2538" spans="1:21" x14ac:dyDescent="0.25">
      <c r="A2538" t="s">
        <v>4</v>
      </c>
      <c r="B2538" t="str">
        <f>LEFT(Tabla1[[#This Row],[Organización compras]],2)</f>
        <v>CL</v>
      </c>
      <c r="C2538" t="s">
        <v>339</v>
      </c>
      <c r="D2538">
        <v>622</v>
      </c>
      <c r="E2538" t="str">
        <f>VLOOKUP(Tabla1[[#This Row],[Grupo de compras]],'Grupo compras'!$A$1:$B$115,2,FALSE)</f>
        <v>CL Arq Mall</v>
      </c>
      <c r="F2538" t="s">
        <v>362</v>
      </c>
      <c r="G2538" t="str">
        <f>LEFT(Tabla1[[#This Row],[Solicitud de pedido]],2)</f>
        <v>12</v>
      </c>
      <c r="H2538" t="s">
        <v>7032</v>
      </c>
      <c r="I2538" t="s">
        <v>106</v>
      </c>
      <c r="J2538" t="s">
        <v>7033</v>
      </c>
      <c r="K2538" t="s">
        <v>7043</v>
      </c>
      <c r="L2538" s="1">
        <v>46037</v>
      </c>
      <c r="M2538" t="s">
        <v>15</v>
      </c>
      <c r="N2538" t="s">
        <v>1</v>
      </c>
      <c r="O2538" t="s">
        <v>0</v>
      </c>
      <c r="P2538" t="s">
        <v>5664</v>
      </c>
      <c r="Q2538" t="s">
        <v>5665</v>
      </c>
      <c r="R2538" s="2">
        <v>12.877000000000001</v>
      </c>
      <c r="S2538" s="37">
        <f>Tabla1[[#This Row],[Valor total]]/'T.C.'!$B$4</f>
        <v>536.54166666666663</v>
      </c>
      <c r="T2538" t="s">
        <v>11</v>
      </c>
      <c r="U2538" t="s">
        <v>3</v>
      </c>
    </row>
    <row r="2539" spans="1:21" x14ac:dyDescent="0.25">
      <c r="A2539" t="s">
        <v>4</v>
      </c>
      <c r="B2539" t="str">
        <f>LEFT(Tabla1[[#This Row],[Organización compras]],2)</f>
        <v>CL</v>
      </c>
      <c r="C2539" t="s">
        <v>339</v>
      </c>
      <c r="D2539">
        <v>622</v>
      </c>
      <c r="E2539" t="str">
        <f>VLOOKUP(Tabla1[[#This Row],[Grupo de compras]],'Grupo compras'!$A$1:$B$115,2,FALSE)</f>
        <v>CL Arq Mall</v>
      </c>
      <c r="F2539" t="s">
        <v>362</v>
      </c>
      <c r="G2539" t="str">
        <f>LEFT(Tabla1[[#This Row],[Solicitud de pedido]],2)</f>
        <v>12</v>
      </c>
      <c r="H2539" t="s">
        <v>7032</v>
      </c>
      <c r="I2539" t="s">
        <v>107</v>
      </c>
      <c r="J2539" t="s">
        <v>7033</v>
      </c>
      <c r="K2539" t="s">
        <v>7044</v>
      </c>
      <c r="L2539" s="1">
        <v>46037</v>
      </c>
      <c r="M2539" t="s">
        <v>15</v>
      </c>
      <c r="N2539" t="s">
        <v>1</v>
      </c>
      <c r="O2539" t="s">
        <v>0</v>
      </c>
      <c r="P2539" t="s">
        <v>5664</v>
      </c>
      <c r="Q2539" t="s">
        <v>5665</v>
      </c>
      <c r="R2539" s="2">
        <v>12.877000000000001</v>
      </c>
      <c r="S2539" s="37">
        <f>Tabla1[[#This Row],[Valor total]]/'T.C.'!$B$4</f>
        <v>536.54166666666663</v>
      </c>
      <c r="T2539" t="s">
        <v>11</v>
      </c>
      <c r="U2539" t="s">
        <v>3</v>
      </c>
    </row>
    <row r="2540" spans="1:21" x14ac:dyDescent="0.25">
      <c r="A2540" t="s">
        <v>4</v>
      </c>
      <c r="B2540" t="str">
        <f>LEFT(Tabla1[[#This Row],[Organización compras]],2)</f>
        <v>CL</v>
      </c>
      <c r="C2540" t="s">
        <v>339</v>
      </c>
      <c r="D2540">
        <v>622</v>
      </c>
      <c r="E2540" t="str">
        <f>VLOOKUP(Tabla1[[#This Row],[Grupo de compras]],'Grupo compras'!$A$1:$B$115,2,FALSE)</f>
        <v>CL Arq Mall</v>
      </c>
      <c r="F2540" t="s">
        <v>362</v>
      </c>
      <c r="G2540" t="str">
        <f>LEFT(Tabla1[[#This Row],[Solicitud de pedido]],2)</f>
        <v>12</v>
      </c>
      <c r="H2540" t="s">
        <v>7032</v>
      </c>
      <c r="I2540" t="s">
        <v>1502</v>
      </c>
      <c r="J2540" t="s">
        <v>7033</v>
      </c>
      <c r="K2540" t="s">
        <v>7045</v>
      </c>
      <c r="L2540" s="1">
        <v>46037</v>
      </c>
      <c r="M2540" t="s">
        <v>15</v>
      </c>
      <c r="N2540" t="s">
        <v>1</v>
      </c>
      <c r="O2540" t="s">
        <v>0</v>
      </c>
      <c r="P2540" t="s">
        <v>5664</v>
      </c>
      <c r="Q2540" t="s">
        <v>5665</v>
      </c>
      <c r="R2540" s="2">
        <v>12.877000000000001</v>
      </c>
      <c r="S2540" s="37">
        <f>Tabla1[[#This Row],[Valor total]]/'T.C.'!$B$4</f>
        <v>536.54166666666663</v>
      </c>
      <c r="T2540" t="s">
        <v>11</v>
      </c>
      <c r="U2540" t="s">
        <v>3</v>
      </c>
    </row>
    <row r="2541" spans="1:21" x14ac:dyDescent="0.25">
      <c r="A2541" t="s">
        <v>1498</v>
      </c>
      <c r="B2541" t="str">
        <f>LEFT(Tabla1[[#This Row],[Organización compras]],2)</f>
        <v>PE</v>
      </c>
      <c r="C2541" t="s">
        <v>340</v>
      </c>
      <c r="D2541">
        <v>803</v>
      </c>
      <c r="E2541" t="str">
        <f>VLOOKUP(Tabla1[[#This Row],[Grupo de compras]],'Grupo compras'!$A$1:$B$115,2,FALSE)</f>
        <v>PE Ops Out/Strips</v>
      </c>
      <c r="F2541" t="s">
        <v>926</v>
      </c>
      <c r="G2541" t="str">
        <f>LEFT(Tabla1[[#This Row],[Solicitud de pedido]],2)</f>
        <v>12</v>
      </c>
      <c r="H2541" t="s">
        <v>7046</v>
      </c>
      <c r="I2541" t="s">
        <v>88</v>
      </c>
      <c r="J2541" t="s">
        <v>7047</v>
      </c>
      <c r="K2541" t="s">
        <v>7048</v>
      </c>
      <c r="L2541" s="1">
        <v>46077</v>
      </c>
      <c r="M2541" t="s">
        <v>930</v>
      </c>
      <c r="N2541" t="s">
        <v>1</v>
      </c>
      <c r="O2541" t="s">
        <v>0</v>
      </c>
      <c r="P2541" t="s">
        <v>825</v>
      </c>
      <c r="Q2541" t="s">
        <v>826</v>
      </c>
      <c r="R2541" s="2">
        <v>1850</v>
      </c>
      <c r="S2541" s="37">
        <f>Tabla1[[#This Row],[Valor total]]/'T.C.'!$B$2</f>
        <v>536.231884057971</v>
      </c>
      <c r="T2541" t="s">
        <v>2</v>
      </c>
      <c r="U2541" t="s">
        <v>3</v>
      </c>
    </row>
    <row r="2542" spans="1:21" x14ac:dyDescent="0.25">
      <c r="A2542" t="s">
        <v>1498</v>
      </c>
      <c r="B2542" t="str">
        <f>LEFT(Tabla1[[#This Row],[Organización compras]],2)</f>
        <v>PE</v>
      </c>
      <c r="C2542" t="s">
        <v>340</v>
      </c>
      <c r="D2542">
        <v>803</v>
      </c>
      <c r="E2542" t="str">
        <f>VLOOKUP(Tabla1[[#This Row],[Grupo de compras]],'Grupo compras'!$A$1:$B$115,2,FALSE)</f>
        <v>PE Ops Out/Strips</v>
      </c>
      <c r="F2542" t="s">
        <v>926</v>
      </c>
      <c r="G2542" t="str">
        <f>LEFT(Tabla1[[#This Row],[Solicitud de pedido]],2)</f>
        <v>12</v>
      </c>
      <c r="H2542" t="s">
        <v>7049</v>
      </c>
      <c r="I2542" t="s">
        <v>88</v>
      </c>
      <c r="J2542" t="s">
        <v>7050</v>
      </c>
      <c r="K2542" t="s">
        <v>7051</v>
      </c>
      <c r="L2542" s="1">
        <v>46048</v>
      </c>
      <c r="M2542" t="s">
        <v>930</v>
      </c>
      <c r="N2542" t="s">
        <v>1</v>
      </c>
      <c r="O2542" t="s">
        <v>0</v>
      </c>
      <c r="P2542" t="s">
        <v>1011</v>
      </c>
      <c r="Q2542" t="s">
        <v>1012</v>
      </c>
      <c r="R2542" s="2">
        <v>1849.48</v>
      </c>
      <c r="S2542" s="37">
        <f>Tabla1[[#This Row],[Valor total]]/'T.C.'!$B$2</f>
        <v>536.08115942028985</v>
      </c>
      <c r="T2542" t="s">
        <v>2</v>
      </c>
      <c r="U2542" t="s">
        <v>3</v>
      </c>
    </row>
    <row r="2543" spans="1:21" x14ac:dyDescent="0.25">
      <c r="A2543" t="s">
        <v>369</v>
      </c>
      <c r="B2543" t="str">
        <f>LEFT(Tabla1[[#This Row],[Organización compras]],2)</f>
        <v>PE</v>
      </c>
      <c r="C2543" t="s">
        <v>681</v>
      </c>
      <c r="D2543">
        <v>802</v>
      </c>
      <c r="E2543" t="str">
        <f>VLOOKUP(Tabla1[[#This Row],[Grupo de compras]],'Grupo compras'!$A$1:$B$115,2,FALSE)</f>
        <v>PE Ops Mall</v>
      </c>
      <c r="F2543" t="s">
        <v>370</v>
      </c>
      <c r="G2543" t="str">
        <f>LEFT(Tabla1[[#This Row],[Solicitud de pedido]],2)</f>
        <v>12</v>
      </c>
      <c r="H2543" t="s">
        <v>7052</v>
      </c>
      <c r="I2543" t="s">
        <v>88</v>
      </c>
      <c r="J2543" t="s">
        <v>7053</v>
      </c>
      <c r="K2543" t="s">
        <v>7054</v>
      </c>
      <c r="L2543" s="1">
        <v>46043</v>
      </c>
      <c r="M2543" t="s">
        <v>370</v>
      </c>
      <c r="N2543" t="s">
        <v>1</v>
      </c>
      <c r="O2543" t="s">
        <v>0</v>
      </c>
      <c r="P2543" t="s">
        <v>825</v>
      </c>
      <c r="Q2543" t="s">
        <v>826</v>
      </c>
      <c r="R2543" s="2">
        <v>1848</v>
      </c>
      <c r="S2543" s="37">
        <f>Tabla1[[#This Row],[Valor total]]/'T.C.'!$B$2</f>
        <v>535.6521739130435</v>
      </c>
      <c r="T2543" t="s">
        <v>2</v>
      </c>
      <c r="U2543" t="s">
        <v>3</v>
      </c>
    </row>
    <row r="2544" spans="1:21" x14ac:dyDescent="0.25">
      <c r="A2544" t="s">
        <v>369</v>
      </c>
      <c r="B2544" t="str">
        <f>LEFT(Tabla1[[#This Row],[Organización compras]],2)</f>
        <v>PE</v>
      </c>
      <c r="C2544" t="s">
        <v>681</v>
      </c>
      <c r="D2544">
        <v>802</v>
      </c>
      <c r="E2544" t="str">
        <f>VLOOKUP(Tabla1[[#This Row],[Grupo de compras]],'Grupo compras'!$A$1:$B$115,2,FALSE)</f>
        <v>PE Ops Mall</v>
      </c>
      <c r="F2544" t="s">
        <v>370</v>
      </c>
      <c r="G2544" t="str">
        <f>LEFT(Tabla1[[#This Row],[Solicitud de pedido]],2)</f>
        <v>12</v>
      </c>
      <c r="H2544" t="s">
        <v>7055</v>
      </c>
      <c r="I2544" t="s">
        <v>88</v>
      </c>
      <c r="J2544" t="s">
        <v>7056</v>
      </c>
      <c r="K2544" t="s">
        <v>7057</v>
      </c>
      <c r="L2544" s="1">
        <v>46043</v>
      </c>
      <c r="M2544" t="s">
        <v>370</v>
      </c>
      <c r="N2544" t="s">
        <v>1</v>
      </c>
      <c r="O2544" t="s">
        <v>0</v>
      </c>
      <c r="P2544" t="s">
        <v>825</v>
      </c>
      <c r="Q2544" t="s">
        <v>826</v>
      </c>
      <c r="R2544" s="2">
        <v>1848</v>
      </c>
      <c r="S2544" s="37">
        <f>Tabla1[[#This Row],[Valor total]]/'T.C.'!$B$2</f>
        <v>535.6521739130435</v>
      </c>
      <c r="T2544" t="s">
        <v>2</v>
      </c>
      <c r="U2544" t="s">
        <v>3</v>
      </c>
    </row>
    <row r="2545" spans="1:21" x14ac:dyDescent="0.25">
      <c r="A2545" t="s">
        <v>369</v>
      </c>
      <c r="B2545" t="str">
        <f>LEFT(Tabla1[[#This Row],[Organización compras]],2)</f>
        <v>PE</v>
      </c>
      <c r="C2545" t="s">
        <v>681</v>
      </c>
      <c r="D2545">
        <v>802</v>
      </c>
      <c r="E2545" t="str">
        <f>VLOOKUP(Tabla1[[#This Row],[Grupo de compras]],'Grupo compras'!$A$1:$B$115,2,FALSE)</f>
        <v>PE Ops Mall</v>
      </c>
      <c r="F2545" t="s">
        <v>370</v>
      </c>
      <c r="G2545" t="str">
        <f>LEFT(Tabla1[[#This Row],[Solicitud de pedido]],2)</f>
        <v>12</v>
      </c>
      <c r="H2545" t="s">
        <v>7058</v>
      </c>
      <c r="I2545" t="s">
        <v>88</v>
      </c>
      <c r="J2545" t="s">
        <v>7059</v>
      </c>
      <c r="K2545" t="s">
        <v>7060</v>
      </c>
      <c r="L2545" s="1">
        <v>46045</v>
      </c>
      <c r="M2545" t="s">
        <v>370</v>
      </c>
      <c r="N2545" t="s">
        <v>1</v>
      </c>
      <c r="O2545" t="s">
        <v>0</v>
      </c>
      <c r="P2545" t="s">
        <v>825</v>
      </c>
      <c r="Q2545" t="s">
        <v>826</v>
      </c>
      <c r="R2545" s="2">
        <v>1848</v>
      </c>
      <c r="S2545" s="37">
        <f>Tabla1[[#This Row],[Valor total]]/'T.C.'!$B$2</f>
        <v>535.6521739130435</v>
      </c>
      <c r="T2545" t="s">
        <v>2</v>
      </c>
      <c r="U2545" t="s">
        <v>3</v>
      </c>
    </row>
    <row r="2546" spans="1:21" x14ac:dyDescent="0.25">
      <c r="A2546" t="s">
        <v>369</v>
      </c>
      <c r="B2546" t="str">
        <f>LEFT(Tabla1[[#This Row],[Organización compras]],2)</f>
        <v>PE</v>
      </c>
      <c r="C2546" t="s">
        <v>681</v>
      </c>
      <c r="D2546">
        <v>802</v>
      </c>
      <c r="E2546" t="str">
        <f>VLOOKUP(Tabla1[[#This Row],[Grupo de compras]],'Grupo compras'!$A$1:$B$115,2,FALSE)</f>
        <v>PE Ops Mall</v>
      </c>
      <c r="F2546" t="s">
        <v>370</v>
      </c>
      <c r="G2546" t="str">
        <f>LEFT(Tabla1[[#This Row],[Solicitud de pedido]],2)</f>
        <v>12</v>
      </c>
      <c r="H2546" t="s">
        <v>7061</v>
      </c>
      <c r="I2546" t="s">
        <v>88</v>
      </c>
      <c r="J2546" t="s">
        <v>7062</v>
      </c>
      <c r="K2546" t="s">
        <v>7063</v>
      </c>
      <c r="L2546" s="1">
        <v>46045</v>
      </c>
      <c r="M2546" t="s">
        <v>370</v>
      </c>
      <c r="N2546" t="s">
        <v>1</v>
      </c>
      <c r="O2546" t="s">
        <v>0</v>
      </c>
      <c r="P2546" t="s">
        <v>825</v>
      </c>
      <c r="Q2546" t="s">
        <v>826</v>
      </c>
      <c r="R2546" s="2">
        <v>1848</v>
      </c>
      <c r="S2546" s="37">
        <f>Tabla1[[#This Row],[Valor total]]/'T.C.'!$B$2</f>
        <v>535.6521739130435</v>
      </c>
      <c r="T2546" t="s">
        <v>2</v>
      </c>
      <c r="U2546" t="s">
        <v>3</v>
      </c>
    </row>
    <row r="2547" spans="1:21" x14ac:dyDescent="0.25">
      <c r="A2547" t="s">
        <v>7</v>
      </c>
      <c r="B2547" t="str">
        <f>LEFT(Tabla1[[#This Row],[Organización compras]],2)</f>
        <v>CL</v>
      </c>
      <c r="C2547" t="s">
        <v>339</v>
      </c>
      <c r="D2547">
        <v>602</v>
      </c>
      <c r="E2547" t="str">
        <f>VLOOKUP(Tabla1[[#This Row],[Grupo de compras]],'Grupo compras'!$A$1:$B$115,2,FALSE)</f>
        <v>CL Ops Mall</v>
      </c>
      <c r="F2547" t="s">
        <v>56</v>
      </c>
      <c r="G2547" t="str">
        <f>LEFT(Tabla1[[#This Row],[Solicitud de pedido]],2)</f>
        <v>12</v>
      </c>
      <c r="H2547" t="s">
        <v>7064</v>
      </c>
      <c r="I2547" t="s">
        <v>88</v>
      </c>
      <c r="J2547" t="s">
        <v>7065</v>
      </c>
      <c r="K2547" t="s">
        <v>7066</v>
      </c>
      <c r="L2547" s="1">
        <v>46058</v>
      </c>
      <c r="M2547" t="s">
        <v>57</v>
      </c>
      <c r="N2547" t="s">
        <v>1</v>
      </c>
      <c r="O2547" t="s">
        <v>0</v>
      </c>
      <c r="P2547" t="s">
        <v>4933</v>
      </c>
      <c r="Q2547" t="s">
        <v>4934</v>
      </c>
      <c r="R2547" s="2">
        <v>495000</v>
      </c>
      <c r="S2547" s="37">
        <f>Tabla1[[#This Row],[Valor total]]/'T.C.'!$B$3</f>
        <v>534.59764777034979</v>
      </c>
      <c r="T2547" t="s">
        <v>6</v>
      </c>
      <c r="U2547" t="s">
        <v>3</v>
      </c>
    </row>
    <row r="2548" spans="1:21" x14ac:dyDescent="0.25">
      <c r="A2548" t="s">
        <v>75</v>
      </c>
      <c r="B2548" t="str">
        <f>LEFT(Tabla1[[#This Row],[Organización compras]],2)</f>
        <v>CO</v>
      </c>
      <c r="C2548" t="s">
        <v>338</v>
      </c>
      <c r="D2548">
        <v>704</v>
      </c>
      <c r="E2548" t="str">
        <f>VLOOKUP(Tabla1[[#This Row],[Grupo de compras]],'Grupo compras'!$A$1:$B$115,2,FALSE)</f>
        <v>CO Mktg Mall</v>
      </c>
      <c r="F2548" t="s">
        <v>745</v>
      </c>
      <c r="G2548" t="str">
        <f>LEFT(Tabla1[[#This Row],[Solicitud de pedido]],2)</f>
        <v>12</v>
      </c>
      <c r="H2548" t="s">
        <v>7067</v>
      </c>
      <c r="I2548" t="s">
        <v>88</v>
      </c>
      <c r="J2548" t="s">
        <v>7068</v>
      </c>
      <c r="K2548" t="s">
        <v>7069</v>
      </c>
      <c r="L2548" s="1">
        <v>46048</v>
      </c>
      <c r="M2548" t="s">
        <v>745</v>
      </c>
      <c r="N2548" t="s">
        <v>1</v>
      </c>
      <c r="O2548" t="s">
        <v>0</v>
      </c>
      <c r="P2548" t="s">
        <v>7070</v>
      </c>
      <c r="Q2548" t="s">
        <v>7071</v>
      </c>
      <c r="R2548" s="2">
        <v>1965000</v>
      </c>
      <c r="S2548" s="37">
        <f>Tabla1[[#This Row],[Valor total]]/'T.C.'!$B$5</f>
        <v>534.25774877650895</v>
      </c>
      <c r="T2548" t="s">
        <v>18</v>
      </c>
      <c r="U2548" t="s">
        <v>3</v>
      </c>
    </row>
    <row r="2549" spans="1:21" x14ac:dyDescent="0.25">
      <c r="A2549" t="s">
        <v>63</v>
      </c>
      <c r="B2549" t="str">
        <f>LEFT(Tabla1[[#This Row],[Organización compras]],2)</f>
        <v>CO</v>
      </c>
      <c r="C2549" t="s">
        <v>338</v>
      </c>
      <c r="D2549">
        <v>702</v>
      </c>
      <c r="E2549" t="str">
        <f>VLOOKUP(Tabla1[[#This Row],[Grupo de compras]],'Grupo compras'!$A$1:$B$115,2,FALSE)</f>
        <v>CO Ops Mall</v>
      </c>
      <c r="F2549" t="s">
        <v>1281</v>
      </c>
      <c r="G2549" t="str">
        <f>LEFT(Tabla1[[#This Row],[Solicitud de pedido]],2)</f>
        <v>12</v>
      </c>
      <c r="H2549" t="s">
        <v>7072</v>
      </c>
      <c r="I2549" t="s">
        <v>88</v>
      </c>
      <c r="J2549" t="s">
        <v>7073</v>
      </c>
      <c r="K2549" t="s">
        <v>7074</v>
      </c>
      <c r="L2549" s="1">
        <v>46058</v>
      </c>
      <c r="M2549" t="s">
        <v>1067</v>
      </c>
      <c r="N2549" t="s">
        <v>1</v>
      </c>
      <c r="O2549" t="s">
        <v>0</v>
      </c>
      <c r="P2549" t="s">
        <v>3190</v>
      </c>
      <c r="Q2549" t="s">
        <v>3191</v>
      </c>
      <c r="R2549" s="2">
        <v>1963000</v>
      </c>
      <c r="S2549" s="37">
        <f>Tabla1[[#This Row],[Valor total]]/'T.C.'!$B$5</f>
        <v>533.71397498640567</v>
      </c>
      <c r="T2549" t="s">
        <v>18</v>
      </c>
      <c r="U2549" t="s">
        <v>3</v>
      </c>
    </row>
    <row r="2550" spans="1:21" x14ac:dyDescent="0.25">
      <c r="A2550" t="s">
        <v>19</v>
      </c>
      <c r="B2550" t="str">
        <f>LEFT(Tabla1[[#This Row],[Organización compras]],2)</f>
        <v>CL</v>
      </c>
      <c r="C2550" t="s">
        <v>339</v>
      </c>
      <c r="D2550">
        <v>602</v>
      </c>
      <c r="E2550" t="str">
        <f>VLOOKUP(Tabla1[[#This Row],[Grupo de compras]],'Grupo compras'!$A$1:$B$115,2,FALSE)</f>
        <v>CL Ops Mall</v>
      </c>
      <c r="F2550" t="s">
        <v>20</v>
      </c>
      <c r="G2550" t="str">
        <f>LEFT(Tabla1[[#This Row],[Solicitud de pedido]],2)</f>
        <v>12</v>
      </c>
      <c r="H2550" t="s">
        <v>7075</v>
      </c>
      <c r="I2550" t="s">
        <v>88</v>
      </c>
      <c r="J2550" t="s">
        <v>7076</v>
      </c>
      <c r="K2550" t="s">
        <v>7077</v>
      </c>
      <c r="L2550" s="1">
        <v>46072</v>
      </c>
      <c r="M2550" t="s">
        <v>3584</v>
      </c>
      <c r="N2550" t="s">
        <v>1</v>
      </c>
      <c r="O2550" t="s">
        <v>0</v>
      </c>
      <c r="P2550" t="s">
        <v>3585</v>
      </c>
      <c r="Q2550" t="s">
        <v>3586</v>
      </c>
      <c r="R2550" s="2">
        <v>492800</v>
      </c>
      <c r="S2550" s="37">
        <f>Tabla1[[#This Row],[Valor total]]/'T.C.'!$B$3</f>
        <v>532.22165822470379</v>
      </c>
      <c r="T2550" t="s">
        <v>6</v>
      </c>
      <c r="U2550" t="s">
        <v>3</v>
      </c>
    </row>
    <row r="2551" spans="1:21" x14ac:dyDescent="0.25">
      <c r="A2551" t="s">
        <v>12</v>
      </c>
      <c r="B2551" t="str">
        <f>LEFT(Tabla1[[#This Row],[Organización compras]],2)</f>
        <v>PE</v>
      </c>
      <c r="C2551" t="s">
        <v>340</v>
      </c>
      <c r="D2551">
        <v>802</v>
      </c>
      <c r="E2551" t="str">
        <f>VLOOKUP(Tabla1[[#This Row],[Grupo de compras]],'Grupo compras'!$A$1:$B$115,2,FALSE)</f>
        <v>PE Ops Mall</v>
      </c>
      <c r="F2551" t="s">
        <v>360</v>
      </c>
      <c r="G2551" t="str">
        <f>LEFT(Tabla1[[#This Row],[Solicitud de pedido]],2)</f>
        <v>12</v>
      </c>
      <c r="H2551" t="s">
        <v>7078</v>
      </c>
      <c r="I2551" t="s">
        <v>88</v>
      </c>
      <c r="J2551" t="s">
        <v>7079</v>
      </c>
      <c r="K2551" t="s">
        <v>7080</v>
      </c>
      <c r="L2551" s="1">
        <v>46066</v>
      </c>
      <c r="M2551" t="s">
        <v>14</v>
      </c>
      <c r="N2551" t="s">
        <v>1</v>
      </c>
      <c r="O2551" t="s">
        <v>0</v>
      </c>
      <c r="P2551" t="s">
        <v>1035</v>
      </c>
      <c r="Q2551" t="s">
        <v>1036</v>
      </c>
      <c r="R2551" s="2">
        <v>1835.43</v>
      </c>
      <c r="S2551" s="37">
        <f>Tabla1[[#This Row],[Valor total]]/'T.C.'!$B$2</f>
        <v>532.00869565217386</v>
      </c>
      <c r="T2551" t="s">
        <v>2</v>
      </c>
      <c r="U2551" t="s">
        <v>3</v>
      </c>
    </row>
    <row r="2552" spans="1:21" x14ac:dyDescent="0.25">
      <c r="A2552" t="s">
        <v>12</v>
      </c>
      <c r="B2552" t="str">
        <f>LEFT(Tabla1[[#This Row],[Organización compras]],2)</f>
        <v>PE</v>
      </c>
      <c r="C2552" t="s">
        <v>340</v>
      </c>
      <c r="D2552">
        <v>802</v>
      </c>
      <c r="E2552" t="str">
        <f>VLOOKUP(Tabla1[[#This Row],[Grupo de compras]],'Grupo compras'!$A$1:$B$115,2,FALSE)</f>
        <v>PE Ops Mall</v>
      </c>
      <c r="F2552" t="s">
        <v>3023</v>
      </c>
      <c r="H2552" t="s">
        <v>11926</v>
      </c>
      <c r="I2552" t="s">
        <v>88</v>
      </c>
      <c r="J2552" t="s">
        <v>11927</v>
      </c>
      <c r="K2552" t="s">
        <v>7080</v>
      </c>
      <c r="L2552" s="1">
        <v>46093</v>
      </c>
      <c r="M2552" t="s">
        <v>14</v>
      </c>
      <c r="N2552" t="s">
        <v>1</v>
      </c>
      <c r="O2552" t="s">
        <v>0</v>
      </c>
      <c r="P2552" t="s">
        <v>1035</v>
      </c>
      <c r="Q2552" t="s">
        <v>1036</v>
      </c>
      <c r="R2552" s="2">
        <v>1835.43</v>
      </c>
      <c r="S2552" s="37">
        <f>Tabla1[[#This Row],[Valor total]]/'T.C.'!$B$2</f>
        <v>532.00869565217386</v>
      </c>
      <c r="T2552" t="s">
        <v>2</v>
      </c>
      <c r="U2552" t="s">
        <v>3</v>
      </c>
    </row>
    <row r="2553" spans="1:21" x14ac:dyDescent="0.25">
      <c r="A2553" t="s">
        <v>717</v>
      </c>
      <c r="B2553" t="str">
        <f>LEFT(Tabla1[[#This Row],[Organización compras]],2)</f>
        <v>PE</v>
      </c>
      <c r="C2553" t="s">
        <v>340</v>
      </c>
      <c r="D2553">
        <v>801</v>
      </c>
      <c r="E2553" t="str">
        <f>VLOOKUP(Tabla1[[#This Row],[Grupo de compras]],'Grupo compras'!$A$1:$B$115,2,FALSE)</f>
        <v>PE Center Manager</v>
      </c>
      <c r="F2553" t="s">
        <v>1233</v>
      </c>
      <c r="G2553" t="str">
        <f>LEFT(Tabla1[[#This Row],[Solicitud de pedido]],2)</f>
        <v>12</v>
      </c>
      <c r="H2553" t="s">
        <v>7081</v>
      </c>
      <c r="I2553" t="s">
        <v>88</v>
      </c>
      <c r="J2553" t="s">
        <v>7082</v>
      </c>
      <c r="K2553" t="s">
        <v>7083</v>
      </c>
      <c r="L2553" s="1">
        <v>46041</v>
      </c>
      <c r="M2553" t="s">
        <v>819</v>
      </c>
      <c r="N2553" t="s">
        <v>1</v>
      </c>
      <c r="O2553" t="s">
        <v>0</v>
      </c>
      <c r="P2553" t="s">
        <v>5247</v>
      </c>
      <c r="Q2553" t="s">
        <v>5248</v>
      </c>
      <c r="R2553" s="2">
        <v>1831.5</v>
      </c>
      <c r="S2553" s="37">
        <f>Tabla1[[#This Row],[Valor total]]/'T.C.'!$B$2</f>
        <v>530.86956521739125</v>
      </c>
      <c r="T2553" t="s">
        <v>2</v>
      </c>
      <c r="U2553" t="s">
        <v>3</v>
      </c>
    </row>
    <row r="2554" spans="1:21" x14ac:dyDescent="0.25">
      <c r="A2554" t="s">
        <v>38</v>
      </c>
      <c r="B2554" t="str">
        <f>LEFT(Tabla1[[#This Row],[Organización compras]],2)</f>
        <v>CL</v>
      </c>
      <c r="C2554" t="s">
        <v>339</v>
      </c>
      <c r="D2554">
        <v>603</v>
      </c>
      <c r="E2554" t="str">
        <f>VLOOKUP(Tabla1[[#This Row],[Grupo de compras]],'Grupo compras'!$A$1:$B$115,2,FALSE)</f>
        <v>CL Ops Out/Strip</v>
      </c>
      <c r="F2554" t="s">
        <v>39</v>
      </c>
      <c r="G2554" t="str">
        <f>LEFT(Tabla1[[#This Row],[Solicitud de pedido]],2)</f>
        <v>12</v>
      </c>
      <c r="H2554" t="s">
        <v>7084</v>
      </c>
      <c r="I2554" t="s">
        <v>88</v>
      </c>
      <c r="J2554" t="s">
        <v>7085</v>
      </c>
      <c r="K2554" t="s">
        <v>7086</v>
      </c>
      <c r="L2554" s="1">
        <v>46050</v>
      </c>
      <c r="M2554" t="s">
        <v>40</v>
      </c>
      <c r="N2554" t="s">
        <v>1</v>
      </c>
      <c r="O2554" t="s">
        <v>0</v>
      </c>
      <c r="P2554" t="s">
        <v>41</v>
      </c>
      <c r="Q2554" t="s">
        <v>42</v>
      </c>
      <c r="R2554" s="2">
        <v>490406</v>
      </c>
      <c r="S2554" s="37">
        <f>Tabla1[[#This Row],[Valor total]]/'T.C.'!$B$3</f>
        <v>529.63614960094174</v>
      </c>
      <c r="T2554" t="s">
        <v>6</v>
      </c>
      <c r="U2554" t="s">
        <v>3</v>
      </c>
    </row>
    <row r="2555" spans="1:21" x14ac:dyDescent="0.25">
      <c r="A2555" t="s">
        <v>19</v>
      </c>
      <c r="B2555" t="str">
        <f>LEFT(Tabla1[[#This Row],[Organización compras]],2)</f>
        <v>CL</v>
      </c>
      <c r="C2555" t="s">
        <v>339</v>
      </c>
      <c r="D2555">
        <v>602</v>
      </c>
      <c r="E2555" t="str">
        <f>VLOOKUP(Tabla1[[#This Row],[Grupo de compras]],'Grupo compras'!$A$1:$B$115,2,FALSE)</f>
        <v>CL Ops Mall</v>
      </c>
      <c r="F2555" t="s">
        <v>20</v>
      </c>
      <c r="G2555" t="str">
        <f>LEFT(Tabla1[[#This Row],[Solicitud de pedido]],2)</f>
        <v>12</v>
      </c>
      <c r="H2555" t="s">
        <v>7087</v>
      </c>
      <c r="I2555" t="s">
        <v>88</v>
      </c>
      <c r="J2555" t="s">
        <v>7088</v>
      </c>
      <c r="K2555" t="s">
        <v>7089</v>
      </c>
      <c r="L2555" s="1">
        <v>46066</v>
      </c>
      <c r="M2555" t="s">
        <v>21</v>
      </c>
      <c r="N2555" t="s">
        <v>1</v>
      </c>
      <c r="O2555" t="s">
        <v>0</v>
      </c>
      <c r="P2555" t="s">
        <v>22</v>
      </c>
      <c r="Q2555" t="s">
        <v>23</v>
      </c>
      <c r="R2555" s="2">
        <v>490000</v>
      </c>
      <c r="S2555" s="37">
        <f>Tabla1[[#This Row],[Valor total]]/'T.C.'!$B$3</f>
        <v>529.19767153024532</v>
      </c>
      <c r="T2555" t="s">
        <v>6</v>
      </c>
      <c r="U2555" t="s">
        <v>3</v>
      </c>
    </row>
    <row r="2556" spans="1:21" x14ac:dyDescent="0.25">
      <c r="A2556" t="s">
        <v>12</v>
      </c>
      <c r="B2556" t="str">
        <f>LEFT(Tabla1[[#This Row],[Organización compras]],2)</f>
        <v>PE</v>
      </c>
      <c r="C2556" t="s">
        <v>340</v>
      </c>
      <c r="D2556">
        <v>802</v>
      </c>
      <c r="E2556" t="str">
        <f>VLOOKUP(Tabla1[[#This Row],[Grupo de compras]],'Grupo compras'!$A$1:$B$115,2,FALSE)</f>
        <v>PE Ops Mall</v>
      </c>
      <c r="F2556" t="s">
        <v>3023</v>
      </c>
      <c r="H2556" t="s">
        <v>12143</v>
      </c>
      <c r="I2556" t="s">
        <v>88</v>
      </c>
      <c r="J2556" t="s">
        <v>12144</v>
      </c>
      <c r="K2556" t="s">
        <v>12145</v>
      </c>
      <c r="L2556" s="1">
        <v>46094</v>
      </c>
      <c r="M2556" t="s">
        <v>14</v>
      </c>
      <c r="N2556" t="s">
        <v>1</v>
      </c>
      <c r="O2556" t="s">
        <v>0</v>
      </c>
      <c r="P2556" t="s">
        <v>1035</v>
      </c>
      <c r="Q2556" t="s">
        <v>1036</v>
      </c>
      <c r="R2556" s="2">
        <v>1823.22</v>
      </c>
      <c r="S2556" s="37">
        <f>Tabla1[[#This Row],[Valor total]]/'T.C.'!$B$2</f>
        <v>528.46956521739128</v>
      </c>
      <c r="T2556" t="s">
        <v>2</v>
      </c>
      <c r="U2556" t="s">
        <v>3</v>
      </c>
    </row>
    <row r="2557" spans="1:21" x14ac:dyDescent="0.25">
      <c r="A2557" t="s">
        <v>12</v>
      </c>
      <c r="B2557" t="str">
        <f>LEFT(Tabla1[[#This Row],[Organización compras]],2)</f>
        <v>PE</v>
      </c>
      <c r="C2557" t="s">
        <v>340</v>
      </c>
      <c r="D2557">
        <v>804</v>
      </c>
      <c r="E2557" t="str">
        <f>VLOOKUP(Tabla1[[#This Row],[Grupo de compras]],'Grupo compras'!$A$1:$B$115,2,FALSE)</f>
        <v>PE Marketing Mall</v>
      </c>
      <c r="F2557" t="s">
        <v>1158</v>
      </c>
      <c r="G2557" t="str">
        <f>LEFT(Tabla1[[#This Row],[Solicitud de pedido]],2)</f>
        <v>12</v>
      </c>
      <c r="H2557" t="s">
        <v>7090</v>
      </c>
      <c r="I2557" t="s">
        <v>88</v>
      </c>
      <c r="J2557" t="s">
        <v>7091</v>
      </c>
      <c r="K2557" t="s">
        <v>7092</v>
      </c>
      <c r="L2557" s="1">
        <v>46042</v>
      </c>
      <c r="M2557" t="s">
        <v>14</v>
      </c>
      <c r="N2557" t="s">
        <v>1</v>
      </c>
      <c r="O2557" t="s">
        <v>67</v>
      </c>
      <c r="P2557" t="s">
        <v>7093</v>
      </c>
      <c r="Q2557" t="s">
        <v>7094</v>
      </c>
      <c r="R2557" s="2">
        <v>1822</v>
      </c>
      <c r="S2557" s="37">
        <f>Tabla1[[#This Row],[Valor total]]/'T.C.'!$B$2</f>
        <v>528.1159420289855</v>
      </c>
      <c r="T2557" t="s">
        <v>2</v>
      </c>
      <c r="U2557" t="s">
        <v>3</v>
      </c>
    </row>
    <row r="2558" spans="1:21" x14ac:dyDescent="0.25">
      <c r="A2558" t="s">
        <v>31</v>
      </c>
      <c r="B2558" t="str">
        <f>LEFT(Tabla1[[#This Row],[Organización compras]],2)</f>
        <v>CO</v>
      </c>
      <c r="C2558" t="s">
        <v>338</v>
      </c>
      <c r="D2558">
        <v>702</v>
      </c>
      <c r="E2558" t="str">
        <f>VLOOKUP(Tabla1[[#This Row],[Grupo de compras]],'Grupo compras'!$A$1:$B$115,2,FALSE)</f>
        <v>CO Ops Mall</v>
      </c>
      <c r="F2558" t="s">
        <v>210</v>
      </c>
      <c r="H2558" t="s">
        <v>12016</v>
      </c>
      <c r="I2558" t="s">
        <v>88</v>
      </c>
      <c r="J2558" t="s">
        <v>12017</v>
      </c>
      <c r="K2558" t="s">
        <v>12018</v>
      </c>
      <c r="L2558" s="1">
        <v>46094</v>
      </c>
      <c r="M2558" t="s">
        <v>32</v>
      </c>
      <c r="N2558" t="s">
        <v>1</v>
      </c>
      <c r="O2558" t="s">
        <v>0</v>
      </c>
      <c r="P2558" t="s">
        <v>902</v>
      </c>
      <c r="Q2558" t="s">
        <v>903</v>
      </c>
      <c r="R2558" s="2">
        <v>1942170</v>
      </c>
      <c r="S2558" s="37">
        <f>Tabla1[[#This Row],[Valor total]]/'T.C.'!$B$5</f>
        <v>528.05057096247958</v>
      </c>
      <c r="T2558" t="s">
        <v>18</v>
      </c>
      <c r="U2558" t="s">
        <v>3</v>
      </c>
    </row>
    <row r="2559" spans="1:21" x14ac:dyDescent="0.25">
      <c r="A2559" t="s">
        <v>380</v>
      </c>
      <c r="B2559" t="str">
        <f>LEFT(Tabla1[[#This Row],[Organización compras]],2)</f>
        <v>PE</v>
      </c>
      <c r="C2559" t="s">
        <v>340</v>
      </c>
      <c r="D2559">
        <v>802</v>
      </c>
      <c r="E2559" t="str">
        <f>VLOOKUP(Tabla1[[#This Row],[Grupo de compras]],'Grupo compras'!$A$1:$B$115,2,FALSE)</f>
        <v>PE Ops Mall</v>
      </c>
      <c r="F2559" t="s">
        <v>4224</v>
      </c>
      <c r="G2559" t="str">
        <f>LEFT(Tabla1[[#This Row],[Solicitud de pedido]],2)</f>
        <v>12</v>
      </c>
      <c r="H2559" t="s">
        <v>7095</v>
      </c>
      <c r="I2559" t="s">
        <v>88</v>
      </c>
      <c r="J2559" t="s">
        <v>7096</v>
      </c>
      <c r="K2559" t="s">
        <v>7097</v>
      </c>
      <c r="L2559" s="1">
        <v>46076</v>
      </c>
      <c r="M2559" t="s">
        <v>1340</v>
      </c>
      <c r="N2559" t="s">
        <v>1</v>
      </c>
      <c r="O2559" t="s">
        <v>0</v>
      </c>
      <c r="P2559" t="s">
        <v>4978</v>
      </c>
      <c r="Q2559" t="s">
        <v>4979</v>
      </c>
      <c r="R2559" s="2">
        <v>1820.45</v>
      </c>
      <c r="S2559" s="37">
        <f>Tabla1[[#This Row],[Valor total]]/'T.C.'!$B$2</f>
        <v>527.66666666666663</v>
      </c>
      <c r="T2559" t="s">
        <v>2</v>
      </c>
      <c r="U2559" t="s">
        <v>3</v>
      </c>
    </row>
    <row r="2560" spans="1:21" x14ac:dyDescent="0.25">
      <c r="A2560" t="s">
        <v>31</v>
      </c>
      <c r="B2560" t="str">
        <f>LEFT(Tabla1[[#This Row],[Organización compras]],2)</f>
        <v>CO</v>
      </c>
      <c r="C2560" t="s">
        <v>338</v>
      </c>
      <c r="D2560">
        <v>704</v>
      </c>
      <c r="E2560" t="str">
        <f>VLOOKUP(Tabla1[[#This Row],[Grupo de compras]],'Grupo compras'!$A$1:$B$115,2,FALSE)</f>
        <v>CO Mktg Mall</v>
      </c>
      <c r="F2560" t="s">
        <v>3696</v>
      </c>
      <c r="G2560" t="str">
        <f>LEFT(Tabla1[[#This Row],[Solicitud de pedido]],2)</f>
        <v>12</v>
      </c>
      <c r="H2560" t="s">
        <v>7098</v>
      </c>
      <c r="I2560" t="s">
        <v>88</v>
      </c>
      <c r="J2560" t="s">
        <v>7099</v>
      </c>
      <c r="K2560" t="s">
        <v>7100</v>
      </c>
      <c r="L2560" s="1">
        <v>46042</v>
      </c>
      <c r="M2560" t="s">
        <v>32</v>
      </c>
      <c r="N2560" t="s">
        <v>1</v>
      </c>
      <c r="O2560" t="s">
        <v>0</v>
      </c>
      <c r="P2560" t="s">
        <v>6824</v>
      </c>
      <c r="Q2560" t="s">
        <v>6825</v>
      </c>
      <c r="R2560" s="2">
        <v>1940000</v>
      </c>
      <c r="S2560" s="37">
        <f>Tabla1[[#This Row],[Valor total]]/'T.C.'!$B$5</f>
        <v>527.46057640021752</v>
      </c>
      <c r="T2560" t="s">
        <v>18</v>
      </c>
      <c r="U2560" t="s">
        <v>3</v>
      </c>
    </row>
    <row r="2561" spans="1:21" x14ac:dyDescent="0.25">
      <c r="A2561" t="s">
        <v>31</v>
      </c>
      <c r="B2561" t="str">
        <f>LEFT(Tabla1[[#This Row],[Organización compras]],2)</f>
        <v>CO</v>
      </c>
      <c r="C2561" t="s">
        <v>338</v>
      </c>
      <c r="D2561">
        <v>704</v>
      </c>
      <c r="E2561" t="str">
        <f>VLOOKUP(Tabla1[[#This Row],[Grupo de compras]],'Grupo compras'!$A$1:$B$115,2,FALSE)</f>
        <v>CO Mktg Mall</v>
      </c>
      <c r="F2561" t="s">
        <v>3696</v>
      </c>
      <c r="G2561" t="str">
        <f>LEFT(Tabla1[[#This Row],[Solicitud de pedido]],2)</f>
        <v>12</v>
      </c>
      <c r="H2561" t="s">
        <v>7101</v>
      </c>
      <c r="I2561" t="s">
        <v>88</v>
      </c>
      <c r="J2561" t="s">
        <v>7102</v>
      </c>
      <c r="K2561" t="s">
        <v>7103</v>
      </c>
      <c r="L2561" s="1">
        <v>46063</v>
      </c>
      <c r="M2561" t="s">
        <v>3696</v>
      </c>
      <c r="N2561" t="s">
        <v>1</v>
      </c>
      <c r="O2561" t="s">
        <v>0</v>
      </c>
      <c r="P2561" t="s">
        <v>6824</v>
      </c>
      <c r="Q2561" t="s">
        <v>6825</v>
      </c>
      <c r="R2561" s="2">
        <v>1940000</v>
      </c>
      <c r="S2561" s="37">
        <f>Tabla1[[#This Row],[Valor total]]/'T.C.'!$B$5</f>
        <v>527.46057640021752</v>
      </c>
      <c r="T2561" t="s">
        <v>18</v>
      </c>
      <c r="U2561" t="s">
        <v>3</v>
      </c>
    </row>
    <row r="2562" spans="1:21" x14ac:dyDescent="0.25">
      <c r="A2562" t="s">
        <v>7</v>
      </c>
      <c r="B2562" t="str">
        <f>LEFT(Tabla1[[#This Row],[Organización compras]],2)</f>
        <v>CL</v>
      </c>
      <c r="C2562" t="s">
        <v>339</v>
      </c>
      <c r="D2562">
        <v>604</v>
      </c>
      <c r="E2562" t="str">
        <f>VLOOKUP(Tabla1[[#This Row],[Grupo de compras]],'Grupo compras'!$A$1:$B$115,2,FALSE)</f>
        <v>CL Marketing Mall</v>
      </c>
      <c r="F2562" t="s">
        <v>3619</v>
      </c>
      <c r="G2562" t="str">
        <f>LEFT(Tabla1[[#This Row],[Solicitud de pedido]],2)</f>
        <v>12</v>
      </c>
      <c r="H2562" t="s">
        <v>7104</v>
      </c>
      <c r="I2562" t="s">
        <v>88</v>
      </c>
      <c r="J2562" t="s">
        <v>7105</v>
      </c>
      <c r="K2562" t="s">
        <v>7106</v>
      </c>
      <c r="L2562" s="1">
        <v>46045</v>
      </c>
      <c r="M2562" t="s">
        <v>3623</v>
      </c>
      <c r="N2562" t="s">
        <v>1</v>
      </c>
      <c r="O2562" t="s">
        <v>0</v>
      </c>
      <c r="P2562" t="s">
        <v>3624</v>
      </c>
      <c r="Q2562" t="s">
        <v>3625</v>
      </c>
      <c r="R2562" s="2">
        <v>488000</v>
      </c>
      <c r="S2562" s="37">
        <f>Tabla1[[#This Row],[Valor total]]/'T.C.'!$B$3</f>
        <v>527.0376810342035</v>
      </c>
      <c r="T2562" t="s">
        <v>6</v>
      </c>
      <c r="U2562" t="s">
        <v>3</v>
      </c>
    </row>
    <row r="2563" spans="1:21" x14ac:dyDescent="0.25">
      <c r="A2563" t="s">
        <v>7</v>
      </c>
      <c r="B2563" t="str">
        <f>LEFT(Tabla1[[#This Row],[Organización compras]],2)</f>
        <v>CL</v>
      </c>
      <c r="C2563" t="s">
        <v>339</v>
      </c>
      <c r="D2563">
        <v>604</v>
      </c>
      <c r="E2563" t="str">
        <f>VLOOKUP(Tabla1[[#This Row],[Grupo de compras]],'Grupo compras'!$A$1:$B$115,2,FALSE)</f>
        <v>CL Marketing Mall</v>
      </c>
      <c r="F2563" t="s">
        <v>3619</v>
      </c>
      <c r="G2563" t="str">
        <f>LEFT(Tabla1[[#This Row],[Solicitud de pedido]],2)</f>
        <v>12</v>
      </c>
      <c r="H2563" t="s">
        <v>7107</v>
      </c>
      <c r="I2563" t="s">
        <v>88</v>
      </c>
      <c r="J2563" t="s">
        <v>7108</v>
      </c>
      <c r="K2563" t="s">
        <v>7109</v>
      </c>
      <c r="L2563" s="1">
        <v>46076</v>
      </c>
      <c r="M2563" t="s">
        <v>3623</v>
      </c>
      <c r="N2563" t="s">
        <v>1</v>
      </c>
      <c r="O2563" t="s">
        <v>0</v>
      </c>
      <c r="P2563" t="s">
        <v>3624</v>
      </c>
      <c r="Q2563" t="s">
        <v>3625</v>
      </c>
      <c r="R2563" s="2">
        <v>488000</v>
      </c>
      <c r="S2563" s="37">
        <f>Tabla1[[#This Row],[Valor total]]/'T.C.'!$B$3</f>
        <v>527.0376810342035</v>
      </c>
      <c r="T2563" t="s">
        <v>6</v>
      </c>
      <c r="U2563" t="s">
        <v>3</v>
      </c>
    </row>
    <row r="2564" spans="1:21" x14ac:dyDescent="0.25">
      <c r="A2564" t="s">
        <v>856</v>
      </c>
      <c r="B2564" t="str">
        <f>LEFT(Tabla1[[#This Row],[Organización compras]],2)</f>
        <v>CL</v>
      </c>
      <c r="C2564" t="s">
        <v>339</v>
      </c>
      <c r="D2564">
        <v>604</v>
      </c>
      <c r="E2564" t="str">
        <f>VLOOKUP(Tabla1[[#This Row],[Grupo de compras]],'Grupo compras'!$A$1:$B$115,2,FALSE)</f>
        <v>CL Marketing Mall</v>
      </c>
      <c r="F2564" t="s">
        <v>2690</v>
      </c>
      <c r="G2564" t="str">
        <f>LEFT(Tabla1[[#This Row],[Solicitud de pedido]],2)</f>
        <v>12</v>
      </c>
      <c r="H2564" t="s">
        <v>7110</v>
      </c>
      <c r="I2564" t="s">
        <v>88</v>
      </c>
      <c r="J2564" t="s">
        <v>7111</v>
      </c>
      <c r="K2564" t="s">
        <v>7112</v>
      </c>
      <c r="L2564" s="1">
        <v>46036</v>
      </c>
      <c r="M2564" t="s">
        <v>1054</v>
      </c>
      <c r="N2564" t="s">
        <v>1</v>
      </c>
      <c r="O2564" t="s">
        <v>0</v>
      </c>
      <c r="P2564" t="s">
        <v>5729</v>
      </c>
      <c r="Q2564" t="s">
        <v>5730</v>
      </c>
      <c r="R2564" s="2">
        <v>487800</v>
      </c>
      <c r="S2564" s="37">
        <f>Tabla1[[#This Row],[Valor total]]/'T.C.'!$B$3</f>
        <v>526.82168198459931</v>
      </c>
      <c r="T2564" t="s">
        <v>6</v>
      </c>
      <c r="U2564" t="s">
        <v>3</v>
      </c>
    </row>
    <row r="2565" spans="1:21" x14ac:dyDescent="0.25">
      <c r="A2565" t="s">
        <v>50</v>
      </c>
      <c r="B2565" t="str">
        <f>LEFT(Tabla1[[#This Row],[Organización compras]],2)</f>
        <v>CL</v>
      </c>
      <c r="C2565" t="s">
        <v>339</v>
      </c>
      <c r="D2565">
        <v>602</v>
      </c>
      <c r="E2565" t="str">
        <f>VLOOKUP(Tabla1[[#This Row],[Grupo de compras]],'Grupo compras'!$A$1:$B$115,2,FALSE)</f>
        <v>CL Ops Mall</v>
      </c>
      <c r="F2565" t="s">
        <v>51</v>
      </c>
      <c r="G2565" t="str">
        <f>LEFT(Tabla1[[#This Row],[Solicitud de pedido]],2)</f>
        <v>12</v>
      </c>
      <c r="H2565" t="s">
        <v>7113</v>
      </c>
      <c r="I2565" t="s">
        <v>88</v>
      </c>
      <c r="J2565" t="s">
        <v>7114</v>
      </c>
      <c r="K2565" t="s">
        <v>7115</v>
      </c>
      <c r="L2565" s="1">
        <v>46084</v>
      </c>
      <c r="M2565" t="s">
        <v>52</v>
      </c>
      <c r="N2565" t="s">
        <v>1</v>
      </c>
      <c r="O2565" t="s">
        <v>0</v>
      </c>
      <c r="P2565" t="s">
        <v>1388</v>
      </c>
      <c r="Q2565" t="s">
        <v>1389</v>
      </c>
      <c r="R2565" s="2">
        <v>487500</v>
      </c>
      <c r="S2565" s="37">
        <f>Tabla1[[#This Row],[Valor total]]/'T.C.'!$B$3</f>
        <v>526.49768341019308</v>
      </c>
      <c r="T2565" t="s">
        <v>6</v>
      </c>
      <c r="U2565" t="s">
        <v>3</v>
      </c>
    </row>
    <row r="2566" spans="1:21" x14ac:dyDescent="0.25">
      <c r="A2566" t="s">
        <v>369</v>
      </c>
      <c r="B2566" t="str">
        <f>LEFT(Tabla1[[#This Row],[Organización compras]],2)</f>
        <v>PE</v>
      </c>
      <c r="C2566" t="s">
        <v>681</v>
      </c>
      <c r="D2566">
        <v>802</v>
      </c>
      <c r="E2566" t="str">
        <f>VLOOKUP(Tabla1[[#This Row],[Grupo de compras]],'Grupo compras'!$A$1:$B$115,2,FALSE)</f>
        <v>PE Ops Mall</v>
      </c>
      <c r="F2566" t="s">
        <v>370</v>
      </c>
      <c r="G2566" t="str">
        <f>LEFT(Tabla1[[#This Row],[Solicitud de pedido]],2)</f>
        <v>12</v>
      </c>
      <c r="H2566" t="s">
        <v>7116</v>
      </c>
      <c r="I2566" t="s">
        <v>88</v>
      </c>
      <c r="J2566" t="s">
        <v>7117</v>
      </c>
      <c r="K2566" t="s">
        <v>7118</v>
      </c>
      <c r="L2566" s="1">
        <v>46058</v>
      </c>
      <c r="M2566" t="s">
        <v>370</v>
      </c>
      <c r="N2566" t="s">
        <v>1</v>
      </c>
      <c r="O2566" t="s">
        <v>0</v>
      </c>
      <c r="P2566" t="s">
        <v>825</v>
      </c>
      <c r="Q2566" t="s">
        <v>826</v>
      </c>
      <c r="R2566" s="2">
        <v>1811.04</v>
      </c>
      <c r="S2566" s="37">
        <f>Tabla1[[#This Row],[Valor total]]/'T.C.'!$B$2</f>
        <v>524.93913043478256</v>
      </c>
      <c r="T2566" t="s">
        <v>2</v>
      </c>
      <c r="U2566" t="s">
        <v>3</v>
      </c>
    </row>
    <row r="2567" spans="1:21" x14ac:dyDescent="0.25">
      <c r="A2567" t="s">
        <v>7</v>
      </c>
      <c r="B2567" t="str">
        <f>LEFT(Tabla1[[#This Row],[Organización compras]],2)</f>
        <v>CL</v>
      </c>
      <c r="C2567" t="s">
        <v>339</v>
      </c>
      <c r="D2567">
        <v>602</v>
      </c>
      <c r="E2567" t="str">
        <f>VLOOKUP(Tabla1[[#This Row],[Grupo de compras]],'Grupo compras'!$A$1:$B$115,2,FALSE)</f>
        <v>CL Ops Mall</v>
      </c>
      <c r="F2567" t="s">
        <v>137</v>
      </c>
      <c r="G2567" t="str">
        <f>LEFT(Tabla1[[#This Row],[Solicitud de pedido]],2)</f>
        <v>12</v>
      </c>
      <c r="H2567" t="s">
        <v>7119</v>
      </c>
      <c r="I2567" t="s">
        <v>88</v>
      </c>
      <c r="J2567" t="s">
        <v>7120</v>
      </c>
      <c r="K2567" t="s">
        <v>7121</v>
      </c>
      <c r="L2567" s="1">
        <v>46052</v>
      </c>
      <c r="M2567" t="s">
        <v>113</v>
      </c>
      <c r="N2567" t="s">
        <v>1</v>
      </c>
      <c r="O2567" t="s">
        <v>0</v>
      </c>
      <c r="P2567" t="s">
        <v>2366</v>
      </c>
      <c r="Q2567" t="s">
        <v>2367</v>
      </c>
      <c r="R2567" s="2">
        <v>486000</v>
      </c>
      <c r="S2567" s="37">
        <f>Tabla1[[#This Row],[Valor total]]/'T.C.'!$B$3</f>
        <v>524.87769053816169</v>
      </c>
      <c r="T2567" t="s">
        <v>6</v>
      </c>
      <c r="U2567" t="s">
        <v>3</v>
      </c>
    </row>
    <row r="2568" spans="1:21" x14ac:dyDescent="0.25">
      <c r="A2568" t="s">
        <v>16</v>
      </c>
      <c r="B2568" t="str">
        <f>LEFT(Tabla1[[#This Row],[Organización compras]],2)</f>
        <v>PE</v>
      </c>
      <c r="C2568" t="s">
        <v>681</v>
      </c>
      <c r="D2568">
        <v>802</v>
      </c>
      <c r="E2568" t="str">
        <f>VLOOKUP(Tabla1[[#This Row],[Grupo de compras]],'Grupo compras'!$A$1:$B$115,2,FALSE)</f>
        <v>PE Ops Mall</v>
      </c>
      <c r="F2568" t="s">
        <v>7122</v>
      </c>
      <c r="G2568" t="str">
        <f>LEFT(Tabla1[[#This Row],[Solicitud de pedido]],2)</f>
        <v>12</v>
      </c>
      <c r="H2568" t="s">
        <v>7123</v>
      </c>
      <c r="I2568" t="s">
        <v>88</v>
      </c>
      <c r="J2568" t="s">
        <v>7124</v>
      </c>
      <c r="K2568" t="s">
        <v>7125</v>
      </c>
      <c r="L2568" s="1">
        <v>46041</v>
      </c>
      <c r="M2568" t="s">
        <v>43</v>
      </c>
      <c r="N2568" t="s">
        <v>1</v>
      </c>
      <c r="O2568" t="s">
        <v>44</v>
      </c>
      <c r="P2568" t="s">
        <v>2596</v>
      </c>
      <c r="Q2568" t="s">
        <v>2597</v>
      </c>
      <c r="R2568" s="2">
        <v>1810</v>
      </c>
      <c r="S2568" s="37">
        <f>Tabla1[[#This Row],[Valor total]]/'T.C.'!$B$2</f>
        <v>524.63768115942025</v>
      </c>
      <c r="T2568" t="s">
        <v>2</v>
      </c>
      <c r="U2568" t="s">
        <v>3</v>
      </c>
    </row>
    <row r="2569" spans="1:21" x14ac:dyDescent="0.25">
      <c r="A2569" t="s">
        <v>16</v>
      </c>
      <c r="B2569" t="str">
        <f>LEFT(Tabla1[[#This Row],[Organización compras]],2)</f>
        <v>PE</v>
      </c>
      <c r="C2569" t="s">
        <v>681</v>
      </c>
      <c r="D2569">
        <v>802</v>
      </c>
      <c r="E2569" t="str">
        <f>VLOOKUP(Tabla1[[#This Row],[Grupo de compras]],'Grupo compras'!$A$1:$B$115,2,FALSE)</f>
        <v>PE Ops Mall</v>
      </c>
      <c r="F2569" t="s">
        <v>1789</v>
      </c>
      <c r="G2569" t="str">
        <f>LEFT(Tabla1[[#This Row],[Solicitud de pedido]],2)</f>
        <v>12</v>
      </c>
      <c r="H2569" t="s">
        <v>7126</v>
      </c>
      <c r="I2569" t="s">
        <v>88</v>
      </c>
      <c r="J2569" t="s">
        <v>7127</v>
      </c>
      <c r="K2569" t="s">
        <v>7128</v>
      </c>
      <c r="L2569" s="1">
        <v>46091</v>
      </c>
      <c r="M2569" t="s">
        <v>43</v>
      </c>
      <c r="N2569" t="s">
        <v>1</v>
      </c>
      <c r="O2569" t="s">
        <v>44</v>
      </c>
      <c r="P2569" t="s">
        <v>2710</v>
      </c>
      <c r="Q2569" t="s">
        <v>2711</v>
      </c>
      <c r="R2569" s="2">
        <v>1808.33</v>
      </c>
      <c r="S2569" s="37">
        <f>Tabla1[[#This Row],[Valor total]]/'T.C.'!$B$2</f>
        <v>524.15362318840573</v>
      </c>
      <c r="T2569" t="s">
        <v>2</v>
      </c>
      <c r="U2569" t="s">
        <v>3</v>
      </c>
    </row>
    <row r="2570" spans="1:21" x14ac:dyDescent="0.25">
      <c r="A2570" t="s">
        <v>696</v>
      </c>
      <c r="B2570" t="str">
        <f>LEFT(Tabla1[[#This Row],[Organización compras]],2)</f>
        <v>PE</v>
      </c>
      <c r="C2570" t="s">
        <v>681</v>
      </c>
      <c r="D2570">
        <v>804</v>
      </c>
      <c r="E2570" t="str">
        <f>VLOOKUP(Tabla1[[#This Row],[Grupo de compras]],'Grupo compras'!$A$1:$B$115,2,FALSE)</f>
        <v>PE Marketing Mall</v>
      </c>
      <c r="F2570" t="s">
        <v>2857</v>
      </c>
      <c r="H2570" t="s">
        <v>12884</v>
      </c>
      <c r="I2570" t="s">
        <v>88</v>
      </c>
      <c r="J2570" t="s">
        <v>12885</v>
      </c>
      <c r="K2570" t="s">
        <v>12886</v>
      </c>
      <c r="L2570" s="1">
        <v>46100</v>
      </c>
      <c r="M2570" t="s">
        <v>400</v>
      </c>
      <c r="N2570" t="s">
        <v>1</v>
      </c>
      <c r="O2570" t="s">
        <v>0</v>
      </c>
      <c r="P2570" t="s">
        <v>2596</v>
      </c>
      <c r="Q2570" t="s">
        <v>2597</v>
      </c>
      <c r="R2570" s="2">
        <v>1808</v>
      </c>
      <c r="S2570" s="37">
        <f>Tabla1[[#This Row],[Valor total]]/'T.C.'!$B$2</f>
        <v>524.05797101449275</v>
      </c>
      <c r="T2570" t="s">
        <v>2</v>
      </c>
      <c r="U2570" t="s">
        <v>3</v>
      </c>
    </row>
    <row r="2571" spans="1:21" x14ac:dyDescent="0.25">
      <c r="A2571" t="s">
        <v>19</v>
      </c>
      <c r="B2571" t="str">
        <f>LEFT(Tabla1[[#This Row],[Organización compras]],2)</f>
        <v>CL</v>
      </c>
      <c r="C2571" t="s">
        <v>339</v>
      </c>
      <c r="D2571">
        <v>602</v>
      </c>
      <c r="E2571" t="str">
        <f>VLOOKUP(Tabla1[[#This Row],[Grupo de compras]],'Grupo compras'!$A$1:$B$115,2,FALSE)</f>
        <v>CL Ops Mall</v>
      </c>
      <c r="F2571" t="s">
        <v>108</v>
      </c>
      <c r="G2571" t="str">
        <f>LEFT(Tabla1[[#This Row],[Solicitud de pedido]],2)</f>
        <v>12</v>
      </c>
      <c r="H2571" t="s">
        <v>7129</v>
      </c>
      <c r="I2571" t="s">
        <v>88</v>
      </c>
      <c r="J2571" t="s">
        <v>7130</v>
      </c>
      <c r="K2571" t="s">
        <v>7131</v>
      </c>
      <c r="L2571" s="1">
        <v>46061</v>
      </c>
      <c r="M2571" t="s">
        <v>82</v>
      </c>
      <c r="N2571" t="s">
        <v>1</v>
      </c>
      <c r="O2571" t="s">
        <v>0</v>
      </c>
      <c r="P2571" t="s">
        <v>5055</v>
      </c>
      <c r="Q2571" t="s">
        <v>5056</v>
      </c>
      <c r="R2571" s="2">
        <v>484764</v>
      </c>
      <c r="S2571" s="37">
        <f>Tabla1[[#This Row],[Valor total]]/'T.C.'!$B$3</f>
        <v>523.54281641160787</v>
      </c>
      <c r="T2571" t="s">
        <v>6</v>
      </c>
      <c r="U2571" t="s">
        <v>3</v>
      </c>
    </row>
    <row r="2572" spans="1:21" x14ac:dyDescent="0.25">
      <c r="A2572" t="s">
        <v>717</v>
      </c>
      <c r="B2572" t="str">
        <f>LEFT(Tabla1[[#This Row],[Organización compras]],2)</f>
        <v>PE</v>
      </c>
      <c r="C2572" t="s">
        <v>340</v>
      </c>
      <c r="D2572">
        <v>801</v>
      </c>
      <c r="E2572" t="str">
        <f>VLOOKUP(Tabla1[[#This Row],[Grupo de compras]],'Grupo compras'!$A$1:$B$115,2,FALSE)</f>
        <v>PE Center Manager</v>
      </c>
      <c r="F2572" t="s">
        <v>1233</v>
      </c>
      <c r="G2572" t="str">
        <f>LEFT(Tabla1[[#This Row],[Solicitud de pedido]],2)</f>
        <v>12</v>
      </c>
      <c r="H2572" t="s">
        <v>7132</v>
      </c>
      <c r="I2572" t="s">
        <v>88</v>
      </c>
      <c r="J2572" t="s">
        <v>7133</v>
      </c>
      <c r="K2572" t="s">
        <v>7134</v>
      </c>
      <c r="L2572" s="1">
        <v>46036</v>
      </c>
      <c r="M2572" t="s">
        <v>819</v>
      </c>
      <c r="N2572" t="s">
        <v>1</v>
      </c>
      <c r="O2572" t="s">
        <v>0</v>
      </c>
      <c r="P2572" t="s">
        <v>5247</v>
      </c>
      <c r="Q2572" t="s">
        <v>5248</v>
      </c>
      <c r="R2572" s="2">
        <v>1800</v>
      </c>
      <c r="S2572" s="37">
        <f>Tabla1[[#This Row],[Valor total]]/'T.C.'!$B$2</f>
        <v>521.73913043478262</v>
      </c>
      <c r="T2572" t="s">
        <v>2</v>
      </c>
      <c r="U2572" t="s">
        <v>3</v>
      </c>
    </row>
    <row r="2573" spans="1:21" x14ac:dyDescent="0.25">
      <c r="A2573" t="s">
        <v>696</v>
      </c>
      <c r="B2573" t="str">
        <f>LEFT(Tabla1[[#This Row],[Organización compras]],2)</f>
        <v>PE</v>
      </c>
      <c r="C2573" t="s">
        <v>681</v>
      </c>
      <c r="D2573">
        <v>804</v>
      </c>
      <c r="E2573" t="str">
        <f>VLOOKUP(Tabla1[[#This Row],[Grupo de compras]],'Grupo compras'!$A$1:$B$115,2,FALSE)</f>
        <v>PE Marketing Mall</v>
      </c>
      <c r="F2573" t="s">
        <v>2857</v>
      </c>
      <c r="G2573" t="str">
        <f>LEFT(Tabla1[[#This Row],[Solicitud de pedido]],2)</f>
        <v>12</v>
      </c>
      <c r="H2573" t="s">
        <v>7135</v>
      </c>
      <c r="I2573" t="s">
        <v>88</v>
      </c>
      <c r="J2573" t="s">
        <v>7136</v>
      </c>
      <c r="K2573" t="s">
        <v>7137</v>
      </c>
      <c r="L2573" s="1">
        <v>46056</v>
      </c>
      <c r="M2573" t="s">
        <v>400</v>
      </c>
      <c r="N2573" t="s">
        <v>1</v>
      </c>
      <c r="O2573" t="s">
        <v>0</v>
      </c>
      <c r="P2573" t="s">
        <v>4962</v>
      </c>
      <c r="Q2573" t="s">
        <v>4963</v>
      </c>
      <c r="R2573" s="2">
        <v>1800</v>
      </c>
      <c r="S2573" s="37">
        <f>Tabla1[[#This Row],[Valor total]]/'T.C.'!$B$2</f>
        <v>521.73913043478262</v>
      </c>
      <c r="T2573" t="s">
        <v>2</v>
      </c>
      <c r="U2573" t="s">
        <v>3</v>
      </c>
    </row>
    <row r="2574" spans="1:21" x14ac:dyDescent="0.25">
      <c r="A2574" t="s">
        <v>2453</v>
      </c>
      <c r="B2574" t="str">
        <f>LEFT(Tabla1[[#This Row],[Organización compras]],2)</f>
        <v>PE</v>
      </c>
      <c r="C2574" t="s">
        <v>681</v>
      </c>
      <c r="D2574">
        <v>804</v>
      </c>
      <c r="E2574" t="str">
        <f>VLOOKUP(Tabla1[[#This Row],[Grupo de compras]],'Grupo compras'!$A$1:$B$115,2,FALSE)</f>
        <v>PE Marketing Mall</v>
      </c>
      <c r="F2574" t="s">
        <v>2857</v>
      </c>
      <c r="G2574" t="str">
        <f>LEFT(Tabla1[[#This Row],[Solicitud de pedido]],2)</f>
        <v>12</v>
      </c>
      <c r="H2574" t="s">
        <v>7138</v>
      </c>
      <c r="I2574" t="s">
        <v>88</v>
      </c>
      <c r="J2574" t="s">
        <v>7139</v>
      </c>
      <c r="K2574" t="s">
        <v>7137</v>
      </c>
      <c r="L2574" s="1">
        <v>46056</v>
      </c>
      <c r="M2574" t="s">
        <v>400</v>
      </c>
      <c r="N2574" t="s">
        <v>1</v>
      </c>
      <c r="O2574" t="s">
        <v>0</v>
      </c>
      <c r="P2574" t="s">
        <v>4962</v>
      </c>
      <c r="Q2574" t="s">
        <v>4963</v>
      </c>
      <c r="R2574" s="2">
        <v>1800</v>
      </c>
      <c r="S2574" s="37">
        <f>Tabla1[[#This Row],[Valor total]]/'T.C.'!$B$2</f>
        <v>521.73913043478262</v>
      </c>
      <c r="T2574" t="s">
        <v>2</v>
      </c>
      <c r="U2574" t="s">
        <v>3</v>
      </c>
    </row>
    <row r="2575" spans="1:21" x14ac:dyDescent="0.25">
      <c r="A2575" t="s">
        <v>369</v>
      </c>
      <c r="B2575" t="str">
        <f>LEFT(Tabla1[[#This Row],[Organización compras]],2)</f>
        <v>PE</v>
      </c>
      <c r="C2575" t="s">
        <v>681</v>
      </c>
      <c r="D2575">
        <v>804</v>
      </c>
      <c r="E2575" t="str">
        <f>VLOOKUP(Tabla1[[#This Row],[Grupo de compras]],'Grupo compras'!$A$1:$B$115,2,FALSE)</f>
        <v>PE Marketing Mall</v>
      </c>
      <c r="F2575" t="s">
        <v>2454</v>
      </c>
      <c r="G2575" t="str">
        <f>LEFT(Tabla1[[#This Row],[Solicitud de pedido]],2)</f>
        <v>12</v>
      </c>
      <c r="H2575" t="s">
        <v>7140</v>
      </c>
      <c r="I2575" t="s">
        <v>88</v>
      </c>
      <c r="J2575" t="s">
        <v>7141</v>
      </c>
      <c r="K2575" t="s">
        <v>7142</v>
      </c>
      <c r="L2575" s="1">
        <v>46059</v>
      </c>
      <c r="M2575" t="s">
        <v>819</v>
      </c>
      <c r="N2575" t="s">
        <v>1</v>
      </c>
      <c r="O2575" t="s">
        <v>0</v>
      </c>
      <c r="P2575" t="s">
        <v>4285</v>
      </c>
      <c r="Q2575" t="s">
        <v>4286</v>
      </c>
      <c r="R2575" s="2">
        <v>1800</v>
      </c>
      <c r="S2575" s="37">
        <f>Tabla1[[#This Row],[Valor total]]/'T.C.'!$B$2</f>
        <v>521.73913043478262</v>
      </c>
      <c r="T2575" t="s">
        <v>2</v>
      </c>
      <c r="U2575" t="s">
        <v>3</v>
      </c>
    </row>
    <row r="2576" spans="1:21" x14ac:dyDescent="0.25">
      <c r="A2576" t="s">
        <v>369</v>
      </c>
      <c r="B2576" t="str">
        <f>LEFT(Tabla1[[#This Row],[Organización compras]],2)</f>
        <v>PE</v>
      </c>
      <c r="C2576" t="s">
        <v>681</v>
      </c>
      <c r="D2576">
        <v>802</v>
      </c>
      <c r="E2576" t="str">
        <f>VLOOKUP(Tabla1[[#This Row],[Grupo de compras]],'Grupo compras'!$A$1:$B$115,2,FALSE)</f>
        <v>PE Ops Mall</v>
      </c>
      <c r="F2576" t="s">
        <v>1109</v>
      </c>
      <c r="G2576" t="str">
        <f>LEFT(Tabla1[[#This Row],[Solicitud de pedido]],2)</f>
        <v>12</v>
      </c>
      <c r="H2576" t="s">
        <v>7143</v>
      </c>
      <c r="I2576" t="s">
        <v>88</v>
      </c>
      <c r="J2576" t="s">
        <v>7144</v>
      </c>
      <c r="K2576" t="s">
        <v>7145</v>
      </c>
      <c r="L2576" s="1">
        <v>46072</v>
      </c>
      <c r="M2576" t="s">
        <v>1113</v>
      </c>
      <c r="N2576" t="s">
        <v>1</v>
      </c>
      <c r="O2576" t="s">
        <v>1114</v>
      </c>
      <c r="P2576" t="s">
        <v>4896</v>
      </c>
      <c r="Q2576" t="s">
        <v>4897</v>
      </c>
      <c r="R2576" s="2">
        <v>1800</v>
      </c>
      <c r="S2576" s="37">
        <f>Tabla1[[#This Row],[Valor total]]/'T.C.'!$B$2</f>
        <v>521.73913043478262</v>
      </c>
      <c r="T2576" t="s">
        <v>2</v>
      </c>
      <c r="U2576" t="s">
        <v>3</v>
      </c>
    </row>
    <row r="2577" spans="1:21" x14ac:dyDescent="0.25">
      <c r="A2577" t="s">
        <v>2101</v>
      </c>
      <c r="B2577" t="str">
        <f>LEFT(Tabla1[[#This Row],[Organización compras]],2)</f>
        <v>PE</v>
      </c>
      <c r="C2577" t="s">
        <v>681</v>
      </c>
      <c r="D2577">
        <v>802</v>
      </c>
      <c r="E2577" t="str">
        <f>VLOOKUP(Tabla1[[#This Row],[Grupo de compras]],'Grupo compras'!$A$1:$B$115,2,FALSE)</f>
        <v>PE Ops Mall</v>
      </c>
      <c r="F2577" t="s">
        <v>2803</v>
      </c>
      <c r="G2577" t="str">
        <f>LEFT(Tabla1[[#This Row],[Solicitud de pedido]],2)</f>
        <v>12</v>
      </c>
      <c r="H2577" t="s">
        <v>7146</v>
      </c>
      <c r="I2577" t="s">
        <v>88</v>
      </c>
      <c r="J2577" t="s">
        <v>7147</v>
      </c>
      <c r="K2577" t="s">
        <v>7148</v>
      </c>
      <c r="L2577" s="1">
        <v>46080</v>
      </c>
      <c r="M2577" t="s">
        <v>2803</v>
      </c>
      <c r="N2577" t="s">
        <v>1</v>
      </c>
      <c r="O2577" t="s">
        <v>0</v>
      </c>
      <c r="P2577" t="s">
        <v>119</v>
      </c>
      <c r="Q2577" t="s">
        <v>120</v>
      </c>
      <c r="R2577" s="2">
        <v>1800</v>
      </c>
      <c r="S2577" s="37">
        <f>Tabla1[[#This Row],[Valor total]]/'T.C.'!$B$2</f>
        <v>521.73913043478262</v>
      </c>
      <c r="T2577" t="s">
        <v>2</v>
      </c>
      <c r="U2577" t="s">
        <v>3</v>
      </c>
    </row>
    <row r="2578" spans="1:21" x14ac:dyDescent="0.25">
      <c r="A2578" t="s">
        <v>373</v>
      </c>
      <c r="B2578" t="str">
        <f>LEFT(Tabla1[[#This Row],[Organización compras]],2)</f>
        <v>PE</v>
      </c>
      <c r="C2578" t="s">
        <v>340</v>
      </c>
      <c r="D2578">
        <v>813</v>
      </c>
      <c r="E2578" t="str">
        <f>VLOOKUP(Tabla1[[#This Row],[Grupo de compras]],'Grupo compras'!$A$1:$B$115,2,FALSE)</f>
        <v>PE Gcia Ops</v>
      </c>
      <c r="F2578" t="s">
        <v>6434</v>
      </c>
      <c r="G2578" t="str">
        <f>LEFT(Tabla1[[#This Row],[Solicitud de pedido]],2)</f>
        <v>12</v>
      </c>
      <c r="H2578" t="s">
        <v>7149</v>
      </c>
      <c r="I2578" t="s">
        <v>88</v>
      </c>
      <c r="J2578" t="s">
        <v>7150</v>
      </c>
      <c r="K2578" t="s">
        <v>7151</v>
      </c>
      <c r="L2578" s="1">
        <v>46080</v>
      </c>
      <c r="M2578" t="s">
        <v>6434</v>
      </c>
      <c r="N2578" t="s">
        <v>1</v>
      </c>
      <c r="O2578" t="s">
        <v>0</v>
      </c>
      <c r="P2578" t="s">
        <v>4346</v>
      </c>
      <c r="Q2578" t="s">
        <v>4347</v>
      </c>
      <c r="R2578" s="2">
        <v>1800</v>
      </c>
      <c r="S2578" s="37">
        <f>Tabla1[[#This Row],[Valor total]]/'T.C.'!$B$2</f>
        <v>521.73913043478262</v>
      </c>
      <c r="T2578" t="s">
        <v>2</v>
      </c>
      <c r="U2578" t="s">
        <v>3</v>
      </c>
    </row>
    <row r="2579" spans="1:21" x14ac:dyDescent="0.25">
      <c r="A2579" t="s">
        <v>1498</v>
      </c>
      <c r="B2579" t="str">
        <f>LEFT(Tabla1[[#This Row],[Organización compras]],2)</f>
        <v>PE</v>
      </c>
      <c r="C2579" t="s">
        <v>340</v>
      </c>
      <c r="D2579">
        <v>804</v>
      </c>
      <c r="E2579" t="str">
        <f>VLOOKUP(Tabla1[[#This Row],[Grupo de compras]],'Grupo compras'!$A$1:$B$115,2,FALSE)</f>
        <v>PE Marketing Mall</v>
      </c>
      <c r="F2579" t="s">
        <v>5225</v>
      </c>
      <c r="G2579" t="str">
        <f>LEFT(Tabla1[[#This Row],[Solicitud de pedido]],2)</f>
        <v>12</v>
      </c>
      <c r="H2579" t="s">
        <v>7152</v>
      </c>
      <c r="I2579" t="s">
        <v>88</v>
      </c>
      <c r="J2579" t="s">
        <v>7153</v>
      </c>
      <c r="K2579" t="s">
        <v>7154</v>
      </c>
      <c r="L2579" s="1">
        <v>46090</v>
      </c>
      <c r="M2579" t="s">
        <v>400</v>
      </c>
      <c r="N2579" t="s">
        <v>1</v>
      </c>
      <c r="O2579" t="s">
        <v>67</v>
      </c>
      <c r="P2579" t="s">
        <v>2596</v>
      </c>
      <c r="Q2579" t="s">
        <v>2597</v>
      </c>
      <c r="R2579" s="2">
        <v>1800</v>
      </c>
      <c r="S2579" s="37">
        <f>Tabla1[[#This Row],[Valor total]]/'T.C.'!$B$2</f>
        <v>521.73913043478262</v>
      </c>
      <c r="T2579" t="s">
        <v>2</v>
      </c>
      <c r="U2579" t="s">
        <v>3</v>
      </c>
    </row>
    <row r="2580" spans="1:21" x14ac:dyDescent="0.25">
      <c r="A2580" t="s">
        <v>2091</v>
      </c>
      <c r="B2580" t="str">
        <f>LEFT(Tabla1[[#This Row],[Organización compras]],2)</f>
        <v>PE</v>
      </c>
      <c r="C2580" t="s">
        <v>681</v>
      </c>
      <c r="D2580">
        <v>803</v>
      </c>
      <c r="E2580" t="str">
        <f>VLOOKUP(Tabla1[[#This Row],[Grupo de compras]],'Grupo compras'!$A$1:$B$115,2,FALSE)</f>
        <v>PE Ops Out/Strips</v>
      </c>
      <c r="F2580" t="s">
        <v>2857</v>
      </c>
      <c r="H2580" t="s">
        <v>12815</v>
      </c>
      <c r="I2580" t="s">
        <v>88</v>
      </c>
      <c r="J2580" t="s">
        <v>12816</v>
      </c>
      <c r="K2580" t="s">
        <v>8033</v>
      </c>
      <c r="L2580" s="1">
        <v>46099</v>
      </c>
      <c r="M2580" t="s">
        <v>2857</v>
      </c>
      <c r="N2580" t="s">
        <v>1</v>
      </c>
      <c r="O2580" t="s">
        <v>0</v>
      </c>
      <c r="P2580" t="s">
        <v>1237</v>
      </c>
      <c r="Q2580" t="s">
        <v>1238</v>
      </c>
      <c r="R2580" s="2">
        <v>1800</v>
      </c>
      <c r="S2580" s="37">
        <f>Tabla1[[#This Row],[Valor total]]/'T.C.'!$B$2</f>
        <v>521.73913043478262</v>
      </c>
      <c r="T2580" t="s">
        <v>2</v>
      </c>
      <c r="U2580" t="s">
        <v>3</v>
      </c>
    </row>
    <row r="2581" spans="1:21" x14ac:dyDescent="0.25">
      <c r="A2581" t="s">
        <v>50</v>
      </c>
      <c r="B2581" t="str">
        <f>LEFT(Tabla1[[#This Row],[Organización compras]],2)</f>
        <v>CL</v>
      </c>
      <c r="C2581" t="s">
        <v>339</v>
      </c>
      <c r="D2581">
        <v>604</v>
      </c>
      <c r="E2581" t="str">
        <f>VLOOKUP(Tabla1[[#This Row],[Grupo de compras]],'Grupo compras'!$A$1:$B$115,2,FALSE)</f>
        <v>CL Marketing Mall</v>
      </c>
      <c r="F2581" t="s">
        <v>60</v>
      </c>
      <c r="G2581" t="str">
        <f>LEFT(Tabla1[[#This Row],[Solicitud de pedido]],2)</f>
        <v>12</v>
      </c>
      <c r="H2581" t="s">
        <v>7155</v>
      </c>
      <c r="I2581" t="s">
        <v>88</v>
      </c>
      <c r="J2581" t="s">
        <v>7156</v>
      </c>
      <c r="K2581" t="s">
        <v>7157</v>
      </c>
      <c r="L2581" s="1">
        <v>46087</v>
      </c>
      <c r="M2581" t="s">
        <v>60</v>
      </c>
      <c r="N2581" t="s">
        <v>1</v>
      </c>
      <c r="O2581" t="s">
        <v>0</v>
      </c>
      <c r="P2581" t="s">
        <v>1388</v>
      </c>
      <c r="Q2581" t="s">
        <v>1389</v>
      </c>
      <c r="R2581" s="2">
        <v>483000</v>
      </c>
      <c r="S2581" s="37">
        <f>Tabla1[[#This Row],[Valor total]]/'T.C.'!$B$3</f>
        <v>521.63770479409891</v>
      </c>
      <c r="T2581" t="s">
        <v>6</v>
      </c>
      <c r="U2581" t="s">
        <v>3</v>
      </c>
    </row>
    <row r="2582" spans="1:21" x14ac:dyDescent="0.25">
      <c r="A2582" t="s">
        <v>38</v>
      </c>
      <c r="B2582" t="str">
        <f>LEFT(Tabla1[[#This Row],[Organización compras]],2)</f>
        <v>CL</v>
      </c>
      <c r="C2582" t="s">
        <v>339</v>
      </c>
      <c r="D2582">
        <v>603</v>
      </c>
      <c r="E2582" t="str">
        <f>VLOOKUP(Tabla1[[#This Row],[Grupo de compras]],'Grupo compras'!$A$1:$B$115,2,FALSE)</f>
        <v>CL Ops Out/Strip</v>
      </c>
      <c r="F2582" t="s">
        <v>39</v>
      </c>
      <c r="G2582" t="str">
        <f>LEFT(Tabla1[[#This Row],[Solicitud de pedido]],2)</f>
        <v>12</v>
      </c>
      <c r="H2582" t="s">
        <v>7158</v>
      </c>
      <c r="I2582" t="s">
        <v>88</v>
      </c>
      <c r="J2582" t="s">
        <v>7159</v>
      </c>
      <c r="K2582" t="s">
        <v>7160</v>
      </c>
      <c r="L2582" s="1">
        <v>46034</v>
      </c>
      <c r="M2582" t="s">
        <v>40</v>
      </c>
      <c r="N2582" t="s">
        <v>1</v>
      </c>
      <c r="O2582" t="s">
        <v>0</v>
      </c>
      <c r="P2582" t="s">
        <v>807</v>
      </c>
      <c r="Q2582" t="s">
        <v>808</v>
      </c>
      <c r="R2582" s="2">
        <v>482600</v>
      </c>
      <c r="S2582" s="37">
        <f>Tabla1[[#This Row],[Valor total]]/'T.C.'!$B$3</f>
        <v>521.20570669489052</v>
      </c>
      <c r="T2582" t="s">
        <v>6</v>
      </c>
      <c r="U2582" t="s">
        <v>3</v>
      </c>
    </row>
    <row r="2583" spans="1:21" x14ac:dyDescent="0.25">
      <c r="A2583" t="s">
        <v>4</v>
      </c>
      <c r="B2583" t="str">
        <f>LEFT(Tabla1[[#This Row],[Organización compras]],2)</f>
        <v>CL</v>
      </c>
      <c r="C2583" t="s">
        <v>339</v>
      </c>
      <c r="D2583">
        <v>602</v>
      </c>
      <c r="E2583" t="str">
        <f>VLOOKUP(Tabla1[[#This Row],[Grupo de compras]],'Grupo compras'!$A$1:$B$115,2,FALSE)</f>
        <v>CL Ops Mall</v>
      </c>
      <c r="F2583" t="s">
        <v>1068</v>
      </c>
      <c r="G2583" t="str">
        <f>LEFT(Tabla1[[#This Row],[Solicitud de pedido]],2)</f>
        <v>12</v>
      </c>
      <c r="H2583" t="s">
        <v>7161</v>
      </c>
      <c r="I2583" t="s">
        <v>88</v>
      </c>
      <c r="J2583" t="s">
        <v>7162</v>
      </c>
      <c r="K2583" t="s">
        <v>7163</v>
      </c>
      <c r="L2583" s="1">
        <v>46056</v>
      </c>
      <c r="M2583" t="s">
        <v>794</v>
      </c>
      <c r="N2583" t="s">
        <v>1</v>
      </c>
      <c r="O2583" t="s">
        <v>0</v>
      </c>
      <c r="P2583" t="s">
        <v>633</v>
      </c>
      <c r="Q2583" t="s">
        <v>634</v>
      </c>
      <c r="R2583" s="2">
        <v>12.5</v>
      </c>
      <c r="S2583" s="37">
        <f>Tabla1[[#This Row],[Valor total]]/'T.C.'!$B$4</f>
        <v>520.83333333333337</v>
      </c>
      <c r="T2583" t="s">
        <v>11</v>
      </c>
      <c r="U2583" t="s">
        <v>3</v>
      </c>
    </row>
    <row r="2584" spans="1:21" x14ac:dyDescent="0.25">
      <c r="A2584" t="s">
        <v>38</v>
      </c>
      <c r="B2584" t="str">
        <f>LEFT(Tabla1[[#This Row],[Organización compras]],2)</f>
        <v>CL</v>
      </c>
      <c r="C2584" t="s">
        <v>339</v>
      </c>
      <c r="D2584">
        <v>603</v>
      </c>
      <c r="E2584" t="str">
        <f>VLOOKUP(Tabla1[[#This Row],[Grupo de compras]],'Grupo compras'!$A$1:$B$115,2,FALSE)</f>
        <v>CL Ops Out/Strip</v>
      </c>
      <c r="F2584" t="s">
        <v>39</v>
      </c>
      <c r="G2584" t="str">
        <f>LEFT(Tabla1[[#This Row],[Solicitud de pedido]],2)</f>
        <v>12</v>
      </c>
      <c r="H2584" t="s">
        <v>7164</v>
      </c>
      <c r="I2584" t="s">
        <v>88</v>
      </c>
      <c r="J2584" t="s">
        <v>7165</v>
      </c>
      <c r="K2584" t="s">
        <v>7166</v>
      </c>
      <c r="L2584" s="1">
        <v>46072</v>
      </c>
      <c r="M2584" t="s">
        <v>40</v>
      </c>
      <c r="N2584" t="s">
        <v>1</v>
      </c>
      <c r="O2584" t="s">
        <v>0</v>
      </c>
      <c r="P2584" t="s">
        <v>41</v>
      </c>
      <c r="Q2584" t="s">
        <v>42</v>
      </c>
      <c r="R2584" s="2">
        <v>481996</v>
      </c>
      <c r="S2584" s="37">
        <f>Tabla1[[#This Row],[Valor total]]/'T.C.'!$B$3</f>
        <v>520.55338956508592</v>
      </c>
      <c r="T2584" t="s">
        <v>6</v>
      </c>
      <c r="U2584" t="s">
        <v>3</v>
      </c>
    </row>
    <row r="2585" spans="1:21" x14ac:dyDescent="0.25">
      <c r="A2585" t="s">
        <v>1239</v>
      </c>
      <c r="B2585" t="str">
        <f>LEFT(Tabla1[[#This Row],[Organización compras]],2)</f>
        <v>PE</v>
      </c>
      <c r="C2585" t="s">
        <v>340</v>
      </c>
      <c r="D2585">
        <v>802</v>
      </c>
      <c r="E2585" t="str">
        <f>VLOOKUP(Tabla1[[#This Row],[Grupo de compras]],'Grupo compras'!$A$1:$B$115,2,FALSE)</f>
        <v>PE Ops Mall</v>
      </c>
      <c r="F2585" t="s">
        <v>3220</v>
      </c>
      <c r="G2585" t="str">
        <f>LEFT(Tabla1[[#This Row],[Solicitud de pedido]],2)</f>
        <v>12</v>
      </c>
      <c r="H2585" t="s">
        <v>7167</v>
      </c>
      <c r="I2585" t="s">
        <v>88</v>
      </c>
      <c r="J2585" t="s">
        <v>7168</v>
      </c>
      <c r="K2585" t="s">
        <v>7169</v>
      </c>
      <c r="L2585" s="1">
        <v>46065</v>
      </c>
      <c r="M2585" t="s">
        <v>3220</v>
      </c>
      <c r="N2585" t="s">
        <v>1</v>
      </c>
      <c r="O2585" t="s">
        <v>0</v>
      </c>
      <c r="P2585" t="s">
        <v>3224</v>
      </c>
      <c r="Q2585" t="s">
        <v>3225</v>
      </c>
      <c r="R2585" s="2">
        <v>1793.53</v>
      </c>
      <c r="S2585" s="37">
        <f>Tabla1[[#This Row],[Valor total]]/'T.C.'!$B$2</f>
        <v>519.86376811594198</v>
      </c>
      <c r="T2585" t="s">
        <v>2</v>
      </c>
      <c r="U2585" t="s">
        <v>3</v>
      </c>
    </row>
    <row r="2586" spans="1:21" x14ac:dyDescent="0.25">
      <c r="A2586" t="s">
        <v>4</v>
      </c>
      <c r="B2586" t="str">
        <f>LEFT(Tabla1[[#This Row],[Organización compras]],2)</f>
        <v>CL</v>
      </c>
      <c r="C2586" t="s">
        <v>339</v>
      </c>
      <c r="D2586">
        <v>622</v>
      </c>
      <c r="E2586" t="str">
        <f>VLOOKUP(Tabla1[[#This Row],[Grupo de compras]],'Grupo compras'!$A$1:$B$115,2,FALSE)</f>
        <v>CL Arq Mall</v>
      </c>
      <c r="F2586" t="s">
        <v>4609</v>
      </c>
      <c r="G2586" t="str">
        <f>LEFT(Tabla1[[#This Row],[Solicitud de pedido]],2)</f>
        <v>14</v>
      </c>
      <c r="H2586" t="s">
        <v>7170</v>
      </c>
      <c r="I2586" t="s">
        <v>88</v>
      </c>
      <c r="J2586" t="s">
        <v>7171</v>
      </c>
      <c r="K2586" t="s">
        <v>7172</v>
      </c>
      <c r="L2586" s="1">
        <v>46055</v>
      </c>
      <c r="M2586" t="s">
        <v>15</v>
      </c>
      <c r="N2586" t="s">
        <v>46</v>
      </c>
      <c r="O2586" t="s">
        <v>0</v>
      </c>
      <c r="P2586" t="s">
        <v>470</v>
      </c>
      <c r="Q2586" t="s">
        <v>471</v>
      </c>
      <c r="R2586" s="2">
        <v>12.461</v>
      </c>
      <c r="S2586" s="37">
        <f>Tabla1[[#This Row],[Valor total]]/'T.C.'!$B$4</f>
        <v>519.20833333333337</v>
      </c>
      <c r="T2586" t="s">
        <v>11</v>
      </c>
      <c r="U2586" t="s">
        <v>3</v>
      </c>
    </row>
    <row r="2587" spans="1:21" x14ac:dyDescent="0.25">
      <c r="A2587" t="s">
        <v>4</v>
      </c>
      <c r="B2587" t="str">
        <f>LEFT(Tabla1[[#This Row],[Organización compras]],2)</f>
        <v>CL</v>
      </c>
      <c r="C2587" t="s">
        <v>339</v>
      </c>
      <c r="D2587">
        <v>622</v>
      </c>
      <c r="E2587" t="str">
        <f>VLOOKUP(Tabla1[[#This Row],[Grupo de compras]],'Grupo compras'!$A$1:$B$115,2,FALSE)</f>
        <v>CL Arq Mall</v>
      </c>
      <c r="F2587" t="s">
        <v>4609</v>
      </c>
      <c r="G2587" t="str">
        <f>LEFT(Tabla1[[#This Row],[Solicitud de pedido]],2)</f>
        <v>14</v>
      </c>
      <c r="H2587" t="s">
        <v>7170</v>
      </c>
      <c r="I2587" t="s">
        <v>89</v>
      </c>
      <c r="J2587" t="s">
        <v>7171</v>
      </c>
      <c r="K2587" t="s">
        <v>7173</v>
      </c>
      <c r="L2587" s="1">
        <v>46055</v>
      </c>
      <c r="M2587" t="s">
        <v>15</v>
      </c>
      <c r="N2587" t="s">
        <v>46</v>
      </c>
      <c r="O2587" t="s">
        <v>0</v>
      </c>
      <c r="P2587" t="s">
        <v>470</v>
      </c>
      <c r="Q2587" t="s">
        <v>471</v>
      </c>
      <c r="R2587" s="2">
        <v>12.461</v>
      </c>
      <c r="S2587" s="37">
        <f>Tabla1[[#This Row],[Valor total]]/'T.C.'!$B$4</f>
        <v>519.20833333333337</v>
      </c>
      <c r="T2587" t="s">
        <v>11</v>
      </c>
      <c r="U2587" t="s">
        <v>3</v>
      </c>
    </row>
    <row r="2588" spans="1:21" x14ac:dyDescent="0.25">
      <c r="A2588" t="s">
        <v>4</v>
      </c>
      <c r="B2588" t="str">
        <f>LEFT(Tabla1[[#This Row],[Organización compras]],2)</f>
        <v>CL</v>
      </c>
      <c r="C2588" t="s">
        <v>339</v>
      </c>
      <c r="D2588">
        <v>622</v>
      </c>
      <c r="E2588" t="str">
        <f>VLOOKUP(Tabla1[[#This Row],[Grupo de compras]],'Grupo compras'!$A$1:$B$115,2,FALSE)</f>
        <v>CL Arq Mall</v>
      </c>
      <c r="F2588" t="s">
        <v>4609</v>
      </c>
      <c r="G2588" t="str">
        <f>LEFT(Tabla1[[#This Row],[Solicitud de pedido]],2)</f>
        <v>14</v>
      </c>
      <c r="H2588" t="s">
        <v>7170</v>
      </c>
      <c r="I2588" t="s">
        <v>99</v>
      </c>
      <c r="J2588" t="s">
        <v>7171</v>
      </c>
      <c r="K2588" t="s">
        <v>7174</v>
      </c>
      <c r="L2588" s="1">
        <v>46055</v>
      </c>
      <c r="M2588" t="s">
        <v>15</v>
      </c>
      <c r="N2588" t="s">
        <v>46</v>
      </c>
      <c r="O2588" t="s">
        <v>0</v>
      </c>
      <c r="P2588" t="s">
        <v>470</v>
      </c>
      <c r="Q2588" t="s">
        <v>471</v>
      </c>
      <c r="R2588" s="2">
        <v>12.461</v>
      </c>
      <c r="S2588" s="37">
        <f>Tabla1[[#This Row],[Valor total]]/'T.C.'!$B$4</f>
        <v>519.20833333333337</v>
      </c>
      <c r="T2588" t="s">
        <v>11</v>
      </c>
      <c r="U2588" t="s">
        <v>3</v>
      </c>
    </row>
    <row r="2589" spans="1:21" x14ac:dyDescent="0.25">
      <c r="A2589" t="s">
        <v>4</v>
      </c>
      <c r="B2589" t="str">
        <f>LEFT(Tabla1[[#This Row],[Organización compras]],2)</f>
        <v>CL</v>
      </c>
      <c r="C2589" t="s">
        <v>339</v>
      </c>
      <c r="D2589">
        <v>622</v>
      </c>
      <c r="E2589" t="str">
        <f>VLOOKUP(Tabla1[[#This Row],[Grupo de compras]],'Grupo compras'!$A$1:$B$115,2,FALSE)</f>
        <v>CL Arq Mall</v>
      </c>
      <c r="F2589" t="s">
        <v>4609</v>
      </c>
      <c r="G2589" t="str">
        <f>LEFT(Tabla1[[#This Row],[Solicitud de pedido]],2)</f>
        <v>14</v>
      </c>
      <c r="H2589" t="s">
        <v>7170</v>
      </c>
      <c r="I2589" t="s">
        <v>100</v>
      </c>
      <c r="J2589" t="s">
        <v>7171</v>
      </c>
      <c r="K2589" t="s">
        <v>7175</v>
      </c>
      <c r="L2589" s="1">
        <v>46055</v>
      </c>
      <c r="M2589" t="s">
        <v>15</v>
      </c>
      <c r="N2589" t="s">
        <v>46</v>
      </c>
      <c r="O2589" t="s">
        <v>0</v>
      </c>
      <c r="P2589" t="s">
        <v>470</v>
      </c>
      <c r="Q2589" t="s">
        <v>471</v>
      </c>
      <c r="R2589" s="2">
        <v>12.461</v>
      </c>
      <c r="S2589" s="37">
        <f>Tabla1[[#This Row],[Valor total]]/'T.C.'!$B$4</f>
        <v>519.20833333333337</v>
      </c>
      <c r="T2589" t="s">
        <v>11</v>
      </c>
      <c r="U2589" t="s">
        <v>3</v>
      </c>
    </row>
    <row r="2590" spans="1:21" x14ac:dyDescent="0.25">
      <c r="A2590" t="s">
        <v>4</v>
      </c>
      <c r="B2590" t="str">
        <f>LEFT(Tabla1[[#This Row],[Organización compras]],2)</f>
        <v>CL</v>
      </c>
      <c r="C2590" t="s">
        <v>339</v>
      </c>
      <c r="D2590">
        <v>622</v>
      </c>
      <c r="E2590" t="str">
        <f>VLOOKUP(Tabla1[[#This Row],[Grupo de compras]],'Grupo compras'!$A$1:$B$115,2,FALSE)</f>
        <v>CL Arq Mall</v>
      </c>
      <c r="F2590" t="s">
        <v>4609</v>
      </c>
      <c r="G2590" t="str">
        <f>LEFT(Tabla1[[#This Row],[Solicitud de pedido]],2)</f>
        <v>14</v>
      </c>
      <c r="H2590" t="s">
        <v>7170</v>
      </c>
      <c r="I2590" t="s">
        <v>101</v>
      </c>
      <c r="J2590" t="s">
        <v>7171</v>
      </c>
      <c r="K2590" t="s">
        <v>7176</v>
      </c>
      <c r="L2590" s="1">
        <v>46055</v>
      </c>
      <c r="M2590" t="s">
        <v>15</v>
      </c>
      <c r="N2590" t="s">
        <v>46</v>
      </c>
      <c r="O2590" t="s">
        <v>0</v>
      </c>
      <c r="P2590" t="s">
        <v>470</v>
      </c>
      <c r="Q2590" t="s">
        <v>471</v>
      </c>
      <c r="R2590" s="2">
        <v>12.461</v>
      </c>
      <c r="S2590" s="37">
        <f>Tabla1[[#This Row],[Valor total]]/'T.C.'!$B$4</f>
        <v>519.20833333333337</v>
      </c>
      <c r="T2590" t="s">
        <v>11</v>
      </c>
      <c r="U2590" t="s">
        <v>3</v>
      </c>
    </row>
    <row r="2591" spans="1:21" x14ac:dyDescent="0.25">
      <c r="A2591" t="s">
        <v>4</v>
      </c>
      <c r="B2591" t="str">
        <f>LEFT(Tabla1[[#This Row],[Organización compras]],2)</f>
        <v>CL</v>
      </c>
      <c r="C2591" t="s">
        <v>339</v>
      </c>
      <c r="D2591">
        <v>622</v>
      </c>
      <c r="E2591" t="str">
        <f>VLOOKUP(Tabla1[[#This Row],[Grupo de compras]],'Grupo compras'!$A$1:$B$115,2,FALSE)</f>
        <v>CL Arq Mall</v>
      </c>
      <c r="F2591" t="s">
        <v>4609</v>
      </c>
      <c r="G2591" t="str">
        <f>LEFT(Tabla1[[#This Row],[Solicitud de pedido]],2)</f>
        <v>14</v>
      </c>
      <c r="H2591" t="s">
        <v>7170</v>
      </c>
      <c r="I2591" t="s">
        <v>102</v>
      </c>
      <c r="J2591" t="s">
        <v>7171</v>
      </c>
      <c r="K2591" t="s">
        <v>7177</v>
      </c>
      <c r="L2591" s="1">
        <v>46055</v>
      </c>
      <c r="M2591" t="s">
        <v>15</v>
      </c>
      <c r="N2591" t="s">
        <v>46</v>
      </c>
      <c r="O2591" t="s">
        <v>0</v>
      </c>
      <c r="P2591" t="s">
        <v>470</v>
      </c>
      <c r="Q2591" t="s">
        <v>471</v>
      </c>
      <c r="R2591" s="2">
        <v>12.461</v>
      </c>
      <c r="S2591" s="37">
        <f>Tabla1[[#This Row],[Valor total]]/'T.C.'!$B$4</f>
        <v>519.20833333333337</v>
      </c>
      <c r="T2591" t="s">
        <v>11</v>
      </c>
      <c r="U2591" t="s">
        <v>3</v>
      </c>
    </row>
    <row r="2592" spans="1:21" x14ac:dyDescent="0.25">
      <c r="A2592" t="s">
        <v>4</v>
      </c>
      <c r="B2592" t="str">
        <f>LEFT(Tabla1[[#This Row],[Organización compras]],2)</f>
        <v>CL</v>
      </c>
      <c r="C2592" t="s">
        <v>339</v>
      </c>
      <c r="D2592">
        <v>622</v>
      </c>
      <c r="E2592" t="str">
        <f>VLOOKUP(Tabla1[[#This Row],[Grupo de compras]],'Grupo compras'!$A$1:$B$115,2,FALSE)</f>
        <v>CL Arq Mall</v>
      </c>
      <c r="F2592" t="s">
        <v>4609</v>
      </c>
      <c r="G2592" t="str">
        <f>LEFT(Tabla1[[#This Row],[Solicitud de pedido]],2)</f>
        <v>14</v>
      </c>
      <c r="H2592" t="s">
        <v>7170</v>
      </c>
      <c r="I2592" t="s">
        <v>103</v>
      </c>
      <c r="J2592" t="s">
        <v>7171</v>
      </c>
      <c r="K2592" t="s">
        <v>7178</v>
      </c>
      <c r="L2592" s="1">
        <v>46055</v>
      </c>
      <c r="M2592" t="s">
        <v>15</v>
      </c>
      <c r="N2592" t="s">
        <v>46</v>
      </c>
      <c r="O2592" t="s">
        <v>0</v>
      </c>
      <c r="P2592" t="s">
        <v>470</v>
      </c>
      <c r="Q2592" t="s">
        <v>471</v>
      </c>
      <c r="R2592" s="2">
        <v>12.461</v>
      </c>
      <c r="S2592" s="37">
        <f>Tabla1[[#This Row],[Valor total]]/'T.C.'!$B$4</f>
        <v>519.20833333333337</v>
      </c>
      <c r="T2592" t="s">
        <v>11</v>
      </c>
      <c r="U2592" t="s">
        <v>3</v>
      </c>
    </row>
    <row r="2593" spans="1:21" x14ac:dyDescent="0.25">
      <c r="A2593" t="s">
        <v>4</v>
      </c>
      <c r="B2593" t="str">
        <f>LEFT(Tabla1[[#This Row],[Organización compras]],2)</f>
        <v>CL</v>
      </c>
      <c r="C2593" t="s">
        <v>339</v>
      </c>
      <c r="D2593">
        <v>622</v>
      </c>
      <c r="E2593" t="str">
        <f>VLOOKUP(Tabla1[[#This Row],[Grupo de compras]],'Grupo compras'!$A$1:$B$115,2,FALSE)</f>
        <v>CL Arq Mall</v>
      </c>
      <c r="F2593" t="s">
        <v>4609</v>
      </c>
      <c r="G2593" t="str">
        <f>LEFT(Tabla1[[#This Row],[Solicitud de pedido]],2)</f>
        <v>14</v>
      </c>
      <c r="H2593" t="s">
        <v>7170</v>
      </c>
      <c r="I2593" t="s">
        <v>104</v>
      </c>
      <c r="J2593" t="s">
        <v>7171</v>
      </c>
      <c r="K2593" t="s">
        <v>7179</v>
      </c>
      <c r="L2593" s="1">
        <v>46055</v>
      </c>
      <c r="M2593" t="s">
        <v>15</v>
      </c>
      <c r="N2593" t="s">
        <v>46</v>
      </c>
      <c r="O2593" t="s">
        <v>0</v>
      </c>
      <c r="P2593" t="s">
        <v>470</v>
      </c>
      <c r="Q2593" t="s">
        <v>471</v>
      </c>
      <c r="R2593" s="2">
        <v>12.461</v>
      </c>
      <c r="S2593" s="37">
        <f>Tabla1[[#This Row],[Valor total]]/'T.C.'!$B$4</f>
        <v>519.20833333333337</v>
      </c>
      <c r="T2593" t="s">
        <v>11</v>
      </c>
      <c r="U2593" t="s">
        <v>3</v>
      </c>
    </row>
    <row r="2594" spans="1:21" x14ac:dyDescent="0.25">
      <c r="A2594" t="s">
        <v>4</v>
      </c>
      <c r="B2594" t="str">
        <f>LEFT(Tabla1[[#This Row],[Organización compras]],2)</f>
        <v>CL</v>
      </c>
      <c r="C2594" t="s">
        <v>339</v>
      </c>
      <c r="D2594">
        <v>622</v>
      </c>
      <c r="E2594" t="str">
        <f>VLOOKUP(Tabla1[[#This Row],[Grupo de compras]],'Grupo compras'!$A$1:$B$115,2,FALSE)</f>
        <v>CL Arq Mall</v>
      </c>
      <c r="F2594" t="s">
        <v>4609</v>
      </c>
      <c r="G2594" t="str">
        <f>LEFT(Tabla1[[#This Row],[Solicitud de pedido]],2)</f>
        <v>14</v>
      </c>
      <c r="H2594" t="s">
        <v>7170</v>
      </c>
      <c r="I2594" t="s">
        <v>105</v>
      </c>
      <c r="J2594" t="s">
        <v>7171</v>
      </c>
      <c r="K2594" t="s">
        <v>7180</v>
      </c>
      <c r="L2594" s="1">
        <v>46055</v>
      </c>
      <c r="M2594" t="s">
        <v>15</v>
      </c>
      <c r="N2594" t="s">
        <v>46</v>
      </c>
      <c r="O2594" t="s">
        <v>0</v>
      </c>
      <c r="P2594" t="s">
        <v>470</v>
      </c>
      <c r="Q2594" t="s">
        <v>471</v>
      </c>
      <c r="R2594" s="2">
        <v>12.461</v>
      </c>
      <c r="S2594" s="37">
        <f>Tabla1[[#This Row],[Valor total]]/'T.C.'!$B$4</f>
        <v>519.20833333333337</v>
      </c>
      <c r="T2594" t="s">
        <v>11</v>
      </c>
      <c r="U2594" t="s">
        <v>3</v>
      </c>
    </row>
    <row r="2595" spans="1:21" x14ac:dyDescent="0.25">
      <c r="A2595" t="s">
        <v>4</v>
      </c>
      <c r="B2595" t="str">
        <f>LEFT(Tabla1[[#This Row],[Organización compras]],2)</f>
        <v>CL</v>
      </c>
      <c r="C2595" t="s">
        <v>339</v>
      </c>
      <c r="D2595">
        <v>622</v>
      </c>
      <c r="E2595" t="str">
        <f>VLOOKUP(Tabla1[[#This Row],[Grupo de compras]],'Grupo compras'!$A$1:$B$115,2,FALSE)</f>
        <v>CL Arq Mall</v>
      </c>
      <c r="F2595" t="s">
        <v>4609</v>
      </c>
      <c r="G2595" t="str">
        <f>LEFT(Tabla1[[#This Row],[Solicitud de pedido]],2)</f>
        <v>14</v>
      </c>
      <c r="H2595" t="s">
        <v>7170</v>
      </c>
      <c r="I2595" t="s">
        <v>106</v>
      </c>
      <c r="J2595" t="s">
        <v>7171</v>
      </c>
      <c r="K2595" t="s">
        <v>7181</v>
      </c>
      <c r="L2595" s="1">
        <v>46055</v>
      </c>
      <c r="M2595" t="s">
        <v>15</v>
      </c>
      <c r="N2595" t="s">
        <v>46</v>
      </c>
      <c r="O2595" t="s">
        <v>0</v>
      </c>
      <c r="P2595" t="s">
        <v>470</v>
      </c>
      <c r="Q2595" t="s">
        <v>471</v>
      </c>
      <c r="R2595" s="2">
        <v>12.461</v>
      </c>
      <c r="S2595" s="37">
        <f>Tabla1[[#This Row],[Valor total]]/'T.C.'!$B$4</f>
        <v>519.20833333333337</v>
      </c>
      <c r="T2595" t="s">
        <v>11</v>
      </c>
      <c r="U2595" t="s">
        <v>3</v>
      </c>
    </row>
    <row r="2596" spans="1:21" x14ac:dyDescent="0.25">
      <c r="A2596" t="s">
        <v>4</v>
      </c>
      <c r="B2596" t="str">
        <f>LEFT(Tabla1[[#This Row],[Organización compras]],2)</f>
        <v>CL</v>
      </c>
      <c r="C2596" t="s">
        <v>339</v>
      </c>
      <c r="D2596">
        <v>622</v>
      </c>
      <c r="E2596" t="str">
        <f>VLOOKUP(Tabla1[[#This Row],[Grupo de compras]],'Grupo compras'!$A$1:$B$115,2,FALSE)</f>
        <v>CL Arq Mall</v>
      </c>
      <c r="F2596" t="s">
        <v>4609</v>
      </c>
      <c r="G2596" t="str">
        <f>LEFT(Tabla1[[#This Row],[Solicitud de pedido]],2)</f>
        <v>14</v>
      </c>
      <c r="H2596" t="s">
        <v>7170</v>
      </c>
      <c r="I2596" t="s">
        <v>107</v>
      </c>
      <c r="J2596" t="s">
        <v>7171</v>
      </c>
      <c r="K2596" t="s">
        <v>7182</v>
      </c>
      <c r="L2596" s="1">
        <v>46055</v>
      </c>
      <c r="M2596" t="s">
        <v>15</v>
      </c>
      <c r="N2596" t="s">
        <v>46</v>
      </c>
      <c r="O2596" t="s">
        <v>0</v>
      </c>
      <c r="P2596" t="s">
        <v>470</v>
      </c>
      <c r="Q2596" t="s">
        <v>471</v>
      </c>
      <c r="R2596" s="2">
        <v>12.461</v>
      </c>
      <c r="S2596" s="37">
        <f>Tabla1[[#This Row],[Valor total]]/'T.C.'!$B$4</f>
        <v>519.20833333333337</v>
      </c>
      <c r="T2596" t="s">
        <v>11</v>
      </c>
      <c r="U2596" t="s">
        <v>3</v>
      </c>
    </row>
    <row r="2597" spans="1:21" x14ac:dyDescent="0.25">
      <c r="A2597" t="s">
        <v>4</v>
      </c>
      <c r="B2597" t="str">
        <f>LEFT(Tabla1[[#This Row],[Organización compras]],2)</f>
        <v>CL</v>
      </c>
      <c r="C2597" t="s">
        <v>339</v>
      </c>
      <c r="D2597">
        <v>622</v>
      </c>
      <c r="E2597" t="str">
        <f>VLOOKUP(Tabla1[[#This Row],[Grupo de compras]],'Grupo compras'!$A$1:$B$115,2,FALSE)</f>
        <v>CL Arq Mall</v>
      </c>
      <c r="F2597" t="s">
        <v>4609</v>
      </c>
      <c r="G2597" t="str">
        <f>LEFT(Tabla1[[#This Row],[Solicitud de pedido]],2)</f>
        <v>14</v>
      </c>
      <c r="H2597" t="s">
        <v>7170</v>
      </c>
      <c r="I2597" t="s">
        <v>1502</v>
      </c>
      <c r="J2597" t="s">
        <v>7171</v>
      </c>
      <c r="K2597" t="s">
        <v>7183</v>
      </c>
      <c r="L2597" s="1">
        <v>46055</v>
      </c>
      <c r="M2597" t="s">
        <v>15</v>
      </c>
      <c r="N2597" t="s">
        <v>46</v>
      </c>
      <c r="O2597" t="s">
        <v>0</v>
      </c>
      <c r="P2597" t="s">
        <v>470</v>
      </c>
      <c r="Q2597" t="s">
        <v>471</v>
      </c>
      <c r="R2597" s="2">
        <v>12.461</v>
      </c>
      <c r="S2597" s="37">
        <f>Tabla1[[#This Row],[Valor total]]/'T.C.'!$B$4</f>
        <v>519.20833333333337</v>
      </c>
      <c r="T2597" t="s">
        <v>11</v>
      </c>
      <c r="U2597" t="s">
        <v>3</v>
      </c>
    </row>
    <row r="2598" spans="1:21" x14ac:dyDescent="0.25">
      <c r="A2598" t="s">
        <v>17</v>
      </c>
      <c r="B2598" t="str">
        <f>LEFT(Tabla1[[#This Row],[Organización compras]],2)</f>
        <v>CO</v>
      </c>
      <c r="C2598" t="s">
        <v>338</v>
      </c>
      <c r="D2598">
        <v>711</v>
      </c>
      <c r="E2598" t="str">
        <f>VLOOKUP(Tabla1[[#This Row],[Grupo de compras]],'Grupo compras'!$A$1:$B$115,2,FALSE)</f>
        <v>CO A.Finanzas</v>
      </c>
      <c r="F2598" t="s">
        <v>4709</v>
      </c>
      <c r="G2598" t="str">
        <f>LEFT(Tabla1[[#This Row],[Solicitud de pedido]],2)</f>
        <v>12</v>
      </c>
      <c r="H2598" t="s">
        <v>7184</v>
      </c>
      <c r="I2598" t="s">
        <v>88</v>
      </c>
      <c r="J2598" t="s">
        <v>7185</v>
      </c>
      <c r="K2598" t="s">
        <v>7186</v>
      </c>
      <c r="L2598" s="1">
        <v>46069</v>
      </c>
      <c r="M2598" t="s">
        <v>4713</v>
      </c>
      <c r="N2598" t="s">
        <v>1</v>
      </c>
      <c r="O2598" t="s">
        <v>0</v>
      </c>
      <c r="P2598" t="s">
        <v>7187</v>
      </c>
      <c r="Q2598" t="s">
        <v>7188</v>
      </c>
      <c r="R2598" s="2">
        <v>1909100</v>
      </c>
      <c r="S2598" s="37">
        <f>Tabla1[[#This Row],[Valor total]]/'T.C.'!$B$5</f>
        <v>519.05927134312128</v>
      </c>
      <c r="T2598" t="s">
        <v>18</v>
      </c>
      <c r="U2598" t="s">
        <v>3</v>
      </c>
    </row>
    <row r="2599" spans="1:21" x14ac:dyDescent="0.25">
      <c r="A2599" t="s">
        <v>696</v>
      </c>
      <c r="B2599" t="str">
        <f>LEFT(Tabla1[[#This Row],[Organización compras]],2)</f>
        <v>PE</v>
      </c>
      <c r="C2599" t="s">
        <v>681</v>
      </c>
      <c r="D2599">
        <v>804</v>
      </c>
      <c r="E2599" t="str">
        <f>VLOOKUP(Tabla1[[#This Row],[Grupo de compras]],'Grupo compras'!$A$1:$B$115,2,FALSE)</f>
        <v>PE Marketing Mall</v>
      </c>
      <c r="F2599" t="s">
        <v>2857</v>
      </c>
      <c r="G2599" t="str">
        <f>LEFT(Tabla1[[#This Row],[Solicitud de pedido]],2)</f>
        <v>12</v>
      </c>
      <c r="H2599" t="s">
        <v>7189</v>
      </c>
      <c r="I2599" t="s">
        <v>88</v>
      </c>
      <c r="J2599" t="s">
        <v>7190</v>
      </c>
      <c r="K2599" t="s">
        <v>7191</v>
      </c>
      <c r="L2599" s="1">
        <v>46085</v>
      </c>
      <c r="M2599" t="s">
        <v>400</v>
      </c>
      <c r="N2599" t="s">
        <v>1</v>
      </c>
      <c r="O2599" t="s">
        <v>67</v>
      </c>
      <c r="P2599" t="s">
        <v>2596</v>
      </c>
      <c r="Q2599" t="s">
        <v>2597</v>
      </c>
      <c r="R2599" s="2">
        <v>1790</v>
      </c>
      <c r="S2599" s="37">
        <f>Tabla1[[#This Row],[Valor total]]/'T.C.'!$B$2</f>
        <v>518.84057971014488</v>
      </c>
      <c r="T2599" t="s">
        <v>2</v>
      </c>
      <c r="U2599" t="s">
        <v>3</v>
      </c>
    </row>
    <row r="2600" spans="1:21" x14ac:dyDescent="0.25">
      <c r="A2600" t="s">
        <v>380</v>
      </c>
      <c r="B2600" t="str">
        <f>LEFT(Tabla1[[#This Row],[Organización compras]],2)</f>
        <v>PE</v>
      </c>
      <c r="C2600" t="s">
        <v>340</v>
      </c>
      <c r="D2600">
        <v>802</v>
      </c>
      <c r="E2600" t="str">
        <f>VLOOKUP(Tabla1[[#This Row],[Grupo de compras]],'Grupo compras'!$A$1:$B$115,2,FALSE)</f>
        <v>PE Ops Mall</v>
      </c>
      <c r="F2600" t="s">
        <v>4224</v>
      </c>
      <c r="G2600" t="str">
        <f>LEFT(Tabla1[[#This Row],[Solicitud de pedido]],2)</f>
        <v>12</v>
      </c>
      <c r="H2600" t="s">
        <v>7192</v>
      </c>
      <c r="I2600" t="s">
        <v>88</v>
      </c>
      <c r="J2600" t="s">
        <v>7193</v>
      </c>
      <c r="K2600" t="s">
        <v>7194</v>
      </c>
      <c r="L2600" s="1">
        <v>46037</v>
      </c>
      <c r="M2600" t="s">
        <v>1340</v>
      </c>
      <c r="N2600" t="s">
        <v>1</v>
      </c>
      <c r="O2600" t="s">
        <v>0</v>
      </c>
      <c r="P2600" t="s">
        <v>1011</v>
      </c>
      <c r="Q2600" t="s">
        <v>1012</v>
      </c>
      <c r="R2600" s="2">
        <v>1788.96</v>
      </c>
      <c r="S2600" s="37">
        <f>Tabla1[[#This Row],[Valor total]]/'T.C.'!$B$2</f>
        <v>518.53913043478258</v>
      </c>
      <c r="T2600" t="s">
        <v>2</v>
      </c>
      <c r="U2600" t="s">
        <v>3</v>
      </c>
    </row>
    <row r="2601" spans="1:21" x14ac:dyDescent="0.25">
      <c r="A2601" t="s">
        <v>7</v>
      </c>
      <c r="B2601" t="str">
        <f>LEFT(Tabla1[[#This Row],[Organización compras]],2)</f>
        <v>CL</v>
      </c>
      <c r="C2601" t="s">
        <v>339</v>
      </c>
      <c r="D2601">
        <v>604</v>
      </c>
      <c r="E2601" t="str">
        <f>VLOOKUP(Tabla1[[#This Row],[Grupo de compras]],'Grupo compras'!$A$1:$B$115,2,FALSE)</f>
        <v>CL Marketing Mall</v>
      </c>
      <c r="F2601" t="s">
        <v>3619</v>
      </c>
      <c r="G2601" t="str">
        <f>LEFT(Tabla1[[#This Row],[Solicitud de pedido]],2)</f>
        <v>12</v>
      </c>
      <c r="H2601" t="s">
        <v>7195</v>
      </c>
      <c r="I2601" t="s">
        <v>88</v>
      </c>
      <c r="J2601" t="s">
        <v>7196</v>
      </c>
      <c r="K2601" t="s">
        <v>7197</v>
      </c>
      <c r="L2601" s="1">
        <v>46056</v>
      </c>
      <c r="M2601" t="s">
        <v>3623</v>
      </c>
      <c r="N2601" t="s">
        <v>1</v>
      </c>
      <c r="O2601" t="s">
        <v>0</v>
      </c>
      <c r="P2601" t="s">
        <v>1388</v>
      </c>
      <c r="Q2601" t="s">
        <v>1389</v>
      </c>
      <c r="R2601" s="2">
        <v>480000</v>
      </c>
      <c r="S2601" s="37">
        <f>Tabla1[[#This Row],[Valor total]]/'T.C.'!$B$3</f>
        <v>518.39771905003624</v>
      </c>
      <c r="T2601" t="s">
        <v>6</v>
      </c>
      <c r="U2601" t="s">
        <v>3</v>
      </c>
    </row>
    <row r="2602" spans="1:21" x14ac:dyDescent="0.25">
      <c r="A2602" t="s">
        <v>24</v>
      </c>
      <c r="B2602" t="str">
        <f>LEFT(Tabla1[[#This Row],[Organización compras]],2)</f>
        <v>CL</v>
      </c>
      <c r="C2602" t="s">
        <v>339</v>
      </c>
      <c r="D2602">
        <v>602</v>
      </c>
      <c r="E2602" t="str">
        <f>VLOOKUP(Tabla1[[#This Row],[Grupo de compras]],'Grupo compras'!$A$1:$B$115,2,FALSE)</f>
        <v>CL Ops Mall</v>
      </c>
      <c r="F2602" t="s">
        <v>724</v>
      </c>
      <c r="G2602" t="str">
        <f>LEFT(Tabla1[[#This Row],[Solicitud de pedido]],2)</f>
        <v>12</v>
      </c>
      <c r="H2602" t="s">
        <v>7198</v>
      </c>
      <c r="I2602" t="s">
        <v>88</v>
      </c>
      <c r="J2602" t="s">
        <v>7199</v>
      </c>
      <c r="K2602" t="s">
        <v>7200</v>
      </c>
      <c r="L2602" s="1">
        <v>46077</v>
      </c>
      <c r="M2602" t="s">
        <v>728</v>
      </c>
      <c r="N2602" t="s">
        <v>1</v>
      </c>
      <c r="O2602" t="s">
        <v>0</v>
      </c>
      <c r="P2602" t="s">
        <v>6063</v>
      </c>
      <c r="Q2602" t="s">
        <v>6064</v>
      </c>
      <c r="R2602" s="2">
        <v>480000</v>
      </c>
      <c r="S2602" s="37">
        <f>Tabla1[[#This Row],[Valor total]]/'T.C.'!$B$3</f>
        <v>518.39771905003624</v>
      </c>
      <c r="T2602" t="s">
        <v>6</v>
      </c>
      <c r="U2602" t="s">
        <v>3</v>
      </c>
    </row>
    <row r="2603" spans="1:21" x14ac:dyDescent="0.25">
      <c r="A2603" t="s">
        <v>7</v>
      </c>
      <c r="B2603" t="str">
        <f>LEFT(Tabla1[[#This Row],[Organización compras]],2)</f>
        <v>CL</v>
      </c>
      <c r="C2603" t="s">
        <v>339</v>
      </c>
      <c r="D2603">
        <v>914</v>
      </c>
      <c r="E2603" t="str">
        <f>VLOOKUP(Tabla1[[#This Row],[Grupo de compras]],'Grupo compras'!$A$1:$B$115,2,FALSE)</f>
        <v>Corp Explo. TI</v>
      </c>
      <c r="F2603" t="s">
        <v>8</v>
      </c>
      <c r="G2603" t="str">
        <f>LEFT(Tabla1[[#This Row],[Solicitud de pedido]],2)</f>
        <v>12</v>
      </c>
      <c r="H2603" t="s">
        <v>7201</v>
      </c>
      <c r="I2603" t="s">
        <v>88</v>
      </c>
      <c r="J2603" t="s">
        <v>7202</v>
      </c>
      <c r="K2603" t="s">
        <v>7203</v>
      </c>
      <c r="L2603" s="1">
        <v>46027</v>
      </c>
      <c r="M2603" t="s">
        <v>8</v>
      </c>
      <c r="N2603" t="s">
        <v>1</v>
      </c>
      <c r="O2603" t="s">
        <v>5</v>
      </c>
      <c r="P2603" t="s">
        <v>4008</v>
      </c>
      <c r="Q2603" t="s">
        <v>4009</v>
      </c>
      <c r="R2603" s="2">
        <v>479244</v>
      </c>
      <c r="S2603" s="37">
        <f>Tabla1[[#This Row],[Valor total]]/'T.C.'!$B$3</f>
        <v>517.5812426425324</v>
      </c>
      <c r="T2603" t="s">
        <v>6</v>
      </c>
      <c r="U2603" t="s">
        <v>3</v>
      </c>
    </row>
    <row r="2604" spans="1:21" x14ac:dyDescent="0.25">
      <c r="A2604" t="s">
        <v>96</v>
      </c>
      <c r="B2604" t="str">
        <f>LEFT(Tabla1[[#This Row],[Organización compras]],2)</f>
        <v>CL</v>
      </c>
      <c r="C2604" t="s">
        <v>339</v>
      </c>
      <c r="D2604">
        <v>602</v>
      </c>
      <c r="E2604" t="str">
        <f>VLOOKUP(Tabla1[[#This Row],[Grupo de compras]],'Grupo compras'!$A$1:$B$115,2,FALSE)</f>
        <v>CL Ops Mall</v>
      </c>
      <c r="F2604" t="s">
        <v>2799</v>
      </c>
      <c r="G2604" t="str">
        <f>LEFT(Tabla1[[#This Row],[Solicitud de pedido]],2)</f>
        <v>12</v>
      </c>
      <c r="H2604" t="s">
        <v>7204</v>
      </c>
      <c r="I2604" t="s">
        <v>88</v>
      </c>
      <c r="J2604" t="s">
        <v>7205</v>
      </c>
      <c r="K2604" t="s">
        <v>7206</v>
      </c>
      <c r="L2604" s="1">
        <v>46037</v>
      </c>
      <c r="M2604" t="s">
        <v>82</v>
      </c>
      <c r="N2604" t="s">
        <v>1</v>
      </c>
      <c r="O2604" t="s">
        <v>0</v>
      </c>
      <c r="P2604" t="s">
        <v>109</v>
      </c>
      <c r="Q2604" t="s">
        <v>110</v>
      </c>
      <c r="R2604" s="2">
        <v>478959</v>
      </c>
      <c r="S2604" s="37">
        <f>Tabla1[[#This Row],[Valor total]]/'T.C.'!$B$3</f>
        <v>517.27344399684648</v>
      </c>
      <c r="T2604" t="s">
        <v>6</v>
      </c>
      <c r="U2604" t="s">
        <v>3</v>
      </c>
    </row>
    <row r="2605" spans="1:21" x14ac:dyDescent="0.25">
      <c r="A2605" t="s">
        <v>24</v>
      </c>
      <c r="B2605" t="str">
        <f>LEFT(Tabla1[[#This Row],[Organización compras]],2)</f>
        <v>CL</v>
      </c>
      <c r="C2605" t="s">
        <v>339</v>
      </c>
      <c r="D2605">
        <v>602</v>
      </c>
      <c r="E2605" t="str">
        <f>VLOOKUP(Tabla1[[#This Row],[Grupo de compras]],'Grupo compras'!$A$1:$B$115,2,FALSE)</f>
        <v>CL Ops Mall</v>
      </c>
      <c r="F2605" t="s">
        <v>724</v>
      </c>
      <c r="H2605" t="s">
        <v>11803</v>
      </c>
      <c r="I2605" t="s">
        <v>88</v>
      </c>
      <c r="J2605" t="s">
        <v>11804</v>
      </c>
      <c r="K2605" t="s">
        <v>11805</v>
      </c>
      <c r="L2605" s="1">
        <v>46093</v>
      </c>
      <c r="M2605" t="s">
        <v>728</v>
      </c>
      <c r="N2605" t="s">
        <v>1</v>
      </c>
      <c r="O2605" t="s">
        <v>0</v>
      </c>
      <c r="P2605" t="s">
        <v>2440</v>
      </c>
      <c r="Q2605" t="s">
        <v>2441</v>
      </c>
      <c r="R2605" s="2">
        <v>478661</v>
      </c>
      <c r="S2605" s="37">
        <f>Tabla1[[#This Row],[Valor total]]/'T.C.'!$B$3</f>
        <v>516.95160541293626</v>
      </c>
      <c r="T2605" t="s">
        <v>6</v>
      </c>
      <c r="U2605" t="s">
        <v>3</v>
      </c>
    </row>
    <row r="2606" spans="1:21" x14ac:dyDescent="0.25">
      <c r="A2606" t="s">
        <v>377</v>
      </c>
      <c r="B2606" t="str">
        <f>LEFT(Tabla1[[#This Row],[Organización compras]],2)</f>
        <v>PE</v>
      </c>
      <c r="C2606" t="s">
        <v>340</v>
      </c>
      <c r="D2606">
        <v>802</v>
      </c>
      <c r="E2606" t="str">
        <f>VLOOKUP(Tabla1[[#This Row],[Grupo de compras]],'Grupo compras'!$A$1:$B$115,2,FALSE)</f>
        <v>PE Ops Mall</v>
      </c>
      <c r="F2606" t="s">
        <v>4544</v>
      </c>
      <c r="G2606" t="str">
        <f>LEFT(Tabla1[[#This Row],[Solicitud de pedido]],2)</f>
        <v>12</v>
      </c>
      <c r="H2606" t="s">
        <v>7207</v>
      </c>
      <c r="I2606" t="s">
        <v>88</v>
      </c>
      <c r="J2606" t="s">
        <v>7208</v>
      </c>
      <c r="K2606" t="s">
        <v>7209</v>
      </c>
      <c r="L2606" s="1">
        <v>46076</v>
      </c>
      <c r="M2606" t="s">
        <v>1340</v>
      </c>
      <c r="N2606" t="s">
        <v>1</v>
      </c>
      <c r="O2606" t="s">
        <v>0</v>
      </c>
      <c r="P2606" t="s">
        <v>5842</v>
      </c>
      <c r="Q2606" t="s">
        <v>5843</v>
      </c>
      <c r="R2606" s="2">
        <v>1780</v>
      </c>
      <c r="S2606" s="37">
        <f>Tabla1[[#This Row],[Valor total]]/'T.C.'!$B$2</f>
        <v>515.94202898550725</v>
      </c>
      <c r="T2606" t="s">
        <v>2</v>
      </c>
      <c r="U2606" t="s">
        <v>3</v>
      </c>
    </row>
    <row r="2607" spans="1:21" x14ac:dyDescent="0.25">
      <c r="A2607" t="s">
        <v>12</v>
      </c>
      <c r="B2607" t="str">
        <f>LEFT(Tabla1[[#This Row],[Organización compras]],2)</f>
        <v>PE</v>
      </c>
      <c r="C2607" t="s">
        <v>340</v>
      </c>
      <c r="D2607">
        <v>804</v>
      </c>
      <c r="E2607" t="str">
        <f>VLOOKUP(Tabla1[[#This Row],[Grupo de compras]],'Grupo compras'!$A$1:$B$115,2,FALSE)</f>
        <v>PE Marketing Mall</v>
      </c>
      <c r="F2607" t="s">
        <v>1158</v>
      </c>
      <c r="G2607" t="str">
        <f>LEFT(Tabla1[[#This Row],[Solicitud de pedido]],2)</f>
        <v>12</v>
      </c>
      <c r="H2607" t="s">
        <v>7210</v>
      </c>
      <c r="I2607" t="s">
        <v>88</v>
      </c>
      <c r="J2607" t="s">
        <v>7211</v>
      </c>
      <c r="K2607" t="s">
        <v>7212</v>
      </c>
      <c r="L2607" s="1">
        <v>46079</v>
      </c>
      <c r="M2607" t="s">
        <v>1158</v>
      </c>
      <c r="N2607" t="s">
        <v>1</v>
      </c>
      <c r="O2607" t="s">
        <v>0</v>
      </c>
      <c r="P2607" t="s">
        <v>5803</v>
      </c>
      <c r="Q2607" t="s">
        <v>5804</v>
      </c>
      <c r="R2607" s="2">
        <v>1776</v>
      </c>
      <c r="S2607" s="37">
        <f>Tabla1[[#This Row],[Valor total]]/'T.C.'!$B$2</f>
        <v>514.78260869565213</v>
      </c>
      <c r="T2607" t="s">
        <v>2</v>
      </c>
      <c r="U2607" t="s">
        <v>3</v>
      </c>
    </row>
    <row r="2608" spans="1:21" x14ac:dyDescent="0.25">
      <c r="A2608" t="s">
        <v>2453</v>
      </c>
      <c r="B2608" t="str">
        <f>LEFT(Tabla1[[#This Row],[Organización compras]],2)</f>
        <v>PE</v>
      </c>
      <c r="C2608" t="s">
        <v>681</v>
      </c>
      <c r="D2608">
        <v>804</v>
      </c>
      <c r="E2608" t="str">
        <f>VLOOKUP(Tabla1[[#This Row],[Grupo de compras]],'Grupo compras'!$A$1:$B$115,2,FALSE)</f>
        <v>PE Marketing Mall</v>
      </c>
      <c r="F2608" t="s">
        <v>2857</v>
      </c>
      <c r="H2608" t="s">
        <v>12932</v>
      </c>
      <c r="I2608" t="s">
        <v>88</v>
      </c>
      <c r="J2608" t="s">
        <v>12933</v>
      </c>
      <c r="K2608" t="s">
        <v>12934</v>
      </c>
      <c r="L2608" s="1">
        <v>46100</v>
      </c>
      <c r="M2608" t="s">
        <v>400</v>
      </c>
      <c r="N2608" t="s">
        <v>1</v>
      </c>
      <c r="O2608" t="s">
        <v>0</v>
      </c>
      <c r="P2608" t="s">
        <v>4285</v>
      </c>
      <c r="Q2608" t="s">
        <v>4286</v>
      </c>
      <c r="R2608" s="2">
        <v>1775</v>
      </c>
      <c r="S2608" s="37">
        <f>Tabla1[[#This Row],[Valor total]]/'T.C.'!$B$2</f>
        <v>514.49275362318838</v>
      </c>
      <c r="T2608" t="s">
        <v>2</v>
      </c>
      <c r="U2608" t="s">
        <v>3</v>
      </c>
    </row>
    <row r="2609" spans="1:21" x14ac:dyDescent="0.25">
      <c r="A2609" t="s">
        <v>7</v>
      </c>
      <c r="B2609" t="str">
        <f>LEFT(Tabla1[[#This Row],[Organización compras]],2)</f>
        <v>CL</v>
      </c>
      <c r="C2609" t="s">
        <v>339</v>
      </c>
      <c r="D2609">
        <v>602</v>
      </c>
      <c r="E2609" t="str">
        <f>VLOOKUP(Tabla1[[#This Row],[Grupo de compras]],'Grupo compras'!$A$1:$B$115,2,FALSE)</f>
        <v>CL Ops Mall</v>
      </c>
      <c r="F2609" t="s">
        <v>84</v>
      </c>
      <c r="G2609" t="str">
        <f>LEFT(Tabla1[[#This Row],[Solicitud de pedido]],2)</f>
        <v>12</v>
      </c>
      <c r="H2609" t="s">
        <v>7213</v>
      </c>
      <c r="I2609" t="s">
        <v>88</v>
      </c>
      <c r="J2609" t="s">
        <v>7214</v>
      </c>
      <c r="K2609" t="s">
        <v>7215</v>
      </c>
      <c r="L2609" s="1">
        <v>46052</v>
      </c>
      <c r="M2609" t="s">
        <v>113</v>
      </c>
      <c r="N2609" t="s">
        <v>1</v>
      </c>
      <c r="O2609" t="s">
        <v>0</v>
      </c>
      <c r="P2609" t="s">
        <v>2366</v>
      </c>
      <c r="Q2609" t="s">
        <v>2367</v>
      </c>
      <c r="R2609" s="2">
        <v>475200</v>
      </c>
      <c r="S2609" s="37">
        <f>Tabla1[[#This Row],[Valor total]]/'T.C.'!$B$3</f>
        <v>513.21374185953584</v>
      </c>
      <c r="T2609" t="s">
        <v>6</v>
      </c>
      <c r="U2609" t="s">
        <v>3</v>
      </c>
    </row>
    <row r="2610" spans="1:21" x14ac:dyDescent="0.25">
      <c r="A2610" t="s">
        <v>16</v>
      </c>
      <c r="B2610" t="str">
        <f>LEFT(Tabla1[[#This Row],[Organización compras]],2)</f>
        <v>PE</v>
      </c>
      <c r="C2610" t="s">
        <v>681</v>
      </c>
      <c r="D2610">
        <v>802</v>
      </c>
      <c r="E2610" t="str">
        <f>VLOOKUP(Tabla1[[#This Row],[Grupo de compras]],'Grupo compras'!$A$1:$B$115,2,FALSE)</f>
        <v>PE Ops Mall</v>
      </c>
      <c r="F2610" t="s">
        <v>1789</v>
      </c>
      <c r="G2610" t="str">
        <f>LEFT(Tabla1[[#This Row],[Solicitud de pedido]],2)</f>
        <v>12</v>
      </c>
      <c r="H2610" t="s">
        <v>7216</v>
      </c>
      <c r="I2610" t="s">
        <v>88</v>
      </c>
      <c r="J2610" t="s">
        <v>7217</v>
      </c>
      <c r="K2610" t="s">
        <v>7218</v>
      </c>
      <c r="L2610" s="1">
        <v>46031</v>
      </c>
      <c r="M2610" t="s">
        <v>43</v>
      </c>
      <c r="N2610" t="s">
        <v>1</v>
      </c>
      <c r="O2610" t="s">
        <v>44</v>
      </c>
      <c r="P2610" t="s">
        <v>6109</v>
      </c>
      <c r="Q2610" t="s">
        <v>6110</v>
      </c>
      <c r="R2610" s="2">
        <v>1770</v>
      </c>
      <c r="S2610" s="37">
        <f>Tabla1[[#This Row],[Valor total]]/'T.C.'!$B$2</f>
        <v>513.04347826086951</v>
      </c>
      <c r="T2610" t="s">
        <v>2</v>
      </c>
      <c r="U2610" t="s">
        <v>3</v>
      </c>
    </row>
    <row r="2611" spans="1:21" x14ac:dyDescent="0.25">
      <c r="A2611" t="s">
        <v>717</v>
      </c>
      <c r="B2611" t="str">
        <f>LEFT(Tabla1[[#This Row],[Organización compras]],2)</f>
        <v>PE</v>
      </c>
      <c r="C2611" t="s">
        <v>340</v>
      </c>
      <c r="D2611">
        <v>801</v>
      </c>
      <c r="E2611" t="str">
        <f>VLOOKUP(Tabla1[[#This Row],[Grupo de compras]],'Grupo compras'!$A$1:$B$115,2,FALSE)</f>
        <v>PE Center Manager</v>
      </c>
      <c r="F2611" t="s">
        <v>1233</v>
      </c>
      <c r="G2611" t="str">
        <f>LEFT(Tabla1[[#This Row],[Solicitud de pedido]],2)</f>
        <v>12</v>
      </c>
      <c r="H2611" t="s">
        <v>7219</v>
      </c>
      <c r="I2611" t="s">
        <v>88</v>
      </c>
      <c r="J2611" t="s">
        <v>7220</v>
      </c>
      <c r="K2611" t="s">
        <v>7221</v>
      </c>
      <c r="L2611" s="1">
        <v>46045</v>
      </c>
      <c r="M2611" t="s">
        <v>819</v>
      </c>
      <c r="N2611" t="s">
        <v>1</v>
      </c>
      <c r="O2611" t="s">
        <v>0</v>
      </c>
      <c r="P2611" t="s">
        <v>5153</v>
      </c>
      <c r="Q2611" t="s">
        <v>5154</v>
      </c>
      <c r="R2611" s="2">
        <v>1768</v>
      </c>
      <c r="S2611" s="37">
        <f>Tabla1[[#This Row],[Valor total]]/'T.C.'!$B$2</f>
        <v>512.463768115942</v>
      </c>
      <c r="T2611" t="s">
        <v>2</v>
      </c>
      <c r="U2611" t="s">
        <v>3</v>
      </c>
    </row>
    <row r="2612" spans="1:21" x14ac:dyDescent="0.25">
      <c r="A2612" t="s">
        <v>369</v>
      </c>
      <c r="B2612" t="str">
        <f>LEFT(Tabla1[[#This Row],[Organización compras]],2)</f>
        <v>PE</v>
      </c>
      <c r="C2612" t="s">
        <v>681</v>
      </c>
      <c r="D2612">
        <v>802</v>
      </c>
      <c r="E2612" t="str">
        <f>VLOOKUP(Tabla1[[#This Row],[Grupo de compras]],'Grupo compras'!$A$1:$B$115,2,FALSE)</f>
        <v>PE Ops Mall</v>
      </c>
      <c r="F2612" t="s">
        <v>370</v>
      </c>
      <c r="G2612" t="str">
        <f>LEFT(Tabla1[[#This Row],[Solicitud de pedido]],2)</f>
        <v>12</v>
      </c>
      <c r="H2612" t="s">
        <v>7222</v>
      </c>
      <c r="I2612" t="s">
        <v>88</v>
      </c>
      <c r="J2612" t="s">
        <v>7223</v>
      </c>
      <c r="K2612" t="s">
        <v>7224</v>
      </c>
      <c r="L2612" s="1">
        <v>46069</v>
      </c>
      <c r="M2612" t="s">
        <v>370</v>
      </c>
      <c r="N2612" t="s">
        <v>1</v>
      </c>
      <c r="O2612" t="s">
        <v>0</v>
      </c>
      <c r="P2612" t="s">
        <v>7225</v>
      </c>
      <c r="Q2612" t="s">
        <v>7226</v>
      </c>
      <c r="R2612" s="2">
        <v>1764</v>
      </c>
      <c r="S2612" s="37">
        <f>Tabla1[[#This Row],[Valor total]]/'T.C.'!$B$2</f>
        <v>511.30434782608694</v>
      </c>
      <c r="T2612" t="s">
        <v>2</v>
      </c>
      <c r="U2612" t="s">
        <v>3</v>
      </c>
    </row>
    <row r="2613" spans="1:21" x14ac:dyDescent="0.25">
      <c r="A2613" t="s">
        <v>12</v>
      </c>
      <c r="B2613" t="str">
        <f>LEFT(Tabla1[[#This Row],[Organización compras]],2)</f>
        <v>PE</v>
      </c>
      <c r="C2613" t="s">
        <v>340</v>
      </c>
      <c r="D2613">
        <v>804</v>
      </c>
      <c r="E2613" t="str">
        <f>VLOOKUP(Tabla1[[#This Row],[Grupo de compras]],'Grupo compras'!$A$1:$B$115,2,FALSE)</f>
        <v>PE Marketing Mall</v>
      </c>
      <c r="F2613" t="s">
        <v>1158</v>
      </c>
      <c r="G2613" t="str">
        <f>LEFT(Tabla1[[#This Row],[Solicitud de pedido]],2)</f>
        <v>12</v>
      </c>
      <c r="H2613" t="s">
        <v>7227</v>
      </c>
      <c r="I2613" t="s">
        <v>88</v>
      </c>
      <c r="J2613" t="s">
        <v>7228</v>
      </c>
      <c r="K2613" t="s">
        <v>7229</v>
      </c>
      <c r="L2613" s="1">
        <v>46079</v>
      </c>
      <c r="M2613" t="s">
        <v>1158</v>
      </c>
      <c r="N2613" t="s">
        <v>1</v>
      </c>
      <c r="O2613" t="s">
        <v>0</v>
      </c>
      <c r="P2613" t="s">
        <v>5803</v>
      </c>
      <c r="Q2613" t="s">
        <v>5804</v>
      </c>
      <c r="R2613" s="2">
        <v>1764</v>
      </c>
      <c r="S2613" s="37">
        <f>Tabla1[[#This Row],[Valor total]]/'T.C.'!$B$2</f>
        <v>511.30434782608694</v>
      </c>
      <c r="T2613" t="s">
        <v>2</v>
      </c>
      <c r="U2613" t="s">
        <v>3</v>
      </c>
    </row>
    <row r="2614" spans="1:21" x14ac:dyDescent="0.25">
      <c r="A2614" t="s">
        <v>16</v>
      </c>
      <c r="B2614" t="str">
        <f>LEFT(Tabla1[[#This Row],[Organización compras]],2)</f>
        <v>PE</v>
      </c>
      <c r="C2614" t="s">
        <v>681</v>
      </c>
      <c r="D2614">
        <v>802</v>
      </c>
      <c r="E2614" t="str">
        <f>VLOOKUP(Tabla1[[#This Row],[Grupo de compras]],'Grupo compras'!$A$1:$B$115,2,FALSE)</f>
        <v>PE Ops Mall</v>
      </c>
      <c r="F2614" t="s">
        <v>37</v>
      </c>
      <c r="G2614" t="str">
        <f>LEFT(Tabla1[[#This Row],[Solicitud de pedido]],2)</f>
        <v>12</v>
      </c>
      <c r="H2614" t="s">
        <v>7230</v>
      </c>
      <c r="I2614" t="s">
        <v>88</v>
      </c>
      <c r="J2614" t="s">
        <v>7231</v>
      </c>
      <c r="K2614" t="s">
        <v>1002</v>
      </c>
      <c r="L2614" s="1">
        <v>46071</v>
      </c>
      <c r="M2614" t="s">
        <v>43</v>
      </c>
      <c r="N2614" t="s">
        <v>1</v>
      </c>
      <c r="O2614" t="s">
        <v>44</v>
      </c>
      <c r="P2614" t="s">
        <v>68</v>
      </c>
      <c r="Q2614" t="s">
        <v>69</v>
      </c>
      <c r="R2614" s="2">
        <v>1760.7</v>
      </c>
      <c r="S2614" s="37">
        <f>Tabla1[[#This Row],[Valor total]]/'T.C.'!$B$2</f>
        <v>510.3478260869565</v>
      </c>
      <c r="T2614" t="s">
        <v>2</v>
      </c>
      <c r="U2614" t="s">
        <v>3</v>
      </c>
    </row>
    <row r="2615" spans="1:21" x14ac:dyDescent="0.25">
      <c r="A2615" t="s">
        <v>1498</v>
      </c>
      <c r="B2615" t="str">
        <f>LEFT(Tabla1[[#This Row],[Organización compras]],2)</f>
        <v>PE</v>
      </c>
      <c r="C2615" t="s">
        <v>340</v>
      </c>
      <c r="D2615">
        <v>803</v>
      </c>
      <c r="E2615" t="str">
        <f>VLOOKUP(Tabla1[[#This Row],[Grupo de compras]],'Grupo compras'!$A$1:$B$115,2,FALSE)</f>
        <v>PE Ops Out/Strips</v>
      </c>
      <c r="F2615" t="s">
        <v>926</v>
      </c>
      <c r="G2615" t="str">
        <f>LEFT(Tabla1[[#This Row],[Solicitud de pedido]],2)</f>
        <v>12</v>
      </c>
      <c r="H2615" t="s">
        <v>7232</v>
      </c>
      <c r="I2615" t="s">
        <v>88</v>
      </c>
      <c r="J2615" t="s">
        <v>7233</v>
      </c>
      <c r="K2615" t="s">
        <v>7234</v>
      </c>
      <c r="L2615" s="1">
        <v>46070</v>
      </c>
      <c r="M2615" t="s">
        <v>930</v>
      </c>
      <c r="N2615" t="s">
        <v>1</v>
      </c>
      <c r="O2615" t="s">
        <v>0</v>
      </c>
      <c r="P2615" t="s">
        <v>4384</v>
      </c>
      <c r="Q2615" t="s">
        <v>4385</v>
      </c>
      <c r="R2615" s="2">
        <v>1760</v>
      </c>
      <c r="S2615" s="37">
        <f>Tabla1[[#This Row],[Valor total]]/'T.C.'!$B$2</f>
        <v>510.14492753623188</v>
      </c>
      <c r="T2615" t="s">
        <v>2</v>
      </c>
      <c r="U2615" t="s">
        <v>3</v>
      </c>
    </row>
    <row r="2616" spans="1:21" x14ac:dyDescent="0.25">
      <c r="A2616" t="s">
        <v>377</v>
      </c>
      <c r="B2616" t="str">
        <f>LEFT(Tabla1[[#This Row],[Organización compras]],2)</f>
        <v>PE</v>
      </c>
      <c r="C2616" t="s">
        <v>340</v>
      </c>
      <c r="D2616">
        <v>802</v>
      </c>
      <c r="E2616" t="str">
        <f>VLOOKUP(Tabla1[[#This Row],[Grupo de compras]],'Grupo compras'!$A$1:$B$115,2,FALSE)</f>
        <v>PE Ops Mall</v>
      </c>
      <c r="F2616" t="s">
        <v>2881</v>
      </c>
      <c r="G2616" t="str">
        <f>LEFT(Tabla1[[#This Row],[Solicitud de pedido]],2)</f>
        <v>12</v>
      </c>
      <c r="H2616" t="s">
        <v>7235</v>
      </c>
      <c r="I2616" t="s">
        <v>88</v>
      </c>
      <c r="J2616" t="s">
        <v>7236</v>
      </c>
      <c r="K2616" t="s">
        <v>7237</v>
      </c>
      <c r="L2616" s="1">
        <v>46064</v>
      </c>
      <c r="M2616" t="s">
        <v>1340</v>
      </c>
      <c r="N2616" t="s">
        <v>1</v>
      </c>
      <c r="O2616" t="s">
        <v>0</v>
      </c>
      <c r="P2616" t="s">
        <v>1011</v>
      </c>
      <c r="Q2616" t="s">
        <v>1012</v>
      </c>
      <c r="R2616" s="2">
        <v>1756</v>
      </c>
      <c r="S2616" s="37">
        <f>Tabla1[[#This Row],[Valor total]]/'T.C.'!$B$2</f>
        <v>508.98550724637681</v>
      </c>
      <c r="T2616" t="s">
        <v>2</v>
      </c>
      <c r="U2616" t="s">
        <v>3</v>
      </c>
    </row>
    <row r="2617" spans="1:21" x14ac:dyDescent="0.25">
      <c r="A2617" t="s">
        <v>1452</v>
      </c>
      <c r="B2617" t="str">
        <f>LEFT(Tabla1[[#This Row],[Organización compras]],2)</f>
        <v>PE</v>
      </c>
      <c r="C2617" t="s">
        <v>681</v>
      </c>
      <c r="D2617">
        <v>803</v>
      </c>
      <c r="E2617" t="str">
        <f>VLOOKUP(Tabla1[[#This Row],[Grupo de compras]],'Grupo compras'!$A$1:$B$115,2,FALSE)</f>
        <v>PE Ops Out/Strips</v>
      </c>
      <c r="F2617" t="s">
        <v>1453</v>
      </c>
      <c r="H2617" t="s">
        <v>12669</v>
      </c>
      <c r="I2617" t="s">
        <v>88</v>
      </c>
      <c r="J2617" t="s">
        <v>12670</v>
      </c>
      <c r="K2617" t="s">
        <v>12671</v>
      </c>
      <c r="L2617" s="1">
        <v>46099</v>
      </c>
      <c r="M2617" t="s">
        <v>1453</v>
      </c>
      <c r="N2617" t="s">
        <v>1</v>
      </c>
      <c r="O2617" t="s">
        <v>0</v>
      </c>
      <c r="P2617" t="s">
        <v>1237</v>
      </c>
      <c r="Q2617" t="s">
        <v>1238</v>
      </c>
      <c r="R2617" s="2">
        <v>1752.84</v>
      </c>
      <c r="S2617" s="37">
        <f>Tabla1[[#This Row],[Valor total]]/'T.C.'!$B$2</f>
        <v>508.06956521739124</v>
      </c>
      <c r="T2617" t="s">
        <v>2</v>
      </c>
      <c r="U2617" t="s">
        <v>3</v>
      </c>
    </row>
    <row r="2618" spans="1:21" x14ac:dyDescent="0.25">
      <c r="A2618" t="s">
        <v>7</v>
      </c>
      <c r="B2618" t="str">
        <f>LEFT(Tabla1[[#This Row],[Organización compras]],2)</f>
        <v>CL</v>
      </c>
      <c r="C2618" t="s">
        <v>339</v>
      </c>
      <c r="D2618">
        <v>604</v>
      </c>
      <c r="E2618" t="str">
        <f>VLOOKUP(Tabla1[[#This Row],[Grupo de compras]],'Grupo compras'!$A$1:$B$115,2,FALSE)</f>
        <v>CL Marketing Mall</v>
      </c>
      <c r="F2618" t="s">
        <v>3619</v>
      </c>
      <c r="G2618" t="str">
        <f>LEFT(Tabla1[[#This Row],[Solicitud de pedido]],2)</f>
        <v>12</v>
      </c>
      <c r="H2618" t="s">
        <v>7238</v>
      </c>
      <c r="I2618" t="s">
        <v>88</v>
      </c>
      <c r="J2618" t="s">
        <v>7239</v>
      </c>
      <c r="K2618" t="s">
        <v>7240</v>
      </c>
      <c r="L2618" s="1">
        <v>46045</v>
      </c>
      <c r="M2618" t="s">
        <v>3623</v>
      </c>
      <c r="N2618" t="s">
        <v>1</v>
      </c>
      <c r="O2618" t="s">
        <v>0</v>
      </c>
      <c r="P2618" t="s">
        <v>3624</v>
      </c>
      <c r="Q2618" t="s">
        <v>3625</v>
      </c>
      <c r="R2618" s="2">
        <v>470000</v>
      </c>
      <c r="S2618" s="37">
        <f>Tabla1[[#This Row],[Valor total]]/'T.C.'!$B$3</f>
        <v>507.59776656982712</v>
      </c>
      <c r="T2618" t="s">
        <v>6</v>
      </c>
      <c r="U2618" t="s">
        <v>3</v>
      </c>
    </row>
    <row r="2619" spans="1:21" x14ac:dyDescent="0.25">
      <c r="A2619" t="s">
        <v>24</v>
      </c>
      <c r="B2619" t="str">
        <f>LEFT(Tabla1[[#This Row],[Organización compras]],2)</f>
        <v>CL</v>
      </c>
      <c r="C2619" t="s">
        <v>339</v>
      </c>
      <c r="D2619">
        <v>602</v>
      </c>
      <c r="E2619" t="str">
        <f>VLOOKUP(Tabla1[[#This Row],[Grupo de compras]],'Grupo compras'!$A$1:$B$115,2,FALSE)</f>
        <v>CL Ops Mall</v>
      </c>
      <c r="F2619" t="s">
        <v>724</v>
      </c>
      <c r="G2619" t="str">
        <f>LEFT(Tabla1[[#This Row],[Solicitud de pedido]],2)</f>
        <v>12</v>
      </c>
      <c r="H2619" t="s">
        <v>7241</v>
      </c>
      <c r="I2619" t="s">
        <v>88</v>
      </c>
      <c r="J2619" t="s">
        <v>7242</v>
      </c>
      <c r="K2619" t="s">
        <v>7243</v>
      </c>
      <c r="L2619" s="1">
        <v>46080</v>
      </c>
      <c r="M2619" t="s">
        <v>728</v>
      </c>
      <c r="N2619" t="s">
        <v>1</v>
      </c>
      <c r="O2619" t="s">
        <v>0</v>
      </c>
      <c r="P2619" t="s">
        <v>1388</v>
      </c>
      <c r="Q2619" t="s">
        <v>1389</v>
      </c>
      <c r="R2619" s="2">
        <v>470000</v>
      </c>
      <c r="S2619" s="37">
        <f>Tabla1[[#This Row],[Valor total]]/'T.C.'!$B$3</f>
        <v>507.59776656982712</v>
      </c>
      <c r="T2619" t="s">
        <v>6</v>
      </c>
      <c r="U2619" t="s">
        <v>3</v>
      </c>
    </row>
    <row r="2620" spans="1:21" x14ac:dyDescent="0.25">
      <c r="A2620" t="s">
        <v>763</v>
      </c>
      <c r="B2620" t="str">
        <f>LEFT(Tabla1[[#This Row],[Organización compras]],2)</f>
        <v>CL</v>
      </c>
      <c r="C2620" t="s">
        <v>339</v>
      </c>
      <c r="D2620">
        <v>604</v>
      </c>
      <c r="E2620" t="str">
        <f>VLOOKUP(Tabla1[[#This Row],[Grupo de compras]],'Grupo compras'!$A$1:$B$115,2,FALSE)</f>
        <v>CL Marketing Mall</v>
      </c>
      <c r="F2620" t="s">
        <v>2690</v>
      </c>
      <c r="G2620" t="str">
        <f>LEFT(Tabla1[[#This Row],[Solicitud de pedido]],2)</f>
        <v>12</v>
      </c>
      <c r="H2620" t="s">
        <v>7244</v>
      </c>
      <c r="I2620" t="s">
        <v>88</v>
      </c>
      <c r="J2620" t="s">
        <v>7245</v>
      </c>
      <c r="K2620" t="s">
        <v>7246</v>
      </c>
      <c r="L2620" s="1">
        <v>46029</v>
      </c>
      <c r="M2620" t="s">
        <v>1054</v>
      </c>
      <c r="N2620" t="s">
        <v>1</v>
      </c>
      <c r="O2620" t="s">
        <v>0</v>
      </c>
      <c r="P2620" t="s">
        <v>7247</v>
      </c>
      <c r="Q2620" t="s">
        <v>7248</v>
      </c>
      <c r="R2620" s="2">
        <v>469200</v>
      </c>
      <c r="S2620" s="37">
        <f>Tabla1[[#This Row],[Valor total]]/'T.C.'!$B$3</f>
        <v>506.7337703714104</v>
      </c>
      <c r="T2620" t="s">
        <v>6</v>
      </c>
      <c r="U2620" t="s">
        <v>3</v>
      </c>
    </row>
    <row r="2621" spans="1:21" x14ac:dyDescent="0.25">
      <c r="A2621" t="s">
        <v>83</v>
      </c>
      <c r="B2621" t="str">
        <f>LEFT(Tabla1[[#This Row],[Organización compras]],2)</f>
        <v>CL</v>
      </c>
      <c r="C2621" t="s">
        <v>339</v>
      </c>
      <c r="D2621">
        <v>604</v>
      </c>
      <c r="E2621" t="str">
        <f>VLOOKUP(Tabla1[[#This Row],[Grupo de compras]],'Grupo compras'!$A$1:$B$115,2,FALSE)</f>
        <v>CL Marketing Mall</v>
      </c>
      <c r="F2621" t="s">
        <v>2690</v>
      </c>
      <c r="G2621" t="str">
        <f>LEFT(Tabla1[[#This Row],[Solicitud de pedido]],2)</f>
        <v>12</v>
      </c>
      <c r="H2621" t="s">
        <v>7249</v>
      </c>
      <c r="I2621" t="s">
        <v>88</v>
      </c>
      <c r="J2621" t="s">
        <v>7250</v>
      </c>
      <c r="K2621" t="s">
        <v>7246</v>
      </c>
      <c r="L2621" s="1">
        <v>46042</v>
      </c>
      <c r="M2621" t="s">
        <v>1054</v>
      </c>
      <c r="N2621" t="s">
        <v>1</v>
      </c>
      <c r="O2621" t="s">
        <v>0</v>
      </c>
      <c r="P2621" t="s">
        <v>7247</v>
      </c>
      <c r="Q2621" t="s">
        <v>7248</v>
      </c>
      <c r="R2621" s="2">
        <v>469200</v>
      </c>
      <c r="S2621" s="37">
        <f>Tabla1[[#This Row],[Valor total]]/'T.C.'!$B$3</f>
        <v>506.7337703714104</v>
      </c>
      <c r="T2621" t="s">
        <v>6</v>
      </c>
      <c r="U2621" t="s">
        <v>3</v>
      </c>
    </row>
    <row r="2622" spans="1:21" x14ac:dyDescent="0.25">
      <c r="A2622" t="s">
        <v>2453</v>
      </c>
      <c r="B2622" t="str">
        <f>LEFT(Tabla1[[#This Row],[Organización compras]],2)</f>
        <v>PE</v>
      </c>
      <c r="C2622" t="s">
        <v>681</v>
      </c>
      <c r="D2622">
        <v>804</v>
      </c>
      <c r="E2622" t="str">
        <f>VLOOKUP(Tabla1[[#This Row],[Grupo de compras]],'Grupo compras'!$A$1:$B$115,2,FALSE)</f>
        <v>PE Marketing Mall</v>
      </c>
      <c r="F2622" t="s">
        <v>2454</v>
      </c>
      <c r="G2622" t="str">
        <f>LEFT(Tabla1[[#This Row],[Solicitud de pedido]],2)</f>
        <v>12</v>
      </c>
      <c r="H2622" t="s">
        <v>7251</v>
      </c>
      <c r="I2622" t="s">
        <v>88</v>
      </c>
      <c r="J2622" t="s">
        <v>7252</v>
      </c>
      <c r="K2622" t="s">
        <v>6614</v>
      </c>
      <c r="L2622" s="1">
        <v>46038</v>
      </c>
      <c r="M2622" t="s">
        <v>819</v>
      </c>
      <c r="N2622" t="s">
        <v>1</v>
      </c>
      <c r="O2622" t="s">
        <v>0</v>
      </c>
      <c r="P2622" t="s">
        <v>6615</v>
      </c>
      <c r="Q2622" t="s">
        <v>6616</v>
      </c>
      <c r="R2622" s="2">
        <v>1748</v>
      </c>
      <c r="S2622" s="37">
        <f>Tabla1[[#This Row],[Valor total]]/'T.C.'!$B$2</f>
        <v>506.66666666666663</v>
      </c>
      <c r="T2622" t="s">
        <v>2</v>
      </c>
      <c r="U2622" t="s">
        <v>3</v>
      </c>
    </row>
    <row r="2623" spans="1:21" x14ac:dyDescent="0.25">
      <c r="A2623" t="s">
        <v>61</v>
      </c>
      <c r="B2623" t="str">
        <f>LEFT(Tabla1[[#This Row],[Organización compras]],2)</f>
        <v>CO</v>
      </c>
      <c r="C2623" t="s">
        <v>338</v>
      </c>
      <c r="D2623">
        <v>719</v>
      </c>
      <c r="E2623" t="str">
        <f>VLOOKUP(Tabla1[[#This Row],[Grupo de compras]],'Grupo compras'!$A$1:$B$115,2,FALSE)</f>
        <v>CO Gcia Ing</v>
      </c>
      <c r="F2623" t="s">
        <v>77</v>
      </c>
      <c r="G2623" t="str">
        <f>LEFT(Tabla1[[#This Row],[Solicitud de pedido]],2)</f>
        <v>12</v>
      </c>
      <c r="H2623" t="s">
        <v>1086</v>
      </c>
      <c r="I2623" t="s">
        <v>89</v>
      </c>
      <c r="J2623" t="s">
        <v>1087</v>
      </c>
      <c r="K2623" t="s">
        <v>1088</v>
      </c>
      <c r="L2623" s="1">
        <v>46052</v>
      </c>
      <c r="M2623" t="s">
        <v>77</v>
      </c>
      <c r="N2623" t="s">
        <v>1</v>
      </c>
      <c r="O2623" t="s">
        <v>0</v>
      </c>
      <c r="P2623" t="s">
        <v>1089</v>
      </c>
      <c r="Q2623" t="s">
        <v>1090</v>
      </c>
      <c r="R2623" s="2">
        <v>1863361</v>
      </c>
      <c r="S2623" s="37">
        <f>Tabla1[[#This Row],[Valor total]]/'T.C.'!$B$5</f>
        <v>506.62343665035343</v>
      </c>
      <c r="T2623" t="s">
        <v>18</v>
      </c>
      <c r="U2623" t="s">
        <v>3</v>
      </c>
    </row>
    <row r="2624" spans="1:21" x14ac:dyDescent="0.25">
      <c r="A2624" t="s">
        <v>1498</v>
      </c>
      <c r="B2624" t="str">
        <f>LEFT(Tabla1[[#This Row],[Organización compras]],2)</f>
        <v>PE</v>
      </c>
      <c r="C2624" t="s">
        <v>340</v>
      </c>
      <c r="D2624">
        <v>803</v>
      </c>
      <c r="E2624" t="str">
        <f>VLOOKUP(Tabla1[[#This Row],[Grupo de compras]],'Grupo compras'!$A$1:$B$115,2,FALSE)</f>
        <v>PE Ops Out/Strips</v>
      </c>
      <c r="F2624" t="s">
        <v>926</v>
      </c>
      <c r="G2624" t="str">
        <f>LEFT(Tabla1[[#This Row],[Solicitud de pedido]],2)</f>
        <v>12</v>
      </c>
      <c r="H2624" t="s">
        <v>7253</v>
      </c>
      <c r="I2624" t="s">
        <v>88</v>
      </c>
      <c r="J2624" t="s">
        <v>7254</v>
      </c>
      <c r="K2624" t="s">
        <v>7255</v>
      </c>
      <c r="L2624" s="1">
        <v>46048</v>
      </c>
      <c r="M2624" t="s">
        <v>930</v>
      </c>
      <c r="N2624" t="s">
        <v>1</v>
      </c>
      <c r="O2624" t="s">
        <v>0</v>
      </c>
      <c r="P2624" t="s">
        <v>1011</v>
      </c>
      <c r="Q2624" t="s">
        <v>1012</v>
      </c>
      <c r="R2624" s="2">
        <v>1745.77</v>
      </c>
      <c r="S2624" s="37">
        <f>Tabla1[[#This Row],[Valor total]]/'T.C.'!$B$2</f>
        <v>506.02028985507241</v>
      </c>
      <c r="T2624" t="s">
        <v>2</v>
      </c>
      <c r="U2624" t="s">
        <v>3</v>
      </c>
    </row>
    <row r="2625" spans="1:21" x14ac:dyDescent="0.25">
      <c r="A2625" t="s">
        <v>47</v>
      </c>
      <c r="B2625" t="str">
        <f>LEFT(Tabla1[[#This Row],[Organización compras]],2)</f>
        <v>CL</v>
      </c>
      <c r="C2625" t="s">
        <v>339</v>
      </c>
      <c r="D2625">
        <v>602</v>
      </c>
      <c r="E2625" t="str">
        <f>VLOOKUP(Tabla1[[#This Row],[Grupo de compras]],'Grupo compras'!$A$1:$B$115,2,FALSE)</f>
        <v>CL Ops Mall</v>
      </c>
      <c r="F2625" t="s">
        <v>39</v>
      </c>
      <c r="G2625" t="str">
        <f>LEFT(Tabla1[[#This Row],[Solicitud de pedido]],2)</f>
        <v>12</v>
      </c>
      <c r="H2625" t="s">
        <v>7256</v>
      </c>
      <c r="I2625" t="s">
        <v>88</v>
      </c>
      <c r="J2625" t="s">
        <v>7257</v>
      </c>
      <c r="K2625" t="s">
        <v>7258</v>
      </c>
      <c r="L2625" s="1">
        <v>46056</v>
      </c>
      <c r="M2625" t="s">
        <v>40</v>
      </c>
      <c r="N2625" t="s">
        <v>1</v>
      </c>
      <c r="O2625" t="s">
        <v>0</v>
      </c>
      <c r="P2625" t="s">
        <v>41</v>
      </c>
      <c r="Q2625" t="s">
        <v>42</v>
      </c>
      <c r="R2625" s="2">
        <v>468421</v>
      </c>
      <c r="S2625" s="37">
        <f>Tabla1[[#This Row],[Valor total]]/'T.C.'!$B$3</f>
        <v>505.89245407320209</v>
      </c>
      <c r="T2625" t="s">
        <v>6</v>
      </c>
      <c r="U2625" t="s">
        <v>3</v>
      </c>
    </row>
    <row r="2626" spans="1:21" x14ac:dyDescent="0.25">
      <c r="A2626" t="s">
        <v>64</v>
      </c>
      <c r="B2626" t="str">
        <f>LEFT(Tabla1[[#This Row],[Organización compras]],2)</f>
        <v>CO</v>
      </c>
      <c r="C2626" t="s">
        <v>338</v>
      </c>
      <c r="D2626">
        <v>701</v>
      </c>
      <c r="E2626" t="str">
        <f>VLOOKUP(Tabla1[[#This Row],[Grupo de compras]],'Grupo compras'!$A$1:$B$115,2,FALSE)</f>
        <v>CO Center Manager</v>
      </c>
      <c r="F2626" t="s">
        <v>3915</v>
      </c>
      <c r="G2626" t="str">
        <f>LEFT(Tabla1[[#This Row],[Solicitud de pedido]],2)</f>
        <v>12</v>
      </c>
      <c r="H2626" t="s">
        <v>7259</v>
      </c>
      <c r="I2626" t="s">
        <v>88</v>
      </c>
      <c r="J2626" t="s">
        <v>7260</v>
      </c>
      <c r="K2626" t="s">
        <v>7261</v>
      </c>
      <c r="L2626" s="1">
        <v>46085</v>
      </c>
      <c r="M2626" t="s">
        <v>3915</v>
      </c>
      <c r="N2626" t="s">
        <v>1</v>
      </c>
      <c r="O2626" t="s">
        <v>0</v>
      </c>
      <c r="P2626" t="s">
        <v>7262</v>
      </c>
      <c r="Q2626" t="s">
        <v>7263</v>
      </c>
      <c r="R2626" s="2">
        <v>1860000</v>
      </c>
      <c r="S2626" s="37">
        <f>Tabla1[[#This Row],[Valor total]]/'T.C.'!$B$5</f>
        <v>505.70962479608482</v>
      </c>
      <c r="T2626" t="s">
        <v>18</v>
      </c>
      <c r="U2626" t="s">
        <v>3</v>
      </c>
    </row>
    <row r="2627" spans="1:21" x14ac:dyDescent="0.25">
      <c r="A2627" t="s">
        <v>19</v>
      </c>
      <c r="B2627" t="str">
        <f>LEFT(Tabla1[[#This Row],[Organización compras]],2)</f>
        <v>CL</v>
      </c>
      <c r="C2627" t="s">
        <v>339</v>
      </c>
      <c r="D2627">
        <v>602</v>
      </c>
      <c r="E2627" t="str">
        <f>VLOOKUP(Tabla1[[#This Row],[Grupo de compras]],'Grupo compras'!$A$1:$B$115,2,FALSE)</f>
        <v>CL Ops Mall</v>
      </c>
      <c r="F2627" t="s">
        <v>20</v>
      </c>
      <c r="G2627" t="str">
        <f>LEFT(Tabla1[[#This Row],[Solicitud de pedido]],2)</f>
        <v>12</v>
      </c>
      <c r="H2627" t="s">
        <v>7264</v>
      </c>
      <c r="I2627" t="s">
        <v>88</v>
      </c>
      <c r="J2627" t="s">
        <v>7265</v>
      </c>
      <c r="K2627" t="s">
        <v>7266</v>
      </c>
      <c r="L2627" s="1">
        <v>46072</v>
      </c>
      <c r="M2627" t="s">
        <v>3584</v>
      </c>
      <c r="N2627" t="s">
        <v>1</v>
      </c>
      <c r="O2627" t="s">
        <v>0</v>
      </c>
      <c r="P2627" t="s">
        <v>3585</v>
      </c>
      <c r="Q2627" t="s">
        <v>3586</v>
      </c>
      <c r="R2627" s="2">
        <v>468160</v>
      </c>
      <c r="S2627" s="37">
        <f>Tabla1[[#This Row],[Valor total]]/'T.C.'!$B$3</f>
        <v>505.61057531346864</v>
      </c>
      <c r="T2627" t="s">
        <v>6</v>
      </c>
      <c r="U2627" t="s">
        <v>3</v>
      </c>
    </row>
    <row r="2628" spans="1:21" x14ac:dyDescent="0.25">
      <c r="A2628" t="s">
        <v>4</v>
      </c>
      <c r="B2628" t="str">
        <f>LEFT(Tabla1[[#This Row],[Organización compras]],2)</f>
        <v>CL</v>
      </c>
      <c r="C2628" t="s">
        <v>339</v>
      </c>
      <c r="D2628">
        <v>601</v>
      </c>
      <c r="E2628" t="str">
        <f>VLOOKUP(Tabla1[[#This Row],[Grupo de compras]],'Grupo compras'!$A$1:$B$115,2,FALSE)</f>
        <v>CL Center Manager</v>
      </c>
      <c r="F2628" t="s">
        <v>1068</v>
      </c>
      <c r="G2628" t="str">
        <f>LEFT(Tabla1[[#This Row],[Solicitud de pedido]],2)</f>
        <v>12</v>
      </c>
      <c r="H2628" t="s">
        <v>7267</v>
      </c>
      <c r="I2628" t="s">
        <v>88</v>
      </c>
      <c r="J2628" t="s">
        <v>7268</v>
      </c>
      <c r="K2628" t="s">
        <v>7269</v>
      </c>
      <c r="L2628" s="1">
        <v>46042</v>
      </c>
      <c r="M2628" t="s">
        <v>2162</v>
      </c>
      <c r="N2628" t="s">
        <v>1</v>
      </c>
      <c r="O2628" t="s">
        <v>0</v>
      </c>
      <c r="P2628" t="s">
        <v>7270</v>
      </c>
      <c r="Q2628" t="s">
        <v>7271</v>
      </c>
      <c r="R2628" s="2">
        <v>467983</v>
      </c>
      <c r="S2628" s="37">
        <f>Tabla1[[#This Row],[Valor total]]/'T.C.'!$B$3</f>
        <v>505.41941615456892</v>
      </c>
      <c r="T2628" t="s">
        <v>6</v>
      </c>
      <c r="U2628" t="s">
        <v>3</v>
      </c>
    </row>
    <row r="2629" spans="1:21" x14ac:dyDescent="0.25">
      <c r="A2629" t="s">
        <v>763</v>
      </c>
      <c r="B2629" t="str">
        <f>LEFT(Tabla1[[#This Row],[Organización compras]],2)</f>
        <v>CL</v>
      </c>
      <c r="C2629" t="s">
        <v>339</v>
      </c>
      <c r="D2629">
        <v>604</v>
      </c>
      <c r="E2629" t="str">
        <f>VLOOKUP(Tabla1[[#This Row],[Grupo de compras]],'Grupo compras'!$A$1:$B$115,2,FALSE)</f>
        <v>CL Marketing Mall</v>
      </c>
      <c r="F2629" t="s">
        <v>3765</v>
      </c>
      <c r="G2629" t="str">
        <f>LEFT(Tabla1[[#This Row],[Solicitud de pedido]],2)</f>
        <v>12</v>
      </c>
      <c r="H2629" t="s">
        <v>7272</v>
      </c>
      <c r="I2629" t="s">
        <v>88</v>
      </c>
      <c r="J2629" t="s">
        <v>7273</v>
      </c>
      <c r="K2629" t="s">
        <v>7274</v>
      </c>
      <c r="L2629" s="1">
        <v>46031</v>
      </c>
      <c r="M2629" t="s">
        <v>1054</v>
      </c>
      <c r="N2629" t="s">
        <v>1</v>
      </c>
      <c r="O2629" t="s">
        <v>0</v>
      </c>
      <c r="P2629" t="s">
        <v>7275</v>
      </c>
      <c r="Q2629" t="s">
        <v>7276</v>
      </c>
      <c r="R2629" s="2">
        <v>467836</v>
      </c>
      <c r="S2629" s="37">
        <f>Tabla1[[#This Row],[Valor total]]/'T.C.'!$B$3</f>
        <v>505.26065685310988</v>
      </c>
      <c r="T2629" t="s">
        <v>6</v>
      </c>
      <c r="U2629" t="s">
        <v>3</v>
      </c>
    </row>
    <row r="2630" spans="1:21" x14ac:dyDescent="0.25">
      <c r="A2630" t="s">
        <v>763</v>
      </c>
      <c r="B2630" t="str">
        <f>LEFT(Tabla1[[#This Row],[Organización compras]],2)</f>
        <v>CL</v>
      </c>
      <c r="C2630" t="s">
        <v>339</v>
      </c>
      <c r="D2630">
        <v>604</v>
      </c>
      <c r="E2630" t="str">
        <f>VLOOKUP(Tabla1[[#This Row],[Grupo de compras]],'Grupo compras'!$A$1:$B$115,2,FALSE)</f>
        <v>CL Marketing Mall</v>
      </c>
      <c r="F2630" t="s">
        <v>3765</v>
      </c>
      <c r="G2630" t="str">
        <f>LEFT(Tabla1[[#This Row],[Solicitud de pedido]],2)</f>
        <v>12</v>
      </c>
      <c r="H2630" t="s">
        <v>7277</v>
      </c>
      <c r="I2630" t="s">
        <v>88</v>
      </c>
      <c r="J2630" t="s">
        <v>7278</v>
      </c>
      <c r="K2630" t="s">
        <v>7279</v>
      </c>
      <c r="L2630" s="1">
        <v>46031</v>
      </c>
      <c r="M2630" t="s">
        <v>1054</v>
      </c>
      <c r="N2630" t="s">
        <v>1</v>
      </c>
      <c r="O2630" t="s">
        <v>0</v>
      </c>
      <c r="P2630" t="s">
        <v>7275</v>
      </c>
      <c r="Q2630" t="s">
        <v>7276</v>
      </c>
      <c r="R2630" s="2">
        <v>467836</v>
      </c>
      <c r="S2630" s="37">
        <f>Tabla1[[#This Row],[Valor total]]/'T.C.'!$B$3</f>
        <v>505.26065685310988</v>
      </c>
      <c r="T2630" t="s">
        <v>6</v>
      </c>
      <c r="U2630" t="s">
        <v>3</v>
      </c>
    </row>
    <row r="2631" spans="1:21" x14ac:dyDescent="0.25">
      <c r="A2631" t="s">
        <v>883</v>
      </c>
      <c r="B2631" t="str">
        <f>LEFT(Tabla1[[#This Row],[Organización compras]],2)</f>
        <v>PE</v>
      </c>
      <c r="C2631" t="s">
        <v>681</v>
      </c>
      <c r="D2631">
        <v>802</v>
      </c>
      <c r="E2631" t="str">
        <f>VLOOKUP(Tabla1[[#This Row],[Grupo de compras]],'Grupo compras'!$A$1:$B$115,2,FALSE)</f>
        <v>PE Ops Mall</v>
      </c>
      <c r="F2631" t="s">
        <v>5959</v>
      </c>
      <c r="G2631" t="str">
        <f>LEFT(Tabla1[[#This Row],[Solicitud de pedido]],2)</f>
        <v>12</v>
      </c>
      <c r="H2631" t="s">
        <v>7280</v>
      </c>
      <c r="I2631" t="s">
        <v>88</v>
      </c>
      <c r="J2631" t="s">
        <v>7281</v>
      </c>
      <c r="K2631" t="s">
        <v>7282</v>
      </c>
      <c r="L2631" s="1">
        <v>46041</v>
      </c>
      <c r="M2631" t="s">
        <v>5959</v>
      </c>
      <c r="N2631" t="s">
        <v>1</v>
      </c>
      <c r="O2631" t="s">
        <v>0</v>
      </c>
      <c r="P2631" t="s">
        <v>1011</v>
      </c>
      <c r="Q2631" t="s">
        <v>1012</v>
      </c>
      <c r="R2631" s="2">
        <v>1742</v>
      </c>
      <c r="S2631" s="37">
        <f>Tabla1[[#This Row],[Valor total]]/'T.C.'!$B$2</f>
        <v>504.92753623188401</v>
      </c>
      <c r="T2631" t="s">
        <v>2</v>
      </c>
      <c r="U2631" t="s">
        <v>3</v>
      </c>
    </row>
    <row r="2632" spans="1:21" x14ac:dyDescent="0.25">
      <c r="A2632" t="s">
        <v>2453</v>
      </c>
      <c r="B2632" t="str">
        <f>LEFT(Tabla1[[#This Row],[Organización compras]],2)</f>
        <v>PE</v>
      </c>
      <c r="C2632" t="s">
        <v>681</v>
      </c>
      <c r="D2632">
        <v>804</v>
      </c>
      <c r="E2632" t="str">
        <f>VLOOKUP(Tabla1[[#This Row],[Grupo de compras]],'Grupo compras'!$A$1:$B$115,2,FALSE)</f>
        <v>PE Marketing Mall</v>
      </c>
      <c r="F2632" t="s">
        <v>2857</v>
      </c>
      <c r="G2632" t="str">
        <f>LEFT(Tabla1[[#This Row],[Solicitud de pedido]],2)</f>
        <v>12</v>
      </c>
      <c r="H2632" t="s">
        <v>7283</v>
      </c>
      <c r="I2632" t="s">
        <v>88</v>
      </c>
      <c r="J2632" t="s">
        <v>7284</v>
      </c>
      <c r="K2632" t="s">
        <v>7285</v>
      </c>
      <c r="L2632" s="1">
        <v>46085</v>
      </c>
      <c r="M2632" t="s">
        <v>400</v>
      </c>
      <c r="N2632" t="s">
        <v>1</v>
      </c>
      <c r="O2632" t="s">
        <v>67</v>
      </c>
      <c r="P2632" t="s">
        <v>2596</v>
      </c>
      <c r="Q2632" t="s">
        <v>2597</v>
      </c>
      <c r="R2632" s="2">
        <v>1740</v>
      </c>
      <c r="S2632" s="37">
        <f>Tabla1[[#This Row],[Valor total]]/'T.C.'!$B$2</f>
        <v>504.3478260869565</v>
      </c>
      <c r="T2632" t="s">
        <v>2</v>
      </c>
      <c r="U2632" t="s">
        <v>3</v>
      </c>
    </row>
    <row r="2633" spans="1:21" x14ac:dyDescent="0.25">
      <c r="A2633" t="s">
        <v>925</v>
      </c>
      <c r="B2633" t="str">
        <f>LEFT(Tabla1[[#This Row],[Organización compras]],2)</f>
        <v>PE</v>
      </c>
      <c r="C2633" t="s">
        <v>340</v>
      </c>
      <c r="D2633">
        <v>804</v>
      </c>
      <c r="E2633" t="str">
        <f>VLOOKUP(Tabla1[[#This Row],[Grupo de compras]],'Grupo compras'!$A$1:$B$115,2,FALSE)</f>
        <v>PE Marketing Mall</v>
      </c>
      <c r="F2633" t="s">
        <v>2885</v>
      </c>
      <c r="G2633" t="str">
        <f>LEFT(Tabla1[[#This Row],[Solicitud de pedido]],2)</f>
        <v>12</v>
      </c>
      <c r="H2633" t="s">
        <v>7286</v>
      </c>
      <c r="I2633" t="s">
        <v>88</v>
      </c>
      <c r="J2633" t="s">
        <v>7287</v>
      </c>
      <c r="K2633" t="s">
        <v>7288</v>
      </c>
      <c r="L2633" s="1">
        <v>46051</v>
      </c>
      <c r="M2633" t="s">
        <v>400</v>
      </c>
      <c r="N2633" t="s">
        <v>1</v>
      </c>
      <c r="O2633" t="s">
        <v>67</v>
      </c>
      <c r="P2633" t="s">
        <v>2889</v>
      </c>
      <c r="Q2633" t="s">
        <v>2890</v>
      </c>
      <c r="R2633" s="2">
        <v>1738</v>
      </c>
      <c r="S2633" s="37">
        <f>Tabla1[[#This Row],[Valor total]]/'T.C.'!$B$2</f>
        <v>503.76811594202894</v>
      </c>
      <c r="T2633" t="s">
        <v>2</v>
      </c>
      <c r="U2633" t="s">
        <v>3</v>
      </c>
    </row>
    <row r="2634" spans="1:21" x14ac:dyDescent="0.25">
      <c r="A2634" t="s">
        <v>86</v>
      </c>
      <c r="B2634" t="str">
        <f>LEFT(Tabla1[[#This Row],[Organización compras]],2)</f>
        <v>CL</v>
      </c>
      <c r="C2634" t="s">
        <v>339</v>
      </c>
      <c r="D2634">
        <v>602</v>
      </c>
      <c r="E2634" t="str">
        <f>VLOOKUP(Tabla1[[#This Row],[Grupo de compras]],'Grupo compras'!$A$1:$B$115,2,FALSE)</f>
        <v>CL Ops Mall</v>
      </c>
      <c r="F2634" t="s">
        <v>220</v>
      </c>
      <c r="G2634" t="str">
        <f>LEFT(Tabla1[[#This Row],[Solicitud de pedido]],2)</f>
        <v>12</v>
      </c>
      <c r="H2634" t="s">
        <v>7289</v>
      </c>
      <c r="I2634" t="s">
        <v>88</v>
      </c>
      <c r="J2634" t="s">
        <v>7290</v>
      </c>
      <c r="K2634" t="s">
        <v>7291</v>
      </c>
      <c r="L2634" s="1">
        <v>46071</v>
      </c>
      <c r="M2634" t="s">
        <v>220</v>
      </c>
      <c r="N2634" t="s">
        <v>1</v>
      </c>
      <c r="O2634" t="s">
        <v>0</v>
      </c>
      <c r="P2634" t="s">
        <v>252</v>
      </c>
      <c r="Q2634" t="s">
        <v>253</v>
      </c>
      <c r="R2634" s="2">
        <v>466121</v>
      </c>
      <c r="S2634" s="37">
        <f>Tabla1[[#This Row],[Valor total]]/'T.C.'!$B$3</f>
        <v>503.40846500275404</v>
      </c>
      <c r="T2634" t="s">
        <v>6</v>
      </c>
      <c r="U2634" t="s">
        <v>3</v>
      </c>
    </row>
    <row r="2635" spans="1:21" x14ac:dyDescent="0.25">
      <c r="A2635" t="s">
        <v>856</v>
      </c>
      <c r="B2635" t="str">
        <f>LEFT(Tabla1[[#This Row],[Organización compras]],2)</f>
        <v>CL</v>
      </c>
      <c r="C2635" t="s">
        <v>339</v>
      </c>
      <c r="D2635">
        <v>604</v>
      </c>
      <c r="E2635" t="str">
        <f>VLOOKUP(Tabla1[[#This Row],[Grupo de compras]],'Grupo compras'!$A$1:$B$115,2,FALSE)</f>
        <v>CL Marketing Mall</v>
      </c>
      <c r="F2635" t="s">
        <v>7509</v>
      </c>
      <c r="H2635" t="s">
        <v>11930</v>
      </c>
      <c r="I2635" t="s">
        <v>88</v>
      </c>
      <c r="J2635" t="s">
        <v>11931</v>
      </c>
      <c r="K2635" t="s">
        <v>11932</v>
      </c>
      <c r="L2635" s="1">
        <v>46093</v>
      </c>
      <c r="M2635" t="s">
        <v>15</v>
      </c>
      <c r="N2635" t="s">
        <v>1</v>
      </c>
      <c r="O2635" t="s">
        <v>0</v>
      </c>
      <c r="P2635" t="s">
        <v>1787</v>
      </c>
      <c r="Q2635" t="s">
        <v>1788</v>
      </c>
      <c r="R2635" s="2">
        <v>464580</v>
      </c>
      <c r="S2635" s="37">
        <f>Tabla1[[#This Row],[Valor total]]/'T.C.'!$B$3</f>
        <v>501.7441923255538</v>
      </c>
      <c r="T2635" t="s">
        <v>6</v>
      </c>
      <c r="U2635" t="s">
        <v>3</v>
      </c>
    </row>
    <row r="2636" spans="1:21" x14ac:dyDescent="0.25">
      <c r="A2636" t="s">
        <v>86</v>
      </c>
      <c r="B2636" t="str">
        <f>LEFT(Tabla1[[#This Row],[Organización compras]],2)</f>
        <v>CL</v>
      </c>
      <c r="C2636" t="s">
        <v>339</v>
      </c>
      <c r="D2636">
        <v>602</v>
      </c>
      <c r="E2636" t="str">
        <f>VLOOKUP(Tabla1[[#This Row],[Grupo de compras]],'Grupo compras'!$A$1:$B$115,2,FALSE)</f>
        <v>CL Ops Mall</v>
      </c>
      <c r="F2636" t="s">
        <v>220</v>
      </c>
      <c r="G2636" t="str">
        <f>LEFT(Tabla1[[#This Row],[Solicitud de pedido]],2)</f>
        <v>12</v>
      </c>
      <c r="H2636" t="s">
        <v>7292</v>
      </c>
      <c r="I2636" t="s">
        <v>88</v>
      </c>
      <c r="J2636" t="s">
        <v>7293</v>
      </c>
      <c r="K2636" t="s">
        <v>7294</v>
      </c>
      <c r="L2636" s="1">
        <v>46071</v>
      </c>
      <c r="M2636" t="s">
        <v>220</v>
      </c>
      <c r="N2636" t="s">
        <v>1</v>
      </c>
      <c r="O2636" t="s">
        <v>0</v>
      </c>
      <c r="P2636" t="s">
        <v>3691</v>
      </c>
      <c r="Q2636" t="s">
        <v>3692</v>
      </c>
      <c r="R2636" s="2">
        <v>462966</v>
      </c>
      <c r="S2636" s="37">
        <f>Tabla1[[#This Row],[Valor total]]/'T.C.'!$B$3</f>
        <v>500.00107999524806</v>
      </c>
      <c r="T2636" t="s">
        <v>6</v>
      </c>
      <c r="U2636" t="s">
        <v>3</v>
      </c>
    </row>
    <row r="2637" spans="1:21" x14ac:dyDescent="0.25">
      <c r="A2637" t="s">
        <v>19</v>
      </c>
      <c r="B2637" t="str">
        <f>LEFT(Tabla1[[#This Row],[Organización compras]],2)</f>
        <v>CL</v>
      </c>
      <c r="C2637" t="s">
        <v>339</v>
      </c>
      <c r="D2637">
        <v>602</v>
      </c>
      <c r="E2637" t="str">
        <f>VLOOKUP(Tabla1[[#This Row],[Grupo de compras]],'Grupo compras'!$A$1:$B$115,2,FALSE)</f>
        <v>CL Ops Mall</v>
      </c>
      <c r="F2637" t="s">
        <v>20</v>
      </c>
      <c r="G2637" t="str">
        <f>LEFT(Tabla1[[#This Row],[Solicitud de pedido]],2)</f>
        <v>12</v>
      </c>
      <c r="H2637" t="s">
        <v>7295</v>
      </c>
      <c r="I2637" t="s">
        <v>88</v>
      </c>
      <c r="J2637" t="s">
        <v>7296</v>
      </c>
      <c r="K2637" t="s">
        <v>7297</v>
      </c>
      <c r="L2637" s="1">
        <v>46037</v>
      </c>
      <c r="M2637" t="s">
        <v>1851</v>
      </c>
      <c r="N2637" t="s">
        <v>1</v>
      </c>
      <c r="O2637" t="s">
        <v>0</v>
      </c>
      <c r="P2637" t="s">
        <v>2565</v>
      </c>
      <c r="Q2637" t="s">
        <v>2566</v>
      </c>
      <c r="R2637" s="2">
        <v>12</v>
      </c>
      <c r="S2637" s="37">
        <f>Tabla1[[#This Row],[Valor total]]/'T.C.'!$B$4</f>
        <v>500</v>
      </c>
      <c r="T2637" t="s">
        <v>11</v>
      </c>
      <c r="U2637" t="s">
        <v>3</v>
      </c>
    </row>
    <row r="2638" spans="1:21" x14ac:dyDescent="0.25">
      <c r="A2638" t="s">
        <v>50</v>
      </c>
      <c r="B2638" t="str">
        <f>LEFT(Tabla1[[#This Row],[Organización compras]],2)</f>
        <v>CL</v>
      </c>
      <c r="C2638" t="s">
        <v>339</v>
      </c>
      <c r="D2638">
        <v>602</v>
      </c>
      <c r="E2638" t="str">
        <f>VLOOKUP(Tabla1[[#This Row],[Grupo de compras]],'Grupo compras'!$A$1:$B$115,2,FALSE)</f>
        <v>CL Ops Mall</v>
      </c>
      <c r="F2638" t="s">
        <v>739</v>
      </c>
      <c r="G2638" t="str">
        <f>LEFT(Tabla1[[#This Row],[Solicitud de pedido]],2)</f>
        <v>12</v>
      </c>
      <c r="H2638" t="s">
        <v>7298</v>
      </c>
      <c r="I2638" t="s">
        <v>88</v>
      </c>
      <c r="J2638" t="s">
        <v>7299</v>
      </c>
      <c r="K2638" t="s">
        <v>7300</v>
      </c>
      <c r="L2638" s="1">
        <v>46070</v>
      </c>
      <c r="M2638" t="s">
        <v>52</v>
      </c>
      <c r="N2638" t="s">
        <v>1</v>
      </c>
      <c r="O2638" t="s">
        <v>0</v>
      </c>
      <c r="P2638" t="s">
        <v>2565</v>
      </c>
      <c r="Q2638" t="s">
        <v>2566</v>
      </c>
      <c r="R2638" s="2">
        <v>12</v>
      </c>
      <c r="S2638" s="37">
        <f>Tabla1[[#This Row],[Valor total]]/'T.C.'!$B$4</f>
        <v>500</v>
      </c>
      <c r="T2638" t="s">
        <v>11</v>
      </c>
      <c r="U2638" t="s">
        <v>3</v>
      </c>
    </row>
    <row r="2639" spans="1:21" x14ac:dyDescent="0.25">
      <c r="A2639" t="s">
        <v>38</v>
      </c>
      <c r="B2639" t="str">
        <f>LEFT(Tabla1[[#This Row],[Organización compras]],2)</f>
        <v>CL</v>
      </c>
      <c r="C2639" t="s">
        <v>339</v>
      </c>
      <c r="D2639">
        <v>622</v>
      </c>
      <c r="E2639" t="str">
        <f>VLOOKUP(Tabla1[[#This Row],[Grupo de compras]],'Grupo compras'!$A$1:$B$115,2,FALSE)</f>
        <v>CL Arq Mall</v>
      </c>
      <c r="F2639" t="s">
        <v>3473</v>
      </c>
      <c r="G2639" t="str">
        <f>LEFT(Tabla1[[#This Row],[Solicitud de pedido]],2)</f>
        <v>13</v>
      </c>
      <c r="H2639" t="s">
        <v>7301</v>
      </c>
      <c r="I2639" t="s">
        <v>88</v>
      </c>
      <c r="J2639" t="s">
        <v>7302</v>
      </c>
      <c r="K2639" t="s">
        <v>7303</v>
      </c>
      <c r="L2639" s="1">
        <v>46050</v>
      </c>
      <c r="M2639" t="s">
        <v>15</v>
      </c>
      <c r="N2639" t="s">
        <v>45</v>
      </c>
      <c r="O2639" t="s">
        <v>0</v>
      </c>
      <c r="P2639" t="s">
        <v>3477</v>
      </c>
      <c r="Q2639" t="s">
        <v>3478</v>
      </c>
      <c r="R2639" s="2">
        <v>12</v>
      </c>
      <c r="S2639" s="37">
        <f>Tabla1[[#This Row],[Valor total]]/'T.C.'!$B$4</f>
        <v>500</v>
      </c>
      <c r="T2639" t="s">
        <v>11</v>
      </c>
      <c r="U2639" t="s">
        <v>3</v>
      </c>
    </row>
    <row r="2640" spans="1:21" x14ac:dyDescent="0.25">
      <c r="A2640" t="s">
        <v>717</v>
      </c>
      <c r="B2640" t="str">
        <f>LEFT(Tabla1[[#This Row],[Organización compras]],2)</f>
        <v>PE</v>
      </c>
      <c r="C2640" t="s">
        <v>340</v>
      </c>
      <c r="D2640">
        <v>801</v>
      </c>
      <c r="E2640" t="str">
        <f>VLOOKUP(Tabla1[[#This Row],[Grupo de compras]],'Grupo compras'!$A$1:$B$115,2,FALSE)</f>
        <v>PE Center Manager</v>
      </c>
      <c r="F2640" t="s">
        <v>1233</v>
      </c>
      <c r="G2640" t="str">
        <f>LEFT(Tabla1[[#This Row],[Solicitud de pedido]],2)</f>
        <v>12</v>
      </c>
      <c r="H2640" t="s">
        <v>7304</v>
      </c>
      <c r="I2640" t="s">
        <v>88</v>
      </c>
      <c r="J2640" t="s">
        <v>7305</v>
      </c>
      <c r="K2640" t="s">
        <v>7306</v>
      </c>
      <c r="L2640" s="1">
        <v>46048</v>
      </c>
      <c r="M2640" t="s">
        <v>819</v>
      </c>
      <c r="N2640" t="s">
        <v>1</v>
      </c>
      <c r="O2640" t="s">
        <v>0</v>
      </c>
      <c r="P2640" t="s">
        <v>1011</v>
      </c>
      <c r="Q2640" t="s">
        <v>1012</v>
      </c>
      <c r="R2640" s="2">
        <v>1720.15</v>
      </c>
      <c r="S2640" s="37">
        <f>Tabla1[[#This Row],[Valor total]]/'T.C.'!$B$2</f>
        <v>498.59420289855075</v>
      </c>
      <c r="T2640" t="s">
        <v>2</v>
      </c>
      <c r="U2640" t="s">
        <v>3</v>
      </c>
    </row>
    <row r="2641" spans="1:21" x14ac:dyDescent="0.25">
      <c r="A2641" t="s">
        <v>1239</v>
      </c>
      <c r="B2641" t="str">
        <f>LEFT(Tabla1[[#This Row],[Organización compras]],2)</f>
        <v>PE</v>
      </c>
      <c r="C2641" t="s">
        <v>340</v>
      </c>
      <c r="D2641">
        <v>804</v>
      </c>
      <c r="E2641" t="str">
        <f>VLOOKUP(Tabla1[[#This Row],[Grupo de compras]],'Grupo compras'!$A$1:$B$115,2,FALSE)</f>
        <v>PE Marketing Mall</v>
      </c>
      <c r="F2641" t="s">
        <v>2454</v>
      </c>
      <c r="G2641" t="str">
        <f>LEFT(Tabla1[[#This Row],[Solicitud de pedido]],2)</f>
        <v>12</v>
      </c>
      <c r="H2641" t="s">
        <v>7307</v>
      </c>
      <c r="I2641" t="s">
        <v>88</v>
      </c>
      <c r="J2641" t="s">
        <v>7308</v>
      </c>
      <c r="K2641" t="s">
        <v>7309</v>
      </c>
      <c r="L2641" s="1">
        <v>46036</v>
      </c>
      <c r="M2641" t="s">
        <v>400</v>
      </c>
      <c r="N2641" t="s">
        <v>1</v>
      </c>
      <c r="O2641" t="s">
        <v>0</v>
      </c>
      <c r="P2641" t="s">
        <v>4285</v>
      </c>
      <c r="Q2641" t="s">
        <v>4286</v>
      </c>
      <c r="R2641" s="2">
        <v>1720</v>
      </c>
      <c r="S2641" s="37">
        <f>Tabla1[[#This Row],[Valor total]]/'T.C.'!$B$2</f>
        <v>498.55072463768113</v>
      </c>
      <c r="T2641" t="s">
        <v>2</v>
      </c>
      <c r="U2641" t="s">
        <v>3</v>
      </c>
    </row>
    <row r="2642" spans="1:21" x14ac:dyDescent="0.25">
      <c r="A2642" t="s">
        <v>2101</v>
      </c>
      <c r="B2642" t="str">
        <f>LEFT(Tabla1[[#This Row],[Organización compras]],2)</f>
        <v>PE</v>
      </c>
      <c r="C2642" t="s">
        <v>681</v>
      </c>
      <c r="D2642">
        <v>802</v>
      </c>
      <c r="E2642" t="str">
        <f>VLOOKUP(Tabla1[[#This Row],[Grupo de compras]],'Grupo compras'!$A$1:$B$115,2,FALSE)</f>
        <v>PE Ops Mall</v>
      </c>
      <c r="F2642" t="s">
        <v>2803</v>
      </c>
      <c r="G2642" t="str">
        <f>LEFT(Tabla1[[#This Row],[Solicitud de pedido]],2)</f>
        <v>12</v>
      </c>
      <c r="H2642" t="s">
        <v>7310</v>
      </c>
      <c r="I2642" t="s">
        <v>88</v>
      </c>
      <c r="J2642" t="s">
        <v>7311</v>
      </c>
      <c r="K2642" t="s">
        <v>7312</v>
      </c>
      <c r="L2642" s="1">
        <v>46043</v>
      </c>
      <c r="M2642" t="s">
        <v>2803</v>
      </c>
      <c r="N2642" t="s">
        <v>1</v>
      </c>
      <c r="O2642" t="s">
        <v>0</v>
      </c>
      <c r="P2642" t="s">
        <v>2825</v>
      </c>
      <c r="Q2642" t="s">
        <v>2826</v>
      </c>
      <c r="R2642" s="2">
        <v>1719</v>
      </c>
      <c r="S2642" s="37">
        <f>Tabla1[[#This Row],[Valor total]]/'T.C.'!$B$2</f>
        <v>498.26086956521738</v>
      </c>
      <c r="T2642" t="s">
        <v>2</v>
      </c>
      <c r="U2642" t="s">
        <v>3</v>
      </c>
    </row>
    <row r="2643" spans="1:21" x14ac:dyDescent="0.25">
      <c r="A2643" t="s">
        <v>7</v>
      </c>
      <c r="B2643" t="str">
        <f>LEFT(Tabla1[[#This Row],[Organización compras]],2)</f>
        <v>CL</v>
      </c>
      <c r="C2643" t="s">
        <v>339</v>
      </c>
      <c r="D2643">
        <v>604</v>
      </c>
      <c r="E2643" t="str">
        <f>VLOOKUP(Tabla1[[#This Row],[Grupo de compras]],'Grupo compras'!$A$1:$B$115,2,FALSE)</f>
        <v>CL Marketing Mall</v>
      </c>
      <c r="F2643" t="s">
        <v>3619</v>
      </c>
      <c r="G2643" t="str">
        <f>LEFT(Tabla1[[#This Row],[Solicitud de pedido]],2)</f>
        <v>12</v>
      </c>
      <c r="H2643" t="s">
        <v>7313</v>
      </c>
      <c r="I2643" t="s">
        <v>88</v>
      </c>
      <c r="J2643" t="s">
        <v>7314</v>
      </c>
      <c r="K2643" t="s">
        <v>7315</v>
      </c>
      <c r="L2643" s="1">
        <v>46051</v>
      </c>
      <c r="M2643" t="s">
        <v>3623</v>
      </c>
      <c r="N2643" t="s">
        <v>1</v>
      </c>
      <c r="O2643" t="s">
        <v>0</v>
      </c>
      <c r="P2643" t="s">
        <v>4933</v>
      </c>
      <c r="Q2643" t="s">
        <v>4934</v>
      </c>
      <c r="R2643" s="2">
        <v>460000</v>
      </c>
      <c r="S2643" s="37">
        <f>Tabla1[[#This Row],[Valor total]]/'T.C.'!$B$3</f>
        <v>496.79781408961804</v>
      </c>
      <c r="T2643" t="s">
        <v>6</v>
      </c>
      <c r="U2643" t="s">
        <v>3</v>
      </c>
    </row>
    <row r="2644" spans="1:21" x14ac:dyDescent="0.25">
      <c r="A2644" t="s">
        <v>1452</v>
      </c>
      <c r="B2644" t="str">
        <f>LEFT(Tabla1[[#This Row],[Organización compras]],2)</f>
        <v>PE</v>
      </c>
      <c r="C2644" t="s">
        <v>681</v>
      </c>
      <c r="D2644">
        <v>803</v>
      </c>
      <c r="E2644" t="str">
        <f>VLOOKUP(Tabla1[[#This Row],[Grupo de compras]],'Grupo compras'!$A$1:$B$115,2,FALSE)</f>
        <v>PE Ops Out/Strips</v>
      </c>
      <c r="F2644" t="s">
        <v>1453</v>
      </c>
      <c r="G2644" t="str">
        <f>LEFT(Tabla1[[#This Row],[Solicitud de pedido]],2)</f>
        <v>12</v>
      </c>
      <c r="H2644" t="s">
        <v>7316</v>
      </c>
      <c r="I2644" t="s">
        <v>88</v>
      </c>
      <c r="J2644" t="s">
        <v>7317</v>
      </c>
      <c r="K2644" t="s">
        <v>7318</v>
      </c>
      <c r="L2644" s="1">
        <v>46045</v>
      </c>
      <c r="M2644" t="s">
        <v>1453</v>
      </c>
      <c r="N2644" t="s">
        <v>1</v>
      </c>
      <c r="O2644" t="s">
        <v>0</v>
      </c>
      <c r="P2644" t="s">
        <v>1011</v>
      </c>
      <c r="Q2644" t="s">
        <v>1012</v>
      </c>
      <c r="R2644" s="2">
        <v>1712</v>
      </c>
      <c r="S2644" s="37">
        <f>Tabla1[[#This Row],[Valor total]]/'T.C.'!$B$2</f>
        <v>496.231884057971</v>
      </c>
      <c r="T2644" t="s">
        <v>2</v>
      </c>
      <c r="U2644" t="s">
        <v>3</v>
      </c>
    </row>
    <row r="2645" spans="1:21" x14ac:dyDescent="0.25">
      <c r="A2645" t="s">
        <v>696</v>
      </c>
      <c r="B2645" t="str">
        <f>LEFT(Tabla1[[#This Row],[Organización compras]],2)</f>
        <v>PE</v>
      </c>
      <c r="C2645" t="s">
        <v>681</v>
      </c>
      <c r="D2645">
        <v>803</v>
      </c>
      <c r="E2645" t="str">
        <f>VLOOKUP(Tabla1[[#This Row],[Grupo de compras]],'Grupo compras'!$A$1:$B$115,2,FALSE)</f>
        <v>PE Ops Out/Strips</v>
      </c>
      <c r="F2645" t="s">
        <v>2857</v>
      </c>
      <c r="G2645" t="str">
        <f>LEFT(Tabla1[[#This Row],[Solicitud de pedido]],2)</f>
        <v>12</v>
      </c>
      <c r="H2645" t="s">
        <v>7319</v>
      </c>
      <c r="I2645" t="s">
        <v>88</v>
      </c>
      <c r="J2645" t="s">
        <v>7320</v>
      </c>
      <c r="K2645" t="s">
        <v>4961</v>
      </c>
      <c r="L2645" s="1">
        <v>46049</v>
      </c>
      <c r="M2645" t="s">
        <v>2857</v>
      </c>
      <c r="N2645" t="s">
        <v>1</v>
      </c>
      <c r="O2645" t="s">
        <v>0</v>
      </c>
      <c r="P2645" t="s">
        <v>4962</v>
      </c>
      <c r="Q2645" t="s">
        <v>4963</v>
      </c>
      <c r="R2645" s="2">
        <v>1712</v>
      </c>
      <c r="S2645" s="37">
        <f>Tabla1[[#This Row],[Valor total]]/'T.C.'!$B$2</f>
        <v>496.231884057971</v>
      </c>
      <c r="T2645" t="s">
        <v>2</v>
      </c>
      <c r="U2645" t="s">
        <v>3</v>
      </c>
    </row>
    <row r="2646" spans="1:21" x14ac:dyDescent="0.25">
      <c r="A2646" t="s">
        <v>31</v>
      </c>
      <c r="B2646" t="str">
        <f>LEFT(Tabla1[[#This Row],[Organización compras]],2)</f>
        <v>CO</v>
      </c>
      <c r="C2646" t="s">
        <v>338</v>
      </c>
      <c r="D2646">
        <v>714</v>
      </c>
      <c r="E2646" t="str">
        <f>VLOOKUP(Tabla1[[#This Row],[Grupo de compras]],'Grupo compras'!$A$1:$B$115,2,FALSE)</f>
        <v>CO Explotación TI</v>
      </c>
      <c r="F2646" t="s">
        <v>7321</v>
      </c>
      <c r="G2646" t="str">
        <f>LEFT(Tabla1[[#This Row],[Solicitud de pedido]],2)</f>
        <v>12</v>
      </c>
      <c r="H2646" t="s">
        <v>7322</v>
      </c>
      <c r="I2646" t="s">
        <v>88</v>
      </c>
      <c r="J2646" t="s">
        <v>7323</v>
      </c>
      <c r="K2646" t="s">
        <v>7324</v>
      </c>
      <c r="L2646" s="1">
        <v>46043</v>
      </c>
      <c r="M2646" t="s">
        <v>7321</v>
      </c>
      <c r="N2646" t="s">
        <v>1</v>
      </c>
      <c r="O2646" t="s">
        <v>5</v>
      </c>
      <c r="P2646" t="s">
        <v>33</v>
      </c>
      <c r="Q2646" t="s">
        <v>34</v>
      </c>
      <c r="R2646" s="2">
        <v>1817200</v>
      </c>
      <c r="S2646" s="37">
        <f>Tabla1[[#This Row],[Valor total]]/'T.C.'!$B$5</f>
        <v>494.07286568787384</v>
      </c>
      <c r="T2646" t="s">
        <v>18</v>
      </c>
      <c r="U2646" t="s">
        <v>3</v>
      </c>
    </row>
    <row r="2647" spans="1:21" x14ac:dyDescent="0.25">
      <c r="A2647" t="s">
        <v>1498</v>
      </c>
      <c r="B2647" t="str">
        <f>LEFT(Tabla1[[#This Row],[Organización compras]],2)</f>
        <v>PE</v>
      </c>
      <c r="C2647" t="s">
        <v>340</v>
      </c>
      <c r="D2647">
        <v>803</v>
      </c>
      <c r="E2647" t="str">
        <f>VLOOKUP(Tabla1[[#This Row],[Grupo de compras]],'Grupo compras'!$A$1:$B$115,2,FALSE)</f>
        <v>PE Ops Out/Strips</v>
      </c>
      <c r="F2647" t="s">
        <v>926</v>
      </c>
      <c r="G2647" t="str">
        <f>LEFT(Tabla1[[#This Row],[Solicitud de pedido]],2)</f>
        <v>12</v>
      </c>
      <c r="H2647" t="s">
        <v>7325</v>
      </c>
      <c r="I2647" t="s">
        <v>88</v>
      </c>
      <c r="J2647" t="s">
        <v>7326</v>
      </c>
      <c r="K2647" t="s">
        <v>7327</v>
      </c>
      <c r="L2647" s="1">
        <v>46034</v>
      </c>
      <c r="M2647" t="s">
        <v>930</v>
      </c>
      <c r="N2647" t="s">
        <v>1</v>
      </c>
      <c r="O2647" t="s">
        <v>0</v>
      </c>
      <c r="P2647" t="s">
        <v>931</v>
      </c>
      <c r="Q2647" t="s">
        <v>932</v>
      </c>
      <c r="R2647" s="2">
        <v>1700</v>
      </c>
      <c r="S2647" s="37">
        <f>Tabla1[[#This Row],[Valor total]]/'T.C.'!$B$2</f>
        <v>492.75362318840575</v>
      </c>
      <c r="T2647" t="s">
        <v>2</v>
      </c>
      <c r="U2647" t="s">
        <v>3</v>
      </c>
    </row>
    <row r="2648" spans="1:21" x14ac:dyDescent="0.25">
      <c r="A2648" t="s">
        <v>12</v>
      </c>
      <c r="B2648" t="str">
        <f>LEFT(Tabla1[[#This Row],[Organización compras]],2)</f>
        <v>PE</v>
      </c>
      <c r="C2648" t="s">
        <v>340</v>
      </c>
      <c r="D2648">
        <v>802</v>
      </c>
      <c r="E2648" t="str">
        <f>VLOOKUP(Tabla1[[#This Row],[Grupo de compras]],'Grupo compras'!$A$1:$B$115,2,FALSE)</f>
        <v>PE Ops Mall</v>
      </c>
      <c r="F2648" t="s">
        <v>13</v>
      </c>
      <c r="G2648" t="str">
        <f>LEFT(Tabla1[[#This Row],[Solicitud de pedido]],2)</f>
        <v>12</v>
      </c>
      <c r="H2648" t="s">
        <v>7328</v>
      </c>
      <c r="I2648" t="s">
        <v>88</v>
      </c>
      <c r="J2648" t="s">
        <v>7329</v>
      </c>
      <c r="K2648" t="s">
        <v>7330</v>
      </c>
      <c r="L2648" s="1">
        <v>46076</v>
      </c>
      <c r="M2648" t="s">
        <v>14</v>
      </c>
      <c r="N2648" t="s">
        <v>1</v>
      </c>
      <c r="O2648" t="s">
        <v>0</v>
      </c>
      <c r="P2648" t="s">
        <v>1011</v>
      </c>
      <c r="Q2648" t="s">
        <v>1012</v>
      </c>
      <c r="R2648" s="2">
        <v>1700</v>
      </c>
      <c r="S2648" s="37">
        <f>Tabla1[[#This Row],[Valor total]]/'T.C.'!$B$2</f>
        <v>492.75362318840575</v>
      </c>
      <c r="T2648" t="s">
        <v>2</v>
      </c>
      <c r="U2648" t="s">
        <v>3</v>
      </c>
    </row>
    <row r="2649" spans="1:21" x14ac:dyDescent="0.25">
      <c r="A2649" t="s">
        <v>53</v>
      </c>
      <c r="B2649" t="str">
        <f>LEFT(Tabla1[[#This Row],[Organización compras]],2)</f>
        <v>CO</v>
      </c>
      <c r="C2649" t="s">
        <v>338</v>
      </c>
      <c r="D2649">
        <v>702</v>
      </c>
      <c r="E2649" t="str">
        <f>VLOOKUP(Tabla1[[#This Row],[Grupo de compras]],'Grupo compras'!$A$1:$B$115,2,FALSE)</f>
        <v>CO Ops Mall</v>
      </c>
      <c r="F2649" t="s">
        <v>54</v>
      </c>
      <c r="H2649" t="s">
        <v>3303</v>
      </c>
      <c r="I2649" t="s">
        <v>89</v>
      </c>
      <c r="J2649" t="s">
        <v>3304</v>
      </c>
      <c r="K2649" t="s">
        <v>7331</v>
      </c>
      <c r="L2649" s="1">
        <v>46092</v>
      </c>
      <c r="M2649" t="s">
        <v>55</v>
      </c>
      <c r="N2649" t="s">
        <v>1</v>
      </c>
      <c r="O2649" t="s">
        <v>0</v>
      </c>
      <c r="P2649" t="s">
        <v>3306</v>
      </c>
      <c r="Q2649" t="s">
        <v>3307</v>
      </c>
      <c r="R2649" s="2">
        <v>1808760</v>
      </c>
      <c r="S2649" s="37">
        <f>Tabla1[[#This Row],[Valor total]]/'T.C.'!$B$5</f>
        <v>491.77814029363782</v>
      </c>
      <c r="T2649" t="s">
        <v>18</v>
      </c>
      <c r="U2649" t="s">
        <v>3</v>
      </c>
    </row>
    <row r="2650" spans="1:21" x14ac:dyDescent="0.25">
      <c r="A2650" t="s">
        <v>7</v>
      </c>
      <c r="B2650" t="str">
        <f>LEFT(Tabla1[[#This Row],[Organización compras]],2)</f>
        <v>CL</v>
      </c>
      <c r="C2650" t="s">
        <v>339</v>
      </c>
      <c r="D2650">
        <v>602</v>
      </c>
      <c r="E2650" t="str">
        <f>VLOOKUP(Tabla1[[#This Row],[Grupo de compras]],'Grupo compras'!$A$1:$B$115,2,FALSE)</f>
        <v>CL Ops Mall</v>
      </c>
      <c r="F2650" t="s">
        <v>78</v>
      </c>
      <c r="G2650" t="str">
        <f>LEFT(Tabla1[[#This Row],[Solicitud de pedido]],2)</f>
        <v>12</v>
      </c>
      <c r="H2650" t="s">
        <v>7332</v>
      </c>
      <c r="I2650" t="s">
        <v>88</v>
      </c>
      <c r="J2650" t="s">
        <v>7333</v>
      </c>
      <c r="K2650" t="s">
        <v>7334</v>
      </c>
      <c r="L2650" s="1">
        <v>46029</v>
      </c>
      <c r="M2650" t="s">
        <v>79</v>
      </c>
      <c r="N2650" t="s">
        <v>1</v>
      </c>
      <c r="O2650" t="s">
        <v>0</v>
      </c>
      <c r="P2650" t="s">
        <v>633</v>
      </c>
      <c r="Q2650" t="s">
        <v>634</v>
      </c>
      <c r="R2650" s="2">
        <v>11.8</v>
      </c>
      <c r="S2650" s="37">
        <f>Tabla1[[#This Row],[Valor total]]/'T.C.'!$B$4</f>
        <v>491.66666666666669</v>
      </c>
      <c r="T2650" t="s">
        <v>11</v>
      </c>
      <c r="U2650" t="s">
        <v>3</v>
      </c>
    </row>
    <row r="2651" spans="1:21" x14ac:dyDescent="0.25">
      <c r="A2651" t="s">
        <v>50</v>
      </c>
      <c r="B2651" t="str">
        <f>LEFT(Tabla1[[#This Row],[Organización compras]],2)</f>
        <v>CL</v>
      </c>
      <c r="C2651" t="s">
        <v>339</v>
      </c>
      <c r="D2651">
        <v>602</v>
      </c>
      <c r="E2651" t="str">
        <f>VLOOKUP(Tabla1[[#This Row],[Grupo de compras]],'Grupo compras'!$A$1:$B$115,2,FALSE)</f>
        <v>CL Ops Mall</v>
      </c>
      <c r="F2651" t="s">
        <v>51</v>
      </c>
      <c r="G2651" t="str">
        <f>LEFT(Tabla1[[#This Row],[Solicitud de pedido]],2)</f>
        <v>12</v>
      </c>
      <c r="H2651" t="s">
        <v>7335</v>
      </c>
      <c r="I2651" t="s">
        <v>88</v>
      </c>
      <c r="J2651" t="s">
        <v>7336</v>
      </c>
      <c r="K2651" t="s">
        <v>7337</v>
      </c>
      <c r="L2651" s="1">
        <v>46084</v>
      </c>
      <c r="M2651" t="s">
        <v>52</v>
      </c>
      <c r="N2651" t="s">
        <v>1</v>
      </c>
      <c r="O2651" t="s">
        <v>0</v>
      </c>
      <c r="P2651" t="s">
        <v>7338</v>
      </c>
      <c r="Q2651" t="s">
        <v>7339</v>
      </c>
      <c r="R2651" s="2">
        <v>455000</v>
      </c>
      <c r="S2651" s="37">
        <f>Tabla1[[#This Row],[Valor total]]/'T.C.'!$B$3</f>
        <v>491.39783784951351</v>
      </c>
      <c r="T2651" t="s">
        <v>6</v>
      </c>
      <c r="U2651" t="s">
        <v>3</v>
      </c>
    </row>
    <row r="2652" spans="1:21" x14ac:dyDescent="0.25">
      <c r="A2652" t="s">
        <v>373</v>
      </c>
      <c r="B2652" t="str">
        <f>LEFT(Tabla1[[#This Row],[Organización compras]],2)</f>
        <v>PE</v>
      </c>
      <c r="C2652" t="s">
        <v>340</v>
      </c>
      <c r="D2652">
        <v>810</v>
      </c>
      <c r="E2652" t="str">
        <f>VLOOKUP(Tabla1[[#This Row],[Grupo de compras]],'Grupo compras'!$A$1:$B$115,2,FALSE)</f>
        <v>PE Área Personas</v>
      </c>
      <c r="F2652" t="s">
        <v>2095</v>
      </c>
      <c r="G2652" t="str">
        <f>LEFT(Tabla1[[#This Row],[Solicitud de pedido]],2)</f>
        <v>12</v>
      </c>
      <c r="H2652" t="s">
        <v>7340</v>
      </c>
      <c r="I2652" t="s">
        <v>88</v>
      </c>
      <c r="J2652" t="s">
        <v>7341</v>
      </c>
      <c r="K2652" t="s">
        <v>7342</v>
      </c>
      <c r="L2652" s="1">
        <v>46050</v>
      </c>
      <c r="M2652" t="s">
        <v>2095</v>
      </c>
      <c r="N2652" t="s">
        <v>1</v>
      </c>
      <c r="O2652" t="s">
        <v>0</v>
      </c>
      <c r="P2652" t="s">
        <v>4277</v>
      </c>
      <c r="Q2652" t="s">
        <v>4278</v>
      </c>
      <c r="R2652" s="2">
        <v>1694</v>
      </c>
      <c r="S2652" s="37">
        <f>Tabla1[[#This Row],[Valor total]]/'T.C.'!$B$2</f>
        <v>491.01449275362319</v>
      </c>
      <c r="T2652" t="s">
        <v>2</v>
      </c>
      <c r="U2652" t="s">
        <v>3</v>
      </c>
    </row>
    <row r="2653" spans="1:21" x14ac:dyDescent="0.25">
      <c r="A2653" t="s">
        <v>75</v>
      </c>
      <c r="B2653" t="str">
        <f>LEFT(Tabla1[[#This Row],[Organización compras]],2)</f>
        <v>CO</v>
      </c>
      <c r="C2653" t="s">
        <v>338</v>
      </c>
      <c r="D2653">
        <v>702</v>
      </c>
      <c r="E2653" t="str">
        <f>VLOOKUP(Tabla1[[#This Row],[Grupo de compras]],'Grupo compras'!$A$1:$B$115,2,FALSE)</f>
        <v>CO Ops Mall</v>
      </c>
      <c r="F2653" t="s">
        <v>92</v>
      </c>
      <c r="H2653" t="s">
        <v>11752</v>
      </c>
      <c r="I2653" t="s">
        <v>88</v>
      </c>
      <c r="J2653" t="s">
        <v>11753</v>
      </c>
      <c r="K2653" t="s">
        <v>11754</v>
      </c>
      <c r="L2653" s="1">
        <v>46093</v>
      </c>
      <c r="M2653" t="s">
        <v>93</v>
      </c>
      <c r="N2653" t="s">
        <v>1</v>
      </c>
      <c r="O2653" t="s">
        <v>0</v>
      </c>
      <c r="P2653" t="s">
        <v>33</v>
      </c>
      <c r="Q2653" t="s">
        <v>34</v>
      </c>
      <c r="R2653" s="2">
        <v>1804100</v>
      </c>
      <c r="S2653" s="37">
        <f>Tabla1[[#This Row],[Valor total]]/'T.C.'!$B$5</f>
        <v>490.5111473626971</v>
      </c>
      <c r="T2653" t="s">
        <v>18</v>
      </c>
      <c r="U2653" t="s">
        <v>3</v>
      </c>
    </row>
    <row r="2654" spans="1:21" x14ac:dyDescent="0.25">
      <c r="A2654" t="s">
        <v>7</v>
      </c>
      <c r="B2654" t="str">
        <f>LEFT(Tabla1[[#This Row],[Organización compras]],2)</f>
        <v>CL</v>
      </c>
      <c r="C2654" t="s">
        <v>339</v>
      </c>
      <c r="D2654">
        <v>914</v>
      </c>
      <c r="E2654" t="str">
        <f>VLOOKUP(Tabla1[[#This Row],[Grupo de compras]],'Grupo compras'!$A$1:$B$115,2,FALSE)</f>
        <v>Corp Explo. TI</v>
      </c>
      <c r="F2654" t="s">
        <v>8</v>
      </c>
      <c r="G2654" t="str">
        <f>LEFT(Tabla1[[#This Row],[Solicitud de pedido]],2)</f>
        <v>12</v>
      </c>
      <c r="H2654" t="s">
        <v>7343</v>
      </c>
      <c r="I2654" t="s">
        <v>88</v>
      </c>
      <c r="J2654" t="s">
        <v>7344</v>
      </c>
      <c r="K2654" t="s">
        <v>7345</v>
      </c>
      <c r="L2654" s="1">
        <v>46072</v>
      </c>
      <c r="M2654" t="s">
        <v>8</v>
      </c>
      <c r="N2654" t="s">
        <v>1</v>
      </c>
      <c r="O2654" t="s">
        <v>5</v>
      </c>
      <c r="P2654" t="s">
        <v>4008</v>
      </c>
      <c r="Q2654" t="s">
        <v>4009</v>
      </c>
      <c r="R2654" s="2">
        <v>454034</v>
      </c>
      <c r="S2654" s="37">
        <f>Tabla1[[#This Row],[Valor total]]/'T.C.'!$B$3</f>
        <v>490.3545624399253</v>
      </c>
      <c r="T2654" t="s">
        <v>6</v>
      </c>
      <c r="U2654" t="s">
        <v>3</v>
      </c>
    </row>
    <row r="2655" spans="1:21" x14ac:dyDescent="0.25">
      <c r="A2655" t="s">
        <v>1239</v>
      </c>
      <c r="B2655" t="str">
        <f>LEFT(Tabla1[[#This Row],[Organización compras]],2)</f>
        <v>PE</v>
      </c>
      <c r="C2655" t="s">
        <v>340</v>
      </c>
      <c r="D2655">
        <v>802</v>
      </c>
      <c r="E2655" t="str">
        <f>VLOOKUP(Tabla1[[#This Row],[Grupo de compras]],'Grupo compras'!$A$1:$B$115,2,FALSE)</f>
        <v>PE Ops Mall</v>
      </c>
      <c r="F2655" t="s">
        <v>3220</v>
      </c>
      <c r="G2655" t="str">
        <f>LEFT(Tabla1[[#This Row],[Solicitud de pedido]],2)</f>
        <v>12</v>
      </c>
      <c r="H2655" t="s">
        <v>7346</v>
      </c>
      <c r="I2655" t="s">
        <v>88</v>
      </c>
      <c r="J2655" t="s">
        <v>7347</v>
      </c>
      <c r="K2655" t="s">
        <v>7348</v>
      </c>
      <c r="L2655" s="1">
        <v>46091</v>
      </c>
      <c r="M2655" t="s">
        <v>3220</v>
      </c>
      <c r="N2655" t="s">
        <v>1</v>
      </c>
      <c r="O2655" t="s">
        <v>0</v>
      </c>
      <c r="P2655" t="s">
        <v>3224</v>
      </c>
      <c r="Q2655" t="s">
        <v>3225</v>
      </c>
      <c r="R2655" s="2">
        <v>1690.62</v>
      </c>
      <c r="S2655" s="37">
        <f>Tabla1[[#This Row],[Valor total]]/'T.C.'!$B$2</f>
        <v>490.03478260869559</v>
      </c>
      <c r="T2655" t="s">
        <v>2</v>
      </c>
      <c r="U2655" t="s">
        <v>3</v>
      </c>
    </row>
    <row r="2656" spans="1:21" x14ac:dyDescent="0.25">
      <c r="A2656" t="s">
        <v>814</v>
      </c>
      <c r="B2656" t="str">
        <f>LEFT(Tabla1[[#This Row],[Organización compras]],2)</f>
        <v>PE</v>
      </c>
      <c r="C2656" t="s">
        <v>340</v>
      </c>
      <c r="D2656">
        <v>802</v>
      </c>
      <c r="E2656" t="str">
        <f>VLOOKUP(Tabla1[[#This Row],[Grupo de compras]],'Grupo compras'!$A$1:$B$115,2,FALSE)</f>
        <v>PE Ops Mall</v>
      </c>
      <c r="F2656" t="s">
        <v>815</v>
      </c>
      <c r="G2656" t="str">
        <f>LEFT(Tabla1[[#This Row],[Solicitud de pedido]],2)</f>
        <v>12</v>
      </c>
      <c r="H2656" t="s">
        <v>7349</v>
      </c>
      <c r="I2656" t="s">
        <v>88</v>
      </c>
      <c r="J2656" t="s">
        <v>7350</v>
      </c>
      <c r="K2656" t="s">
        <v>7351</v>
      </c>
      <c r="L2656" s="1">
        <v>46077</v>
      </c>
      <c r="M2656" t="s">
        <v>819</v>
      </c>
      <c r="N2656" t="s">
        <v>1</v>
      </c>
      <c r="O2656" t="s">
        <v>0</v>
      </c>
      <c r="P2656" t="s">
        <v>931</v>
      </c>
      <c r="Q2656" t="s">
        <v>932</v>
      </c>
      <c r="R2656" s="2">
        <v>1690</v>
      </c>
      <c r="S2656" s="37">
        <f>Tabla1[[#This Row],[Valor total]]/'T.C.'!$B$2</f>
        <v>489.85507246376807</v>
      </c>
      <c r="T2656" t="s">
        <v>2</v>
      </c>
      <c r="U2656" t="s">
        <v>3</v>
      </c>
    </row>
    <row r="2657" spans="1:21" x14ac:dyDescent="0.25">
      <c r="A2657" t="s">
        <v>814</v>
      </c>
      <c r="B2657" t="str">
        <f>LEFT(Tabla1[[#This Row],[Organización compras]],2)</f>
        <v>PE</v>
      </c>
      <c r="C2657" t="s">
        <v>340</v>
      </c>
      <c r="D2657">
        <v>802</v>
      </c>
      <c r="E2657" t="str">
        <f>VLOOKUP(Tabla1[[#This Row],[Grupo de compras]],'Grupo compras'!$A$1:$B$115,2,FALSE)</f>
        <v>PE Ops Mall</v>
      </c>
      <c r="F2657" t="s">
        <v>815</v>
      </c>
      <c r="G2657" t="str">
        <f>LEFT(Tabla1[[#This Row],[Solicitud de pedido]],2)</f>
        <v>12</v>
      </c>
      <c r="H2657" t="s">
        <v>7352</v>
      </c>
      <c r="I2657" t="s">
        <v>88</v>
      </c>
      <c r="J2657" t="s">
        <v>7353</v>
      </c>
      <c r="K2657" t="s">
        <v>7354</v>
      </c>
      <c r="L2657" s="1">
        <v>46087</v>
      </c>
      <c r="M2657" t="s">
        <v>43</v>
      </c>
      <c r="N2657" t="s">
        <v>1</v>
      </c>
      <c r="O2657" t="s">
        <v>0</v>
      </c>
      <c r="P2657" t="s">
        <v>694</v>
      </c>
      <c r="Q2657" t="s">
        <v>695</v>
      </c>
      <c r="R2657" s="2">
        <v>1690</v>
      </c>
      <c r="S2657" s="37">
        <f>Tabla1[[#This Row],[Valor total]]/'T.C.'!$B$2</f>
        <v>489.85507246376807</v>
      </c>
      <c r="T2657" t="s">
        <v>2</v>
      </c>
      <c r="U2657" t="s">
        <v>3</v>
      </c>
    </row>
    <row r="2658" spans="1:21" x14ac:dyDescent="0.25">
      <c r="A2658" t="s">
        <v>814</v>
      </c>
      <c r="B2658" t="str">
        <f>LEFT(Tabla1[[#This Row],[Organización compras]],2)</f>
        <v>PE</v>
      </c>
      <c r="C2658" t="s">
        <v>340</v>
      </c>
      <c r="D2658">
        <v>802</v>
      </c>
      <c r="E2658" t="str">
        <f>VLOOKUP(Tabla1[[#This Row],[Grupo de compras]],'Grupo compras'!$A$1:$B$115,2,FALSE)</f>
        <v>PE Ops Mall</v>
      </c>
      <c r="F2658" t="s">
        <v>815</v>
      </c>
      <c r="H2658" t="s">
        <v>12556</v>
      </c>
      <c r="I2658" t="s">
        <v>88</v>
      </c>
      <c r="J2658" t="s">
        <v>12557</v>
      </c>
      <c r="K2658" t="s">
        <v>7354</v>
      </c>
      <c r="L2658" s="1">
        <v>46099</v>
      </c>
      <c r="M2658" t="s">
        <v>43</v>
      </c>
      <c r="N2658" t="s">
        <v>1</v>
      </c>
      <c r="O2658" t="s">
        <v>0</v>
      </c>
      <c r="P2658" t="s">
        <v>119</v>
      </c>
      <c r="Q2658" t="s">
        <v>120</v>
      </c>
      <c r="R2658" s="2">
        <v>1690</v>
      </c>
      <c r="S2658" s="37">
        <f>Tabla1[[#This Row],[Valor total]]/'T.C.'!$B$2</f>
        <v>489.85507246376807</v>
      </c>
      <c r="T2658" t="s">
        <v>2</v>
      </c>
      <c r="U2658" t="s">
        <v>3</v>
      </c>
    </row>
    <row r="2659" spans="1:21" x14ac:dyDescent="0.25">
      <c r="A2659" t="s">
        <v>925</v>
      </c>
      <c r="B2659" t="str">
        <f>LEFT(Tabla1[[#This Row],[Organización compras]],2)</f>
        <v>PE</v>
      </c>
      <c r="C2659" t="s">
        <v>340</v>
      </c>
      <c r="D2659">
        <v>814</v>
      </c>
      <c r="E2659" t="str">
        <f>VLOOKUP(Tabla1[[#This Row],[Grupo de compras]],'Grupo compras'!$A$1:$B$115,2,FALSE)</f>
        <v>PE Explotación TI</v>
      </c>
      <c r="F2659" t="s">
        <v>371</v>
      </c>
      <c r="G2659" t="str">
        <f>LEFT(Tabla1[[#This Row],[Solicitud de pedido]],2)</f>
        <v>14</v>
      </c>
      <c r="H2659" t="s">
        <v>7355</v>
      </c>
      <c r="I2659" t="s">
        <v>88</v>
      </c>
      <c r="J2659" t="s">
        <v>7356</v>
      </c>
      <c r="K2659" t="s">
        <v>7357</v>
      </c>
      <c r="L2659" s="1">
        <v>46042</v>
      </c>
      <c r="M2659" t="s">
        <v>556</v>
      </c>
      <c r="N2659" t="s">
        <v>46</v>
      </c>
      <c r="O2659" t="s">
        <v>5</v>
      </c>
      <c r="P2659" t="s">
        <v>820</v>
      </c>
      <c r="Q2659" t="s">
        <v>821</v>
      </c>
      <c r="R2659" s="2">
        <v>1689.6</v>
      </c>
      <c r="S2659" s="37">
        <f>Tabla1[[#This Row],[Valor total]]/'T.C.'!$B$2</f>
        <v>489.73913043478257</v>
      </c>
      <c r="T2659" t="s">
        <v>2</v>
      </c>
      <c r="U2659" t="s">
        <v>3</v>
      </c>
    </row>
    <row r="2660" spans="1:21" x14ac:dyDescent="0.25">
      <c r="A2660" t="s">
        <v>925</v>
      </c>
      <c r="B2660" t="str">
        <f>LEFT(Tabla1[[#This Row],[Organización compras]],2)</f>
        <v>PE</v>
      </c>
      <c r="C2660" t="s">
        <v>340</v>
      </c>
      <c r="D2660">
        <v>814</v>
      </c>
      <c r="E2660" t="str">
        <f>VLOOKUP(Tabla1[[#This Row],[Grupo de compras]],'Grupo compras'!$A$1:$B$115,2,FALSE)</f>
        <v>PE Explotación TI</v>
      </c>
      <c r="F2660" t="s">
        <v>371</v>
      </c>
      <c r="G2660" t="str">
        <f>LEFT(Tabla1[[#This Row],[Solicitud de pedido]],2)</f>
        <v>14</v>
      </c>
      <c r="H2660" t="s">
        <v>7355</v>
      </c>
      <c r="I2660" t="s">
        <v>89</v>
      </c>
      <c r="J2660" t="s">
        <v>7356</v>
      </c>
      <c r="K2660" t="s">
        <v>7357</v>
      </c>
      <c r="L2660" s="1">
        <v>46042</v>
      </c>
      <c r="M2660" t="s">
        <v>556</v>
      </c>
      <c r="N2660" t="s">
        <v>46</v>
      </c>
      <c r="O2660" t="s">
        <v>5</v>
      </c>
      <c r="P2660" t="s">
        <v>820</v>
      </c>
      <c r="Q2660" t="s">
        <v>821</v>
      </c>
      <c r="R2660" s="2">
        <v>1689.6</v>
      </c>
      <c r="S2660" s="37">
        <f>Tabla1[[#This Row],[Valor total]]/'T.C.'!$B$2</f>
        <v>489.73913043478257</v>
      </c>
      <c r="T2660" t="s">
        <v>2</v>
      </c>
      <c r="U2660" t="s">
        <v>3</v>
      </c>
    </row>
    <row r="2661" spans="1:21" x14ac:dyDescent="0.25">
      <c r="A2661" t="s">
        <v>925</v>
      </c>
      <c r="B2661" t="str">
        <f>LEFT(Tabla1[[#This Row],[Organización compras]],2)</f>
        <v>PE</v>
      </c>
      <c r="C2661" t="s">
        <v>340</v>
      </c>
      <c r="D2661">
        <v>814</v>
      </c>
      <c r="E2661" t="str">
        <f>VLOOKUP(Tabla1[[#This Row],[Grupo de compras]],'Grupo compras'!$A$1:$B$115,2,FALSE)</f>
        <v>PE Explotación TI</v>
      </c>
      <c r="F2661" t="s">
        <v>371</v>
      </c>
      <c r="G2661" t="str">
        <f>LEFT(Tabla1[[#This Row],[Solicitud de pedido]],2)</f>
        <v>14</v>
      </c>
      <c r="H2661" t="s">
        <v>7355</v>
      </c>
      <c r="I2661" t="s">
        <v>99</v>
      </c>
      <c r="J2661" t="s">
        <v>7356</v>
      </c>
      <c r="K2661" t="s">
        <v>7357</v>
      </c>
      <c r="L2661" s="1">
        <v>46042</v>
      </c>
      <c r="M2661" t="s">
        <v>556</v>
      </c>
      <c r="N2661" t="s">
        <v>46</v>
      </c>
      <c r="O2661" t="s">
        <v>5</v>
      </c>
      <c r="P2661" t="s">
        <v>820</v>
      </c>
      <c r="Q2661" t="s">
        <v>821</v>
      </c>
      <c r="R2661" s="2">
        <v>1689.6</v>
      </c>
      <c r="S2661" s="37">
        <f>Tabla1[[#This Row],[Valor total]]/'T.C.'!$B$2</f>
        <v>489.73913043478257</v>
      </c>
      <c r="T2661" t="s">
        <v>2</v>
      </c>
      <c r="U2661" t="s">
        <v>3</v>
      </c>
    </row>
    <row r="2662" spans="1:21" x14ac:dyDescent="0.25">
      <c r="A2662" t="s">
        <v>925</v>
      </c>
      <c r="B2662" t="str">
        <f>LEFT(Tabla1[[#This Row],[Organización compras]],2)</f>
        <v>PE</v>
      </c>
      <c r="C2662" t="s">
        <v>340</v>
      </c>
      <c r="D2662">
        <v>814</v>
      </c>
      <c r="E2662" t="str">
        <f>VLOOKUP(Tabla1[[#This Row],[Grupo de compras]],'Grupo compras'!$A$1:$B$115,2,FALSE)</f>
        <v>PE Explotación TI</v>
      </c>
      <c r="F2662" t="s">
        <v>371</v>
      </c>
      <c r="G2662" t="str">
        <f>LEFT(Tabla1[[#This Row],[Solicitud de pedido]],2)</f>
        <v>14</v>
      </c>
      <c r="H2662" t="s">
        <v>7355</v>
      </c>
      <c r="I2662" t="s">
        <v>100</v>
      </c>
      <c r="J2662" t="s">
        <v>7356</v>
      </c>
      <c r="K2662" t="s">
        <v>7357</v>
      </c>
      <c r="L2662" s="1">
        <v>46042</v>
      </c>
      <c r="M2662" t="s">
        <v>556</v>
      </c>
      <c r="N2662" t="s">
        <v>46</v>
      </c>
      <c r="O2662" t="s">
        <v>5</v>
      </c>
      <c r="P2662" t="s">
        <v>820</v>
      </c>
      <c r="Q2662" t="s">
        <v>821</v>
      </c>
      <c r="R2662" s="2">
        <v>1689.6</v>
      </c>
      <c r="S2662" s="37">
        <f>Tabla1[[#This Row],[Valor total]]/'T.C.'!$B$2</f>
        <v>489.73913043478257</v>
      </c>
      <c r="T2662" t="s">
        <v>2</v>
      </c>
      <c r="U2662" t="s">
        <v>3</v>
      </c>
    </row>
    <row r="2663" spans="1:21" x14ac:dyDescent="0.25">
      <c r="A2663" t="s">
        <v>925</v>
      </c>
      <c r="B2663" t="str">
        <f>LEFT(Tabla1[[#This Row],[Organización compras]],2)</f>
        <v>PE</v>
      </c>
      <c r="C2663" t="s">
        <v>340</v>
      </c>
      <c r="D2663">
        <v>814</v>
      </c>
      <c r="E2663" t="str">
        <f>VLOOKUP(Tabla1[[#This Row],[Grupo de compras]],'Grupo compras'!$A$1:$B$115,2,FALSE)</f>
        <v>PE Explotación TI</v>
      </c>
      <c r="F2663" t="s">
        <v>371</v>
      </c>
      <c r="G2663" t="str">
        <f>LEFT(Tabla1[[#This Row],[Solicitud de pedido]],2)</f>
        <v>14</v>
      </c>
      <c r="H2663" t="s">
        <v>7355</v>
      </c>
      <c r="I2663" t="s">
        <v>101</v>
      </c>
      <c r="J2663" t="s">
        <v>7356</v>
      </c>
      <c r="K2663" t="s">
        <v>7357</v>
      </c>
      <c r="L2663" s="1">
        <v>46042</v>
      </c>
      <c r="M2663" t="s">
        <v>556</v>
      </c>
      <c r="N2663" t="s">
        <v>46</v>
      </c>
      <c r="O2663" t="s">
        <v>5</v>
      </c>
      <c r="P2663" t="s">
        <v>820</v>
      </c>
      <c r="Q2663" t="s">
        <v>821</v>
      </c>
      <c r="R2663" s="2">
        <v>1689.6</v>
      </c>
      <c r="S2663" s="37">
        <f>Tabla1[[#This Row],[Valor total]]/'T.C.'!$B$2</f>
        <v>489.73913043478257</v>
      </c>
      <c r="T2663" t="s">
        <v>2</v>
      </c>
      <c r="U2663" t="s">
        <v>3</v>
      </c>
    </row>
    <row r="2664" spans="1:21" x14ac:dyDescent="0.25">
      <c r="A2664" t="s">
        <v>925</v>
      </c>
      <c r="B2664" t="str">
        <f>LEFT(Tabla1[[#This Row],[Organización compras]],2)</f>
        <v>PE</v>
      </c>
      <c r="C2664" t="s">
        <v>340</v>
      </c>
      <c r="D2664">
        <v>814</v>
      </c>
      <c r="E2664" t="str">
        <f>VLOOKUP(Tabla1[[#This Row],[Grupo de compras]],'Grupo compras'!$A$1:$B$115,2,FALSE)</f>
        <v>PE Explotación TI</v>
      </c>
      <c r="F2664" t="s">
        <v>371</v>
      </c>
      <c r="G2664" t="str">
        <f>LEFT(Tabla1[[#This Row],[Solicitud de pedido]],2)</f>
        <v>14</v>
      </c>
      <c r="H2664" t="s">
        <v>7355</v>
      </c>
      <c r="I2664" t="s">
        <v>102</v>
      </c>
      <c r="J2664" t="s">
        <v>7356</v>
      </c>
      <c r="K2664" t="s">
        <v>7357</v>
      </c>
      <c r="L2664" s="1">
        <v>46042</v>
      </c>
      <c r="M2664" t="s">
        <v>556</v>
      </c>
      <c r="N2664" t="s">
        <v>46</v>
      </c>
      <c r="O2664" t="s">
        <v>5</v>
      </c>
      <c r="P2664" t="s">
        <v>820</v>
      </c>
      <c r="Q2664" t="s">
        <v>821</v>
      </c>
      <c r="R2664" s="2">
        <v>1689.6</v>
      </c>
      <c r="S2664" s="37">
        <f>Tabla1[[#This Row],[Valor total]]/'T.C.'!$B$2</f>
        <v>489.73913043478257</v>
      </c>
      <c r="T2664" t="s">
        <v>2</v>
      </c>
      <c r="U2664" t="s">
        <v>3</v>
      </c>
    </row>
    <row r="2665" spans="1:21" x14ac:dyDescent="0.25">
      <c r="A2665" t="s">
        <v>925</v>
      </c>
      <c r="B2665" t="str">
        <f>LEFT(Tabla1[[#This Row],[Organización compras]],2)</f>
        <v>PE</v>
      </c>
      <c r="C2665" t="s">
        <v>340</v>
      </c>
      <c r="D2665">
        <v>814</v>
      </c>
      <c r="E2665" t="str">
        <f>VLOOKUP(Tabla1[[#This Row],[Grupo de compras]],'Grupo compras'!$A$1:$B$115,2,FALSE)</f>
        <v>PE Explotación TI</v>
      </c>
      <c r="F2665" t="s">
        <v>371</v>
      </c>
      <c r="G2665" t="str">
        <f>LEFT(Tabla1[[#This Row],[Solicitud de pedido]],2)</f>
        <v>14</v>
      </c>
      <c r="H2665" t="s">
        <v>7355</v>
      </c>
      <c r="I2665" t="s">
        <v>103</v>
      </c>
      <c r="J2665" t="s">
        <v>7356</v>
      </c>
      <c r="K2665" t="s">
        <v>7357</v>
      </c>
      <c r="L2665" s="1">
        <v>46042</v>
      </c>
      <c r="M2665" t="s">
        <v>556</v>
      </c>
      <c r="N2665" t="s">
        <v>46</v>
      </c>
      <c r="O2665" t="s">
        <v>5</v>
      </c>
      <c r="P2665" t="s">
        <v>820</v>
      </c>
      <c r="Q2665" t="s">
        <v>821</v>
      </c>
      <c r="R2665" s="2">
        <v>1689.6</v>
      </c>
      <c r="S2665" s="37">
        <f>Tabla1[[#This Row],[Valor total]]/'T.C.'!$B$2</f>
        <v>489.73913043478257</v>
      </c>
      <c r="T2665" t="s">
        <v>2</v>
      </c>
      <c r="U2665" t="s">
        <v>3</v>
      </c>
    </row>
    <row r="2666" spans="1:21" x14ac:dyDescent="0.25">
      <c r="A2666" t="s">
        <v>925</v>
      </c>
      <c r="B2666" t="str">
        <f>LEFT(Tabla1[[#This Row],[Organización compras]],2)</f>
        <v>PE</v>
      </c>
      <c r="C2666" t="s">
        <v>340</v>
      </c>
      <c r="D2666">
        <v>814</v>
      </c>
      <c r="E2666" t="str">
        <f>VLOOKUP(Tabla1[[#This Row],[Grupo de compras]],'Grupo compras'!$A$1:$B$115,2,FALSE)</f>
        <v>PE Explotación TI</v>
      </c>
      <c r="F2666" t="s">
        <v>371</v>
      </c>
      <c r="G2666" t="str">
        <f>LEFT(Tabla1[[#This Row],[Solicitud de pedido]],2)</f>
        <v>14</v>
      </c>
      <c r="H2666" t="s">
        <v>7355</v>
      </c>
      <c r="I2666" t="s">
        <v>104</v>
      </c>
      <c r="J2666" t="s">
        <v>7356</v>
      </c>
      <c r="K2666" t="s">
        <v>7357</v>
      </c>
      <c r="L2666" s="1">
        <v>46042</v>
      </c>
      <c r="M2666" t="s">
        <v>556</v>
      </c>
      <c r="N2666" t="s">
        <v>46</v>
      </c>
      <c r="O2666" t="s">
        <v>5</v>
      </c>
      <c r="P2666" t="s">
        <v>820</v>
      </c>
      <c r="Q2666" t="s">
        <v>821</v>
      </c>
      <c r="R2666" s="2">
        <v>1689.6</v>
      </c>
      <c r="S2666" s="37">
        <f>Tabla1[[#This Row],[Valor total]]/'T.C.'!$B$2</f>
        <v>489.73913043478257</v>
      </c>
      <c r="T2666" t="s">
        <v>2</v>
      </c>
      <c r="U2666" t="s">
        <v>3</v>
      </c>
    </row>
    <row r="2667" spans="1:21" x14ac:dyDescent="0.25">
      <c r="A2667" t="s">
        <v>925</v>
      </c>
      <c r="B2667" t="str">
        <f>LEFT(Tabla1[[#This Row],[Organización compras]],2)</f>
        <v>PE</v>
      </c>
      <c r="C2667" t="s">
        <v>340</v>
      </c>
      <c r="D2667">
        <v>814</v>
      </c>
      <c r="E2667" t="str">
        <f>VLOOKUP(Tabla1[[#This Row],[Grupo de compras]],'Grupo compras'!$A$1:$B$115,2,FALSE)</f>
        <v>PE Explotación TI</v>
      </c>
      <c r="F2667" t="s">
        <v>371</v>
      </c>
      <c r="G2667" t="str">
        <f>LEFT(Tabla1[[#This Row],[Solicitud de pedido]],2)</f>
        <v>14</v>
      </c>
      <c r="H2667" t="s">
        <v>7355</v>
      </c>
      <c r="I2667" t="s">
        <v>105</v>
      </c>
      <c r="J2667" t="s">
        <v>7356</v>
      </c>
      <c r="K2667" t="s">
        <v>7357</v>
      </c>
      <c r="L2667" s="1">
        <v>46042</v>
      </c>
      <c r="M2667" t="s">
        <v>556</v>
      </c>
      <c r="N2667" t="s">
        <v>46</v>
      </c>
      <c r="O2667" t="s">
        <v>5</v>
      </c>
      <c r="P2667" t="s">
        <v>820</v>
      </c>
      <c r="Q2667" t="s">
        <v>821</v>
      </c>
      <c r="R2667" s="2">
        <v>1689.6</v>
      </c>
      <c r="S2667" s="37">
        <f>Tabla1[[#This Row],[Valor total]]/'T.C.'!$B$2</f>
        <v>489.73913043478257</v>
      </c>
      <c r="T2667" t="s">
        <v>2</v>
      </c>
      <c r="U2667" t="s">
        <v>3</v>
      </c>
    </row>
    <row r="2668" spans="1:21" x14ac:dyDescent="0.25">
      <c r="A2668" t="s">
        <v>925</v>
      </c>
      <c r="B2668" t="str">
        <f>LEFT(Tabla1[[#This Row],[Organización compras]],2)</f>
        <v>PE</v>
      </c>
      <c r="C2668" t="s">
        <v>340</v>
      </c>
      <c r="D2668">
        <v>814</v>
      </c>
      <c r="E2668" t="str">
        <f>VLOOKUP(Tabla1[[#This Row],[Grupo de compras]],'Grupo compras'!$A$1:$B$115,2,FALSE)</f>
        <v>PE Explotación TI</v>
      </c>
      <c r="F2668" t="s">
        <v>371</v>
      </c>
      <c r="G2668" t="str">
        <f>LEFT(Tabla1[[#This Row],[Solicitud de pedido]],2)</f>
        <v>14</v>
      </c>
      <c r="H2668" t="s">
        <v>7355</v>
      </c>
      <c r="I2668" t="s">
        <v>106</v>
      </c>
      <c r="J2668" t="s">
        <v>7356</v>
      </c>
      <c r="K2668" t="s">
        <v>7357</v>
      </c>
      <c r="L2668" s="1">
        <v>46042</v>
      </c>
      <c r="M2668" t="s">
        <v>556</v>
      </c>
      <c r="N2668" t="s">
        <v>46</v>
      </c>
      <c r="O2668" t="s">
        <v>5</v>
      </c>
      <c r="P2668" t="s">
        <v>820</v>
      </c>
      <c r="Q2668" t="s">
        <v>821</v>
      </c>
      <c r="R2668" s="2">
        <v>1689.6</v>
      </c>
      <c r="S2668" s="37">
        <f>Tabla1[[#This Row],[Valor total]]/'T.C.'!$B$2</f>
        <v>489.73913043478257</v>
      </c>
      <c r="T2668" t="s">
        <v>2</v>
      </c>
      <c r="U2668" t="s">
        <v>3</v>
      </c>
    </row>
    <row r="2669" spans="1:21" x14ac:dyDescent="0.25">
      <c r="A2669" t="s">
        <v>925</v>
      </c>
      <c r="B2669" t="str">
        <f>LEFT(Tabla1[[#This Row],[Organización compras]],2)</f>
        <v>PE</v>
      </c>
      <c r="C2669" t="s">
        <v>340</v>
      </c>
      <c r="D2669">
        <v>814</v>
      </c>
      <c r="E2669" t="str">
        <f>VLOOKUP(Tabla1[[#This Row],[Grupo de compras]],'Grupo compras'!$A$1:$B$115,2,FALSE)</f>
        <v>PE Explotación TI</v>
      </c>
      <c r="F2669" t="s">
        <v>371</v>
      </c>
      <c r="G2669" t="str">
        <f>LEFT(Tabla1[[#This Row],[Solicitud de pedido]],2)</f>
        <v>14</v>
      </c>
      <c r="H2669" t="s">
        <v>7355</v>
      </c>
      <c r="I2669" t="s">
        <v>107</v>
      </c>
      <c r="J2669" t="s">
        <v>7356</v>
      </c>
      <c r="K2669" t="s">
        <v>7357</v>
      </c>
      <c r="L2669" s="1">
        <v>46042</v>
      </c>
      <c r="M2669" t="s">
        <v>556</v>
      </c>
      <c r="N2669" t="s">
        <v>46</v>
      </c>
      <c r="O2669" t="s">
        <v>5</v>
      </c>
      <c r="P2669" t="s">
        <v>820</v>
      </c>
      <c r="Q2669" t="s">
        <v>821</v>
      </c>
      <c r="R2669" s="2">
        <v>1689.6</v>
      </c>
      <c r="S2669" s="37">
        <f>Tabla1[[#This Row],[Valor total]]/'T.C.'!$B$2</f>
        <v>489.73913043478257</v>
      </c>
      <c r="T2669" t="s">
        <v>2</v>
      </c>
      <c r="U2669" t="s">
        <v>3</v>
      </c>
    </row>
    <row r="2670" spans="1:21" x14ac:dyDescent="0.25">
      <c r="A2670" t="s">
        <v>925</v>
      </c>
      <c r="B2670" t="str">
        <f>LEFT(Tabla1[[#This Row],[Organización compras]],2)</f>
        <v>PE</v>
      </c>
      <c r="C2670" t="s">
        <v>340</v>
      </c>
      <c r="D2670">
        <v>814</v>
      </c>
      <c r="E2670" t="str">
        <f>VLOOKUP(Tabla1[[#This Row],[Grupo de compras]],'Grupo compras'!$A$1:$B$115,2,FALSE)</f>
        <v>PE Explotación TI</v>
      </c>
      <c r="F2670" t="s">
        <v>371</v>
      </c>
      <c r="G2670" t="str">
        <f>LEFT(Tabla1[[#This Row],[Solicitud de pedido]],2)</f>
        <v>14</v>
      </c>
      <c r="H2670" t="s">
        <v>7355</v>
      </c>
      <c r="I2670" t="s">
        <v>1502</v>
      </c>
      <c r="J2670" t="s">
        <v>7356</v>
      </c>
      <c r="K2670" t="s">
        <v>7357</v>
      </c>
      <c r="L2670" s="1">
        <v>46042</v>
      </c>
      <c r="M2670" t="s">
        <v>556</v>
      </c>
      <c r="N2670" t="s">
        <v>46</v>
      </c>
      <c r="O2670" t="s">
        <v>5</v>
      </c>
      <c r="P2670" t="s">
        <v>820</v>
      </c>
      <c r="Q2670" t="s">
        <v>821</v>
      </c>
      <c r="R2670" s="2">
        <v>1689.6</v>
      </c>
      <c r="S2670" s="37">
        <f>Tabla1[[#This Row],[Valor total]]/'T.C.'!$B$2</f>
        <v>489.73913043478257</v>
      </c>
      <c r="T2670" t="s">
        <v>2</v>
      </c>
      <c r="U2670" t="s">
        <v>3</v>
      </c>
    </row>
    <row r="2671" spans="1:21" x14ac:dyDescent="0.25">
      <c r="A2671" t="s">
        <v>31</v>
      </c>
      <c r="B2671" t="str">
        <f>LEFT(Tabla1[[#This Row],[Organización compras]],2)</f>
        <v>CO</v>
      </c>
      <c r="C2671" t="s">
        <v>338</v>
      </c>
      <c r="D2671">
        <v>702</v>
      </c>
      <c r="E2671" t="str">
        <f>VLOOKUP(Tabla1[[#This Row],[Grupo de compras]],'Grupo compras'!$A$1:$B$115,2,FALSE)</f>
        <v>CO Ops Mall</v>
      </c>
      <c r="F2671" t="s">
        <v>1013</v>
      </c>
      <c r="G2671" t="str">
        <f>LEFT(Tabla1[[#This Row],[Solicitud de pedido]],2)</f>
        <v>12</v>
      </c>
      <c r="H2671" t="s">
        <v>7358</v>
      </c>
      <c r="I2671" t="s">
        <v>88</v>
      </c>
      <c r="J2671" t="s">
        <v>7359</v>
      </c>
      <c r="K2671" t="s">
        <v>7360</v>
      </c>
      <c r="L2671" s="1">
        <v>46031</v>
      </c>
      <c r="M2671" t="s">
        <v>32</v>
      </c>
      <c r="N2671" t="s">
        <v>1</v>
      </c>
      <c r="O2671" t="s">
        <v>0</v>
      </c>
      <c r="P2671" t="s">
        <v>4787</v>
      </c>
      <c r="Q2671" t="s">
        <v>4788</v>
      </c>
      <c r="R2671" s="2">
        <v>1800708</v>
      </c>
      <c r="S2671" s="37">
        <f>Tabla1[[#This Row],[Valor total]]/'T.C.'!$B$5</f>
        <v>489.58890701468187</v>
      </c>
      <c r="T2671" t="s">
        <v>18</v>
      </c>
      <c r="U2671" t="s">
        <v>3</v>
      </c>
    </row>
    <row r="2672" spans="1:21" x14ac:dyDescent="0.25">
      <c r="A2672" t="s">
        <v>31</v>
      </c>
      <c r="B2672" t="str">
        <f>LEFT(Tabla1[[#This Row],[Organización compras]],2)</f>
        <v>CO</v>
      </c>
      <c r="C2672" t="s">
        <v>338</v>
      </c>
      <c r="D2672">
        <v>701</v>
      </c>
      <c r="E2672" t="str">
        <f>VLOOKUP(Tabla1[[#This Row],[Grupo de compras]],'Grupo compras'!$A$1:$B$115,2,FALSE)</f>
        <v>CO Center Manager</v>
      </c>
      <c r="F2672" t="s">
        <v>7361</v>
      </c>
      <c r="G2672" t="str">
        <f>LEFT(Tabla1[[#This Row],[Solicitud de pedido]],2)</f>
        <v>12</v>
      </c>
      <c r="H2672" t="s">
        <v>7362</v>
      </c>
      <c r="I2672" t="s">
        <v>88</v>
      </c>
      <c r="J2672" t="s">
        <v>7363</v>
      </c>
      <c r="K2672" t="s">
        <v>7364</v>
      </c>
      <c r="L2672" s="1">
        <v>46035</v>
      </c>
      <c r="M2672" t="s">
        <v>7365</v>
      </c>
      <c r="N2672" t="s">
        <v>1</v>
      </c>
      <c r="O2672" t="s">
        <v>5</v>
      </c>
      <c r="P2672" t="s">
        <v>4787</v>
      </c>
      <c r="Q2672" t="s">
        <v>4788</v>
      </c>
      <c r="R2672" s="2">
        <v>1800708</v>
      </c>
      <c r="S2672" s="37">
        <f>Tabla1[[#This Row],[Valor total]]/'T.C.'!$B$5</f>
        <v>489.58890701468187</v>
      </c>
      <c r="T2672" t="s">
        <v>18</v>
      </c>
      <c r="U2672" t="s">
        <v>3</v>
      </c>
    </row>
    <row r="2673" spans="1:21" x14ac:dyDescent="0.25">
      <c r="A2673" t="s">
        <v>2453</v>
      </c>
      <c r="B2673" t="str">
        <f>LEFT(Tabla1[[#This Row],[Organización compras]],2)</f>
        <v>PE</v>
      </c>
      <c r="C2673" t="s">
        <v>681</v>
      </c>
      <c r="D2673">
        <v>804</v>
      </c>
      <c r="E2673" t="str">
        <f>VLOOKUP(Tabla1[[#This Row],[Grupo de compras]],'Grupo compras'!$A$1:$B$115,2,FALSE)</f>
        <v>PE Marketing Mall</v>
      </c>
      <c r="F2673" t="s">
        <v>3376</v>
      </c>
      <c r="G2673" t="str">
        <f>LEFT(Tabla1[[#This Row],[Solicitud de pedido]],2)</f>
        <v>12</v>
      </c>
      <c r="H2673" t="s">
        <v>7366</v>
      </c>
      <c r="I2673" t="s">
        <v>88</v>
      </c>
      <c r="J2673" t="s">
        <v>7367</v>
      </c>
      <c r="K2673" t="s">
        <v>6716</v>
      </c>
      <c r="L2673" s="1">
        <v>46077</v>
      </c>
      <c r="M2673" t="s">
        <v>819</v>
      </c>
      <c r="N2673" t="s">
        <v>1</v>
      </c>
      <c r="O2673" t="s">
        <v>0</v>
      </c>
      <c r="P2673" t="s">
        <v>6615</v>
      </c>
      <c r="Q2673" t="s">
        <v>6616</v>
      </c>
      <c r="R2673" s="2">
        <v>1689</v>
      </c>
      <c r="S2673" s="37">
        <f>Tabla1[[#This Row],[Valor total]]/'T.C.'!$B$2</f>
        <v>489.56521739130432</v>
      </c>
      <c r="T2673" t="s">
        <v>2</v>
      </c>
      <c r="U2673" t="s">
        <v>3</v>
      </c>
    </row>
    <row r="2674" spans="1:21" x14ac:dyDescent="0.25">
      <c r="A2674" t="s">
        <v>31</v>
      </c>
      <c r="B2674" t="str">
        <f>LEFT(Tabla1[[#This Row],[Organización compras]],2)</f>
        <v>CO</v>
      </c>
      <c r="C2674" t="s">
        <v>338</v>
      </c>
      <c r="D2674">
        <v>704</v>
      </c>
      <c r="E2674" t="str">
        <f>VLOOKUP(Tabla1[[#This Row],[Grupo de compras]],'Grupo compras'!$A$1:$B$115,2,FALSE)</f>
        <v>CO Mktg Mall</v>
      </c>
      <c r="F2674" t="s">
        <v>3696</v>
      </c>
      <c r="H2674" t="s">
        <v>12295</v>
      </c>
      <c r="I2674" t="s">
        <v>88</v>
      </c>
      <c r="J2674" t="s">
        <v>12296</v>
      </c>
      <c r="K2674" t="s">
        <v>12297</v>
      </c>
      <c r="L2674" s="1">
        <v>46097</v>
      </c>
      <c r="M2674" t="s">
        <v>3696</v>
      </c>
      <c r="N2674" t="s">
        <v>1</v>
      </c>
      <c r="O2674" t="s">
        <v>0</v>
      </c>
      <c r="P2674" t="s">
        <v>5029</v>
      </c>
      <c r="Q2674" t="s">
        <v>5030</v>
      </c>
      <c r="R2674" s="2">
        <v>1800000</v>
      </c>
      <c r="S2674" s="37">
        <f>Tabla1[[#This Row],[Valor total]]/'T.C.'!$B$5</f>
        <v>489.39641109298532</v>
      </c>
      <c r="T2674" t="s">
        <v>18</v>
      </c>
      <c r="U2674" t="s">
        <v>3</v>
      </c>
    </row>
    <row r="2675" spans="1:21" x14ac:dyDescent="0.25">
      <c r="A2675" t="s">
        <v>16</v>
      </c>
      <c r="B2675" t="str">
        <f>LEFT(Tabla1[[#This Row],[Organización compras]],2)</f>
        <v>PE</v>
      </c>
      <c r="C2675" t="s">
        <v>681</v>
      </c>
      <c r="D2675">
        <v>802</v>
      </c>
      <c r="E2675" t="str">
        <f>VLOOKUP(Tabla1[[#This Row],[Grupo de compras]],'Grupo compras'!$A$1:$B$115,2,FALSE)</f>
        <v>PE Ops Mall</v>
      </c>
      <c r="F2675" t="s">
        <v>1789</v>
      </c>
      <c r="G2675" t="str">
        <f>LEFT(Tabla1[[#This Row],[Solicitud de pedido]],2)</f>
        <v>12</v>
      </c>
      <c r="H2675" t="s">
        <v>7368</v>
      </c>
      <c r="I2675" t="s">
        <v>88</v>
      </c>
      <c r="J2675" t="s">
        <v>7369</v>
      </c>
      <c r="K2675" t="s">
        <v>7370</v>
      </c>
      <c r="L2675" s="1">
        <v>46058</v>
      </c>
      <c r="M2675" t="s">
        <v>43</v>
      </c>
      <c r="N2675" t="s">
        <v>1</v>
      </c>
      <c r="O2675" t="s">
        <v>44</v>
      </c>
      <c r="P2675" t="s">
        <v>2710</v>
      </c>
      <c r="Q2675" t="s">
        <v>2711</v>
      </c>
      <c r="R2675" s="2">
        <v>1688</v>
      </c>
      <c r="S2675" s="37">
        <f>Tabla1[[#This Row],[Valor total]]/'T.C.'!$B$2</f>
        <v>489.27536231884056</v>
      </c>
      <c r="T2675" t="s">
        <v>2</v>
      </c>
      <c r="U2675" t="s">
        <v>3</v>
      </c>
    </row>
    <row r="2676" spans="1:21" x14ac:dyDescent="0.25">
      <c r="A2676" t="s">
        <v>925</v>
      </c>
      <c r="B2676" t="str">
        <f>LEFT(Tabla1[[#This Row],[Organización compras]],2)</f>
        <v>PE</v>
      </c>
      <c r="C2676" t="s">
        <v>340</v>
      </c>
      <c r="D2676">
        <v>803</v>
      </c>
      <c r="E2676" t="str">
        <f>VLOOKUP(Tabla1[[#This Row],[Grupo de compras]],'Grupo compras'!$A$1:$B$115,2,FALSE)</f>
        <v>PE Ops Out/Strips</v>
      </c>
      <c r="F2676" t="s">
        <v>3023</v>
      </c>
      <c r="G2676" t="str">
        <f>LEFT(Tabla1[[#This Row],[Solicitud de pedido]],2)</f>
        <v>12</v>
      </c>
      <c r="H2676" t="s">
        <v>7371</v>
      </c>
      <c r="I2676" t="s">
        <v>88</v>
      </c>
      <c r="J2676" t="s">
        <v>7372</v>
      </c>
      <c r="K2676" t="s">
        <v>7373</v>
      </c>
      <c r="L2676" s="1">
        <v>46090</v>
      </c>
      <c r="M2676" t="s">
        <v>3023</v>
      </c>
      <c r="N2676" t="s">
        <v>1</v>
      </c>
      <c r="O2676" t="s">
        <v>0</v>
      </c>
      <c r="P2676" t="s">
        <v>1237</v>
      </c>
      <c r="Q2676" t="s">
        <v>1238</v>
      </c>
      <c r="R2676" s="2">
        <v>1685</v>
      </c>
      <c r="S2676" s="37">
        <f>Tabla1[[#This Row],[Valor total]]/'T.C.'!$B$2</f>
        <v>488.40579710144925</v>
      </c>
      <c r="T2676" t="s">
        <v>2</v>
      </c>
      <c r="U2676" t="s">
        <v>3</v>
      </c>
    </row>
    <row r="2677" spans="1:21" x14ac:dyDescent="0.25">
      <c r="A2677" t="s">
        <v>31</v>
      </c>
      <c r="B2677" t="str">
        <f>LEFT(Tabla1[[#This Row],[Organización compras]],2)</f>
        <v>CO</v>
      </c>
      <c r="C2677" t="s">
        <v>338</v>
      </c>
      <c r="D2677">
        <v>702</v>
      </c>
      <c r="E2677" t="str">
        <f>VLOOKUP(Tabla1[[#This Row],[Grupo de compras]],'Grupo compras'!$A$1:$B$115,2,FALSE)</f>
        <v>CO Ops Mall</v>
      </c>
      <c r="F2677" t="s">
        <v>210</v>
      </c>
      <c r="G2677" t="str">
        <f>LEFT(Tabla1[[#This Row],[Solicitud de pedido]],2)</f>
        <v>12</v>
      </c>
      <c r="H2677" t="s">
        <v>7374</v>
      </c>
      <c r="I2677" t="s">
        <v>88</v>
      </c>
      <c r="J2677" t="s">
        <v>7375</v>
      </c>
      <c r="K2677" t="s">
        <v>7376</v>
      </c>
      <c r="L2677" s="1">
        <v>46057</v>
      </c>
      <c r="M2677" t="s">
        <v>32</v>
      </c>
      <c r="N2677" t="s">
        <v>1</v>
      </c>
      <c r="O2677" t="s">
        <v>0</v>
      </c>
      <c r="P2677" t="s">
        <v>33</v>
      </c>
      <c r="Q2677" t="s">
        <v>34</v>
      </c>
      <c r="R2677" s="2">
        <v>1792000</v>
      </c>
      <c r="S2677" s="37">
        <f>Tabla1[[#This Row],[Valor total]]/'T.C.'!$B$5</f>
        <v>487.22131593257205</v>
      </c>
      <c r="T2677" t="s">
        <v>18</v>
      </c>
      <c r="U2677" t="s">
        <v>3</v>
      </c>
    </row>
    <row r="2678" spans="1:21" x14ac:dyDescent="0.25">
      <c r="A2678" t="s">
        <v>31</v>
      </c>
      <c r="B2678" t="str">
        <f>LEFT(Tabla1[[#This Row],[Organización compras]],2)</f>
        <v>CO</v>
      </c>
      <c r="C2678" t="s">
        <v>338</v>
      </c>
      <c r="D2678">
        <v>702</v>
      </c>
      <c r="E2678" t="str">
        <f>VLOOKUP(Tabla1[[#This Row],[Grupo de compras]],'Grupo compras'!$A$1:$B$115,2,FALSE)</f>
        <v>CO Ops Mall</v>
      </c>
      <c r="F2678" t="s">
        <v>1013</v>
      </c>
      <c r="G2678" t="str">
        <f>LEFT(Tabla1[[#This Row],[Solicitud de pedido]],2)</f>
        <v>12</v>
      </c>
      <c r="H2678" t="s">
        <v>7377</v>
      </c>
      <c r="I2678" t="s">
        <v>88</v>
      </c>
      <c r="J2678" t="s">
        <v>7378</v>
      </c>
      <c r="K2678" t="s">
        <v>6383</v>
      </c>
      <c r="L2678" s="1">
        <v>46042</v>
      </c>
      <c r="M2678" t="s">
        <v>32</v>
      </c>
      <c r="N2678" t="s">
        <v>1</v>
      </c>
      <c r="O2678" t="s">
        <v>0</v>
      </c>
      <c r="P2678" t="s">
        <v>6384</v>
      </c>
      <c r="Q2678" t="s">
        <v>6385</v>
      </c>
      <c r="R2678" s="2">
        <v>1791930</v>
      </c>
      <c r="S2678" s="37">
        <f>Tabla1[[#This Row],[Valor total]]/'T.C.'!$B$5</f>
        <v>487.20228384991844</v>
      </c>
      <c r="T2678" t="s">
        <v>18</v>
      </c>
      <c r="U2678" t="s">
        <v>3</v>
      </c>
    </row>
    <row r="2679" spans="1:21" x14ac:dyDescent="0.25">
      <c r="A2679" t="s">
        <v>53</v>
      </c>
      <c r="B2679" t="str">
        <f>LEFT(Tabla1[[#This Row],[Organización compras]],2)</f>
        <v>CO</v>
      </c>
      <c r="C2679" t="s">
        <v>338</v>
      </c>
      <c r="D2679">
        <v>702</v>
      </c>
      <c r="E2679" t="str">
        <f>VLOOKUP(Tabla1[[#This Row],[Grupo de compras]],'Grupo compras'!$A$1:$B$115,2,FALSE)</f>
        <v>CO Ops Mall</v>
      </c>
      <c r="F2679" t="s">
        <v>54</v>
      </c>
      <c r="G2679" t="str">
        <f>LEFT(Tabla1[[#This Row],[Solicitud de pedido]],2)</f>
        <v>12</v>
      </c>
      <c r="H2679" t="s">
        <v>7379</v>
      </c>
      <c r="I2679" t="s">
        <v>88</v>
      </c>
      <c r="J2679" t="s">
        <v>7380</v>
      </c>
      <c r="K2679" t="s">
        <v>7381</v>
      </c>
      <c r="L2679" s="1">
        <v>46043</v>
      </c>
      <c r="M2679" t="s">
        <v>55</v>
      </c>
      <c r="N2679" t="s">
        <v>1</v>
      </c>
      <c r="O2679" t="s">
        <v>0</v>
      </c>
      <c r="P2679" t="s">
        <v>6384</v>
      </c>
      <c r="Q2679" t="s">
        <v>6385</v>
      </c>
      <c r="R2679" s="2">
        <v>1791930</v>
      </c>
      <c r="S2679" s="37">
        <f>Tabla1[[#This Row],[Valor total]]/'T.C.'!$B$5</f>
        <v>487.20228384991844</v>
      </c>
      <c r="T2679" t="s">
        <v>18</v>
      </c>
      <c r="U2679" t="s">
        <v>3</v>
      </c>
    </row>
    <row r="2680" spans="1:21" x14ac:dyDescent="0.25">
      <c r="A2680" t="s">
        <v>377</v>
      </c>
      <c r="B2680" t="str">
        <f>LEFT(Tabla1[[#This Row],[Organización compras]],2)</f>
        <v>PE</v>
      </c>
      <c r="C2680" t="s">
        <v>340</v>
      </c>
      <c r="D2680">
        <v>802</v>
      </c>
      <c r="E2680" t="str">
        <f>VLOOKUP(Tabla1[[#This Row],[Grupo de compras]],'Grupo compras'!$A$1:$B$115,2,FALSE)</f>
        <v>PE Ops Mall</v>
      </c>
      <c r="F2680" t="s">
        <v>2881</v>
      </c>
      <c r="G2680" t="str">
        <f>LEFT(Tabla1[[#This Row],[Solicitud de pedido]],2)</f>
        <v>12</v>
      </c>
      <c r="H2680" t="s">
        <v>7382</v>
      </c>
      <c r="I2680" t="s">
        <v>88</v>
      </c>
      <c r="J2680" t="s">
        <v>7383</v>
      </c>
      <c r="K2680" t="s">
        <v>7384</v>
      </c>
      <c r="L2680" s="1">
        <v>46056</v>
      </c>
      <c r="M2680" t="s">
        <v>1340</v>
      </c>
      <c r="N2680" t="s">
        <v>1</v>
      </c>
      <c r="O2680" t="s">
        <v>0</v>
      </c>
      <c r="P2680" t="s">
        <v>2596</v>
      </c>
      <c r="Q2680" t="s">
        <v>2597</v>
      </c>
      <c r="R2680" s="2">
        <v>1680</v>
      </c>
      <c r="S2680" s="37">
        <f>Tabla1[[#This Row],[Valor total]]/'T.C.'!$B$2</f>
        <v>486.95652173913044</v>
      </c>
      <c r="T2680" t="s">
        <v>2</v>
      </c>
      <c r="U2680" t="s">
        <v>3</v>
      </c>
    </row>
    <row r="2681" spans="1:21" x14ac:dyDescent="0.25">
      <c r="A2681" t="s">
        <v>925</v>
      </c>
      <c r="B2681" t="str">
        <f>LEFT(Tabla1[[#This Row],[Organización compras]],2)</f>
        <v>PE</v>
      </c>
      <c r="C2681" t="s">
        <v>340</v>
      </c>
      <c r="D2681">
        <v>803</v>
      </c>
      <c r="E2681" t="str">
        <f>VLOOKUP(Tabla1[[#This Row],[Grupo de compras]],'Grupo compras'!$A$1:$B$115,2,FALSE)</f>
        <v>PE Ops Out/Strips</v>
      </c>
      <c r="F2681" t="s">
        <v>3023</v>
      </c>
      <c r="G2681" t="str">
        <f>LEFT(Tabla1[[#This Row],[Solicitud de pedido]],2)</f>
        <v>12</v>
      </c>
      <c r="H2681" t="s">
        <v>7385</v>
      </c>
      <c r="I2681" t="s">
        <v>88</v>
      </c>
      <c r="J2681" t="s">
        <v>7386</v>
      </c>
      <c r="K2681" t="s">
        <v>7387</v>
      </c>
      <c r="L2681" s="1">
        <v>46070</v>
      </c>
      <c r="M2681" t="s">
        <v>3023</v>
      </c>
      <c r="N2681" t="s">
        <v>1</v>
      </c>
      <c r="O2681" t="s">
        <v>0</v>
      </c>
      <c r="P2681" t="s">
        <v>1011</v>
      </c>
      <c r="Q2681" t="s">
        <v>1012</v>
      </c>
      <c r="R2681" s="2">
        <v>1680</v>
      </c>
      <c r="S2681" s="37">
        <f>Tabla1[[#This Row],[Valor total]]/'T.C.'!$B$2</f>
        <v>486.95652173913044</v>
      </c>
      <c r="T2681" t="s">
        <v>2</v>
      </c>
      <c r="U2681" t="s">
        <v>3</v>
      </c>
    </row>
    <row r="2682" spans="1:21" x14ac:dyDescent="0.25">
      <c r="A2682" t="s">
        <v>380</v>
      </c>
      <c r="B2682" t="str">
        <f>LEFT(Tabla1[[#This Row],[Organización compras]],2)</f>
        <v>PE</v>
      </c>
      <c r="C2682" t="s">
        <v>340</v>
      </c>
      <c r="D2682">
        <v>802</v>
      </c>
      <c r="E2682" t="str">
        <f>VLOOKUP(Tabla1[[#This Row],[Grupo de compras]],'Grupo compras'!$A$1:$B$115,2,FALSE)</f>
        <v>PE Ops Mall</v>
      </c>
      <c r="F2682" t="s">
        <v>4224</v>
      </c>
      <c r="H2682" t="s">
        <v>12398</v>
      </c>
      <c r="I2682" t="s">
        <v>88</v>
      </c>
      <c r="J2682" t="s">
        <v>12399</v>
      </c>
      <c r="K2682" t="s">
        <v>12400</v>
      </c>
      <c r="L2682" s="1">
        <v>46098</v>
      </c>
      <c r="M2682" t="s">
        <v>4224</v>
      </c>
      <c r="N2682" t="s">
        <v>1</v>
      </c>
      <c r="O2682" t="s">
        <v>0</v>
      </c>
      <c r="P2682" t="s">
        <v>4043</v>
      </c>
      <c r="Q2682" t="s">
        <v>4044</v>
      </c>
      <c r="R2682" s="2">
        <v>1680</v>
      </c>
      <c r="S2682" s="37">
        <f>Tabla1[[#This Row],[Valor total]]/'T.C.'!$B$2</f>
        <v>486.95652173913044</v>
      </c>
      <c r="T2682" t="s">
        <v>2</v>
      </c>
      <c r="U2682" t="s">
        <v>3</v>
      </c>
    </row>
    <row r="2683" spans="1:21" x14ac:dyDescent="0.25">
      <c r="A2683" t="s">
        <v>31</v>
      </c>
      <c r="B2683" t="str">
        <f>LEFT(Tabla1[[#This Row],[Organización compras]],2)</f>
        <v>CO</v>
      </c>
      <c r="C2683" t="s">
        <v>338</v>
      </c>
      <c r="D2683">
        <v>702</v>
      </c>
      <c r="E2683" t="str">
        <f>VLOOKUP(Tabla1[[#This Row],[Grupo de compras]],'Grupo compras'!$A$1:$B$115,2,FALSE)</f>
        <v>CO Ops Mall</v>
      </c>
      <c r="F2683" t="s">
        <v>210</v>
      </c>
      <c r="G2683" t="str">
        <f>LEFT(Tabla1[[#This Row],[Solicitud de pedido]],2)</f>
        <v>12</v>
      </c>
      <c r="H2683" t="s">
        <v>7388</v>
      </c>
      <c r="I2683" t="s">
        <v>88</v>
      </c>
      <c r="J2683" t="s">
        <v>7389</v>
      </c>
      <c r="K2683" t="s">
        <v>7390</v>
      </c>
      <c r="L2683" s="1">
        <v>46079</v>
      </c>
      <c r="M2683" t="s">
        <v>32</v>
      </c>
      <c r="N2683" t="s">
        <v>1</v>
      </c>
      <c r="O2683" t="s">
        <v>0</v>
      </c>
      <c r="P2683" t="s">
        <v>7391</v>
      </c>
      <c r="Q2683" t="s">
        <v>7392</v>
      </c>
      <c r="R2683" s="2">
        <v>1790203</v>
      </c>
      <c r="S2683" s="37">
        <f>Tabla1[[#This Row],[Valor total]]/'T.C.'!$B$5</f>
        <v>486.73273518216422</v>
      </c>
      <c r="T2683" t="s">
        <v>18</v>
      </c>
      <c r="U2683" t="s">
        <v>3</v>
      </c>
    </row>
    <row r="2684" spans="1:21" x14ac:dyDescent="0.25">
      <c r="A2684" t="s">
        <v>47</v>
      </c>
      <c r="B2684" t="str">
        <f>LEFT(Tabla1[[#This Row],[Organización compras]],2)</f>
        <v>CL</v>
      </c>
      <c r="C2684" t="s">
        <v>339</v>
      </c>
      <c r="D2684">
        <v>602</v>
      </c>
      <c r="E2684" t="str">
        <f>VLOOKUP(Tabla1[[#This Row],[Grupo de compras]],'Grupo compras'!$A$1:$B$115,2,FALSE)</f>
        <v>CL Ops Mall</v>
      </c>
      <c r="F2684" t="s">
        <v>39</v>
      </c>
      <c r="G2684" t="str">
        <f>LEFT(Tabla1[[#This Row],[Solicitud de pedido]],2)</f>
        <v>12</v>
      </c>
      <c r="H2684" t="s">
        <v>7393</v>
      </c>
      <c r="I2684" t="s">
        <v>88</v>
      </c>
      <c r="J2684" t="s">
        <v>7394</v>
      </c>
      <c r="K2684" t="s">
        <v>7395</v>
      </c>
      <c r="L2684" s="1">
        <v>46071</v>
      </c>
      <c r="M2684" t="s">
        <v>40</v>
      </c>
      <c r="N2684" t="s">
        <v>1</v>
      </c>
      <c r="O2684" t="s">
        <v>0</v>
      </c>
      <c r="P2684" t="s">
        <v>48</v>
      </c>
      <c r="Q2684" t="s">
        <v>49</v>
      </c>
      <c r="R2684" s="2">
        <v>11.67</v>
      </c>
      <c r="S2684" s="37">
        <f>Tabla1[[#This Row],[Valor total]]/'T.C.'!$B$4</f>
        <v>486.25</v>
      </c>
      <c r="T2684" t="s">
        <v>11</v>
      </c>
      <c r="U2684" t="s">
        <v>3</v>
      </c>
    </row>
    <row r="2685" spans="1:21" x14ac:dyDescent="0.25">
      <c r="A2685" t="s">
        <v>75</v>
      </c>
      <c r="B2685" t="str">
        <f>LEFT(Tabla1[[#This Row],[Organización compras]],2)</f>
        <v>CO</v>
      </c>
      <c r="C2685" t="s">
        <v>338</v>
      </c>
      <c r="D2685">
        <v>704</v>
      </c>
      <c r="E2685" t="str">
        <f>VLOOKUP(Tabla1[[#This Row],[Grupo de compras]],'Grupo compras'!$A$1:$B$115,2,FALSE)</f>
        <v>CO Mktg Mall</v>
      </c>
      <c r="F2685" t="s">
        <v>745</v>
      </c>
      <c r="G2685" t="str">
        <f>LEFT(Tabla1[[#This Row],[Solicitud de pedido]],2)</f>
        <v>12</v>
      </c>
      <c r="H2685" t="s">
        <v>7396</v>
      </c>
      <c r="I2685" t="s">
        <v>88</v>
      </c>
      <c r="J2685" t="s">
        <v>7397</v>
      </c>
      <c r="K2685" t="s">
        <v>7398</v>
      </c>
      <c r="L2685" s="1">
        <v>46038</v>
      </c>
      <c r="M2685" t="s">
        <v>3700</v>
      </c>
      <c r="N2685" t="s">
        <v>1</v>
      </c>
      <c r="O2685" t="s">
        <v>67</v>
      </c>
      <c r="P2685" t="s">
        <v>7399</v>
      </c>
      <c r="Q2685" t="s">
        <v>7400</v>
      </c>
      <c r="R2685" s="2">
        <v>1787776</v>
      </c>
      <c r="S2685" s="37">
        <f>Tabla1[[#This Row],[Valor total]]/'T.C.'!$B$5</f>
        <v>486.07286568787384</v>
      </c>
      <c r="T2685" t="s">
        <v>18</v>
      </c>
      <c r="U2685" t="s">
        <v>3</v>
      </c>
    </row>
    <row r="2686" spans="1:21" x14ac:dyDescent="0.25">
      <c r="A2686" t="s">
        <v>75</v>
      </c>
      <c r="B2686" t="str">
        <f>LEFT(Tabla1[[#This Row],[Organización compras]],2)</f>
        <v>CO</v>
      </c>
      <c r="C2686" t="s">
        <v>338</v>
      </c>
      <c r="D2686">
        <v>704</v>
      </c>
      <c r="E2686" t="str">
        <f>VLOOKUP(Tabla1[[#This Row],[Grupo de compras]],'Grupo compras'!$A$1:$B$115,2,FALSE)</f>
        <v>CO Mktg Mall</v>
      </c>
      <c r="F2686" t="s">
        <v>745</v>
      </c>
      <c r="G2686" t="str">
        <f>LEFT(Tabla1[[#This Row],[Solicitud de pedido]],2)</f>
        <v>12</v>
      </c>
      <c r="H2686" t="s">
        <v>7396</v>
      </c>
      <c r="I2686" t="s">
        <v>89</v>
      </c>
      <c r="J2686" t="s">
        <v>7397</v>
      </c>
      <c r="K2686" t="s">
        <v>7401</v>
      </c>
      <c r="L2686" s="1">
        <v>46038</v>
      </c>
      <c r="M2686" t="s">
        <v>3700</v>
      </c>
      <c r="N2686" t="s">
        <v>1</v>
      </c>
      <c r="O2686" t="s">
        <v>67</v>
      </c>
      <c r="P2686" t="s">
        <v>7399</v>
      </c>
      <c r="Q2686" t="s">
        <v>7400</v>
      </c>
      <c r="R2686" s="2">
        <v>1787776</v>
      </c>
      <c r="S2686" s="37">
        <f>Tabla1[[#This Row],[Valor total]]/'T.C.'!$B$5</f>
        <v>486.07286568787384</v>
      </c>
      <c r="T2686" t="s">
        <v>18</v>
      </c>
      <c r="U2686" t="s">
        <v>3</v>
      </c>
    </row>
    <row r="2687" spans="1:21" x14ac:dyDescent="0.25">
      <c r="A2687" t="s">
        <v>75</v>
      </c>
      <c r="B2687" t="str">
        <f>LEFT(Tabla1[[#This Row],[Organización compras]],2)</f>
        <v>CO</v>
      </c>
      <c r="C2687" t="s">
        <v>338</v>
      </c>
      <c r="D2687">
        <v>704</v>
      </c>
      <c r="E2687" t="str">
        <f>VLOOKUP(Tabla1[[#This Row],[Grupo de compras]],'Grupo compras'!$A$1:$B$115,2,FALSE)</f>
        <v>CO Mktg Mall</v>
      </c>
      <c r="F2687" t="s">
        <v>745</v>
      </c>
      <c r="G2687" t="str">
        <f>LEFT(Tabla1[[#This Row],[Solicitud de pedido]],2)</f>
        <v>12</v>
      </c>
      <c r="H2687" t="s">
        <v>7396</v>
      </c>
      <c r="I2687" t="s">
        <v>99</v>
      </c>
      <c r="J2687" t="s">
        <v>7397</v>
      </c>
      <c r="K2687" t="s">
        <v>7402</v>
      </c>
      <c r="L2687" s="1">
        <v>46038</v>
      </c>
      <c r="M2687" t="s">
        <v>3700</v>
      </c>
      <c r="N2687" t="s">
        <v>1</v>
      </c>
      <c r="O2687" t="s">
        <v>67</v>
      </c>
      <c r="P2687" t="s">
        <v>7399</v>
      </c>
      <c r="Q2687" t="s">
        <v>7400</v>
      </c>
      <c r="R2687" s="2">
        <v>1787776</v>
      </c>
      <c r="S2687" s="37">
        <f>Tabla1[[#This Row],[Valor total]]/'T.C.'!$B$5</f>
        <v>486.07286568787384</v>
      </c>
      <c r="T2687" t="s">
        <v>18</v>
      </c>
      <c r="U2687" t="s">
        <v>3</v>
      </c>
    </row>
    <row r="2688" spans="1:21" x14ac:dyDescent="0.25">
      <c r="A2688" t="s">
        <v>75</v>
      </c>
      <c r="B2688" t="str">
        <f>LEFT(Tabla1[[#This Row],[Organización compras]],2)</f>
        <v>CO</v>
      </c>
      <c r="C2688" t="s">
        <v>338</v>
      </c>
      <c r="D2688">
        <v>704</v>
      </c>
      <c r="E2688" t="str">
        <f>VLOOKUP(Tabla1[[#This Row],[Grupo de compras]],'Grupo compras'!$A$1:$B$115,2,FALSE)</f>
        <v>CO Mktg Mall</v>
      </c>
      <c r="F2688" t="s">
        <v>745</v>
      </c>
      <c r="G2688" t="str">
        <f>LEFT(Tabla1[[#This Row],[Solicitud de pedido]],2)</f>
        <v>12</v>
      </c>
      <c r="H2688" t="s">
        <v>7396</v>
      </c>
      <c r="I2688" t="s">
        <v>100</v>
      </c>
      <c r="J2688" t="s">
        <v>7397</v>
      </c>
      <c r="K2688" t="s">
        <v>7403</v>
      </c>
      <c r="L2688" s="1">
        <v>46038</v>
      </c>
      <c r="M2688" t="s">
        <v>3700</v>
      </c>
      <c r="N2688" t="s">
        <v>1</v>
      </c>
      <c r="O2688" t="s">
        <v>67</v>
      </c>
      <c r="P2688" t="s">
        <v>7399</v>
      </c>
      <c r="Q2688" t="s">
        <v>7400</v>
      </c>
      <c r="R2688" s="2">
        <v>1787776</v>
      </c>
      <c r="S2688" s="37">
        <f>Tabla1[[#This Row],[Valor total]]/'T.C.'!$B$5</f>
        <v>486.07286568787384</v>
      </c>
      <c r="T2688" t="s">
        <v>18</v>
      </c>
      <c r="U2688" t="s">
        <v>3</v>
      </c>
    </row>
    <row r="2689" spans="1:21" x14ac:dyDescent="0.25">
      <c r="A2689" t="s">
        <v>75</v>
      </c>
      <c r="B2689" t="str">
        <f>LEFT(Tabla1[[#This Row],[Organización compras]],2)</f>
        <v>CO</v>
      </c>
      <c r="C2689" t="s">
        <v>338</v>
      </c>
      <c r="D2689">
        <v>704</v>
      </c>
      <c r="E2689" t="str">
        <f>VLOOKUP(Tabla1[[#This Row],[Grupo de compras]],'Grupo compras'!$A$1:$B$115,2,FALSE)</f>
        <v>CO Mktg Mall</v>
      </c>
      <c r="F2689" t="s">
        <v>745</v>
      </c>
      <c r="G2689" t="str">
        <f>LEFT(Tabla1[[#This Row],[Solicitud de pedido]],2)</f>
        <v>12</v>
      </c>
      <c r="H2689" t="s">
        <v>7396</v>
      </c>
      <c r="I2689" t="s">
        <v>101</v>
      </c>
      <c r="J2689" t="s">
        <v>7397</v>
      </c>
      <c r="K2689" t="s">
        <v>7404</v>
      </c>
      <c r="L2689" s="1">
        <v>46038</v>
      </c>
      <c r="M2689" t="s">
        <v>3700</v>
      </c>
      <c r="N2689" t="s">
        <v>1</v>
      </c>
      <c r="O2689" t="s">
        <v>67</v>
      </c>
      <c r="P2689" t="s">
        <v>7399</v>
      </c>
      <c r="Q2689" t="s">
        <v>7400</v>
      </c>
      <c r="R2689" s="2">
        <v>1787776</v>
      </c>
      <c r="S2689" s="37">
        <f>Tabla1[[#This Row],[Valor total]]/'T.C.'!$B$5</f>
        <v>486.07286568787384</v>
      </c>
      <c r="T2689" t="s">
        <v>18</v>
      </c>
      <c r="U2689" t="s">
        <v>3</v>
      </c>
    </row>
    <row r="2690" spans="1:21" x14ac:dyDescent="0.25">
      <c r="A2690" t="s">
        <v>75</v>
      </c>
      <c r="B2690" t="str">
        <f>LEFT(Tabla1[[#This Row],[Organización compras]],2)</f>
        <v>CO</v>
      </c>
      <c r="C2690" t="s">
        <v>338</v>
      </c>
      <c r="D2690">
        <v>704</v>
      </c>
      <c r="E2690" t="str">
        <f>VLOOKUP(Tabla1[[#This Row],[Grupo de compras]],'Grupo compras'!$A$1:$B$115,2,FALSE)</f>
        <v>CO Mktg Mall</v>
      </c>
      <c r="F2690" t="s">
        <v>745</v>
      </c>
      <c r="G2690" t="str">
        <f>LEFT(Tabla1[[#This Row],[Solicitud de pedido]],2)</f>
        <v>12</v>
      </c>
      <c r="H2690" t="s">
        <v>7396</v>
      </c>
      <c r="I2690" t="s">
        <v>102</v>
      </c>
      <c r="J2690" t="s">
        <v>7397</v>
      </c>
      <c r="K2690" t="s">
        <v>7405</v>
      </c>
      <c r="L2690" s="1">
        <v>46038</v>
      </c>
      <c r="M2690" t="s">
        <v>3700</v>
      </c>
      <c r="N2690" t="s">
        <v>1</v>
      </c>
      <c r="O2690" t="s">
        <v>67</v>
      </c>
      <c r="P2690" t="s">
        <v>7399</v>
      </c>
      <c r="Q2690" t="s">
        <v>7400</v>
      </c>
      <c r="R2690" s="2">
        <v>1787776</v>
      </c>
      <c r="S2690" s="37">
        <f>Tabla1[[#This Row],[Valor total]]/'T.C.'!$B$5</f>
        <v>486.07286568787384</v>
      </c>
      <c r="T2690" t="s">
        <v>18</v>
      </c>
      <c r="U2690" t="s">
        <v>3</v>
      </c>
    </row>
    <row r="2691" spans="1:21" x14ac:dyDescent="0.25">
      <c r="A2691" t="s">
        <v>75</v>
      </c>
      <c r="B2691" t="str">
        <f>LEFT(Tabla1[[#This Row],[Organización compras]],2)</f>
        <v>CO</v>
      </c>
      <c r="C2691" t="s">
        <v>338</v>
      </c>
      <c r="D2691">
        <v>704</v>
      </c>
      <c r="E2691" t="str">
        <f>VLOOKUP(Tabla1[[#This Row],[Grupo de compras]],'Grupo compras'!$A$1:$B$115,2,FALSE)</f>
        <v>CO Mktg Mall</v>
      </c>
      <c r="F2691" t="s">
        <v>745</v>
      </c>
      <c r="G2691" t="str">
        <f>LEFT(Tabla1[[#This Row],[Solicitud de pedido]],2)</f>
        <v>12</v>
      </c>
      <c r="H2691" t="s">
        <v>7396</v>
      </c>
      <c r="I2691" t="s">
        <v>103</v>
      </c>
      <c r="J2691" t="s">
        <v>7397</v>
      </c>
      <c r="K2691" t="s">
        <v>7406</v>
      </c>
      <c r="L2691" s="1">
        <v>46038</v>
      </c>
      <c r="M2691" t="s">
        <v>3700</v>
      </c>
      <c r="N2691" t="s">
        <v>1</v>
      </c>
      <c r="O2691" t="s">
        <v>67</v>
      </c>
      <c r="P2691" t="s">
        <v>7399</v>
      </c>
      <c r="Q2691" t="s">
        <v>7400</v>
      </c>
      <c r="R2691" s="2">
        <v>1787776</v>
      </c>
      <c r="S2691" s="37">
        <f>Tabla1[[#This Row],[Valor total]]/'T.C.'!$B$5</f>
        <v>486.07286568787384</v>
      </c>
      <c r="T2691" t="s">
        <v>18</v>
      </c>
      <c r="U2691" t="s">
        <v>3</v>
      </c>
    </row>
    <row r="2692" spans="1:21" x14ac:dyDescent="0.25">
      <c r="A2692" t="s">
        <v>75</v>
      </c>
      <c r="B2692" t="str">
        <f>LEFT(Tabla1[[#This Row],[Organización compras]],2)</f>
        <v>CO</v>
      </c>
      <c r="C2692" t="s">
        <v>338</v>
      </c>
      <c r="D2692">
        <v>704</v>
      </c>
      <c r="E2692" t="str">
        <f>VLOOKUP(Tabla1[[#This Row],[Grupo de compras]],'Grupo compras'!$A$1:$B$115,2,FALSE)</f>
        <v>CO Mktg Mall</v>
      </c>
      <c r="F2692" t="s">
        <v>745</v>
      </c>
      <c r="G2692" t="str">
        <f>LEFT(Tabla1[[#This Row],[Solicitud de pedido]],2)</f>
        <v>12</v>
      </c>
      <c r="H2692" t="s">
        <v>7396</v>
      </c>
      <c r="I2692" t="s">
        <v>104</v>
      </c>
      <c r="J2692" t="s">
        <v>7397</v>
      </c>
      <c r="K2692" t="s">
        <v>7407</v>
      </c>
      <c r="L2692" s="1">
        <v>46038</v>
      </c>
      <c r="M2692" t="s">
        <v>3700</v>
      </c>
      <c r="N2692" t="s">
        <v>1</v>
      </c>
      <c r="O2692" t="s">
        <v>67</v>
      </c>
      <c r="P2692" t="s">
        <v>7399</v>
      </c>
      <c r="Q2692" t="s">
        <v>7400</v>
      </c>
      <c r="R2692" s="2">
        <v>1787776</v>
      </c>
      <c r="S2692" s="37">
        <f>Tabla1[[#This Row],[Valor total]]/'T.C.'!$B$5</f>
        <v>486.07286568787384</v>
      </c>
      <c r="T2692" t="s">
        <v>18</v>
      </c>
      <c r="U2692" t="s">
        <v>3</v>
      </c>
    </row>
    <row r="2693" spans="1:21" x14ac:dyDescent="0.25">
      <c r="A2693" t="s">
        <v>75</v>
      </c>
      <c r="B2693" t="str">
        <f>LEFT(Tabla1[[#This Row],[Organización compras]],2)</f>
        <v>CO</v>
      </c>
      <c r="C2693" t="s">
        <v>338</v>
      </c>
      <c r="D2693">
        <v>704</v>
      </c>
      <c r="E2693" t="str">
        <f>VLOOKUP(Tabla1[[#This Row],[Grupo de compras]],'Grupo compras'!$A$1:$B$115,2,FALSE)</f>
        <v>CO Mktg Mall</v>
      </c>
      <c r="F2693" t="s">
        <v>745</v>
      </c>
      <c r="G2693" t="str">
        <f>LEFT(Tabla1[[#This Row],[Solicitud de pedido]],2)</f>
        <v>12</v>
      </c>
      <c r="H2693" t="s">
        <v>7396</v>
      </c>
      <c r="I2693" t="s">
        <v>105</v>
      </c>
      <c r="J2693" t="s">
        <v>7397</v>
      </c>
      <c r="K2693" t="s">
        <v>7408</v>
      </c>
      <c r="L2693" s="1">
        <v>46038</v>
      </c>
      <c r="M2693" t="s">
        <v>3700</v>
      </c>
      <c r="N2693" t="s">
        <v>1</v>
      </c>
      <c r="O2693" t="s">
        <v>67</v>
      </c>
      <c r="P2693" t="s">
        <v>7399</v>
      </c>
      <c r="Q2693" t="s">
        <v>7400</v>
      </c>
      <c r="R2693" s="2">
        <v>1787776</v>
      </c>
      <c r="S2693" s="37">
        <f>Tabla1[[#This Row],[Valor total]]/'T.C.'!$B$5</f>
        <v>486.07286568787384</v>
      </c>
      <c r="T2693" t="s">
        <v>18</v>
      </c>
      <c r="U2693" t="s">
        <v>3</v>
      </c>
    </row>
    <row r="2694" spans="1:21" x14ac:dyDescent="0.25">
      <c r="A2694" t="s">
        <v>75</v>
      </c>
      <c r="B2694" t="str">
        <f>LEFT(Tabla1[[#This Row],[Organización compras]],2)</f>
        <v>CO</v>
      </c>
      <c r="C2694" t="s">
        <v>338</v>
      </c>
      <c r="D2694">
        <v>704</v>
      </c>
      <c r="E2694" t="str">
        <f>VLOOKUP(Tabla1[[#This Row],[Grupo de compras]],'Grupo compras'!$A$1:$B$115,2,FALSE)</f>
        <v>CO Mktg Mall</v>
      </c>
      <c r="F2694" t="s">
        <v>745</v>
      </c>
      <c r="G2694" t="str">
        <f>LEFT(Tabla1[[#This Row],[Solicitud de pedido]],2)</f>
        <v>12</v>
      </c>
      <c r="H2694" t="s">
        <v>7396</v>
      </c>
      <c r="I2694" t="s">
        <v>106</v>
      </c>
      <c r="J2694" t="s">
        <v>7397</v>
      </c>
      <c r="K2694" t="s">
        <v>7409</v>
      </c>
      <c r="L2694" s="1">
        <v>46038</v>
      </c>
      <c r="M2694" t="s">
        <v>3700</v>
      </c>
      <c r="N2694" t="s">
        <v>1</v>
      </c>
      <c r="O2694" t="s">
        <v>67</v>
      </c>
      <c r="P2694" t="s">
        <v>7399</v>
      </c>
      <c r="Q2694" t="s">
        <v>7400</v>
      </c>
      <c r="R2694" s="2">
        <v>1787776</v>
      </c>
      <c r="S2694" s="37">
        <f>Tabla1[[#This Row],[Valor total]]/'T.C.'!$B$5</f>
        <v>486.07286568787384</v>
      </c>
      <c r="T2694" t="s">
        <v>18</v>
      </c>
      <c r="U2694" t="s">
        <v>3</v>
      </c>
    </row>
    <row r="2695" spans="1:21" x14ac:dyDescent="0.25">
      <c r="A2695" t="s">
        <v>75</v>
      </c>
      <c r="B2695" t="str">
        <f>LEFT(Tabla1[[#This Row],[Organización compras]],2)</f>
        <v>CO</v>
      </c>
      <c r="C2695" t="s">
        <v>338</v>
      </c>
      <c r="D2695">
        <v>704</v>
      </c>
      <c r="E2695" t="str">
        <f>VLOOKUP(Tabla1[[#This Row],[Grupo de compras]],'Grupo compras'!$A$1:$B$115,2,FALSE)</f>
        <v>CO Mktg Mall</v>
      </c>
      <c r="F2695" t="s">
        <v>745</v>
      </c>
      <c r="G2695" t="str">
        <f>LEFT(Tabla1[[#This Row],[Solicitud de pedido]],2)</f>
        <v>12</v>
      </c>
      <c r="H2695" t="s">
        <v>7396</v>
      </c>
      <c r="I2695" t="s">
        <v>107</v>
      </c>
      <c r="J2695" t="s">
        <v>7397</v>
      </c>
      <c r="K2695" t="s">
        <v>7410</v>
      </c>
      <c r="L2695" s="1">
        <v>46038</v>
      </c>
      <c r="M2695" t="s">
        <v>3700</v>
      </c>
      <c r="N2695" t="s">
        <v>1</v>
      </c>
      <c r="O2695" t="s">
        <v>67</v>
      </c>
      <c r="P2695" t="s">
        <v>7399</v>
      </c>
      <c r="Q2695" t="s">
        <v>7400</v>
      </c>
      <c r="R2695" s="2">
        <v>1787776</v>
      </c>
      <c r="S2695" s="37">
        <f>Tabla1[[#This Row],[Valor total]]/'T.C.'!$B$5</f>
        <v>486.07286568787384</v>
      </c>
      <c r="T2695" t="s">
        <v>18</v>
      </c>
      <c r="U2695" t="s">
        <v>3</v>
      </c>
    </row>
    <row r="2696" spans="1:21" x14ac:dyDescent="0.25">
      <c r="A2696" t="s">
        <v>75</v>
      </c>
      <c r="B2696" t="str">
        <f>LEFT(Tabla1[[#This Row],[Organización compras]],2)</f>
        <v>CO</v>
      </c>
      <c r="C2696" t="s">
        <v>338</v>
      </c>
      <c r="D2696">
        <v>704</v>
      </c>
      <c r="E2696" t="str">
        <f>VLOOKUP(Tabla1[[#This Row],[Grupo de compras]],'Grupo compras'!$A$1:$B$115,2,FALSE)</f>
        <v>CO Mktg Mall</v>
      </c>
      <c r="F2696" t="s">
        <v>745</v>
      </c>
      <c r="G2696" t="str">
        <f>LEFT(Tabla1[[#This Row],[Solicitud de pedido]],2)</f>
        <v>12</v>
      </c>
      <c r="H2696" t="s">
        <v>7396</v>
      </c>
      <c r="I2696" t="s">
        <v>1502</v>
      </c>
      <c r="J2696" t="s">
        <v>7397</v>
      </c>
      <c r="K2696" t="s">
        <v>7411</v>
      </c>
      <c r="L2696" s="1">
        <v>46038</v>
      </c>
      <c r="M2696" t="s">
        <v>3700</v>
      </c>
      <c r="N2696" t="s">
        <v>1</v>
      </c>
      <c r="O2696" t="s">
        <v>67</v>
      </c>
      <c r="P2696" t="s">
        <v>7399</v>
      </c>
      <c r="Q2696" t="s">
        <v>7400</v>
      </c>
      <c r="R2696" s="2">
        <v>1787776</v>
      </c>
      <c r="S2696" s="37">
        <f>Tabla1[[#This Row],[Valor total]]/'T.C.'!$B$5</f>
        <v>486.07286568787384</v>
      </c>
      <c r="T2696" t="s">
        <v>18</v>
      </c>
      <c r="U2696" t="s">
        <v>3</v>
      </c>
    </row>
    <row r="2697" spans="1:21" x14ac:dyDescent="0.25">
      <c r="A2697" t="s">
        <v>38</v>
      </c>
      <c r="B2697" t="str">
        <f>LEFT(Tabla1[[#This Row],[Organización compras]],2)</f>
        <v>CL</v>
      </c>
      <c r="C2697" t="s">
        <v>339</v>
      </c>
      <c r="D2697">
        <v>603</v>
      </c>
      <c r="E2697" t="str">
        <f>VLOOKUP(Tabla1[[#This Row],[Grupo de compras]],'Grupo compras'!$A$1:$B$115,2,FALSE)</f>
        <v>CL Ops Out/Strip</v>
      </c>
      <c r="F2697" t="s">
        <v>39</v>
      </c>
      <c r="G2697" t="str">
        <f>LEFT(Tabla1[[#This Row],[Solicitud de pedido]],2)</f>
        <v>12</v>
      </c>
      <c r="H2697" t="s">
        <v>7412</v>
      </c>
      <c r="I2697" t="s">
        <v>88</v>
      </c>
      <c r="J2697" t="s">
        <v>7413</v>
      </c>
      <c r="K2697" t="s">
        <v>7414</v>
      </c>
      <c r="L2697" s="1">
        <v>46031</v>
      </c>
      <c r="M2697" t="s">
        <v>40</v>
      </c>
      <c r="N2697" t="s">
        <v>1</v>
      </c>
      <c r="O2697" t="s">
        <v>0</v>
      </c>
      <c r="P2697" t="s">
        <v>7415</v>
      </c>
      <c r="Q2697" t="s">
        <v>7416</v>
      </c>
      <c r="R2697" s="2">
        <v>450000</v>
      </c>
      <c r="S2697" s="37">
        <f>Tabla1[[#This Row],[Valor total]]/'T.C.'!$B$3</f>
        <v>485.99786160940897</v>
      </c>
      <c r="T2697" t="s">
        <v>6</v>
      </c>
      <c r="U2697" t="s">
        <v>3</v>
      </c>
    </row>
    <row r="2698" spans="1:21" x14ac:dyDescent="0.25">
      <c r="A2698" t="s">
        <v>50</v>
      </c>
      <c r="B2698" t="str">
        <f>LEFT(Tabla1[[#This Row],[Organización compras]],2)</f>
        <v>CL</v>
      </c>
      <c r="C2698" t="s">
        <v>339</v>
      </c>
      <c r="D2698">
        <v>602</v>
      </c>
      <c r="E2698" t="str">
        <f>VLOOKUP(Tabla1[[#This Row],[Grupo de compras]],'Grupo compras'!$A$1:$B$115,2,FALSE)</f>
        <v>CL Ops Mall</v>
      </c>
      <c r="F2698" t="s">
        <v>7417</v>
      </c>
      <c r="G2698" t="str">
        <f>LEFT(Tabla1[[#This Row],[Solicitud de pedido]],2)</f>
        <v>12</v>
      </c>
      <c r="H2698" t="s">
        <v>7418</v>
      </c>
      <c r="I2698" t="s">
        <v>88</v>
      </c>
      <c r="J2698" t="s">
        <v>7419</v>
      </c>
      <c r="K2698" t="s">
        <v>7420</v>
      </c>
      <c r="L2698" s="1">
        <v>46043</v>
      </c>
      <c r="M2698" t="s">
        <v>52</v>
      </c>
      <c r="N2698" t="s">
        <v>1</v>
      </c>
      <c r="O2698" t="s">
        <v>0</v>
      </c>
      <c r="P2698" t="s">
        <v>1919</v>
      </c>
      <c r="Q2698" t="s">
        <v>1920</v>
      </c>
      <c r="R2698" s="2">
        <v>450000</v>
      </c>
      <c r="S2698" s="37">
        <f>Tabla1[[#This Row],[Valor total]]/'T.C.'!$B$3</f>
        <v>485.99786160940897</v>
      </c>
      <c r="T2698" t="s">
        <v>6</v>
      </c>
      <c r="U2698" t="s">
        <v>3</v>
      </c>
    </row>
    <row r="2699" spans="1:21" x14ac:dyDescent="0.25">
      <c r="A2699" t="s">
        <v>96</v>
      </c>
      <c r="B2699" t="str">
        <f>LEFT(Tabla1[[#This Row],[Organización compras]],2)</f>
        <v>CL</v>
      </c>
      <c r="C2699" t="s">
        <v>339</v>
      </c>
      <c r="D2699">
        <v>602</v>
      </c>
      <c r="E2699" t="str">
        <f>VLOOKUP(Tabla1[[#This Row],[Grupo de compras]],'Grupo compras'!$A$1:$B$115,2,FALSE)</f>
        <v>CL Ops Mall</v>
      </c>
      <c r="F2699" t="s">
        <v>108</v>
      </c>
      <c r="H2699" t="s">
        <v>12040</v>
      </c>
      <c r="I2699" t="s">
        <v>88</v>
      </c>
      <c r="J2699" t="s">
        <v>12041</v>
      </c>
      <c r="K2699" t="s">
        <v>12042</v>
      </c>
      <c r="L2699" s="1">
        <v>46094</v>
      </c>
      <c r="M2699" t="s">
        <v>82</v>
      </c>
      <c r="N2699" t="s">
        <v>1</v>
      </c>
      <c r="O2699" t="s">
        <v>0</v>
      </c>
      <c r="P2699" t="s">
        <v>1886</v>
      </c>
      <c r="Q2699" t="s">
        <v>1887</v>
      </c>
      <c r="R2699" s="2">
        <v>450000</v>
      </c>
      <c r="S2699" s="37">
        <f>Tabla1[[#This Row],[Valor total]]/'T.C.'!$B$3</f>
        <v>485.99786160940897</v>
      </c>
      <c r="T2699" t="s">
        <v>6</v>
      </c>
      <c r="U2699" t="s">
        <v>3</v>
      </c>
    </row>
    <row r="2700" spans="1:21" x14ac:dyDescent="0.25">
      <c r="A2700" t="s">
        <v>696</v>
      </c>
      <c r="B2700" t="str">
        <f>LEFT(Tabla1[[#This Row],[Organización compras]],2)</f>
        <v>PE</v>
      </c>
      <c r="C2700" t="s">
        <v>681</v>
      </c>
      <c r="D2700">
        <v>804</v>
      </c>
      <c r="E2700" t="str">
        <f>VLOOKUP(Tabla1[[#This Row],[Grupo de compras]],'Grupo compras'!$A$1:$B$115,2,FALSE)</f>
        <v>PE Marketing Mall</v>
      </c>
      <c r="F2700" t="s">
        <v>4579</v>
      </c>
      <c r="G2700" t="str">
        <f>LEFT(Tabla1[[#This Row],[Solicitud de pedido]],2)</f>
        <v>12</v>
      </c>
      <c r="H2700" t="s">
        <v>7421</v>
      </c>
      <c r="I2700" t="s">
        <v>88</v>
      </c>
      <c r="J2700" t="s">
        <v>7422</v>
      </c>
      <c r="K2700" t="s">
        <v>7423</v>
      </c>
      <c r="L2700" s="1">
        <v>46041</v>
      </c>
      <c r="M2700" t="s">
        <v>400</v>
      </c>
      <c r="N2700" t="s">
        <v>1</v>
      </c>
      <c r="O2700" t="s">
        <v>67</v>
      </c>
      <c r="P2700" t="s">
        <v>2596</v>
      </c>
      <c r="Q2700" t="s">
        <v>2597</v>
      </c>
      <c r="R2700" s="2">
        <v>1670</v>
      </c>
      <c r="S2700" s="37">
        <f>Tabla1[[#This Row],[Valor total]]/'T.C.'!$B$2</f>
        <v>484.05797101449275</v>
      </c>
      <c r="T2700" t="s">
        <v>2</v>
      </c>
      <c r="U2700" t="s">
        <v>3</v>
      </c>
    </row>
    <row r="2701" spans="1:21" x14ac:dyDescent="0.25">
      <c r="A2701" t="s">
        <v>377</v>
      </c>
      <c r="B2701" t="str">
        <f>LEFT(Tabla1[[#This Row],[Organización compras]],2)</f>
        <v>PE</v>
      </c>
      <c r="C2701" t="s">
        <v>340</v>
      </c>
      <c r="D2701">
        <v>928</v>
      </c>
      <c r="E2701" t="str">
        <f>VLOOKUP(Tabla1[[#This Row],[Grupo de compras]],'Grupo compras'!$A$1:$B$115,2,FALSE)</f>
        <v>Corp Gest Riesgo</v>
      </c>
      <c r="F2701" t="s">
        <v>1411</v>
      </c>
      <c r="G2701" t="str">
        <f>LEFT(Tabla1[[#This Row],[Solicitud de pedido]],2)</f>
        <v>14</v>
      </c>
      <c r="H2701" t="s">
        <v>7424</v>
      </c>
      <c r="I2701" t="s">
        <v>88</v>
      </c>
      <c r="J2701" t="s">
        <v>7425</v>
      </c>
      <c r="K2701" t="s">
        <v>1572</v>
      </c>
      <c r="L2701" s="1">
        <v>46062</v>
      </c>
      <c r="M2701" t="s">
        <v>1415</v>
      </c>
      <c r="N2701" t="s">
        <v>46</v>
      </c>
      <c r="O2701" t="s">
        <v>0</v>
      </c>
      <c r="P2701" t="s">
        <v>3251</v>
      </c>
      <c r="Q2701" t="s">
        <v>3252</v>
      </c>
      <c r="R2701" s="2">
        <v>484.03</v>
      </c>
      <c r="S2701" s="37">
        <f>Tabla1[[#This Row],[Valor total]]</f>
        <v>484.03</v>
      </c>
      <c r="T2701" t="s">
        <v>662</v>
      </c>
      <c r="U2701" t="s">
        <v>3</v>
      </c>
    </row>
    <row r="2702" spans="1:21" x14ac:dyDescent="0.25">
      <c r="A2702" t="s">
        <v>2091</v>
      </c>
      <c r="B2702" t="str">
        <f>LEFT(Tabla1[[#This Row],[Organización compras]],2)</f>
        <v>PE</v>
      </c>
      <c r="C2702" t="s">
        <v>681</v>
      </c>
      <c r="D2702">
        <v>803</v>
      </c>
      <c r="E2702" t="str">
        <f>VLOOKUP(Tabla1[[#This Row],[Grupo de compras]],'Grupo compras'!$A$1:$B$115,2,FALSE)</f>
        <v>PE Ops Out/Strips</v>
      </c>
      <c r="F2702" t="s">
        <v>2857</v>
      </c>
      <c r="G2702" t="str">
        <f>LEFT(Tabla1[[#This Row],[Solicitud de pedido]],2)</f>
        <v>12</v>
      </c>
      <c r="H2702" t="s">
        <v>7426</v>
      </c>
      <c r="I2702" t="s">
        <v>89</v>
      </c>
      <c r="J2702" t="s">
        <v>7427</v>
      </c>
      <c r="K2702" t="s">
        <v>7428</v>
      </c>
      <c r="L2702" s="1">
        <v>46056</v>
      </c>
      <c r="M2702" t="s">
        <v>2857</v>
      </c>
      <c r="N2702" t="s">
        <v>1</v>
      </c>
      <c r="O2702" t="s">
        <v>0</v>
      </c>
      <c r="P2702" t="s">
        <v>1011</v>
      </c>
      <c r="Q2702" t="s">
        <v>1012</v>
      </c>
      <c r="R2702" s="2">
        <v>1666.05</v>
      </c>
      <c r="S2702" s="37">
        <f>Tabla1[[#This Row],[Valor total]]/'T.C.'!$B$2</f>
        <v>482.91304347826082</v>
      </c>
      <c r="T2702" t="s">
        <v>2</v>
      </c>
      <c r="U2702" t="s">
        <v>3</v>
      </c>
    </row>
    <row r="2703" spans="1:21" x14ac:dyDescent="0.25">
      <c r="A2703" t="s">
        <v>3346</v>
      </c>
      <c r="B2703" t="str">
        <f>LEFT(Tabla1[[#This Row],[Organización compras]],2)</f>
        <v>PE</v>
      </c>
      <c r="C2703" t="s">
        <v>681</v>
      </c>
      <c r="D2703">
        <v>802</v>
      </c>
      <c r="E2703" t="str">
        <f>VLOOKUP(Tabla1[[#This Row],[Grupo de compras]],'Grupo compras'!$A$1:$B$115,2,FALSE)</f>
        <v>PE Ops Mall</v>
      </c>
      <c r="F2703" t="s">
        <v>3376</v>
      </c>
      <c r="G2703" t="str">
        <f>LEFT(Tabla1[[#This Row],[Solicitud de pedido]],2)</f>
        <v>12</v>
      </c>
      <c r="H2703" t="s">
        <v>7429</v>
      </c>
      <c r="I2703" t="s">
        <v>88</v>
      </c>
      <c r="J2703" t="s">
        <v>7430</v>
      </c>
      <c r="K2703" t="s">
        <v>7431</v>
      </c>
      <c r="L2703" s="1">
        <v>46050</v>
      </c>
      <c r="M2703" t="s">
        <v>3376</v>
      </c>
      <c r="N2703" t="s">
        <v>1</v>
      </c>
      <c r="O2703" t="s">
        <v>0</v>
      </c>
      <c r="P2703" t="s">
        <v>1011</v>
      </c>
      <c r="Q2703" t="s">
        <v>1012</v>
      </c>
      <c r="R2703" s="2">
        <v>1656.45</v>
      </c>
      <c r="S2703" s="37">
        <f>Tabla1[[#This Row],[Valor total]]/'T.C.'!$B$2</f>
        <v>480.13043478260869</v>
      </c>
      <c r="T2703" t="s">
        <v>2</v>
      </c>
      <c r="U2703" t="s">
        <v>3</v>
      </c>
    </row>
    <row r="2704" spans="1:21" x14ac:dyDescent="0.25">
      <c r="A2704" t="s">
        <v>763</v>
      </c>
      <c r="B2704" t="str">
        <f>LEFT(Tabla1[[#This Row],[Organización compras]],2)</f>
        <v>CL</v>
      </c>
      <c r="C2704" t="s">
        <v>339</v>
      </c>
      <c r="D2704">
        <v>602</v>
      </c>
      <c r="E2704" t="str">
        <f>VLOOKUP(Tabla1[[#This Row],[Grupo de compras]],'Grupo compras'!$A$1:$B$115,2,FALSE)</f>
        <v>CL Ops Mall</v>
      </c>
      <c r="F2704" t="s">
        <v>1809</v>
      </c>
      <c r="G2704" t="str">
        <f>LEFT(Tabla1[[#This Row],[Solicitud de pedido]],2)</f>
        <v>12</v>
      </c>
      <c r="H2704" t="s">
        <v>7432</v>
      </c>
      <c r="I2704" t="s">
        <v>88</v>
      </c>
      <c r="J2704" t="s">
        <v>7433</v>
      </c>
      <c r="K2704" t="s">
        <v>7434</v>
      </c>
      <c r="L2704" s="1">
        <v>46062</v>
      </c>
      <c r="M2704" t="s">
        <v>1813</v>
      </c>
      <c r="N2704" t="s">
        <v>1</v>
      </c>
      <c r="O2704" t="s">
        <v>0</v>
      </c>
      <c r="P2704" t="s">
        <v>4359</v>
      </c>
      <c r="Q2704" t="s">
        <v>4360</v>
      </c>
      <c r="R2704" s="2">
        <v>11.52</v>
      </c>
      <c r="S2704" s="37">
        <f>Tabla1[[#This Row],[Valor total]]/'T.C.'!$B$4</f>
        <v>480</v>
      </c>
      <c r="T2704" t="s">
        <v>11</v>
      </c>
      <c r="U2704" t="s">
        <v>3</v>
      </c>
    </row>
    <row r="2705" spans="1:21" x14ac:dyDescent="0.25">
      <c r="A2705" t="s">
        <v>2091</v>
      </c>
      <c r="B2705" t="str">
        <f>LEFT(Tabla1[[#This Row],[Organización compras]],2)</f>
        <v>PE</v>
      </c>
      <c r="C2705" t="s">
        <v>681</v>
      </c>
      <c r="D2705">
        <v>803</v>
      </c>
      <c r="E2705" t="str">
        <f>VLOOKUP(Tabla1[[#This Row],[Grupo de compras]],'Grupo compras'!$A$1:$B$115,2,FALSE)</f>
        <v>PE Ops Out/Strips</v>
      </c>
      <c r="F2705" t="s">
        <v>2857</v>
      </c>
      <c r="G2705" t="str">
        <f>LEFT(Tabla1[[#This Row],[Solicitud de pedido]],2)</f>
        <v>12</v>
      </c>
      <c r="H2705" t="s">
        <v>7435</v>
      </c>
      <c r="I2705" t="s">
        <v>88</v>
      </c>
      <c r="J2705" t="s">
        <v>7436</v>
      </c>
      <c r="K2705" t="s">
        <v>7437</v>
      </c>
      <c r="L2705" s="1">
        <v>46071</v>
      </c>
      <c r="M2705" t="s">
        <v>2857</v>
      </c>
      <c r="N2705" t="s">
        <v>1</v>
      </c>
      <c r="O2705" t="s">
        <v>0</v>
      </c>
      <c r="P2705" t="s">
        <v>1011</v>
      </c>
      <c r="Q2705" t="s">
        <v>1012</v>
      </c>
      <c r="R2705" s="2">
        <v>1651.2</v>
      </c>
      <c r="S2705" s="37">
        <f>Tabla1[[#This Row],[Valor total]]/'T.C.'!$B$2</f>
        <v>478.60869565217388</v>
      </c>
      <c r="T2705" t="s">
        <v>2</v>
      </c>
      <c r="U2705" t="s">
        <v>3</v>
      </c>
    </row>
    <row r="2706" spans="1:21" x14ac:dyDescent="0.25">
      <c r="A2706" t="s">
        <v>17</v>
      </c>
      <c r="B2706" t="str">
        <f>LEFT(Tabla1[[#This Row],[Organización compras]],2)</f>
        <v>CO</v>
      </c>
      <c r="C2706" t="s">
        <v>338</v>
      </c>
      <c r="D2706">
        <v>711</v>
      </c>
      <c r="E2706" t="str">
        <f>VLOOKUP(Tabla1[[#This Row],[Grupo de compras]],'Grupo compras'!$A$1:$B$115,2,FALSE)</f>
        <v>CO A.Finanzas</v>
      </c>
      <c r="F2706" t="s">
        <v>4709</v>
      </c>
      <c r="G2706" t="str">
        <f>LEFT(Tabla1[[#This Row],[Solicitud de pedido]],2)</f>
        <v>12</v>
      </c>
      <c r="H2706" t="s">
        <v>7438</v>
      </c>
      <c r="I2706" t="s">
        <v>88</v>
      </c>
      <c r="J2706" t="s">
        <v>7439</v>
      </c>
      <c r="K2706" t="s">
        <v>7440</v>
      </c>
      <c r="L2706" s="1">
        <v>46062</v>
      </c>
      <c r="M2706" t="s">
        <v>4713</v>
      </c>
      <c r="N2706" t="s">
        <v>1</v>
      </c>
      <c r="O2706" t="s">
        <v>0</v>
      </c>
      <c r="P2706" t="s">
        <v>7441</v>
      </c>
      <c r="Q2706" t="s">
        <v>7442</v>
      </c>
      <c r="R2706" s="2">
        <v>1760000</v>
      </c>
      <c r="S2706" s="37">
        <f>Tabla1[[#This Row],[Valor total]]/'T.C.'!$B$5</f>
        <v>478.520935290919</v>
      </c>
      <c r="T2706" t="s">
        <v>18</v>
      </c>
      <c r="U2706" t="s">
        <v>3</v>
      </c>
    </row>
    <row r="2707" spans="1:21" x14ac:dyDescent="0.25">
      <c r="A2707" t="s">
        <v>2783</v>
      </c>
      <c r="B2707" t="str">
        <f>LEFT(Tabla1[[#This Row],[Organización compras]],2)</f>
        <v>PE</v>
      </c>
      <c r="C2707" t="s">
        <v>681</v>
      </c>
      <c r="D2707">
        <v>802</v>
      </c>
      <c r="E2707" t="str">
        <f>VLOOKUP(Tabla1[[#This Row],[Grupo de compras]],'Grupo compras'!$A$1:$B$115,2,FALSE)</f>
        <v>PE Ops Mall</v>
      </c>
      <c r="F2707" t="s">
        <v>3119</v>
      </c>
      <c r="G2707" t="str">
        <f>LEFT(Tabla1[[#This Row],[Solicitud de pedido]],2)</f>
        <v>12</v>
      </c>
      <c r="H2707" t="s">
        <v>7443</v>
      </c>
      <c r="I2707" t="s">
        <v>88</v>
      </c>
      <c r="J2707" t="s">
        <v>7444</v>
      </c>
      <c r="K2707" t="s">
        <v>7445</v>
      </c>
      <c r="L2707" s="1">
        <v>46044</v>
      </c>
      <c r="M2707" t="s">
        <v>1340</v>
      </c>
      <c r="N2707" t="s">
        <v>1</v>
      </c>
      <c r="O2707" t="s">
        <v>0</v>
      </c>
      <c r="P2707" t="s">
        <v>1011</v>
      </c>
      <c r="Q2707" t="s">
        <v>1012</v>
      </c>
      <c r="R2707" s="2">
        <v>1650</v>
      </c>
      <c r="S2707" s="37">
        <f>Tabla1[[#This Row],[Valor total]]/'T.C.'!$B$2</f>
        <v>478.26086956521738</v>
      </c>
      <c r="T2707" t="s">
        <v>2</v>
      </c>
      <c r="U2707" t="s">
        <v>3</v>
      </c>
    </row>
    <row r="2708" spans="1:21" x14ac:dyDescent="0.25">
      <c r="A2708" t="s">
        <v>12</v>
      </c>
      <c r="B2708" t="str">
        <f>LEFT(Tabla1[[#This Row],[Organización compras]],2)</f>
        <v>PE</v>
      </c>
      <c r="C2708" t="s">
        <v>340</v>
      </c>
      <c r="D2708">
        <v>802</v>
      </c>
      <c r="E2708" t="str">
        <f>VLOOKUP(Tabla1[[#This Row],[Grupo de compras]],'Grupo compras'!$A$1:$B$115,2,FALSE)</f>
        <v>PE Ops Mall</v>
      </c>
      <c r="F2708" t="s">
        <v>360</v>
      </c>
      <c r="G2708" t="str">
        <f>LEFT(Tabla1[[#This Row],[Solicitud de pedido]],2)</f>
        <v>12</v>
      </c>
      <c r="H2708" t="s">
        <v>7446</v>
      </c>
      <c r="I2708" t="s">
        <v>88</v>
      </c>
      <c r="J2708" t="s">
        <v>7447</v>
      </c>
      <c r="K2708" t="s">
        <v>7448</v>
      </c>
      <c r="L2708" s="1">
        <v>46050</v>
      </c>
      <c r="M2708" t="s">
        <v>14</v>
      </c>
      <c r="N2708" t="s">
        <v>1</v>
      </c>
      <c r="O2708" t="s">
        <v>0</v>
      </c>
      <c r="P2708" t="s">
        <v>6658</v>
      </c>
      <c r="Q2708" t="s">
        <v>6659</v>
      </c>
      <c r="R2708" s="2">
        <v>1650</v>
      </c>
      <c r="S2708" s="37">
        <f>Tabla1[[#This Row],[Valor total]]/'T.C.'!$B$2</f>
        <v>478.26086956521738</v>
      </c>
      <c r="T2708" t="s">
        <v>2</v>
      </c>
      <c r="U2708" t="s">
        <v>3</v>
      </c>
    </row>
    <row r="2709" spans="1:21" x14ac:dyDescent="0.25">
      <c r="A2709" t="s">
        <v>75</v>
      </c>
      <c r="B2709" t="str">
        <f>LEFT(Tabla1[[#This Row],[Organización compras]],2)</f>
        <v>CO</v>
      </c>
      <c r="C2709" t="s">
        <v>338</v>
      </c>
      <c r="D2709">
        <v>704</v>
      </c>
      <c r="E2709" t="str">
        <f>VLOOKUP(Tabla1[[#This Row],[Grupo de compras]],'Grupo compras'!$A$1:$B$115,2,FALSE)</f>
        <v>CO Mktg Mall</v>
      </c>
      <c r="F2709" t="s">
        <v>745</v>
      </c>
      <c r="G2709" t="str">
        <f>LEFT(Tabla1[[#This Row],[Solicitud de pedido]],2)</f>
        <v>12</v>
      </c>
      <c r="H2709" t="s">
        <v>7449</v>
      </c>
      <c r="I2709" t="s">
        <v>88</v>
      </c>
      <c r="J2709" t="s">
        <v>7450</v>
      </c>
      <c r="K2709" t="s">
        <v>7451</v>
      </c>
      <c r="L2709" s="1">
        <v>46083</v>
      </c>
      <c r="M2709" t="s">
        <v>3700</v>
      </c>
      <c r="N2709" t="s">
        <v>1</v>
      </c>
      <c r="O2709" t="s">
        <v>67</v>
      </c>
      <c r="P2709" t="s">
        <v>7452</v>
      </c>
      <c r="Q2709" t="s">
        <v>7453</v>
      </c>
      <c r="R2709" s="2">
        <v>1755000</v>
      </c>
      <c r="S2709" s="37">
        <f>Tabla1[[#This Row],[Valor total]]/'T.C.'!$B$5</f>
        <v>477.1615008156607</v>
      </c>
      <c r="T2709" t="s">
        <v>18</v>
      </c>
      <c r="U2709" t="s">
        <v>3</v>
      </c>
    </row>
    <row r="2710" spans="1:21" x14ac:dyDescent="0.25">
      <c r="A2710" t="s">
        <v>7</v>
      </c>
      <c r="B2710" t="str">
        <f>LEFT(Tabla1[[#This Row],[Organización compras]],2)</f>
        <v>CL</v>
      </c>
      <c r="C2710" t="s">
        <v>339</v>
      </c>
      <c r="D2710">
        <v>602</v>
      </c>
      <c r="E2710" t="str">
        <f>VLOOKUP(Tabla1[[#This Row],[Grupo de compras]],'Grupo compras'!$A$1:$B$115,2,FALSE)</f>
        <v>CL Ops Mall</v>
      </c>
      <c r="F2710" t="s">
        <v>137</v>
      </c>
      <c r="H2710" t="s">
        <v>7454</v>
      </c>
      <c r="I2710" t="s">
        <v>88</v>
      </c>
      <c r="J2710" t="s">
        <v>7455</v>
      </c>
      <c r="K2710" t="s">
        <v>7456</v>
      </c>
      <c r="L2710" s="1">
        <v>46092</v>
      </c>
      <c r="M2710" t="s">
        <v>113</v>
      </c>
      <c r="N2710" t="s">
        <v>1</v>
      </c>
      <c r="O2710" t="s">
        <v>0</v>
      </c>
      <c r="P2710" t="s">
        <v>2366</v>
      </c>
      <c r="Q2710" t="s">
        <v>2367</v>
      </c>
      <c r="R2710" s="2">
        <v>441774</v>
      </c>
      <c r="S2710" s="37">
        <f>Tabla1[[#This Row],[Valor total]]/'T.C.'!$B$3</f>
        <v>477.11382069918898</v>
      </c>
      <c r="T2710" t="s">
        <v>6</v>
      </c>
      <c r="U2710" t="s">
        <v>3</v>
      </c>
    </row>
    <row r="2711" spans="1:21" x14ac:dyDescent="0.25">
      <c r="A2711" t="s">
        <v>7</v>
      </c>
      <c r="B2711" t="str">
        <f>LEFT(Tabla1[[#This Row],[Organización compras]],2)</f>
        <v>CL</v>
      </c>
      <c r="C2711" t="s">
        <v>339</v>
      </c>
      <c r="D2711">
        <v>910</v>
      </c>
      <c r="E2711" t="str">
        <f>VLOOKUP(Tabla1[[#This Row],[Grupo de compras]],'Grupo compras'!$A$1:$B$115,2,FALSE)</f>
        <v>Corp A. Personas</v>
      </c>
      <c r="F2711" t="s">
        <v>1606</v>
      </c>
      <c r="G2711" t="str">
        <f>LEFT(Tabla1[[#This Row],[Solicitud de pedido]],2)</f>
        <v>12</v>
      </c>
      <c r="H2711" t="s">
        <v>7457</v>
      </c>
      <c r="I2711" t="s">
        <v>88</v>
      </c>
      <c r="J2711" t="s">
        <v>7458</v>
      </c>
      <c r="K2711" t="s">
        <v>7459</v>
      </c>
      <c r="L2711" s="1">
        <v>46044</v>
      </c>
      <c r="M2711" t="s">
        <v>10</v>
      </c>
      <c r="N2711" t="s">
        <v>1</v>
      </c>
      <c r="O2711" t="s">
        <v>0</v>
      </c>
      <c r="P2711" t="s">
        <v>7460</v>
      </c>
      <c r="Q2711" t="s">
        <v>7461</v>
      </c>
      <c r="R2711" s="2">
        <v>441500</v>
      </c>
      <c r="S2711" s="37">
        <f>Tabla1[[#This Row],[Valor total]]/'T.C.'!$B$3</f>
        <v>476.81790200123123</v>
      </c>
      <c r="T2711" t="s">
        <v>6</v>
      </c>
      <c r="U2711" t="s">
        <v>3</v>
      </c>
    </row>
    <row r="2712" spans="1:21" x14ac:dyDescent="0.25">
      <c r="A2712" t="s">
        <v>71</v>
      </c>
      <c r="B2712" t="str">
        <f>LEFT(Tabla1[[#This Row],[Organización compras]],2)</f>
        <v>CO</v>
      </c>
      <c r="C2712" t="s">
        <v>338</v>
      </c>
      <c r="D2712">
        <v>920</v>
      </c>
      <c r="E2712" t="str">
        <f>VLOOKUP(Tabla1[[#This Row],[Grupo de compras]],'Grupo compras'!$A$1:$B$115,2,FALSE)</f>
        <v>Corp Tesore. Regi</v>
      </c>
      <c r="F2712" t="s">
        <v>7462</v>
      </c>
      <c r="G2712" t="str">
        <f>LEFT(Tabla1[[#This Row],[Solicitud de pedido]],2)</f>
        <v>14</v>
      </c>
      <c r="H2712" t="s">
        <v>7463</v>
      </c>
      <c r="I2712" t="s">
        <v>88</v>
      </c>
      <c r="J2712" t="s">
        <v>7464</v>
      </c>
      <c r="K2712" t="s">
        <v>7465</v>
      </c>
      <c r="L2712" s="1">
        <v>46079</v>
      </c>
      <c r="M2712" t="s">
        <v>74</v>
      </c>
      <c r="N2712" t="s">
        <v>46</v>
      </c>
      <c r="O2712" t="s">
        <v>0</v>
      </c>
      <c r="P2712" t="s">
        <v>7466</v>
      </c>
      <c r="Q2712" t="s">
        <v>7467</v>
      </c>
      <c r="R2712" s="2">
        <v>1750905</v>
      </c>
      <c r="S2712" s="37">
        <f>Tabla1[[#This Row],[Valor total]]/'T.C.'!$B$5</f>
        <v>476.04812398042412</v>
      </c>
      <c r="T2712" t="s">
        <v>18</v>
      </c>
      <c r="U2712" t="s">
        <v>3</v>
      </c>
    </row>
    <row r="2713" spans="1:21" x14ac:dyDescent="0.25">
      <c r="A2713" t="s">
        <v>71</v>
      </c>
      <c r="B2713" t="str">
        <f>LEFT(Tabla1[[#This Row],[Organización compras]],2)</f>
        <v>CO</v>
      </c>
      <c r="C2713" t="s">
        <v>338</v>
      </c>
      <c r="D2713">
        <v>920</v>
      </c>
      <c r="E2713" t="str">
        <f>VLOOKUP(Tabla1[[#This Row],[Grupo de compras]],'Grupo compras'!$A$1:$B$115,2,FALSE)</f>
        <v>Corp Tesore. Regi</v>
      </c>
      <c r="F2713" t="s">
        <v>7462</v>
      </c>
      <c r="G2713" t="str">
        <f>LEFT(Tabla1[[#This Row],[Solicitud de pedido]],2)</f>
        <v>14</v>
      </c>
      <c r="H2713" t="s">
        <v>7463</v>
      </c>
      <c r="I2713" t="s">
        <v>89</v>
      </c>
      <c r="J2713" t="s">
        <v>7464</v>
      </c>
      <c r="K2713" t="s">
        <v>7468</v>
      </c>
      <c r="L2713" s="1">
        <v>46079</v>
      </c>
      <c r="M2713" t="s">
        <v>74</v>
      </c>
      <c r="N2713" t="s">
        <v>46</v>
      </c>
      <c r="O2713" t="s">
        <v>0</v>
      </c>
      <c r="P2713" t="s">
        <v>7466</v>
      </c>
      <c r="Q2713" t="s">
        <v>7467</v>
      </c>
      <c r="R2713" s="2">
        <v>1750905</v>
      </c>
      <c r="S2713" s="37">
        <f>Tabla1[[#This Row],[Valor total]]/'T.C.'!$B$5</f>
        <v>476.04812398042412</v>
      </c>
      <c r="T2713" t="s">
        <v>18</v>
      </c>
      <c r="U2713" t="s">
        <v>3</v>
      </c>
    </row>
    <row r="2714" spans="1:21" x14ac:dyDescent="0.25">
      <c r="A2714" t="s">
        <v>71</v>
      </c>
      <c r="B2714" t="str">
        <f>LEFT(Tabla1[[#This Row],[Organización compras]],2)</f>
        <v>CO</v>
      </c>
      <c r="C2714" t="s">
        <v>338</v>
      </c>
      <c r="D2714">
        <v>920</v>
      </c>
      <c r="E2714" t="str">
        <f>VLOOKUP(Tabla1[[#This Row],[Grupo de compras]],'Grupo compras'!$A$1:$B$115,2,FALSE)</f>
        <v>Corp Tesore. Regi</v>
      </c>
      <c r="F2714" t="s">
        <v>7462</v>
      </c>
      <c r="G2714" t="str">
        <f>LEFT(Tabla1[[#This Row],[Solicitud de pedido]],2)</f>
        <v>14</v>
      </c>
      <c r="H2714" t="s">
        <v>7463</v>
      </c>
      <c r="I2714" t="s">
        <v>99</v>
      </c>
      <c r="J2714" t="s">
        <v>7464</v>
      </c>
      <c r="K2714" t="s">
        <v>7469</v>
      </c>
      <c r="L2714" s="1">
        <v>46079</v>
      </c>
      <c r="M2714" t="s">
        <v>74</v>
      </c>
      <c r="N2714" t="s">
        <v>46</v>
      </c>
      <c r="O2714" t="s">
        <v>0</v>
      </c>
      <c r="P2714" t="s">
        <v>7466</v>
      </c>
      <c r="Q2714" t="s">
        <v>7467</v>
      </c>
      <c r="R2714" s="2">
        <v>1750905</v>
      </c>
      <c r="S2714" s="37">
        <f>Tabla1[[#This Row],[Valor total]]/'T.C.'!$B$5</f>
        <v>476.04812398042412</v>
      </c>
      <c r="T2714" t="s">
        <v>18</v>
      </c>
      <c r="U2714" t="s">
        <v>3</v>
      </c>
    </row>
    <row r="2715" spans="1:21" x14ac:dyDescent="0.25">
      <c r="A2715" t="s">
        <v>71</v>
      </c>
      <c r="B2715" t="str">
        <f>LEFT(Tabla1[[#This Row],[Organización compras]],2)</f>
        <v>CO</v>
      </c>
      <c r="C2715" t="s">
        <v>338</v>
      </c>
      <c r="D2715">
        <v>920</v>
      </c>
      <c r="E2715" t="str">
        <f>VLOOKUP(Tabla1[[#This Row],[Grupo de compras]],'Grupo compras'!$A$1:$B$115,2,FALSE)</f>
        <v>Corp Tesore. Regi</v>
      </c>
      <c r="F2715" t="s">
        <v>7462</v>
      </c>
      <c r="G2715" t="str">
        <f>LEFT(Tabla1[[#This Row],[Solicitud de pedido]],2)</f>
        <v>14</v>
      </c>
      <c r="H2715" t="s">
        <v>7463</v>
      </c>
      <c r="I2715" t="s">
        <v>100</v>
      </c>
      <c r="J2715" t="s">
        <v>7464</v>
      </c>
      <c r="K2715" t="s">
        <v>7470</v>
      </c>
      <c r="L2715" s="1">
        <v>46079</v>
      </c>
      <c r="M2715" t="s">
        <v>74</v>
      </c>
      <c r="N2715" t="s">
        <v>46</v>
      </c>
      <c r="O2715" t="s">
        <v>0</v>
      </c>
      <c r="P2715" t="s">
        <v>7466</v>
      </c>
      <c r="Q2715" t="s">
        <v>7467</v>
      </c>
      <c r="R2715" s="2">
        <v>1750905</v>
      </c>
      <c r="S2715" s="37">
        <f>Tabla1[[#This Row],[Valor total]]/'T.C.'!$B$5</f>
        <v>476.04812398042412</v>
      </c>
      <c r="T2715" t="s">
        <v>18</v>
      </c>
      <c r="U2715" t="s">
        <v>3</v>
      </c>
    </row>
    <row r="2716" spans="1:21" x14ac:dyDescent="0.25">
      <c r="A2716" t="s">
        <v>71</v>
      </c>
      <c r="B2716" t="str">
        <f>LEFT(Tabla1[[#This Row],[Organización compras]],2)</f>
        <v>CO</v>
      </c>
      <c r="C2716" t="s">
        <v>338</v>
      </c>
      <c r="D2716">
        <v>920</v>
      </c>
      <c r="E2716" t="str">
        <f>VLOOKUP(Tabla1[[#This Row],[Grupo de compras]],'Grupo compras'!$A$1:$B$115,2,FALSE)</f>
        <v>Corp Tesore. Regi</v>
      </c>
      <c r="F2716" t="s">
        <v>7462</v>
      </c>
      <c r="G2716" t="str">
        <f>LEFT(Tabla1[[#This Row],[Solicitud de pedido]],2)</f>
        <v>14</v>
      </c>
      <c r="H2716" t="s">
        <v>7463</v>
      </c>
      <c r="I2716" t="s">
        <v>101</v>
      </c>
      <c r="J2716" t="s">
        <v>7464</v>
      </c>
      <c r="K2716" t="s">
        <v>7471</v>
      </c>
      <c r="L2716" s="1">
        <v>46079</v>
      </c>
      <c r="M2716" t="s">
        <v>74</v>
      </c>
      <c r="N2716" t="s">
        <v>46</v>
      </c>
      <c r="O2716" t="s">
        <v>0</v>
      </c>
      <c r="P2716" t="s">
        <v>7466</v>
      </c>
      <c r="Q2716" t="s">
        <v>7467</v>
      </c>
      <c r="R2716" s="2">
        <v>1750905</v>
      </c>
      <c r="S2716" s="37">
        <f>Tabla1[[#This Row],[Valor total]]/'T.C.'!$B$5</f>
        <v>476.04812398042412</v>
      </c>
      <c r="T2716" t="s">
        <v>18</v>
      </c>
      <c r="U2716" t="s">
        <v>3</v>
      </c>
    </row>
    <row r="2717" spans="1:21" x14ac:dyDescent="0.25">
      <c r="A2717" t="s">
        <v>71</v>
      </c>
      <c r="B2717" t="str">
        <f>LEFT(Tabla1[[#This Row],[Organización compras]],2)</f>
        <v>CO</v>
      </c>
      <c r="C2717" t="s">
        <v>338</v>
      </c>
      <c r="D2717">
        <v>920</v>
      </c>
      <c r="E2717" t="str">
        <f>VLOOKUP(Tabla1[[#This Row],[Grupo de compras]],'Grupo compras'!$A$1:$B$115,2,FALSE)</f>
        <v>Corp Tesore. Regi</v>
      </c>
      <c r="F2717" t="s">
        <v>7462</v>
      </c>
      <c r="G2717" t="str">
        <f>LEFT(Tabla1[[#This Row],[Solicitud de pedido]],2)</f>
        <v>14</v>
      </c>
      <c r="H2717" t="s">
        <v>7463</v>
      </c>
      <c r="I2717" t="s">
        <v>102</v>
      </c>
      <c r="J2717" t="s">
        <v>7464</v>
      </c>
      <c r="K2717" t="s">
        <v>7472</v>
      </c>
      <c r="L2717" s="1">
        <v>46079</v>
      </c>
      <c r="M2717" t="s">
        <v>74</v>
      </c>
      <c r="N2717" t="s">
        <v>46</v>
      </c>
      <c r="O2717" t="s">
        <v>0</v>
      </c>
      <c r="P2717" t="s">
        <v>7466</v>
      </c>
      <c r="Q2717" t="s">
        <v>7467</v>
      </c>
      <c r="R2717" s="2">
        <v>1750905</v>
      </c>
      <c r="S2717" s="37">
        <f>Tabla1[[#This Row],[Valor total]]/'T.C.'!$B$5</f>
        <v>476.04812398042412</v>
      </c>
      <c r="T2717" t="s">
        <v>18</v>
      </c>
      <c r="U2717" t="s">
        <v>3</v>
      </c>
    </row>
    <row r="2718" spans="1:21" x14ac:dyDescent="0.25">
      <c r="A2718" t="s">
        <v>71</v>
      </c>
      <c r="B2718" t="str">
        <f>LEFT(Tabla1[[#This Row],[Organización compras]],2)</f>
        <v>CO</v>
      </c>
      <c r="C2718" t="s">
        <v>338</v>
      </c>
      <c r="D2718">
        <v>920</v>
      </c>
      <c r="E2718" t="str">
        <f>VLOOKUP(Tabla1[[#This Row],[Grupo de compras]],'Grupo compras'!$A$1:$B$115,2,FALSE)</f>
        <v>Corp Tesore. Regi</v>
      </c>
      <c r="F2718" t="s">
        <v>7462</v>
      </c>
      <c r="G2718" t="str">
        <f>LEFT(Tabla1[[#This Row],[Solicitud de pedido]],2)</f>
        <v>14</v>
      </c>
      <c r="H2718" t="s">
        <v>7463</v>
      </c>
      <c r="I2718" t="s">
        <v>103</v>
      </c>
      <c r="J2718" t="s">
        <v>7464</v>
      </c>
      <c r="K2718" t="s">
        <v>7473</v>
      </c>
      <c r="L2718" s="1">
        <v>46079</v>
      </c>
      <c r="M2718" t="s">
        <v>74</v>
      </c>
      <c r="N2718" t="s">
        <v>46</v>
      </c>
      <c r="O2718" t="s">
        <v>0</v>
      </c>
      <c r="P2718" t="s">
        <v>7466</v>
      </c>
      <c r="Q2718" t="s">
        <v>7467</v>
      </c>
      <c r="R2718" s="2">
        <v>1750905</v>
      </c>
      <c r="S2718" s="37">
        <f>Tabla1[[#This Row],[Valor total]]/'T.C.'!$B$5</f>
        <v>476.04812398042412</v>
      </c>
      <c r="T2718" t="s">
        <v>18</v>
      </c>
      <c r="U2718" t="s">
        <v>3</v>
      </c>
    </row>
    <row r="2719" spans="1:21" x14ac:dyDescent="0.25">
      <c r="A2719" t="s">
        <v>71</v>
      </c>
      <c r="B2719" t="str">
        <f>LEFT(Tabla1[[#This Row],[Organización compras]],2)</f>
        <v>CO</v>
      </c>
      <c r="C2719" t="s">
        <v>338</v>
      </c>
      <c r="D2719">
        <v>920</v>
      </c>
      <c r="E2719" t="str">
        <f>VLOOKUP(Tabla1[[#This Row],[Grupo de compras]],'Grupo compras'!$A$1:$B$115,2,FALSE)</f>
        <v>Corp Tesore. Regi</v>
      </c>
      <c r="F2719" t="s">
        <v>7462</v>
      </c>
      <c r="G2719" t="str">
        <f>LEFT(Tabla1[[#This Row],[Solicitud de pedido]],2)</f>
        <v>14</v>
      </c>
      <c r="H2719" t="s">
        <v>7463</v>
      </c>
      <c r="I2719" t="s">
        <v>104</v>
      </c>
      <c r="J2719" t="s">
        <v>7464</v>
      </c>
      <c r="K2719" t="s">
        <v>7474</v>
      </c>
      <c r="L2719" s="1">
        <v>46079</v>
      </c>
      <c r="M2719" t="s">
        <v>74</v>
      </c>
      <c r="N2719" t="s">
        <v>46</v>
      </c>
      <c r="O2719" t="s">
        <v>0</v>
      </c>
      <c r="P2719" t="s">
        <v>7466</v>
      </c>
      <c r="Q2719" t="s">
        <v>7467</v>
      </c>
      <c r="R2719" s="2">
        <v>1750905</v>
      </c>
      <c r="S2719" s="37">
        <f>Tabla1[[#This Row],[Valor total]]/'T.C.'!$B$5</f>
        <v>476.04812398042412</v>
      </c>
      <c r="T2719" t="s">
        <v>18</v>
      </c>
      <c r="U2719" t="s">
        <v>3</v>
      </c>
    </row>
    <row r="2720" spans="1:21" x14ac:dyDescent="0.25">
      <c r="A2720" t="s">
        <v>71</v>
      </c>
      <c r="B2720" t="str">
        <f>LEFT(Tabla1[[#This Row],[Organización compras]],2)</f>
        <v>CO</v>
      </c>
      <c r="C2720" t="s">
        <v>338</v>
      </c>
      <c r="D2720">
        <v>920</v>
      </c>
      <c r="E2720" t="str">
        <f>VLOOKUP(Tabla1[[#This Row],[Grupo de compras]],'Grupo compras'!$A$1:$B$115,2,FALSE)</f>
        <v>Corp Tesore. Regi</v>
      </c>
      <c r="F2720" t="s">
        <v>7462</v>
      </c>
      <c r="G2720" t="str">
        <f>LEFT(Tabla1[[#This Row],[Solicitud de pedido]],2)</f>
        <v>14</v>
      </c>
      <c r="H2720" t="s">
        <v>7463</v>
      </c>
      <c r="I2720" t="s">
        <v>105</v>
      </c>
      <c r="J2720" t="s">
        <v>7464</v>
      </c>
      <c r="K2720" t="s">
        <v>7475</v>
      </c>
      <c r="L2720" s="1">
        <v>46079</v>
      </c>
      <c r="M2720" t="s">
        <v>74</v>
      </c>
      <c r="N2720" t="s">
        <v>46</v>
      </c>
      <c r="O2720" t="s">
        <v>0</v>
      </c>
      <c r="P2720" t="s">
        <v>7466</v>
      </c>
      <c r="Q2720" t="s">
        <v>7467</v>
      </c>
      <c r="R2720" s="2">
        <v>1750905</v>
      </c>
      <c r="S2720" s="37">
        <f>Tabla1[[#This Row],[Valor total]]/'T.C.'!$B$5</f>
        <v>476.04812398042412</v>
      </c>
      <c r="T2720" t="s">
        <v>18</v>
      </c>
      <c r="U2720" t="s">
        <v>3</v>
      </c>
    </row>
    <row r="2721" spans="1:21" x14ac:dyDescent="0.25">
      <c r="A2721" t="s">
        <v>71</v>
      </c>
      <c r="B2721" t="str">
        <f>LEFT(Tabla1[[#This Row],[Organización compras]],2)</f>
        <v>CO</v>
      </c>
      <c r="C2721" t="s">
        <v>338</v>
      </c>
      <c r="D2721">
        <v>920</v>
      </c>
      <c r="E2721" t="str">
        <f>VLOOKUP(Tabla1[[#This Row],[Grupo de compras]],'Grupo compras'!$A$1:$B$115,2,FALSE)</f>
        <v>Corp Tesore. Regi</v>
      </c>
      <c r="F2721" t="s">
        <v>7462</v>
      </c>
      <c r="G2721" t="str">
        <f>LEFT(Tabla1[[#This Row],[Solicitud de pedido]],2)</f>
        <v>14</v>
      </c>
      <c r="H2721" t="s">
        <v>7463</v>
      </c>
      <c r="I2721" t="s">
        <v>106</v>
      </c>
      <c r="J2721" t="s">
        <v>7464</v>
      </c>
      <c r="K2721" t="s">
        <v>7476</v>
      </c>
      <c r="L2721" s="1">
        <v>46079</v>
      </c>
      <c r="M2721" t="s">
        <v>74</v>
      </c>
      <c r="N2721" t="s">
        <v>46</v>
      </c>
      <c r="O2721" t="s">
        <v>0</v>
      </c>
      <c r="P2721" t="s">
        <v>7466</v>
      </c>
      <c r="Q2721" t="s">
        <v>7467</v>
      </c>
      <c r="R2721" s="2">
        <v>1750905</v>
      </c>
      <c r="S2721" s="37">
        <f>Tabla1[[#This Row],[Valor total]]/'T.C.'!$B$5</f>
        <v>476.04812398042412</v>
      </c>
      <c r="T2721" t="s">
        <v>18</v>
      </c>
      <c r="U2721" t="s">
        <v>3</v>
      </c>
    </row>
    <row r="2722" spans="1:21" x14ac:dyDescent="0.25">
      <c r="A2722" t="s">
        <v>71</v>
      </c>
      <c r="B2722" t="str">
        <f>LEFT(Tabla1[[#This Row],[Organización compras]],2)</f>
        <v>CO</v>
      </c>
      <c r="C2722" t="s">
        <v>338</v>
      </c>
      <c r="D2722">
        <v>920</v>
      </c>
      <c r="E2722" t="str">
        <f>VLOOKUP(Tabla1[[#This Row],[Grupo de compras]],'Grupo compras'!$A$1:$B$115,2,FALSE)</f>
        <v>Corp Tesore. Regi</v>
      </c>
      <c r="F2722" t="s">
        <v>7462</v>
      </c>
      <c r="G2722" t="str">
        <f>LEFT(Tabla1[[#This Row],[Solicitud de pedido]],2)</f>
        <v>14</v>
      </c>
      <c r="H2722" t="s">
        <v>7463</v>
      </c>
      <c r="I2722" t="s">
        <v>107</v>
      </c>
      <c r="J2722" t="s">
        <v>7464</v>
      </c>
      <c r="K2722" t="s">
        <v>7477</v>
      </c>
      <c r="L2722" s="1">
        <v>46079</v>
      </c>
      <c r="M2722" t="s">
        <v>74</v>
      </c>
      <c r="N2722" t="s">
        <v>46</v>
      </c>
      <c r="O2722" t="s">
        <v>0</v>
      </c>
      <c r="P2722" t="s">
        <v>7466</v>
      </c>
      <c r="Q2722" t="s">
        <v>7467</v>
      </c>
      <c r="R2722" s="2">
        <v>1750905</v>
      </c>
      <c r="S2722" s="37">
        <f>Tabla1[[#This Row],[Valor total]]/'T.C.'!$B$5</f>
        <v>476.04812398042412</v>
      </c>
      <c r="T2722" t="s">
        <v>18</v>
      </c>
      <c r="U2722" t="s">
        <v>3</v>
      </c>
    </row>
    <row r="2723" spans="1:21" x14ac:dyDescent="0.25">
      <c r="A2723" t="s">
        <v>71</v>
      </c>
      <c r="B2723" t="str">
        <f>LEFT(Tabla1[[#This Row],[Organización compras]],2)</f>
        <v>CO</v>
      </c>
      <c r="C2723" t="s">
        <v>338</v>
      </c>
      <c r="D2723">
        <v>920</v>
      </c>
      <c r="E2723" t="str">
        <f>VLOOKUP(Tabla1[[#This Row],[Grupo de compras]],'Grupo compras'!$A$1:$B$115,2,FALSE)</f>
        <v>Corp Tesore. Regi</v>
      </c>
      <c r="F2723" t="s">
        <v>7462</v>
      </c>
      <c r="G2723" t="str">
        <f>LEFT(Tabla1[[#This Row],[Solicitud de pedido]],2)</f>
        <v>14</v>
      </c>
      <c r="H2723" t="s">
        <v>7463</v>
      </c>
      <c r="I2723" t="s">
        <v>1502</v>
      </c>
      <c r="J2723" t="s">
        <v>7464</v>
      </c>
      <c r="K2723" t="s">
        <v>7478</v>
      </c>
      <c r="L2723" s="1">
        <v>46079</v>
      </c>
      <c r="M2723" t="s">
        <v>74</v>
      </c>
      <c r="N2723" t="s">
        <v>46</v>
      </c>
      <c r="O2723" t="s">
        <v>0</v>
      </c>
      <c r="P2723" t="s">
        <v>7466</v>
      </c>
      <c r="Q2723" t="s">
        <v>7467</v>
      </c>
      <c r="R2723" s="2">
        <v>1750905</v>
      </c>
      <c r="S2723" s="37">
        <f>Tabla1[[#This Row],[Valor total]]/'T.C.'!$B$5</f>
        <v>476.04812398042412</v>
      </c>
      <c r="T2723" t="s">
        <v>18</v>
      </c>
      <c r="U2723" t="s">
        <v>3</v>
      </c>
    </row>
    <row r="2724" spans="1:21" x14ac:dyDescent="0.25">
      <c r="A2724" t="s">
        <v>75</v>
      </c>
      <c r="B2724" t="str">
        <f>LEFT(Tabla1[[#This Row],[Organización compras]],2)</f>
        <v>CO</v>
      </c>
      <c r="C2724" t="s">
        <v>338</v>
      </c>
      <c r="D2724">
        <v>708</v>
      </c>
      <c r="E2724" t="str">
        <f>VLOOKUP(Tabla1[[#This Row],[Grupo de compras]],'Grupo compras'!$A$1:$B$115,2,FALSE)</f>
        <v>CO Sgcia Legal</v>
      </c>
      <c r="F2724" t="s">
        <v>5526</v>
      </c>
      <c r="G2724" t="str">
        <f>LEFT(Tabla1[[#This Row],[Solicitud de pedido]],2)</f>
        <v>13</v>
      </c>
      <c r="H2724" t="s">
        <v>7479</v>
      </c>
      <c r="I2724" t="s">
        <v>88</v>
      </c>
      <c r="J2724" t="s">
        <v>7480</v>
      </c>
      <c r="K2724" t="s">
        <v>7481</v>
      </c>
      <c r="L2724" s="1">
        <v>46064</v>
      </c>
      <c r="M2724" t="s">
        <v>3458</v>
      </c>
      <c r="N2724" t="s">
        <v>45</v>
      </c>
      <c r="O2724" t="s">
        <v>0</v>
      </c>
      <c r="P2724" t="s">
        <v>7482</v>
      </c>
      <c r="Q2724" t="s">
        <v>7483</v>
      </c>
      <c r="R2724" s="2">
        <v>1750903</v>
      </c>
      <c r="S2724" s="37">
        <f>Tabla1[[#This Row],[Valor total]]/'T.C.'!$B$5</f>
        <v>476.04758020663405</v>
      </c>
      <c r="T2724" t="s">
        <v>18</v>
      </c>
      <c r="U2724" t="s">
        <v>3</v>
      </c>
    </row>
    <row r="2725" spans="1:21" x14ac:dyDescent="0.25">
      <c r="A2725" t="s">
        <v>53</v>
      </c>
      <c r="B2725" t="str">
        <f>LEFT(Tabla1[[#This Row],[Organización compras]],2)</f>
        <v>CO</v>
      </c>
      <c r="C2725" t="s">
        <v>338</v>
      </c>
      <c r="D2725">
        <v>702</v>
      </c>
      <c r="E2725" t="str">
        <f>VLOOKUP(Tabla1[[#This Row],[Grupo de compras]],'Grupo compras'!$A$1:$B$115,2,FALSE)</f>
        <v>CO Ops Mall</v>
      </c>
      <c r="F2725" t="s">
        <v>54</v>
      </c>
      <c r="H2725" t="s">
        <v>1153</v>
      </c>
      <c r="I2725" t="s">
        <v>89</v>
      </c>
      <c r="J2725" t="s">
        <v>1154</v>
      </c>
      <c r="K2725" t="s">
        <v>1155</v>
      </c>
      <c r="L2725" s="1">
        <v>46092</v>
      </c>
      <c r="M2725" t="s">
        <v>55</v>
      </c>
      <c r="N2725" t="s">
        <v>1</v>
      </c>
      <c r="O2725" t="s">
        <v>0</v>
      </c>
      <c r="P2725" t="s">
        <v>1156</v>
      </c>
      <c r="Q2725" t="s">
        <v>1157</v>
      </c>
      <c r="R2725" s="2">
        <v>1748880</v>
      </c>
      <c r="S2725" s="37">
        <f>Tabla1[[#This Row],[Valor total]]/'T.C.'!$B$5</f>
        <v>475.49755301794454</v>
      </c>
      <c r="T2725" t="s">
        <v>18</v>
      </c>
      <c r="U2725" t="s">
        <v>3</v>
      </c>
    </row>
    <row r="2726" spans="1:21" x14ac:dyDescent="0.25">
      <c r="A2726" t="s">
        <v>12</v>
      </c>
      <c r="B2726" t="str">
        <f>LEFT(Tabla1[[#This Row],[Organización compras]],2)</f>
        <v>PE</v>
      </c>
      <c r="C2726" t="s">
        <v>340</v>
      </c>
      <c r="D2726">
        <v>802</v>
      </c>
      <c r="E2726" t="str">
        <f>VLOOKUP(Tabla1[[#This Row],[Grupo de compras]],'Grupo compras'!$A$1:$B$115,2,FALSE)</f>
        <v>PE Ops Mall</v>
      </c>
      <c r="F2726" t="s">
        <v>3023</v>
      </c>
      <c r="H2726" t="s">
        <v>12972</v>
      </c>
      <c r="I2726" t="s">
        <v>88</v>
      </c>
      <c r="J2726" t="s">
        <v>12973</v>
      </c>
      <c r="K2726" t="s">
        <v>12974</v>
      </c>
      <c r="L2726" s="1">
        <v>46100</v>
      </c>
      <c r="M2726" t="s">
        <v>14</v>
      </c>
      <c r="N2726" t="s">
        <v>1</v>
      </c>
      <c r="O2726" t="s">
        <v>0</v>
      </c>
      <c r="P2726" t="s">
        <v>4351</v>
      </c>
      <c r="Q2726" t="s">
        <v>4352</v>
      </c>
      <c r="R2726" s="2">
        <v>1640.2</v>
      </c>
      <c r="S2726" s="37">
        <f>Tabla1[[#This Row],[Valor total]]/'T.C.'!$B$2</f>
        <v>475.42028985507244</v>
      </c>
      <c r="T2726" t="s">
        <v>2</v>
      </c>
      <c r="U2726" t="s">
        <v>3</v>
      </c>
    </row>
    <row r="2727" spans="1:21" x14ac:dyDescent="0.25">
      <c r="A2727" t="s">
        <v>369</v>
      </c>
      <c r="B2727" t="str">
        <f>LEFT(Tabla1[[#This Row],[Organización compras]],2)</f>
        <v>PE</v>
      </c>
      <c r="C2727" t="s">
        <v>681</v>
      </c>
      <c r="D2727">
        <v>802</v>
      </c>
      <c r="E2727" t="str">
        <f>VLOOKUP(Tabla1[[#This Row],[Grupo de compras]],'Grupo compras'!$A$1:$B$115,2,FALSE)</f>
        <v>PE Ops Mall</v>
      </c>
      <c r="F2727" t="s">
        <v>376</v>
      </c>
      <c r="G2727" t="str">
        <f>LEFT(Tabla1[[#This Row],[Solicitud de pedido]],2)</f>
        <v>12</v>
      </c>
      <c r="H2727" t="s">
        <v>7484</v>
      </c>
      <c r="I2727" t="s">
        <v>88</v>
      </c>
      <c r="J2727" t="s">
        <v>7485</v>
      </c>
      <c r="K2727" t="s">
        <v>7486</v>
      </c>
      <c r="L2727" s="1">
        <v>46063</v>
      </c>
      <c r="M2727" t="s">
        <v>400</v>
      </c>
      <c r="N2727" t="s">
        <v>1</v>
      </c>
      <c r="O2727" t="s">
        <v>5</v>
      </c>
      <c r="P2727" t="s">
        <v>2710</v>
      </c>
      <c r="Q2727" t="s">
        <v>2711</v>
      </c>
      <c r="R2727" s="2">
        <v>1640</v>
      </c>
      <c r="S2727" s="37">
        <f>Tabla1[[#This Row],[Valor total]]/'T.C.'!$B$2</f>
        <v>475.36231884057969</v>
      </c>
      <c r="T2727" t="s">
        <v>2</v>
      </c>
      <c r="U2727" t="s">
        <v>3</v>
      </c>
    </row>
    <row r="2728" spans="1:21" x14ac:dyDescent="0.25">
      <c r="A2728" t="s">
        <v>883</v>
      </c>
      <c r="B2728" t="str">
        <f>LEFT(Tabla1[[#This Row],[Organización compras]],2)</f>
        <v>PE</v>
      </c>
      <c r="C2728" t="s">
        <v>681</v>
      </c>
      <c r="D2728">
        <v>804</v>
      </c>
      <c r="E2728" t="str">
        <f>VLOOKUP(Tabla1[[#This Row],[Grupo de compras]],'Grupo compras'!$A$1:$B$115,2,FALSE)</f>
        <v>PE Marketing Mall</v>
      </c>
      <c r="F2728" t="s">
        <v>4854</v>
      </c>
      <c r="G2728" t="str">
        <f>LEFT(Tabla1[[#This Row],[Solicitud de pedido]],2)</f>
        <v>12</v>
      </c>
      <c r="H2728" t="s">
        <v>7487</v>
      </c>
      <c r="I2728" t="s">
        <v>88</v>
      </c>
      <c r="J2728" t="s">
        <v>7488</v>
      </c>
      <c r="K2728" t="s">
        <v>5807</v>
      </c>
      <c r="L2728" s="1">
        <v>46048</v>
      </c>
      <c r="M2728" t="s">
        <v>14</v>
      </c>
      <c r="N2728" t="s">
        <v>1</v>
      </c>
      <c r="O2728" t="s">
        <v>67</v>
      </c>
      <c r="P2728" t="s">
        <v>4858</v>
      </c>
      <c r="Q2728" t="s">
        <v>4859</v>
      </c>
      <c r="R2728" s="2">
        <v>1635.59</v>
      </c>
      <c r="S2728" s="37">
        <f>Tabla1[[#This Row],[Valor total]]/'T.C.'!$B$2</f>
        <v>474.08405797101443</v>
      </c>
      <c r="T2728" t="s">
        <v>2</v>
      </c>
      <c r="U2728" t="s">
        <v>3</v>
      </c>
    </row>
    <row r="2729" spans="1:21" x14ac:dyDescent="0.25">
      <c r="A2729" t="s">
        <v>17</v>
      </c>
      <c r="B2729" t="str">
        <f>LEFT(Tabla1[[#This Row],[Organización compras]],2)</f>
        <v>CO</v>
      </c>
      <c r="C2729" t="s">
        <v>338</v>
      </c>
      <c r="D2729">
        <v>710</v>
      </c>
      <c r="E2729" t="str">
        <f>VLOOKUP(Tabla1[[#This Row],[Grupo de compras]],'Grupo compras'!$A$1:$B$115,2,FALSE)</f>
        <v>CO Sgcia Personas</v>
      </c>
      <c r="F2729" t="s">
        <v>77</v>
      </c>
      <c r="G2729" t="str">
        <f>LEFT(Tabla1[[#This Row],[Solicitud de pedido]],2)</f>
        <v>12</v>
      </c>
      <c r="H2729" t="s">
        <v>7489</v>
      </c>
      <c r="I2729" t="s">
        <v>88</v>
      </c>
      <c r="J2729" t="s">
        <v>7490</v>
      </c>
      <c r="K2729" t="s">
        <v>7491</v>
      </c>
      <c r="L2729" s="1">
        <v>46036</v>
      </c>
      <c r="M2729" t="s">
        <v>77</v>
      </c>
      <c r="N2729" t="s">
        <v>1</v>
      </c>
      <c r="O2729" t="s">
        <v>0</v>
      </c>
      <c r="P2729" t="s">
        <v>4163</v>
      </c>
      <c r="Q2729" t="s">
        <v>4164</v>
      </c>
      <c r="R2729" s="2">
        <v>1740200</v>
      </c>
      <c r="S2729" s="37">
        <f>Tabla1[[#This Row],[Valor total]]/'T.C.'!$B$5</f>
        <v>473.13757476889612</v>
      </c>
      <c r="T2729" t="s">
        <v>18</v>
      </c>
      <c r="U2729" t="s">
        <v>3</v>
      </c>
    </row>
    <row r="2730" spans="1:21" x14ac:dyDescent="0.25">
      <c r="A2730" t="s">
        <v>63</v>
      </c>
      <c r="B2730" t="str">
        <f>LEFT(Tabla1[[#This Row],[Organización compras]],2)</f>
        <v>CO</v>
      </c>
      <c r="C2730" t="s">
        <v>338</v>
      </c>
      <c r="D2730">
        <v>702</v>
      </c>
      <c r="E2730" t="str">
        <f>VLOOKUP(Tabla1[[#This Row],[Grupo de compras]],'Grupo compras'!$A$1:$B$115,2,FALSE)</f>
        <v>CO Ops Mall</v>
      </c>
      <c r="F2730" t="s">
        <v>1281</v>
      </c>
      <c r="G2730" t="str">
        <f>LEFT(Tabla1[[#This Row],[Solicitud de pedido]],2)</f>
        <v>12</v>
      </c>
      <c r="H2730" t="s">
        <v>7492</v>
      </c>
      <c r="I2730" t="s">
        <v>88</v>
      </c>
      <c r="J2730" t="s">
        <v>7493</v>
      </c>
      <c r="K2730" t="s">
        <v>7494</v>
      </c>
      <c r="L2730" s="1">
        <v>46028</v>
      </c>
      <c r="M2730" t="s">
        <v>1067</v>
      </c>
      <c r="N2730" t="s">
        <v>1</v>
      </c>
      <c r="O2730" t="s">
        <v>0</v>
      </c>
      <c r="P2730" t="s">
        <v>6505</v>
      </c>
      <c r="Q2730" t="s">
        <v>6506</v>
      </c>
      <c r="R2730" s="2">
        <v>1740000</v>
      </c>
      <c r="S2730" s="37">
        <f>Tabla1[[#This Row],[Valor total]]/'T.C.'!$B$5</f>
        <v>473.08319738988581</v>
      </c>
      <c r="T2730" t="s">
        <v>18</v>
      </c>
      <c r="U2730" t="s">
        <v>3</v>
      </c>
    </row>
    <row r="2731" spans="1:21" x14ac:dyDescent="0.25">
      <c r="A2731" t="s">
        <v>31</v>
      </c>
      <c r="B2731" t="str">
        <f>LEFT(Tabla1[[#This Row],[Organización compras]],2)</f>
        <v>CO</v>
      </c>
      <c r="C2731" t="s">
        <v>338</v>
      </c>
      <c r="D2731">
        <v>702</v>
      </c>
      <c r="E2731" t="str">
        <f>VLOOKUP(Tabla1[[#This Row],[Grupo de compras]],'Grupo compras'!$A$1:$B$115,2,FALSE)</f>
        <v>CO Ops Mall</v>
      </c>
      <c r="F2731" t="s">
        <v>1013</v>
      </c>
      <c r="G2731" t="str">
        <f>LEFT(Tabla1[[#This Row],[Solicitud de pedido]],2)</f>
        <v>12</v>
      </c>
      <c r="H2731" t="s">
        <v>7495</v>
      </c>
      <c r="I2731" t="s">
        <v>88</v>
      </c>
      <c r="J2731" t="s">
        <v>7496</v>
      </c>
      <c r="K2731" t="s">
        <v>7497</v>
      </c>
      <c r="L2731" s="1">
        <v>46038</v>
      </c>
      <c r="M2731" t="s">
        <v>32</v>
      </c>
      <c r="N2731" t="s">
        <v>1</v>
      </c>
      <c r="O2731" t="s">
        <v>0</v>
      </c>
      <c r="P2731" t="s">
        <v>6505</v>
      </c>
      <c r="Q2731" t="s">
        <v>6506</v>
      </c>
      <c r="R2731" s="2">
        <v>1740000</v>
      </c>
      <c r="S2731" s="37">
        <f>Tabla1[[#This Row],[Valor total]]/'T.C.'!$B$5</f>
        <v>473.08319738988581</v>
      </c>
      <c r="T2731" t="s">
        <v>18</v>
      </c>
      <c r="U2731" t="s">
        <v>3</v>
      </c>
    </row>
    <row r="2732" spans="1:21" x14ac:dyDescent="0.25">
      <c r="A2732" t="s">
        <v>31</v>
      </c>
      <c r="B2732" t="str">
        <f>LEFT(Tabla1[[#This Row],[Organización compras]],2)</f>
        <v>CO</v>
      </c>
      <c r="C2732" t="s">
        <v>338</v>
      </c>
      <c r="D2732">
        <v>704</v>
      </c>
      <c r="E2732" t="str">
        <f>VLOOKUP(Tabla1[[#This Row],[Grupo de compras]],'Grupo compras'!$A$1:$B$115,2,FALSE)</f>
        <v>CO Mktg Mall</v>
      </c>
      <c r="F2732" t="s">
        <v>3696</v>
      </c>
      <c r="G2732" t="str">
        <f>LEFT(Tabla1[[#This Row],[Solicitud de pedido]],2)</f>
        <v>12</v>
      </c>
      <c r="H2732" t="s">
        <v>7498</v>
      </c>
      <c r="I2732" t="s">
        <v>88</v>
      </c>
      <c r="J2732" t="s">
        <v>7499</v>
      </c>
      <c r="K2732" t="s">
        <v>7500</v>
      </c>
      <c r="L2732" s="1">
        <v>46069</v>
      </c>
      <c r="M2732" t="s">
        <v>7365</v>
      </c>
      <c r="N2732" t="s">
        <v>1</v>
      </c>
      <c r="O2732" t="s">
        <v>0</v>
      </c>
      <c r="P2732" t="s">
        <v>7501</v>
      </c>
      <c r="Q2732" t="s">
        <v>7502</v>
      </c>
      <c r="R2732" s="2">
        <v>1739496</v>
      </c>
      <c r="S2732" s="37">
        <f>Tabla1[[#This Row],[Valor total]]/'T.C.'!$B$5</f>
        <v>472.94616639477977</v>
      </c>
      <c r="T2732" t="s">
        <v>18</v>
      </c>
      <c r="U2732" t="s">
        <v>3</v>
      </c>
    </row>
    <row r="2733" spans="1:21" x14ac:dyDescent="0.25">
      <c r="A2733" t="s">
        <v>925</v>
      </c>
      <c r="B2733" t="str">
        <f>LEFT(Tabla1[[#This Row],[Organización compras]],2)</f>
        <v>PE</v>
      </c>
      <c r="C2733" t="s">
        <v>340</v>
      </c>
      <c r="D2733">
        <v>804</v>
      </c>
      <c r="E2733" t="str">
        <f>VLOOKUP(Tabla1[[#This Row],[Grupo de compras]],'Grupo compras'!$A$1:$B$115,2,FALSE)</f>
        <v>PE Marketing Mall</v>
      </c>
      <c r="F2733" t="s">
        <v>2885</v>
      </c>
      <c r="G2733" t="str">
        <f>LEFT(Tabla1[[#This Row],[Solicitud de pedido]],2)</f>
        <v>12</v>
      </c>
      <c r="H2733" t="s">
        <v>7503</v>
      </c>
      <c r="I2733" t="s">
        <v>88</v>
      </c>
      <c r="J2733" t="s">
        <v>7504</v>
      </c>
      <c r="K2733" t="s">
        <v>7505</v>
      </c>
      <c r="L2733" s="1">
        <v>46076</v>
      </c>
      <c r="M2733" t="s">
        <v>400</v>
      </c>
      <c r="N2733" t="s">
        <v>1</v>
      </c>
      <c r="O2733" t="s">
        <v>67</v>
      </c>
      <c r="P2733" t="s">
        <v>2596</v>
      </c>
      <c r="Q2733" t="s">
        <v>2597</v>
      </c>
      <c r="R2733" s="2">
        <v>1630</v>
      </c>
      <c r="S2733" s="37">
        <f>Tabla1[[#This Row],[Valor total]]/'T.C.'!$B$2</f>
        <v>472.463768115942</v>
      </c>
      <c r="T2733" t="s">
        <v>2</v>
      </c>
      <c r="U2733" t="s">
        <v>3</v>
      </c>
    </row>
    <row r="2734" spans="1:21" x14ac:dyDescent="0.25">
      <c r="A2734" t="s">
        <v>47</v>
      </c>
      <c r="B2734" t="str">
        <f>LEFT(Tabla1[[#This Row],[Organización compras]],2)</f>
        <v>CL</v>
      </c>
      <c r="C2734" t="s">
        <v>339</v>
      </c>
      <c r="D2734">
        <v>602</v>
      </c>
      <c r="E2734" t="str">
        <f>VLOOKUP(Tabla1[[#This Row],[Grupo de compras]],'Grupo compras'!$A$1:$B$115,2,FALSE)</f>
        <v>CL Ops Mall</v>
      </c>
      <c r="F2734" t="s">
        <v>39</v>
      </c>
      <c r="G2734" t="str">
        <f>LEFT(Tabla1[[#This Row],[Solicitud de pedido]],2)</f>
        <v>12</v>
      </c>
      <c r="H2734" t="s">
        <v>7506</v>
      </c>
      <c r="I2734" t="s">
        <v>88</v>
      </c>
      <c r="J2734" t="s">
        <v>7507</v>
      </c>
      <c r="K2734" t="s">
        <v>7508</v>
      </c>
      <c r="L2734" s="1">
        <v>46031</v>
      </c>
      <c r="M2734" t="s">
        <v>40</v>
      </c>
      <c r="N2734" t="s">
        <v>1</v>
      </c>
      <c r="O2734" t="s">
        <v>0</v>
      </c>
      <c r="P2734" t="s">
        <v>2207</v>
      </c>
      <c r="Q2734" t="s">
        <v>2208</v>
      </c>
      <c r="R2734" s="2">
        <v>11.33</v>
      </c>
      <c r="S2734" s="37">
        <f>Tabla1[[#This Row],[Valor total]]/'T.C.'!$B$4</f>
        <v>472.08333333333331</v>
      </c>
      <c r="T2734" t="s">
        <v>11</v>
      </c>
      <c r="U2734" t="s">
        <v>3</v>
      </c>
    </row>
    <row r="2735" spans="1:21" x14ac:dyDescent="0.25">
      <c r="A2735" t="s">
        <v>47</v>
      </c>
      <c r="B2735" t="str">
        <f>LEFT(Tabla1[[#This Row],[Organización compras]],2)</f>
        <v>CL</v>
      </c>
      <c r="C2735" t="s">
        <v>339</v>
      </c>
      <c r="D2735">
        <v>604</v>
      </c>
      <c r="E2735" t="str">
        <f>VLOOKUP(Tabla1[[#This Row],[Grupo de compras]],'Grupo compras'!$A$1:$B$115,2,FALSE)</f>
        <v>CL Marketing Mall</v>
      </c>
      <c r="F2735" t="s">
        <v>7509</v>
      </c>
      <c r="G2735" t="str">
        <f>LEFT(Tabla1[[#This Row],[Solicitud de pedido]],2)</f>
        <v>12</v>
      </c>
      <c r="H2735" t="s">
        <v>7510</v>
      </c>
      <c r="I2735" t="s">
        <v>88</v>
      </c>
      <c r="J2735" t="s">
        <v>7511</v>
      </c>
      <c r="K2735" t="s">
        <v>7512</v>
      </c>
      <c r="L2735" s="1">
        <v>46090</v>
      </c>
      <c r="M2735" t="s">
        <v>15</v>
      </c>
      <c r="N2735" t="s">
        <v>1</v>
      </c>
      <c r="O2735" t="s">
        <v>0</v>
      </c>
      <c r="P2735" t="s">
        <v>1388</v>
      </c>
      <c r="Q2735" t="s">
        <v>1389</v>
      </c>
      <c r="R2735" s="2">
        <v>437000</v>
      </c>
      <c r="S2735" s="37">
        <f>Tabla1[[#This Row],[Valor total]]/'T.C.'!$B$3</f>
        <v>471.95792338513712</v>
      </c>
      <c r="T2735" t="s">
        <v>6</v>
      </c>
      <c r="U2735" t="s">
        <v>3</v>
      </c>
    </row>
    <row r="2736" spans="1:21" x14ac:dyDescent="0.25">
      <c r="A2736" t="s">
        <v>7</v>
      </c>
      <c r="B2736" t="str">
        <f>LEFT(Tabla1[[#This Row],[Organización compras]],2)</f>
        <v>CL</v>
      </c>
      <c r="C2736" t="s">
        <v>339</v>
      </c>
      <c r="D2736">
        <v>910</v>
      </c>
      <c r="E2736" t="str">
        <f>VLOOKUP(Tabla1[[#This Row],[Grupo de compras]],'Grupo compras'!$A$1:$B$115,2,FALSE)</f>
        <v>Corp A. Personas</v>
      </c>
      <c r="F2736" t="s">
        <v>10</v>
      </c>
      <c r="G2736" t="str">
        <f>LEFT(Tabla1[[#This Row],[Solicitud de pedido]],2)</f>
        <v>12</v>
      </c>
      <c r="H2736" t="s">
        <v>7513</v>
      </c>
      <c r="I2736" t="s">
        <v>88</v>
      </c>
      <c r="J2736" t="s">
        <v>7514</v>
      </c>
      <c r="K2736" t="s">
        <v>7515</v>
      </c>
      <c r="L2736" s="1">
        <v>46076</v>
      </c>
      <c r="M2736" t="s">
        <v>10</v>
      </c>
      <c r="N2736" t="s">
        <v>1</v>
      </c>
      <c r="O2736" t="s">
        <v>0</v>
      </c>
      <c r="P2736" t="s">
        <v>3594</v>
      </c>
      <c r="Q2736" t="s">
        <v>3595</v>
      </c>
      <c r="R2736" s="2">
        <v>436000</v>
      </c>
      <c r="S2736" s="37">
        <f>Tabla1[[#This Row],[Valor total]]/'T.C.'!$B$3</f>
        <v>470.87792813711621</v>
      </c>
      <c r="T2736" t="s">
        <v>6</v>
      </c>
      <c r="U2736" t="s">
        <v>3</v>
      </c>
    </row>
    <row r="2737" spans="1:21" x14ac:dyDescent="0.25">
      <c r="A2737" t="s">
        <v>717</v>
      </c>
      <c r="B2737" t="str">
        <f>LEFT(Tabla1[[#This Row],[Organización compras]],2)</f>
        <v>PE</v>
      </c>
      <c r="C2737" t="s">
        <v>340</v>
      </c>
      <c r="D2737">
        <v>801</v>
      </c>
      <c r="E2737" t="str">
        <f>VLOOKUP(Tabla1[[#This Row],[Grupo de compras]],'Grupo compras'!$A$1:$B$115,2,FALSE)</f>
        <v>PE Center Manager</v>
      </c>
      <c r="F2737" t="s">
        <v>1233</v>
      </c>
      <c r="H2737" t="s">
        <v>11928</v>
      </c>
      <c r="I2737" t="s">
        <v>88</v>
      </c>
      <c r="J2737" t="s">
        <v>11929</v>
      </c>
      <c r="K2737" t="s">
        <v>6105</v>
      </c>
      <c r="L2737" s="1">
        <v>46093</v>
      </c>
      <c r="M2737" t="s">
        <v>43</v>
      </c>
      <c r="N2737" t="s">
        <v>1</v>
      </c>
      <c r="O2737" t="s">
        <v>0</v>
      </c>
      <c r="P2737" t="s">
        <v>1237</v>
      </c>
      <c r="Q2737" t="s">
        <v>1238</v>
      </c>
      <c r="R2737" s="2">
        <v>1620.4</v>
      </c>
      <c r="S2737" s="37">
        <f>Tabla1[[#This Row],[Valor total]]/'T.C.'!$B$2</f>
        <v>469.68115942028987</v>
      </c>
      <c r="T2737" t="s">
        <v>2</v>
      </c>
      <c r="U2737" t="s">
        <v>3</v>
      </c>
    </row>
    <row r="2738" spans="1:21" x14ac:dyDescent="0.25">
      <c r="A2738" t="s">
        <v>2091</v>
      </c>
      <c r="B2738" t="str">
        <f>LEFT(Tabla1[[#This Row],[Organización compras]],2)</f>
        <v>PE</v>
      </c>
      <c r="C2738" t="s">
        <v>681</v>
      </c>
      <c r="D2738">
        <v>803</v>
      </c>
      <c r="E2738" t="str">
        <f>VLOOKUP(Tabla1[[#This Row],[Grupo de compras]],'Grupo compras'!$A$1:$B$115,2,FALSE)</f>
        <v>PE Ops Out/Strips</v>
      </c>
      <c r="F2738" t="s">
        <v>2857</v>
      </c>
      <c r="G2738" t="str">
        <f>LEFT(Tabla1[[#This Row],[Solicitud de pedido]],2)</f>
        <v>12</v>
      </c>
      <c r="H2738" t="s">
        <v>7516</v>
      </c>
      <c r="I2738" t="s">
        <v>88</v>
      </c>
      <c r="J2738" t="s">
        <v>7517</v>
      </c>
      <c r="K2738" t="s">
        <v>7518</v>
      </c>
      <c r="L2738" s="1">
        <v>46056</v>
      </c>
      <c r="M2738" t="s">
        <v>2857</v>
      </c>
      <c r="N2738" t="s">
        <v>1</v>
      </c>
      <c r="O2738" t="s">
        <v>0</v>
      </c>
      <c r="P2738" t="s">
        <v>5247</v>
      </c>
      <c r="Q2738" t="s">
        <v>5248</v>
      </c>
      <c r="R2738" s="2">
        <v>1620</v>
      </c>
      <c r="S2738" s="37">
        <f>Tabla1[[#This Row],[Valor total]]/'T.C.'!$B$2</f>
        <v>469.56521739130432</v>
      </c>
      <c r="T2738" t="s">
        <v>2</v>
      </c>
      <c r="U2738" t="s">
        <v>3</v>
      </c>
    </row>
    <row r="2739" spans="1:21" x14ac:dyDescent="0.25">
      <c r="A2739" t="s">
        <v>96</v>
      </c>
      <c r="B2739" t="str">
        <f>LEFT(Tabla1[[#This Row],[Organización compras]],2)</f>
        <v>CL</v>
      </c>
      <c r="C2739" t="s">
        <v>339</v>
      </c>
      <c r="D2739">
        <v>604</v>
      </c>
      <c r="E2739" t="str">
        <f>VLOOKUP(Tabla1[[#This Row],[Grupo de compras]],'Grupo compras'!$A$1:$B$115,2,FALSE)</f>
        <v>CL Marketing Mall</v>
      </c>
      <c r="F2739" t="s">
        <v>2690</v>
      </c>
      <c r="G2739" t="str">
        <f>LEFT(Tabla1[[#This Row],[Solicitud de pedido]],2)</f>
        <v>12</v>
      </c>
      <c r="H2739" t="s">
        <v>7519</v>
      </c>
      <c r="I2739" t="s">
        <v>88</v>
      </c>
      <c r="J2739" t="s">
        <v>7520</v>
      </c>
      <c r="K2739" t="s">
        <v>7521</v>
      </c>
      <c r="L2739" s="1">
        <v>46049</v>
      </c>
      <c r="M2739" t="s">
        <v>1054</v>
      </c>
      <c r="N2739" t="s">
        <v>1</v>
      </c>
      <c r="O2739" t="s">
        <v>0</v>
      </c>
      <c r="P2739" t="s">
        <v>1787</v>
      </c>
      <c r="Q2739" t="s">
        <v>1788</v>
      </c>
      <c r="R2739" s="2">
        <v>434515</v>
      </c>
      <c r="S2739" s="37">
        <f>Tabla1[[#This Row],[Valor total]]/'T.C.'!$B$3</f>
        <v>469.27413519380519</v>
      </c>
      <c r="T2739" t="s">
        <v>6</v>
      </c>
      <c r="U2739" t="s">
        <v>3</v>
      </c>
    </row>
    <row r="2740" spans="1:21" x14ac:dyDescent="0.25">
      <c r="A2740" t="s">
        <v>75</v>
      </c>
      <c r="B2740" t="str">
        <f>LEFT(Tabla1[[#This Row],[Organización compras]],2)</f>
        <v>CO</v>
      </c>
      <c r="C2740" t="s">
        <v>338</v>
      </c>
      <c r="D2740">
        <v>702</v>
      </c>
      <c r="E2740" t="str">
        <f>VLOOKUP(Tabla1[[#This Row],[Grupo de compras]],'Grupo compras'!$A$1:$B$115,2,FALSE)</f>
        <v>CO Ops Mall</v>
      </c>
      <c r="F2740" t="s">
        <v>92</v>
      </c>
      <c r="H2740" t="s">
        <v>12202</v>
      </c>
      <c r="I2740" t="s">
        <v>88</v>
      </c>
      <c r="J2740" t="s">
        <v>12203</v>
      </c>
      <c r="K2740" t="s">
        <v>12204</v>
      </c>
      <c r="L2740" s="1">
        <v>46097</v>
      </c>
      <c r="M2740" t="s">
        <v>93</v>
      </c>
      <c r="N2740" t="s">
        <v>1</v>
      </c>
      <c r="O2740" t="s">
        <v>0</v>
      </c>
      <c r="P2740" t="s">
        <v>33</v>
      </c>
      <c r="Q2740" t="s">
        <v>34</v>
      </c>
      <c r="R2740" s="2">
        <v>1717201</v>
      </c>
      <c r="S2740" s="37">
        <f>Tabla1[[#This Row],[Valor total]]/'T.C.'!$B$5</f>
        <v>466.88444806960302</v>
      </c>
      <c r="T2740" t="s">
        <v>18</v>
      </c>
      <c r="U2740" t="s">
        <v>3</v>
      </c>
    </row>
    <row r="2741" spans="1:21" x14ac:dyDescent="0.25">
      <c r="A2741" t="s">
        <v>1452</v>
      </c>
      <c r="B2741" t="str">
        <f>LEFT(Tabla1[[#This Row],[Organización compras]],2)</f>
        <v>PE</v>
      </c>
      <c r="C2741" t="s">
        <v>681</v>
      </c>
      <c r="D2741">
        <v>803</v>
      </c>
      <c r="E2741" t="str">
        <f>VLOOKUP(Tabla1[[#This Row],[Grupo de compras]],'Grupo compras'!$A$1:$B$115,2,FALSE)</f>
        <v>PE Ops Out/Strips</v>
      </c>
      <c r="F2741" t="s">
        <v>1453</v>
      </c>
      <c r="G2741" t="str">
        <f>LEFT(Tabla1[[#This Row],[Solicitud de pedido]],2)</f>
        <v>12</v>
      </c>
      <c r="H2741" t="s">
        <v>7522</v>
      </c>
      <c r="I2741" t="s">
        <v>88</v>
      </c>
      <c r="J2741" t="s">
        <v>7523</v>
      </c>
      <c r="K2741" t="s">
        <v>7524</v>
      </c>
      <c r="L2741" s="1">
        <v>46045</v>
      </c>
      <c r="M2741" t="s">
        <v>1453</v>
      </c>
      <c r="N2741" t="s">
        <v>1</v>
      </c>
      <c r="O2741" t="s">
        <v>0</v>
      </c>
      <c r="P2741" t="s">
        <v>1011</v>
      </c>
      <c r="Q2741" t="s">
        <v>1012</v>
      </c>
      <c r="R2741" s="2">
        <v>1607.59</v>
      </c>
      <c r="S2741" s="37">
        <f>Tabla1[[#This Row],[Valor total]]/'T.C.'!$B$2</f>
        <v>465.96811594202893</v>
      </c>
      <c r="T2741" t="s">
        <v>2</v>
      </c>
      <c r="U2741" t="s">
        <v>3</v>
      </c>
    </row>
    <row r="2742" spans="1:21" x14ac:dyDescent="0.25">
      <c r="A2742" t="s">
        <v>2783</v>
      </c>
      <c r="B2742" t="str">
        <f>LEFT(Tabla1[[#This Row],[Organización compras]],2)</f>
        <v>PE</v>
      </c>
      <c r="C2742" t="s">
        <v>681</v>
      </c>
      <c r="D2742">
        <v>802</v>
      </c>
      <c r="E2742" t="str">
        <f>VLOOKUP(Tabla1[[#This Row],[Grupo de compras]],'Grupo compras'!$A$1:$B$115,2,FALSE)</f>
        <v>PE Ops Mall</v>
      </c>
      <c r="F2742" t="s">
        <v>3119</v>
      </c>
      <c r="G2742" t="str">
        <f>LEFT(Tabla1[[#This Row],[Solicitud de pedido]],2)</f>
        <v>12</v>
      </c>
      <c r="H2742" t="s">
        <v>7525</v>
      </c>
      <c r="I2742" t="s">
        <v>88</v>
      </c>
      <c r="J2742" t="s">
        <v>7526</v>
      </c>
      <c r="K2742" t="s">
        <v>7527</v>
      </c>
      <c r="L2742" s="1">
        <v>46086</v>
      </c>
      <c r="M2742" t="s">
        <v>1340</v>
      </c>
      <c r="N2742" t="s">
        <v>1</v>
      </c>
      <c r="O2742" t="s">
        <v>0</v>
      </c>
      <c r="P2742" t="s">
        <v>2052</v>
      </c>
      <c r="Q2742" t="s">
        <v>2053</v>
      </c>
      <c r="R2742" s="2">
        <v>1601.6</v>
      </c>
      <c r="S2742" s="37">
        <f>Tabla1[[#This Row],[Valor total]]/'T.C.'!$B$2</f>
        <v>464.23188405797094</v>
      </c>
      <c r="T2742" t="s">
        <v>2</v>
      </c>
      <c r="U2742" t="s">
        <v>3</v>
      </c>
    </row>
    <row r="2743" spans="1:21" x14ac:dyDescent="0.25">
      <c r="A2743" t="s">
        <v>717</v>
      </c>
      <c r="B2743" t="str">
        <f>LEFT(Tabla1[[#This Row],[Organización compras]],2)</f>
        <v>PE</v>
      </c>
      <c r="C2743" t="s">
        <v>340</v>
      </c>
      <c r="D2743">
        <v>804</v>
      </c>
      <c r="E2743" t="str">
        <f>VLOOKUP(Tabla1[[#This Row],[Grupo de compras]],'Grupo compras'!$A$1:$B$115,2,FALSE)</f>
        <v>PE Marketing Mall</v>
      </c>
      <c r="F2743" t="s">
        <v>718</v>
      </c>
      <c r="G2743" t="str">
        <f>LEFT(Tabla1[[#This Row],[Solicitud de pedido]],2)</f>
        <v>12</v>
      </c>
      <c r="H2743" t="s">
        <v>7528</v>
      </c>
      <c r="I2743" t="s">
        <v>88</v>
      </c>
      <c r="J2743" t="s">
        <v>7529</v>
      </c>
      <c r="K2743" t="s">
        <v>7530</v>
      </c>
      <c r="L2743" s="1">
        <v>46079</v>
      </c>
      <c r="M2743" t="s">
        <v>400</v>
      </c>
      <c r="N2743" t="s">
        <v>1</v>
      </c>
      <c r="O2743" t="s">
        <v>67</v>
      </c>
      <c r="P2743" t="s">
        <v>2089</v>
      </c>
      <c r="Q2743" t="s">
        <v>2090</v>
      </c>
      <c r="R2743" s="2">
        <v>1600</v>
      </c>
      <c r="S2743" s="37">
        <f>Tabla1[[#This Row],[Valor total]]/'T.C.'!$B$2</f>
        <v>463.76811594202894</v>
      </c>
      <c r="T2743" t="s">
        <v>2</v>
      </c>
      <c r="U2743" t="s">
        <v>3</v>
      </c>
    </row>
    <row r="2744" spans="1:21" x14ac:dyDescent="0.25">
      <c r="A2744" t="s">
        <v>17</v>
      </c>
      <c r="B2744" t="str">
        <f>LEFT(Tabla1[[#This Row],[Organización compras]],2)</f>
        <v>CO</v>
      </c>
      <c r="C2744" t="s">
        <v>338</v>
      </c>
      <c r="D2744">
        <v>710</v>
      </c>
      <c r="E2744" t="str">
        <f>VLOOKUP(Tabla1[[#This Row],[Grupo de compras]],'Grupo compras'!$A$1:$B$115,2,FALSE)</f>
        <v>CO Sgcia Personas</v>
      </c>
      <c r="F2744" t="s">
        <v>77</v>
      </c>
      <c r="G2744" t="str">
        <f>LEFT(Tabla1[[#This Row],[Solicitud de pedido]],2)</f>
        <v>12</v>
      </c>
      <c r="H2744" t="s">
        <v>7531</v>
      </c>
      <c r="I2744" t="s">
        <v>88</v>
      </c>
      <c r="J2744" t="s">
        <v>7532</v>
      </c>
      <c r="K2744" t="s">
        <v>7533</v>
      </c>
      <c r="L2744" s="1">
        <v>46035</v>
      </c>
      <c r="M2744" t="s">
        <v>77</v>
      </c>
      <c r="N2744" t="s">
        <v>1</v>
      </c>
      <c r="O2744" t="s">
        <v>0</v>
      </c>
      <c r="P2744" t="s">
        <v>7534</v>
      </c>
      <c r="Q2744" t="s">
        <v>7535</v>
      </c>
      <c r="R2744" s="2">
        <v>1702788</v>
      </c>
      <c r="S2744" s="37">
        <f>Tabla1[[#This Row],[Valor total]]/'T.C.'!$B$5</f>
        <v>462.9657422512235</v>
      </c>
      <c r="T2744" t="s">
        <v>18</v>
      </c>
      <c r="U2744" t="s">
        <v>3</v>
      </c>
    </row>
    <row r="2745" spans="1:21" x14ac:dyDescent="0.25">
      <c r="A2745" t="s">
        <v>7</v>
      </c>
      <c r="B2745" t="str">
        <f>LEFT(Tabla1[[#This Row],[Organización compras]],2)</f>
        <v>CL</v>
      </c>
      <c r="C2745" t="s">
        <v>339</v>
      </c>
      <c r="D2745">
        <v>604</v>
      </c>
      <c r="E2745" t="str">
        <f>VLOOKUP(Tabla1[[#This Row],[Grupo de compras]],'Grupo compras'!$A$1:$B$115,2,FALSE)</f>
        <v>CL Marketing Mall</v>
      </c>
      <c r="F2745" t="s">
        <v>3619</v>
      </c>
      <c r="H2745" t="s">
        <v>7536</v>
      </c>
      <c r="I2745" t="s">
        <v>88</v>
      </c>
      <c r="J2745" t="s">
        <v>7537</v>
      </c>
      <c r="K2745" t="s">
        <v>7538</v>
      </c>
      <c r="L2745" s="1">
        <v>46092</v>
      </c>
      <c r="M2745" t="s">
        <v>3623</v>
      </c>
      <c r="N2745" t="s">
        <v>1</v>
      </c>
      <c r="O2745" t="s">
        <v>0</v>
      </c>
      <c r="P2745" t="s">
        <v>3624</v>
      </c>
      <c r="Q2745" t="s">
        <v>3625</v>
      </c>
      <c r="R2745" s="2">
        <v>428000</v>
      </c>
      <c r="S2745" s="37">
        <f>Tabla1[[#This Row],[Valor total]]/'T.C.'!$B$3</f>
        <v>462.23796615294896</v>
      </c>
      <c r="T2745" t="s">
        <v>6</v>
      </c>
      <c r="U2745" t="s">
        <v>3</v>
      </c>
    </row>
    <row r="2746" spans="1:21" x14ac:dyDescent="0.25">
      <c r="A2746" t="s">
        <v>31</v>
      </c>
      <c r="B2746" t="str">
        <f>LEFT(Tabla1[[#This Row],[Organización compras]],2)</f>
        <v>CO</v>
      </c>
      <c r="C2746" t="s">
        <v>338</v>
      </c>
      <c r="D2746">
        <v>704</v>
      </c>
      <c r="E2746" t="str">
        <f>VLOOKUP(Tabla1[[#This Row],[Grupo de compras]],'Grupo compras'!$A$1:$B$115,2,FALSE)</f>
        <v>CO Mktg Mall</v>
      </c>
      <c r="F2746" t="s">
        <v>7539</v>
      </c>
      <c r="G2746" t="str">
        <f>LEFT(Tabla1[[#This Row],[Solicitud de pedido]],2)</f>
        <v>12</v>
      </c>
      <c r="H2746" t="s">
        <v>7540</v>
      </c>
      <c r="I2746" t="s">
        <v>88</v>
      </c>
      <c r="J2746" t="s">
        <v>7541</v>
      </c>
      <c r="K2746" t="s">
        <v>7542</v>
      </c>
      <c r="L2746" s="1">
        <v>46090</v>
      </c>
      <c r="M2746" t="s">
        <v>3696</v>
      </c>
      <c r="N2746" t="s">
        <v>1</v>
      </c>
      <c r="O2746" t="s">
        <v>0</v>
      </c>
      <c r="P2746" t="s">
        <v>3701</v>
      </c>
      <c r="Q2746" t="s">
        <v>3702</v>
      </c>
      <c r="R2746" s="2">
        <v>1700000</v>
      </c>
      <c r="S2746" s="37">
        <f>Tabla1[[#This Row],[Valor total]]/'T.C.'!$B$5</f>
        <v>462.20772158781949</v>
      </c>
      <c r="T2746" t="s">
        <v>18</v>
      </c>
      <c r="U2746" t="s">
        <v>3</v>
      </c>
    </row>
    <row r="2747" spans="1:21" x14ac:dyDescent="0.25">
      <c r="A2747" t="s">
        <v>2101</v>
      </c>
      <c r="B2747" t="str">
        <f>LEFT(Tabla1[[#This Row],[Organización compras]],2)</f>
        <v>PE</v>
      </c>
      <c r="C2747" t="s">
        <v>681</v>
      </c>
      <c r="D2747">
        <v>802</v>
      </c>
      <c r="E2747" t="str">
        <f>VLOOKUP(Tabla1[[#This Row],[Grupo de compras]],'Grupo compras'!$A$1:$B$115,2,FALSE)</f>
        <v>PE Ops Mall</v>
      </c>
      <c r="F2747" t="s">
        <v>2803</v>
      </c>
      <c r="G2747" t="str">
        <f>LEFT(Tabla1[[#This Row],[Solicitud de pedido]],2)</f>
        <v>12</v>
      </c>
      <c r="H2747" t="s">
        <v>7543</v>
      </c>
      <c r="I2747" t="s">
        <v>88</v>
      </c>
      <c r="J2747" t="s">
        <v>7544</v>
      </c>
      <c r="K2747" t="s">
        <v>7545</v>
      </c>
      <c r="L2747" s="1">
        <v>46063</v>
      </c>
      <c r="M2747" t="s">
        <v>2803</v>
      </c>
      <c r="N2747" t="s">
        <v>1</v>
      </c>
      <c r="O2747" t="s">
        <v>0</v>
      </c>
      <c r="P2747" t="s">
        <v>7546</v>
      </c>
      <c r="Q2747" t="s">
        <v>7547</v>
      </c>
      <c r="R2747" s="2">
        <v>1589.84</v>
      </c>
      <c r="S2747" s="37">
        <f>Tabla1[[#This Row],[Valor total]]/'T.C.'!$B$2</f>
        <v>460.82318840579705</v>
      </c>
      <c r="T2747" t="s">
        <v>2</v>
      </c>
      <c r="U2747" t="s">
        <v>3</v>
      </c>
    </row>
    <row r="2748" spans="1:21" x14ac:dyDescent="0.25">
      <c r="A2748" t="s">
        <v>1251</v>
      </c>
      <c r="B2748" t="str">
        <f>LEFT(Tabla1[[#This Row],[Organización compras]],2)</f>
        <v>CL</v>
      </c>
      <c r="C2748" t="s">
        <v>339</v>
      </c>
      <c r="D2748">
        <v>602</v>
      </c>
      <c r="E2748" t="str">
        <f>VLOOKUP(Tabla1[[#This Row],[Grupo de compras]],'Grupo compras'!$A$1:$B$115,2,FALSE)</f>
        <v>CL Ops Mall</v>
      </c>
      <c r="F2748" t="s">
        <v>7548</v>
      </c>
      <c r="G2748" t="str">
        <f>LEFT(Tabla1[[#This Row],[Solicitud de pedido]],2)</f>
        <v>12</v>
      </c>
      <c r="H2748" t="s">
        <v>7549</v>
      </c>
      <c r="I2748" t="s">
        <v>88</v>
      </c>
      <c r="J2748" t="s">
        <v>7550</v>
      </c>
      <c r="K2748" t="s">
        <v>7551</v>
      </c>
      <c r="L2748" s="1">
        <v>46083</v>
      </c>
      <c r="M2748" t="s">
        <v>82</v>
      </c>
      <c r="N2748" t="s">
        <v>1</v>
      </c>
      <c r="O2748" t="s">
        <v>0</v>
      </c>
      <c r="P2748" t="s">
        <v>3482</v>
      </c>
      <c r="Q2748" t="s">
        <v>3483</v>
      </c>
      <c r="R2748" s="2">
        <v>426498</v>
      </c>
      <c r="S2748" s="37">
        <f>Tabla1[[#This Row],[Valor total]]/'T.C.'!$B$3</f>
        <v>460.61581329042156</v>
      </c>
      <c r="T2748" t="s">
        <v>6</v>
      </c>
      <c r="U2748" t="s">
        <v>3</v>
      </c>
    </row>
    <row r="2749" spans="1:21" x14ac:dyDescent="0.25">
      <c r="A2749" t="s">
        <v>50</v>
      </c>
      <c r="B2749" t="str">
        <f>LEFT(Tabla1[[#This Row],[Organización compras]],2)</f>
        <v>CL</v>
      </c>
      <c r="C2749" t="s">
        <v>339</v>
      </c>
      <c r="D2749">
        <v>604</v>
      </c>
      <c r="E2749" t="str">
        <f>VLOOKUP(Tabla1[[#This Row],[Grupo de compras]],'Grupo compras'!$A$1:$B$115,2,FALSE)</f>
        <v>CL Marketing Mall</v>
      </c>
      <c r="F2749" t="s">
        <v>60</v>
      </c>
      <c r="G2749" t="str">
        <f>LEFT(Tabla1[[#This Row],[Solicitud de pedido]],2)</f>
        <v>12</v>
      </c>
      <c r="H2749" t="s">
        <v>7552</v>
      </c>
      <c r="I2749" t="s">
        <v>88</v>
      </c>
      <c r="J2749" t="s">
        <v>7553</v>
      </c>
      <c r="K2749" t="s">
        <v>7554</v>
      </c>
      <c r="L2749" s="1">
        <v>46035</v>
      </c>
      <c r="M2749" t="s">
        <v>60</v>
      </c>
      <c r="N2749" t="s">
        <v>1</v>
      </c>
      <c r="O2749" t="s">
        <v>0</v>
      </c>
      <c r="P2749" t="s">
        <v>5773</v>
      </c>
      <c r="Q2749" t="s">
        <v>5774</v>
      </c>
      <c r="R2749" s="2">
        <v>424779</v>
      </c>
      <c r="S2749" s="37">
        <f>Tabla1[[#This Row],[Valor total]]/'T.C.'!$B$3</f>
        <v>458.75930145907358</v>
      </c>
      <c r="T2749" t="s">
        <v>6</v>
      </c>
      <c r="U2749" t="s">
        <v>3</v>
      </c>
    </row>
    <row r="2750" spans="1:21" x14ac:dyDescent="0.25">
      <c r="A2750" t="s">
        <v>7</v>
      </c>
      <c r="B2750" t="str">
        <f>LEFT(Tabla1[[#This Row],[Organización compras]],2)</f>
        <v>CL</v>
      </c>
      <c r="C2750" t="s">
        <v>339</v>
      </c>
      <c r="D2750">
        <v>626</v>
      </c>
      <c r="E2750" t="str">
        <f>VLOOKUP(Tabla1[[#This Row],[Grupo de compras]],'Grupo compras'!$A$1:$B$115,2,FALSE)</f>
        <v>CL Proyectos 3</v>
      </c>
      <c r="F2750" t="s">
        <v>70</v>
      </c>
      <c r="H2750" t="s">
        <v>12494</v>
      </c>
      <c r="I2750" t="s">
        <v>88</v>
      </c>
      <c r="J2750" t="s">
        <v>12495</v>
      </c>
      <c r="K2750" t="s">
        <v>12496</v>
      </c>
      <c r="L2750" s="1">
        <v>46098</v>
      </c>
      <c r="M2750" t="s">
        <v>26</v>
      </c>
      <c r="N2750" t="s">
        <v>1</v>
      </c>
      <c r="O2750" t="s">
        <v>0</v>
      </c>
      <c r="P2750" t="s">
        <v>633</v>
      </c>
      <c r="Q2750" t="s">
        <v>634</v>
      </c>
      <c r="R2750" s="2">
        <v>11</v>
      </c>
      <c r="S2750" s="37">
        <f>Tabla1[[#This Row],[Valor total]]/'T.C.'!$B$4</f>
        <v>458.33333333333331</v>
      </c>
      <c r="T2750" t="s">
        <v>11</v>
      </c>
      <c r="U2750" t="s">
        <v>3</v>
      </c>
    </row>
    <row r="2751" spans="1:21" x14ac:dyDescent="0.25">
      <c r="A2751" t="s">
        <v>3346</v>
      </c>
      <c r="B2751" t="str">
        <f>LEFT(Tabla1[[#This Row],[Organización compras]],2)</f>
        <v>PE</v>
      </c>
      <c r="C2751" t="s">
        <v>681</v>
      </c>
      <c r="D2751">
        <v>802</v>
      </c>
      <c r="E2751" t="str">
        <f>VLOOKUP(Tabla1[[#This Row],[Grupo de compras]],'Grupo compras'!$A$1:$B$115,2,FALSE)</f>
        <v>PE Ops Mall</v>
      </c>
      <c r="F2751" t="s">
        <v>3376</v>
      </c>
      <c r="G2751" t="str">
        <f>LEFT(Tabla1[[#This Row],[Solicitud de pedido]],2)</f>
        <v>12</v>
      </c>
      <c r="H2751" t="s">
        <v>7555</v>
      </c>
      <c r="I2751" t="s">
        <v>88</v>
      </c>
      <c r="J2751" t="s">
        <v>7556</v>
      </c>
      <c r="K2751" t="s">
        <v>7557</v>
      </c>
      <c r="L2751" s="1">
        <v>46066</v>
      </c>
      <c r="M2751" t="s">
        <v>3376</v>
      </c>
      <c r="N2751" t="s">
        <v>1</v>
      </c>
      <c r="O2751" t="s">
        <v>0</v>
      </c>
      <c r="P2751" t="s">
        <v>1011</v>
      </c>
      <c r="Q2751" t="s">
        <v>1012</v>
      </c>
      <c r="R2751" s="2">
        <v>1580</v>
      </c>
      <c r="S2751" s="37">
        <f>Tabla1[[#This Row],[Valor total]]/'T.C.'!$B$2</f>
        <v>457.97101449275362</v>
      </c>
      <c r="T2751" t="s">
        <v>2</v>
      </c>
      <c r="U2751" t="s">
        <v>3</v>
      </c>
    </row>
    <row r="2752" spans="1:21" x14ac:dyDescent="0.25">
      <c r="A2752" t="s">
        <v>17</v>
      </c>
      <c r="B2752" t="str">
        <f>LEFT(Tabla1[[#This Row],[Organización compras]],2)</f>
        <v>CO</v>
      </c>
      <c r="C2752" t="s">
        <v>338</v>
      </c>
      <c r="D2752">
        <v>714</v>
      </c>
      <c r="E2752" t="str">
        <f>VLOOKUP(Tabla1[[#This Row],[Grupo de compras]],'Grupo compras'!$A$1:$B$115,2,FALSE)</f>
        <v>CO Explotación TI</v>
      </c>
      <c r="F2752" t="s">
        <v>8</v>
      </c>
      <c r="G2752" t="str">
        <f>LEFT(Tabla1[[#This Row],[Solicitud de pedido]],2)</f>
        <v>12</v>
      </c>
      <c r="H2752" t="s">
        <v>7558</v>
      </c>
      <c r="I2752" t="s">
        <v>88</v>
      </c>
      <c r="J2752" t="s">
        <v>7559</v>
      </c>
      <c r="K2752" t="s">
        <v>7560</v>
      </c>
      <c r="L2752" s="1">
        <v>46086</v>
      </c>
      <c r="M2752" t="s">
        <v>8</v>
      </c>
      <c r="N2752" t="s">
        <v>1</v>
      </c>
      <c r="O2752" t="s">
        <v>5</v>
      </c>
      <c r="P2752" t="s">
        <v>3701</v>
      </c>
      <c r="Q2752" t="s">
        <v>3702</v>
      </c>
      <c r="R2752" s="2">
        <v>1680000</v>
      </c>
      <c r="S2752" s="37">
        <f>Tabla1[[#This Row],[Valor total]]/'T.C.'!$B$5</f>
        <v>456.7699836867863</v>
      </c>
      <c r="T2752" t="s">
        <v>18</v>
      </c>
      <c r="U2752" t="s">
        <v>3</v>
      </c>
    </row>
    <row r="2753" spans="1:21" x14ac:dyDescent="0.25">
      <c r="A2753" t="s">
        <v>696</v>
      </c>
      <c r="B2753" t="str">
        <f>LEFT(Tabla1[[#This Row],[Organización compras]],2)</f>
        <v>PE</v>
      </c>
      <c r="C2753" t="s">
        <v>681</v>
      </c>
      <c r="D2753">
        <v>814</v>
      </c>
      <c r="E2753" t="str">
        <f>VLOOKUP(Tabla1[[#This Row],[Grupo de compras]],'Grupo compras'!$A$1:$B$115,2,FALSE)</f>
        <v>PE Explotación TI</v>
      </c>
      <c r="F2753" t="s">
        <v>371</v>
      </c>
      <c r="G2753" t="str">
        <f>LEFT(Tabla1[[#This Row],[Solicitud de pedido]],2)</f>
        <v>14</v>
      </c>
      <c r="H2753" t="s">
        <v>7561</v>
      </c>
      <c r="I2753" t="s">
        <v>88</v>
      </c>
      <c r="J2753" t="s">
        <v>7562</v>
      </c>
      <c r="K2753" t="s">
        <v>7563</v>
      </c>
      <c r="L2753" s="1">
        <v>46042</v>
      </c>
      <c r="M2753" t="s">
        <v>556</v>
      </c>
      <c r="N2753" t="s">
        <v>46</v>
      </c>
      <c r="O2753" t="s">
        <v>5</v>
      </c>
      <c r="P2753" t="s">
        <v>820</v>
      </c>
      <c r="Q2753" t="s">
        <v>821</v>
      </c>
      <c r="R2753" s="2">
        <v>1568.4</v>
      </c>
      <c r="S2753" s="37">
        <f>Tabla1[[#This Row],[Valor total]]/'T.C.'!$B$2</f>
        <v>454.60869565217394</v>
      </c>
      <c r="T2753" t="s">
        <v>2</v>
      </c>
      <c r="U2753" t="s">
        <v>3</v>
      </c>
    </row>
    <row r="2754" spans="1:21" x14ac:dyDescent="0.25">
      <c r="A2754" t="s">
        <v>696</v>
      </c>
      <c r="B2754" t="str">
        <f>LEFT(Tabla1[[#This Row],[Organización compras]],2)</f>
        <v>PE</v>
      </c>
      <c r="C2754" t="s">
        <v>681</v>
      </c>
      <c r="D2754">
        <v>814</v>
      </c>
      <c r="E2754" t="str">
        <f>VLOOKUP(Tabla1[[#This Row],[Grupo de compras]],'Grupo compras'!$A$1:$B$115,2,FALSE)</f>
        <v>PE Explotación TI</v>
      </c>
      <c r="F2754" t="s">
        <v>371</v>
      </c>
      <c r="G2754" t="str">
        <f>LEFT(Tabla1[[#This Row],[Solicitud de pedido]],2)</f>
        <v>14</v>
      </c>
      <c r="H2754" t="s">
        <v>7561</v>
      </c>
      <c r="I2754" t="s">
        <v>89</v>
      </c>
      <c r="J2754" t="s">
        <v>7562</v>
      </c>
      <c r="K2754" t="s">
        <v>7563</v>
      </c>
      <c r="L2754" s="1">
        <v>46042</v>
      </c>
      <c r="M2754" t="s">
        <v>556</v>
      </c>
      <c r="N2754" t="s">
        <v>46</v>
      </c>
      <c r="O2754" t="s">
        <v>5</v>
      </c>
      <c r="P2754" t="s">
        <v>820</v>
      </c>
      <c r="Q2754" t="s">
        <v>821</v>
      </c>
      <c r="R2754" s="2">
        <v>1568.4</v>
      </c>
      <c r="S2754" s="37">
        <f>Tabla1[[#This Row],[Valor total]]/'T.C.'!$B$2</f>
        <v>454.60869565217394</v>
      </c>
      <c r="T2754" t="s">
        <v>2</v>
      </c>
      <c r="U2754" t="s">
        <v>3</v>
      </c>
    </row>
    <row r="2755" spans="1:21" x14ac:dyDescent="0.25">
      <c r="A2755" t="s">
        <v>696</v>
      </c>
      <c r="B2755" t="str">
        <f>LEFT(Tabla1[[#This Row],[Organización compras]],2)</f>
        <v>PE</v>
      </c>
      <c r="C2755" t="s">
        <v>681</v>
      </c>
      <c r="D2755">
        <v>814</v>
      </c>
      <c r="E2755" t="str">
        <f>VLOOKUP(Tabla1[[#This Row],[Grupo de compras]],'Grupo compras'!$A$1:$B$115,2,FALSE)</f>
        <v>PE Explotación TI</v>
      </c>
      <c r="F2755" t="s">
        <v>371</v>
      </c>
      <c r="G2755" t="str">
        <f>LEFT(Tabla1[[#This Row],[Solicitud de pedido]],2)</f>
        <v>14</v>
      </c>
      <c r="H2755" t="s">
        <v>7561</v>
      </c>
      <c r="I2755" t="s">
        <v>99</v>
      </c>
      <c r="J2755" t="s">
        <v>7562</v>
      </c>
      <c r="K2755" t="s">
        <v>7563</v>
      </c>
      <c r="L2755" s="1">
        <v>46042</v>
      </c>
      <c r="M2755" t="s">
        <v>556</v>
      </c>
      <c r="N2755" t="s">
        <v>46</v>
      </c>
      <c r="O2755" t="s">
        <v>5</v>
      </c>
      <c r="P2755" t="s">
        <v>820</v>
      </c>
      <c r="Q2755" t="s">
        <v>821</v>
      </c>
      <c r="R2755" s="2">
        <v>1568.4</v>
      </c>
      <c r="S2755" s="37">
        <f>Tabla1[[#This Row],[Valor total]]/'T.C.'!$B$2</f>
        <v>454.60869565217394</v>
      </c>
      <c r="T2755" t="s">
        <v>2</v>
      </c>
      <c r="U2755" t="s">
        <v>3</v>
      </c>
    </row>
    <row r="2756" spans="1:21" x14ac:dyDescent="0.25">
      <c r="A2756" t="s">
        <v>696</v>
      </c>
      <c r="B2756" t="str">
        <f>LEFT(Tabla1[[#This Row],[Organización compras]],2)</f>
        <v>PE</v>
      </c>
      <c r="C2756" t="s">
        <v>681</v>
      </c>
      <c r="D2756">
        <v>814</v>
      </c>
      <c r="E2756" t="str">
        <f>VLOOKUP(Tabla1[[#This Row],[Grupo de compras]],'Grupo compras'!$A$1:$B$115,2,FALSE)</f>
        <v>PE Explotación TI</v>
      </c>
      <c r="F2756" t="s">
        <v>371</v>
      </c>
      <c r="G2756" t="str">
        <f>LEFT(Tabla1[[#This Row],[Solicitud de pedido]],2)</f>
        <v>14</v>
      </c>
      <c r="H2756" t="s">
        <v>7561</v>
      </c>
      <c r="I2756" t="s">
        <v>100</v>
      </c>
      <c r="J2756" t="s">
        <v>7562</v>
      </c>
      <c r="K2756" t="s">
        <v>7563</v>
      </c>
      <c r="L2756" s="1">
        <v>46042</v>
      </c>
      <c r="M2756" t="s">
        <v>556</v>
      </c>
      <c r="N2756" t="s">
        <v>46</v>
      </c>
      <c r="O2756" t="s">
        <v>5</v>
      </c>
      <c r="P2756" t="s">
        <v>820</v>
      </c>
      <c r="Q2756" t="s">
        <v>821</v>
      </c>
      <c r="R2756" s="2">
        <v>1568.4</v>
      </c>
      <c r="S2756" s="37">
        <f>Tabla1[[#This Row],[Valor total]]/'T.C.'!$B$2</f>
        <v>454.60869565217394</v>
      </c>
      <c r="T2756" t="s">
        <v>2</v>
      </c>
      <c r="U2756" t="s">
        <v>3</v>
      </c>
    </row>
    <row r="2757" spans="1:21" x14ac:dyDescent="0.25">
      <c r="A2757" t="s">
        <v>696</v>
      </c>
      <c r="B2757" t="str">
        <f>LEFT(Tabla1[[#This Row],[Organización compras]],2)</f>
        <v>PE</v>
      </c>
      <c r="C2757" t="s">
        <v>681</v>
      </c>
      <c r="D2757">
        <v>814</v>
      </c>
      <c r="E2757" t="str">
        <f>VLOOKUP(Tabla1[[#This Row],[Grupo de compras]],'Grupo compras'!$A$1:$B$115,2,FALSE)</f>
        <v>PE Explotación TI</v>
      </c>
      <c r="F2757" t="s">
        <v>371</v>
      </c>
      <c r="G2757" t="str">
        <f>LEFT(Tabla1[[#This Row],[Solicitud de pedido]],2)</f>
        <v>14</v>
      </c>
      <c r="H2757" t="s">
        <v>7561</v>
      </c>
      <c r="I2757" t="s">
        <v>101</v>
      </c>
      <c r="J2757" t="s">
        <v>7562</v>
      </c>
      <c r="K2757" t="s">
        <v>7563</v>
      </c>
      <c r="L2757" s="1">
        <v>46042</v>
      </c>
      <c r="M2757" t="s">
        <v>556</v>
      </c>
      <c r="N2757" t="s">
        <v>46</v>
      </c>
      <c r="O2757" t="s">
        <v>5</v>
      </c>
      <c r="P2757" t="s">
        <v>820</v>
      </c>
      <c r="Q2757" t="s">
        <v>821</v>
      </c>
      <c r="R2757" s="2">
        <v>1568.4</v>
      </c>
      <c r="S2757" s="37">
        <f>Tabla1[[#This Row],[Valor total]]/'T.C.'!$B$2</f>
        <v>454.60869565217394</v>
      </c>
      <c r="T2757" t="s">
        <v>2</v>
      </c>
      <c r="U2757" t="s">
        <v>3</v>
      </c>
    </row>
    <row r="2758" spans="1:21" x14ac:dyDescent="0.25">
      <c r="A2758" t="s">
        <v>696</v>
      </c>
      <c r="B2758" t="str">
        <f>LEFT(Tabla1[[#This Row],[Organización compras]],2)</f>
        <v>PE</v>
      </c>
      <c r="C2758" t="s">
        <v>681</v>
      </c>
      <c r="D2758">
        <v>814</v>
      </c>
      <c r="E2758" t="str">
        <f>VLOOKUP(Tabla1[[#This Row],[Grupo de compras]],'Grupo compras'!$A$1:$B$115,2,FALSE)</f>
        <v>PE Explotación TI</v>
      </c>
      <c r="F2758" t="s">
        <v>371</v>
      </c>
      <c r="G2758" t="str">
        <f>LEFT(Tabla1[[#This Row],[Solicitud de pedido]],2)</f>
        <v>14</v>
      </c>
      <c r="H2758" t="s">
        <v>7561</v>
      </c>
      <c r="I2758" t="s">
        <v>102</v>
      </c>
      <c r="J2758" t="s">
        <v>7562</v>
      </c>
      <c r="K2758" t="s">
        <v>7563</v>
      </c>
      <c r="L2758" s="1">
        <v>46042</v>
      </c>
      <c r="M2758" t="s">
        <v>556</v>
      </c>
      <c r="N2758" t="s">
        <v>46</v>
      </c>
      <c r="O2758" t="s">
        <v>5</v>
      </c>
      <c r="P2758" t="s">
        <v>820</v>
      </c>
      <c r="Q2758" t="s">
        <v>821</v>
      </c>
      <c r="R2758" s="2">
        <v>1568.4</v>
      </c>
      <c r="S2758" s="37">
        <f>Tabla1[[#This Row],[Valor total]]/'T.C.'!$B$2</f>
        <v>454.60869565217394</v>
      </c>
      <c r="T2758" t="s">
        <v>2</v>
      </c>
      <c r="U2758" t="s">
        <v>3</v>
      </c>
    </row>
    <row r="2759" spans="1:21" x14ac:dyDescent="0.25">
      <c r="A2759" t="s">
        <v>696</v>
      </c>
      <c r="B2759" t="str">
        <f>LEFT(Tabla1[[#This Row],[Organización compras]],2)</f>
        <v>PE</v>
      </c>
      <c r="C2759" t="s">
        <v>681</v>
      </c>
      <c r="D2759">
        <v>814</v>
      </c>
      <c r="E2759" t="str">
        <f>VLOOKUP(Tabla1[[#This Row],[Grupo de compras]],'Grupo compras'!$A$1:$B$115,2,FALSE)</f>
        <v>PE Explotación TI</v>
      </c>
      <c r="F2759" t="s">
        <v>371</v>
      </c>
      <c r="G2759" t="str">
        <f>LEFT(Tabla1[[#This Row],[Solicitud de pedido]],2)</f>
        <v>14</v>
      </c>
      <c r="H2759" t="s">
        <v>7561</v>
      </c>
      <c r="I2759" t="s">
        <v>103</v>
      </c>
      <c r="J2759" t="s">
        <v>7562</v>
      </c>
      <c r="K2759" t="s">
        <v>7563</v>
      </c>
      <c r="L2759" s="1">
        <v>46042</v>
      </c>
      <c r="M2759" t="s">
        <v>556</v>
      </c>
      <c r="N2759" t="s">
        <v>46</v>
      </c>
      <c r="O2759" t="s">
        <v>5</v>
      </c>
      <c r="P2759" t="s">
        <v>820</v>
      </c>
      <c r="Q2759" t="s">
        <v>821</v>
      </c>
      <c r="R2759" s="2">
        <v>1568.4</v>
      </c>
      <c r="S2759" s="37">
        <f>Tabla1[[#This Row],[Valor total]]/'T.C.'!$B$2</f>
        <v>454.60869565217394</v>
      </c>
      <c r="T2759" t="s">
        <v>2</v>
      </c>
      <c r="U2759" t="s">
        <v>3</v>
      </c>
    </row>
    <row r="2760" spans="1:21" x14ac:dyDescent="0.25">
      <c r="A2760" t="s">
        <v>696</v>
      </c>
      <c r="B2760" t="str">
        <f>LEFT(Tabla1[[#This Row],[Organización compras]],2)</f>
        <v>PE</v>
      </c>
      <c r="C2760" t="s">
        <v>681</v>
      </c>
      <c r="D2760">
        <v>814</v>
      </c>
      <c r="E2760" t="str">
        <f>VLOOKUP(Tabla1[[#This Row],[Grupo de compras]],'Grupo compras'!$A$1:$B$115,2,FALSE)</f>
        <v>PE Explotación TI</v>
      </c>
      <c r="F2760" t="s">
        <v>371</v>
      </c>
      <c r="G2760" t="str">
        <f>LEFT(Tabla1[[#This Row],[Solicitud de pedido]],2)</f>
        <v>14</v>
      </c>
      <c r="H2760" t="s">
        <v>7561</v>
      </c>
      <c r="I2760" t="s">
        <v>104</v>
      </c>
      <c r="J2760" t="s">
        <v>7562</v>
      </c>
      <c r="K2760" t="s">
        <v>7563</v>
      </c>
      <c r="L2760" s="1">
        <v>46042</v>
      </c>
      <c r="M2760" t="s">
        <v>556</v>
      </c>
      <c r="N2760" t="s">
        <v>46</v>
      </c>
      <c r="O2760" t="s">
        <v>5</v>
      </c>
      <c r="P2760" t="s">
        <v>820</v>
      </c>
      <c r="Q2760" t="s">
        <v>821</v>
      </c>
      <c r="R2760" s="2">
        <v>1568.4</v>
      </c>
      <c r="S2760" s="37">
        <f>Tabla1[[#This Row],[Valor total]]/'T.C.'!$B$2</f>
        <v>454.60869565217394</v>
      </c>
      <c r="T2760" t="s">
        <v>2</v>
      </c>
      <c r="U2760" t="s">
        <v>3</v>
      </c>
    </row>
    <row r="2761" spans="1:21" x14ac:dyDescent="0.25">
      <c r="A2761" t="s">
        <v>696</v>
      </c>
      <c r="B2761" t="str">
        <f>LEFT(Tabla1[[#This Row],[Organización compras]],2)</f>
        <v>PE</v>
      </c>
      <c r="C2761" t="s">
        <v>681</v>
      </c>
      <c r="D2761">
        <v>814</v>
      </c>
      <c r="E2761" t="str">
        <f>VLOOKUP(Tabla1[[#This Row],[Grupo de compras]],'Grupo compras'!$A$1:$B$115,2,FALSE)</f>
        <v>PE Explotación TI</v>
      </c>
      <c r="F2761" t="s">
        <v>371</v>
      </c>
      <c r="G2761" t="str">
        <f>LEFT(Tabla1[[#This Row],[Solicitud de pedido]],2)</f>
        <v>14</v>
      </c>
      <c r="H2761" t="s">
        <v>7561</v>
      </c>
      <c r="I2761" t="s">
        <v>105</v>
      </c>
      <c r="J2761" t="s">
        <v>7562</v>
      </c>
      <c r="K2761" t="s">
        <v>7563</v>
      </c>
      <c r="L2761" s="1">
        <v>46042</v>
      </c>
      <c r="M2761" t="s">
        <v>556</v>
      </c>
      <c r="N2761" t="s">
        <v>46</v>
      </c>
      <c r="O2761" t="s">
        <v>5</v>
      </c>
      <c r="P2761" t="s">
        <v>820</v>
      </c>
      <c r="Q2761" t="s">
        <v>821</v>
      </c>
      <c r="R2761" s="2">
        <v>1568.4</v>
      </c>
      <c r="S2761" s="37">
        <f>Tabla1[[#This Row],[Valor total]]/'T.C.'!$B$2</f>
        <v>454.60869565217394</v>
      </c>
      <c r="T2761" t="s">
        <v>2</v>
      </c>
      <c r="U2761" t="s">
        <v>3</v>
      </c>
    </row>
    <row r="2762" spans="1:21" x14ac:dyDescent="0.25">
      <c r="A2762" t="s">
        <v>696</v>
      </c>
      <c r="B2762" t="str">
        <f>LEFT(Tabla1[[#This Row],[Organización compras]],2)</f>
        <v>PE</v>
      </c>
      <c r="C2762" t="s">
        <v>681</v>
      </c>
      <c r="D2762">
        <v>814</v>
      </c>
      <c r="E2762" t="str">
        <f>VLOOKUP(Tabla1[[#This Row],[Grupo de compras]],'Grupo compras'!$A$1:$B$115,2,FALSE)</f>
        <v>PE Explotación TI</v>
      </c>
      <c r="F2762" t="s">
        <v>371</v>
      </c>
      <c r="G2762" t="str">
        <f>LEFT(Tabla1[[#This Row],[Solicitud de pedido]],2)</f>
        <v>14</v>
      </c>
      <c r="H2762" t="s">
        <v>7561</v>
      </c>
      <c r="I2762" t="s">
        <v>106</v>
      </c>
      <c r="J2762" t="s">
        <v>7562</v>
      </c>
      <c r="K2762" t="s">
        <v>7563</v>
      </c>
      <c r="L2762" s="1">
        <v>46042</v>
      </c>
      <c r="M2762" t="s">
        <v>556</v>
      </c>
      <c r="N2762" t="s">
        <v>46</v>
      </c>
      <c r="O2762" t="s">
        <v>5</v>
      </c>
      <c r="P2762" t="s">
        <v>820</v>
      </c>
      <c r="Q2762" t="s">
        <v>821</v>
      </c>
      <c r="R2762" s="2">
        <v>1568.4</v>
      </c>
      <c r="S2762" s="37">
        <f>Tabla1[[#This Row],[Valor total]]/'T.C.'!$B$2</f>
        <v>454.60869565217394</v>
      </c>
      <c r="T2762" t="s">
        <v>2</v>
      </c>
      <c r="U2762" t="s">
        <v>3</v>
      </c>
    </row>
    <row r="2763" spans="1:21" x14ac:dyDescent="0.25">
      <c r="A2763" t="s">
        <v>696</v>
      </c>
      <c r="B2763" t="str">
        <f>LEFT(Tabla1[[#This Row],[Organización compras]],2)</f>
        <v>PE</v>
      </c>
      <c r="C2763" t="s">
        <v>681</v>
      </c>
      <c r="D2763">
        <v>814</v>
      </c>
      <c r="E2763" t="str">
        <f>VLOOKUP(Tabla1[[#This Row],[Grupo de compras]],'Grupo compras'!$A$1:$B$115,2,FALSE)</f>
        <v>PE Explotación TI</v>
      </c>
      <c r="F2763" t="s">
        <v>371</v>
      </c>
      <c r="G2763" t="str">
        <f>LEFT(Tabla1[[#This Row],[Solicitud de pedido]],2)</f>
        <v>14</v>
      </c>
      <c r="H2763" t="s">
        <v>7561</v>
      </c>
      <c r="I2763" t="s">
        <v>107</v>
      </c>
      <c r="J2763" t="s">
        <v>7562</v>
      </c>
      <c r="K2763" t="s">
        <v>7563</v>
      </c>
      <c r="L2763" s="1">
        <v>46042</v>
      </c>
      <c r="M2763" t="s">
        <v>556</v>
      </c>
      <c r="N2763" t="s">
        <v>46</v>
      </c>
      <c r="O2763" t="s">
        <v>5</v>
      </c>
      <c r="P2763" t="s">
        <v>820</v>
      </c>
      <c r="Q2763" t="s">
        <v>821</v>
      </c>
      <c r="R2763" s="2">
        <v>1568.4</v>
      </c>
      <c r="S2763" s="37">
        <f>Tabla1[[#This Row],[Valor total]]/'T.C.'!$B$2</f>
        <v>454.60869565217394</v>
      </c>
      <c r="T2763" t="s">
        <v>2</v>
      </c>
      <c r="U2763" t="s">
        <v>3</v>
      </c>
    </row>
    <row r="2764" spans="1:21" x14ac:dyDescent="0.25">
      <c r="A2764" t="s">
        <v>696</v>
      </c>
      <c r="B2764" t="str">
        <f>LEFT(Tabla1[[#This Row],[Organización compras]],2)</f>
        <v>PE</v>
      </c>
      <c r="C2764" t="s">
        <v>681</v>
      </c>
      <c r="D2764">
        <v>814</v>
      </c>
      <c r="E2764" t="str">
        <f>VLOOKUP(Tabla1[[#This Row],[Grupo de compras]],'Grupo compras'!$A$1:$B$115,2,FALSE)</f>
        <v>PE Explotación TI</v>
      </c>
      <c r="F2764" t="s">
        <v>371</v>
      </c>
      <c r="G2764" t="str">
        <f>LEFT(Tabla1[[#This Row],[Solicitud de pedido]],2)</f>
        <v>14</v>
      </c>
      <c r="H2764" t="s">
        <v>7561</v>
      </c>
      <c r="I2764" t="s">
        <v>1502</v>
      </c>
      <c r="J2764" t="s">
        <v>7562</v>
      </c>
      <c r="K2764" t="s">
        <v>7563</v>
      </c>
      <c r="L2764" s="1">
        <v>46042</v>
      </c>
      <c r="M2764" t="s">
        <v>556</v>
      </c>
      <c r="N2764" t="s">
        <v>46</v>
      </c>
      <c r="O2764" t="s">
        <v>5</v>
      </c>
      <c r="P2764" t="s">
        <v>820</v>
      </c>
      <c r="Q2764" t="s">
        <v>821</v>
      </c>
      <c r="R2764" s="2">
        <v>1568.4</v>
      </c>
      <c r="S2764" s="37">
        <f>Tabla1[[#This Row],[Valor total]]/'T.C.'!$B$2</f>
        <v>454.60869565217394</v>
      </c>
      <c r="T2764" t="s">
        <v>2</v>
      </c>
      <c r="U2764" t="s">
        <v>3</v>
      </c>
    </row>
    <row r="2765" spans="1:21" x14ac:dyDescent="0.25">
      <c r="A2765" t="s">
        <v>7</v>
      </c>
      <c r="B2765" t="str">
        <f>LEFT(Tabla1[[#This Row],[Organización compras]],2)</f>
        <v>CL</v>
      </c>
      <c r="C2765" t="s">
        <v>339</v>
      </c>
      <c r="D2765">
        <v>914</v>
      </c>
      <c r="E2765" t="str">
        <f>VLOOKUP(Tabla1[[#This Row],[Grupo de compras]],'Grupo compras'!$A$1:$B$115,2,FALSE)</f>
        <v>Corp Explo. TI</v>
      </c>
      <c r="F2765" t="s">
        <v>7564</v>
      </c>
      <c r="G2765" t="str">
        <f>LEFT(Tabla1[[#This Row],[Solicitud de pedido]],2)</f>
        <v>12</v>
      </c>
      <c r="H2765" t="s">
        <v>7565</v>
      </c>
      <c r="I2765" t="s">
        <v>88</v>
      </c>
      <c r="J2765" t="s">
        <v>7566</v>
      </c>
      <c r="K2765" t="s">
        <v>7567</v>
      </c>
      <c r="L2765" s="1">
        <v>46027</v>
      </c>
      <c r="M2765" t="s">
        <v>8</v>
      </c>
      <c r="N2765" t="s">
        <v>1</v>
      </c>
      <c r="O2765" t="s">
        <v>5</v>
      </c>
      <c r="P2765" t="s">
        <v>4008</v>
      </c>
      <c r="Q2765" t="s">
        <v>4009</v>
      </c>
      <c r="R2765" s="2">
        <v>420420</v>
      </c>
      <c r="S2765" s="37">
        <f>Tabla1[[#This Row],[Valor total]]/'T.C.'!$B$3</f>
        <v>454.05160217295048</v>
      </c>
      <c r="T2765" t="s">
        <v>6</v>
      </c>
      <c r="U2765" t="s">
        <v>3</v>
      </c>
    </row>
    <row r="2766" spans="1:21" x14ac:dyDescent="0.25">
      <c r="A2766" t="s">
        <v>16</v>
      </c>
      <c r="B2766" t="str">
        <f>LEFT(Tabla1[[#This Row],[Organización compras]],2)</f>
        <v>PE</v>
      </c>
      <c r="C2766" t="s">
        <v>681</v>
      </c>
      <c r="D2766">
        <v>802</v>
      </c>
      <c r="E2766" t="str">
        <f>VLOOKUP(Tabla1[[#This Row],[Grupo de compras]],'Grupo compras'!$A$1:$B$115,2,FALSE)</f>
        <v>PE Ops Mall</v>
      </c>
      <c r="F2766" t="s">
        <v>1789</v>
      </c>
      <c r="G2766" t="str">
        <f>LEFT(Tabla1[[#This Row],[Solicitud de pedido]],2)</f>
        <v>12</v>
      </c>
      <c r="H2766" t="s">
        <v>7568</v>
      </c>
      <c r="I2766" t="s">
        <v>88</v>
      </c>
      <c r="J2766" t="s">
        <v>7569</v>
      </c>
      <c r="K2766" t="s">
        <v>7570</v>
      </c>
      <c r="L2766" s="1">
        <v>46069</v>
      </c>
      <c r="M2766" t="s">
        <v>43</v>
      </c>
      <c r="N2766" t="s">
        <v>1</v>
      </c>
      <c r="O2766" t="s">
        <v>44</v>
      </c>
      <c r="P2766" t="s">
        <v>4970</v>
      </c>
      <c r="Q2766" t="s">
        <v>4971</v>
      </c>
      <c r="R2766" s="2">
        <v>1565</v>
      </c>
      <c r="S2766" s="37">
        <f>Tabla1[[#This Row],[Valor total]]/'T.C.'!$B$2</f>
        <v>453.62318840579707</v>
      </c>
      <c r="T2766" t="s">
        <v>2</v>
      </c>
      <c r="U2766" t="s">
        <v>3</v>
      </c>
    </row>
    <row r="2767" spans="1:21" x14ac:dyDescent="0.25">
      <c r="A2767" t="s">
        <v>19</v>
      </c>
      <c r="B2767" t="str">
        <f>LEFT(Tabla1[[#This Row],[Organización compras]],2)</f>
        <v>CL</v>
      </c>
      <c r="C2767" t="s">
        <v>339</v>
      </c>
      <c r="D2767">
        <v>602</v>
      </c>
      <c r="E2767" t="str">
        <f>VLOOKUP(Tabla1[[#This Row],[Grupo de compras]],'Grupo compras'!$A$1:$B$115,2,FALSE)</f>
        <v>CL Ops Mall</v>
      </c>
      <c r="F2767" t="s">
        <v>20</v>
      </c>
      <c r="G2767" t="str">
        <f>LEFT(Tabla1[[#This Row],[Solicitud de pedido]],2)</f>
        <v>12</v>
      </c>
      <c r="H2767" t="s">
        <v>7571</v>
      </c>
      <c r="I2767" t="s">
        <v>88</v>
      </c>
      <c r="J2767" t="s">
        <v>7572</v>
      </c>
      <c r="K2767" t="s">
        <v>7573</v>
      </c>
      <c r="L2767" s="1">
        <v>46028</v>
      </c>
      <c r="M2767" t="s">
        <v>1346</v>
      </c>
      <c r="N2767" t="s">
        <v>1</v>
      </c>
      <c r="O2767" t="s">
        <v>0</v>
      </c>
      <c r="P2767" t="s">
        <v>22</v>
      </c>
      <c r="Q2767" t="s">
        <v>23</v>
      </c>
      <c r="R2767" s="2">
        <v>420000</v>
      </c>
      <c r="S2767" s="37">
        <f>Tabla1[[#This Row],[Valor total]]/'T.C.'!$B$3</f>
        <v>453.5980041687817</v>
      </c>
      <c r="T2767" t="s">
        <v>6</v>
      </c>
      <c r="U2767" t="s">
        <v>3</v>
      </c>
    </row>
    <row r="2768" spans="1:21" x14ac:dyDescent="0.25">
      <c r="A2768" t="s">
        <v>19</v>
      </c>
      <c r="B2768" t="str">
        <f>LEFT(Tabla1[[#This Row],[Organización compras]],2)</f>
        <v>CL</v>
      </c>
      <c r="C2768" t="s">
        <v>339</v>
      </c>
      <c r="D2768">
        <v>602</v>
      </c>
      <c r="E2768" t="str">
        <f>VLOOKUP(Tabla1[[#This Row],[Grupo de compras]],'Grupo compras'!$A$1:$B$115,2,FALSE)</f>
        <v>CL Ops Mall</v>
      </c>
      <c r="F2768" t="s">
        <v>20</v>
      </c>
      <c r="G2768" t="str">
        <f>LEFT(Tabla1[[#This Row],[Solicitud de pedido]],2)</f>
        <v>12</v>
      </c>
      <c r="H2768" t="s">
        <v>7574</v>
      </c>
      <c r="I2768" t="s">
        <v>88</v>
      </c>
      <c r="J2768" t="s">
        <v>7575</v>
      </c>
      <c r="K2768" t="s">
        <v>7576</v>
      </c>
      <c r="L2768" s="1">
        <v>46057</v>
      </c>
      <c r="M2768" t="s">
        <v>21</v>
      </c>
      <c r="N2768" t="s">
        <v>1</v>
      </c>
      <c r="O2768" t="s">
        <v>0</v>
      </c>
      <c r="P2768" t="s">
        <v>22</v>
      </c>
      <c r="Q2768" t="s">
        <v>23</v>
      </c>
      <c r="R2768" s="2">
        <v>420000</v>
      </c>
      <c r="S2768" s="37">
        <f>Tabla1[[#This Row],[Valor total]]/'T.C.'!$B$3</f>
        <v>453.5980041687817</v>
      </c>
      <c r="T2768" t="s">
        <v>6</v>
      </c>
      <c r="U2768" t="s">
        <v>3</v>
      </c>
    </row>
    <row r="2769" spans="1:21" x14ac:dyDescent="0.25">
      <c r="A2769" t="s">
        <v>7</v>
      </c>
      <c r="B2769" t="str">
        <f>LEFT(Tabla1[[#This Row],[Organización compras]],2)</f>
        <v>CL</v>
      </c>
      <c r="C2769" t="s">
        <v>339</v>
      </c>
      <c r="D2769">
        <v>612</v>
      </c>
      <c r="E2769" t="str">
        <f>VLOOKUP(Tabla1[[#This Row],[Grupo de compras]],'Grupo compras'!$A$1:$B$115,2,FALSE)</f>
        <v>CL Serv al Cliente</v>
      </c>
      <c r="F2769" t="s">
        <v>1765</v>
      </c>
      <c r="G2769" t="str">
        <f>LEFT(Tabla1[[#This Row],[Solicitud de pedido]],2)</f>
        <v>12</v>
      </c>
      <c r="H2769" t="s">
        <v>7577</v>
      </c>
      <c r="I2769" t="s">
        <v>88</v>
      </c>
      <c r="J2769" t="s">
        <v>7578</v>
      </c>
      <c r="K2769" t="s">
        <v>7579</v>
      </c>
      <c r="L2769" s="1">
        <v>46077</v>
      </c>
      <c r="M2769" t="s">
        <v>5243</v>
      </c>
      <c r="N2769" t="s">
        <v>1</v>
      </c>
      <c r="O2769" t="s">
        <v>0</v>
      </c>
      <c r="P2769" t="s">
        <v>3510</v>
      </c>
      <c r="Q2769" t="s">
        <v>3511</v>
      </c>
      <c r="R2769" s="2">
        <v>419904</v>
      </c>
      <c r="S2769" s="37">
        <f>Tabla1[[#This Row],[Valor total]]/'T.C.'!$B$3</f>
        <v>453.49432462497168</v>
      </c>
      <c r="T2769" t="s">
        <v>6</v>
      </c>
      <c r="U2769" t="s">
        <v>3</v>
      </c>
    </row>
    <row r="2770" spans="1:21" x14ac:dyDescent="0.25">
      <c r="A2770" t="s">
        <v>96</v>
      </c>
      <c r="B2770" t="str">
        <f>LEFT(Tabla1[[#This Row],[Organización compras]],2)</f>
        <v>CL</v>
      </c>
      <c r="C2770" t="s">
        <v>339</v>
      </c>
      <c r="D2770">
        <v>604</v>
      </c>
      <c r="E2770" t="str">
        <f>VLOOKUP(Tabla1[[#This Row],[Grupo de compras]],'Grupo compras'!$A$1:$B$115,2,FALSE)</f>
        <v>CL Marketing Mall</v>
      </c>
      <c r="F2770" t="s">
        <v>7509</v>
      </c>
      <c r="H2770" t="s">
        <v>11852</v>
      </c>
      <c r="I2770" t="s">
        <v>88</v>
      </c>
      <c r="J2770" t="s">
        <v>11853</v>
      </c>
      <c r="K2770" t="s">
        <v>11854</v>
      </c>
      <c r="L2770" s="1">
        <v>46093</v>
      </c>
      <c r="M2770" t="s">
        <v>15</v>
      </c>
      <c r="N2770" t="s">
        <v>1</v>
      </c>
      <c r="O2770" t="s">
        <v>0</v>
      </c>
      <c r="P2770" t="s">
        <v>1787</v>
      </c>
      <c r="Q2770" t="s">
        <v>1788</v>
      </c>
      <c r="R2770" s="2">
        <v>419290</v>
      </c>
      <c r="S2770" s="37">
        <f>Tabla1[[#This Row],[Valor total]]/'T.C.'!$B$3</f>
        <v>452.83120754268685</v>
      </c>
      <c r="T2770" t="s">
        <v>6</v>
      </c>
      <c r="U2770" t="s">
        <v>3</v>
      </c>
    </row>
    <row r="2771" spans="1:21" x14ac:dyDescent="0.25">
      <c r="A2771" t="s">
        <v>1498</v>
      </c>
      <c r="B2771" t="str">
        <f>LEFT(Tabla1[[#This Row],[Organización compras]],2)</f>
        <v>PE</v>
      </c>
      <c r="C2771" t="s">
        <v>340</v>
      </c>
      <c r="D2771">
        <v>803</v>
      </c>
      <c r="E2771" t="str">
        <f>VLOOKUP(Tabla1[[#This Row],[Grupo de compras]],'Grupo compras'!$A$1:$B$115,2,FALSE)</f>
        <v>PE Ops Out/Strips</v>
      </c>
      <c r="F2771" t="s">
        <v>926</v>
      </c>
      <c r="G2771" t="str">
        <f>LEFT(Tabla1[[#This Row],[Solicitud de pedido]],2)</f>
        <v>12</v>
      </c>
      <c r="H2771" t="s">
        <v>7580</v>
      </c>
      <c r="I2771" t="s">
        <v>88</v>
      </c>
      <c r="J2771" t="s">
        <v>7581</v>
      </c>
      <c r="K2771" t="s">
        <v>7582</v>
      </c>
      <c r="L2771" s="1">
        <v>46072</v>
      </c>
      <c r="M2771" t="s">
        <v>930</v>
      </c>
      <c r="N2771" t="s">
        <v>1</v>
      </c>
      <c r="O2771" t="s">
        <v>0</v>
      </c>
      <c r="P2771" t="s">
        <v>4818</v>
      </c>
      <c r="Q2771" t="s">
        <v>4819</v>
      </c>
      <c r="R2771" s="2">
        <v>1560</v>
      </c>
      <c r="S2771" s="37">
        <f>Tabla1[[#This Row],[Valor total]]/'T.C.'!$B$2</f>
        <v>452.17391304347825</v>
      </c>
      <c r="T2771" t="s">
        <v>2</v>
      </c>
      <c r="U2771" t="s">
        <v>3</v>
      </c>
    </row>
    <row r="2772" spans="1:21" x14ac:dyDescent="0.25">
      <c r="A2772" t="s">
        <v>16</v>
      </c>
      <c r="B2772" t="str">
        <f>LEFT(Tabla1[[#This Row],[Organización compras]],2)</f>
        <v>PE</v>
      </c>
      <c r="C2772" t="s">
        <v>681</v>
      </c>
      <c r="D2772">
        <v>802</v>
      </c>
      <c r="E2772" t="str">
        <f>VLOOKUP(Tabla1[[#This Row],[Grupo de compras]],'Grupo compras'!$A$1:$B$115,2,FALSE)</f>
        <v>PE Ops Mall</v>
      </c>
      <c r="F2772" t="s">
        <v>1789</v>
      </c>
      <c r="H2772" t="s">
        <v>12944</v>
      </c>
      <c r="I2772" t="s">
        <v>88</v>
      </c>
      <c r="J2772" t="s">
        <v>12945</v>
      </c>
      <c r="K2772" t="s">
        <v>12946</v>
      </c>
      <c r="L2772" s="1">
        <v>46100</v>
      </c>
      <c r="M2772" t="s">
        <v>12947</v>
      </c>
      <c r="N2772" t="s">
        <v>1</v>
      </c>
      <c r="O2772" t="s">
        <v>44</v>
      </c>
      <c r="P2772" t="s">
        <v>8222</v>
      </c>
      <c r="Q2772" t="s">
        <v>8223</v>
      </c>
      <c r="R2772" s="2">
        <v>1560</v>
      </c>
      <c r="S2772" s="37">
        <f>Tabla1[[#This Row],[Valor total]]/'T.C.'!$B$2</f>
        <v>452.17391304347825</v>
      </c>
      <c r="T2772" t="s">
        <v>2</v>
      </c>
      <c r="U2772" t="s">
        <v>3</v>
      </c>
    </row>
    <row r="2773" spans="1:21" x14ac:dyDescent="0.25">
      <c r="A2773" t="s">
        <v>12</v>
      </c>
      <c r="B2773" t="str">
        <f>LEFT(Tabla1[[#This Row],[Organización compras]],2)</f>
        <v>PE</v>
      </c>
      <c r="C2773" t="s">
        <v>340</v>
      </c>
      <c r="D2773">
        <v>804</v>
      </c>
      <c r="E2773" t="str">
        <f>VLOOKUP(Tabla1[[#This Row],[Grupo de compras]],'Grupo compras'!$A$1:$B$115,2,FALSE)</f>
        <v>PE Marketing Mall</v>
      </c>
      <c r="F2773" t="s">
        <v>1158</v>
      </c>
      <c r="G2773" t="str">
        <f>LEFT(Tabla1[[#This Row],[Solicitud de pedido]],2)</f>
        <v>12</v>
      </c>
      <c r="H2773" t="s">
        <v>7583</v>
      </c>
      <c r="I2773" t="s">
        <v>88</v>
      </c>
      <c r="J2773" t="s">
        <v>7584</v>
      </c>
      <c r="K2773" t="s">
        <v>7585</v>
      </c>
      <c r="L2773" s="1">
        <v>46043</v>
      </c>
      <c r="M2773" t="s">
        <v>14</v>
      </c>
      <c r="N2773" t="s">
        <v>1</v>
      </c>
      <c r="O2773" t="s">
        <v>67</v>
      </c>
      <c r="P2773" t="s">
        <v>2596</v>
      </c>
      <c r="Q2773" t="s">
        <v>2597</v>
      </c>
      <c r="R2773" s="2">
        <v>1557.5</v>
      </c>
      <c r="S2773" s="37">
        <f>Tabla1[[#This Row],[Valor total]]/'T.C.'!$B$2</f>
        <v>451.44927536231882</v>
      </c>
      <c r="T2773" t="s">
        <v>2</v>
      </c>
      <c r="U2773" t="s">
        <v>3</v>
      </c>
    </row>
    <row r="2774" spans="1:21" x14ac:dyDescent="0.25">
      <c r="A2774" t="s">
        <v>12</v>
      </c>
      <c r="B2774" t="str">
        <f>LEFT(Tabla1[[#This Row],[Organización compras]],2)</f>
        <v>PE</v>
      </c>
      <c r="C2774" t="s">
        <v>340</v>
      </c>
      <c r="D2774">
        <v>802</v>
      </c>
      <c r="E2774" t="str">
        <f>VLOOKUP(Tabla1[[#This Row],[Grupo de compras]],'Grupo compras'!$A$1:$B$115,2,FALSE)</f>
        <v>PE Ops Mall</v>
      </c>
      <c r="F2774" t="s">
        <v>360</v>
      </c>
      <c r="G2774" t="str">
        <f>LEFT(Tabla1[[#This Row],[Solicitud de pedido]],2)</f>
        <v>12</v>
      </c>
      <c r="H2774" t="s">
        <v>7586</v>
      </c>
      <c r="I2774" t="s">
        <v>88</v>
      </c>
      <c r="J2774" t="s">
        <v>7587</v>
      </c>
      <c r="K2774" t="s">
        <v>7588</v>
      </c>
      <c r="L2774" s="1">
        <v>46045</v>
      </c>
      <c r="M2774" t="s">
        <v>14</v>
      </c>
      <c r="N2774" t="s">
        <v>1</v>
      </c>
      <c r="O2774" t="s">
        <v>0</v>
      </c>
      <c r="P2774" t="s">
        <v>2596</v>
      </c>
      <c r="Q2774" t="s">
        <v>2597</v>
      </c>
      <c r="R2774" s="2">
        <v>1557.5</v>
      </c>
      <c r="S2774" s="37">
        <f>Tabla1[[#This Row],[Valor total]]/'T.C.'!$B$2</f>
        <v>451.44927536231882</v>
      </c>
      <c r="T2774" t="s">
        <v>2</v>
      </c>
      <c r="U2774" t="s">
        <v>3</v>
      </c>
    </row>
    <row r="2775" spans="1:21" x14ac:dyDescent="0.25">
      <c r="A2775" t="s">
        <v>7</v>
      </c>
      <c r="B2775" t="str">
        <f>LEFT(Tabla1[[#This Row],[Organización compras]],2)</f>
        <v>CL</v>
      </c>
      <c r="C2775" t="s">
        <v>339</v>
      </c>
      <c r="D2775">
        <v>914</v>
      </c>
      <c r="E2775" t="str">
        <f>VLOOKUP(Tabla1[[#This Row],[Grupo de compras]],'Grupo compras'!$A$1:$B$115,2,FALSE)</f>
        <v>Corp Explo. TI</v>
      </c>
      <c r="F2775" t="s">
        <v>8</v>
      </c>
      <c r="G2775" t="str">
        <f>LEFT(Tabla1[[#This Row],[Solicitud de pedido]],2)</f>
        <v>12</v>
      </c>
      <c r="H2775" t="s">
        <v>7589</v>
      </c>
      <c r="I2775" t="s">
        <v>88</v>
      </c>
      <c r="J2775" t="s">
        <v>7590</v>
      </c>
      <c r="K2775" t="s">
        <v>7591</v>
      </c>
      <c r="L2775" s="1">
        <v>46042</v>
      </c>
      <c r="M2775" t="s">
        <v>8</v>
      </c>
      <c r="N2775" t="s">
        <v>1</v>
      </c>
      <c r="O2775" t="s">
        <v>5</v>
      </c>
      <c r="P2775" t="s">
        <v>4008</v>
      </c>
      <c r="Q2775" t="s">
        <v>4009</v>
      </c>
      <c r="R2775" s="2">
        <v>417446</v>
      </c>
      <c r="S2775" s="37">
        <f>Tabla1[[#This Row],[Valor total]]/'T.C.'!$B$3</f>
        <v>450.8396963053363</v>
      </c>
      <c r="T2775" t="s">
        <v>6</v>
      </c>
      <c r="U2775" t="s">
        <v>3</v>
      </c>
    </row>
    <row r="2776" spans="1:21" x14ac:dyDescent="0.25">
      <c r="A2776" t="s">
        <v>1251</v>
      </c>
      <c r="B2776" t="str">
        <f>LEFT(Tabla1[[#This Row],[Organización compras]],2)</f>
        <v>CL</v>
      </c>
      <c r="C2776" t="s">
        <v>339</v>
      </c>
      <c r="D2776">
        <v>606</v>
      </c>
      <c r="E2776" t="str">
        <f>VLOOKUP(Tabla1[[#This Row],[Grupo de compras]],'Grupo compras'!$A$1:$B$115,2,FALSE)</f>
        <v>CL Gcia Comercial</v>
      </c>
      <c r="F2776" t="s">
        <v>2799</v>
      </c>
      <c r="G2776" t="str">
        <f>LEFT(Tabla1[[#This Row],[Solicitud de pedido]],2)</f>
        <v>12</v>
      </c>
      <c r="H2776" t="s">
        <v>7592</v>
      </c>
      <c r="I2776" t="s">
        <v>88</v>
      </c>
      <c r="J2776" t="s">
        <v>7593</v>
      </c>
      <c r="K2776" t="s">
        <v>7594</v>
      </c>
      <c r="L2776" s="1">
        <v>46051</v>
      </c>
      <c r="M2776" t="s">
        <v>82</v>
      </c>
      <c r="N2776" t="s">
        <v>1</v>
      </c>
      <c r="O2776" t="s">
        <v>0</v>
      </c>
      <c r="P2776" t="s">
        <v>7595</v>
      </c>
      <c r="Q2776" t="s">
        <v>7596</v>
      </c>
      <c r="R2776" s="2">
        <v>415800</v>
      </c>
      <c r="S2776" s="37">
        <f>Tabla1[[#This Row],[Valor total]]/'T.C.'!$B$3</f>
        <v>449.06202412709388</v>
      </c>
      <c r="T2776" t="s">
        <v>6</v>
      </c>
      <c r="U2776" t="s">
        <v>3</v>
      </c>
    </row>
    <row r="2777" spans="1:21" x14ac:dyDescent="0.25">
      <c r="A2777" t="s">
        <v>38</v>
      </c>
      <c r="B2777" t="str">
        <f>LEFT(Tabla1[[#This Row],[Organización compras]],2)</f>
        <v>CL</v>
      </c>
      <c r="C2777" t="s">
        <v>339</v>
      </c>
      <c r="D2777">
        <v>603</v>
      </c>
      <c r="E2777" t="str">
        <f>VLOOKUP(Tabla1[[#This Row],[Grupo de compras]],'Grupo compras'!$A$1:$B$115,2,FALSE)</f>
        <v>CL Ops Out/Strip</v>
      </c>
      <c r="F2777" t="s">
        <v>39</v>
      </c>
      <c r="G2777" t="str">
        <f>LEFT(Tabla1[[#This Row],[Solicitud de pedido]],2)</f>
        <v>12</v>
      </c>
      <c r="H2777" t="s">
        <v>7597</v>
      </c>
      <c r="I2777" t="s">
        <v>88</v>
      </c>
      <c r="J2777" t="s">
        <v>7598</v>
      </c>
      <c r="K2777" t="s">
        <v>7599</v>
      </c>
      <c r="L2777" s="1">
        <v>46059</v>
      </c>
      <c r="M2777" t="s">
        <v>40</v>
      </c>
      <c r="N2777" t="s">
        <v>1</v>
      </c>
      <c r="O2777" t="s">
        <v>0</v>
      </c>
      <c r="P2777" t="s">
        <v>41</v>
      </c>
      <c r="Q2777" t="s">
        <v>42</v>
      </c>
      <c r="R2777" s="2">
        <v>415789</v>
      </c>
      <c r="S2777" s="37">
        <f>Tabla1[[#This Row],[Valor total]]/'T.C.'!$B$3</f>
        <v>449.05014417936565</v>
      </c>
      <c r="T2777" t="s">
        <v>6</v>
      </c>
      <c r="U2777" t="s">
        <v>3</v>
      </c>
    </row>
    <row r="2778" spans="1:21" x14ac:dyDescent="0.25">
      <c r="A2778" t="s">
        <v>17</v>
      </c>
      <c r="B2778" t="str">
        <f>LEFT(Tabla1[[#This Row],[Organización compras]],2)</f>
        <v>CO</v>
      </c>
      <c r="C2778" t="s">
        <v>338</v>
      </c>
      <c r="D2778">
        <v>711</v>
      </c>
      <c r="E2778" t="str">
        <f>VLOOKUP(Tabla1[[#This Row],[Grupo de compras]],'Grupo compras'!$A$1:$B$115,2,FALSE)</f>
        <v>CO A.Finanzas</v>
      </c>
      <c r="F2778" t="s">
        <v>4709</v>
      </c>
      <c r="H2778" t="s">
        <v>12274</v>
      </c>
      <c r="I2778" t="s">
        <v>88</v>
      </c>
      <c r="J2778" t="s">
        <v>12275</v>
      </c>
      <c r="K2778" t="s">
        <v>12276</v>
      </c>
      <c r="L2778" s="1">
        <v>46097</v>
      </c>
      <c r="M2778" t="s">
        <v>4713</v>
      </c>
      <c r="N2778" t="s">
        <v>1</v>
      </c>
      <c r="O2778" t="s">
        <v>0</v>
      </c>
      <c r="P2778" t="s">
        <v>7187</v>
      </c>
      <c r="Q2778" t="s">
        <v>7188</v>
      </c>
      <c r="R2778" s="2">
        <v>1651500</v>
      </c>
      <c r="S2778" s="37">
        <f>Tabla1[[#This Row],[Valor total]]/'T.C.'!$B$5</f>
        <v>449.02120717781401</v>
      </c>
      <c r="T2778" t="s">
        <v>18</v>
      </c>
      <c r="U2778" t="s">
        <v>3</v>
      </c>
    </row>
    <row r="2779" spans="1:21" x14ac:dyDescent="0.25">
      <c r="A2779" t="s">
        <v>63</v>
      </c>
      <c r="B2779" t="str">
        <f>LEFT(Tabla1[[#This Row],[Organización compras]],2)</f>
        <v>CO</v>
      </c>
      <c r="C2779" t="s">
        <v>338</v>
      </c>
      <c r="D2779">
        <v>704</v>
      </c>
      <c r="E2779" t="str">
        <f>VLOOKUP(Tabla1[[#This Row],[Grupo de compras]],'Grupo compras'!$A$1:$B$115,2,FALSE)</f>
        <v>CO Mktg Mall</v>
      </c>
      <c r="F2779" t="s">
        <v>2725</v>
      </c>
      <c r="G2779" t="str">
        <f>LEFT(Tabla1[[#This Row],[Solicitud de pedido]],2)</f>
        <v>12</v>
      </c>
      <c r="H2779" t="s">
        <v>7600</v>
      </c>
      <c r="I2779" t="s">
        <v>88</v>
      </c>
      <c r="J2779" t="s">
        <v>7601</v>
      </c>
      <c r="K2779" t="s">
        <v>7602</v>
      </c>
      <c r="L2779" s="1">
        <v>46086</v>
      </c>
      <c r="M2779" t="s">
        <v>6638</v>
      </c>
      <c r="N2779" t="s">
        <v>1</v>
      </c>
      <c r="O2779" t="s">
        <v>0</v>
      </c>
      <c r="P2779" t="s">
        <v>7603</v>
      </c>
      <c r="Q2779" t="s">
        <v>7604</v>
      </c>
      <c r="R2779" s="2">
        <v>1650000</v>
      </c>
      <c r="S2779" s="37">
        <f>Tabla1[[#This Row],[Valor total]]/'T.C.'!$B$5</f>
        <v>448.61337683523652</v>
      </c>
      <c r="T2779" t="s">
        <v>18</v>
      </c>
      <c r="U2779" t="s">
        <v>3</v>
      </c>
    </row>
    <row r="2780" spans="1:21" x14ac:dyDescent="0.25">
      <c r="A2780" t="s">
        <v>4</v>
      </c>
      <c r="B2780" t="str">
        <f>LEFT(Tabla1[[#This Row],[Organización compras]],2)</f>
        <v>CL</v>
      </c>
      <c r="C2780" t="s">
        <v>339</v>
      </c>
      <c r="D2780">
        <v>602</v>
      </c>
      <c r="E2780" t="str">
        <f>VLOOKUP(Tabla1[[#This Row],[Grupo de compras]],'Grupo compras'!$A$1:$B$115,2,FALSE)</f>
        <v>CL Ops Mall</v>
      </c>
      <c r="F2780" t="s">
        <v>1068</v>
      </c>
      <c r="G2780" t="str">
        <f>LEFT(Tabla1[[#This Row],[Solicitud de pedido]],2)</f>
        <v>12</v>
      </c>
      <c r="H2780" t="s">
        <v>7605</v>
      </c>
      <c r="I2780" t="s">
        <v>88</v>
      </c>
      <c r="J2780" t="s">
        <v>7606</v>
      </c>
      <c r="K2780" t="s">
        <v>7607</v>
      </c>
      <c r="L2780" s="1">
        <v>46056</v>
      </c>
      <c r="M2780" t="s">
        <v>1072</v>
      </c>
      <c r="N2780" t="s">
        <v>1</v>
      </c>
      <c r="O2780" t="s">
        <v>5</v>
      </c>
      <c r="P2780" t="s">
        <v>7608</v>
      </c>
      <c r="Q2780" t="s">
        <v>7609</v>
      </c>
      <c r="R2780" s="2">
        <v>415000</v>
      </c>
      <c r="S2780" s="37">
        <f>Tabla1[[#This Row],[Valor total]]/'T.C.'!$B$3</f>
        <v>448.19802792867716</v>
      </c>
      <c r="T2780" t="s">
        <v>6</v>
      </c>
      <c r="U2780" t="s">
        <v>3</v>
      </c>
    </row>
    <row r="2781" spans="1:21" x14ac:dyDescent="0.25">
      <c r="A2781" t="s">
        <v>1239</v>
      </c>
      <c r="B2781" t="str">
        <f>LEFT(Tabla1[[#This Row],[Organización compras]],2)</f>
        <v>PE</v>
      </c>
      <c r="C2781" t="s">
        <v>340</v>
      </c>
      <c r="D2781">
        <v>802</v>
      </c>
      <c r="E2781" t="str">
        <f>VLOOKUP(Tabla1[[#This Row],[Grupo de compras]],'Grupo compras'!$A$1:$B$115,2,FALSE)</f>
        <v>PE Ops Mall</v>
      </c>
      <c r="F2781" t="s">
        <v>3220</v>
      </c>
      <c r="G2781" t="str">
        <f>LEFT(Tabla1[[#This Row],[Solicitud de pedido]],2)</f>
        <v>12</v>
      </c>
      <c r="H2781" t="s">
        <v>7610</v>
      </c>
      <c r="I2781" t="s">
        <v>88</v>
      </c>
      <c r="J2781" t="s">
        <v>7611</v>
      </c>
      <c r="K2781" t="s">
        <v>7612</v>
      </c>
      <c r="L2781" s="1">
        <v>46045</v>
      </c>
      <c r="M2781" t="s">
        <v>3220</v>
      </c>
      <c r="N2781" t="s">
        <v>1</v>
      </c>
      <c r="O2781" t="s">
        <v>0</v>
      </c>
      <c r="P2781" t="s">
        <v>4043</v>
      </c>
      <c r="Q2781" t="s">
        <v>4044</v>
      </c>
      <c r="R2781" s="2">
        <v>1542.34</v>
      </c>
      <c r="S2781" s="37">
        <f>Tabla1[[#This Row],[Valor total]]/'T.C.'!$B$2</f>
        <v>447.05507246376806</v>
      </c>
      <c r="T2781" t="s">
        <v>2</v>
      </c>
      <c r="U2781" t="s">
        <v>3</v>
      </c>
    </row>
    <row r="2782" spans="1:21" x14ac:dyDescent="0.25">
      <c r="A2782" t="s">
        <v>717</v>
      </c>
      <c r="B2782" t="str">
        <f>LEFT(Tabla1[[#This Row],[Organización compras]],2)</f>
        <v>PE</v>
      </c>
      <c r="C2782" t="s">
        <v>340</v>
      </c>
      <c r="D2782">
        <v>804</v>
      </c>
      <c r="E2782" t="str">
        <f>VLOOKUP(Tabla1[[#This Row],[Grupo de compras]],'Grupo compras'!$A$1:$B$115,2,FALSE)</f>
        <v>PE Marketing Mall</v>
      </c>
      <c r="F2782" t="s">
        <v>718</v>
      </c>
      <c r="G2782" t="str">
        <f>LEFT(Tabla1[[#This Row],[Solicitud de pedido]],2)</f>
        <v>12</v>
      </c>
      <c r="H2782" t="s">
        <v>7613</v>
      </c>
      <c r="I2782" t="s">
        <v>88</v>
      </c>
      <c r="J2782" t="s">
        <v>7614</v>
      </c>
      <c r="K2782" t="s">
        <v>7615</v>
      </c>
      <c r="L2782" s="1">
        <v>46079</v>
      </c>
      <c r="M2782" t="s">
        <v>400</v>
      </c>
      <c r="N2782" t="s">
        <v>1</v>
      </c>
      <c r="O2782" t="s">
        <v>67</v>
      </c>
      <c r="P2782" t="s">
        <v>2089</v>
      </c>
      <c r="Q2782" t="s">
        <v>2090</v>
      </c>
      <c r="R2782" s="2">
        <v>1540</v>
      </c>
      <c r="S2782" s="37">
        <f>Tabla1[[#This Row],[Valor total]]/'T.C.'!$B$2</f>
        <v>446.37681159420288</v>
      </c>
      <c r="T2782" t="s">
        <v>2</v>
      </c>
      <c r="U2782" t="s">
        <v>3</v>
      </c>
    </row>
    <row r="2783" spans="1:21" x14ac:dyDescent="0.25">
      <c r="A2783" t="s">
        <v>12</v>
      </c>
      <c r="B2783" t="str">
        <f>LEFT(Tabla1[[#This Row],[Organización compras]],2)</f>
        <v>PE</v>
      </c>
      <c r="C2783" t="s">
        <v>340</v>
      </c>
      <c r="D2783">
        <v>802</v>
      </c>
      <c r="E2783" t="str">
        <f>VLOOKUP(Tabla1[[#This Row],[Grupo de compras]],'Grupo compras'!$A$1:$B$115,2,FALSE)</f>
        <v>PE Ops Mall</v>
      </c>
      <c r="F2783" t="s">
        <v>360</v>
      </c>
      <c r="G2783" t="str">
        <f>LEFT(Tabla1[[#This Row],[Solicitud de pedido]],2)</f>
        <v>12</v>
      </c>
      <c r="H2783" t="s">
        <v>7616</v>
      </c>
      <c r="I2783" t="s">
        <v>88</v>
      </c>
      <c r="J2783" t="s">
        <v>7617</v>
      </c>
      <c r="K2783" t="s">
        <v>7618</v>
      </c>
      <c r="L2783" s="1">
        <v>46066</v>
      </c>
      <c r="M2783" t="s">
        <v>14</v>
      </c>
      <c r="N2783" t="s">
        <v>1</v>
      </c>
      <c r="O2783" t="s">
        <v>0</v>
      </c>
      <c r="P2783" t="s">
        <v>1035</v>
      </c>
      <c r="Q2783" t="s">
        <v>1036</v>
      </c>
      <c r="R2783" s="2">
        <v>1538.79</v>
      </c>
      <c r="S2783" s="37">
        <f>Tabla1[[#This Row],[Valor total]]/'T.C.'!$B$2</f>
        <v>446.02608695652168</v>
      </c>
      <c r="T2783" t="s">
        <v>2</v>
      </c>
      <c r="U2783" t="s">
        <v>3</v>
      </c>
    </row>
    <row r="2784" spans="1:21" x14ac:dyDescent="0.25">
      <c r="A2784" t="s">
        <v>12</v>
      </c>
      <c r="B2784" t="str">
        <f>LEFT(Tabla1[[#This Row],[Organización compras]],2)</f>
        <v>PE</v>
      </c>
      <c r="C2784" t="s">
        <v>340</v>
      </c>
      <c r="D2784">
        <v>802</v>
      </c>
      <c r="E2784" t="str">
        <f>VLOOKUP(Tabla1[[#This Row],[Grupo de compras]],'Grupo compras'!$A$1:$B$115,2,FALSE)</f>
        <v>PE Ops Mall</v>
      </c>
      <c r="F2784" t="s">
        <v>9282</v>
      </c>
      <c r="H2784" t="s">
        <v>11882</v>
      </c>
      <c r="I2784" t="s">
        <v>88</v>
      </c>
      <c r="J2784" t="s">
        <v>11883</v>
      </c>
      <c r="K2784" t="s">
        <v>7618</v>
      </c>
      <c r="L2784" s="1">
        <v>46093</v>
      </c>
      <c r="M2784" t="s">
        <v>14</v>
      </c>
      <c r="N2784" t="s">
        <v>1</v>
      </c>
      <c r="O2784" t="s">
        <v>0</v>
      </c>
      <c r="P2784" t="s">
        <v>1035</v>
      </c>
      <c r="Q2784" t="s">
        <v>1036</v>
      </c>
      <c r="R2784" s="2">
        <v>1538.79</v>
      </c>
      <c r="S2784" s="37">
        <f>Tabla1[[#This Row],[Valor total]]/'T.C.'!$B$2</f>
        <v>446.02608695652168</v>
      </c>
      <c r="T2784" t="s">
        <v>2</v>
      </c>
      <c r="U2784" t="s">
        <v>3</v>
      </c>
    </row>
    <row r="2785" spans="1:21" x14ac:dyDescent="0.25">
      <c r="A2785" t="s">
        <v>7</v>
      </c>
      <c r="B2785" t="str">
        <f>LEFT(Tabla1[[#This Row],[Organización compras]],2)</f>
        <v>CL</v>
      </c>
      <c r="C2785" t="s">
        <v>339</v>
      </c>
      <c r="D2785">
        <v>927</v>
      </c>
      <c r="E2785" t="str">
        <f>VLOOKUP(Tabla1[[#This Row],[Grupo de compras]],'Grupo compras'!$A$1:$B$115,2,FALSE)</f>
        <v>Corp DesarrolloC</v>
      </c>
      <c r="F2785" t="s">
        <v>7619</v>
      </c>
      <c r="G2785" t="str">
        <f>LEFT(Tabla1[[#This Row],[Solicitud de pedido]],2)</f>
        <v>12</v>
      </c>
      <c r="H2785" t="s">
        <v>7620</v>
      </c>
      <c r="I2785" t="s">
        <v>88</v>
      </c>
      <c r="J2785" t="s">
        <v>7621</v>
      </c>
      <c r="K2785" t="s">
        <v>7622</v>
      </c>
      <c r="L2785" s="1">
        <v>46063</v>
      </c>
      <c r="M2785" t="s">
        <v>10</v>
      </c>
      <c r="N2785" t="s">
        <v>1</v>
      </c>
      <c r="O2785" t="s">
        <v>0</v>
      </c>
      <c r="P2785" t="s">
        <v>7623</v>
      </c>
      <c r="Q2785" t="s">
        <v>7624</v>
      </c>
      <c r="R2785" s="2">
        <v>412979</v>
      </c>
      <c r="S2785" s="37">
        <f>Tabla1[[#This Row],[Valor total]]/'T.C.'!$B$3</f>
        <v>446.01535753242689</v>
      </c>
      <c r="T2785" t="s">
        <v>6</v>
      </c>
      <c r="U2785" t="s">
        <v>3</v>
      </c>
    </row>
    <row r="2786" spans="1:21" x14ac:dyDescent="0.25">
      <c r="A2786" t="s">
        <v>7</v>
      </c>
      <c r="B2786" t="str">
        <f>LEFT(Tabla1[[#This Row],[Organización compras]],2)</f>
        <v>CL</v>
      </c>
      <c r="C2786" t="s">
        <v>339</v>
      </c>
      <c r="D2786">
        <v>910</v>
      </c>
      <c r="E2786" t="str">
        <f>VLOOKUP(Tabla1[[#This Row],[Grupo de compras]],'Grupo compras'!$A$1:$B$115,2,FALSE)</f>
        <v>Corp A. Personas</v>
      </c>
      <c r="F2786" t="s">
        <v>10</v>
      </c>
      <c r="G2786" t="str">
        <f>LEFT(Tabla1[[#This Row],[Solicitud de pedido]],2)</f>
        <v>14</v>
      </c>
      <c r="H2786" t="s">
        <v>7625</v>
      </c>
      <c r="I2786" t="s">
        <v>88</v>
      </c>
      <c r="J2786" t="s">
        <v>7626</v>
      </c>
      <c r="K2786" t="s">
        <v>7627</v>
      </c>
      <c r="L2786" s="1">
        <v>46035</v>
      </c>
      <c r="M2786" t="s">
        <v>10</v>
      </c>
      <c r="N2786" t="s">
        <v>46</v>
      </c>
      <c r="O2786" t="s">
        <v>0</v>
      </c>
      <c r="P2786" t="s">
        <v>7628</v>
      </c>
      <c r="Q2786" t="s">
        <v>7629</v>
      </c>
      <c r="R2786" s="2">
        <v>412979</v>
      </c>
      <c r="S2786" s="37">
        <f>Tabla1[[#This Row],[Valor total]]/'T.C.'!$B$3</f>
        <v>446.01535753242689</v>
      </c>
      <c r="T2786" t="s">
        <v>6</v>
      </c>
      <c r="U2786" t="s">
        <v>3</v>
      </c>
    </row>
    <row r="2787" spans="1:21" x14ac:dyDescent="0.25">
      <c r="A2787" t="s">
        <v>7</v>
      </c>
      <c r="B2787" t="str">
        <f>LEFT(Tabla1[[#This Row],[Organización compras]],2)</f>
        <v>CL</v>
      </c>
      <c r="C2787" t="s">
        <v>339</v>
      </c>
      <c r="D2787">
        <v>910</v>
      </c>
      <c r="E2787" t="str">
        <f>VLOOKUP(Tabla1[[#This Row],[Grupo de compras]],'Grupo compras'!$A$1:$B$115,2,FALSE)</f>
        <v>Corp A. Personas</v>
      </c>
      <c r="F2787" t="s">
        <v>10</v>
      </c>
      <c r="G2787" t="str">
        <f>LEFT(Tabla1[[#This Row],[Solicitud de pedido]],2)</f>
        <v>14</v>
      </c>
      <c r="H2787" t="s">
        <v>7630</v>
      </c>
      <c r="I2787" t="s">
        <v>88</v>
      </c>
      <c r="J2787" t="s">
        <v>7631</v>
      </c>
      <c r="K2787" t="s">
        <v>7627</v>
      </c>
      <c r="L2787" s="1">
        <v>46035</v>
      </c>
      <c r="M2787" t="s">
        <v>10</v>
      </c>
      <c r="N2787" t="s">
        <v>46</v>
      </c>
      <c r="O2787" t="s">
        <v>0</v>
      </c>
      <c r="P2787" t="s">
        <v>7632</v>
      </c>
      <c r="Q2787" t="s">
        <v>7633</v>
      </c>
      <c r="R2787" s="2">
        <v>412979</v>
      </c>
      <c r="S2787" s="37">
        <f>Tabla1[[#This Row],[Valor total]]/'T.C.'!$B$3</f>
        <v>446.01535753242689</v>
      </c>
      <c r="T2787" t="s">
        <v>6</v>
      </c>
      <c r="U2787" t="s">
        <v>3</v>
      </c>
    </row>
    <row r="2788" spans="1:21" x14ac:dyDescent="0.25">
      <c r="A2788" t="s">
        <v>7</v>
      </c>
      <c r="B2788" t="str">
        <f>LEFT(Tabla1[[#This Row],[Organización compras]],2)</f>
        <v>CL</v>
      </c>
      <c r="C2788" t="s">
        <v>339</v>
      </c>
      <c r="D2788">
        <v>910</v>
      </c>
      <c r="E2788" t="str">
        <f>VLOOKUP(Tabla1[[#This Row],[Grupo de compras]],'Grupo compras'!$A$1:$B$115,2,FALSE)</f>
        <v>Corp A. Personas</v>
      </c>
      <c r="F2788" t="s">
        <v>10</v>
      </c>
      <c r="G2788" t="str">
        <f>LEFT(Tabla1[[#This Row],[Solicitud de pedido]],2)</f>
        <v>14</v>
      </c>
      <c r="H2788" t="s">
        <v>7630</v>
      </c>
      <c r="I2788" t="s">
        <v>89</v>
      </c>
      <c r="J2788" t="s">
        <v>7631</v>
      </c>
      <c r="K2788" t="s">
        <v>7634</v>
      </c>
      <c r="L2788" s="1">
        <v>46035</v>
      </c>
      <c r="M2788" t="s">
        <v>10</v>
      </c>
      <c r="N2788" t="s">
        <v>46</v>
      </c>
      <c r="O2788" t="s">
        <v>0</v>
      </c>
      <c r="P2788" t="s">
        <v>7632</v>
      </c>
      <c r="Q2788" t="s">
        <v>7633</v>
      </c>
      <c r="R2788" s="2">
        <v>412979</v>
      </c>
      <c r="S2788" s="37">
        <f>Tabla1[[#This Row],[Valor total]]/'T.C.'!$B$3</f>
        <v>446.01535753242689</v>
      </c>
      <c r="T2788" t="s">
        <v>6</v>
      </c>
      <c r="U2788" t="s">
        <v>3</v>
      </c>
    </row>
    <row r="2789" spans="1:21" x14ac:dyDescent="0.25">
      <c r="A2789" t="s">
        <v>7</v>
      </c>
      <c r="B2789" t="str">
        <f>LEFT(Tabla1[[#This Row],[Organización compras]],2)</f>
        <v>CL</v>
      </c>
      <c r="C2789" t="s">
        <v>339</v>
      </c>
      <c r="D2789">
        <v>910</v>
      </c>
      <c r="E2789" t="str">
        <f>VLOOKUP(Tabla1[[#This Row],[Grupo de compras]],'Grupo compras'!$A$1:$B$115,2,FALSE)</f>
        <v>Corp A. Personas</v>
      </c>
      <c r="F2789" t="s">
        <v>10</v>
      </c>
      <c r="G2789" t="str">
        <f>LEFT(Tabla1[[#This Row],[Solicitud de pedido]],2)</f>
        <v>14</v>
      </c>
      <c r="H2789" t="s">
        <v>7630</v>
      </c>
      <c r="I2789" t="s">
        <v>99</v>
      </c>
      <c r="J2789" t="s">
        <v>7631</v>
      </c>
      <c r="K2789" t="s">
        <v>7635</v>
      </c>
      <c r="L2789" s="1">
        <v>46035</v>
      </c>
      <c r="M2789" t="s">
        <v>10</v>
      </c>
      <c r="N2789" t="s">
        <v>46</v>
      </c>
      <c r="O2789" t="s">
        <v>0</v>
      </c>
      <c r="P2789" t="s">
        <v>7628</v>
      </c>
      <c r="Q2789" t="s">
        <v>7629</v>
      </c>
      <c r="R2789" s="2">
        <v>412979</v>
      </c>
      <c r="S2789" s="37">
        <f>Tabla1[[#This Row],[Valor total]]/'T.C.'!$B$3</f>
        <v>446.01535753242689</v>
      </c>
      <c r="T2789" t="s">
        <v>6</v>
      </c>
      <c r="U2789" t="s">
        <v>3</v>
      </c>
    </row>
    <row r="2790" spans="1:21" x14ac:dyDescent="0.25">
      <c r="A2790" t="s">
        <v>7</v>
      </c>
      <c r="B2790" t="str">
        <f>LEFT(Tabla1[[#This Row],[Organización compras]],2)</f>
        <v>CL</v>
      </c>
      <c r="C2790" t="s">
        <v>339</v>
      </c>
      <c r="D2790">
        <v>910</v>
      </c>
      <c r="E2790" t="str">
        <f>VLOOKUP(Tabla1[[#This Row],[Grupo de compras]],'Grupo compras'!$A$1:$B$115,2,FALSE)</f>
        <v>Corp A. Personas</v>
      </c>
      <c r="F2790" t="s">
        <v>10</v>
      </c>
      <c r="G2790" t="str">
        <f>LEFT(Tabla1[[#This Row],[Solicitud de pedido]],2)</f>
        <v>14</v>
      </c>
      <c r="H2790" t="s">
        <v>7636</v>
      </c>
      <c r="I2790" t="s">
        <v>88</v>
      </c>
      <c r="J2790" t="s">
        <v>7637</v>
      </c>
      <c r="K2790" t="s">
        <v>7627</v>
      </c>
      <c r="L2790" s="1">
        <v>46035</v>
      </c>
      <c r="M2790" t="s">
        <v>10</v>
      </c>
      <c r="N2790" t="s">
        <v>46</v>
      </c>
      <c r="O2790" t="s">
        <v>0</v>
      </c>
      <c r="P2790" t="s">
        <v>7638</v>
      </c>
      <c r="Q2790" t="s">
        <v>7639</v>
      </c>
      <c r="R2790" s="2">
        <v>412979</v>
      </c>
      <c r="S2790" s="37">
        <f>Tabla1[[#This Row],[Valor total]]/'T.C.'!$B$3</f>
        <v>446.01535753242689</v>
      </c>
      <c r="T2790" t="s">
        <v>6</v>
      </c>
      <c r="U2790" t="s">
        <v>3</v>
      </c>
    </row>
    <row r="2791" spans="1:21" x14ac:dyDescent="0.25">
      <c r="A2791" t="s">
        <v>7</v>
      </c>
      <c r="B2791" t="str">
        <f>LEFT(Tabla1[[#This Row],[Organización compras]],2)</f>
        <v>CL</v>
      </c>
      <c r="C2791" t="s">
        <v>339</v>
      </c>
      <c r="D2791">
        <v>910</v>
      </c>
      <c r="E2791" t="str">
        <f>VLOOKUP(Tabla1[[#This Row],[Grupo de compras]],'Grupo compras'!$A$1:$B$115,2,FALSE)</f>
        <v>Corp A. Personas</v>
      </c>
      <c r="F2791" t="s">
        <v>10</v>
      </c>
      <c r="G2791" t="str">
        <f>LEFT(Tabla1[[#This Row],[Solicitud de pedido]],2)</f>
        <v>14</v>
      </c>
      <c r="H2791" t="s">
        <v>7636</v>
      </c>
      <c r="I2791" t="s">
        <v>89</v>
      </c>
      <c r="J2791" t="s">
        <v>7637</v>
      </c>
      <c r="K2791" t="s">
        <v>7634</v>
      </c>
      <c r="L2791" s="1">
        <v>46035</v>
      </c>
      <c r="M2791" t="s">
        <v>10</v>
      </c>
      <c r="N2791" t="s">
        <v>46</v>
      </c>
      <c r="O2791" t="s">
        <v>0</v>
      </c>
      <c r="P2791" t="s">
        <v>7638</v>
      </c>
      <c r="Q2791" t="s">
        <v>7639</v>
      </c>
      <c r="R2791" s="2">
        <v>412979</v>
      </c>
      <c r="S2791" s="37">
        <f>Tabla1[[#This Row],[Valor total]]/'T.C.'!$B$3</f>
        <v>446.01535753242689</v>
      </c>
      <c r="T2791" t="s">
        <v>6</v>
      </c>
      <c r="U2791" t="s">
        <v>3</v>
      </c>
    </row>
    <row r="2792" spans="1:21" x14ac:dyDescent="0.25">
      <c r="A2792" t="s">
        <v>7</v>
      </c>
      <c r="B2792" t="str">
        <f>LEFT(Tabla1[[#This Row],[Organización compras]],2)</f>
        <v>CL</v>
      </c>
      <c r="C2792" t="s">
        <v>339</v>
      </c>
      <c r="D2792">
        <v>910</v>
      </c>
      <c r="E2792" t="str">
        <f>VLOOKUP(Tabla1[[#This Row],[Grupo de compras]],'Grupo compras'!$A$1:$B$115,2,FALSE)</f>
        <v>Corp A. Personas</v>
      </c>
      <c r="F2792" t="s">
        <v>10</v>
      </c>
      <c r="G2792" t="str">
        <f>LEFT(Tabla1[[#This Row],[Solicitud de pedido]],2)</f>
        <v>14</v>
      </c>
      <c r="H2792" t="s">
        <v>7640</v>
      </c>
      <c r="I2792" t="s">
        <v>88</v>
      </c>
      <c r="J2792" t="s">
        <v>7641</v>
      </c>
      <c r="K2792" t="s">
        <v>7634</v>
      </c>
      <c r="L2792" s="1">
        <v>46058</v>
      </c>
      <c r="M2792" t="s">
        <v>10</v>
      </c>
      <c r="N2792" t="s">
        <v>46</v>
      </c>
      <c r="O2792" t="s">
        <v>0</v>
      </c>
      <c r="P2792" t="s">
        <v>7642</v>
      </c>
      <c r="Q2792" t="s">
        <v>7643</v>
      </c>
      <c r="R2792" s="2">
        <v>412979</v>
      </c>
      <c r="S2792" s="37">
        <f>Tabla1[[#This Row],[Valor total]]/'T.C.'!$B$3</f>
        <v>446.01535753242689</v>
      </c>
      <c r="T2792" t="s">
        <v>6</v>
      </c>
      <c r="U2792" t="s">
        <v>3</v>
      </c>
    </row>
    <row r="2793" spans="1:21" x14ac:dyDescent="0.25">
      <c r="A2793" t="s">
        <v>7</v>
      </c>
      <c r="B2793" t="str">
        <f>LEFT(Tabla1[[#This Row],[Organización compras]],2)</f>
        <v>CL</v>
      </c>
      <c r="C2793" t="s">
        <v>339</v>
      </c>
      <c r="D2793">
        <v>910</v>
      </c>
      <c r="E2793" t="str">
        <f>VLOOKUP(Tabla1[[#This Row],[Grupo de compras]],'Grupo compras'!$A$1:$B$115,2,FALSE)</f>
        <v>Corp A. Personas</v>
      </c>
      <c r="F2793" t="s">
        <v>10</v>
      </c>
      <c r="G2793" t="str">
        <f>LEFT(Tabla1[[#This Row],[Solicitud de pedido]],2)</f>
        <v>14</v>
      </c>
      <c r="H2793" t="s">
        <v>7640</v>
      </c>
      <c r="I2793" t="s">
        <v>89</v>
      </c>
      <c r="J2793" t="s">
        <v>7641</v>
      </c>
      <c r="K2793" t="s">
        <v>7635</v>
      </c>
      <c r="L2793" s="1">
        <v>46058</v>
      </c>
      <c r="M2793" t="s">
        <v>10</v>
      </c>
      <c r="N2793" t="s">
        <v>46</v>
      </c>
      <c r="O2793" t="s">
        <v>0</v>
      </c>
      <c r="P2793" t="s">
        <v>7642</v>
      </c>
      <c r="Q2793" t="s">
        <v>7643</v>
      </c>
      <c r="R2793" s="2">
        <v>412979</v>
      </c>
      <c r="S2793" s="37">
        <f>Tabla1[[#This Row],[Valor total]]/'T.C.'!$B$3</f>
        <v>446.01535753242689</v>
      </c>
      <c r="T2793" t="s">
        <v>6</v>
      </c>
      <c r="U2793" t="s">
        <v>3</v>
      </c>
    </row>
    <row r="2794" spans="1:21" x14ac:dyDescent="0.25">
      <c r="A2794" t="s">
        <v>7</v>
      </c>
      <c r="B2794" t="str">
        <f>LEFT(Tabla1[[#This Row],[Organización compras]],2)</f>
        <v>CL</v>
      </c>
      <c r="C2794" t="s">
        <v>339</v>
      </c>
      <c r="D2794">
        <v>910</v>
      </c>
      <c r="E2794" t="str">
        <f>VLOOKUP(Tabla1[[#This Row],[Grupo de compras]],'Grupo compras'!$A$1:$B$115,2,FALSE)</f>
        <v>Corp A. Personas</v>
      </c>
      <c r="F2794" t="s">
        <v>10</v>
      </c>
      <c r="G2794" t="str">
        <f>LEFT(Tabla1[[#This Row],[Solicitud de pedido]],2)</f>
        <v>14</v>
      </c>
      <c r="H2794" t="s">
        <v>7640</v>
      </c>
      <c r="I2794" t="s">
        <v>99</v>
      </c>
      <c r="J2794" t="s">
        <v>7641</v>
      </c>
      <c r="K2794" t="s">
        <v>7644</v>
      </c>
      <c r="L2794" s="1">
        <v>46058</v>
      </c>
      <c r="M2794" t="s">
        <v>10</v>
      </c>
      <c r="N2794" t="s">
        <v>46</v>
      </c>
      <c r="O2794" t="s">
        <v>0</v>
      </c>
      <c r="P2794" t="s">
        <v>7642</v>
      </c>
      <c r="Q2794" t="s">
        <v>7643</v>
      </c>
      <c r="R2794" s="2">
        <v>412979</v>
      </c>
      <c r="S2794" s="37">
        <f>Tabla1[[#This Row],[Valor total]]/'T.C.'!$B$3</f>
        <v>446.01535753242689</v>
      </c>
      <c r="T2794" t="s">
        <v>6</v>
      </c>
      <c r="U2794" t="s">
        <v>3</v>
      </c>
    </row>
    <row r="2795" spans="1:21" x14ac:dyDescent="0.25">
      <c r="A2795" t="s">
        <v>7</v>
      </c>
      <c r="B2795" t="str">
        <f>LEFT(Tabla1[[#This Row],[Organización compras]],2)</f>
        <v>CL</v>
      </c>
      <c r="C2795" t="s">
        <v>339</v>
      </c>
      <c r="D2795">
        <v>910</v>
      </c>
      <c r="E2795" t="str">
        <f>VLOOKUP(Tabla1[[#This Row],[Grupo de compras]],'Grupo compras'!$A$1:$B$115,2,FALSE)</f>
        <v>Corp A. Personas</v>
      </c>
      <c r="F2795" t="s">
        <v>10</v>
      </c>
      <c r="G2795" t="str">
        <f>LEFT(Tabla1[[#This Row],[Solicitud de pedido]],2)</f>
        <v>14</v>
      </c>
      <c r="H2795" t="s">
        <v>7640</v>
      </c>
      <c r="I2795" t="s">
        <v>100</v>
      </c>
      <c r="J2795" t="s">
        <v>7641</v>
      </c>
      <c r="K2795" t="s">
        <v>7645</v>
      </c>
      <c r="L2795" s="1">
        <v>46058</v>
      </c>
      <c r="M2795" t="s">
        <v>10</v>
      </c>
      <c r="N2795" t="s">
        <v>46</v>
      </c>
      <c r="O2795" t="s">
        <v>0</v>
      </c>
      <c r="P2795" t="s">
        <v>7642</v>
      </c>
      <c r="Q2795" t="s">
        <v>7643</v>
      </c>
      <c r="R2795" s="2">
        <v>412979</v>
      </c>
      <c r="S2795" s="37">
        <f>Tabla1[[#This Row],[Valor total]]/'T.C.'!$B$3</f>
        <v>446.01535753242689</v>
      </c>
      <c r="T2795" t="s">
        <v>6</v>
      </c>
      <c r="U2795" t="s">
        <v>3</v>
      </c>
    </row>
    <row r="2796" spans="1:21" x14ac:dyDescent="0.25">
      <c r="A2796" t="s">
        <v>7</v>
      </c>
      <c r="B2796" t="str">
        <f>LEFT(Tabla1[[#This Row],[Organización compras]],2)</f>
        <v>CL</v>
      </c>
      <c r="C2796" t="s">
        <v>339</v>
      </c>
      <c r="D2796">
        <v>910</v>
      </c>
      <c r="E2796" t="str">
        <f>VLOOKUP(Tabla1[[#This Row],[Grupo de compras]],'Grupo compras'!$A$1:$B$115,2,FALSE)</f>
        <v>Corp A. Personas</v>
      </c>
      <c r="F2796" t="s">
        <v>10</v>
      </c>
      <c r="G2796" t="str">
        <f>LEFT(Tabla1[[#This Row],[Solicitud de pedido]],2)</f>
        <v>14</v>
      </c>
      <c r="H2796" t="s">
        <v>7640</v>
      </c>
      <c r="I2796" t="s">
        <v>101</v>
      </c>
      <c r="J2796" t="s">
        <v>7641</v>
      </c>
      <c r="K2796" t="s">
        <v>7646</v>
      </c>
      <c r="L2796" s="1">
        <v>46058</v>
      </c>
      <c r="M2796" t="s">
        <v>10</v>
      </c>
      <c r="N2796" t="s">
        <v>46</v>
      </c>
      <c r="O2796" t="s">
        <v>0</v>
      </c>
      <c r="P2796" t="s">
        <v>7642</v>
      </c>
      <c r="Q2796" t="s">
        <v>7643</v>
      </c>
      <c r="R2796" s="2">
        <v>412979</v>
      </c>
      <c r="S2796" s="37">
        <f>Tabla1[[#This Row],[Valor total]]/'T.C.'!$B$3</f>
        <v>446.01535753242689</v>
      </c>
      <c r="T2796" t="s">
        <v>6</v>
      </c>
      <c r="U2796" t="s">
        <v>3</v>
      </c>
    </row>
    <row r="2797" spans="1:21" x14ac:dyDescent="0.25">
      <c r="A2797" t="s">
        <v>7</v>
      </c>
      <c r="B2797" t="str">
        <f>LEFT(Tabla1[[#This Row],[Organización compras]],2)</f>
        <v>CL</v>
      </c>
      <c r="C2797" t="s">
        <v>339</v>
      </c>
      <c r="D2797">
        <v>910</v>
      </c>
      <c r="E2797" t="str">
        <f>VLOOKUP(Tabla1[[#This Row],[Grupo de compras]],'Grupo compras'!$A$1:$B$115,2,FALSE)</f>
        <v>Corp A. Personas</v>
      </c>
      <c r="F2797" t="s">
        <v>10</v>
      </c>
      <c r="G2797" t="str">
        <f>LEFT(Tabla1[[#This Row],[Solicitud de pedido]],2)</f>
        <v>14</v>
      </c>
      <c r="H2797" t="s">
        <v>7640</v>
      </c>
      <c r="I2797" t="s">
        <v>102</v>
      </c>
      <c r="J2797" t="s">
        <v>7641</v>
      </c>
      <c r="K2797" t="s">
        <v>6147</v>
      </c>
      <c r="L2797" s="1">
        <v>46058</v>
      </c>
      <c r="M2797" t="s">
        <v>10</v>
      </c>
      <c r="N2797" t="s">
        <v>46</v>
      </c>
      <c r="O2797" t="s">
        <v>0</v>
      </c>
      <c r="P2797" t="s">
        <v>7642</v>
      </c>
      <c r="Q2797" t="s">
        <v>7643</v>
      </c>
      <c r="R2797" s="2">
        <v>412979</v>
      </c>
      <c r="S2797" s="37">
        <f>Tabla1[[#This Row],[Valor total]]/'T.C.'!$B$3</f>
        <v>446.01535753242689</v>
      </c>
      <c r="T2797" t="s">
        <v>6</v>
      </c>
      <c r="U2797" t="s">
        <v>3</v>
      </c>
    </row>
    <row r="2798" spans="1:21" x14ac:dyDescent="0.25">
      <c r="A2798" t="s">
        <v>7</v>
      </c>
      <c r="B2798" t="str">
        <f>LEFT(Tabla1[[#This Row],[Organización compras]],2)</f>
        <v>CL</v>
      </c>
      <c r="C2798" t="s">
        <v>339</v>
      </c>
      <c r="D2798">
        <v>910</v>
      </c>
      <c r="E2798" t="str">
        <f>VLOOKUP(Tabla1[[#This Row],[Grupo de compras]],'Grupo compras'!$A$1:$B$115,2,FALSE)</f>
        <v>Corp A. Personas</v>
      </c>
      <c r="F2798" t="s">
        <v>10</v>
      </c>
      <c r="G2798" t="str">
        <f>LEFT(Tabla1[[#This Row],[Solicitud de pedido]],2)</f>
        <v>14</v>
      </c>
      <c r="H2798" t="s">
        <v>6145</v>
      </c>
      <c r="I2798" t="s">
        <v>88</v>
      </c>
      <c r="J2798" t="s">
        <v>6146</v>
      </c>
      <c r="K2798" t="s">
        <v>7635</v>
      </c>
      <c r="L2798" s="1">
        <v>46091</v>
      </c>
      <c r="M2798" t="s">
        <v>10</v>
      </c>
      <c r="N2798" t="s">
        <v>46</v>
      </c>
      <c r="O2798" t="s">
        <v>0</v>
      </c>
      <c r="P2798" t="s">
        <v>6148</v>
      </c>
      <c r="Q2798" t="s">
        <v>6149</v>
      </c>
      <c r="R2798" s="2">
        <v>412979</v>
      </c>
      <c r="S2798" s="37">
        <f>Tabla1[[#This Row],[Valor total]]/'T.C.'!$B$3</f>
        <v>446.01535753242689</v>
      </c>
      <c r="T2798" t="s">
        <v>6</v>
      </c>
      <c r="U2798" t="s">
        <v>3</v>
      </c>
    </row>
    <row r="2799" spans="1:21" x14ac:dyDescent="0.25">
      <c r="A2799" t="s">
        <v>7</v>
      </c>
      <c r="B2799" t="str">
        <f>LEFT(Tabla1[[#This Row],[Organización compras]],2)</f>
        <v>CL</v>
      </c>
      <c r="C2799" t="s">
        <v>339</v>
      </c>
      <c r="D2799">
        <v>910</v>
      </c>
      <c r="E2799" t="str">
        <f>VLOOKUP(Tabla1[[#This Row],[Grupo de compras]],'Grupo compras'!$A$1:$B$115,2,FALSE)</f>
        <v>Corp A. Personas</v>
      </c>
      <c r="F2799" t="s">
        <v>10</v>
      </c>
      <c r="G2799" t="str">
        <f>LEFT(Tabla1[[#This Row],[Solicitud de pedido]],2)</f>
        <v>14</v>
      </c>
      <c r="H2799" t="s">
        <v>6145</v>
      </c>
      <c r="I2799" t="s">
        <v>89</v>
      </c>
      <c r="J2799" t="s">
        <v>6146</v>
      </c>
      <c r="K2799" t="s">
        <v>7644</v>
      </c>
      <c r="L2799" s="1">
        <v>46091</v>
      </c>
      <c r="M2799" t="s">
        <v>10</v>
      </c>
      <c r="N2799" t="s">
        <v>46</v>
      </c>
      <c r="O2799" t="s">
        <v>0</v>
      </c>
      <c r="P2799" t="s">
        <v>7647</v>
      </c>
      <c r="Q2799" t="s">
        <v>7648</v>
      </c>
      <c r="R2799" s="2">
        <v>412979</v>
      </c>
      <c r="S2799" s="37">
        <f>Tabla1[[#This Row],[Valor total]]/'T.C.'!$B$3</f>
        <v>446.01535753242689</v>
      </c>
      <c r="T2799" t="s">
        <v>6</v>
      </c>
      <c r="U2799" t="s">
        <v>3</v>
      </c>
    </row>
    <row r="2800" spans="1:21" x14ac:dyDescent="0.25">
      <c r="A2800" t="s">
        <v>7</v>
      </c>
      <c r="B2800" t="str">
        <f>LEFT(Tabla1[[#This Row],[Organización compras]],2)</f>
        <v>CL</v>
      </c>
      <c r="C2800" t="s">
        <v>339</v>
      </c>
      <c r="D2800">
        <v>910</v>
      </c>
      <c r="E2800" t="str">
        <f>VLOOKUP(Tabla1[[#This Row],[Grupo de compras]],'Grupo compras'!$A$1:$B$115,2,FALSE)</f>
        <v>Corp A. Personas</v>
      </c>
      <c r="F2800" t="s">
        <v>10</v>
      </c>
      <c r="G2800" t="str">
        <f>LEFT(Tabla1[[#This Row],[Solicitud de pedido]],2)</f>
        <v>14</v>
      </c>
      <c r="H2800" t="s">
        <v>6145</v>
      </c>
      <c r="I2800" t="s">
        <v>99</v>
      </c>
      <c r="J2800" t="s">
        <v>6146</v>
      </c>
      <c r="K2800" t="s">
        <v>7645</v>
      </c>
      <c r="L2800" s="1">
        <v>46091</v>
      </c>
      <c r="M2800" t="s">
        <v>10</v>
      </c>
      <c r="N2800" t="s">
        <v>46</v>
      </c>
      <c r="O2800" t="s">
        <v>0</v>
      </c>
      <c r="P2800" t="s">
        <v>7647</v>
      </c>
      <c r="Q2800" t="s">
        <v>7648</v>
      </c>
      <c r="R2800" s="2">
        <v>412979</v>
      </c>
      <c r="S2800" s="37">
        <f>Tabla1[[#This Row],[Valor total]]/'T.C.'!$B$3</f>
        <v>446.01535753242689</v>
      </c>
      <c r="T2800" t="s">
        <v>6</v>
      </c>
      <c r="U2800" t="s">
        <v>3</v>
      </c>
    </row>
    <row r="2801" spans="1:21" x14ac:dyDescent="0.25">
      <c r="A2801" t="s">
        <v>7</v>
      </c>
      <c r="B2801" t="str">
        <f>LEFT(Tabla1[[#This Row],[Organización compras]],2)</f>
        <v>CL</v>
      </c>
      <c r="C2801" t="s">
        <v>339</v>
      </c>
      <c r="D2801">
        <v>910</v>
      </c>
      <c r="E2801" t="str">
        <f>VLOOKUP(Tabla1[[#This Row],[Grupo de compras]],'Grupo compras'!$A$1:$B$115,2,FALSE)</f>
        <v>Corp A. Personas</v>
      </c>
      <c r="F2801" t="s">
        <v>10</v>
      </c>
      <c r="G2801" t="str">
        <f>LEFT(Tabla1[[#This Row],[Solicitud de pedido]],2)</f>
        <v>14</v>
      </c>
      <c r="H2801" t="s">
        <v>6145</v>
      </c>
      <c r="I2801" t="s">
        <v>100</v>
      </c>
      <c r="J2801" t="s">
        <v>6146</v>
      </c>
      <c r="K2801" t="s">
        <v>7646</v>
      </c>
      <c r="L2801" s="1">
        <v>46091</v>
      </c>
      <c r="M2801" t="s">
        <v>10</v>
      </c>
      <c r="N2801" t="s">
        <v>46</v>
      </c>
      <c r="O2801" t="s">
        <v>0</v>
      </c>
      <c r="P2801" t="s">
        <v>7647</v>
      </c>
      <c r="Q2801" t="s">
        <v>7648</v>
      </c>
      <c r="R2801" s="2">
        <v>412979</v>
      </c>
      <c r="S2801" s="37">
        <f>Tabla1[[#This Row],[Valor total]]/'T.C.'!$B$3</f>
        <v>446.01535753242689</v>
      </c>
      <c r="T2801" t="s">
        <v>6</v>
      </c>
      <c r="U2801" t="s">
        <v>3</v>
      </c>
    </row>
    <row r="2802" spans="1:21" x14ac:dyDescent="0.25">
      <c r="A2802" t="s">
        <v>7</v>
      </c>
      <c r="B2802" t="str">
        <f>LEFT(Tabla1[[#This Row],[Organización compras]],2)</f>
        <v>CL</v>
      </c>
      <c r="C2802" t="s">
        <v>339</v>
      </c>
      <c r="D2802">
        <v>602</v>
      </c>
      <c r="E2802" t="str">
        <f>VLOOKUP(Tabla1[[#This Row],[Grupo de compras]],'Grupo compras'!$A$1:$B$115,2,FALSE)</f>
        <v>CL Ops Mall</v>
      </c>
      <c r="F2802" t="s">
        <v>84</v>
      </c>
      <c r="G2802" t="str">
        <f>LEFT(Tabla1[[#This Row],[Solicitud de pedido]],2)</f>
        <v>12</v>
      </c>
      <c r="H2802" t="s">
        <v>7649</v>
      </c>
      <c r="I2802" t="s">
        <v>88</v>
      </c>
      <c r="J2802" t="s">
        <v>7650</v>
      </c>
      <c r="K2802" t="s">
        <v>7651</v>
      </c>
      <c r="L2802" s="1">
        <v>46070</v>
      </c>
      <c r="M2802" t="s">
        <v>79</v>
      </c>
      <c r="N2802" t="s">
        <v>1</v>
      </c>
      <c r="O2802" t="s">
        <v>0</v>
      </c>
      <c r="P2802" t="s">
        <v>3510</v>
      </c>
      <c r="Q2802" t="s">
        <v>3511</v>
      </c>
      <c r="R2802" s="2">
        <v>412497</v>
      </c>
      <c r="S2802" s="37">
        <f>Tabla1[[#This Row],[Valor total]]/'T.C.'!$B$3</f>
        <v>445.49479982288079</v>
      </c>
      <c r="T2802" t="s">
        <v>6</v>
      </c>
      <c r="U2802" t="s">
        <v>3</v>
      </c>
    </row>
    <row r="2803" spans="1:21" x14ac:dyDescent="0.25">
      <c r="A2803" t="s">
        <v>7</v>
      </c>
      <c r="B2803" t="str">
        <f>LEFT(Tabla1[[#This Row],[Organización compras]],2)</f>
        <v>CL</v>
      </c>
      <c r="C2803" t="s">
        <v>339</v>
      </c>
      <c r="D2803">
        <v>612</v>
      </c>
      <c r="E2803" t="str">
        <f>VLOOKUP(Tabla1[[#This Row],[Grupo de compras]],'Grupo compras'!$A$1:$B$115,2,FALSE)</f>
        <v>CL Serv al Cliente</v>
      </c>
      <c r="F2803" t="s">
        <v>1513</v>
      </c>
      <c r="G2803" t="str">
        <f>LEFT(Tabla1[[#This Row],[Solicitud de pedido]],2)</f>
        <v>12</v>
      </c>
      <c r="H2803" t="s">
        <v>7652</v>
      </c>
      <c r="I2803" t="s">
        <v>88</v>
      </c>
      <c r="J2803" t="s">
        <v>7653</v>
      </c>
      <c r="K2803" t="s">
        <v>7654</v>
      </c>
      <c r="L2803" s="1">
        <v>46084</v>
      </c>
      <c r="M2803" t="s">
        <v>4310</v>
      </c>
      <c r="N2803" t="s">
        <v>1</v>
      </c>
      <c r="O2803" t="s">
        <v>0</v>
      </c>
      <c r="P2803" t="s">
        <v>3828</v>
      </c>
      <c r="Q2803" t="s">
        <v>3829</v>
      </c>
      <c r="R2803" s="2">
        <v>411800</v>
      </c>
      <c r="S2803" s="37">
        <f>Tabla1[[#This Row],[Valor total]]/'T.C.'!$B$3</f>
        <v>444.74204313501025</v>
      </c>
      <c r="T2803" t="s">
        <v>6</v>
      </c>
      <c r="U2803" t="s">
        <v>3</v>
      </c>
    </row>
    <row r="2804" spans="1:21" x14ac:dyDescent="0.25">
      <c r="A2804" t="s">
        <v>61</v>
      </c>
      <c r="B2804" t="str">
        <f>LEFT(Tabla1[[#This Row],[Organización compras]],2)</f>
        <v>CO</v>
      </c>
      <c r="C2804" t="s">
        <v>338</v>
      </c>
      <c r="D2804">
        <v>703</v>
      </c>
      <c r="E2804" t="str">
        <f>VLOOKUP(Tabla1[[#This Row],[Grupo de compras]],'Grupo compras'!$A$1:$B$115,2,FALSE)</f>
        <v>CO Ops Out/Strip</v>
      </c>
      <c r="F2804" t="s">
        <v>62</v>
      </c>
      <c r="H2804" t="s">
        <v>12371</v>
      </c>
      <c r="I2804" t="s">
        <v>88</v>
      </c>
      <c r="J2804" t="s">
        <v>12372</v>
      </c>
      <c r="K2804" t="s">
        <v>12373</v>
      </c>
      <c r="L2804" s="1">
        <v>46098</v>
      </c>
      <c r="M2804" t="s">
        <v>62</v>
      </c>
      <c r="N2804" t="s">
        <v>1</v>
      </c>
      <c r="O2804" t="s">
        <v>0</v>
      </c>
      <c r="P2804" t="s">
        <v>9634</v>
      </c>
      <c r="Q2804" t="s">
        <v>9635</v>
      </c>
      <c r="R2804" s="2">
        <v>1632900</v>
      </c>
      <c r="S2804" s="37">
        <f>Tabla1[[#This Row],[Valor total]]/'T.C.'!$B$5</f>
        <v>443.96411092985318</v>
      </c>
      <c r="T2804" t="s">
        <v>18</v>
      </c>
      <c r="U2804" t="s">
        <v>3</v>
      </c>
    </row>
    <row r="2805" spans="1:21" x14ac:dyDescent="0.25">
      <c r="A2805" t="s">
        <v>7</v>
      </c>
      <c r="B2805" t="str">
        <f>LEFT(Tabla1[[#This Row],[Organización compras]],2)</f>
        <v>CL</v>
      </c>
      <c r="C2805" t="s">
        <v>339</v>
      </c>
      <c r="D2805">
        <v>910</v>
      </c>
      <c r="E2805" t="str">
        <f>VLOOKUP(Tabla1[[#This Row],[Grupo de compras]],'Grupo compras'!$A$1:$B$115,2,FALSE)</f>
        <v>Corp A. Personas</v>
      </c>
      <c r="F2805" t="s">
        <v>3590</v>
      </c>
      <c r="G2805" t="str">
        <f>LEFT(Tabla1[[#This Row],[Solicitud de pedido]],2)</f>
        <v>12</v>
      </c>
      <c r="H2805" t="s">
        <v>7655</v>
      </c>
      <c r="I2805" t="s">
        <v>88</v>
      </c>
      <c r="J2805" t="s">
        <v>7656</v>
      </c>
      <c r="K2805" t="s">
        <v>7657</v>
      </c>
      <c r="L2805" s="1">
        <v>46085</v>
      </c>
      <c r="M2805" t="s">
        <v>10</v>
      </c>
      <c r="N2805" t="s">
        <v>1</v>
      </c>
      <c r="O2805" t="s">
        <v>0</v>
      </c>
      <c r="P2805" t="s">
        <v>2002</v>
      </c>
      <c r="Q2805" t="s">
        <v>2003</v>
      </c>
      <c r="R2805" s="2">
        <v>410850</v>
      </c>
      <c r="S2805" s="37">
        <f>Tabla1[[#This Row],[Valor total]]/'T.C.'!$B$3</f>
        <v>443.71604764939036</v>
      </c>
      <c r="T2805" t="s">
        <v>6</v>
      </c>
      <c r="U2805" t="s">
        <v>3</v>
      </c>
    </row>
    <row r="2806" spans="1:21" x14ac:dyDescent="0.25">
      <c r="A2806" t="s">
        <v>7</v>
      </c>
      <c r="B2806" t="str">
        <f>LEFT(Tabla1[[#This Row],[Organización compras]],2)</f>
        <v>CL</v>
      </c>
      <c r="C2806" t="s">
        <v>339</v>
      </c>
      <c r="D2806">
        <v>604</v>
      </c>
      <c r="E2806" t="str">
        <f>VLOOKUP(Tabla1[[#This Row],[Grupo de compras]],'Grupo compras'!$A$1:$B$115,2,FALSE)</f>
        <v>CL Marketing Mall</v>
      </c>
      <c r="F2806" t="s">
        <v>3619</v>
      </c>
      <c r="H2806" t="s">
        <v>12353</v>
      </c>
      <c r="I2806" t="s">
        <v>88</v>
      </c>
      <c r="J2806" t="s">
        <v>12354</v>
      </c>
      <c r="K2806" t="s">
        <v>12355</v>
      </c>
      <c r="L2806" s="1">
        <v>46097</v>
      </c>
      <c r="M2806" t="s">
        <v>3623</v>
      </c>
      <c r="N2806" t="s">
        <v>1</v>
      </c>
      <c r="O2806" t="s">
        <v>0</v>
      </c>
      <c r="P2806" t="s">
        <v>1388</v>
      </c>
      <c r="Q2806" t="s">
        <v>1389</v>
      </c>
      <c r="R2806" s="2">
        <v>410000</v>
      </c>
      <c r="S2806" s="37">
        <f>Tabla1[[#This Row],[Valor total]]/'T.C.'!$B$3</f>
        <v>442.79805168857257</v>
      </c>
      <c r="T2806" t="s">
        <v>6</v>
      </c>
      <c r="U2806" t="s">
        <v>3</v>
      </c>
    </row>
    <row r="2807" spans="1:21" x14ac:dyDescent="0.25">
      <c r="A2807" t="s">
        <v>7</v>
      </c>
      <c r="B2807" t="str">
        <f>LEFT(Tabla1[[#This Row],[Organización compras]],2)</f>
        <v>CL</v>
      </c>
      <c r="C2807" t="s">
        <v>339</v>
      </c>
      <c r="D2807">
        <v>604</v>
      </c>
      <c r="E2807" t="str">
        <f>VLOOKUP(Tabla1[[#This Row],[Grupo de compras]],'Grupo compras'!$A$1:$B$115,2,FALSE)</f>
        <v>CL Marketing Mall</v>
      </c>
      <c r="F2807" t="s">
        <v>59</v>
      </c>
      <c r="G2807" t="str">
        <f>LEFT(Tabla1[[#This Row],[Solicitud de pedido]],2)</f>
        <v>12</v>
      </c>
      <c r="H2807" t="s">
        <v>7658</v>
      </c>
      <c r="I2807" t="s">
        <v>88</v>
      </c>
      <c r="J2807" t="s">
        <v>7659</v>
      </c>
      <c r="K2807" t="s">
        <v>7660</v>
      </c>
      <c r="L2807" s="1">
        <v>46035</v>
      </c>
      <c r="M2807" t="s">
        <v>59</v>
      </c>
      <c r="N2807" t="s">
        <v>1</v>
      </c>
      <c r="O2807" t="s">
        <v>0</v>
      </c>
      <c r="P2807" t="s">
        <v>7661</v>
      </c>
      <c r="Q2807" t="s">
        <v>7662</v>
      </c>
      <c r="R2807" s="2">
        <v>408733</v>
      </c>
      <c r="S2807" s="37">
        <f>Tabla1[[#This Row],[Valor total]]/'T.C.'!$B$3</f>
        <v>441.42969770933013</v>
      </c>
      <c r="T2807" t="s">
        <v>6</v>
      </c>
      <c r="U2807" t="s">
        <v>3</v>
      </c>
    </row>
    <row r="2808" spans="1:21" x14ac:dyDescent="0.25">
      <c r="A2808" t="s">
        <v>377</v>
      </c>
      <c r="B2808" t="str">
        <f>LEFT(Tabla1[[#This Row],[Organización compras]],2)</f>
        <v>PE</v>
      </c>
      <c r="C2808" t="s">
        <v>340</v>
      </c>
      <c r="D2808">
        <v>802</v>
      </c>
      <c r="E2808" t="str">
        <f>VLOOKUP(Tabla1[[#This Row],[Grupo de compras]],'Grupo compras'!$A$1:$B$115,2,FALSE)</f>
        <v>PE Ops Mall</v>
      </c>
      <c r="F2808" t="s">
        <v>2774</v>
      </c>
      <c r="G2808" t="str">
        <f>LEFT(Tabla1[[#This Row],[Solicitud de pedido]],2)</f>
        <v>12</v>
      </c>
      <c r="H2808" t="s">
        <v>7663</v>
      </c>
      <c r="I2808" t="s">
        <v>88</v>
      </c>
      <c r="J2808" t="s">
        <v>7664</v>
      </c>
      <c r="K2808" t="s">
        <v>7665</v>
      </c>
      <c r="L2808" s="1">
        <v>46090</v>
      </c>
      <c r="M2808" t="s">
        <v>2774</v>
      </c>
      <c r="N2808" t="s">
        <v>1</v>
      </c>
      <c r="O2808" t="s">
        <v>0</v>
      </c>
      <c r="P2808" t="s">
        <v>5842</v>
      </c>
      <c r="Q2808" t="s">
        <v>5843</v>
      </c>
      <c r="R2808" s="2">
        <v>1520.17</v>
      </c>
      <c r="S2808" s="37">
        <f>Tabla1[[#This Row],[Valor total]]/'T.C.'!$B$2</f>
        <v>440.6289855072464</v>
      </c>
      <c r="T2808" t="s">
        <v>2</v>
      </c>
      <c r="U2808" t="s">
        <v>3</v>
      </c>
    </row>
    <row r="2809" spans="1:21" x14ac:dyDescent="0.25">
      <c r="A2809" t="s">
        <v>75</v>
      </c>
      <c r="B2809" t="str">
        <f>LEFT(Tabla1[[#This Row],[Organización compras]],2)</f>
        <v>CO</v>
      </c>
      <c r="C2809" t="s">
        <v>338</v>
      </c>
      <c r="D2809">
        <v>708</v>
      </c>
      <c r="E2809" t="str">
        <f>VLOOKUP(Tabla1[[#This Row],[Grupo de compras]],'Grupo compras'!$A$1:$B$115,2,FALSE)</f>
        <v>CO Sgcia Legal</v>
      </c>
      <c r="F2809" t="s">
        <v>5526</v>
      </c>
      <c r="G2809" t="str">
        <f>LEFT(Tabla1[[#This Row],[Solicitud de pedido]],2)</f>
        <v>13</v>
      </c>
      <c r="H2809" t="s">
        <v>7666</v>
      </c>
      <c r="I2809" t="s">
        <v>88</v>
      </c>
      <c r="J2809" t="s">
        <v>7667</v>
      </c>
      <c r="K2809" t="s">
        <v>7668</v>
      </c>
      <c r="L2809" s="1">
        <v>46038</v>
      </c>
      <c r="M2809" t="s">
        <v>7669</v>
      </c>
      <c r="N2809" t="s">
        <v>45</v>
      </c>
      <c r="O2809" t="s">
        <v>0</v>
      </c>
      <c r="P2809" t="s">
        <v>7670</v>
      </c>
      <c r="Q2809" t="s">
        <v>7671</v>
      </c>
      <c r="R2809" s="2">
        <v>1618634</v>
      </c>
      <c r="S2809" s="37">
        <f>Tabla1[[#This Row],[Valor total]]/'T.C.'!$B$5</f>
        <v>440.08537248504621</v>
      </c>
      <c r="T2809" t="s">
        <v>18</v>
      </c>
      <c r="U2809" t="s">
        <v>3</v>
      </c>
    </row>
    <row r="2810" spans="1:21" x14ac:dyDescent="0.25">
      <c r="A2810" t="s">
        <v>925</v>
      </c>
      <c r="B2810" t="str">
        <f>LEFT(Tabla1[[#This Row],[Organización compras]],2)</f>
        <v>PE</v>
      </c>
      <c r="C2810" t="s">
        <v>340</v>
      </c>
      <c r="D2810">
        <v>803</v>
      </c>
      <c r="E2810" t="str">
        <f>VLOOKUP(Tabla1[[#This Row],[Grupo de compras]],'Grupo compras'!$A$1:$B$115,2,FALSE)</f>
        <v>PE Ops Out/Strips</v>
      </c>
      <c r="F2810" t="s">
        <v>1453</v>
      </c>
      <c r="G2810" t="str">
        <f>LEFT(Tabla1[[#This Row],[Solicitud de pedido]],2)</f>
        <v>12</v>
      </c>
      <c r="H2810" t="s">
        <v>7672</v>
      </c>
      <c r="I2810" t="s">
        <v>88</v>
      </c>
      <c r="J2810" t="s">
        <v>7673</v>
      </c>
      <c r="K2810" t="s">
        <v>7674</v>
      </c>
      <c r="L2810" s="1">
        <v>46071</v>
      </c>
      <c r="M2810" t="s">
        <v>1453</v>
      </c>
      <c r="N2810" t="s">
        <v>1</v>
      </c>
      <c r="O2810" t="s">
        <v>0</v>
      </c>
      <c r="P2810" t="s">
        <v>5348</v>
      </c>
      <c r="Q2810" t="s">
        <v>5349</v>
      </c>
      <c r="R2810" s="2">
        <v>440</v>
      </c>
      <c r="S2810" s="37">
        <f>Tabla1[[#This Row],[Valor total]]</f>
        <v>440</v>
      </c>
      <c r="T2810" t="s">
        <v>662</v>
      </c>
      <c r="U2810" t="s">
        <v>3</v>
      </c>
    </row>
    <row r="2811" spans="1:21" x14ac:dyDescent="0.25">
      <c r="A2811" t="s">
        <v>7</v>
      </c>
      <c r="B2811" t="str">
        <f>LEFT(Tabla1[[#This Row],[Organización compras]],2)</f>
        <v>CL</v>
      </c>
      <c r="C2811" t="s">
        <v>339</v>
      </c>
      <c r="D2811">
        <v>604</v>
      </c>
      <c r="E2811" t="str">
        <f>VLOOKUP(Tabla1[[#This Row],[Grupo de compras]],'Grupo compras'!$A$1:$B$115,2,FALSE)</f>
        <v>CL Marketing Mall</v>
      </c>
      <c r="F2811" t="s">
        <v>59</v>
      </c>
      <c r="G2811" t="str">
        <f>LEFT(Tabla1[[#This Row],[Solicitud de pedido]],2)</f>
        <v>12</v>
      </c>
      <c r="H2811" t="s">
        <v>7675</v>
      </c>
      <c r="I2811" t="s">
        <v>88</v>
      </c>
      <c r="J2811" t="s">
        <v>7676</v>
      </c>
      <c r="K2811" t="s">
        <v>7677</v>
      </c>
      <c r="L2811" s="1">
        <v>46055</v>
      </c>
      <c r="M2811" t="s">
        <v>59</v>
      </c>
      <c r="N2811" t="s">
        <v>1</v>
      </c>
      <c r="O2811" t="s">
        <v>0</v>
      </c>
      <c r="P2811" t="s">
        <v>743</v>
      </c>
      <c r="Q2811" t="s">
        <v>744</v>
      </c>
      <c r="R2811" s="2">
        <v>10.5</v>
      </c>
      <c r="S2811" s="37">
        <f>Tabla1[[#This Row],[Valor total]]/'T.C.'!$B$4</f>
        <v>437.5</v>
      </c>
      <c r="T2811" t="s">
        <v>11</v>
      </c>
      <c r="U2811" t="s">
        <v>3</v>
      </c>
    </row>
    <row r="2812" spans="1:21" x14ac:dyDescent="0.25">
      <c r="A2812" t="s">
        <v>856</v>
      </c>
      <c r="B2812" t="str">
        <f>LEFT(Tabla1[[#This Row],[Organización compras]],2)</f>
        <v>CL</v>
      </c>
      <c r="C2812" t="s">
        <v>339</v>
      </c>
      <c r="D2812">
        <v>604</v>
      </c>
      <c r="E2812" t="str">
        <f>VLOOKUP(Tabla1[[#This Row],[Grupo de compras]],'Grupo compras'!$A$1:$B$115,2,FALSE)</f>
        <v>CL Marketing Mall</v>
      </c>
      <c r="F2812" t="s">
        <v>2690</v>
      </c>
      <c r="G2812" t="str">
        <f>LEFT(Tabla1[[#This Row],[Solicitud de pedido]],2)</f>
        <v>12</v>
      </c>
      <c r="H2812" t="s">
        <v>7678</v>
      </c>
      <c r="I2812" t="s">
        <v>88</v>
      </c>
      <c r="J2812" t="s">
        <v>7679</v>
      </c>
      <c r="K2812" t="s">
        <v>7680</v>
      </c>
      <c r="L2812" s="1">
        <v>46050</v>
      </c>
      <c r="M2812" t="s">
        <v>1054</v>
      </c>
      <c r="N2812" t="s">
        <v>1</v>
      </c>
      <c r="O2812" t="s">
        <v>0</v>
      </c>
      <c r="P2812" t="s">
        <v>2694</v>
      </c>
      <c r="Q2812" t="s">
        <v>2695</v>
      </c>
      <c r="R2812" s="2">
        <v>404303</v>
      </c>
      <c r="S2812" s="37">
        <f>Tabla1[[#This Row],[Valor total]]/'T.C.'!$B$3</f>
        <v>436.64531876059749</v>
      </c>
      <c r="T2812" t="s">
        <v>6</v>
      </c>
      <c r="U2812" t="s">
        <v>3</v>
      </c>
    </row>
    <row r="2813" spans="1:21" x14ac:dyDescent="0.25">
      <c r="A2813" t="s">
        <v>717</v>
      </c>
      <c r="B2813" t="str">
        <f>LEFT(Tabla1[[#This Row],[Organización compras]],2)</f>
        <v>PE</v>
      </c>
      <c r="C2813" t="s">
        <v>340</v>
      </c>
      <c r="D2813">
        <v>801</v>
      </c>
      <c r="E2813" t="str">
        <f>VLOOKUP(Tabla1[[#This Row],[Grupo de compras]],'Grupo compras'!$A$1:$B$115,2,FALSE)</f>
        <v>PE Center Manager</v>
      </c>
      <c r="F2813" t="s">
        <v>1233</v>
      </c>
      <c r="G2813" t="str">
        <f>LEFT(Tabla1[[#This Row],[Solicitud de pedido]],2)</f>
        <v>12</v>
      </c>
      <c r="H2813" t="s">
        <v>7681</v>
      </c>
      <c r="I2813" t="s">
        <v>88</v>
      </c>
      <c r="J2813" t="s">
        <v>7682</v>
      </c>
      <c r="K2813" t="s">
        <v>4734</v>
      </c>
      <c r="L2813" s="1">
        <v>46087</v>
      </c>
      <c r="M2813" t="s">
        <v>43</v>
      </c>
      <c r="N2813" t="s">
        <v>1</v>
      </c>
      <c r="O2813" t="s">
        <v>0</v>
      </c>
      <c r="P2813" t="s">
        <v>1011</v>
      </c>
      <c r="Q2813" t="s">
        <v>1012</v>
      </c>
      <c r="R2813" s="2">
        <v>1502.65</v>
      </c>
      <c r="S2813" s="37">
        <f>Tabla1[[#This Row],[Valor total]]/'T.C.'!$B$2</f>
        <v>435.55072463768118</v>
      </c>
      <c r="T2813" t="s">
        <v>2</v>
      </c>
      <c r="U2813" t="s">
        <v>3</v>
      </c>
    </row>
    <row r="2814" spans="1:21" x14ac:dyDescent="0.25">
      <c r="A2814" t="s">
        <v>75</v>
      </c>
      <c r="B2814" t="str">
        <f>LEFT(Tabla1[[#This Row],[Organización compras]],2)</f>
        <v>CO</v>
      </c>
      <c r="C2814" t="s">
        <v>338</v>
      </c>
      <c r="D2814">
        <v>704</v>
      </c>
      <c r="E2814" t="str">
        <f>VLOOKUP(Tabla1[[#This Row],[Grupo de compras]],'Grupo compras'!$A$1:$B$115,2,FALSE)</f>
        <v>CO Mktg Mall</v>
      </c>
      <c r="F2814" t="s">
        <v>7683</v>
      </c>
      <c r="G2814" t="str">
        <f>LEFT(Tabla1[[#This Row],[Solicitud de pedido]],2)</f>
        <v>12</v>
      </c>
      <c r="H2814" t="s">
        <v>7684</v>
      </c>
      <c r="I2814" t="s">
        <v>88</v>
      </c>
      <c r="J2814" t="s">
        <v>7685</v>
      </c>
      <c r="K2814" t="s">
        <v>7686</v>
      </c>
      <c r="L2814" s="1">
        <v>46087</v>
      </c>
      <c r="M2814" t="s">
        <v>66</v>
      </c>
      <c r="N2814" t="s">
        <v>1</v>
      </c>
      <c r="O2814" t="s">
        <v>67</v>
      </c>
      <c r="P2814" t="s">
        <v>4983</v>
      </c>
      <c r="Q2814" t="s">
        <v>4984</v>
      </c>
      <c r="R2814" s="2">
        <v>1600000</v>
      </c>
      <c r="S2814" s="37">
        <f>Tabla1[[#This Row],[Valor total]]/'T.C.'!$B$5</f>
        <v>435.01903208265361</v>
      </c>
      <c r="T2814" t="s">
        <v>18</v>
      </c>
      <c r="U2814" t="s">
        <v>3</v>
      </c>
    </row>
    <row r="2815" spans="1:21" x14ac:dyDescent="0.25">
      <c r="A2815" t="s">
        <v>16</v>
      </c>
      <c r="B2815" t="str">
        <f>LEFT(Tabla1[[#This Row],[Organización compras]],2)</f>
        <v>PE</v>
      </c>
      <c r="C2815" t="s">
        <v>681</v>
      </c>
      <c r="D2815">
        <v>802</v>
      </c>
      <c r="E2815" t="str">
        <f>VLOOKUP(Tabla1[[#This Row],[Grupo de compras]],'Grupo compras'!$A$1:$B$115,2,FALSE)</f>
        <v>PE Ops Mall</v>
      </c>
      <c r="F2815" t="s">
        <v>1789</v>
      </c>
      <c r="G2815" t="str">
        <f>LEFT(Tabla1[[#This Row],[Solicitud de pedido]],2)</f>
        <v>12</v>
      </c>
      <c r="H2815" t="s">
        <v>7687</v>
      </c>
      <c r="I2815" t="s">
        <v>88</v>
      </c>
      <c r="J2815" t="s">
        <v>7688</v>
      </c>
      <c r="K2815" t="s">
        <v>7689</v>
      </c>
      <c r="L2815" s="1">
        <v>46034</v>
      </c>
      <c r="M2815" t="s">
        <v>43</v>
      </c>
      <c r="N2815" t="s">
        <v>1</v>
      </c>
      <c r="O2815" t="s">
        <v>44</v>
      </c>
      <c r="P2815" t="s">
        <v>4962</v>
      </c>
      <c r="Q2815" t="s">
        <v>4963</v>
      </c>
      <c r="R2815" s="2">
        <v>1500</v>
      </c>
      <c r="S2815" s="37">
        <f>Tabla1[[#This Row],[Valor total]]/'T.C.'!$B$2</f>
        <v>434.78260869565213</v>
      </c>
      <c r="T2815" t="s">
        <v>2</v>
      </c>
      <c r="U2815" t="s">
        <v>3</v>
      </c>
    </row>
    <row r="2816" spans="1:21" x14ac:dyDescent="0.25">
      <c r="A2816" t="s">
        <v>883</v>
      </c>
      <c r="B2816" t="str">
        <f>LEFT(Tabla1[[#This Row],[Organización compras]],2)</f>
        <v>PE</v>
      </c>
      <c r="C2816" t="s">
        <v>681</v>
      </c>
      <c r="D2816">
        <v>802</v>
      </c>
      <c r="E2816" t="str">
        <f>VLOOKUP(Tabla1[[#This Row],[Grupo de compras]],'Grupo compras'!$A$1:$B$115,2,FALSE)</f>
        <v>PE Ops Mall</v>
      </c>
      <c r="F2816" t="s">
        <v>884</v>
      </c>
      <c r="G2816" t="str">
        <f>LEFT(Tabla1[[#This Row],[Solicitud de pedido]],2)</f>
        <v>12</v>
      </c>
      <c r="H2816" t="s">
        <v>7690</v>
      </c>
      <c r="I2816" t="s">
        <v>88</v>
      </c>
      <c r="J2816" t="s">
        <v>7691</v>
      </c>
      <c r="K2816" t="s">
        <v>7692</v>
      </c>
      <c r="L2816" s="1">
        <v>46045</v>
      </c>
      <c r="M2816" t="s">
        <v>400</v>
      </c>
      <c r="N2816" t="s">
        <v>1</v>
      </c>
      <c r="O2816" t="s">
        <v>5</v>
      </c>
      <c r="P2816" t="s">
        <v>68</v>
      </c>
      <c r="Q2816" t="s">
        <v>69</v>
      </c>
      <c r="R2816" s="2">
        <v>1500</v>
      </c>
      <c r="S2816" s="37">
        <f>Tabla1[[#This Row],[Valor total]]/'T.C.'!$B$2</f>
        <v>434.78260869565213</v>
      </c>
      <c r="T2816" t="s">
        <v>2</v>
      </c>
      <c r="U2816" t="s">
        <v>3</v>
      </c>
    </row>
    <row r="2817" spans="1:21" x14ac:dyDescent="0.25">
      <c r="A2817" t="s">
        <v>16</v>
      </c>
      <c r="B2817" t="str">
        <f>LEFT(Tabla1[[#This Row],[Organización compras]],2)</f>
        <v>PE</v>
      </c>
      <c r="C2817" t="s">
        <v>681</v>
      </c>
      <c r="D2817">
        <v>804</v>
      </c>
      <c r="E2817" t="str">
        <f>VLOOKUP(Tabla1[[#This Row],[Grupo de compras]],'Grupo compras'!$A$1:$B$115,2,FALSE)</f>
        <v>PE Marketing Mall</v>
      </c>
      <c r="F2817" t="s">
        <v>1158</v>
      </c>
      <c r="G2817" t="str">
        <f>LEFT(Tabla1[[#This Row],[Solicitud de pedido]],2)</f>
        <v>12</v>
      </c>
      <c r="H2817" t="s">
        <v>7693</v>
      </c>
      <c r="I2817" t="s">
        <v>88</v>
      </c>
      <c r="J2817" t="s">
        <v>7694</v>
      </c>
      <c r="K2817" t="s">
        <v>7695</v>
      </c>
      <c r="L2817" s="1">
        <v>46049</v>
      </c>
      <c r="M2817" t="s">
        <v>43</v>
      </c>
      <c r="N2817" t="s">
        <v>1</v>
      </c>
      <c r="O2817" t="s">
        <v>67</v>
      </c>
      <c r="P2817" t="s">
        <v>7696</v>
      </c>
      <c r="Q2817" t="s">
        <v>7697</v>
      </c>
      <c r="R2817" s="2">
        <v>1500</v>
      </c>
      <c r="S2817" s="37">
        <f>Tabla1[[#This Row],[Valor total]]/'T.C.'!$B$2</f>
        <v>434.78260869565213</v>
      </c>
      <c r="T2817" t="s">
        <v>2</v>
      </c>
      <c r="U2817" t="s">
        <v>3</v>
      </c>
    </row>
    <row r="2818" spans="1:21" x14ac:dyDescent="0.25">
      <c r="A2818" t="s">
        <v>16</v>
      </c>
      <c r="B2818" t="str">
        <f>LEFT(Tabla1[[#This Row],[Organización compras]],2)</f>
        <v>PE</v>
      </c>
      <c r="C2818" t="s">
        <v>681</v>
      </c>
      <c r="D2818">
        <v>804</v>
      </c>
      <c r="E2818" t="str">
        <f>VLOOKUP(Tabla1[[#This Row],[Grupo de compras]],'Grupo compras'!$A$1:$B$115,2,FALSE)</f>
        <v>PE Marketing Mall</v>
      </c>
      <c r="F2818" t="s">
        <v>1158</v>
      </c>
      <c r="G2818" t="str">
        <f>LEFT(Tabla1[[#This Row],[Solicitud de pedido]],2)</f>
        <v>12</v>
      </c>
      <c r="H2818" t="s">
        <v>7698</v>
      </c>
      <c r="I2818" t="s">
        <v>88</v>
      </c>
      <c r="J2818" t="s">
        <v>7699</v>
      </c>
      <c r="K2818" t="s">
        <v>7700</v>
      </c>
      <c r="L2818" s="1">
        <v>46048</v>
      </c>
      <c r="M2818" t="s">
        <v>43</v>
      </c>
      <c r="N2818" t="s">
        <v>1</v>
      </c>
      <c r="O2818" t="s">
        <v>67</v>
      </c>
      <c r="P2818" t="s">
        <v>7696</v>
      </c>
      <c r="Q2818" t="s">
        <v>7697</v>
      </c>
      <c r="R2818" s="2">
        <v>1500</v>
      </c>
      <c r="S2818" s="37">
        <f>Tabla1[[#This Row],[Valor total]]/'T.C.'!$B$2</f>
        <v>434.78260869565213</v>
      </c>
      <c r="T2818" t="s">
        <v>2</v>
      </c>
      <c r="U2818" t="s">
        <v>3</v>
      </c>
    </row>
    <row r="2819" spans="1:21" x14ac:dyDescent="0.25">
      <c r="A2819" t="s">
        <v>16</v>
      </c>
      <c r="B2819" t="str">
        <f>LEFT(Tabla1[[#This Row],[Organización compras]],2)</f>
        <v>PE</v>
      </c>
      <c r="C2819" t="s">
        <v>681</v>
      </c>
      <c r="D2819">
        <v>804</v>
      </c>
      <c r="E2819" t="str">
        <f>VLOOKUP(Tabla1[[#This Row],[Grupo de compras]],'Grupo compras'!$A$1:$B$115,2,FALSE)</f>
        <v>PE Marketing Mall</v>
      </c>
      <c r="F2819" t="s">
        <v>1158</v>
      </c>
      <c r="G2819" t="str">
        <f>LEFT(Tabla1[[#This Row],[Solicitud de pedido]],2)</f>
        <v>12</v>
      </c>
      <c r="H2819" t="s">
        <v>7701</v>
      </c>
      <c r="I2819" t="s">
        <v>88</v>
      </c>
      <c r="J2819" t="s">
        <v>7702</v>
      </c>
      <c r="K2819" t="s">
        <v>7703</v>
      </c>
      <c r="L2819" s="1">
        <v>46050</v>
      </c>
      <c r="M2819" t="s">
        <v>43</v>
      </c>
      <c r="N2819" t="s">
        <v>1</v>
      </c>
      <c r="O2819" t="s">
        <v>67</v>
      </c>
      <c r="P2819" t="s">
        <v>1162</v>
      </c>
      <c r="Q2819" t="s">
        <v>1163</v>
      </c>
      <c r="R2819" s="2">
        <v>1500</v>
      </c>
      <c r="S2819" s="37">
        <f>Tabla1[[#This Row],[Valor total]]/'T.C.'!$B$2</f>
        <v>434.78260869565213</v>
      </c>
      <c r="T2819" t="s">
        <v>2</v>
      </c>
      <c r="U2819" t="s">
        <v>3</v>
      </c>
    </row>
    <row r="2820" spans="1:21" x14ac:dyDescent="0.25">
      <c r="A2820" t="s">
        <v>696</v>
      </c>
      <c r="B2820" t="str">
        <f>LEFT(Tabla1[[#This Row],[Organización compras]],2)</f>
        <v>PE</v>
      </c>
      <c r="C2820" t="s">
        <v>681</v>
      </c>
      <c r="D2820">
        <v>803</v>
      </c>
      <c r="E2820" t="str">
        <f>VLOOKUP(Tabla1[[#This Row],[Grupo de compras]],'Grupo compras'!$A$1:$B$115,2,FALSE)</f>
        <v>PE Ops Out/Strips</v>
      </c>
      <c r="F2820" t="s">
        <v>2857</v>
      </c>
      <c r="G2820" t="str">
        <f>LEFT(Tabla1[[#This Row],[Solicitud de pedido]],2)</f>
        <v>12</v>
      </c>
      <c r="H2820" t="s">
        <v>7704</v>
      </c>
      <c r="I2820" t="s">
        <v>88</v>
      </c>
      <c r="J2820" t="s">
        <v>7705</v>
      </c>
      <c r="K2820" t="s">
        <v>7706</v>
      </c>
      <c r="L2820" s="1">
        <v>46058</v>
      </c>
      <c r="M2820" t="s">
        <v>2857</v>
      </c>
      <c r="N2820" t="s">
        <v>1</v>
      </c>
      <c r="O2820" t="s">
        <v>0</v>
      </c>
      <c r="P2820" t="s">
        <v>2710</v>
      </c>
      <c r="Q2820" t="s">
        <v>2711</v>
      </c>
      <c r="R2820" s="2">
        <v>1500</v>
      </c>
      <c r="S2820" s="37">
        <f>Tabla1[[#This Row],[Valor total]]/'T.C.'!$B$2</f>
        <v>434.78260869565213</v>
      </c>
      <c r="T2820" t="s">
        <v>2</v>
      </c>
      <c r="U2820" t="s">
        <v>3</v>
      </c>
    </row>
    <row r="2821" spans="1:21" x14ac:dyDescent="0.25">
      <c r="A2821" t="s">
        <v>16</v>
      </c>
      <c r="B2821" t="str">
        <f>LEFT(Tabla1[[#This Row],[Organización compras]],2)</f>
        <v>PE</v>
      </c>
      <c r="C2821" t="s">
        <v>681</v>
      </c>
      <c r="D2821">
        <v>804</v>
      </c>
      <c r="E2821" t="str">
        <f>VLOOKUP(Tabla1[[#This Row],[Grupo de compras]],'Grupo compras'!$A$1:$B$115,2,FALSE)</f>
        <v>PE Marketing Mall</v>
      </c>
      <c r="F2821" t="s">
        <v>1158</v>
      </c>
      <c r="G2821" t="str">
        <f>LEFT(Tabla1[[#This Row],[Solicitud de pedido]],2)</f>
        <v>12</v>
      </c>
      <c r="H2821" t="s">
        <v>7707</v>
      </c>
      <c r="I2821" t="s">
        <v>88</v>
      </c>
      <c r="J2821" t="s">
        <v>7708</v>
      </c>
      <c r="K2821" t="s">
        <v>7709</v>
      </c>
      <c r="L2821" s="1">
        <v>46070</v>
      </c>
      <c r="M2821" t="s">
        <v>43</v>
      </c>
      <c r="N2821" t="s">
        <v>1</v>
      </c>
      <c r="O2821" t="s">
        <v>67</v>
      </c>
      <c r="P2821" t="s">
        <v>7696</v>
      </c>
      <c r="Q2821" t="s">
        <v>7697</v>
      </c>
      <c r="R2821" s="2">
        <v>1500</v>
      </c>
      <c r="S2821" s="37">
        <f>Tabla1[[#This Row],[Valor total]]/'T.C.'!$B$2</f>
        <v>434.78260869565213</v>
      </c>
      <c r="T2821" t="s">
        <v>2</v>
      </c>
      <c r="U2821" t="s">
        <v>3</v>
      </c>
    </row>
    <row r="2822" spans="1:21" x14ac:dyDescent="0.25">
      <c r="A2822" t="s">
        <v>16</v>
      </c>
      <c r="B2822" t="str">
        <f>LEFT(Tabla1[[#This Row],[Organización compras]],2)</f>
        <v>PE</v>
      </c>
      <c r="C2822" t="s">
        <v>681</v>
      </c>
      <c r="D2822">
        <v>804</v>
      </c>
      <c r="E2822" t="str">
        <f>VLOOKUP(Tabla1[[#This Row],[Grupo de compras]],'Grupo compras'!$A$1:$B$115,2,FALSE)</f>
        <v>PE Marketing Mall</v>
      </c>
      <c r="F2822" t="s">
        <v>1158</v>
      </c>
      <c r="G2822" t="str">
        <f>LEFT(Tabla1[[#This Row],[Solicitud de pedido]],2)</f>
        <v>12</v>
      </c>
      <c r="H2822" t="s">
        <v>7710</v>
      </c>
      <c r="I2822" t="s">
        <v>88</v>
      </c>
      <c r="J2822" t="s">
        <v>7711</v>
      </c>
      <c r="K2822" t="s">
        <v>7712</v>
      </c>
      <c r="L2822" s="1">
        <v>46070</v>
      </c>
      <c r="M2822" t="s">
        <v>43</v>
      </c>
      <c r="N2822" t="s">
        <v>1</v>
      </c>
      <c r="O2822" t="s">
        <v>67</v>
      </c>
      <c r="P2822" t="s">
        <v>7696</v>
      </c>
      <c r="Q2822" t="s">
        <v>7697</v>
      </c>
      <c r="R2822" s="2">
        <v>1500</v>
      </c>
      <c r="S2822" s="37">
        <f>Tabla1[[#This Row],[Valor total]]/'T.C.'!$B$2</f>
        <v>434.78260869565213</v>
      </c>
      <c r="T2822" t="s">
        <v>2</v>
      </c>
      <c r="U2822" t="s">
        <v>3</v>
      </c>
    </row>
    <row r="2823" spans="1:21" x14ac:dyDescent="0.25">
      <c r="A2823" t="s">
        <v>16</v>
      </c>
      <c r="B2823" t="str">
        <f>LEFT(Tabla1[[#This Row],[Organización compras]],2)</f>
        <v>PE</v>
      </c>
      <c r="C2823" t="s">
        <v>681</v>
      </c>
      <c r="D2823">
        <v>804</v>
      </c>
      <c r="E2823" t="str">
        <f>VLOOKUP(Tabla1[[#This Row],[Grupo de compras]],'Grupo compras'!$A$1:$B$115,2,FALSE)</f>
        <v>PE Marketing Mall</v>
      </c>
      <c r="F2823" t="s">
        <v>1158</v>
      </c>
      <c r="G2823" t="str">
        <f>LEFT(Tabla1[[#This Row],[Solicitud de pedido]],2)</f>
        <v>12</v>
      </c>
      <c r="H2823" t="s">
        <v>7713</v>
      </c>
      <c r="I2823" t="s">
        <v>88</v>
      </c>
      <c r="J2823" t="s">
        <v>7714</v>
      </c>
      <c r="K2823" t="s">
        <v>7715</v>
      </c>
      <c r="L2823" s="1">
        <v>46070</v>
      </c>
      <c r="M2823" t="s">
        <v>43</v>
      </c>
      <c r="N2823" t="s">
        <v>1</v>
      </c>
      <c r="O2823" t="s">
        <v>67</v>
      </c>
      <c r="P2823" t="s">
        <v>7696</v>
      </c>
      <c r="Q2823" t="s">
        <v>7697</v>
      </c>
      <c r="R2823" s="2">
        <v>1500</v>
      </c>
      <c r="S2823" s="37">
        <f>Tabla1[[#This Row],[Valor total]]/'T.C.'!$B$2</f>
        <v>434.78260869565213</v>
      </c>
      <c r="T2823" t="s">
        <v>2</v>
      </c>
      <c r="U2823" t="s">
        <v>3</v>
      </c>
    </row>
    <row r="2824" spans="1:21" x14ac:dyDescent="0.25">
      <c r="A2824" t="s">
        <v>696</v>
      </c>
      <c r="B2824" t="str">
        <f>LEFT(Tabla1[[#This Row],[Organización compras]],2)</f>
        <v>PE</v>
      </c>
      <c r="C2824" t="s">
        <v>681</v>
      </c>
      <c r="D2824">
        <v>803</v>
      </c>
      <c r="E2824" t="str">
        <f>VLOOKUP(Tabla1[[#This Row],[Grupo de compras]],'Grupo compras'!$A$1:$B$115,2,FALSE)</f>
        <v>PE Ops Out/Strips</v>
      </c>
      <c r="F2824" t="s">
        <v>2857</v>
      </c>
      <c r="G2824" t="str">
        <f>LEFT(Tabla1[[#This Row],[Solicitud de pedido]],2)</f>
        <v>12</v>
      </c>
      <c r="H2824" t="s">
        <v>7716</v>
      </c>
      <c r="I2824" t="s">
        <v>88</v>
      </c>
      <c r="J2824" t="s">
        <v>7717</v>
      </c>
      <c r="K2824" t="s">
        <v>7718</v>
      </c>
      <c r="L2824" s="1">
        <v>46071</v>
      </c>
      <c r="M2824" t="s">
        <v>2857</v>
      </c>
      <c r="N2824" t="s">
        <v>1</v>
      </c>
      <c r="O2824" t="s">
        <v>0</v>
      </c>
      <c r="P2824" t="s">
        <v>7719</v>
      </c>
      <c r="Q2824" t="s">
        <v>7720</v>
      </c>
      <c r="R2824" s="2">
        <v>1500</v>
      </c>
      <c r="S2824" s="37">
        <f>Tabla1[[#This Row],[Valor total]]/'T.C.'!$B$2</f>
        <v>434.78260869565213</v>
      </c>
      <c r="T2824" t="s">
        <v>2</v>
      </c>
      <c r="U2824" t="s">
        <v>3</v>
      </c>
    </row>
    <row r="2825" spans="1:21" x14ac:dyDescent="0.25">
      <c r="A2825" t="s">
        <v>814</v>
      </c>
      <c r="B2825" t="str">
        <f>LEFT(Tabla1[[#This Row],[Organización compras]],2)</f>
        <v>PE</v>
      </c>
      <c r="C2825" t="s">
        <v>340</v>
      </c>
      <c r="D2825">
        <v>802</v>
      </c>
      <c r="E2825" t="str">
        <f>VLOOKUP(Tabla1[[#This Row],[Grupo de compras]],'Grupo compras'!$A$1:$B$115,2,FALSE)</f>
        <v>PE Ops Mall</v>
      </c>
      <c r="F2825" t="s">
        <v>815</v>
      </c>
      <c r="G2825" t="str">
        <f>LEFT(Tabla1[[#This Row],[Solicitud de pedido]],2)</f>
        <v>12</v>
      </c>
      <c r="H2825" t="s">
        <v>7721</v>
      </c>
      <c r="I2825" t="s">
        <v>88</v>
      </c>
      <c r="J2825" t="s">
        <v>7722</v>
      </c>
      <c r="K2825" t="s">
        <v>7723</v>
      </c>
      <c r="L2825" s="1">
        <v>46076</v>
      </c>
      <c r="M2825" t="s">
        <v>819</v>
      </c>
      <c r="N2825" t="s">
        <v>1</v>
      </c>
      <c r="O2825" t="s">
        <v>0</v>
      </c>
      <c r="P2825" t="s">
        <v>1011</v>
      </c>
      <c r="Q2825" t="s">
        <v>1012</v>
      </c>
      <c r="R2825" s="2">
        <v>1500</v>
      </c>
      <c r="S2825" s="37">
        <f>Tabla1[[#This Row],[Valor total]]/'T.C.'!$B$2</f>
        <v>434.78260869565213</v>
      </c>
      <c r="T2825" t="s">
        <v>2</v>
      </c>
      <c r="U2825" t="s">
        <v>3</v>
      </c>
    </row>
    <row r="2826" spans="1:21" x14ac:dyDescent="0.25">
      <c r="A2826" t="s">
        <v>3346</v>
      </c>
      <c r="B2826" t="str">
        <f>LEFT(Tabla1[[#This Row],[Organización compras]],2)</f>
        <v>PE</v>
      </c>
      <c r="C2826" t="s">
        <v>681</v>
      </c>
      <c r="D2826">
        <v>802</v>
      </c>
      <c r="E2826" t="str">
        <f>VLOOKUP(Tabla1[[#This Row],[Grupo de compras]],'Grupo compras'!$A$1:$B$115,2,FALSE)</f>
        <v>PE Ops Mall</v>
      </c>
      <c r="F2826" t="s">
        <v>3376</v>
      </c>
      <c r="G2826" t="str">
        <f>LEFT(Tabla1[[#This Row],[Solicitud de pedido]],2)</f>
        <v>12</v>
      </c>
      <c r="H2826" t="s">
        <v>7724</v>
      </c>
      <c r="I2826" t="s">
        <v>88</v>
      </c>
      <c r="J2826" t="s">
        <v>7725</v>
      </c>
      <c r="K2826" t="s">
        <v>7726</v>
      </c>
      <c r="L2826" s="1">
        <v>46078</v>
      </c>
      <c r="M2826" t="s">
        <v>3376</v>
      </c>
      <c r="N2826" t="s">
        <v>1</v>
      </c>
      <c r="O2826" t="s">
        <v>0</v>
      </c>
      <c r="P2826" t="s">
        <v>7727</v>
      </c>
      <c r="Q2826" t="s">
        <v>7728</v>
      </c>
      <c r="R2826" s="2">
        <v>1500</v>
      </c>
      <c r="S2826" s="37">
        <f>Tabla1[[#This Row],[Valor total]]/'T.C.'!$B$2</f>
        <v>434.78260869565213</v>
      </c>
      <c r="T2826" t="s">
        <v>2</v>
      </c>
      <c r="U2826" t="s">
        <v>3</v>
      </c>
    </row>
    <row r="2827" spans="1:21" x14ac:dyDescent="0.25">
      <c r="A2827" t="s">
        <v>16</v>
      </c>
      <c r="B2827" t="str">
        <f>LEFT(Tabla1[[#This Row],[Organización compras]],2)</f>
        <v>PE</v>
      </c>
      <c r="C2827" t="s">
        <v>681</v>
      </c>
      <c r="D2827">
        <v>802</v>
      </c>
      <c r="E2827" t="str">
        <f>VLOOKUP(Tabla1[[#This Row],[Grupo de compras]],'Grupo compras'!$A$1:$B$115,2,FALSE)</f>
        <v>PE Ops Mall</v>
      </c>
      <c r="F2827" t="s">
        <v>1789</v>
      </c>
      <c r="G2827" t="str">
        <f>LEFT(Tabla1[[#This Row],[Solicitud de pedido]],2)</f>
        <v>12</v>
      </c>
      <c r="H2827" t="s">
        <v>7729</v>
      </c>
      <c r="I2827" t="s">
        <v>88</v>
      </c>
      <c r="J2827" t="s">
        <v>7730</v>
      </c>
      <c r="K2827" t="s">
        <v>7731</v>
      </c>
      <c r="L2827" s="1">
        <v>46079</v>
      </c>
      <c r="M2827" t="s">
        <v>43</v>
      </c>
      <c r="N2827" t="s">
        <v>1</v>
      </c>
      <c r="O2827" t="s">
        <v>44</v>
      </c>
      <c r="P2827" t="s">
        <v>7732</v>
      </c>
      <c r="Q2827" t="s">
        <v>7733</v>
      </c>
      <c r="R2827" s="2">
        <v>1500</v>
      </c>
      <c r="S2827" s="37">
        <f>Tabla1[[#This Row],[Valor total]]/'T.C.'!$B$2</f>
        <v>434.78260869565213</v>
      </c>
      <c r="T2827" t="s">
        <v>2</v>
      </c>
      <c r="U2827" t="s">
        <v>3</v>
      </c>
    </row>
    <row r="2828" spans="1:21" x14ac:dyDescent="0.25">
      <c r="A2828" t="s">
        <v>717</v>
      </c>
      <c r="B2828" t="str">
        <f>LEFT(Tabla1[[#This Row],[Organización compras]],2)</f>
        <v>PE</v>
      </c>
      <c r="C2828" t="s">
        <v>340</v>
      </c>
      <c r="D2828">
        <v>801</v>
      </c>
      <c r="E2828" t="str">
        <f>VLOOKUP(Tabla1[[#This Row],[Grupo de compras]],'Grupo compras'!$A$1:$B$115,2,FALSE)</f>
        <v>PE Center Manager</v>
      </c>
      <c r="F2828" t="s">
        <v>1233</v>
      </c>
      <c r="G2828" t="str">
        <f>LEFT(Tabla1[[#This Row],[Solicitud de pedido]],2)</f>
        <v>12</v>
      </c>
      <c r="H2828" t="s">
        <v>7734</v>
      </c>
      <c r="I2828" t="s">
        <v>88</v>
      </c>
      <c r="J2828" t="s">
        <v>7735</v>
      </c>
      <c r="K2828" t="s">
        <v>7736</v>
      </c>
      <c r="L2828" s="1">
        <v>46091</v>
      </c>
      <c r="M2828" t="s">
        <v>43</v>
      </c>
      <c r="N2828" t="s">
        <v>1</v>
      </c>
      <c r="O2828" t="s">
        <v>0</v>
      </c>
      <c r="P2828" t="s">
        <v>2596</v>
      </c>
      <c r="Q2828" t="s">
        <v>2597</v>
      </c>
      <c r="R2828" s="2">
        <v>1500</v>
      </c>
      <c r="S2828" s="37">
        <f>Tabla1[[#This Row],[Valor total]]/'T.C.'!$B$2</f>
        <v>434.78260869565213</v>
      </c>
      <c r="T2828" t="s">
        <v>2</v>
      </c>
      <c r="U2828" t="s">
        <v>3</v>
      </c>
    </row>
    <row r="2829" spans="1:21" x14ac:dyDescent="0.25">
      <c r="A2829" t="s">
        <v>1239</v>
      </c>
      <c r="B2829" t="str">
        <f>LEFT(Tabla1[[#This Row],[Organización compras]],2)</f>
        <v>PE</v>
      </c>
      <c r="C2829" t="s">
        <v>340</v>
      </c>
      <c r="D2829">
        <v>802</v>
      </c>
      <c r="E2829" t="str">
        <f>VLOOKUP(Tabla1[[#This Row],[Grupo de compras]],'Grupo compras'!$A$1:$B$115,2,FALSE)</f>
        <v>PE Ops Mall</v>
      </c>
      <c r="F2829" t="s">
        <v>884</v>
      </c>
      <c r="G2829" t="str">
        <f>LEFT(Tabla1[[#This Row],[Solicitud de pedido]],2)</f>
        <v>12</v>
      </c>
      <c r="H2829" t="s">
        <v>7737</v>
      </c>
      <c r="I2829" t="s">
        <v>88</v>
      </c>
      <c r="J2829" t="s">
        <v>7738</v>
      </c>
      <c r="K2829" t="s">
        <v>5339</v>
      </c>
      <c r="L2829" s="1">
        <v>46063</v>
      </c>
      <c r="M2829" t="s">
        <v>400</v>
      </c>
      <c r="N2829" t="s">
        <v>1</v>
      </c>
      <c r="O2829" t="s">
        <v>0</v>
      </c>
      <c r="P2829" t="s">
        <v>2825</v>
      </c>
      <c r="Q2829" t="s">
        <v>2826</v>
      </c>
      <c r="R2829" s="2">
        <v>1499</v>
      </c>
      <c r="S2829" s="37">
        <f>Tabla1[[#This Row],[Valor total]]/'T.C.'!$B$2</f>
        <v>434.49275362318838</v>
      </c>
      <c r="T2829" t="s">
        <v>2</v>
      </c>
      <c r="U2829" t="s">
        <v>3</v>
      </c>
    </row>
    <row r="2830" spans="1:21" x14ac:dyDescent="0.25">
      <c r="A2830" t="s">
        <v>2101</v>
      </c>
      <c r="B2830" t="str">
        <f>LEFT(Tabla1[[#This Row],[Organización compras]],2)</f>
        <v>PE</v>
      </c>
      <c r="C2830" t="s">
        <v>681</v>
      </c>
      <c r="D2830">
        <v>802</v>
      </c>
      <c r="E2830" t="str">
        <f>VLOOKUP(Tabla1[[#This Row],[Grupo de compras]],'Grupo compras'!$A$1:$B$115,2,FALSE)</f>
        <v>PE Ops Mall</v>
      </c>
      <c r="F2830" t="s">
        <v>2803</v>
      </c>
      <c r="G2830" t="str">
        <f>LEFT(Tabla1[[#This Row],[Solicitud de pedido]],2)</f>
        <v>12</v>
      </c>
      <c r="H2830" t="s">
        <v>7739</v>
      </c>
      <c r="I2830" t="s">
        <v>88</v>
      </c>
      <c r="J2830" t="s">
        <v>7740</v>
      </c>
      <c r="K2830" t="s">
        <v>7741</v>
      </c>
      <c r="L2830" s="1">
        <v>46064</v>
      </c>
      <c r="M2830" t="s">
        <v>2803</v>
      </c>
      <c r="N2830" t="s">
        <v>1</v>
      </c>
      <c r="O2830" t="s">
        <v>0</v>
      </c>
      <c r="P2830" t="s">
        <v>7742</v>
      </c>
      <c r="Q2830" t="s">
        <v>7743</v>
      </c>
      <c r="R2830" s="2">
        <v>1499</v>
      </c>
      <c r="S2830" s="37">
        <f>Tabla1[[#This Row],[Valor total]]/'T.C.'!$B$2</f>
        <v>434.49275362318838</v>
      </c>
      <c r="T2830" t="s">
        <v>2</v>
      </c>
      <c r="U2830" t="s">
        <v>3</v>
      </c>
    </row>
    <row r="2831" spans="1:21" x14ac:dyDescent="0.25">
      <c r="A2831" t="s">
        <v>1452</v>
      </c>
      <c r="B2831" t="str">
        <f>LEFT(Tabla1[[#This Row],[Organización compras]],2)</f>
        <v>PE</v>
      </c>
      <c r="C2831" t="s">
        <v>681</v>
      </c>
      <c r="D2831">
        <v>803</v>
      </c>
      <c r="E2831" t="str">
        <f>VLOOKUP(Tabla1[[#This Row],[Grupo de compras]],'Grupo compras'!$A$1:$B$115,2,FALSE)</f>
        <v>PE Ops Out/Strips</v>
      </c>
      <c r="F2831" t="s">
        <v>1453</v>
      </c>
      <c r="G2831" t="str">
        <f>LEFT(Tabla1[[#This Row],[Solicitud de pedido]],2)</f>
        <v>14</v>
      </c>
      <c r="H2831" t="s">
        <v>7744</v>
      </c>
      <c r="I2831" t="s">
        <v>88</v>
      </c>
      <c r="J2831" t="s">
        <v>7745</v>
      </c>
      <c r="K2831" t="s">
        <v>7746</v>
      </c>
      <c r="L2831" s="1">
        <v>46044</v>
      </c>
      <c r="M2831" t="s">
        <v>1453</v>
      </c>
      <c r="N2831" t="s">
        <v>46</v>
      </c>
      <c r="O2831" t="s">
        <v>0</v>
      </c>
      <c r="P2831" t="s">
        <v>1011</v>
      </c>
      <c r="Q2831" t="s">
        <v>1012</v>
      </c>
      <c r="R2831" s="2">
        <v>1498.72</v>
      </c>
      <c r="S2831" s="37">
        <f>Tabla1[[#This Row],[Valor total]]/'T.C.'!$B$2</f>
        <v>434.41159420289853</v>
      </c>
      <c r="T2831" t="s">
        <v>2</v>
      </c>
      <c r="U2831" t="s">
        <v>3</v>
      </c>
    </row>
    <row r="2832" spans="1:21" x14ac:dyDescent="0.25">
      <c r="A2832" t="s">
        <v>1452</v>
      </c>
      <c r="B2832" t="str">
        <f>LEFT(Tabla1[[#This Row],[Organización compras]],2)</f>
        <v>PE</v>
      </c>
      <c r="C2832" t="s">
        <v>681</v>
      </c>
      <c r="D2832">
        <v>803</v>
      </c>
      <c r="E2832" t="str">
        <f>VLOOKUP(Tabla1[[#This Row],[Grupo de compras]],'Grupo compras'!$A$1:$B$115,2,FALSE)</f>
        <v>PE Ops Out/Strips</v>
      </c>
      <c r="F2832" t="s">
        <v>1453</v>
      </c>
      <c r="G2832" t="str">
        <f>LEFT(Tabla1[[#This Row],[Solicitud de pedido]],2)</f>
        <v>14</v>
      </c>
      <c r="H2832" t="s">
        <v>7744</v>
      </c>
      <c r="I2832" t="s">
        <v>89</v>
      </c>
      <c r="J2832" t="s">
        <v>7745</v>
      </c>
      <c r="K2832" t="s">
        <v>7746</v>
      </c>
      <c r="L2832" s="1">
        <v>46044</v>
      </c>
      <c r="M2832" t="s">
        <v>1453</v>
      </c>
      <c r="N2832" t="s">
        <v>46</v>
      </c>
      <c r="O2832" t="s">
        <v>0</v>
      </c>
      <c r="P2832" t="s">
        <v>1011</v>
      </c>
      <c r="Q2832" t="s">
        <v>1012</v>
      </c>
      <c r="R2832" s="2">
        <v>1498.72</v>
      </c>
      <c r="S2832" s="37">
        <f>Tabla1[[#This Row],[Valor total]]/'T.C.'!$B$2</f>
        <v>434.41159420289853</v>
      </c>
      <c r="T2832" t="s">
        <v>2</v>
      </c>
      <c r="U2832" t="s">
        <v>3</v>
      </c>
    </row>
    <row r="2833" spans="1:21" x14ac:dyDescent="0.25">
      <c r="A2833" t="s">
        <v>1452</v>
      </c>
      <c r="B2833" t="str">
        <f>LEFT(Tabla1[[#This Row],[Organización compras]],2)</f>
        <v>PE</v>
      </c>
      <c r="C2833" t="s">
        <v>681</v>
      </c>
      <c r="D2833">
        <v>803</v>
      </c>
      <c r="E2833" t="str">
        <f>VLOOKUP(Tabla1[[#This Row],[Grupo de compras]],'Grupo compras'!$A$1:$B$115,2,FALSE)</f>
        <v>PE Ops Out/Strips</v>
      </c>
      <c r="F2833" t="s">
        <v>1453</v>
      </c>
      <c r="G2833" t="str">
        <f>LEFT(Tabla1[[#This Row],[Solicitud de pedido]],2)</f>
        <v>14</v>
      </c>
      <c r="H2833" t="s">
        <v>7744</v>
      </c>
      <c r="I2833" t="s">
        <v>99</v>
      </c>
      <c r="J2833" t="s">
        <v>7745</v>
      </c>
      <c r="K2833" t="s">
        <v>7746</v>
      </c>
      <c r="L2833" s="1">
        <v>46044</v>
      </c>
      <c r="M2833" t="s">
        <v>1453</v>
      </c>
      <c r="N2833" t="s">
        <v>46</v>
      </c>
      <c r="O2833" t="s">
        <v>0</v>
      </c>
      <c r="P2833" t="s">
        <v>1011</v>
      </c>
      <c r="Q2833" t="s">
        <v>1012</v>
      </c>
      <c r="R2833" s="2">
        <v>1498.72</v>
      </c>
      <c r="S2833" s="37">
        <f>Tabla1[[#This Row],[Valor total]]/'T.C.'!$B$2</f>
        <v>434.41159420289853</v>
      </c>
      <c r="T2833" t="s">
        <v>2</v>
      </c>
      <c r="U2833" t="s">
        <v>3</v>
      </c>
    </row>
    <row r="2834" spans="1:21" x14ac:dyDescent="0.25">
      <c r="A2834" t="s">
        <v>1452</v>
      </c>
      <c r="B2834" t="str">
        <f>LEFT(Tabla1[[#This Row],[Organización compras]],2)</f>
        <v>PE</v>
      </c>
      <c r="C2834" t="s">
        <v>681</v>
      </c>
      <c r="D2834">
        <v>803</v>
      </c>
      <c r="E2834" t="str">
        <f>VLOOKUP(Tabla1[[#This Row],[Grupo de compras]],'Grupo compras'!$A$1:$B$115,2,FALSE)</f>
        <v>PE Ops Out/Strips</v>
      </c>
      <c r="F2834" t="s">
        <v>1453</v>
      </c>
      <c r="G2834" t="str">
        <f>LEFT(Tabla1[[#This Row],[Solicitud de pedido]],2)</f>
        <v>14</v>
      </c>
      <c r="H2834" t="s">
        <v>7744</v>
      </c>
      <c r="I2834" t="s">
        <v>100</v>
      </c>
      <c r="J2834" t="s">
        <v>7745</v>
      </c>
      <c r="K2834" t="s">
        <v>7746</v>
      </c>
      <c r="L2834" s="1">
        <v>46044</v>
      </c>
      <c r="M2834" t="s">
        <v>1453</v>
      </c>
      <c r="N2834" t="s">
        <v>46</v>
      </c>
      <c r="O2834" t="s">
        <v>0</v>
      </c>
      <c r="P2834" t="s">
        <v>1011</v>
      </c>
      <c r="Q2834" t="s">
        <v>1012</v>
      </c>
      <c r="R2834" s="2">
        <v>1498.72</v>
      </c>
      <c r="S2834" s="37">
        <f>Tabla1[[#This Row],[Valor total]]/'T.C.'!$B$2</f>
        <v>434.41159420289853</v>
      </c>
      <c r="T2834" t="s">
        <v>2</v>
      </c>
      <c r="U2834" t="s">
        <v>3</v>
      </c>
    </row>
    <row r="2835" spans="1:21" x14ac:dyDescent="0.25">
      <c r="A2835" t="s">
        <v>1452</v>
      </c>
      <c r="B2835" t="str">
        <f>LEFT(Tabla1[[#This Row],[Organización compras]],2)</f>
        <v>PE</v>
      </c>
      <c r="C2835" t="s">
        <v>681</v>
      </c>
      <c r="D2835">
        <v>803</v>
      </c>
      <c r="E2835" t="str">
        <f>VLOOKUP(Tabla1[[#This Row],[Grupo de compras]],'Grupo compras'!$A$1:$B$115,2,FALSE)</f>
        <v>PE Ops Out/Strips</v>
      </c>
      <c r="F2835" t="s">
        <v>1453</v>
      </c>
      <c r="G2835" t="str">
        <f>LEFT(Tabla1[[#This Row],[Solicitud de pedido]],2)</f>
        <v>14</v>
      </c>
      <c r="H2835" t="s">
        <v>7744</v>
      </c>
      <c r="I2835" t="s">
        <v>101</v>
      </c>
      <c r="J2835" t="s">
        <v>7745</v>
      </c>
      <c r="K2835" t="s">
        <v>7746</v>
      </c>
      <c r="L2835" s="1">
        <v>46044</v>
      </c>
      <c r="M2835" t="s">
        <v>1453</v>
      </c>
      <c r="N2835" t="s">
        <v>46</v>
      </c>
      <c r="O2835" t="s">
        <v>0</v>
      </c>
      <c r="P2835" t="s">
        <v>1011</v>
      </c>
      <c r="Q2835" t="s">
        <v>1012</v>
      </c>
      <c r="R2835" s="2">
        <v>1498.72</v>
      </c>
      <c r="S2835" s="37">
        <f>Tabla1[[#This Row],[Valor total]]/'T.C.'!$B$2</f>
        <v>434.41159420289853</v>
      </c>
      <c r="T2835" t="s">
        <v>2</v>
      </c>
      <c r="U2835" t="s">
        <v>3</v>
      </c>
    </row>
    <row r="2836" spans="1:21" x14ac:dyDescent="0.25">
      <c r="A2836" t="s">
        <v>1452</v>
      </c>
      <c r="B2836" t="str">
        <f>LEFT(Tabla1[[#This Row],[Organización compras]],2)</f>
        <v>PE</v>
      </c>
      <c r="C2836" t="s">
        <v>681</v>
      </c>
      <c r="D2836">
        <v>803</v>
      </c>
      <c r="E2836" t="str">
        <f>VLOOKUP(Tabla1[[#This Row],[Grupo de compras]],'Grupo compras'!$A$1:$B$115,2,FALSE)</f>
        <v>PE Ops Out/Strips</v>
      </c>
      <c r="F2836" t="s">
        <v>1453</v>
      </c>
      <c r="G2836" t="str">
        <f>LEFT(Tabla1[[#This Row],[Solicitud de pedido]],2)</f>
        <v>14</v>
      </c>
      <c r="H2836" t="s">
        <v>7744</v>
      </c>
      <c r="I2836" t="s">
        <v>102</v>
      </c>
      <c r="J2836" t="s">
        <v>7745</v>
      </c>
      <c r="K2836" t="s">
        <v>7746</v>
      </c>
      <c r="L2836" s="1">
        <v>46044</v>
      </c>
      <c r="M2836" t="s">
        <v>1453</v>
      </c>
      <c r="N2836" t="s">
        <v>46</v>
      </c>
      <c r="O2836" t="s">
        <v>0</v>
      </c>
      <c r="P2836" t="s">
        <v>1011</v>
      </c>
      <c r="Q2836" t="s">
        <v>1012</v>
      </c>
      <c r="R2836" s="2">
        <v>1498.72</v>
      </c>
      <c r="S2836" s="37">
        <f>Tabla1[[#This Row],[Valor total]]/'T.C.'!$B$2</f>
        <v>434.41159420289853</v>
      </c>
      <c r="T2836" t="s">
        <v>2</v>
      </c>
      <c r="U2836" t="s">
        <v>3</v>
      </c>
    </row>
    <row r="2837" spans="1:21" x14ac:dyDescent="0.25">
      <c r="A2837" t="s">
        <v>925</v>
      </c>
      <c r="B2837" t="str">
        <f>LEFT(Tabla1[[#This Row],[Organización compras]],2)</f>
        <v>PE</v>
      </c>
      <c r="C2837" t="s">
        <v>340</v>
      </c>
      <c r="D2837">
        <v>803</v>
      </c>
      <c r="E2837" t="str">
        <f>VLOOKUP(Tabla1[[#This Row],[Grupo de compras]],'Grupo compras'!$A$1:$B$115,2,FALSE)</f>
        <v>PE Ops Out/Strips</v>
      </c>
      <c r="F2837" t="s">
        <v>1453</v>
      </c>
      <c r="G2837" t="str">
        <f>LEFT(Tabla1[[#This Row],[Solicitud de pedido]],2)</f>
        <v>14</v>
      </c>
      <c r="H2837" t="s">
        <v>7747</v>
      </c>
      <c r="I2837" t="s">
        <v>88</v>
      </c>
      <c r="J2837" t="s">
        <v>7748</v>
      </c>
      <c r="K2837" t="s">
        <v>7749</v>
      </c>
      <c r="L2837" s="1">
        <v>46044</v>
      </c>
      <c r="M2837" t="s">
        <v>1453</v>
      </c>
      <c r="N2837" t="s">
        <v>46</v>
      </c>
      <c r="O2837" t="s">
        <v>0</v>
      </c>
      <c r="P2837" t="s">
        <v>1011</v>
      </c>
      <c r="Q2837" t="s">
        <v>1012</v>
      </c>
      <c r="R2837" s="2">
        <v>1498.72</v>
      </c>
      <c r="S2837" s="37">
        <f>Tabla1[[#This Row],[Valor total]]/'T.C.'!$B$2</f>
        <v>434.41159420289853</v>
      </c>
      <c r="T2837" t="s">
        <v>2</v>
      </c>
      <c r="U2837" t="s">
        <v>3</v>
      </c>
    </row>
    <row r="2838" spans="1:21" x14ac:dyDescent="0.25">
      <c r="A2838" t="s">
        <v>925</v>
      </c>
      <c r="B2838" t="str">
        <f>LEFT(Tabla1[[#This Row],[Organización compras]],2)</f>
        <v>PE</v>
      </c>
      <c r="C2838" t="s">
        <v>340</v>
      </c>
      <c r="D2838">
        <v>803</v>
      </c>
      <c r="E2838" t="str">
        <f>VLOOKUP(Tabla1[[#This Row],[Grupo de compras]],'Grupo compras'!$A$1:$B$115,2,FALSE)</f>
        <v>PE Ops Out/Strips</v>
      </c>
      <c r="F2838" t="s">
        <v>1453</v>
      </c>
      <c r="G2838" t="str">
        <f>LEFT(Tabla1[[#This Row],[Solicitud de pedido]],2)</f>
        <v>14</v>
      </c>
      <c r="H2838" t="s">
        <v>7747</v>
      </c>
      <c r="I2838" t="s">
        <v>89</v>
      </c>
      <c r="J2838" t="s">
        <v>7748</v>
      </c>
      <c r="K2838" t="s">
        <v>7749</v>
      </c>
      <c r="L2838" s="1">
        <v>46044</v>
      </c>
      <c r="M2838" t="s">
        <v>1453</v>
      </c>
      <c r="N2838" t="s">
        <v>46</v>
      </c>
      <c r="O2838" t="s">
        <v>0</v>
      </c>
      <c r="P2838" t="s">
        <v>1011</v>
      </c>
      <c r="Q2838" t="s">
        <v>1012</v>
      </c>
      <c r="R2838" s="2">
        <v>1498.72</v>
      </c>
      <c r="S2838" s="37">
        <f>Tabla1[[#This Row],[Valor total]]/'T.C.'!$B$2</f>
        <v>434.41159420289853</v>
      </c>
      <c r="T2838" t="s">
        <v>2</v>
      </c>
      <c r="U2838" t="s">
        <v>3</v>
      </c>
    </row>
    <row r="2839" spans="1:21" x14ac:dyDescent="0.25">
      <c r="A2839" t="s">
        <v>925</v>
      </c>
      <c r="B2839" t="str">
        <f>LEFT(Tabla1[[#This Row],[Organización compras]],2)</f>
        <v>PE</v>
      </c>
      <c r="C2839" t="s">
        <v>340</v>
      </c>
      <c r="D2839">
        <v>803</v>
      </c>
      <c r="E2839" t="str">
        <f>VLOOKUP(Tabla1[[#This Row],[Grupo de compras]],'Grupo compras'!$A$1:$B$115,2,FALSE)</f>
        <v>PE Ops Out/Strips</v>
      </c>
      <c r="F2839" t="s">
        <v>1453</v>
      </c>
      <c r="G2839" t="str">
        <f>LEFT(Tabla1[[#This Row],[Solicitud de pedido]],2)</f>
        <v>14</v>
      </c>
      <c r="H2839" t="s">
        <v>7747</v>
      </c>
      <c r="I2839" t="s">
        <v>99</v>
      </c>
      <c r="J2839" t="s">
        <v>7748</v>
      </c>
      <c r="K2839" t="s">
        <v>7749</v>
      </c>
      <c r="L2839" s="1">
        <v>46044</v>
      </c>
      <c r="M2839" t="s">
        <v>1453</v>
      </c>
      <c r="N2839" t="s">
        <v>46</v>
      </c>
      <c r="O2839" t="s">
        <v>0</v>
      </c>
      <c r="P2839" t="s">
        <v>1011</v>
      </c>
      <c r="Q2839" t="s">
        <v>1012</v>
      </c>
      <c r="R2839" s="2">
        <v>1498.72</v>
      </c>
      <c r="S2839" s="37">
        <f>Tabla1[[#This Row],[Valor total]]/'T.C.'!$B$2</f>
        <v>434.41159420289853</v>
      </c>
      <c r="T2839" t="s">
        <v>2</v>
      </c>
      <c r="U2839" t="s">
        <v>3</v>
      </c>
    </row>
    <row r="2840" spans="1:21" x14ac:dyDescent="0.25">
      <c r="A2840" t="s">
        <v>925</v>
      </c>
      <c r="B2840" t="str">
        <f>LEFT(Tabla1[[#This Row],[Organización compras]],2)</f>
        <v>PE</v>
      </c>
      <c r="C2840" t="s">
        <v>340</v>
      </c>
      <c r="D2840">
        <v>803</v>
      </c>
      <c r="E2840" t="str">
        <f>VLOOKUP(Tabla1[[#This Row],[Grupo de compras]],'Grupo compras'!$A$1:$B$115,2,FALSE)</f>
        <v>PE Ops Out/Strips</v>
      </c>
      <c r="F2840" t="s">
        <v>1453</v>
      </c>
      <c r="G2840" t="str">
        <f>LEFT(Tabla1[[#This Row],[Solicitud de pedido]],2)</f>
        <v>14</v>
      </c>
      <c r="H2840" t="s">
        <v>7747</v>
      </c>
      <c r="I2840" t="s">
        <v>100</v>
      </c>
      <c r="J2840" t="s">
        <v>7748</v>
      </c>
      <c r="K2840" t="s">
        <v>7749</v>
      </c>
      <c r="L2840" s="1">
        <v>46044</v>
      </c>
      <c r="M2840" t="s">
        <v>1453</v>
      </c>
      <c r="N2840" t="s">
        <v>46</v>
      </c>
      <c r="O2840" t="s">
        <v>0</v>
      </c>
      <c r="P2840" t="s">
        <v>1011</v>
      </c>
      <c r="Q2840" t="s">
        <v>1012</v>
      </c>
      <c r="R2840" s="2">
        <v>1498.72</v>
      </c>
      <c r="S2840" s="37">
        <f>Tabla1[[#This Row],[Valor total]]/'T.C.'!$B$2</f>
        <v>434.41159420289853</v>
      </c>
      <c r="T2840" t="s">
        <v>2</v>
      </c>
      <c r="U2840" t="s">
        <v>3</v>
      </c>
    </row>
    <row r="2841" spans="1:21" x14ac:dyDescent="0.25">
      <c r="A2841" t="s">
        <v>925</v>
      </c>
      <c r="B2841" t="str">
        <f>LEFT(Tabla1[[#This Row],[Organización compras]],2)</f>
        <v>PE</v>
      </c>
      <c r="C2841" t="s">
        <v>340</v>
      </c>
      <c r="D2841">
        <v>803</v>
      </c>
      <c r="E2841" t="str">
        <f>VLOOKUP(Tabla1[[#This Row],[Grupo de compras]],'Grupo compras'!$A$1:$B$115,2,FALSE)</f>
        <v>PE Ops Out/Strips</v>
      </c>
      <c r="F2841" t="s">
        <v>1453</v>
      </c>
      <c r="G2841" t="str">
        <f>LEFT(Tabla1[[#This Row],[Solicitud de pedido]],2)</f>
        <v>14</v>
      </c>
      <c r="H2841" t="s">
        <v>7747</v>
      </c>
      <c r="I2841" t="s">
        <v>101</v>
      </c>
      <c r="J2841" t="s">
        <v>7748</v>
      </c>
      <c r="K2841" t="s">
        <v>7749</v>
      </c>
      <c r="L2841" s="1">
        <v>46044</v>
      </c>
      <c r="M2841" t="s">
        <v>1453</v>
      </c>
      <c r="N2841" t="s">
        <v>46</v>
      </c>
      <c r="O2841" t="s">
        <v>0</v>
      </c>
      <c r="P2841" t="s">
        <v>1011</v>
      </c>
      <c r="Q2841" t="s">
        <v>1012</v>
      </c>
      <c r="R2841" s="2">
        <v>1498.72</v>
      </c>
      <c r="S2841" s="37">
        <f>Tabla1[[#This Row],[Valor total]]/'T.C.'!$B$2</f>
        <v>434.41159420289853</v>
      </c>
      <c r="T2841" t="s">
        <v>2</v>
      </c>
      <c r="U2841" t="s">
        <v>3</v>
      </c>
    </row>
    <row r="2842" spans="1:21" x14ac:dyDescent="0.25">
      <c r="A2842" t="s">
        <v>925</v>
      </c>
      <c r="B2842" t="str">
        <f>LEFT(Tabla1[[#This Row],[Organización compras]],2)</f>
        <v>PE</v>
      </c>
      <c r="C2842" t="s">
        <v>340</v>
      </c>
      <c r="D2842">
        <v>803</v>
      </c>
      <c r="E2842" t="str">
        <f>VLOOKUP(Tabla1[[#This Row],[Grupo de compras]],'Grupo compras'!$A$1:$B$115,2,FALSE)</f>
        <v>PE Ops Out/Strips</v>
      </c>
      <c r="F2842" t="s">
        <v>1453</v>
      </c>
      <c r="G2842" t="str">
        <f>LEFT(Tabla1[[#This Row],[Solicitud de pedido]],2)</f>
        <v>14</v>
      </c>
      <c r="H2842" t="s">
        <v>7747</v>
      </c>
      <c r="I2842" t="s">
        <v>102</v>
      </c>
      <c r="J2842" t="s">
        <v>7748</v>
      </c>
      <c r="K2842" t="s">
        <v>7749</v>
      </c>
      <c r="L2842" s="1">
        <v>46044</v>
      </c>
      <c r="M2842" t="s">
        <v>1453</v>
      </c>
      <c r="N2842" t="s">
        <v>46</v>
      </c>
      <c r="O2842" t="s">
        <v>0</v>
      </c>
      <c r="P2842" t="s">
        <v>1011</v>
      </c>
      <c r="Q2842" t="s">
        <v>1012</v>
      </c>
      <c r="R2842" s="2">
        <v>1498.72</v>
      </c>
      <c r="S2842" s="37">
        <f>Tabla1[[#This Row],[Valor total]]/'T.C.'!$B$2</f>
        <v>434.41159420289853</v>
      </c>
      <c r="T2842" t="s">
        <v>2</v>
      </c>
      <c r="U2842" t="s">
        <v>3</v>
      </c>
    </row>
    <row r="2843" spans="1:21" x14ac:dyDescent="0.25">
      <c r="A2843" t="s">
        <v>696</v>
      </c>
      <c r="B2843" t="str">
        <f>LEFT(Tabla1[[#This Row],[Organización compras]],2)</f>
        <v>PE</v>
      </c>
      <c r="C2843" t="s">
        <v>681</v>
      </c>
      <c r="D2843">
        <v>803</v>
      </c>
      <c r="E2843" t="str">
        <f>VLOOKUP(Tabla1[[#This Row],[Grupo de compras]],'Grupo compras'!$A$1:$B$115,2,FALSE)</f>
        <v>PE Ops Out/Strips</v>
      </c>
      <c r="F2843" t="s">
        <v>2857</v>
      </c>
      <c r="G2843" t="str">
        <f>LEFT(Tabla1[[#This Row],[Solicitud de pedido]],2)</f>
        <v>14</v>
      </c>
      <c r="H2843" t="s">
        <v>7750</v>
      </c>
      <c r="I2843" t="s">
        <v>88</v>
      </c>
      <c r="J2843" t="s">
        <v>7751</v>
      </c>
      <c r="K2843" t="s">
        <v>7752</v>
      </c>
      <c r="L2843" s="1">
        <v>46048</v>
      </c>
      <c r="M2843" t="s">
        <v>2857</v>
      </c>
      <c r="N2843" t="s">
        <v>46</v>
      </c>
      <c r="O2843" t="s">
        <v>0</v>
      </c>
      <c r="P2843" t="s">
        <v>1011</v>
      </c>
      <c r="Q2843" t="s">
        <v>1012</v>
      </c>
      <c r="R2843" s="2">
        <v>1498.72</v>
      </c>
      <c r="S2843" s="37">
        <f>Tabla1[[#This Row],[Valor total]]/'T.C.'!$B$2</f>
        <v>434.41159420289853</v>
      </c>
      <c r="T2843" t="s">
        <v>2</v>
      </c>
      <c r="U2843" t="s">
        <v>3</v>
      </c>
    </row>
    <row r="2844" spans="1:21" x14ac:dyDescent="0.25">
      <c r="A2844" t="s">
        <v>696</v>
      </c>
      <c r="B2844" t="str">
        <f>LEFT(Tabla1[[#This Row],[Organización compras]],2)</f>
        <v>PE</v>
      </c>
      <c r="C2844" t="s">
        <v>681</v>
      </c>
      <c r="D2844">
        <v>803</v>
      </c>
      <c r="E2844" t="str">
        <f>VLOOKUP(Tabla1[[#This Row],[Grupo de compras]],'Grupo compras'!$A$1:$B$115,2,FALSE)</f>
        <v>PE Ops Out/Strips</v>
      </c>
      <c r="F2844" t="s">
        <v>2857</v>
      </c>
      <c r="G2844" t="str">
        <f>LEFT(Tabla1[[#This Row],[Solicitud de pedido]],2)</f>
        <v>14</v>
      </c>
      <c r="H2844" t="s">
        <v>7750</v>
      </c>
      <c r="I2844" t="s">
        <v>89</v>
      </c>
      <c r="J2844" t="s">
        <v>7751</v>
      </c>
      <c r="K2844" t="s">
        <v>7753</v>
      </c>
      <c r="L2844" s="1">
        <v>46048</v>
      </c>
      <c r="M2844" t="s">
        <v>2857</v>
      </c>
      <c r="N2844" t="s">
        <v>46</v>
      </c>
      <c r="O2844" t="s">
        <v>0</v>
      </c>
      <c r="P2844" t="s">
        <v>1011</v>
      </c>
      <c r="Q2844" t="s">
        <v>1012</v>
      </c>
      <c r="R2844" s="2">
        <v>1498.72</v>
      </c>
      <c r="S2844" s="37">
        <f>Tabla1[[#This Row],[Valor total]]/'T.C.'!$B$2</f>
        <v>434.41159420289853</v>
      </c>
      <c r="T2844" t="s">
        <v>2</v>
      </c>
      <c r="U2844" t="s">
        <v>3</v>
      </c>
    </row>
    <row r="2845" spans="1:21" x14ac:dyDescent="0.25">
      <c r="A2845" t="s">
        <v>696</v>
      </c>
      <c r="B2845" t="str">
        <f>LEFT(Tabla1[[#This Row],[Organización compras]],2)</f>
        <v>PE</v>
      </c>
      <c r="C2845" t="s">
        <v>681</v>
      </c>
      <c r="D2845">
        <v>803</v>
      </c>
      <c r="E2845" t="str">
        <f>VLOOKUP(Tabla1[[#This Row],[Grupo de compras]],'Grupo compras'!$A$1:$B$115,2,FALSE)</f>
        <v>PE Ops Out/Strips</v>
      </c>
      <c r="F2845" t="s">
        <v>2857</v>
      </c>
      <c r="G2845" t="str">
        <f>LEFT(Tabla1[[#This Row],[Solicitud de pedido]],2)</f>
        <v>14</v>
      </c>
      <c r="H2845" t="s">
        <v>7750</v>
      </c>
      <c r="I2845" t="s">
        <v>99</v>
      </c>
      <c r="J2845" t="s">
        <v>7751</v>
      </c>
      <c r="K2845" t="s">
        <v>7754</v>
      </c>
      <c r="L2845" s="1">
        <v>46048</v>
      </c>
      <c r="M2845" t="s">
        <v>2857</v>
      </c>
      <c r="N2845" t="s">
        <v>46</v>
      </c>
      <c r="O2845" t="s">
        <v>0</v>
      </c>
      <c r="P2845" t="s">
        <v>1011</v>
      </c>
      <c r="Q2845" t="s">
        <v>1012</v>
      </c>
      <c r="R2845" s="2">
        <v>1498.72</v>
      </c>
      <c r="S2845" s="37">
        <f>Tabla1[[#This Row],[Valor total]]/'T.C.'!$B$2</f>
        <v>434.41159420289853</v>
      </c>
      <c r="T2845" t="s">
        <v>2</v>
      </c>
      <c r="U2845" t="s">
        <v>3</v>
      </c>
    </row>
    <row r="2846" spans="1:21" x14ac:dyDescent="0.25">
      <c r="A2846" t="s">
        <v>696</v>
      </c>
      <c r="B2846" t="str">
        <f>LEFT(Tabla1[[#This Row],[Organización compras]],2)</f>
        <v>PE</v>
      </c>
      <c r="C2846" t="s">
        <v>681</v>
      </c>
      <c r="D2846">
        <v>803</v>
      </c>
      <c r="E2846" t="str">
        <f>VLOOKUP(Tabla1[[#This Row],[Grupo de compras]],'Grupo compras'!$A$1:$B$115,2,FALSE)</f>
        <v>PE Ops Out/Strips</v>
      </c>
      <c r="F2846" t="s">
        <v>2857</v>
      </c>
      <c r="G2846" t="str">
        <f>LEFT(Tabla1[[#This Row],[Solicitud de pedido]],2)</f>
        <v>14</v>
      </c>
      <c r="H2846" t="s">
        <v>7750</v>
      </c>
      <c r="I2846" t="s">
        <v>100</v>
      </c>
      <c r="J2846" t="s">
        <v>7751</v>
      </c>
      <c r="K2846" t="s">
        <v>7755</v>
      </c>
      <c r="L2846" s="1">
        <v>46048</v>
      </c>
      <c r="M2846" t="s">
        <v>2857</v>
      </c>
      <c r="N2846" t="s">
        <v>46</v>
      </c>
      <c r="O2846" t="s">
        <v>0</v>
      </c>
      <c r="P2846" t="s">
        <v>1011</v>
      </c>
      <c r="Q2846" t="s">
        <v>1012</v>
      </c>
      <c r="R2846" s="2">
        <v>1498.72</v>
      </c>
      <c r="S2846" s="37">
        <f>Tabla1[[#This Row],[Valor total]]/'T.C.'!$B$2</f>
        <v>434.41159420289853</v>
      </c>
      <c r="T2846" t="s">
        <v>2</v>
      </c>
      <c r="U2846" t="s">
        <v>3</v>
      </c>
    </row>
    <row r="2847" spans="1:21" x14ac:dyDescent="0.25">
      <c r="A2847" t="s">
        <v>696</v>
      </c>
      <c r="B2847" t="str">
        <f>LEFT(Tabla1[[#This Row],[Organización compras]],2)</f>
        <v>PE</v>
      </c>
      <c r="C2847" t="s">
        <v>681</v>
      </c>
      <c r="D2847">
        <v>803</v>
      </c>
      <c r="E2847" t="str">
        <f>VLOOKUP(Tabla1[[#This Row],[Grupo de compras]],'Grupo compras'!$A$1:$B$115,2,FALSE)</f>
        <v>PE Ops Out/Strips</v>
      </c>
      <c r="F2847" t="s">
        <v>2857</v>
      </c>
      <c r="G2847" t="str">
        <f>LEFT(Tabla1[[#This Row],[Solicitud de pedido]],2)</f>
        <v>14</v>
      </c>
      <c r="H2847" t="s">
        <v>7750</v>
      </c>
      <c r="I2847" t="s">
        <v>101</v>
      </c>
      <c r="J2847" t="s">
        <v>7751</v>
      </c>
      <c r="K2847" t="s">
        <v>7756</v>
      </c>
      <c r="L2847" s="1">
        <v>46048</v>
      </c>
      <c r="M2847" t="s">
        <v>2857</v>
      </c>
      <c r="N2847" t="s">
        <v>46</v>
      </c>
      <c r="O2847" t="s">
        <v>0</v>
      </c>
      <c r="P2847" t="s">
        <v>1011</v>
      </c>
      <c r="Q2847" t="s">
        <v>1012</v>
      </c>
      <c r="R2847" s="2">
        <v>1498.72</v>
      </c>
      <c r="S2847" s="37">
        <f>Tabla1[[#This Row],[Valor total]]/'T.C.'!$B$2</f>
        <v>434.41159420289853</v>
      </c>
      <c r="T2847" t="s">
        <v>2</v>
      </c>
      <c r="U2847" t="s">
        <v>3</v>
      </c>
    </row>
    <row r="2848" spans="1:21" x14ac:dyDescent="0.25">
      <c r="A2848" t="s">
        <v>696</v>
      </c>
      <c r="B2848" t="str">
        <f>LEFT(Tabla1[[#This Row],[Organización compras]],2)</f>
        <v>PE</v>
      </c>
      <c r="C2848" t="s">
        <v>681</v>
      </c>
      <c r="D2848">
        <v>803</v>
      </c>
      <c r="E2848" t="str">
        <f>VLOOKUP(Tabla1[[#This Row],[Grupo de compras]],'Grupo compras'!$A$1:$B$115,2,FALSE)</f>
        <v>PE Ops Out/Strips</v>
      </c>
      <c r="F2848" t="s">
        <v>2857</v>
      </c>
      <c r="G2848" t="str">
        <f>LEFT(Tabla1[[#This Row],[Solicitud de pedido]],2)</f>
        <v>14</v>
      </c>
      <c r="H2848" t="s">
        <v>7750</v>
      </c>
      <c r="I2848" t="s">
        <v>102</v>
      </c>
      <c r="J2848" t="s">
        <v>7751</v>
      </c>
      <c r="K2848" t="s">
        <v>7757</v>
      </c>
      <c r="L2848" s="1">
        <v>46048</v>
      </c>
      <c r="M2848" t="s">
        <v>2857</v>
      </c>
      <c r="N2848" t="s">
        <v>46</v>
      </c>
      <c r="O2848" t="s">
        <v>0</v>
      </c>
      <c r="P2848" t="s">
        <v>1011</v>
      </c>
      <c r="Q2848" t="s">
        <v>1012</v>
      </c>
      <c r="R2848" s="2">
        <v>1498.72</v>
      </c>
      <c r="S2848" s="37">
        <f>Tabla1[[#This Row],[Valor total]]/'T.C.'!$B$2</f>
        <v>434.41159420289853</v>
      </c>
      <c r="T2848" t="s">
        <v>2</v>
      </c>
      <c r="U2848" t="s">
        <v>3</v>
      </c>
    </row>
    <row r="2849" spans="1:21" x14ac:dyDescent="0.25">
      <c r="A2849" t="s">
        <v>2091</v>
      </c>
      <c r="B2849" t="str">
        <f>LEFT(Tabla1[[#This Row],[Organización compras]],2)</f>
        <v>PE</v>
      </c>
      <c r="C2849" t="s">
        <v>681</v>
      </c>
      <c r="D2849">
        <v>803</v>
      </c>
      <c r="E2849" t="str">
        <f>VLOOKUP(Tabla1[[#This Row],[Grupo de compras]],'Grupo compras'!$A$1:$B$115,2,FALSE)</f>
        <v>PE Ops Out/Strips</v>
      </c>
      <c r="F2849" t="s">
        <v>2857</v>
      </c>
      <c r="G2849" t="str">
        <f>LEFT(Tabla1[[#This Row],[Solicitud de pedido]],2)</f>
        <v>14</v>
      </c>
      <c r="H2849" t="s">
        <v>7758</v>
      </c>
      <c r="I2849" t="s">
        <v>88</v>
      </c>
      <c r="J2849" t="s">
        <v>7759</v>
      </c>
      <c r="K2849" t="s">
        <v>7752</v>
      </c>
      <c r="L2849" s="1">
        <v>46056</v>
      </c>
      <c r="M2849" t="s">
        <v>2857</v>
      </c>
      <c r="N2849" t="s">
        <v>46</v>
      </c>
      <c r="O2849" t="s">
        <v>0</v>
      </c>
      <c r="P2849" t="s">
        <v>1011</v>
      </c>
      <c r="Q2849" t="s">
        <v>1012</v>
      </c>
      <c r="R2849" s="2">
        <v>1498.72</v>
      </c>
      <c r="S2849" s="37">
        <f>Tabla1[[#This Row],[Valor total]]/'T.C.'!$B$2</f>
        <v>434.41159420289853</v>
      </c>
      <c r="T2849" t="s">
        <v>2</v>
      </c>
      <c r="U2849" t="s">
        <v>3</v>
      </c>
    </row>
    <row r="2850" spans="1:21" x14ac:dyDescent="0.25">
      <c r="A2850" t="s">
        <v>2091</v>
      </c>
      <c r="B2850" t="str">
        <f>LEFT(Tabla1[[#This Row],[Organización compras]],2)</f>
        <v>PE</v>
      </c>
      <c r="C2850" t="s">
        <v>681</v>
      </c>
      <c r="D2850">
        <v>803</v>
      </c>
      <c r="E2850" t="str">
        <f>VLOOKUP(Tabla1[[#This Row],[Grupo de compras]],'Grupo compras'!$A$1:$B$115,2,FALSE)</f>
        <v>PE Ops Out/Strips</v>
      </c>
      <c r="F2850" t="s">
        <v>2857</v>
      </c>
      <c r="G2850" t="str">
        <f>LEFT(Tabla1[[#This Row],[Solicitud de pedido]],2)</f>
        <v>14</v>
      </c>
      <c r="H2850" t="s">
        <v>7758</v>
      </c>
      <c r="I2850" t="s">
        <v>89</v>
      </c>
      <c r="J2850" t="s">
        <v>7759</v>
      </c>
      <c r="K2850" t="s">
        <v>7753</v>
      </c>
      <c r="L2850" s="1">
        <v>46056</v>
      </c>
      <c r="M2850" t="s">
        <v>2857</v>
      </c>
      <c r="N2850" t="s">
        <v>46</v>
      </c>
      <c r="O2850" t="s">
        <v>0</v>
      </c>
      <c r="P2850" t="s">
        <v>1011</v>
      </c>
      <c r="Q2850" t="s">
        <v>1012</v>
      </c>
      <c r="R2850" s="2">
        <v>1498.72</v>
      </c>
      <c r="S2850" s="37">
        <f>Tabla1[[#This Row],[Valor total]]/'T.C.'!$B$2</f>
        <v>434.41159420289853</v>
      </c>
      <c r="T2850" t="s">
        <v>2</v>
      </c>
      <c r="U2850" t="s">
        <v>3</v>
      </c>
    </row>
    <row r="2851" spans="1:21" x14ac:dyDescent="0.25">
      <c r="A2851" t="s">
        <v>2091</v>
      </c>
      <c r="B2851" t="str">
        <f>LEFT(Tabla1[[#This Row],[Organización compras]],2)</f>
        <v>PE</v>
      </c>
      <c r="C2851" t="s">
        <v>681</v>
      </c>
      <c r="D2851">
        <v>803</v>
      </c>
      <c r="E2851" t="str">
        <f>VLOOKUP(Tabla1[[#This Row],[Grupo de compras]],'Grupo compras'!$A$1:$B$115,2,FALSE)</f>
        <v>PE Ops Out/Strips</v>
      </c>
      <c r="F2851" t="s">
        <v>2857</v>
      </c>
      <c r="G2851" t="str">
        <f>LEFT(Tabla1[[#This Row],[Solicitud de pedido]],2)</f>
        <v>14</v>
      </c>
      <c r="H2851" t="s">
        <v>7758</v>
      </c>
      <c r="I2851" t="s">
        <v>99</v>
      </c>
      <c r="J2851" t="s">
        <v>7759</v>
      </c>
      <c r="K2851" t="s">
        <v>7754</v>
      </c>
      <c r="L2851" s="1">
        <v>46056</v>
      </c>
      <c r="M2851" t="s">
        <v>2857</v>
      </c>
      <c r="N2851" t="s">
        <v>46</v>
      </c>
      <c r="O2851" t="s">
        <v>0</v>
      </c>
      <c r="P2851" t="s">
        <v>1011</v>
      </c>
      <c r="Q2851" t="s">
        <v>1012</v>
      </c>
      <c r="R2851" s="2">
        <v>1498.72</v>
      </c>
      <c r="S2851" s="37">
        <f>Tabla1[[#This Row],[Valor total]]/'T.C.'!$B$2</f>
        <v>434.41159420289853</v>
      </c>
      <c r="T2851" t="s">
        <v>2</v>
      </c>
      <c r="U2851" t="s">
        <v>3</v>
      </c>
    </row>
    <row r="2852" spans="1:21" x14ac:dyDescent="0.25">
      <c r="A2852" t="s">
        <v>2091</v>
      </c>
      <c r="B2852" t="str">
        <f>LEFT(Tabla1[[#This Row],[Organización compras]],2)</f>
        <v>PE</v>
      </c>
      <c r="C2852" t="s">
        <v>681</v>
      </c>
      <c r="D2852">
        <v>803</v>
      </c>
      <c r="E2852" t="str">
        <f>VLOOKUP(Tabla1[[#This Row],[Grupo de compras]],'Grupo compras'!$A$1:$B$115,2,FALSE)</f>
        <v>PE Ops Out/Strips</v>
      </c>
      <c r="F2852" t="s">
        <v>2857</v>
      </c>
      <c r="G2852" t="str">
        <f>LEFT(Tabla1[[#This Row],[Solicitud de pedido]],2)</f>
        <v>14</v>
      </c>
      <c r="H2852" t="s">
        <v>7758</v>
      </c>
      <c r="I2852" t="s">
        <v>100</v>
      </c>
      <c r="J2852" t="s">
        <v>7759</v>
      </c>
      <c r="K2852" t="s">
        <v>7755</v>
      </c>
      <c r="L2852" s="1">
        <v>46056</v>
      </c>
      <c r="M2852" t="s">
        <v>2857</v>
      </c>
      <c r="N2852" t="s">
        <v>46</v>
      </c>
      <c r="O2852" t="s">
        <v>0</v>
      </c>
      <c r="P2852" t="s">
        <v>1011</v>
      </c>
      <c r="Q2852" t="s">
        <v>1012</v>
      </c>
      <c r="R2852" s="2">
        <v>1498.72</v>
      </c>
      <c r="S2852" s="37">
        <f>Tabla1[[#This Row],[Valor total]]/'T.C.'!$B$2</f>
        <v>434.41159420289853</v>
      </c>
      <c r="T2852" t="s">
        <v>2</v>
      </c>
      <c r="U2852" t="s">
        <v>3</v>
      </c>
    </row>
    <row r="2853" spans="1:21" x14ac:dyDescent="0.25">
      <c r="A2853" t="s">
        <v>2091</v>
      </c>
      <c r="B2853" t="str">
        <f>LEFT(Tabla1[[#This Row],[Organización compras]],2)</f>
        <v>PE</v>
      </c>
      <c r="C2853" t="s">
        <v>681</v>
      </c>
      <c r="D2853">
        <v>803</v>
      </c>
      <c r="E2853" t="str">
        <f>VLOOKUP(Tabla1[[#This Row],[Grupo de compras]],'Grupo compras'!$A$1:$B$115,2,FALSE)</f>
        <v>PE Ops Out/Strips</v>
      </c>
      <c r="F2853" t="s">
        <v>2857</v>
      </c>
      <c r="G2853" t="str">
        <f>LEFT(Tabla1[[#This Row],[Solicitud de pedido]],2)</f>
        <v>14</v>
      </c>
      <c r="H2853" t="s">
        <v>7758</v>
      </c>
      <c r="I2853" t="s">
        <v>101</v>
      </c>
      <c r="J2853" t="s">
        <v>7759</v>
      </c>
      <c r="K2853" t="s">
        <v>7756</v>
      </c>
      <c r="L2853" s="1">
        <v>46056</v>
      </c>
      <c r="M2853" t="s">
        <v>2857</v>
      </c>
      <c r="N2853" t="s">
        <v>46</v>
      </c>
      <c r="O2853" t="s">
        <v>0</v>
      </c>
      <c r="P2853" t="s">
        <v>1011</v>
      </c>
      <c r="Q2853" t="s">
        <v>1012</v>
      </c>
      <c r="R2853" s="2">
        <v>1498.72</v>
      </c>
      <c r="S2853" s="37">
        <f>Tabla1[[#This Row],[Valor total]]/'T.C.'!$B$2</f>
        <v>434.41159420289853</v>
      </c>
      <c r="T2853" t="s">
        <v>2</v>
      </c>
      <c r="U2853" t="s">
        <v>3</v>
      </c>
    </row>
    <row r="2854" spans="1:21" x14ac:dyDescent="0.25">
      <c r="A2854" t="s">
        <v>2091</v>
      </c>
      <c r="B2854" t="str">
        <f>LEFT(Tabla1[[#This Row],[Organización compras]],2)</f>
        <v>PE</v>
      </c>
      <c r="C2854" t="s">
        <v>681</v>
      </c>
      <c r="D2854">
        <v>803</v>
      </c>
      <c r="E2854" t="str">
        <f>VLOOKUP(Tabla1[[#This Row],[Grupo de compras]],'Grupo compras'!$A$1:$B$115,2,FALSE)</f>
        <v>PE Ops Out/Strips</v>
      </c>
      <c r="F2854" t="s">
        <v>2857</v>
      </c>
      <c r="G2854" t="str">
        <f>LEFT(Tabla1[[#This Row],[Solicitud de pedido]],2)</f>
        <v>14</v>
      </c>
      <c r="H2854" t="s">
        <v>7758</v>
      </c>
      <c r="I2854" t="s">
        <v>102</v>
      </c>
      <c r="J2854" t="s">
        <v>7759</v>
      </c>
      <c r="K2854" t="s">
        <v>7757</v>
      </c>
      <c r="L2854" s="1">
        <v>46056</v>
      </c>
      <c r="M2854" t="s">
        <v>2857</v>
      </c>
      <c r="N2854" t="s">
        <v>46</v>
      </c>
      <c r="O2854" t="s">
        <v>0</v>
      </c>
      <c r="P2854" t="s">
        <v>1011</v>
      </c>
      <c r="Q2854" t="s">
        <v>1012</v>
      </c>
      <c r="R2854" s="2">
        <v>1498.72</v>
      </c>
      <c r="S2854" s="37">
        <f>Tabla1[[#This Row],[Valor total]]/'T.C.'!$B$2</f>
        <v>434.41159420289853</v>
      </c>
      <c r="T2854" t="s">
        <v>2</v>
      </c>
      <c r="U2854" t="s">
        <v>3</v>
      </c>
    </row>
    <row r="2855" spans="1:21" x14ac:dyDescent="0.25">
      <c r="A2855" t="s">
        <v>1498</v>
      </c>
      <c r="B2855" t="str">
        <f>LEFT(Tabla1[[#This Row],[Organización compras]],2)</f>
        <v>PE</v>
      </c>
      <c r="C2855" t="s">
        <v>340</v>
      </c>
      <c r="D2855">
        <v>803</v>
      </c>
      <c r="E2855" t="str">
        <f>VLOOKUP(Tabla1[[#This Row],[Grupo de compras]],'Grupo compras'!$A$1:$B$115,2,FALSE)</f>
        <v>PE Ops Out/Strips</v>
      </c>
      <c r="F2855" t="s">
        <v>926</v>
      </c>
      <c r="G2855" t="str">
        <f>LEFT(Tabla1[[#This Row],[Solicitud de pedido]],2)</f>
        <v>14</v>
      </c>
      <c r="H2855" t="s">
        <v>7760</v>
      </c>
      <c r="I2855" t="s">
        <v>88</v>
      </c>
      <c r="J2855" t="s">
        <v>7761</v>
      </c>
      <c r="K2855" t="s">
        <v>7762</v>
      </c>
      <c r="L2855" s="1">
        <v>46069</v>
      </c>
      <c r="M2855" t="s">
        <v>930</v>
      </c>
      <c r="N2855" t="s">
        <v>46</v>
      </c>
      <c r="O2855" t="s">
        <v>0</v>
      </c>
      <c r="P2855" t="s">
        <v>1011</v>
      </c>
      <c r="Q2855" t="s">
        <v>1012</v>
      </c>
      <c r="R2855" s="2">
        <v>1498.71</v>
      </c>
      <c r="S2855" s="37">
        <f>Tabla1[[#This Row],[Valor total]]/'T.C.'!$B$2</f>
        <v>434.40869565217389</v>
      </c>
      <c r="T2855" t="s">
        <v>2</v>
      </c>
      <c r="U2855" t="s">
        <v>3</v>
      </c>
    </row>
    <row r="2856" spans="1:21" x14ac:dyDescent="0.25">
      <c r="A2856" t="s">
        <v>1498</v>
      </c>
      <c r="B2856" t="str">
        <f>LEFT(Tabla1[[#This Row],[Organización compras]],2)</f>
        <v>PE</v>
      </c>
      <c r="C2856" t="s">
        <v>340</v>
      </c>
      <c r="D2856">
        <v>803</v>
      </c>
      <c r="E2856" t="str">
        <f>VLOOKUP(Tabla1[[#This Row],[Grupo de compras]],'Grupo compras'!$A$1:$B$115,2,FALSE)</f>
        <v>PE Ops Out/Strips</v>
      </c>
      <c r="F2856" t="s">
        <v>926</v>
      </c>
      <c r="G2856" t="str">
        <f>LEFT(Tabla1[[#This Row],[Solicitud de pedido]],2)</f>
        <v>14</v>
      </c>
      <c r="H2856" t="s">
        <v>7760</v>
      </c>
      <c r="I2856" t="s">
        <v>89</v>
      </c>
      <c r="J2856" t="s">
        <v>7761</v>
      </c>
      <c r="K2856" t="s">
        <v>7763</v>
      </c>
      <c r="L2856" s="1">
        <v>46069</v>
      </c>
      <c r="M2856" t="s">
        <v>930</v>
      </c>
      <c r="N2856" t="s">
        <v>46</v>
      </c>
      <c r="O2856" t="s">
        <v>0</v>
      </c>
      <c r="P2856" t="s">
        <v>1011</v>
      </c>
      <c r="Q2856" t="s">
        <v>1012</v>
      </c>
      <c r="R2856" s="2">
        <v>1498.71</v>
      </c>
      <c r="S2856" s="37">
        <f>Tabla1[[#This Row],[Valor total]]/'T.C.'!$B$2</f>
        <v>434.40869565217389</v>
      </c>
      <c r="T2856" t="s">
        <v>2</v>
      </c>
      <c r="U2856" t="s">
        <v>3</v>
      </c>
    </row>
    <row r="2857" spans="1:21" x14ac:dyDescent="0.25">
      <c r="A2857" t="s">
        <v>1498</v>
      </c>
      <c r="B2857" t="str">
        <f>LEFT(Tabla1[[#This Row],[Organización compras]],2)</f>
        <v>PE</v>
      </c>
      <c r="C2857" t="s">
        <v>340</v>
      </c>
      <c r="D2857">
        <v>803</v>
      </c>
      <c r="E2857" t="str">
        <f>VLOOKUP(Tabla1[[#This Row],[Grupo de compras]],'Grupo compras'!$A$1:$B$115,2,FALSE)</f>
        <v>PE Ops Out/Strips</v>
      </c>
      <c r="F2857" t="s">
        <v>926</v>
      </c>
      <c r="G2857" t="str">
        <f>LEFT(Tabla1[[#This Row],[Solicitud de pedido]],2)</f>
        <v>14</v>
      </c>
      <c r="H2857" t="s">
        <v>7760</v>
      </c>
      <c r="I2857" t="s">
        <v>99</v>
      </c>
      <c r="J2857" t="s">
        <v>7761</v>
      </c>
      <c r="K2857" t="s">
        <v>7764</v>
      </c>
      <c r="L2857" s="1">
        <v>46069</v>
      </c>
      <c r="M2857" t="s">
        <v>930</v>
      </c>
      <c r="N2857" t="s">
        <v>46</v>
      </c>
      <c r="O2857" t="s">
        <v>0</v>
      </c>
      <c r="P2857" t="s">
        <v>1011</v>
      </c>
      <c r="Q2857" t="s">
        <v>1012</v>
      </c>
      <c r="R2857" s="2">
        <v>1498.71</v>
      </c>
      <c r="S2857" s="37">
        <f>Tabla1[[#This Row],[Valor total]]/'T.C.'!$B$2</f>
        <v>434.40869565217389</v>
      </c>
      <c r="T2857" t="s">
        <v>2</v>
      </c>
      <c r="U2857" t="s">
        <v>3</v>
      </c>
    </row>
    <row r="2858" spans="1:21" x14ac:dyDescent="0.25">
      <c r="A2858" t="s">
        <v>1498</v>
      </c>
      <c r="B2858" t="str">
        <f>LEFT(Tabla1[[#This Row],[Organización compras]],2)</f>
        <v>PE</v>
      </c>
      <c r="C2858" t="s">
        <v>340</v>
      </c>
      <c r="D2858">
        <v>803</v>
      </c>
      <c r="E2858" t="str">
        <f>VLOOKUP(Tabla1[[#This Row],[Grupo de compras]],'Grupo compras'!$A$1:$B$115,2,FALSE)</f>
        <v>PE Ops Out/Strips</v>
      </c>
      <c r="F2858" t="s">
        <v>926</v>
      </c>
      <c r="G2858" t="str">
        <f>LEFT(Tabla1[[#This Row],[Solicitud de pedido]],2)</f>
        <v>14</v>
      </c>
      <c r="H2858" t="s">
        <v>7760</v>
      </c>
      <c r="I2858" t="s">
        <v>100</v>
      </c>
      <c r="J2858" t="s">
        <v>7761</v>
      </c>
      <c r="K2858" t="s">
        <v>7765</v>
      </c>
      <c r="L2858" s="1">
        <v>46069</v>
      </c>
      <c r="M2858" t="s">
        <v>930</v>
      </c>
      <c r="N2858" t="s">
        <v>46</v>
      </c>
      <c r="O2858" t="s">
        <v>0</v>
      </c>
      <c r="P2858" t="s">
        <v>1011</v>
      </c>
      <c r="Q2858" t="s">
        <v>1012</v>
      </c>
      <c r="R2858" s="2">
        <v>1498.71</v>
      </c>
      <c r="S2858" s="37">
        <f>Tabla1[[#This Row],[Valor total]]/'T.C.'!$B$2</f>
        <v>434.40869565217389</v>
      </c>
      <c r="T2858" t="s">
        <v>2</v>
      </c>
      <c r="U2858" t="s">
        <v>3</v>
      </c>
    </row>
    <row r="2859" spans="1:21" x14ac:dyDescent="0.25">
      <c r="A2859" t="s">
        <v>1498</v>
      </c>
      <c r="B2859" t="str">
        <f>LEFT(Tabla1[[#This Row],[Organización compras]],2)</f>
        <v>PE</v>
      </c>
      <c r="C2859" t="s">
        <v>340</v>
      </c>
      <c r="D2859">
        <v>803</v>
      </c>
      <c r="E2859" t="str">
        <f>VLOOKUP(Tabla1[[#This Row],[Grupo de compras]],'Grupo compras'!$A$1:$B$115,2,FALSE)</f>
        <v>PE Ops Out/Strips</v>
      </c>
      <c r="F2859" t="s">
        <v>926</v>
      </c>
      <c r="G2859" t="str">
        <f>LEFT(Tabla1[[#This Row],[Solicitud de pedido]],2)</f>
        <v>14</v>
      </c>
      <c r="H2859" t="s">
        <v>7760</v>
      </c>
      <c r="I2859" t="s">
        <v>101</v>
      </c>
      <c r="J2859" t="s">
        <v>7761</v>
      </c>
      <c r="K2859" t="s">
        <v>7766</v>
      </c>
      <c r="L2859" s="1">
        <v>46069</v>
      </c>
      <c r="M2859" t="s">
        <v>930</v>
      </c>
      <c r="N2859" t="s">
        <v>46</v>
      </c>
      <c r="O2859" t="s">
        <v>0</v>
      </c>
      <c r="P2859" t="s">
        <v>1011</v>
      </c>
      <c r="Q2859" t="s">
        <v>1012</v>
      </c>
      <c r="R2859" s="2">
        <v>1498.71</v>
      </c>
      <c r="S2859" s="37">
        <f>Tabla1[[#This Row],[Valor total]]/'T.C.'!$B$2</f>
        <v>434.40869565217389</v>
      </c>
      <c r="T2859" t="s">
        <v>2</v>
      </c>
      <c r="U2859" t="s">
        <v>3</v>
      </c>
    </row>
    <row r="2860" spans="1:21" x14ac:dyDescent="0.25">
      <c r="A2860" t="s">
        <v>1498</v>
      </c>
      <c r="B2860" t="str">
        <f>LEFT(Tabla1[[#This Row],[Organización compras]],2)</f>
        <v>PE</v>
      </c>
      <c r="C2860" t="s">
        <v>340</v>
      </c>
      <c r="D2860">
        <v>803</v>
      </c>
      <c r="E2860" t="str">
        <f>VLOOKUP(Tabla1[[#This Row],[Grupo de compras]],'Grupo compras'!$A$1:$B$115,2,FALSE)</f>
        <v>PE Ops Out/Strips</v>
      </c>
      <c r="F2860" t="s">
        <v>926</v>
      </c>
      <c r="G2860" t="str">
        <f>LEFT(Tabla1[[#This Row],[Solicitud de pedido]],2)</f>
        <v>14</v>
      </c>
      <c r="H2860" t="s">
        <v>7760</v>
      </c>
      <c r="I2860" t="s">
        <v>102</v>
      </c>
      <c r="J2860" t="s">
        <v>7761</v>
      </c>
      <c r="K2860" t="s">
        <v>7767</v>
      </c>
      <c r="L2860" s="1">
        <v>46069</v>
      </c>
      <c r="M2860" t="s">
        <v>930</v>
      </c>
      <c r="N2860" t="s">
        <v>46</v>
      </c>
      <c r="O2860" t="s">
        <v>0</v>
      </c>
      <c r="P2860" t="s">
        <v>1011</v>
      </c>
      <c r="Q2860" t="s">
        <v>1012</v>
      </c>
      <c r="R2860" s="2">
        <v>1498.71</v>
      </c>
      <c r="S2860" s="37">
        <f>Tabla1[[#This Row],[Valor total]]/'T.C.'!$B$2</f>
        <v>434.40869565217389</v>
      </c>
      <c r="T2860" t="s">
        <v>2</v>
      </c>
      <c r="U2860" t="s">
        <v>3</v>
      </c>
    </row>
    <row r="2861" spans="1:21" x14ac:dyDescent="0.25">
      <c r="A2861" t="s">
        <v>1498</v>
      </c>
      <c r="B2861" t="str">
        <f>LEFT(Tabla1[[#This Row],[Organización compras]],2)</f>
        <v>PE</v>
      </c>
      <c r="C2861" t="s">
        <v>340</v>
      </c>
      <c r="D2861">
        <v>803</v>
      </c>
      <c r="E2861" t="str">
        <f>VLOOKUP(Tabla1[[#This Row],[Grupo de compras]],'Grupo compras'!$A$1:$B$115,2,FALSE)</f>
        <v>PE Ops Out/Strips</v>
      </c>
      <c r="F2861" t="s">
        <v>926</v>
      </c>
      <c r="G2861" t="str">
        <f>LEFT(Tabla1[[#This Row],[Solicitud de pedido]],2)</f>
        <v>14</v>
      </c>
      <c r="H2861" t="s">
        <v>7760</v>
      </c>
      <c r="I2861" t="s">
        <v>103</v>
      </c>
      <c r="J2861" t="s">
        <v>7761</v>
      </c>
      <c r="K2861" t="s">
        <v>7768</v>
      </c>
      <c r="L2861" s="1">
        <v>46069</v>
      </c>
      <c r="M2861" t="s">
        <v>930</v>
      </c>
      <c r="N2861" t="s">
        <v>46</v>
      </c>
      <c r="O2861" t="s">
        <v>0</v>
      </c>
      <c r="P2861" t="s">
        <v>1011</v>
      </c>
      <c r="Q2861" t="s">
        <v>1012</v>
      </c>
      <c r="R2861" s="2">
        <v>1498.71</v>
      </c>
      <c r="S2861" s="37">
        <f>Tabla1[[#This Row],[Valor total]]/'T.C.'!$B$2</f>
        <v>434.40869565217389</v>
      </c>
      <c r="T2861" t="s">
        <v>2</v>
      </c>
      <c r="U2861" t="s">
        <v>3</v>
      </c>
    </row>
    <row r="2862" spans="1:21" x14ac:dyDescent="0.25">
      <c r="A2862" t="s">
        <v>1498</v>
      </c>
      <c r="B2862" t="str">
        <f>LEFT(Tabla1[[#This Row],[Organización compras]],2)</f>
        <v>PE</v>
      </c>
      <c r="C2862" t="s">
        <v>340</v>
      </c>
      <c r="D2862">
        <v>803</v>
      </c>
      <c r="E2862" t="str">
        <f>VLOOKUP(Tabla1[[#This Row],[Grupo de compras]],'Grupo compras'!$A$1:$B$115,2,FALSE)</f>
        <v>PE Ops Out/Strips</v>
      </c>
      <c r="F2862" t="s">
        <v>926</v>
      </c>
      <c r="G2862" t="str">
        <f>LEFT(Tabla1[[#This Row],[Solicitud de pedido]],2)</f>
        <v>14</v>
      </c>
      <c r="H2862" t="s">
        <v>7760</v>
      </c>
      <c r="I2862" t="s">
        <v>104</v>
      </c>
      <c r="J2862" t="s">
        <v>7761</v>
      </c>
      <c r="K2862" t="s">
        <v>7769</v>
      </c>
      <c r="L2862" s="1">
        <v>46069</v>
      </c>
      <c r="M2862" t="s">
        <v>930</v>
      </c>
      <c r="N2862" t="s">
        <v>46</v>
      </c>
      <c r="O2862" t="s">
        <v>0</v>
      </c>
      <c r="P2862" t="s">
        <v>1011</v>
      </c>
      <c r="Q2862" t="s">
        <v>1012</v>
      </c>
      <c r="R2862" s="2">
        <v>1498.71</v>
      </c>
      <c r="S2862" s="37">
        <f>Tabla1[[#This Row],[Valor total]]/'T.C.'!$B$2</f>
        <v>434.40869565217389</v>
      </c>
      <c r="T2862" t="s">
        <v>2</v>
      </c>
      <c r="U2862" t="s">
        <v>3</v>
      </c>
    </row>
    <row r="2863" spans="1:21" x14ac:dyDescent="0.25">
      <c r="A2863" t="s">
        <v>1498</v>
      </c>
      <c r="B2863" t="str">
        <f>LEFT(Tabla1[[#This Row],[Organización compras]],2)</f>
        <v>PE</v>
      </c>
      <c r="C2863" t="s">
        <v>340</v>
      </c>
      <c r="D2863">
        <v>803</v>
      </c>
      <c r="E2863" t="str">
        <f>VLOOKUP(Tabla1[[#This Row],[Grupo de compras]],'Grupo compras'!$A$1:$B$115,2,FALSE)</f>
        <v>PE Ops Out/Strips</v>
      </c>
      <c r="F2863" t="s">
        <v>926</v>
      </c>
      <c r="G2863" t="str">
        <f>LEFT(Tabla1[[#This Row],[Solicitud de pedido]],2)</f>
        <v>14</v>
      </c>
      <c r="H2863" t="s">
        <v>7760</v>
      </c>
      <c r="I2863" t="s">
        <v>105</v>
      </c>
      <c r="J2863" t="s">
        <v>7761</v>
      </c>
      <c r="K2863" t="s">
        <v>7770</v>
      </c>
      <c r="L2863" s="1">
        <v>46069</v>
      </c>
      <c r="M2863" t="s">
        <v>930</v>
      </c>
      <c r="N2863" t="s">
        <v>46</v>
      </c>
      <c r="O2863" t="s">
        <v>0</v>
      </c>
      <c r="P2863" t="s">
        <v>1011</v>
      </c>
      <c r="Q2863" t="s">
        <v>1012</v>
      </c>
      <c r="R2863" s="2">
        <v>1498.71</v>
      </c>
      <c r="S2863" s="37">
        <f>Tabla1[[#This Row],[Valor total]]/'T.C.'!$B$2</f>
        <v>434.40869565217389</v>
      </c>
      <c r="T2863" t="s">
        <v>2</v>
      </c>
      <c r="U2863" t="s">
        <v>3</v>
      </c>
    </row>
    <row r="2864" spans="1:21" x14ac:dyDescent="0.25">
      <c r="A2864" t="s">
        <v>1498</v>
      </c>
      <c r="B2864" t="str">
        <f>LEFT(Tabla1[[#This Row],[Organización compras]],2)</f>
        <v>PE</v>
      </c>
      <c r="C2864" t="s">
        <v>340</v>
      </c>
      <c r="D2864">
        <v>803</v>
      </c>
      <c r="E2864" t="str">
        <f>VLOOKUP(Tabla1[[#This Row],[Grupo de compras]],'Grupo compras'!$A$1:$B$115,2,FALSE)</f>
        <v>PE Ops Out/Strips</v>
      </c>
      <c r="F2864" t="s">
        <v>926</v>
      </c>
      <c r="G2864" t="str">
        <f>LEFT(Tabla1[[#This Row],[Solicitud de pedido]],2)</f>
        <v>14</v>
      </c>
      <c r="H2864" t="s">
        <v>7760</v>
      </c>
      <c r="I2864" t="s">
        <v>106</v>
      </c>
      <c r="J2864" t="s">
        <v>7761</v>
      </c>
      <c r="K2864" t="s">
        <v>7771</v>
      </c>
      <c r="L2864" s="1">
        <v>46069</v>
      </c>
      <c r="M2864" t="s">
        <v>930</v>
      </c>
      <c r="N2864" t="s">
        <v>46</v>
      </c>
      <c r="O2864" t="s">
        <v>0</v>
      </c>
      <c r="P2864" t="s">
        <v>1011</v>
      </c>
      <c r="Q2864" t="s">
        <v>1012</v>
      </c>
      <c r="R2864" s="2">
        <v>1498.71</v>
      </c>
      <c r="S2864" s="37">
        <f>Tabla1[[#This Row],[Valor total]]/'T.C.'!$B$2</f>
        <v>434.40869565217389</v>
      </c>
      <c r="T2864" t="s">
        <v>2</v>
      </c>
      <c r="U2864" t="s">
        <v>3</v>
      </c>
    </row>
    <row r="2865" spans="1:21" x14ac:dyDescent="0.25">
      <c r="A2865" t="s">
        <v>1498</v>
      </c>
      <c r="B2865" t="str">
        <f>LEFT(Tabla1[[#This Row],[Organización compras]],2)</f>
        <v>PE</v>
      </c>
      <c r="C2865" t="s">
        <v>340</v>
      </c>
      <c r="D2865">
        <v>803</v>
      </c>
      <c r="E2865" t="str">
        <f>VLOOKUP(Tabla1[[#This Row],[Grupo de compras]],'Grupo compras'!$A$1:$B$115,2,FALSE)</f>
        <v>PE Ops Out/Strips</v>
      </c>
      <c r="F2865" t="s">
        <v>926</v>
      </c>
      <c r="G2865" t="str">
        <f>LEFT(Tabla1[[#This Row],[Solicitud de pedido]],2)</f>
        <v>14</v>
      </c>
      <c r="H2865" t="s">
        <v>7760</v>
      </c>
      <c r="I2865" t="s">
        <v>107</v>
      </c>
      <c r="J2865" t="s">
        <v>7761</v>
      </c>
      <c r="K2865" t="s">
        <v>7772</v>
      </c>
      <c r="L2865" s="1">
        <v>46069</v>
      </c>
      <c r="M2865" t="s">
        <v>930</v>
      </c>
      <c r="N2865" t="s">
        <v>46</v>
      </c>
      <c r="O2865" t="s">
        <v>0</v>
      </c>
      <c r="P2865" t="s">
        <v>1011</v>
      </c>
      <c r="Q2865" t="s">
        <v>1012</v>
      </c>
      <c r="R2865" s="2">
        <v>1498.71</v>
      </c>
      <c r="S2865" s="37">
        <f>Tabla1[[#This Row],[Valor total]]/'T.C.'!$B$2</f>
        <v>434.40869565217389</v>
      </c>
      <c r="T2865" t="s">
        <v>2</v>
      </c>
      <c r="U2865" t="s">
        <v>3</v>
      </c>
    </row>
    <row r="2866" spans="1:21" x14ac:dyDescent="0.25">
      <c r="A2866" t="s">
        <v>1498</v>
      </c>
      <c r="B2866" t="str">
        <f>LEFT(Tabla1[[#This Row],[Organización compras]],2)</f>
        <v>PE</v>
      </c>
      <c r="C2866" t="s">
        <v>340</v>
      </c>
      <c r="D2866">
        <v>803</v>
      </c>
      <c r="E2866" t="str">
        <f>VLOOKUP(Tabla1[[#This Row],[Grupo de compras]],'Grupo compras'!$A$1:$B$115,2,FALSE)</f>
        <v>PE Ops Out/Strips</v>
      </c>
      <c r="F2866" t="s">
        <v>926</v>
      </c>
      <c r="G2866" t="str">
        <f>LEFT(Tabla1[[#This Row],[Solicitud de pedido]],2)</f>
        <v>14</v>
      </c>
      <c r="H2866" t="s">
        <v>7760</v>
      </c>
      <c r="I2866" t="s">
        <v>1502</v>
      </c>
      <c r="J2866" t="s">
        <v>7761</v>
      </c>
      <c r="K2866" t="s">
        <v>7773</v>
      </c>
      <c r="L2866" s="1">
        <v>46069</v>
      </c>
      <c r="M2866" t="s">
        <v>930</v>
      </c>
      <c r="N2866" t="s">
        <v>46</v>
      </c>
      <c r="O2866" t="s">
        <v>0</v>
      </c>
      <c r="P2866" t="s">
        <v>1011</v>
      </c>
      <c r="Q2866" t="s">
        <v>1012</v>
      </c>
      <c r="R2866" s="2">
        <v>1498.71</v>
      </c>
      <c r="S2866" s="37">
        <f>Tabla1[[#This Row],[Valor total]]/'T.C.'!$B$2</f>
        <v>434.40869565217389</v>
      </c>
      <c r="T2866" t="s">
        <v>2</v>
      </c>
      <c r="U2866" t="s">
        <v>3</v>
      </c>
    </row>
    <row r="2867" spans="1:21" x14ac:dyDescent="0.25">
      <c r="A2867" t="s">
        <v>2453</v>
      </c>
      <c r="B2867" t="str">
        <f>LEFT(Tabla1[[#This Row],[Organización compras]],2)</f>
        <v>PE</v>
      </c>
      <c r="C2867" t="s">
        <v>681</v>
      </c>
      <c r="D2867">
        <v>804</v>
      </c>
      <c r="E2867" t="str">
        <f>VLOOKUP(Tabla1[[#This Row],[Grupo de compras]],'Grupo compras'!$A$1:$B$115,2,FALSE)</f>
        <v>PE Marketing Mall</v>
      </c>
      <c r="F2867" t="s">
        <v>2857</v>
      </c>
      <c r="G2867" t="str">
        <f>LEFT(Tabla1[[#This Row],[Solicitud de pedido]],2)</f>
        <v>12</v>
      </c>
      <c r="H2867" t="s">
        <v>7774</v>
      </c>
      <c r="I2867" t="s">
        <v>88</v>
      </c>
      <c r="J2867" t="s">
        <v>7775</v>
      </c>
      <c r="K2867" t="s">
        <v>7776</v>
      </c>
      <c r="L2867" s="1">
        <v>46085</v>
      </c>
      <c r="M2867" t="s">
        <v>400</v>
      </c>
      <c r="N2867" t="s">
        <v>1</v>
      </c>
      <c r="O2867" t="s">
        <v>67</v>
      </c>
      <c r="P2867" t="s">
        <v>7777</v>
      </c>
      <c r="Q2867" t="s">
        <v>7778</v>
      </c>
      <c r="R2867" s="2">
        <v>1496</v>
      </c>
      <c r="S2867" s="37">
        <f>Tabla1[[#This Row],[Valor total]]/'T.C.'!$B$2</f>
        <v>433.62318840579707</v>
      </c>
      <c r="T2867" t="s">
        <v>2</v>
      </c>
      <c r="U2867" t="s">
        <v>3</v>
      </c>
    </row>
    <row r="2868" spans="1:21" x14ac:dyDescent="0.25">
      <c r="A2868" t="s">
        <v>1498</v>
      </c>
      <c r="B2868" t="str">
        <f>LEFT(Tabla1[[#This Row],[Organización compras]],2)</f>
        <v>PE</v>
      </c>
      <c r="C2868" t="s">
        <v>340</v>
      </c>
      <c r="D2868">
        <v>803</v>
      </c>
      <c r="E2868" t="str">
        <f>VLOOKUP(Tabla1[[#This Row],[Grupo de compras]],'Grupo compras'!$A$1:$B$115,2,FALSE)</f>
        <v>PE Ops Out/Strips</v>
      </c>
      <c r="F2868" t="s">
        <v>926</v>
      </c>
      <c r="G2868" t="str">
        <f>LEFT(Tabla1[[#This Row],[Solicitud de pedido]],2)</f>
        <v>12</v>
      </c>
      <c r="H2868" t="s">
        <v>7779</v>
      </c>
      <c r="I2868" t="s">
        <v>88</v>
      </c>
      <c r="J2868" t="s">
        <v>7780</v>
      </c>
      <c r="K2868" t="s">
        <v>7781</v>
      </c>
      <c r="L2868" s="1">
        <v>46077</v>
      </c>
      <c r="M2868" t="s">
        <v>930</v>
      </c>
      <c r="N2868" t="s">
        <v>1</v>
      </c>
      <c r="O2868" t="s">
        <v>0</v>
      </c>
      <c r="P2868" t="s">
        <v>825</v>
      </c>
      <c r="Q2868" t="s">
        <v>826</v>
      </c>
      <c r="R2868" s="2">
        <v>1495</v>
      </c>
      <c r="S2868" s="37">
        <f>Tabla1[[#This Row],[Valor total]]/'T.C.'!$B$2</f>
        <v>433.33333333333331</v>
      </c>
      <c r="T2868" t="s">
        <v>2</v>
      </c>
      <c r="U2868" t="s">
        <v>3</v>
      </c>
    </row>
    <row r="2869" spans="1:21" x14ac:dyDescent="0.25">
      <c r="A2869" t="s">
        <v>38</v>
      </c>
      <c r="B2869" t="str">
        <f>LEFT(Tabla1[[#This Row],[Organización compras]],2)</f>
        <v>CL</v>
      </c>
      <c r="C2869" t="s">
        <v>339</v>
      </c>
      <c r="D2869">
        <v>604</v>
      </c>
      <c r="E2869" t="str">
        <f>VLOOKUP(Tabla1[[#This Row],[Grupo de compras]],'Grupo compras'!$A$1:$B$115,2,FALSE)</f>
        <v>CL Marketing Mall</v>
      </c>
      <c r="F2869" t="s">
        <v>3765</v>
      </c>
      <c r="G2869" t="str">
        <f>LEFT(Tabla1[[#This Row],[Solicitud de pedido]],2)</f>
        <v>12</v>
      </c>
      <c r="H2869" t="s">
        <v>7782</v>
      </c>
      <c r="I2869" t="s">
        <v>88</v>
      </c>
      <c r="J2869" t="s">
        <v>7783</v>
      </c>
      <c r="K2869" t="s">
        <v>7784</v>
      </c>
      <c r="L2869" s="1">
        <v>46043</v>
      </c>
      <c r="M2869" t="s">
        <v>1054</v>
      </c>
      <c r="N2869" t="s">
        <v>1</v>
      </c>
      <c r="O2869" t="s">
        <v>0</v>
      </c>
      <c r="P2869" t="s">
        <v>7785</v>
      </c>
      <c r="Q2869" t="s">
        <v>7786</v>
      </c>
      <c r="R2869" s="2">
        <v>401180</v>
      </c>
      <c r="S2869" s="37">
        <f>Tabla1[[#This Row],[Valor total]]/'T.C.'!$B$3</f>
        <v>433.2724936010282</v>
      </c>
      <c r="T2869" t="s">
        <v>6</v>
      </c>
      <c r="U2869" t="s">
        <v>3</v>
      </c>
    </row>
    <row r="2870" spans="1:21" x14ac:dyDescent="0.25">
      <c r="A2870" t="s">
        <v>7</v>
      </c>
      <c r="B2870" t="str">
        <f>LEFT(Tabla1[[#This Row],[Organización compras]],2)</f>
        <v>CL</v>
      </c>
      <c r="C2870" t="s">
        <v>339</v>
      </c>
      <c r="D2870">
        <v>914</v>
      </c>
      <c r="E2870" t="str">
        <f>VLOOKUP(Tabla1[[#This Row],[Grupo de compras]],'Grupo compras'!$A$1:$B$115,2,FALSE)</f>
        <v>Corp Explo. TI</v>
      </c>
      <c r="F2870" t="s">
        <v>8</v>
      </c>
      <c r="G2870" t="str">
        <f>LEFT(Tabla1[[#This Row],[Solicitud de pedido]],2)</f>
        <v>12</v>
      </c>
      <c r="H2870" t="s">
        <v>7787</v>
      </c>
      <c r="I2870" t="s">
        <v>88</v>
      </c>
      <c r="J2870" t="s">
        <v>7788</v>
      </c>
      <c r="K2870" t="s">
        <v>7789</v>
      </c>
      <c r="L2870" s="1">
        <v>46070</v>
      </c>
      <c r="M2870" t="s">
        <v>8</v>
      </c>
      <c r="N2870" t="s">
        <v>1</v>
      </c>
      <c r="O2870" t="s">
        <v>5</v>
      </c>
      <c r="P2870" t="s">
        <v>3896</v>
      </c>
      <c r="Q2870" t="s">
        <v>3897</v>
      </c>
      <c r="R2870" s="2">
        <v>400476</v>
      </c>
      <c r="S2870" s="37">
        <f>Tabla1[[#This Row],[Valor total]]/'T.C.'!$B$3</f>
        <v>432.51217694642145</v>
      </c>
      <c r="T2870" t="s">
        <v>6</v>
      </c>
      <c r="U2870" t="s">
        <v>3</v>
      </c>
    </row>
    <row r="2871" spans="1:21" x14ac:dyDescent="0.25">
      <c r="A2871" t="s">
        <v>2101</v>
      </c>
      <c r="B2871" t="str">
        <f>LEFT(Tabla1[[#This Row],[Organización compras]],2)</f>
        <v>PE</v>
      </c>
      <c r="C2871" t="s">
        <v>681</v>
      </c>
      <c r="D2871">
        <v>802</v>
      </c>
      <c r="E2871" t="str">
        <f>VLOOKUP(Tabla1[[#This Row],[Grupo de compras]],'Grupo compras'!$A$1:$B$115,2,FALSE)</f>
        <v>PE Ops Mall</v>
      </c>
      <c r="F2871" t="s">
        <v>3151</v>
      </c>
      <c r="G2871" t="str">
        <f>LEFT(Tabla1[[#This Row],[Solicitud de pedido]],2)</f>
        <v>12</v>
      </c>
      <c r="H2871" t="s">
        <v>7790</v>
      </c>
      <c r="I2871" t="s">
        <v>88</v>
      </c>
      <c r="J2871" t="s">
        <v>7791</v>
      </c>
      <c r="K2871" t="s">
        <v>3154</v>
      </c>
      <c r="L2871" s="1">
        <v>46079</v>
      </c>
      <c r="M2871" t="s">
        <v>3155</v>
      </c>
      <c r="N2871" t="s">
        <v>1</v>
      </c>
      <c r="O2871" t="s">
        <v>2759</v>
      </c>
      <c r="P2871" t="s">
        <v>3156</v>
      </c>
      <c r="Q2871" t="s">
        <v>3157</v>
      </c>
      <c r="R2871" s="2">
        <v>1490.84</v>
      </c>
      <c r="S2871" s="37">
        <f>Tabla1[[#This Row],[Valor total]]/'T.C.'!$B$2</f>
        <v>432.12753623188399</v>
      </c>
      <c r="T2871" t="s">
        <v>2</v>
      </c>
      <c r="U2871" t="s">
        <v>3</v>
      </c>
    </row>
    <row r="2872" spans="1:21" x14ac:dyDescent="0.25">
      <c r="A2872" t="s">
        <v>86</v>
      </c>
      <c r="B2872" t="str">
        <f>LEFT(Tabla1[[#This Row],[Organización compras]],2)</f>
        <v>CL</v>
      </c>
      <c r="C2872" t="s">
        <v>339</v>
      </c>
      <c r="D2872">
        <v>602</v>
      </c>
      <c r="E2872" t="str">
        <f>VLOOKUP(Tabla1[[#This Row],[Grupo de compras]],'Grupo compras'!$A$1:$B$115,2,FALSE)</f>
        <v>CL Ops Mall</v>
      </c>
      <c r="F2872" t="s">
        <v>220</v>
      </c>
      <c r="G2872" t="str">
        <f>LEFT(Tabla1[[#This Row],[Solicitud de pedido]],2)</f>
        <v>12</v>
      </c>
      <c r="H2872" t="s">
        <v>7792</v>
      </c>
      <c r="I2872" t="s">
        <v>88</v>
      </c>
      <c r="J2872" t="s">
        <v>7793</v>
      </c>
      <c r="K2872" t="s">
        <v>7794</v>
      </c>
      <c r="L2872" s="1">
        <v>46062</v>
      </c>
      <c r="M2872" t="s">
        <v>220</v>
      </c>
      <c r="N2872" t="s">
        <v>1</v>
      </c>
      <c r="O2872" t="s">
        <v>0</v>
      </c>
      <c r="P2872" t="s">
        <v>7795</v>
      </c>
      <c r="Q2872" t="s">
        <v>7796</v>
      </c>
      <c r="R2872" s="2">
        <v>400000</v>
      </c>
      <c r="S2872" s="37">
        <f>Tabla1[[#This Row],[Valor total]]/'T.C.'!$B$3</f>
        <v>431.9980992083635</v>
      </c>
      <c r="T2872" t="s">
        <v>6</v>
      </c>
      <c r="U2872" t="s">
        <v>3</v>
      </c>
    </row>
    <row r="2873" spans="1:21" x14ac:dyDescent="0.25">
      <c r="A2873" t="s">
        <v>24</v>
      </c>
      <c r="B2873" t="str">
        <f>LEFT(Tabla1[[#This Row],[Organización compras]],2)</f>
        <v>CL</v>
      </c>
      <c r="C2873" t="s">
        <v>339</v>
      </c>
      <c r="D2873">
        <v>602</v>
      </c>
      <c r="E2873" t="str">
        <f>VLOOKUP(Tabla1[[#This Row],[Grupo de compras]],'Grupo compras'!$A$1:$B$115,2,FALSE)</f>
        <v>CL Ops Mall</v>
      </c>
      <c r="F2873" t="s">
        <v>724</v>
      </c>
      <c r="G2873" t="str">
        <f>LEFT(Tabla1[[#This Row],[Solicitud de pedido]],2)</f>
        <v>12</v>
      </c>
      <c r="H2873" t="s">
        <v>7797</v>
      </c>
      <c r="I2873" t="s">
        <v>88</v>
      </c>
      <c r="J2873" t="s">
        <v>7798</v>
      </c>
      <c r="K2873" t="s">
        <v>7799</v>
      </c>
      <c r="L2873" s="1">
        <v>46087</v>
      </c>
      <c r="M2873" t="s">
        <v>728</v>
      </c>
      <c r="N2873" t="s">
        <v>1</v>
      </c>
      <c r="O2873" t="s">
        <v>0</v>
      </c>
      <c r="P2873" t="s">
        <v>3585</v>
      </c>
      <c r="Q2873" t="s">
        <v>3586</v>
      </c>
      <c r="R2873" s="2">
        <v>400000</v>
      </c>
      <c r="S2873" s="37">
        <f>Tabla1[[#This Row],[Valor total]]/'T.C.'!$B$3</f>
        <v>431.9980992083635</v>
      </c>
      <c r="T2873" t="s">
        <v>6</v>
      </c>
      <c r="U2873" t="s">
        <v>3</v>
      </c>
    </row>
    <row r="2874" spans="1:21" x14ac:dyDescent="0.25">
      <c r="A2874" t="s">
        <v>4</v>
      </c>
      <c r="B2874" t="str">
        <f>LEFT(Tabla1[[#This Row],[Organización compras]],2)</f>
        <v>CL</v>
      </c>
      <c r="C2874" t="s">
        <v>339</v>
      </c>
      <c r="D2874">
        <v>602</v>
      </c>
      <c r="E2874" t="str">
        <f>VLOOKUP(Tabla1[[#This Row],[Grupo de compras]],'Grupo compras'!$A$1:$B$115,2,FALSE)</f>
        <v>CL Ops Mall</v>
      </c>
      <c r="F2874" t="s">
        <v>2185</v>
      </c>
      <c r="H2874" t="s">
        <v>12613</v>
      </c>
      <c r="I2874" t="s">
        <v>88</v>
      </c>
      <c r="J2874" t="s">
        <v>12614</v>
      </c>
      <c r="K2874" t="s">
        <v>12615</v>
      </c>
      <c r="L2874" s="1">
        <v>46098</v>
      </c>
      <c r="M2874" t="s">
        <v>794</v>
      </c>
      <c r="N2874" t="s">
        <v>1</v>
      </c>
      <c r="O2874" t="s">
        <v>0</v>
      </c>
      <c r="P2874" t="s">
        <v>12616</v>
      </c>
      <c r="Q2874" t="s">
        <v>12617</v>
      </c>
      <c r="R2874" s="2">
        <v>400000</v>
      </c>
      <c r="S2874" s="37">
        <f>Tabla1[[#This Row],[Valor total]]/'T.C.'!$B$3</f>
        <v>431.9980992083635</v>
      </c>
      <c r="T2874" t="s">
        <v>6</v>
      </c>
      <c r="U2874" t="s">
        <v>3</v>
      </c>
    </row>
    <row r="2875" spans="1:21" x14ac:dyDescent="0.25">
      <c r="A2875" t="s">
        <v>7</v>
      </c>
      <c r="B2875" t="str">
        <f>LEFT(Tabla1[[#This Row],[Organización compras]],2)</f>
        <v>CL</v>
      </c>
      <c r="C2875" t="s">
        <v>339</v>
      </c>
      <c r="D2875">
        <v>602</v>
      </c>
      <c r="E2875" t="str">
        <f>VLOOKUP(Tabla1[[#This Row],[Grupo de compras]],'Grupo compras'!$A$1:$B$115,2,FALSE)</f>
        <v>CL Ops Mall</v>
      </c>
      <c r="F2875" t="s">
        <v>869</v>
      </c>
      <c r="G2875" t="str">
        <f>LEFT(Tabla1[[#This Row],[Solicitud de pedido]],2)</f>
        <v>12</v>
      </c>
      <c r="H2875" t="s">
        <v>7800</v>
      </c>
      <c r="I2875" t="s">
        <v>88</v>
      </c>
      <c r="J2875" t="s">
        <v>7801</v>
      </c>
      <c r="K2875" t="s">
        <v>7802</v>
      </c>
      <c r="L2875" s="1">
        <v>46069</v>
      </c>
      <c r="M2875" t="s">
        <v>113</v>
      </c>
      <c r="N2875" t="s">
        <v>1</v>
      </c>
      <c r="O2875" t="s">
        <v>0</v>
      </c>
      <c r="P2875" t="s">
        <v>2366</v>
      </c>
      <c r="Q2875" t="s">
        <v>2367</v>
      </c>
      <c r="R2875" s="2">
        <v>399600</v>
      </c>
      <c r="S2875" s="37">
        <f>Tabla1[[#This Row],[Valor total]]/'T.C.'!$B$3</f>
        <v>431.56610110915517</v>
      </c>
      <c r="T2875" t="s">
        <v>6</v>
      </c>
      <c r="U2875" t="s">
        <v>3</v>
      </c>
    </row>
    <row r="2876" spans="1:21" x14ac:dyDescent="0.25">
      <c r="A2876" t="s">
        <v>63</v>
      </c>
      <c r="B2876" t="str">
        <f>LEFT(Tabla1[[#This Row],[Organización compras]],2)</f>
        <v>CO</v>
      </c>
      <c r="C2876" t="s">
        <v>338</v>
      </c>
      <c r="D2876">
        <v>704</v>
      </c>
      <c r="E2876" t="str">
        <f>VLOOKUP(Tabla1[[#This Row],[Grupo de compras]],'Grupo compras'!$A$1:$B$115,2,FALSE)</f>
        <v>CO Mktg Mall</v>
      </c>
      <c r="F2876" t="s">
        <v>2725</v>
      </c>
      <c r="H2876" t="s">
        <v>12597</v>
      </c>
      <c r="I2876" t="s">
        <v>88</v>
      </c>
      <c r="J2876" t="s">
        <v>12598</v>
      </c>
      <c r="K2876" t="s">
        <v>12599</v>
      </c>
      <c r="L2876" s="1">
        <v>46099</v>
      </c>
      <c r="M2876" t="s">
        <v>6638</v>
      </c>
      <c r="N2876" t="s">
        <v>1</v>
      </c>
      <c r="O2876" t="s">
        <v>0</v>
      </c>
      <c r="P2876" t="s">
        <v>8763</v>
      </c>
      <c r="Q2876" t="s">
        <v>8764</v>
      </c>
      <c r="R2876" s="2">
        <v>1583000</v>
      </c>
      <c r="S2876" s="37">
        <f>Tabla1[[#This Row],[Valor total]]/'T.C.'!$B$5</f>
        <v>430.39695486677545</v>
      </c>
      <c r="T2876" t="s">
        <v>18</v>
      </c>
      <c r="U2876" t="s">
        <v>3</v>
      </c>
    </row>
    <row r="2877" spans="1:21" x14ac:dyDescent="0.25">
      <c r="A2877" t="s">
        <v>83</v>
      </c>
      <c r="B2877" t="str">
        <f>LEFT(Tabla1[[#This Row],[Organización compras]],2)</f>
        <v>CL</v>
      </c>
      <c r="C2877" t="s">
        <v>339</v>
      </c>
      <c r="D2877">
        <v>602</v>
      </c>
      <c r="E2877" t="str">
        <f>VLOOKUP(Tabla1[[#This Row],[Grupo de compras]],'Grupo compras'!$A$1:$B$115,2,FALSE)</f>
        <v>CL Ops Mall</v>
      </c>
      <c r="F2877" t="s">
        <v>224</v>
      </c>
      <c r="H2877" t="s">
        <v>12025</v>
      </c>
      <c r="I2877" t="s">
        <v>88</v>
      </c>
      <c r="J2877" t="s">
        <v>12026</v>
      </c>
      <c r="K2877" t="s">
        <v>12027</v>
      </c>
      <c r="L2877" s="1">
        <v>46095</v>
      </c>
      <c r="M2877" t="s">
        <v>214</v>
      </c>
      <c r="N2877" t="s">
        <v>1</v>
      </c>
      <c r="O2877" t="s">
        <v>0</v>
      </c>
      <c r="P2877" t="s">
        <v>41</v>
      </c>
      <c r="Q2877" t="s">
        <v>42</v>
      </c>
      <c r="R2877" s="2">
        <v>397975</v>
      </c>
      <c r="S2877" s="37">
        <f>Tabla1[[#This Row],[Valor total]]/'T.C.'!$B$3</f>
        <v>429.81110883112115</v>
      </c>
      <c r="T2877" t="s">
        <v>6</v>
      </c>
      <c r="U2877" t="s">
        <v>3</v>
      </c>
    </row>
    <row r="2878" spans="1:21" x14ac:dyDescent="0.25">
      <c r="A2878" t="s">
        <v>53</v>
      </c>
      <c r="B2878" t="str">
        <f>LEFT(Tabla1[[#This Row],[Organización compras]],2)</f>
        <v>CO</v>
      </c>
      <c r="C2878" t="s">
        <v>338</v>
      </c>
      <c r="D2878">
        <v>702</v>
      </c>
      <c r="E2878" t="str">
        <f>VLOOKUP(Tabla1[[#This Row],[Grupo de compras]],'Grupo compras'!$A$1:$B$115,2,FALSE)</f>
        <v>CO Ops Mall</v>
      </c>
      <c r="F2878" t="s">
        <v>54</v>
      </c>
      <c r="G2878" t="str">
        <f>LEFT(Tabla1[[#This Row],[Solicitud de pedido]],2)</f>
        <v>12</v>
      </c>
      <c r="H2878" t="s">
        <v>7803</v>
      </c>
      <c r="I2878" t="s">
        <v>88</v>
      </c>
      <c r="J2878" t="s">
        <v>7804</v>
      </c>
      <c r="K2878" t="s">
        <v>7805</v>
      </c>
      <c r="L2878" s="1">
        <v>46036</v>
      </c>
      <c r="M2878" t="s">
        <v>55</v>
      </c>
      <c r="N2878" t="s">
        <v>1</v>
      </c>
      <c r="O2878" t="s">
        <v>0</v>
      </c>
      <c r="P2878" t="s">
        <v>1335</v>
      </c>
      <c r="Q2878" t="s">
        <v>1336</v>
      </c>
      <c r="R2878" s="2">
        <v>1580000</v>
      </c>
      <c r="S2878" s="37">
        <f>Tabla1[[#This Row],[Valor total]]/'T.C.'!$B$5</f>
        <v>429.58129418162042</v>
      </c>
      <c r="T2878" t="s">
        <v>18</v>
      </c>
      <c r="U2878" t="s">
        <v>3</v>
      </c>
    </row>
    <row r="2879" spans="1:21" x14ac:dyDescent="0.25">
      <c r="A2879" t="s">
        <v>50</v>
      </c>
      <c r="B2879" t="str">
        <f>LEFT(Tabla1[[#This Row],[Organización compras]],2)</f>
        <v>CL</v>
      </c>
      <c r="C2879" t="s">
        <v>339</v>
      </c>
      <c r="D2879">
        <v>622</v>
      </c>
      <c r="E2879" t="str">
        <f>VLOOKUP(Tabla1[[#This Row],[Grupo de compras]],'Grupo compras'!$A$1:$B$115,2,FALSE)</f>
        <v>CL Arq Mall</v>
      </c>
      <c r="F2879" t="s">
        <v>362</v>
      </c>
      <c r="G2879" t="str">
        <f>LEFT(Tabla1[[#This Row],[Solicitud de pedido]],2)</f>
        <v>12</v>
      </c>
      <c r="H2879" t="s">
        <v>7806</v>
      </c>
      <c r="I2879" t="s">
        <v>88</v>
      </c>
      <c r="J2879" t="s">
        <v>7807</v>
      </c>
      <c r="K2879" t="s">
        <v>7808</v>
      </c>
      <c r="L2879" s="1">
        <v>46037</v>
      </c>
      <c r="M2879" t="s">
        <v>15</v>
      </c>
      <c r="N2879" t="s">
        <v>1</v>
      </c>
      <c r="O2879" t="s">
        <v>0</v>
      </c>
      <c r="P2879" t="s">
        <v>5664</v>
      </c>
      <c r="Q2879" t="s">
        <v>5665</v>
      </c>
      <c r="R2879" s="2">
        <v>10.302</v>
      </c>
      <c r="S2879" s="37">
        <f>Tabla1[[#This Row],[Valor total]]/'T.C.'!$B$4</f>
        <v>429.25</v>
      </c>
      <c r="T2879" t="s">
        <v>11</v>
      </c>
      <c r="U2879" t="s">
        <v>3</v>
      </c>
    </row>
    <row r="2880" spans="1:21" x14ac:dyDescent="0.25">
      <c r="A2880" t="s">
        <v>50</v>
      </c>
      <c r="B2880" t="str">
        <f>LEFT(Tabla1[[#This Row],[Organización compras]],2)</f>
        <v>CL</v>
      </c>
      <c r="C2880" t="s">
        <v>339</v>
      </c>
      <c r="D2880">
        <v>622</v>
      </c>
      <c r="E2880" t="str">
        <f>VLOOKUP(Tabla1[[#This Row],[Grupo de compras]],'Grupo compras'!$A$1:$B$115,2,FALSE)</f>
        <v>CL Arq Mall</v>
      </c>
      <c r="F2880" t="s">
        <v>362</v>
      </c>
      <c r="G2880" t="str">
        <f>LEFT(Tabla1[[#This Row],[Solicitud de pedido]],2)</f>
        <v>12</v>
      </c>
      <c r="H2880" t="s">
        <v>7806</v>
      </c>
      <c r="I2880" t="s">
        <v>89</v>
      </c>
      <c r="J2880" t="s">
        <v>7807</v>
      </c>
      <c r="K2880" t="s">
        <v>7809</v>
      </c>
      <c r="L2880" s="1">
        <v>46037</v>
      </c>
      <c r="M2880" t="s">
        <v>15</v>
      </c>
      <c r="N2880" t="s">
        <v>1</v>
      </c>
      <c r="O2880" t="s">
        <v>0</v>
      </c>
      <c r="P2880" t="s">
        <v>5664</v>
      </c>
      <c r="Q2880" t="s">
        <v>5665</v>
      </c>
      <c r="R2880" s="2">
        <v>10.302</v>
      </c>
      <c r="S2880" s="37">
        <f>Tabla1[[#This Row],[Valor total]]/'T.C.'!$B$4</f>
        <v>429.25</v>
      </c>
      <c r="T2880" t="s">
        <v>11</v>
      </c>
      <c r="U2880" t="s">
        <v>3</v>
      </c>
    </row>
    <row r="2881" spans="1:21" x14ac:dyDescent="0.25">
      <c r="A2881" t="s">
        <v>50</v>
      </c>
      <c r="B2881" t="str">
        <f>LEFT(Tabla1[[#This Row],[Organización compras]],2)</f>
        <v>CL</v>
      </c>
      <c r="C2881" t="s">
        <v>339</v>
      </c>
      <c r="D2881">
        <v>622</v>
      </c>
      <c r="E2881" t="str">
        <f>VLOOKUP(Tabla1[[#This Row],[Grupo de compras]],'Grupo compras'!$A$1:$B$115,2,FALSE)</f>
        <v>CL Arq Mall</v>
      </c>
      <c r="F2881" t="s">
        <v>362</v>
      </c>
      <c r="G2881" t="str">
        <f>LEFT(Tabla1[[#This Row],[Solicitud de pedido]],2)</f>
        <v>12</v>
      </c>
      <c r="H2881" t="s">
        <v>7806</v>
      </c>
      <c r="I2881" t="s">
        <v>99</v>
      </c>
      <c r="J2881" t="s">
        <v>7807</v>
      </c>
      <c r="K2881" t="s">
        <v>7810</v>
      </c>
      <c r="L2881" s="1">
        <v>46037</v>
      </c>
      <c r="M2881" t="s">
        <v>15</v>
      </c>
      <c r="N2881" t="s">
        <v>1</v>
      </c>
      <c r="O2881" t="s">
        <v>0</v>
      </c>
      <c r="P2881" t="s">
        <v>5664</v>
      </c>
      <c r="Q2881" t="s">
        <v>5665</v>
      </c>
      <c r="R2881" s="2">
        <v>10.302</v>
      </c>
      <c r="S2881" s="37">
        <f>Tabla1[[#This Row],[Valor total]]/'T.C.'!$B$4</f>
        <v>429.25</v>
      </c>
      <c r="T2881" t="s">
        <v>11</v>
      </c>
      <c r="U2881" t="s">
        <v>3</v>
      </c>
    </row>
    <row r="2882" spans="1:21" x14ac:dyDescent="0.25">
      <c r="A2882" t="s">
        <v>50</v>
      </c>
      <c r="B2882" t="str">
        <f>LEFT(Tabla1[[#This Row],[Organización compras]],2)</f>
        <v>CL</v>
      </c>
      <c r="C2882" t="s">
        <v>339</v>
      </c>
      <c r="D2882">
        <v>622</v>
      </c>
      <c r="E2882" t="str">
        <f>VLOOKUP(Tabla1[[#This Row],[Grupo de compras]],'Grupo compras'!$A$1:$B$115,2,FALSE)</f>
        <v>CL Arq Mall</v>
      </c>
      <c r="F2882" t="s">
        <v>362</v>
      </c>
      <c r="G2882" t="str">
        <f>LEFT(Tabla1[[#This Row],[Solicitud de pedido]],2)</f>
        <v>12</v>
      </c>
      <c r="H2882" t="s">
        <v>7806</v>
      </c>
      <c r="I2882" t="s">
        <v>100</v>
      </c>
      <c r="J2882" t="s">
        <v>7807</v>
      </c>
      <c r="K2882" t="s">
        <v>7811</v>
      </c>
      <c r="L2882" s="1">
        <v>46037</v>
      </c>
      <c r="M2882" t="s">
        <v>15</v>
      </c>
      <c r="N2882" t="s">
        <v>1</v>
      </c>
      <c r="O2882" t="s">
        <v>0</v>
      </c>
      <c r="P2882" t="s">
        <v>5664</v>
      </c>
      <c r="Q2882" t="s">
        <v>5665</v>
      </c>
      <c r="R2882" s="2">
        <v>10.302</v>
      </c>
      <c r="S2882" s="37">
        <f>Tabla1[[#This Row],[Valor total]]/'T.C.'!$B$4</f>
        <v>429.25</v>
      </c>
      <c r="T2882" t="s">
        <v>11</v>
      </c>
      <c r="U2882" t="s">
        <v>3</v>
      </c>
    </row>
    <row r="2883" spans="1:21" x14ac:dyDescent="0.25">
      <c r="A2883" t="s">
        <v>50</v>
      </c>
      <c r="B2883" t="str">
        <f>LEFT(Tabla1[[#This Row],[Organización compras]],2)</f>
        <v>CL</v>
      </c>
      <c r="C2883" t="s">
        <v>339</v>
      </c>
      <c r="D2883">
        <v>622</v>
      </c>
      <c r="E2883" t="str">
        <f>VLOOKUP(Tabla1[[#This Row],[Grupo de compras]],'Grupo compras'!$A$1:$B$115,2,FALSE)</f>
        <v>CL Arq Mall</v>
      </c>
      <c r="F2883" t="s">
        <v>362</v>
      </c>
      <c r="G2883" t="str">
        <f>LEFT(Tabla1[[#This Row],[Solicitud de pedido]],2)</f>
        <v>12</v>
      </c>
      <c r="H2883" t="s">
        <v>7806</v>
      </c>
      <c r="I2883" t="s">
        <v>101</v>
      </c>
      <c r="J2883" t="s">
        <v>7807</v>
      </c>
      <c r="K2883" t="s">
        <v>7812</v>
      </c>
      <c r="L2883" s="1">
        <v>46037</v>
      </c>
      <c r="M2883" t="s">
        <v>15</v>
      </c>
      <c r="N2883" t="s">
        <v>1</v>
      </c>
      <c r="O2883" t="s">
        <v>0</v>
      </c>
      <c r="P2883" t="s">
        <v>5664</v>
      </c>
      <c r="Q2883" t="s">
        <v>5665</v>
      </c>
      <c r="R2883" s="2">
        <v>10.302</v>
      </c>
      <c r="S2883" s="37">
        <f>Tabla1[[#This Row],[Valor total]]/'T.C.'!$B$4</f>
        <v>429.25</v>
      </c>
      <c r="T2883" t="s">
        <v>11</v>
      </c>
      <c r="U2883" t="s">
        <v>3</v>
      </c>
    </row>
    <row r="2884" spans="1:21" x14ac:dyDescent="0.25">
      <c r="A2884" t="s">
        <v>50</v>
      </c>
      <c r="B2884" t="str">
        <f>LEFT(Tabla1[[#This Row],[Organización compras]],2)</f>
        <v>CL</v>
      </c>
      <c r="C2884" t="s">
        <v>339</v>
      </c>
      <c r="D2884">
        <v>622</v>
      </c>
      <c r="E2884" t="str">
        <f>VLOOKUP(Tabla1[[#This Row],[Grupo de compras]],'Grupo compras'!$A$1:$B$115,2,FALSE)</f>
        <v>CL Arq Mall</v>
      </c>
      <c r="F2884" t="s">
        <v>362</v>
      </c>
      <c r="G2884" t="str">
        <f>LEFT(Tabla1[[#This Row],[Solicitud de pedido]],2)</f>
        <v>12</v>
      </c>
      <c r="H2884" t="s">
        <v>7806</v>
      </c>
      <c r="I2884" t="s">
        <v>102</v>
      </c>
      <c r="J2884" t="s">
        <v>7807</v>
      </c>
      <c r="K2884" t="s">
        <v>7813</v>
      </c>
      <c r="L2884" s="1">
        <v>46037</v>
      </c>
      <c r="M2884" t="s">
        <v>15</v>
      </c>
      <c r="N2884" t="s">
        <v>1</v>
      </c>
      <c r="O2884" t="s">
        <v>0</v>
      </c>
      <c r="P2884" t="s">
        <v>5664</v>
      </c>
      <c r="Q2884" t="s">
        <v>5665</v>
      </c>
      <c r="R2884" s="2">
        <v>10.302</v>
      </c>
      <c r="S2884" s="37">
        <f>Tabla1[[#This Row],[Valor total]]/'T.C.'!$B$4</f>
        <v>429.25</v>
      </c>
      <c r="T2884" t="s">
        <v>11</v>
      </c>
      <c r="U2884" t="s">
        <v>3</v>
      </c>
    </row>
    <row r="2885" spans="1:21" x14ac:dyDescent="0.25">
      <c r="A2885" t="s">
        <v>50</v>
      </c>
      <c r="B2885" t="str">
        <f>LEFT(Tabla1[[#This Row],[Organización compras]],2)</f>
        <v>CL</v>
      </c>
      <c r="C2885" t="s">
        <v>339</v>
      </c>
      <c r="D2885">
        <v>622</v>
      </c>
      <c r="E2885" t="str">
        <f>VLOOKUP(Tabla1[[#This Row],[Grupo de compras]],'Grupo compras'!$A$1:$B$115,2,FALSE)</f>
        <v>CL Arq Mall</v>
      </c>
      <c r="F2885" t="s">
        <v>362</v>
      </c>
      <c r="G2885" t="str">
        <f>LEFT(Tabla1[[#This Row],[Solicitud de pedido]],2)</f>
        <v>12</v>
      </c>
      <c r="H2885" t="s">
        <v>7806</v>
      </c>
      <c r="I2885" t="s">
        <v>103</v>
      </c>
      <c r="J2885" t="s">
        <v>7807</v>
      </c>
      <c r="K2885" t="s">
        <v>7814</v>
      </c>
      <c r="L2885" s="1">
        <v>46037</v>
      </c>
      <c r="M2885" t="s">
        <v>15</v>
      </c>
      <c r="N2885" t="s">
        <v>1</v>
      </c>
      <c r="O2885" t="s">
        <v>0</v>
      </c>
      <c r="P2885" t="s">
        <v>5664</v>
      </c>
      <c r="Q2885" t="s">
        <v>5665</v>
      </c>
      <c r="R2885" s="2">
        <v>10.302</v>
      </c>
      <c r="S2885" s="37">
        <f>Tabla1[[#This Row],[Valor total]]/'T.C.'!$B$4</f>
        <v>429.25</v>
      </c>
      <c r="T2885" t="s">
        <v>11</v>
      </c>
      <c r="U2885" t="s">
        <v>3</v>
      </c>
    </row>
    <row r="2886" spans="1:21" x14ac:dyDescent="0.25">
      <c r="A2886" t="s">
        <v>50</v>
      </c>
      <c r="B2886" t="str">
        <f>LEFT(Tabla1[[#This Row],[Organización compras]],2)</f>
        <v>CL</v>
      </c>
      <c r="C2886" t="s">
        <v>339</v>
      </c>
      <c r="D2886">
        <v>622</v>
      </c>
      <c r="E2886" t="str">
        <f>VLOOKUP(Tabla1[[#This Row],[Grupo de compras]],'Grupo compras'!$A$1:$B$115,2,FALSE)</f>
        <v>CL Arq Mall</v>
      </c>
      <c r="F2886" t="s">
        <v>362</v>
      </c>
      <c r="G2886" t="str">
        <f>LEFT(Tabla1[[#This Row],[Solicitud de pedido]],2)</f>
        <v>12</v>
      </c>
      <c r="H2886" t="s">
        <v>7806</v>
      </c>
      <c r="I2886" t="s">
        <v>104</v>
      </c>
      <c r="J2886" t="s">
        <v>7807</v>
      </c>
      <c r="K2886" t="s">
        <v>7815</v>
      </c>
      <c r="L2886" s="1">
        <v>46037</v>
      </c>
      <c r="M2886" t="s">
        <v>15</v>
      </c>
      <c r="N2886" t="s">
        <v>1</v>
      </c>
      <c r="O2886" t="s">
        <v>0</v>
      </c>
      <c r="P2886" t="s">
        <v>5664</v>
      </c>
      <c r="Q2886" t="s">
        <v>5665</v>
      </c>
      <c r="R2886" s="2">
        <v>10.302</v>
      </c>
      <c r="S2886" s="37">
        <f>Tabla1[[#This Row],[Valor total]]/'T.C.'!$B$4</f>
        <v>429.25</v>
      </c>
      <c r="T2886" t="s">
        <v>11</v>
      </c>
      <c r="U2886" t="s">
        <v>3</v>
      </c>
    </row>
    <row r="2887" spans="1:21" x14ac:dyDescent="0.25">
      <c r="A2887" t="s">
        <v>50</v>
      </c>
      <c r="B2887" t="str">
        <f>LEFT(Tabla1[[#This Row],[Organización compras]],2)</f>
        <v>CL</v>
      </c>
      <c r="C2887" t="s">
        <v>339</v>
      </c>
      <c r="D2887">
        <v>622</v>
      </c>
      <c r="E2887" t="str">
        <f>VLOOKUP(Tabla1[[#This Row],[Grupo de compras]],'Grupo compras'!$A$1:$B$115,2,FALSE)</f>
        <v>CL Arq Mall</v>
      </c>
      <c r="F2887" t="s">
        <v>362</v>
      </c>
      <c r="G2887" t="str">
        <f>LEFT(Tabla1[[#This Row],[Solicitud de pedido]],2)</f>
        <v>12</v>
      </c>
      <c r="H2887" t="s">
        <v>7806</v>
      </c>
      <c r="I2887" t="s">
        <v>105</v>
      </c>
      <c r="J2887" t="s">
        <v>7807</v>
      </c>
      <c r="K2887" t="s">
        <v>7816</v>
      </c>
      <c r="L2887" s="1">
        <v>46037</v>
      </c>
      <c r="M2887" t="s">
        <v>15</v>
      </c>
      <c r="N2887" t="s">
        <v>1</v>
      </c>
      <c r="O2887" t="s">
        <v>0</v>
      </c>
      <c r="P2887" t="s">
        <v>5664</v>
      </c>
      <c r="Q2887" t="s">
        <v>5665</v>
      </c>
      <c r="R2887" s="2">
        <v>10.302</v>
      </c>
      <c r="S2887" s="37">
        <f>Tabla1[[#This Row],[Valor total]]/'T.C.'!$B$4</f>
        <v>429.25</v>
      </c>
      <c r="T2887" t="s">
        <v>11</v>
      </c>
      <c r="U2887" t="s">
        <v>3</v>
      </c>
    </row>
    <row r="2888" spans="1:21" x14ac:dyDescent="0.25">
      <c r="A2888" t="s">
        <v>50</v>
      </c>
      <c r="B2888" t="str">
        <f>LEFT(Tabla1[[#This Row],[Organización compras]],2)</f>
        <v>CL</v>
      </c>
      <c r="C2888" t="s">
        <v>339</v>
      </c>
      <c r="D2888">
        <v>622</v>
      </c>
      <c r="E2888" t="str">
        <f>VLOOKUP(Tabla1[[#This Row],[Grupo de compras]],'Grupo compras'!$A$1:$B$115,2,FALSE)</f>
        <v>CL Arq Mall</v>
      </c>
      <c r="F2888" t="s">
        <v>362</v>
      </c>
      <c r="G2888" t="str">
        <f>LEFT(Tabla1[[#This Row],[Solicitud de pedido]],2)</f>
        <v>12</v>
      </c>
      <c r="H2888" t="s">
        <v>7806</v>
      </c>
      <c r="I2888" t="s">
        <v>106</v>
      </c>
      <c r="J2888" t="s">
        <v>7807</v>
      </c>
      <c r="K2888" t="s">
        <v>7817</v>
      </c>
      <c r="L2888" s="1">
        <v>46037</v>
      </c>
      <c r="M2888" t="s">
        <v>15</v>
      </c>
      <c r="N2888" t="s">
        <v>1</v>
      </c>
      <c r="O2888" t="s">
        <v>0</v>
      </c>
      <c r="P2888" t="s">
        <v>5664</v>
      </c>
      <c r="Q2888" t="s">
        <v>5665</v>
      </c>
      <c r="R2888" s="2">
        <v>10.302</v>
      </c>
      <c r="S2888" s="37">
        <f>Tabla1[[#This Row],[Valor total]]/'T.C.'!$B$4</f>
        <v>429.25</v>
      </c>
      <c r="T2888" t="s">
        <v>11</v>
      </c>
      <c r="U2888" t="s">
        <v>3</v>
      </c>
    </row>
    <row r="2889" spans="1:21" x14ac:dyDescent="0.25">
      <c r="A2889" t="s">
        <v>50</v>
      </c>
      <c r="B2889" t="str">
        <f>LEFT(Tabla1[[#This Row],[Organización compras]],2)</f>
        <v>CL</v>
      </c>
      <c r="C2889" t="s">
        <v>339</v>
      </c>
      <c r="D2889">
        <v>622</v>
      </c>
      <c r="E2889" t="str">
        <f>VLOOKUP(Tabla1[[#This Row],[Grupo de compras]],'Grupo compras'!$A$1:$B$115,2,FALSE)</f>
        <v>CL Arq Mall</v>
      </c>
      <c r="F2889" t="s">
        <v>362</v>
      </c>
      <c r="G2889" t="str">
        <f>LEFT(Tabla1[[#This Row],[Solicitud de pedido]],2)</f>
        <v>12</v>
      </c>
      <c r="H2889" t="s">
        <v>7806</v>
      </c>
      <c r="I2889" t="s">
        <v>107</v>
      </c>
      <c r="J2889" t="s">
        <v>7807</v>
      </c>
      <c r="K2889" t="s">
        <v>7818</v>
      </c>
      <c r="L2889" s="1">
        <v>46037</v>
      </c>
      <c r="M2889" t="s">
        <v>15</v>
      </c>
      <c r="N2889" t="s">
        <v>1</v>
      </c>
      <c r="O2889" t="s">
        <v>0</v>
      </c>
      <c r="P2889" t="s">
        <v>5664</v>
      </c>
      <c r="Q2889" t="s">
        <v>5665</v>
      </c>
      <c r="R2889" s="2">
        <v>10.302</v>
      </c>
      <c r="S2889" s="37">
        <f>Tabla1[[#This Row],[Valor total]]/'T.C.'!$B$4</f>
        <v>429.25</v>
      </c>
      <c r="T2889" t="s">
        <v>11</v>
      </c>
      <c r="U2889" t="s">
        <v>3</v>
      </c>
    </row>
    <row r="2890" spans="1:21" x14ac:dyDescent="0.25">
      <c r="A2890" t="s">
        <v>50</v>
      </c>
      <c r="B2890" t="str">
        <f>LEFT(Tabla1[[#This Row],[Organización compras]],2)</f>
        <v>CL</v>
      </c>
      <c r="C2890" t="s">
        <v>339</v>
      </c>
      <c r="D2890">
        <v>622</v>
      </c>
      <c r="E2890" t="str">
        <f>VLOOKUP(Tabla1[[#This Row],[Grupo de compras]],'Grupo compras'!$A$1:$B$115,2,FALSE)</f>
        <v>CL Arq Mall</v>
      </c>
      <c r="F2890" t="s">
        <v>362</v>
      </c>
      <c r="G2890" t="str">
        <f>LEFT(Tabla1[[#This Row],[Solicitud de pedido]],2)</f>
        <v>12</v>
      </c>
      <c r="H2890" t="s">
        <v>7806</v>
      </c>
      <c r="I2890" t="s">
        <v>1502</v>
      </c>
      <c r="J2890" t="s">
        <v>7807</v>
      </c>
      <c r="K2890" t="s">
        <v>7819</v>
      </c>
      <c r="L2890" s="1">
        <v>46037</v>
      </c>
      <c r="M2890" t="s">
        <v>15</v>
      </c>
      <c r="N2890" t="s">
        <v>1</v>
      </c>
      <c r="O2890" t="s">
        <v>0</v>
      </c>
      <c r="P2890" t="s">
        <v>5664</v>
      </c>
      <c r="Q2890" t="s">
        <v>5665</v>
      </c>
      <c r="R2890" s="2">
        <v>10.302</v>
      </c>
      <c r="S2890" s="37">
        <f>Tabla1[[#This Row],[Valor total]]/'T.C.'!$B$4</f>
        <v>429.25</v>
      </c>
      <c r="T2890" t="s">
        <v>11</v>
      </c>
      <c r="U2890" t="s">
        <v>3</v>
      </c>
    </row>
    <row r="2891" spans="1:21" x14ac:dyDescent="0.25">
      <c r="A2891" t="s">
        <v>90</v>
      </c>
      <c r="B2891" t="str">
        <f>LEFT(Tabla1[[#This Row],[Organización compras]],2)</f>
        <v>CL</v>
      </c>
      <c r="C2891" t="s">
        <v>339</v>
      </c>
      <c r="D2891">
        <v>602</v>
      </c>
      <c r="E2891" t="str">
        <f>VLOOKUP(Tabla1[[#This Row],[Grupo de compras]],'Grupo compras'!$A$1:$B$115,2,FALSE)</f>
        <v>CL Ops Mall</v>
      </c>
      <c r="F2891" t="s">
        <v>91</v>
      </c>
      <c r="G2891" t="str">
        <f>LEFT(Tabla1[[#This Row],[Solicitud de pedido]],2)</f>
        <v>12</v>
      </c>
      <c r="H2891" t="s">
        <v>7820</v>
      </c>
      <c r="I2891" t="s">
        <v>88</v>
      </c>
      <c r="J2891" t="s">
        <v>7821</v>
      </c>
      <c r="K2891" t="s">
        <v>7822</v>
      </c>
      <c r="L2891" s="1">
        <v>46028</v>
      </c>
      <c r="M2891" t="s">
        <v>91</v>
      </c>
      <c r="N2891" t="s">
        <v>1</v>
      </c>
      <c r="O2891" t="s">
        <v>0</v>
      </c>
      <c r="P2891" t="s">
        <v>1025</v>
      </c>
      <c r="Q2891" t="s">
        <v>1026</v>
      </c>
      <c r="R2891" s="2">
        <v>397240</v>
      </c>
      <c r="S2891" s="37">
        <f>Tabla1[[#This Row],[Valor total]]/'T.C.'!$B$3</f>
        <v>429.01731232382582</v>
      </c>
      <c r="T2891" t="s">
        <v>6</v>
      </c>
      <c r="U2891" t="s">
        <v>3</v>
      </c>
    </row>
    <row r="2892" spans="1:21" x14ac:dyDescent="0.25">
      <c r="A2892" t="s">
        <v>373</v>
      </c>
      <c r="B2892" t="str">
        <f>LEFT(Tabla1[[#This Row],[Organización compras]],2)</f>
        <v>PE</v>
      </c>
      <c r="C2892" t="s">
        <v>340</v>
      </c>
      <c r="D2892">
        <v>810</v>
      </c>
      <c r="E2892" t="str">
        <f>VLOOKUP(Tabla1[[#This Row],[Grupo de compras]],'Grupo compras'!$A$1:$B$115,2,FALSE)</f>
        <v>PE Área Personas</v>
      </c>
      <c r="F2892" t="s">
        <v>2647</v>
      </c>
      <c r="G2892" t="str">
        <f>LEFT(Tabla1[[#This Row],[Solicitud de pedido]],2)</f>
        <v>12</v>
      </c>
      <c r="H2892" t="s">
        <v>7823</v>
      </c>
      <c r="I2892" t="s">
        <v>88</v>
      </c>
      <c r="J2892" t="s">
        <v>7824</v>
      </c>
      <c r="K2892" t="s">
        <v>7825</v>
      </c>
      <c r="L2892" s="1">
        <v>46066</v>
      </c>
      <c r="M2892" t="s">
        <v>2647</v>
      </c>
      <c r="N2892" t="s">
        <v>1</v>
      </c>
      <c r="O2892" t="s">
        <v>0</v>
      </c>
      <c r="P2892" t="s">
        <v>7826</v>
      </c>
      <c r="Q2892" t="s">
        <v>7827</v>
      </c>
      <c r="R2892" s="2">
        <v>1476</v>
      </c>
      <c r="S2892" s="37">
        <f>Tabla1[[#This Row],[Valor total]]/'T.C.'!$B$2</f>
        <v>427.82608695652169</v>
      </c>
      <c r="T2892" t="s">
        <v>2</v>
      </c>
      <c r="U2892" t="s">
        <v>3</v>
      </c>
    </row>
    <row r="2893" spans="1:21" x14ac:dyDescent="0.25">
      <c r="A2893" t="s">
        <v>7</v>
      </c>
      <c r="B2893" t="str">
        <f>LEFT(Tabla1[[#This Row],[Organización compras]],2)</f>
        <v>CL</v>
      </c>
      <c r="C2893" t="s">
        <v>339</v>
      </c>
      <c r="D2893">
        <v>602</v>
      </c>
      <c r="E2893" t="str">
        <f>VLOOKUP(Tabla1[[#This Row],[Grupo de compras]],'Grupo compras'!$A$1:$B$115,2,FALSE)</f>
        <v>CL Ops Mall</v>
      </c>
      <c r="F2893" t="s">
        <v>7828</v>
      </c>
      <c r="G2893" t="str">
        <f>LEFT(Tabla1[[#This Row],[Solicitud de pedido]],2)</f>
        <v>12</v>
      </c>
      <c r="H2893" t="s">
        <v>7829</v>
      </c>
      <c r="I2893" t="s">
        <v>88</v>
      </c>
      <c r="J2893" t="s">
        <v>7830</v>
      </c>
      <c r="K2893" t="s">
        <v>7831</v>
      </c>
      <c r="L2893" s="1">
        <v>46062</v>
      </c>
      <c r="M2893" t="s">
        <v>79</v>
      </c>
      <c r="N2893" t="s">
        <v>1</v>
      </c>
      <c r="O2893" t="s">
        <v>0</v>
      </c>
      <c r="P2893" t="s">
        <v>7832</v>
      </c>
      <c r="Q2893" t="s">
        <v>7833</v>
      </c>
      <c r="R2893" s="2">
        <v>396000</v>
      </c>
      <c r="S2893" s="37">
        <f>Tabla1[[#This Row],[Valor total]]/'T.C.'!$B$3</f>
        <v>427.67811821627987</v>
      </c>
      <c r="T2893" t="s">
        <v>6</v>
      </c>
      <c r="U2893" t="s">
        <v>3</v>
      </c>
    </row>
    <row r="2894" spans="1:21" x14ac:dyDescent="0.25">
      <c r="A2894" t="s">
        <v>61</v>
      </c>
      <c r="B2894" t="str">
        <f>LEFT(Tabla1[[#This Row],[Organización compras]],2)</f>
        <v>CO</v>
      </c>
      <c r="C2894" t="s">
        <v>338</v>
      </c>
      <c r="D2894">
        <v>703</v>
      </c>
      <c r="E2894" t="str">
        <f>VLOOKUP(Tabla1[[#This Row],[Grupo de compras]],'Grupo compras'!$A$1:$B$115,2,FALSE)</f>
        <v>CO Ops Out/Strip</v>
      </c>
      <c r="F2894" t="s">
        <v>62</v>
      </c>
      <c r="G2894" t="str">
        <f>LEFT(Tabla1[[#This Row],[Solicitud de pedido]],2)</f>
        <v>12</v>
      </c>
      <c r="H2894" t="s">
        <v>7834</v>
      </c>
      <c r="I2894" t="s">
        <v>88</v>
      </c>
      <c r="J2894" t="s">
        <v>7835</v>
      </c>
      <c r="K2894" t="s">
        <v>7836</v>
      </c>
      <c r="L2894" s="1">
        <v>46072</v>
      </c>
      <c r="M2894" t="s">
        <v>1340</v>
      </c>
      <c r="N2894" t="s">
        <v>1</v>
      </c>
      <c r="O2894" t="s">
        <v>0</v>
      </c>
      <c r="P2894" t="s">
        <v>33</v>
      </c>
      <c r="Q2894" t="s">
        <v>34</v>
      </c>
      <c r="R2894" s="2">
        <v>1569586</v>
      </c>
      <c r="S2894" s="37">
        <f>Tabla1[[#This Row],[Valor total]]/'T.C.'!$B$5</f>
        <v>426.7498640565525</v>
      </c>
      <c r="T2894" t="s">
        <v>18</v>
      </c>
      <c r="U2894" t="s">
        <v>3</v>
      </c>
    </row>
    <row r="2895" spans="1:21" x14ac:dyDescent="0.25">
      <c r="A2895" t="s">
        <v>7</v>
      </c>
      <c r="B2895" t="str">
        <f>LEFT(Tabla1[[#This Row],[Organización compras]],2)</f>
        <v>CL</v>
      </c>
      <c r="C2895" t="s">
        <v>339</v>
      </c>
      <c r="D2895">
        <v>602</v>
      </c>
      <c r="E2895" t="str">
        <f>VLOOKUP(Tabla1[[#This Row],[Grupo de compras]],'Grupo compras'!$A$1:$B$115,2,FALSE)</f>
        <v>CL Ops Mall</v>
      </c>
      <c r="F2895" t="s">
        <v>869</v>
      </c>
      <c r="G2895" t="str">
        <f>LEFT(Tabla1[[#This Row],[Solicitud de pedido]],2)</f>
        <v>12</v>
      </c>
      <c r="H2895" t="s">
        <v>7837</v>
      </c>
      <c r="I2895" t="s">
        <v>88</v>
      </c>
      <c r="J2895" t="s">
        <v>7838</v>
      </c>
      <c r="K2895" t="s">
        <v>7839</v>
      </c>
      <c r="L2895" s="1">
        <v>46069</v>
      </c>
      <c r="M2895" t="s">
        <v>113</v>
      </c>
      <c r="N2895" t="s">
        <v>1</v>
      </c>
      <c r="O2895" t="s">
        <v>0</v>
      </c>
      <c r="P2895" t="s">
        <v>2366</v>
      </c>
      <c r="Q2895" t="s">
        <v>2367</v>
      </c>
      <c r="R2895" s="2">
        <v>394956</v>
      </c>
      <c r="S2895" s="37">
        <f>Tabla1[[#This Row],[Valor total]]/'T.C.'!$B$3</f>
        <v>426.55060317734603</v>
      </c>
      <c r="T2895" t="s">
        <v>6</v>
      </c>
      <c r="U2895" t="s">
        <v>3</v>
      </c>
    </row>
    <row r="2896" spans="1:21" x14ac:dyDescent="0.25">
      <c r="A2896" t="s">
        <v>7</v>
      </c>
      <c r="B2896" t="str">
        <f>LEFT(Tabla1[[#This Row],[Organización compras]],2)</f>
        <v>CL</v>
      </c>
      <c r="C2896" t="s">
        <v>339</v>
      </c>
      <c r="D2896">
        <v>602</v>
      </c>
      <c r="E2896" t="str">
        <f>VLOOKUP(Tabla1[[#This Row],[Grupo de compras]],'Grupo compras'!$A$1:$B$115,2,FALSE)</f>
        <v>CL Ops Mall</v>
      </c>
      <c r="F2896" t="s">
        <v>137</v>
      </c>
      <c r="H2896" t="s">
        <v>7840</v>
      </c>
      <c r="I2896" t="s">
        <v>88</v>
      </c>
      <c r="J2896" t="s">
        <v>7841</v>
      </c>
      <c r="K2896" t="s">
        <v>7839</v>
      </c>
      <c r="L2896" s="1">
        <v>46092</v>
      </c>
      <c r="M2896" t="s">
        <v>113</v>
      </c>
      <c r="N2896" t="s">
        <v>1</v>
      </c>
      <c r="O2896" t="s">
        <v>0</v>
      </c>
      <c r="P2896" t="s">
        <v>2366</v>
      </c>
      <c r="Q2896" t="s">
        <v>2367</v>
      </c>
      <c r="R2896" s="2">
        <v>394956</v>
      </c>
      <c r="S2896" s="37">
        <f>Tabla1[[#This Row],[Valor total]]/'T.C.'!$B$3</f>
        <v>426.55060317734603</v>
      </c>
      <c r="T2896" t="s">
        <v>6</v>
      </c>
      <c r="U2896" t="s">
        <v>3</v>
      </c>
    </row>
    <row r="2897" spans="1:21" x14ac:dyDescent="0.25">
      <c r="A2897" t="s">
        <v>1079</v>
      </c>
      <c r="B2897" t="str">
        <f>LEFT(Tabla1[[#This Row],[Organización compras]],2)</f>
        <v>PE</v>
      </c>
      <c r="C2897" t="s">
        <v>681</v>
      </c>
      <c r="D2897">
        <v>802</v>
      </c>
      <c r="E2897" t="str">
        <f>VLOOKUP(Tabla1[[#This Row],[Grupo de compras]],'Grupo compras'!$A$1:$B$115,2,FALSE)</f>
        <v>PE Ops Mall</v>
      </c>
      <c r="F2897" t="s">
        <v>3394</v>
      </c>
      <c r="G2897" t="str">
        <f>LEFT(Tabla1[[#This Row],[Solicitud de pedido]],2)</f>
        <v>12</v>
      </c>
      <c r="H2897" t="s">
        <v>7842</v>
      </c>
      <c r="I2897" t="s">
        <v>88</v>
      </c>
      <c r="J2897" t="s">
        <v>7843</v>
      </c>
      <c r="K2897" t="s">
        <v>7844</v>
      </c>
      <c r="L2897" s="1">
        <v>46069</v>
      </c>
      <c r="M2897" t="s">
        <v>3398</v>
      </c>
      <c r="N2897" t="s">
        <v>1</v>
      </c>
      <c r="O2897" t="s">
        <v>0</v>
      </c>
      <c r="P2897" t="s">
        <v>4548</v>
      </c>
      <c r="Q2897" t="s">
        <v>4549</v>
      </c>
      <c r="R2897" s="2">
        <v>1469.25</v>
      </c>
      <c r="S2897" s="37">
        <f>Tabla1[[#This Row],[Valor total]]/'T.C.'!$B$2</f>
        <v>425.86956521739125</v>
      </c>
      <c r="T2897" t="s">
        <v>2</v>
      </c>
      <c r="U2897" t="s">
        <v>3</v>
      </c>
    </row>
    <row r="2898" spans="1:21" x14ac:dyDescent="0.25">
      <c r="A2898" t="s">
        <v>47</v>
      </c>
      <c r="B2898" t="str">
        <f>LEFT(Tabla1[[#This Row],[Organización compras]],2)</f>
        <v>CL</v>
      </c>
      <c r="C2898" t="s">
        <v>339</v>
      </c>
      <c r="D2898">
        <v>601</v>
      </c>
      <c r="E2898" t="str">
        <f>VLOOKUP(Tabla1[[#This Row],[Grupo de compras]],'Grupo compras'!$A$1:$B$115,2,FALSE)</f>
        <v>CL Center Manager</v>
      </c>
      <c r="F2898" t="s">
        <v>1169</v>
      </c>
      <c r="G2898" t="str">
        <f>LEFT(Tabla1[[#This Row],[Solicitud de pedido]],2)</f>
        <v>12</v>
      </c>
      <c r="H2898" t="s">
        <v>7845</v>
      </c>
      <c r="I2898" t="s">
        <v>88</v>
      </c>
      <c r="J2898" t="s">
        <v>7846</v>
      </c>
      <c r="K2898" t="s">
        <v>7847</v>
      </c>
      <c r="L2898" s="1">
        <v>46065</v>
      </c>
      <c r="M2898" t="s">
        <v>1173</v>
      </c>
      <c r="N2898" t="s">
        <v>1</v>
      </c>
      <c r="O2898" t="s">
        <v>0</v>
      </c>
      <c r="P2898" t="s">
        <v>1174</v>
      </c>
      <c r="Q2898" t="s">
        <v>1175</v>
      </c>
      <c r="R2898" s="2">
        <v>10.199999999999999</v>
      </c>
      <c r="S2898" s="37">
        <f>Tabla1[[#This Row],[Valor total]]/'T.C.'!$B$4</f>
        <v>424.99999999999994</v>
      </c>
      <c r="T2898" t="s">
        <v>11</v>
      </c>
      <c r="U2898" t="s">
        <v>3</v>
      </c>
    </row>
    <row r="2899" spans="1:21" x14ac:dyDescent="0.25">
      <c r="A2899" t="s">
        <v>75</v>
      </c>
      <c r="B2899" t="str">
        <f>LEFT(Tabla1[[#This Row],[Organización compras]],2)</f>
        <v>CO</v>
      </c>
      <c r="C2899" t="s">
        <v>338</v>
      </c>
      <c r="D2899">
        <v>702</v>
      </c>
      <c r="E2899" t="str">
        <f>VLOOKUP(Tabla1[[#This Row],[Grupo de compras]],'Grupo compras'!$A$1:$B$115,2,FALSE)</f>
        <v>CO Ops Mall</v>
      </c>
      <c r="F2899" t="s">
        <v>92</v>
      </c>
      <c r="G2899" t="str">
        <f>LEFT(Tabla1[[#This Row],[Solicitud de pedido]],2)</f>
        <v>12</v>
      </c>
      <c r="H2899" t="s">
        <v>7848</v>
      </c>
      <c r="I2899" t="s">
        <v>88</v>
      </c>
      <c r="J2899" t="s">
        <v>7849</v>
      </c>
      <c r="K2899" t="s">
        <v>7850</v>
      </c>
      <c r="L2899" s="1">
        <v>46064</v>
      </c>
      <c r="M2899" t="s">
        <v>93</v>
      </c>
      <c r="N2899" t="s">
        <v>1</v>
      </c>
      <c r="O2899" t="s">
        <v>0</v>
      </c>
      <c r="P2899" t="s">
        <v>4240</v>
      </c>
      <c r="Q2899" t="s">
        <v>4241</v>
      </c>
      <c r="R2899" s="2">
        <v>1562640</v>
      </c>
      <c r="S2899" s="37">
        <f>Tabla1[[#This Row],[Valor total]]/'T.C.'!$B$5</f>
        <v>424.86133768352363</v>
      </c>
      <c r="T2899" t="s">
        <v>18</v>
      </c>
      <c r="U2899" t="s">
        <v>3</v>
      </c>
    </row>
    <row r="2900" spans="1:21" x14ac:dyDescent="0.25">
      <c r="A2900" t="s">
        <v>4</v>
      </c>
      <c r="B2900" t="str">
        <f>LEFT(Tabla1[[#This Row],[Organización compras]],2)</f>
        <v>CL</v>
      </c>
      <c r="C2900" t="s">
        <v>339</v>
      </c>
      <c r="D2900">
        <v>602</v>
      </c>
      <c r="E2900" t="str">
        <f>VLOOKUP(Tabla1[[#This Row],[Grupo de compras]],'Grupo compras'!$A$1:$B$115,2,FALSE)</f>
        <v>CL Ops Mall</v>
      </c>
      <c r="F2900" t="s">
        <v>1068</v>
      </c>
      <c r="G2900" t="str">
        <f>LEFT(Tabla1[[#This Row],[Solicitud de pedido]],2)</f>
        <v>12</v>
      </c>
      <c r="H2900" t="s">
        <v>7851</v>
      </c>
      <c r="I2900" t="s">
        <v>88</v>
      </c>
      <c r="J2900" t="s">
        <v>7852</v>
      </c>
      <c r="K2900" t="s">
        <v>7853</v>
      </c>
      <c r="L2900" s="1">
        <v>46048</v>
      </c>
      <c r="M2900" t="s">
        <v>1072</v>
      </c>
      <c r="N2900" t="s">
        <v>1</v>
      </c>
      <c r="O2900" t="s">
        <v>5</v>
      </c>
      <c r="P2900" t="s">
        <v>807</v>
      </c>
      <c r="Q2900" t="s">
        <v>808</v>
      </c>
      <c r="R2900" s="2">
        <v>392857</v>
      </c>
      <c r="S2900" s="37">
        <f>Tabla1[[#This Row],[Valor total]]/'T.C.'!$B$3</f>
        <v>424.28369315175013</v>
      </c>
      <c r="T2900" t="s">
        <v>6</v>
      </c>
      <c r="U2900" t="s">
        <v>3</v>
      </c>
    </row>
    <row r="2901" spans="1:21" x14ac:dyDescent="0.25">
      <c r="A2901" t="s">
        <v>814</v>
      </c>
      <c r="B2901" t="str">
        <f>LEFT(Tabla1[[#This Row],[Organización compras]],2)</f>
        <v>PE</v>
      </c>
      <c r="C2901" t="s">
        <v>340</v>
      </c>
      <c r="D2901">
        <v>802</v>
      </c>
      <c r="E2901" t="str">
        <f>VLOOKUP(Tabla1[[#This Row],[Grupo de compras]],'Grupo compras'!$A$1:$B$115,2,FALSE)</f>
        <v>PE Ops Mall</v>
      </c>
      <c r="F2901" t="s">
        <v>815</v>
      </c>
      <c r="H2901" t="s">
        <v>7854</v>
      </c>
      <c r="I2901" t="s">
        <v>88</v>
      </c>
      <c r="J2901" t="s">
        <v>7855</v>
      </c>
      <c r="K2901" t="s">
        <v>7856</v>
      </c>
      <c r="L2901" s="1">
        <v>46092</v>
      </c>
      <c r="M2901" t="s">
        <v>43</v>
      </c>
      <c r="N2901" t="s">
        <v>1</v>
      </c>
      <c r="O2901" t="s">
        <v>0</v>
      </c>
      <c r="P2901" t="s">
        <v>1011</v>
      </c>
      <c r="Q2901" t="s">
        <v>1012</v>
      </c>
      <c r="R2901" s="2">
        <v>1463.77</v>
      </c>
      <c r="S2901" s="37">
        <f>Tabla1[[#This Row],[Valor total]]/'T.C.'!$B$2</f>
        <v>424.28115942028984</v>
      </c>
      <c r="T2901" t="s">
        <v>2</v>
      </c>
      <c r="U2901" t="s">
        <v>3</v>
      </c>
    </row>
    <row r="2902" spans="1:21" x14ac:dyDescent="0.25">
      <c r="A2902" t="s">
        <v>75</v>
      </c>
      <c r="B2902" t="str">
        <f>LEFT(Tabla1[[#This Row],[Organización compras]],2)</f>
        <v>CO</v>
      </c>
      <c r="C2902" t="s">
        <v>338</v>
      </c>
      <c r="D2902">
        <v>702</v>
      </c>
      <c r="E2902" t="str">
        <f>VLOOKUP(Tabla1[[#This Row],[Grupo de compras]],'Grupo compras'!$A$1:$B$115,2,FALSE)</f>
        <v>CO Ops Mall</v>
      </c>
      <c r="F2902" t="s">
        <v>77</v>
      </c>
      <c r="H2902" t="s">
        <v>12416</v>
      </c>
      <c r="I2902" t="s">
        <v>88</v>
      </c>
      <c r="J2902" t="s">
        <v>12417</v>
      </c>
      <c r="K2902" t="s">
        <v>12418</v>
      </c>
      <c r="L2902" s="1">
        <v>46098</v>
      </c>
      <c r="M2902" t="s">
        <v>77</v>
      </c>
      <c r="N2902" t="s">
        <v>1</v>
      </c>
      <c r="O2902" t="s">
        <v>0</v>
      </c>
      <c r="P2902" t="s">
        <v>4341</v>
      </c>
      <c r="Q2902" t="s">
        <v>4342</v>
      </c>
      <c r="R2902" s="2">
        <v>1558440</v>
      </c>
      <c r="S2902" s="37">
        <f>Tabla1[[#This Row],[Valor total]]/'T.C.'!$B$5</f>
        <v>423.71941272430666</v>
      </c>
      <c r="T2902" t="s">
        <v>18</v>
      </c>
      <c r="U2902" t="s">
        <v>3</v>
      </c>
    </row>
    <row r="2903" spans="1:21" x14ac:dyDescent="0.25">
      <c r="A2903" t="s">
        <v>2783</v>
      </c>
      <c r="B2903" t="str">
        <f>LEFT(Tabla1[[#This Row],[Organización compras]],2)</f>
        <v>PE</v>
      </c>
      <c r="C2903" t="s">
        <v>681</v>
      </c>
      <c r="D2903">
        <v>814</v>
      </c>
      <c r="E2903" t="str">
        <f>VLOOKUP(Tabla1[[#This Row],[Grupo de compras]],'Grupo compras'!$A$1:$B$115,2,FALSE)</f>
        <v>PE Explotación TI</v>
      </c>
      <c r="F2903" t="s">
        <v>371</v>
      </c>
      <c r="G2903" t="str">
        <f>LEFT(Tabla1[[#This Row],[Solicitud de pedido]],2)</f>
        <v>14</v>
      </c>
      <c r="H2903" t="s">
        <v>7857</v>
      </c>
      <c r="I2903" t="s">
        <v>88</v>
      </c>
      <c r="J2903" t="s">
        <v>7858</v>
      </c>
      <c r="K2903" t="s">
        <v>7859</v>
      </c>
      <c r="L2903" s="1">
        <v>46042</v>
      </c>
      <c r="M2903" t="s">
        <v>556</v>
      </c>
      <c r="N2903" t="s">
        <v>46</v>
      </c>
      <c r="O2903" t="s">
        <v>5</v>
      </c>
      <c r="P2903" t="s">
        <v>820</v>
      </c>
      <c r="Q2903" t="s">
        <v>821</v>
      </c>
      <c r="R2903" s="2">
        <v>1458.6</v>
      </c>
      <c r="S2903" s="37">
        <f>Tabla1[[#This Row],[Valor total]]/'T.C.'!$B$2</f>
        <v>422.78260869565213</v>
      </c>
      <c r="T2903" t="s">
        <v>2</v>
      </c>
      <c r="U2903" t="s">
        <v>3</v>
      </c>
    </row>
    <row r="2904" spans="1:21" x14ac:dyDescent="0.25">
      <c r="A2904" t="s">
        <v>2783</v>
      </c>
      <c r="B2904" t="str">
        <f>LEFT(Tabla1[[#This Row],[Organización compras]],2)</f>
        <v>PE</v>
      </c>
      <c r="C2904" t="s">
        <v>681</v>
      </c>
      <c r="D2904">
        <v>814</v>
      </c>
      <c r="E2904" t="str">
        <f>VLOOKUP(Tabla1[[#This Row],[Grupo de compras]],'Grupo compras'!$A$1:$B$115,2,FALSE)</f>
        <v>PE Explotación TI</v>
      </c>
      <c r="F2904" t="s">
        <v>371</v>
      </c>
      <c r="G2904" t="str">
        <f>LEFT(Tabla1[[#This Row],[Solicitud de pedido]],2)</f>
        <v>14</v>
      </c>
      <c r="H2904" t="s">
        <v>7857</v>
      </c>
      <c r="I2904" t="s">
        <v>89</v>
      </c>
      <c r="J2904" t="s">
        <v>7858</v>
      </c>
      <c r="K2904" t="s">
        <v>7859</v>
      </c>
      <c r="L2904" s="1">
        <v>46042</v>
      </c>
      <c r="M2904" t="s">
        <v>556</v>
      </c>
      <c r="N2904" t="s">
        <v>46</v>
      </c>
      <c r="O2904" t="s">
        <v>5</v>
      </c>
      <c r="P2904" t="s">
        <v>820</v>
      </c>
      <c r="Q2904" t="s">
        <v>821</v>
      </c>
      <c r="R2904" s="2">
        <v>1458.6</v>
      </c>
      <c r="S2904" s="37">
        <f>Tabla1[[#This Row],[Valor total]]/'T.C.'!$B$2</f>
        <v>422.78260869565213</v>
      </c>
      <c r="T2904" t="s">
        <v>2</v>
      </c>
      <c r="U2904" t="s">
        <v>3</v>
      </c>
    </row>
    <row r="2905" spans="1:21" x14ac:dyDescent="0.25">
      <c r="A2905" t="s">
        <v>2783</v>
      </c>
      <c r="B2905" t="str">
        <f>LEFT(Tabla1[[#This Row],[Organización compras]],2)</f>
        <v>PE</v>
      </c>
      <c r="C2905" t="s">
        <v>681</v>
      </c>
      <c r="D2905">
        <v>814</v>
      </c>
      <c r="E2905" t="str">
        <f>VLOOKUP(Tabla1[[#This Row],[Grupo de compras]],'Grupo compras'!$A$1:$B$115,2,FALSE)</f>
        <v>PE Explotación TI</v>
      </c>
      <c r="F2905" t="s">
        <v>371</v>
      </c>
      <c r="G2905" t="str">
        <f>LEFT(Tabla1[[#This Row],[Solicitud de pedido]],2)</f>
        <v>14</v>
      </c>
      <c r="H2905" t="s">
        <v>7857</v>
      </c>
      <c r="I2905" t="s">
        <v>99</v>
      </c>
      <c r="J2905" t="s">
        <v>7858</v>
      </c>
      <c r="K2905" t="s">
        <v>7859</v>
      </c>
      <c r="L2905" s="1">
        <v>46042</v>
      </c>
      <c r="M2905" t="s">
        <v>556</v>
      </c>
      <c r="N2905" t="s">
        <v>46</v>
      </c>
      <c r="O2905" t="s">
        <v>5</v>
      </c>
      <c r="P2905" t="s">
        <v>820</v>
      </c>
      <c r="Q2905" t="s">
        <v>821</v>
      </c>
      <c r="R2905" s="2">
        <v>1458.6</v>
      </c>
      <c r="S2905" s="37">
        <f>Tabla1[[#This Row],[Valor total]]/'T.C.'!$B$2</f>
        <v>422.78260869565213</v>
      </c>
      <c r="T2905" t="s">
        <v>2</v>
      </c>
      <c r="U2905" t="s">
        <v>3</v>
      </c>
    </row>
    <row r="2906" spans="1:21" x14ac:dyDescent="0.25">
      <c r="A2906" t="s">
        <v>2783</v>
      </c>
      <c r="B2906" t="str">
        <f>LEFT(Tabla1[[#This Row],[Organización compras]],2)</f>
        <v>PE</v>
      </c>
      <c r="C2906" t="s">
        <v>681</v>
      </c>
      <c r="D2906">
        <v>814</v>
      </c>
      <c r="E2906" t="str">
        <f>VLOOKUP(Tabla1[[#This Row],[Grupo de compras]],'Grupo compras'!$A$1:$B$115,2,FALSE)</f>
        <v>PE Explotación TI</v>
      </c>
      <c r="F2906" t="s">
        <v>371</v>
      </c>
      <c r="G2906" t="str">
        <f>LEFT(Tabla1[[#This Row],[Solicitud de pedido]],2)</f>
        <v>14</v>
      </c>
      <c r="H2906" t="s">
        <v>7857</v>
      </c>
      <c r="I2906" t="s">
        <v>100</v>
      </c>
      <c r="J2906" t="s">
        <v>7858</v>
      </c>
      <c r="K2906" t="s">
        <v>7859</v>
      </c>
      <c r="L2906" s="1">
        <v>46042</v>
      </c>
      <c r="M2906" t="s">
        <v>556</v>
      </c>
      <c r="N2906" t="s">
        <v>46</v>
      </c>
      <c r="O2906" t="s">
        <v>5</v>
      </c>
      <c r="P2906" t="s">
        <v>820</v>
      </c>
      <c r="Q2906" t="s">
        <v>821</v>
      </c>
      <c r="R2906" s="2">
        <v>1458.6</v>
      </c>
      <c r="S2906" s="37">
        <f>Tabla1[[#This Row],[Valor total]]/'T.C.'!$B$2</f>
        <v>422.78260869565213</v>
      </c>
      <c r="T2906" t="s">
        <v>2</v>
      </c>
      <c r="U2906" t="s">
        <v>3</v>
      </c>
    </row>
    <row r="2907" spans="1:21" x14ac:dyDescent="0.25">
      <c r="A2907" t="s">
        <v>2783</v>
      </c>
      <c r="B2907" t="str">
        <f>LEFT(Tabla1[[#This Row],[Organización compras]],2)</f>
        <v>PE</v>
      </c>
      <c r="C2907" t="s">
        <v>681</v>
      </c>
      <c r="D2907">
        <v>814</v>
      </c>
      <c r="E2907" t="str">
        <f>VLOOKUP(Tabla1[[#This Row],[Grupo de compras]],'Grupo compras'!$A$1:$B$115,2,FALSE)</f>
        <v>PE Explotación TI</v>
      </c>
      <c r="F2907" t="s">
        <v>371</v>
      </c>
      <c r="G2907" t="str">
        <f>LEFT(Tabla1[[#This Row],[Solicitud de pedido]],2)</f>
        <v>14</v>
      </c>
      <c r="H2907" t="s">
        <v>7857</v>
      </c>
      <c r="I2907" t="s">
        <v>101</v>
      </c>
      <c r="J2907" t="s">
        <v>7858</v>
      </c>
      <c r="K2907" t="s">
        <v>7859</v>
      </c>
      <c r="L2907" s="1">
        <v>46042</v>
      </c>
      <c r="M2907" t="s">
        <v>556</v>
      </c>
      <c r="N2907" t="s">
        <v>46</v>
      </c>
      <c r="O2907" t="s">
        <v>5</v>
      </c>
      <c r="P2907" t="s">
        <v>820</v>
      </c>
      <c r="Q2907" t="s">
        <v>821</v>
      </c>
      <c r="R2907" s="2">
        <v>1458.6</v>
      </c>
      <c r="S2907" s="37">
        <f>Tabla1[[#This Row],[Valor total]]/'T.C.'!$B$2</f>
        <v>422.78260869565213</v>
      </c>
      <c r="T2907" t="s">
        <v>2</v>
      </c>
      <c r="U2907" t="s">
        <v>3</v>
      </c>
    </row>
    <row r="2908" spans="1:21" x14ac:dyDescent="0.25">
      <c r="A2908" t="s">
        <v>2783</v>
      </c>
      <c r="B2908" t="str">
        <f>LEFT(Tabla1[[#This Row],[Organización compras]],2)</f>
        <v>PE</v>
      </c>
      <c r="C2908" t="s">
        <v>681</v>
      </c>
      <c r="D2908">
        <v>814</v>
      </c>
      <c r="E2908" t="str">
        <f>VLOOKUP(Tabla1[[#This Row],[Grupo de compras]],'Grupo compras'!$A$1:$B$115,2,FALSE)</f>
        <v>PE Explotación TI</v>
      </c>
      <c r="F2908" t="s">
        <v>371</v>
      </c>
      <c r="G2908" t="str">
        <f>LEFT(Tabla1[[#This Row],[Solicitud de pedido]],2)</f>
        <v>14</v>
      </c>
      <c r="H2908" t="s">
        <v>7857</v>
      </c>
      <c r="I2908" t="s">
        <v>102</v>
      </c>
      <c r="J2908" t="s">
        <v>7858</v>
      </c>
      <c r="K2908" t="s">
        <v>7859</v>
      </c>
      <c r="L2908" s="1">
        <v>46042</v>
      </c>
      <c r="M2908" t="s">
        <v>556</v>
      </c>
      <c r="N2908" t="s">
        <v>46</v>
      </c>
      <c r="O2908" t="s">
        <v>5</v>
      </c>
      <c r="P2908" t="s">
        <v>820</v>
      </c>
      <c r="Q2908" t="s">
        <v>821</v>
      </c>
      <c r="R2908" s="2">
        <v>1458.6</v>
      </c>
      <c r="S2908" s="37">
        <f>Tabla1[[#This Row],[Valor total]]/'T.C.'!$B$2</f>
        <v>422.78260869565213</v>
      </c>
      <c r="T2908" t="s">
        <v>2</v>
      </c>
      <c r="U2908" t="s">
        <v>3</v>
      </c>
    </row>
    <row r="2909" spans="1:21" x14ac:dyDescent="0.25">
      <c r="A2909" t="s">
        <v>2783</v>
      </c>
      <c r="B2909" t="str">
        <f>LEFT(Tabla1[[#This Row],[Organización compras]],2)</f>
        <v>PE</v>
      </c>
      <c r="C2909" t="s">
        <v>681</v>
      </c>
      <c r="D2909">
        <v>814</v>
      </c>
      <c r="E2909" t="str">
        <f>VLOOKUP(Tabla1[[#This Row],[Grupo de compras]],'Grupo compras'!$A$1:$B$115,2,FALSE)</f>
        <v>PE Explotación TI</v>
      </c>
      <c r="F2909" t="s">
        <v>371</v>
      </c>
      <c r="G2909" t="str">
        <f>LEFT(Tabla1[[#This Row],[Solicitud de pedido]],2)</f>
        <v>14</v>
      </c>
      <c r="H2909" t="s">
        <v>7857</v>
      </c>
      <c r="I2909" t="s">
        <v>103</v>
      </c>
      <c r="J2909" t="s">
        <v>7858</v>
      </c>
      <c r="K2909" t="s">
        <v>7859</v>
      </c>
      <c r="L2909" s="1">
        <v>46042</v>
      </c>
      <c r="M2909" t="s">
        <v>556</v>
      </c>
      <c r="N2909" t="s">
        <v>46</v>
      </c>
      <c r="O2909" t="s">
        <v>5</v>
      </c>
      <c r="P2909" t="s">
        <v>820</v>
      </c>
      <c r="Q2909" t="s">
        <v>821</v>
      </c>
      <c r="R2909" s="2">
        <v>1458.6</v>
      </c>
      <c r="S2909" s="37">
        <f>Tabla1[[#This Row],[Valor total]]/'T.C.'!$B$2</f>
        <v>422.78260869565213</v>
      </c>
      <c r="T2909" t="s">
        <v>2</v>
      </c>
      <c r="U2909" t="s">
        <v>3</v>
      </c>
    </row>
    <row r="2910" spans="1:21" x14ac:dyDescent="0.25">
      <c r="A2910" t="s">
        <v>2783</v>
      </c>
      <c r="B2910" t="str">
        <f>LEFT(Tabla1[[#This Row],[Organización compras]],2)</f>
        <v>PE</v>
      </c>
      <c r="C2910" t="s">
        <v>681</v>
      </c>
      <c r="D2910">
        <v>814</v>
      </c>
      <c r="E2910" t="str">
        <f>VLOOKUP(Tabla1[[#This Row],[Grupo de compras]],'Grupo compras'!$A$1:$B$115,2,FALSE)</f>
        <v>PE Explotación TI</v>
      </c>
      <c r="F2910" t="s">
        <v>371</v>
      </c>
      <c r="G2910" t="str">
        <f>LEFT(Tabla1[[#This Row],[Solicitud de pedido]],2)</f>
        <v>14</v>
      </c>
      <c r="H2910" t="s">
        <v>7857</v>
      </c>
      <c r="I2910" t="s">
        <v>104</v>
      </c>
      <c r="J2910" t="s">
        <v>7858</v>
      </c>
      <c r="K2910" t="s">
        <v>7859</v>
      </c>
      <c r="L2910" s="1">
        <v>46042</v>
      </c>
      <c r="M2910" t="s">
        <v>556</v>
      </c>
      <c r="N2910" t="s">
        <v>46</v>
      </c>
      <c r="O2910" t="s">
        <v>5</v>
      </c>
      <c r="P2910" t="s">
        <v>820</v>
      </c>
      <c r="Q2910" t="s">
        <v>821</v>
      </c>
      <c r="R2910" s="2">
        <v>1458.6</v>
      </c>
      <c r="S2910" s="37">
        <f>Tabla1[[#This Row],[Valor total]]/'T.C.'!$B$2</f>
        <v>422.78260869565213</v>
      </c>
      <c r="T2910" t="s">
        <v>2</v>
      </c>
      <c r="U2910" t="s">
        <v>3</v>
      </c>
    </row>
    <row r="2911" spans="1:21" x14ac:dyDescent="0.25">
      <c r="A2911" t="s">
        <v>2783</v>
      </c>
      <c r="B2911" t="str">
        <f>LEFT(Tabla1[[#This Row],[Organización compras]],2)</f>
        <v>PE</v>
      </c>
      <c r="C2911" t="s">
        <v>681</v>
      </c>
      <c r="D2911">
        <v>814</v>
      </c>
      <c r="E2911" t="str">
        <f>VLOOKUP(Tabla1[[#This Row],[Grupo de compras]],'Grupo compras'!$A$1:$B$115,2,FALSE)</f>
        <v>PE Explotación TI</v>
      </c>
      <c r="F2911" t="s">
        <v>371</v>
      </c>
      <c r="G2911" t="str">
        <f>LEFT(Tabla1[[#This Row],[Solicitud de pedido]],2)</f>
        <v>14</v>
      </c>
      <c r="H2911" t="s">
        <v>7857</v>
      </c>
      <c r="I2911" t="s">
        <v>105</v>
      </c>
      <c r="J2911" t="s">
        <v>7858</v>
      </c>
      <c r="K2911" t="s">
        <v>7859</v>
      </c>
      <c r="L2911" s="1">
        <v>46042</v>
      </c>
      <c r="M2911" t="s">
        <v>556</v>
      </c>
      <c r="N2911" t="s">
        <v>46</v>
      </c>
      <c r="O2911" t="s">
        <v>5</v>
      </c>
      <c r="P2911" t="s">
        <v>820</v>
      </c>
      <c r="Q2911" t="s">
        <v>821</v>
      </c>
      <c r="R2911" s="2">
        <v>1458.6</v>
      </c>
      <c r="S2911" s="37">
        <f>Tabla1[[#This Row],[Valor total]]/'T.C.'!$B$2</f>
        <v>422.78260869565213</v>
      </c>
      <c r="T2911" t="s">
        <v>2</v>
      </c>
      <c r="U2911" t="s">
        <v>3</v>
      </c>
    </row>
    <row r="2912" spans="1:21" x14ac:dyDescent="0.25">
      <c r="A2912" t="s">
        <v>2783</v>
      </c>
      <c r="B2912" t="str">
        <f>LEFT(Tabla1[[#This Row],[Organización compras]],2)</f>
        <v>PE</v>
      </c>
      <c r="C2912" t="s">
        <v>681</v>
      </c>
      <c r="D2912">
        <v>814</v>
      </c>
      <c r="E2912" t="str">
        <f>VLOOKUP(Tabla1[[#This Row],[Grupo de compras]],'Grupo compras'!$A$1:$B$115,2,FALSE)</f>
        <v>PE Explotación TI</v>
      </c>
      <c r="F2912" t="s">
        <v>371</v>
      </c>
      <c r="G2912" t="str">
        <f>LEFT(Tabla1[[#This Row],[Solicitud de pedido]],2)</f>
        <v>14</v>
      </c>
      <c r="H2912" t="s">
        <v>7857</v>
      </c>
      <c r="I2912" t="s">
        <v>106</v>
      </c>
      <c r="J2912" t="s">
        <v>7858</v>
      </c>
      <c r="K2912" t="s">
        <v>7859</v>
      </c>
      <c r="L2912" s="1">
        <v>46042</v>
      </c>
      <c r="M2912" t="s">
        <v>556</v>
      </c>
      <c r="N2912" t="s">
        <v>46</v>
      </c>
      <c r="O2912" t="s">
        <v>5</v>
      </c>
      <c r="P2912" t="s">
        <v>820</v>
      </c>
      <c r="Q2912" t="s">
        <v>821</v>
      </c>
      <c r="R2912" s="2">
        <v>1458.6</v>
      </c>
      <c r="S2912" s="37">
        <f>Tabla1[[#This Row],[Valor total]]/'T.C.'!$B$2</f>
        <v>422.78260869565213</v>
      </c>
      <c r="T2912" t="s">
        <v>2</v>
      </c>
      <c r="U2912" t="s">
        <v>3</v>
      </c>
    </row>
    <row r="2913" spans="1:21" x14ac:dyDescent="0.25">
      <c r="A2913" t="s">
        <v>2783</v>
      </c>
      <c r="B2913" t="str">
        <f>LEFT(Tabla1[[#This Row],[Organización compras]],2)</f>
        <v>PE</v>
      </c>
      <c r="C2913" t="s">
        <v>681</v>
      </c>
      <c r="D2913">
        <v>814</v>
      </c>
      <c r="E2913" t="str">
        <f>VLOOKUP(Tabla1[[#This Row],[Grupo de compras]],'Grupo compras'!$A$1:$B$115,2,FALSE)</f>
        <v>PE Explotación TI</v>
      </c>
      <c r="F2913" t="s">
        <v>371</v>
      </c>
      <c r="G2913" t="str">
        <f>LEFT(Tabla1[[#This Row],[Solicitud de pedido]],2)</f>
        <v>14</v>
      </c>
      <c r="H2913" t="s">
        <v>7857</v>
      </c>
      <c r="I2913" t="s">
        <v>107</v>
      </c>
      <c r="J2913" t="s">
        <v>7858</v>
      </c>
      <c r="K2913" t="s">
        <v>7859</v>
      </c>
      <c r="L2913" s="1">
        <v>46042</v>
      </c>
      <c r="M2913" t="s">
        <v>556</v>
      </c>
      <c r="N2913" t="s">
        <v>46</v>
      </c>
      <c r="O2913" t="s">
        <v>5</v>
      </c>
      <c r="P2913" t="s">
        <v>820</v>
      </c>
      <c r="Q2913" t="s">
        <v>821</v>
      </c>
      <c r="R2913" s="2">
        <v>1458.6</v>
      </c>
      <c r="S2913" s="37">
        <f>Tabla1[[#This Row],[Valor total]]/'T.C.'!$B$2</f>
        <v>422.78260869565213</v>
      </c>
      <c r="T2913" t="s">
        <v>2</v>
      </c>
      <c r="U2913" t="s">
        <v>3</v>
      </c>
    </row>
    <row r="2914" spans="1:21" x14ac:dyDescent="0.25">
      <c r="A2914" t="s">
        <v>2783</v>
      </c>
      <c r="B2914" t="str">
        <f>LEFT(Tabla1[[#This Row],[Organización compras]],2)</f>
        <v>PE</v>
      </c>
      <c r="C2914" t="s">
        <v>681</v>
      </c>
      <c r="D2914">
        <v>814</v>
      </c>
      <c r="E2914" t="str">
        <f>VLOOKUP(Tabla1[[#This Row],[Grupo de compras]],'Grupo compras'!$A$1:$B$115,2,FALSE)</f>
        <v>PE Explotación TI</v>
      </c>
      <c r="F2914" t="s">
        <v>371</v>
      </c>
      <c r="G2914" t="str">
        <f>LEFT(Tabla1[[#This Row],[Solicitud de pedido]],2)</f>
        <v>14</v>
      </c>
      <c r="H2914" t="s">
        <v>7857</v>
      </c>
      <c r="I2914" t="s">
        <v>1502</v>
      </c>
      <c r="J2914" t="s">
        <v>7858</v>
      </c>
      <c r="K2914" t="s">
        <v>7859</v>
      </c>
      <c r="L2914" s="1">
        <v>46042</v>
      </c>
      <c r="M2914" t="s">
        <v>556</v>
      </c>
      <c r="N2914" t="s">
        <v>46</v>
      </c>
      <c r="O2914" t="s">
        <v>5</v>
      </c>
      <c r="P2914" t="s">
        <v>820</v>
      </c>
      <c r="Q2914" t="s">
        <v>821</v>
      </c>
      <c r="R2914" s="2">
        <v>1458.6</v>
      </c>
      <c r="S2914" s="37">
        <f>Tabla1[[#This Row],[Valor total]]/'T.C.'!$B$2</f>
        <v>422.78260869565213</v>
      </c>
      <c r="T2914" t="s">
        <v>2</v>
      </c>
      <c r="U2914" t="s">
        <v>3</v>
      </c>
    </row>
    <row r="2915" spans="1:21" x14ac:dyDescent="0.25">
      <c r="A2915" t="s">
        <v>86</v>
      </c>
      <c r="B2915" t="str">
        <f>LEFT(Tabla1[[#This Row],[Organización compras]],2)</f>
        <v>CL</v>
      </c>
      <c r="C2915" t="s">
        <v>339</v>
      </c>
      <c r="D2915">
        <v>601</v>
      </c>
      <c r="E2915" t="str">
        <f>VLOOKUP(Tabla1[[#This Row],[Grupo de compras]],'Grupo compras'!$A$1:$B$115,2,FALSE)</f>
        <v>CL Center Manager</v>
      </c>
      <c r="F2915" t="s">
        <v>7860</v>
      </c>
      <c r="G2915" t="str">
        <f>LEFT(Tabla1[[#This Row],[Solicitud de pedido]],2)</f>
        <v>12</v>
      </c>
      <c r="H2915" t="s">
        <v>7861</v>
      </c>
      <c r="I2915" t="s">
        <v>88</v>
      </c>
      <c r="J2915" t="s">
        <v>7862</v>
      </c>
      <c r="K2915" t="s">
        <v>7863</v>
      </c>
      <c r="L2915" s="1">
        <v>46027</v>
      </c>
      <c r="M2915" t="s">
        <v>9</v>
      </c>
      <c r="N2915" t="s">
        <v>1</v>
      </c>
      <c r="O2915" t="s">
        <v>0</v>
      </c>
      <c r="P2915" t="s">
        <v>7864</v>
      </c>
      <c r="Q2915" t="s">
        <v>7865</v>
      </c>
      <c r="R2915" s="2">
        <v>390521</v>
      </c>
      <c r="S2915" s="37">
        <f>Tabla1[[#This Row],[Valor total]]/'T.C.'!$B$3</f>
        <v>421.76082425237331</v>
      </c>
      <c r="T2915" t="s">
        <v>6</v>
      </c>
      <c r="U2915" t="s">
        <v>3</v>
      </c>
    </row>
    <row r="2916" spans="1:21" x14ac:dyDescent="0.25">
      <c r="A2916" t="s">
        <v>47</v>
      </c>
      <c r="B2916" t="str">
        <f>LEFT(Tabla1[[#This Row],[Organización compras]],2)</f>
        <v>CL</v>
      </c>
      <c r="C2916" t="s">
        <v>339</v>
      </c>
      <c r="D2916">
        <v>602</v>
      </c>
      <c r="E2916" t="str">
        <f>VLOOKUP(Tabla1[[#This Row],[Grupo de compras]],'Grupo compras'!$A$1:$B$115,2,FALSE)</f>
        <v>CL Ops Mall</v>
      </c>
      <c r="F2916" t="s">
        <v>39</v>
      </c>
      <c r="G2916" t="str">
        <f>LEFT(Tabla1[[#This Row],[Solicitud de pedido]],2)</f>
        <v>12</v>
      </c>
      <c r="H2916" t="s">
        <v>7866</v>
      </c>
      <c r="I2916" t="s">
        <v>88</v>
      </c>
      <c r="J2916" t="s">
        <v>7867</v>
      </c>
      <c r="K2916" t="s">
        <v>7868</v>
      </c>
      <c r="L2916" s="1">
        <v>46031</v>
      </c>
      <c r="M2916" t="s">
        <v>40</v>
      </c>
      <c r="N2916" t="s">
        <v>1</v>
      </c>
      <c r="O2916" t="s">
        <v>0</v>
      </c>
      <c r="P2916" t="s">
        <v>3368</v>
      </c>
      <c r="Q2916" t="s">
        <v>3369</v>
      </c>
      <c r="R2916" s="2">
        <v>390000</v>
      </c>
      <c r="S2916" s="37">
        <f>Tabla1[[#This Row],[Valor total]]/'T.C.'!$B$3</f>
        <v>421.19814672815443</v>
      </c>
      <c r="T2916" t="s">
        <v>6</v>
      </c>
      <c r="U2916" t="s">
        <v>3</v>
      </c>
    </row>
    <row r="2917" spans="1:21" x14ac:dyDescent="0.25">
      <c r="A2917" t="s">
        <v>38</v>
      </c>
      <c r="B2917" t="str">
        <f>LEFT(Tabla1[[#This Row],[Organización compras]],2)</f>
        <v>CL</v>
      </c>
      <c r="C2917" t="s">
        <v>339</v>
      </c>
      <c r="D2917">
        <v>603</v>
      </c>
      <c r="E2917" t="str">
        <f>VLOOKUP(Tabla1[[#This Row],[Grupo de compras]],'Grupo compras'!$A$1:$B$115,2,FALSE)</f>
        <v>CL Ops Out/Strip</v>
      </c>
      <c r="F2917" t="s">
        <v>39</v>
      </c>
      <c r="G2917" t="str">
        <f>LEFT(Tabla1[[#This Row],[Solicitud de pedido]],2)</f>
        <v>12</v>
      </c>
      <c r="H2917" t="s">
        <v>7869</v>
      </c>
      <c r="I2917" t="s">
        <v>88</v>
      </c>
      <c r="J2917" t="s">
        <v>7870</v>
      </c>
      <c r="K2917" t="s">
        <v>7871</v>
      </c>
      <c r="L2917" s="1">
        <v>46031</v>
      </c>
      <c r="M2917" t="s">
        <v>40</v>
      </c>
      <c r="N2917" t="s">
        <v>1</v>
      </c>
      <c r="O2917" t="s">
        <v>0</v>
      </c>
      <c r="P2917" t="s">
        <v>3368</v>
      </c>
      <c r="Q2917" t="s">
        <v>3369</v>
      </c>
      <c r="R2917" s="2">
        <v>390000</v>
      </c>
      <c r="S2917" s="37">
        <f>Tabla1[[#This Row],[Valor total]]/'T.C.'!$B$3</f>
        <v>421.19814672815443</v>
      </c>
      <c r="T2917" t="s">
        <v>6</v>
      </c>
      <c r="U2917" t="s">
        <v>3</v>
      </c>
    </row>
    <row r="2918" spans="1:21" x14ac:dyDescent="0.25">
      <c r="A2918" t="s">
        <v>856</v>
      </c>
      <c r="B2918" t="str">
        <f>LEFT(Tabla1[[#This Row],[Organización compras]],2)</f>
        <v>CL</v>
      </c>
      <c r="C2918" t="s">
        <v>339</v>
      </c>
      <c r="D2918">
        <v>602</v>
      </c>
      <c r="E2918" t="str">
        <f>VLOOKUP(Tabla1[[#This Row],[Grupo de compras]],'Grupo compras'!$A$1:$B$115,2,FALSE)</f>
        <v>CL Ops Mall</v>
      </c>
      <c r="F2918" t="s">
        <v>857</v>
      </c>
      <c r="G2918" t="str">
        <f>LEFT(Tabla1[[#This Row],[Solicitud de pedido]],2)</f>
        <v>12</v>
      </c>
      <c r="H2918" t="s">
        <v>7872</v>
      </c>
      <c r="I2918" t="s">
        <v>88</v>
      </c>
      <c r="J2918" t="s">
        <v>7873</v>
      </c>
      <c r="K2918" t="s">
        <v>7874</v>
      </c>
      <c r="L2918" s="1">
        <v>46062</v>
      </c>
      <c r="M2918" t="s">
        <v>857</v>
      </c>
      <c r="N2918" t="s">
        <v>1</v>
      </c>
      <c r="O2918" t="s">
        <v>0</v>
      </c>
      <c r="P2918" t="s">
        <v>861</v>
      </c>
      <c r="Q2918" t="s">
        <v>862</v>
      </c>
      <c r="R2918" s="2">
        <v>390000</v>
      </c>
      <c r="S2918" s="37">
        <f>Tabla1[[#This Row],[Valor total]]/'T.C.'!$B$3</f>
        <v>421.19814672815443</v>
      </c>
      <c r="T2918" t="s">
        <v>6</v>
      </c>
      <c r="U2918" t="s">
        <v>3</v>
      </c>
    </row>
    <row r="2919" spans="1:21" x14ac:dyDescent="0.25">
      <c r="A2919" t="s">
        <v>47</v>
      </c>
      <c r="B2919" t="str">
        <f>LEFT(Tabla1[[#This Row],[Organización compras]],2)</f>
        <v>CL</v>
      </c>
      <c r="C2919" t="s">
        <v>339</v>
      </c>
      <c r="D2919">
        <v>604</v>
      </c>
      <c r="E2919" t="str">
        <f>VLOOKUP(Tabla1[[#This Row],[Grupo de compras]],'Grupo compras'!$A$1:$B$115,2,FALSE)</f>
        <v>CL Marketing Mall</v>
      </c>
      <c r="F2919" t="s">
        <v>2690</v>
      </c>
      <c r="G2919" t="str">
        <f>LEFT(Tabla1[[#This Row],[Solicitud de pedido]],2)</f>
        <v>12</v>
      </c>
      <c r="H2919" t="s">
        <v>7875</v>
      </c>
      <c r="I2919" t="s">
        <v>88</v>
      </c>
      <c r="J2919" t="s">
        <v>7876</v>
      </c>
      <c r="K2919" t="s">
        <v>7877</v>
      </c>
      <c r="L2919" s="1">
        <v>46071</v>
      </c>
      <c r="M2919" t="s">
        <v>1054</v>
      </c>
      <c r="N2919" t="s">
        <v>1</v>
      </c>
      <c r="O2919" t="s">
        <v>0</v>
      </c>
      <c r="P2919" t="s">
        <v>1388</v>
      </c>
      <c r="Q2919" t="s">
        <v>1389</v>
      </c>
      <c r="R2919" s="2">
        <v>390000</v>
      </c>
      <c r="S2919" s="37">
        <f>Tabla1[[#This Row],[Valor total]]/'T.C.'!$B$3</f>
        <v>421.19814672815443</v>
      </c>
      <c r="T2919" t="s">
        <v>6</v>
      </c>
      <c r="U2919" t="s">
        <v>3</v>
      </c>
    </row>
    <row r="2920" spans="1:21" x14ac:dyDescent="0.25">
      <c r="A2920" t="s">
        <v>377</v>
      </c>
      <c r="B2920" t="str">
        <f>LEFT(Tabla1[[#This Row],[Organización compras]],2)</f>
        <v>PE</v>
      </c>
      <c r="C2920" t="s">
        <v>340</v>
      </c>
      <c r="D2920">
        <v>802</v>
      </c>
      <c r="E2920" t="str">
        <f>VLOOKUP(Tabla1[[#This Row],[Grupo de compras]],'Grupo compras'!$A$1:$B$115,2,FALSE)</f>
        <v>PE Ops Mall</v>
      </c>
      <c r="F2920" t="s">
        <v>2774</v>
      </c>
      <c r="G2920" t="str">
        <f>LEFT(Tabla1[[#This Row],[Solicitud de pedido]],2)</f>
        <v>12</v>
      </c>
      <c r="H2920" t="s">
        <v>7878</v>
      </c>
      <c r="I2920" t="s">
        <v>88</v>
      </c>
      <c r="J2920" t="s">
        <v>7879</v>
      </c>
      <c r="K2920" t="s">
        <v>7880</v>
      </c>
      <c r="L2920" s="1">
        <v>46046</v>
      </c>
      <c r="M2920" t="s">
        <v>2774</v>
      </c>
      <c r="N2920" t="s">
        <v>1</v>
      </c>
      <c r="O2920" t="s">
        <v>0</v>
      </c>
      <c r="P2920" t="s">
        <v>4043</v>
      </c>
      <c r="Q2920" t="s">
        <v>4044</v>
      </c>
      <c r="R2920" s="2">
        <v>1451.28</v>
      </c>
      <c r="S2920" s="37">
        <f>Tabla1[[#This Row],[Valor total]]/'T.C.'!$B$2</f>
        <v>420.66086956521735</v>
      </c>
      <c r="T2920" t="s">
        <v>2</v>
      </c>
      <c r="U2920" t="s">
        <v>3</v>
      </c>
    </row>
    <row r="2921" spans="1:21" x14ac:dyDescent="0.25">
      <c r="A2921" t="s">
        <v>377</v>
      </c>
      <c r="B2921" t="str">
        <f>LEFT(Tabla1[[#This Row],[Organización compras]],2)</f>
        <v>PE</v>
      </c>
      <c r="C2921" t="s">
        <v>340</v>
      </c>
      <c r="D2921">
        <v>802</v>
      </c>
      <c r="E2921" t="str">
        <f>VLOOKUP(Tabla1[[#This Row],[Grupo de compras]],'Grupo compras'!$A$1:$B$115,2,FALSE)</f>
        <v>PE Ops Mall</v>
      </c>
      <c r="F2921" t="s">
        <v>4586</v>
      </c>
      <c r="G2921" t="str">
        <f>LEFT(Tabla1[[#This Row],[Solicitud de pedido]],2)</f>
        <v>12</v>
      </c>
      <c r="H2921" t="s">
        <v>7881</v>
      </c>
      <c r="I2921" t="s">
        <v>88</v>
      </c>
      <c r="J2921" t="s">
        <v>7882</v>
      </c>
      <c r="K2921" t="s">
        <v>7883</v>
      </c>
      <c r="L2921" s="1">
        <v>46077</v>
      </c>
      <c r="M2921" t="s">
        <v>2774</v>
      </c>
      <c r="N2921" t="s">
        <v>1</v>
      </c>
      <c r="O2921" t="s">
        <v>0</v>
      </c>
      <c r="P2921" t="s">
        <v>4043</v>
      </c>
      <c r="Q2921" t="s">
        <v>4044</v>
      </c>
      <c r="R2921" s="2">
        <v>1451.28</v>
      </c>
      <c r="S2921" s="37">
        <f>Tabla1[[#This Row],[Valor total]]/'T.C.'!$B$2</f>
        <v>420.66086956521735</v>
      </c>
      <c r="T2921" t="s">
        <v>2</v>
      </c>
      <c r="U2921" t="s">
        <v>3</v>
      </c>
    </row>
    <row r="2922" spans="1:21" x14ac:dyDescent="0.25">
      <c r="A2922" t="s">
        <v>38</v>
      </c>
      <c r="B2922" t="str">
        <f>LEFT(Tabla1[[#This Row],[Organización compras]],2)</f>
        <v>CL</v>
      </c>
      <c r="C2922" t="s">
        <v>339</v>
      </c>
      <c r="D2922">
        <v>603</v>
      </c>
      <c r="E2922" t="str">
        <f>VLOOKUP(Tabla1[[#This Row],[Grupo de compras]],'Grupo compras'!$A$1:$B$115,2,FALSE)</f>
        <v>CL Ops Out/Strip</v>
      </c>
      <c r="F2922" t="s">
        <v>39</v>
      </c>
      <c r="G2922" t="str">
        <f>LEFT(Tabla1[[#This Row],[Solicitud de pedido]],2)</f>
        <v>12</v>
      </c>
      <c r="H2922" t="s">
        <v>7884</v>
      </c>
      <c r="I2922" t="s">
        <v>88</v>
      </c>
      <c r="J2922" t="s">
        <v>7885</v>
      </c>
      <c r="K2922" t="s">
        <v>7886</v>
      </c>
      <c r="L2922" s="1">
        <v>46069</v>
      </c>
      <c r="M2922" t="s">
        <v>40</v>
      </c>
      <c r="N2922" t="s">
        <v>1</v>
      </c>
      <c r="O2922" t="s">
        <v>0</v>
      </c>
      <c r="P2922" t="s">
        <v>41</v>
      </c>
      <c r="Q2922" t="s">
        <v>42</v>
      </c>
      <c r="R2922" s="2">
        <v>389474</v>
      </c>
      <c r="S2922" s="37">
        <f>Tabla1[[#This Row],[Valor total]]/'T.C.'!$B$3</f>
        <v>420.6300692276954</v>
      </c>
      <c r="T2922" t="s">
        <v>6</v>
      </c>
      <c r="U2922" t="s">
        <v>3</v>
      </c>
    </row>
    <row r="2923" spans="1:21" x14ac:dyDescent="0.25">
      <c r="A2923" t="s">
        <v>1239</v>
      </c>
      <c r="B2923" t="str">
        <f>LEFT(Tabla1[[#This Row],[Organización compras]],2)</f>
        <v>PE</v>
      </c>
      <c r="C2923" t="s">
        <v>340</v>
      </c>
      <c r="D2923">
        <v>802</v>
      </c>
      <c r="E2923" t="str">
        <f>VLOOKUP(Tabla1[[#This Row],[Grupo de compras]],'Grupo compras'!$A$1:$B$115,2,FALSE)</f>
        <v>PE Ops Mall</v>
      </c>
      <c r="F2923" t="s">
        <v>3220</v>
      </c>
      <c r="G2923" t="str">
        <f>LEFT(Tabla1[[#This Row],[Solicitud de pedido]],2)</f>
        <v>12</v>
      </c>
      <c r="H2923" t="s">
        <v>7887</v>
      </c>
      <c r="I2923" t="s">
        <v>88</v>
      </c>
      <c r="J2923" t="s">
        <v>7888</v>
      </c>
      <c r="K2923" t="s">
        <v>7889</v>
      </c>
      <c r="L2923" s="1">
        <v>46043</v>
      </c>
      <c r="M2923" t="s">
        <v>3220</v>
      </c>
      <c r="N2923" t="s">
        <v>1</v>
      </c>
      <c r="O2923" t="s">
        <v>0</v>
      </c>
      <c r="P2923" t="s">
        <v>3224</v>
      </c>
      <c r="Q2923" t="s">
        <v>3225</v>
      </c>
      <c r="R2923" s="2">
        <v>1451.07</v>
      </c>
      <c r="S2923" s="37">
        <f>Tabla1[[#This Row],[Valor total]]/'T.C.'!$B$2</f>
        <v>420.59999999999997</v>
      </c>
      <c r="T2923" t="s">
        <v>2</v>
      </c>
      <c r="U2923" t="s">
        <v>3</v>
      </c>
    </row>
    <row r="2924" spans="1:21" x14ac:dyDescent="0.25">
      <c r="A2924" t="s">
        <v>12</v>
      </c>
      <c r="B2924" t="str">
        <f>LEFT(Tabla1[[#This Row],[Organización compras]],2)</f>
        <v>PE</v>
      </c>
      <c r="C2924" t="s">
        <v>340</v>
      </c>
      <c r="D2924">
        <v>804</v>
      </c>
      <c r="E2924" t="str">
        <f>VLOOKUP(Tabla1[[#This Row],[Grupo de compras]],'Grupo compras'!$A$1:$B$115,2,FALSE)</f>
        <v>PE Marketing Mall</v>
      </c>
      <c r="F2924" t="s">
        <v>1158</v>
      </c>
      <c r="G2924" t="str">
        <f>LEFT(Tabla1[[#This Row],[Solicitud de pedido]],2)</f>
        <v>12</v>
      </c>
      <c r="H2924" t="s">
        <v>7890</v>
      </c>
      <c r="I2924" t="s">
        <v>88</v>
      </c>
      <c r="J2924" t="s">
        <v>7891</v>
      </c>
      <c r="K2924" t="s">
        <v>7892</v>
      </c>
      <c r="L2924" s="1">
        <v>46038</v>
      </c>
      <c r="M2924" t="s">
        <v>14</v>
      </c>
      <c r="N2924" t="s">
        <v>1</v>
      </c>
      <c r="O2924" t="s">
        <v>67</v>
      </c>
      <c r="P2924" t="s">
        <v>5275</v>
      </c>
      <c r="Q2924" t="s">
        <v>5276</v>
      </c>
      <c r="R2924" s="2">
        <v>1450</v>
      </c>
      <c r="S2924" s="37">
        <f>Tabla1[[#This Row],[Valor total]]/'T.C.'!$B$2</f>
        <v>420.28985507246375</v>
      </c>
      <c r="T2924" t="s">
        <v>2</v>
      </c>
      <c r="U2924" t="s">
        <v>3</v>
      </c>
    </row>
    <row r="2925" spans="1:21" x14ac:dyDescent="0.25">
      <c r="A2925" t="s">
        <v>31</v>
      </c>
      <c r="B2925" t="str">
        <f>LEFT(Tabla1[[#This Row],[Organización compras]],2)</f>
        <v>CO</v>
      </c>
      <c r="C2925" t="s">
        <v>338</v>
      </c>
      <c r="D2925">
        <v>702</v>
      </c>
      <c r="E2925" t="str">
        <f>VLOOKUP(Tabla1[[#This Row],[Grupo de compras]],'Grupo compras'!$A$1:$B$115,2,FALSE)</f>
        <v>CO Ops Mall</v>
      </c>
      <c r="F2925" t="s">
        <v>210</v>
      </c>
      <c r="G2925" t="str">
        <f>LEFT(Tabla1[[#This Row],[Solicitud de pedido]],2)</f>
        <v>12</v>
      </c>
      <c r="H2925" t="s">
        <v>7893</v>
      </c>
      <c r="I2925" t="s">
        <v>88</v>
      </c>
      <c r="J2925" t="s">
        <v>7894</v>
      </c>
      <c r="K2925" t="s">
        <v>7895</v>
      </c>
      <c r="L2925" s="1">
        <v>46090</v>
      </c>
      <c r="M2925" t="s">
        <v>32</v>
      </c>
      <c r="N2925" t="s">
        <v>1</v>
      </c>
      <c r="O2925" t="s">
        <v>0</v>
      </c>
      <c r="P2925" t="s">
        <v>33</v>
      </c>
      <c r="Q2925" t="s">
        <v>34</v>
      </c>
      <c r="R2925" s="2">
        <v>1544900</v>
      </c>
      <c r="S2925" s="37">
        <f>Tabla1[[#This Row],[Valor total]]/'T.C.'!$B$5</f>
        <v>420.03806416530722</v>
      </c>
      <c r="T2925" t="s">
        <v>18</v>
      </c>
      <c r="U2925" t="s">
        <v>3</v>
      </c>
    </row>
    <row r="2926" spans="1:21" x14ac:dyDescent="0.25">
      <c r="A2926" t="s">
        <v>373</v>
      </c>
      <c r="B2926" t="str">
        <f>LEFT(Tabla1[[#This Row],[Organización compras]],2)</f>
        <v>PE</v>
      </c>
      <c r="C2926" t="s">
        <v>340</v>
      </c>
      <c r="D2926">
        <v>814</v>
      </c>
      <c r="E2926" t="str">
        <f>VLOOKUP(Tabla1[[#This Row],[Grupo de compras]],'Grupo compras'!$A$1:$B$115,2,FALSE)</f>
        <v>PE Explotación TI</v>
      </c>
      <c r="F2926" t="s">
        <v>8</v>
      </c>
      <c r="G2926" t="str">
        <f>LEFT(Tabla1[[#This Row],[Solicitud de pedido]],2)</f>
        <v>12</v>
      </c>
      <c r="H2926" t="s">
        <v>7896</v>
      </c>
      <c r="I2926" t="s">
        <v>88</v>
      </c>
      <c r="J2926" t="s">
        <v>7897</v>
      </c>
      <c r="K2926" t="s">
        <v>7898</v>
      </c>
      <c r="L2926" s="1">
        <v>46077</v>
      </c>
      <c r="M2926" t="s">
        <v>8</v>
      </c>
      <c r="N2926" t="s">
        <v>1</v>
      </c>
      <c r="O2926" t="s">
        <v>5</v>
      </c>
      <c r="P2926" t="s">
        <v>7899</v>
      </c>
      <c r="Q2926" t="s">
        <v>7900</v>
      </c>
      <c r="R2926" s="2">
        <v>420</v>
      </c>
      <c r="S2926" s="37">
        <f>Tabla1[[#This Row],[Valor total]]</f>
        <v>420</v>
      </c>
      <c r="T2926" t="s">
        <v>662</v>
      </c>
      <c r="U2926" t="s">
        <v>3</v>
      </c>
    </row>
    <row r="2927" spans="1:21" x14ac:dyDescent="0.25">
      <c r="A2927" t="s">
        <v>7</v>
      </c>
      <c r="B2927" t="str">
        <f>LEFT(Tabla1[[#This Row],[Organización compras]],2)</f>
        <v>CL</v>
      </c>
      <c r="C2927" t="s">
        <v>339</v>
      </c>
      <c r="D2927">
        <v>602</v>
      </c>
      <c r="E2927" t="str">
        <f>VLOOKUP(Tabla1[[#This Row],[Grupo de compras]],'Grupo compras'!$A$1:$B$115,2,FALSE)</f>
        <v>CL Ops Mall</v>
      </c>
      <c r="F2927" t="s">
        <v>78</v>
      </c>
      <c r="G2927" t="str">
        <f>LEFT(Tabla1[[#This Row],[Solicitud de pedido]],2)</f>
        <v>12</v>
      </c>
      <c r="H2927" t="s">
        <v>7901</v>
      </c>
      <c r="I2927" t="s">
        <v>88</v>
      </c>
      <c r="J2927" t="s">
        <v>7902</v>
      </c>
      <c r="K2927" t="s">
        <v>7903</v>
      </c>
      <c r="L2927" s="1">
        <v>46042</v>
      </c>
      <c r="M2927" t="s">
        <v>113</v>
      </c>
      <c r="N2927" t="s">
        <v>1</v>
      </c>
      <c r="O2927" t="s">
        <v>0</v>
      </c>
      <c r="P2927" t="s">
        <v>7904</v>
      </c>
      <c r="Q2927" t="s">
        <v>7905</v>
      </c>
      <c r="R2927" s="2">
        <v>388773</v>
      </c>
      <c r="S2927" s="37">
        <f>Tabla1[[#This Row],[Valor total]]/'T.C.'!$B$3</f>
        <v>419.87299255883278</v>
      </c>
      <c r="T2927" t="s">
        <v>6</v>
      </c>
      <c r="U2927" t="s">
        <v>3</v>
      </c>
    </row>
    <row r="2928" spans="1:21" x14ac:dyDescent="0.25">
      <c r="A2928" t="s">
        <v>7</v>
      </c>
      <c r="B2928" t="str">
        <f>LEFT(Tabla1[[#This Row],[Organización compras]],2)</f>
        <v>CL</v>
      </c>
      <c r="C2928" t="s">
        <v>339</v>
      </c>
      <c r="D2928">
        <v>911</v>
      </c>
      <c r="E2928" t="str">
        <f>VLOOKUP(Tabla1[[#This Row],[Grupo de compras]],'Grupo compras'!$A$1:$B$115,2,FALSE)</f>
        <v>Corp A. Finanzas</v>
      </c>
      <c r="F2928" t="s">
        <v>1924</v>
      </c>
      <c r="G2928" t="str">
        <f>LEFT(Tabla1[[#This Row],[Solicitud de pedido]],2)</f>
        <v>12</v>
      </c>
      <c r="H2928" t="s">
        <v>7906</v>
      </c>
      <c r="I2928" t="s">
        <v>88</v>
      </c>
      <c r="J2928" t="s">
        <v>7907</v>
      </c>
      <c r="K2928" t="s">
        <v>7908</v>
      </c>
      <c r="L2928" s="1">
        <v>46027</v>
      </c>
      <c r="M2928" t="s">
        <v>74</v>
      </c>
      <c r="N2928" t="s">
        <v>1</v>
      </c>
      <c r="O2928" t="s">
        <v>5</v>
      </c>
      <c r="P2928" t="s">
        <v>2964</v>
      </c>
      <c r="Q2928" t="s">
        <v>2965</v>
      </c>
      <c r="R2928" s="2">
        <v>387795</v>
      </c>
      <c r="S2928" s="37">
        <f>Tabla1[[#This Row],[Valor total]]/'T.C.'!$B$3</f>
        <v>418.81675720626833</v>
      </c>
      <c r="T2928" t="s">
        <v>6</v>
      </c>
      <c r="U2928" t="s">
        <v>3</v>
      </c>
    </row>
    <row r="2929" spans="1:21" x14ac:dyDescent="0.25">
      <c r="A2929" t="s">
        <v>38</v>
      </c>
      <c r="B2929" t="str">
        <f>LEFT(Tabla1[[#This Row],[Organización compras]],2)</f>
        <v>CL</v>
      </c>
      <c r="C2929" t="s">
        <v>339</v>
      </c>
      <c r="D2929">
        <v>603</v>
      </c>
      <c r="E2929" t="str">
        <f>VLOOKUP(Tabla1[[#This Row],[Grupo de compras]],'Grupo compras'!$A$1:$B$115,2,FALSE)</f>
        <v>CL Ops Out/Strip</v>
      </c>
      <c r="F2929" t="s">
        <v>39</v>
      </c>
      <c r="G2929" t="str">
        <f>LEFT(Tabla1[[#This Row],[Solicitud de pedido]],2)</f>
        <v>12</v>
      </c>
      <c r="H2929" t="s">
        <v>7909</v>
      </c>
      <c r="I2929" t="s">
        <v>88</v>
      </c>
      <c r="J2929" t="s">
        <v>7910</v>
      </c>
      <c r="K2929" t="s">
        <v>7911</v>
      </c>
      <c r="L2929" s="1">
        <v>46042</v>
      </c>
      <c r="M2929" t="s">
        <v>40</v>
      </c>
      <c r="N2929" t="s">
        <v>1</v>
      </c>
      <c r="O2929" t="s">
        <v>0</v>
      </c>
      <c r="P2929" t="s">
        <v>807</v>
      </c>
      <c r="Q2929" t="s">
        <v>808</v>
      </c>
      <c r="R2929" s="2">
        <v>387350</v>
      </c>
      <c r="S2929" s="37">
        <f>Tabla1[[#This Row],[Valor total]]/'T.C.'!$B$3</f>
        <v>418.33615932089901</v>
      </c>
      <c r="T2929" t="s">
        <v>6</v>
      </c>
      <c r="U2929" t="s">
        <v>3</v>
      </c>
    </row>
    <row r="2930" spans="1:21" x14ac:dyDescent="0.25">
      <c r="A2930" t="s">
        <v>2783</v>
      </c>
      <c r="B2930" t="str">
        <f>LEFT(Tabla1[[#This Row],[Organización compras]],2)</f>
        <v>PE</v>
      </c>
      <c r="C2930" t="s">
        <v>681</v>
      </c>
      <c r="D2930">
        <v>804</v>
      </c>
      <c r="E2930" t="str">
        <f>VLOOKUP(Tabla1[[#This Row],[Grupo de compras]],'Grupo compras'!$A$1:$B$115,2,FALSE)</f>
        <v>PE Marketing Mall</v>
      </c>
      <c r="F2930" t="s">
        <v>7912</v>
      </c>
      <c r="G2930" t="str">
        <f>LEFT(Tabla1[[#This Row],[Solicitud de pedido]],2)</f>
        <v>12</v>
      </c>
      <c r="H2930" t="s">
        <v>7913</v>
      </c>
      <c r="I2930" t="s">
        <v>88</v>
      </c>
      <c r="J2930" t="s">
        <v>7914</v>
      </c>
      <c r="K2930" t="s">
        <v>7915</v>
      </c>
      <c r="L2930" s="1">
        <v>46063</v>
      </c>
      <c r="M2930" t="s">
        <v>14</v>
      </c>
      <c r="N2930" t="s">
        <v>1</v>
      </c>
      <c r="O2930" t="s">
        <v>67</v>
      </c>
      <c r="P2930" t="s">
        <v>4858</v>
      </c>
      <c r="Q2930" t="s">
        <v>4859</v>
      </c>
      <c r="R2930" s="2">
        <v>1440.68</v>
      </c>
      <c r="S2930" s="37">
        <f>Tabla1[[#This Row],[Valor total]]/'T.C.'!$B$2</f>
        <v>417.58840579710147</v>
      </c>
      <c r="T2930" t="s">
        <v>2</v>
      </c>
      <c r="U2930" t="s">
        <v>3</v>
      </c>
    </row>
    <row r="2931" spans="1:21" x14ac:dyDescent="0.25">
      <c r="A2931" t="s">
        <v>16</v>
      </c>
      <c r="B2931" t="str">
        <f>LEFT(Tabla1[[#This Row],[Organización compras]],2)</f>
        <v>PE</v>
      </c>
      <c r="C2931" t="s">
        <v>681</v>
      </c>
      <c r="D2931">
        <v>804</v>
      </c>
      <c r="E2931" t="str">
        <f>VLOOKUP(Tabla1[[#This Row],[Grupo de compras]],'Grupo compras'!$A$1:$B$115,2,FALSE)</f>
        <v>PE Marketing Mall</v>
      </c>
      <c r="F2931" t="s">
        <v>1158</v>
      </c>
      <c r="G2931" t="str">
        <f>LEFT(Tabla1[[#This Row],[Solicitud de pedido]],2)</f>
        <v>12</v>
      </c>
      <c r="H2931" t="s">
        <v>7916</v>
      </c>
      <c r="I2931" t="s">
        <v>88</v>
      </c>
      <c r="J2931" t="s">
        <v>7917</v>
      </c>
      <c r="K2931" t="s">
        <v>7918</v>
      </c>
      <c r="L2931" s="1">
        <v>46080</v>
      </c>
      <c r="M2931" t="s">
        <v>43</v>
      </c>
      <c r="N2931" t="s">
        <v>1</v>
      </c>
      <c r="O2931" t="s">
        <v>67</v>
      </c>
      <c r="P2931" t="s">
        <v>1162</v>
      </c>
      <c r="Q2931" t="s">
        <v>1163</v>
      </c>
      <c r="R2931" s="2">
        <v>1440</v>
      </c>
      <c r="S2931" s="37">
        <f>Tabla1[[#This Row],[Valor total]]/'T.C.'!$B$2</f>
        <v>417.39130434782606</v>
      </c>
      <c r="T2931" t="s">
        <v>2</v>
      </c>
      <c r="U2931" t="s">
        <v>3</v>
      </c>
    </row>
    <row r="2932" spans="1:21" x14ac:dyDescent="0.25">
      <c r="A2932" t="s">
        <v>925</v>
      </c>
      <c r="B2932" t="str">
        <f>LEFT(Tabla1[[#This Row],[Organización compras]],2)</f>
        <v>PE</v>
      </c>
      <c r="C2932" t="s">
        <v>340</v>
      </c>
      <c r="D2932">
        <v>803</v>
      </c>
      <c r="E2932" t="str">
        <f>VLOOKUP(Tabla1[[#This Row],[Grupo de compras]],'Grupo compras'!$A$1:$B$115,2,FALSE)</f>
        <v>PE Ops Out/Strips</v>
      </c>
      <c r="F2932" t="s">
        <v>926</v>
      </c>
      <c r="G2932" t="str">
        <f>LEFT(Tabla1[[#This Row],[Solicitud de pedido]],2)</f>
        <v>12</v>
      </c>
      <c r="H2932" t="s">
        <v>7919</v>
      </c>
      <c r="I2932" t="s">
        <v>88</v>
      </c>
      <c r="J2932" t="s">
        <v>7920</v>
      </c>
      <c r="K2932" t="s">
        <v>7921</v>
      </c>
      <c r="L2932" s="1">
        <v>46048</v>
      </c>
      <c r="M2932" t="s">
        <v>930</v>
      </c>
      <c r="N2932" t="s">
        <v>1</v>
      </c>
      <c r="O2932" t="s">
        <v>0</v>
      </c>
      <c r="P2932" t="s">
        <v>1011</v>
      </c>
      <c r="Q2932" t="s">
        <v>1012</v>
      </c>
      <c r="R2932" s="2">
        <v>1438.58</v>
      </c>
      <c r="S2932" s="37">
        <f>Tabla1[[#This Row],[Valor total]]/'T.C.'!$B$2</f>
        <v>416.97971014492748</v>
      </c>
      <c r="T2932" t="s">
        <v>2</v>
      </c>
      <c r="U2932" t="s">
        <v>3</v>
      </c>
    </row>
    <row r="2933" spans="1:21" x14ac:dyDescent="0.25">
      <c r="A2933" t="s">
        <v>50</v>
      </c>
      <c r="B2933" t="str">
        <f>LEFT(Tabla1[[#This Row],[Organización compras]],2)</f>
        <v>CL</v>
      </c>
      <c r="C2933" t="s">
        <v>339</v>
      </c>
      <c r="D2933">
        <v>602</v>
      </c>
      <c r="E2933" t="str">
        <f>VLOOKUP(Tabla1[[#This Row],[Grupo de compras]],'Grupo compras'!$A$1:$B$115,2,FALSE)</f>
        <v>CL Ops Mall</v>
      </c>
      <c r="F2933" t="s">
        <v>51</v>
      </c>
      <c r="G2933" t="str">
        <f>LEFT(Tabla1[[#This Row],[Solicitud de pedido]],2)</f>
        <v>12</v>
      </c>
      <c r="H2933" t="s">
        <v>7922</v>
      </c>
      <c r="I2933" t="s">
        <v>88</v>
      </c>
      <c r="J2933" t="s">
        <v>7923</v>
      </c>
      <c r="K2933" t="s">
        <v>7924</v>
      </c>
      <c r="L2933" s="1">
        <v>46041</v>
      </c>
      <c r="M2933" t="s">
        <v>52</v>
      </c>
      <c r="N2933" t="s">
        <v>1</v>
      </c>
      <c r="O2933" t="s">
        <v>0</v>
      </c>
      <c r="P2933" t="s">
        <v>1986</v>
      </c>
      <c r="Q2933" t="s">
        <v>1987</v>
      </c>
      <c r="R2933" s="2">
        <v>10</v>
      </c>
      <c r="S2933" s="37">
        <f>Tabla1[[#This Row],[Valor total]]/'T.C.'!$B$4</f>
        <v>416.66666666666669</v>
      </c>
      <c r="T2933" t="s">
        <v>11</v>
      </c>
      <c r="U2933" t="s">
        <v>3</v>
      </c>
    </row>
    <row r="2934" spans="1:21" x14ac:dyDescent="0.25">
      <c r="A2934" t="s">
        <v>50</v>
      </c>
      <c r="B2934" t="str">
        <f>LEFT(Tabla1[[#This Row],[Organización compras]],2)</f>
        <v>CL</v>
      </c>
      <c r="C2934" t="s">
        <v>339</v>
      </c>
      <c r="D2934">
        <v>602</v>
      </c>
      <c r="E2934" t="str">
        <f>VLOOKUP(Tabla1[[#This Row],[Grupo de compras]],'Grupo compras'!$A$1:$B$115,2,FALSE)</f>
        <v>CL Ops Mall</v>
      </c>
      <c r="F2934" t="s">
        <v>51</v>
      </c>
      <c r="G2934" t="str">
        <f>LEFT(Tabla1[[#This Row],[Solicitud de pedido]],2)</f>
        <v>12</v>
      </c>
      <c r="H2934" t="s">
        <v>7925</v>
      </c>
      <c r="I2934" t="s">
        <v>88</v>
      </c>
      <c r="J2934" t="s">
        <v>7926</v>
      </c>
      <c r="K2934" t="s">
        <v>7927</v>
      </c>
      <c r="L2934" s="1">
        <v>46041</v>
      </c>
      <c r="M2934" t="s">
        <v>52</v>
      </c>
      <c r="N2934" t="s">
        <v>1</v>
      </c>
      <c r="O2934" t="s">
        <v>0</v>
      </c>
      <c r="P2934" t="s">
        <v>1986</v>
      </c>
      <c r="Q2934" t="s">
        <v>1987</v>
      </c>
      <c r="R2934" s="2">
        <v>10</v>
      </c>
      <c r="S2934" s="37">
        <f>Tabla1[[#This Row],[Valor total]]/'T.C.'!$B$4</f>
        <v>416.66666666666669</v>
      </c>
      <c r="T2934" t="s">
        <v>11</v>
      </c>
      <c r="U2934" t="s">
        <v>3</v>
      </c>
    </row>
    <row r="2935" spans="1:21" x14ac:dyDescent="0.25">
      <c r="A2935" t="s">
        <v>50</v>
      </c>
      <c r="B2935" t="str">
        <f>LEFT(Tabla1[[#This Row],[Organización compras]],2)</f>
        <v>CL</v>
      </c>
      <c r="C2935" t="s">
        <v>339</v>
      </c>
      <c r="D2935">
        <v>602</v>
      </c>
      <c r="E2935" t="str">
        <f>VLOOKUP(Tabla1[[#This Row],[Grupo de compras]],'Grupo compras'!$A$1:$B$115,2,FALSE)</f>
        <v>CL Ops Mall</v>
      </c>
      <c r="F2935" t="s">
        <v>51</v>
      </c>
      <c r="G2935" t="str">
        <f>LEFT(Tabla1[[#This Row],[Solicitud de pedido]],2)</f>
        <v>12</v>
      </c>
      <c r="H2935" t="s">
        <v>7928</v>
      </c>
      <c r="I2935" t="s">
        <v>88</v>
      </c>
      <c r="J2935" t="s">
        <v>7929</v>
      </c>
      <c r="K2935" t="s">
        <v>7930</v>
      </c>
      <c r="L2935" s="1">
        <v>46041</v>
      </c>
      <c r="M2935" t="s">
        <v>52</v>
      </c>
      <c r="N2935" t="s">
        <v>1</v>
      </c>
      <c r="O2935" t="s">
        <v>0</v>
      </c>
      <c r="P2935" t="s">
        <v>1986</v>
      </c>
      <c r="Q2935" t="s">
        <v>1987</v>
      </c>
      <c r="R2935" s="2">
        <v>10</v>
      </c>
      <c r="S2935" s="37">
        <f>Tabla1[[#This Row],[Valor total]]/'T.C.'!$B$4</f>
        <v>416.66666666666669</v>
      </c>
      <c r="T2935" t="s">
        <v>11</v>
      </c>
      <c r="U2935" t="s">
        <v>3</v>
      </c>
    </row>
    <row r="2936" spans="1:21" x14ac:dyDescent="0.25">
      <c r="A2936" t="s">
        <v>24</v>
      </c>
      <c r="B2936" t="str">
        <f>LEFT(Tabla1[[#This Row],[Organización compras]],2)</f>
        <v>CL</v>
      </c>
      <c r="C2936" t="s">
        <v>339</v>
      </c>
      <c r="D2936">
        <v>602</v>
      </c>
      <c r="E2936" t="str">
        <f>VLOOKUP(Tabla1[[#This Row],[Grupo de compras]],'Grupo compras'!$A$1:$B$115,2,FALSE)</f>
        <v>CL Ops Mall</v>
      </c>
      <c r="F2936" t="s">
        <v>724</v>
      </c>
      <c r="G2936" t="str">
        <f>LEFT(Tabla1[[#This Row],[Solicitud de pedido]],2)</f>
        <v>12</v>
      </c>
      <c r="H2936" t="s">
        <v>7931</v>
      </c>
      <c r="I2936" t="s">
        <v>88</v>
      </c>
      <c r="J2936" t="s">
        <v>7932</v>
      </c>
      <c r="K2936" t="s">
        <v>7933</v>
      </c>
      <c r="L2936" s="1">
        <v>46066</v>
      </c>
      <c r="M2936" t="s">
        <v>728</v>
      </c>
      <c r="N2936" t="s">
        <v>1</v>
      </c>
      <c r="O2936" t="s">
        <v>0</v>
      </c>
      <c r="P2936" t="s">
        <v>7934</v>
      </c>
      <c r="Q2936" t="s">
        <v>7935</v>
      </c>
      <c r="R2936" s="2">
        <v>10</v>
      </c>
      <c r="S2936" s="37">
        <f>Tabla1[[#This Row],[Valor total]]/'T.C.'!$B$4</f>
        <v>416.66666666666669</v>
      </c>
      <c r="T2936" t="s">
        <v>11</v>
      </c>
      <c r="U2936" t="s">
        <v>3</v>
      </c>
    </row>
    <row r="2937" spans="1:21" x14ac:dyDescent="0.25">
      <c r="A2937" t="s">
        <v>19</v>
      </c>
      <c r="B2937" t="str">
        <f>LEFT(Tabla1[[#This Row],[Organización compras]],2)</f>
        <v>CL</v>
      </c>
      <c r="C2937" t="s">
        <v>339</v>
      </c>
      <c r="D2937">
        <v>602</v>
      </c>
      <c r="E2937" t="str">
        <f>VLOOKUP(Tabla1[[#This Row],[Grupo de compras]],'Grupo compras'!$A$1:$B$115,2,FALSE)</f>
        <v>CL Ops Mall</v>
      </c>
      <c r="F2937" t="s">
        <v>20</v>
      </c>
      <c r="G2937" t="str">
        <f>LEFT(Tabla1[[#This Row],[Solicitud de pedido]],2)</f>
        <v>12</v>
      </c>
      <c r="H2937" t="s">
        <v>3804</v>
      </c>
      <c r="I2937" t="s">
        <v>103</v>
      </c>
      <c r="J2937" t="s">
        <v>3805</v>
      </c>
      <c r="K2937" t="s">
        <v>7936</v>
      </c>
      <c r="L2937" s="1">
        <v>46079</v>
      </c>
      <c r="M2937" t="s">
        <v>3584</v>
      </c>
      <c r="N2937" t="s">
        <v>1</v>
      </c>
      <c r="O2937" t="s">
        <v>0</v>
      </c>
      <c r="P2937" t="s">
        <v>1986</v>
      </c>
      <c r="Q2937" t="s">
        <v>1987</v>
      </c>
      <c r="R2937" s="2">
        <v>10</v>
      </c>
      <c r="S2937" s="37">
        <f>Tabla1[[#This Row],[Valor total]]/'T.C.'!$B$4</f>
        <v>416.66666666666669</v>
      </c>
      <c r="T2937" t="s">
        <v>11</v>
      </c>
      <c r="U2937" t="s">
        <v>3</v>
      </c>
    </row>
    <row r="2938" spans="1:21" x14ac:dyDescent="0.25">
      <c r="A2938" t="s">
        <v>19</v>
      </c>
      <c r="B2938" t="str">
        <f>LEFT(Tabla1[[#This Row],[Organización compras]],2)</f>
        <v>CL</v>
      </c>
      <c r="C2938" t="s">
        <v>339</v>
      </c>
      <c r="D2938">
        <v>602</v>
      </c>
      <c r="E2938" t="str">
        <f>VLOOKUP(Tabla1[[#This Row],[Grupo de compras]],'Grupo compras'!$A$1:$B$115,2,FALSE)</f>
        <v>CL Ops Mall</v>
      </c>
      <c r="F2938" t="s">
        <v>20</v>
      </c>
      <c r="G2938" t="str">
        <f>LEFT(Tabla1[[#This Row],[Solicitud de pedido]],2)</f>
        <v>12</v>
      </c>
      <c r="H2938" t="s">
        <v>3804</v>
      </c>
      <c r="I2938" t="s">
        <v>104</v>
      </c>
      <c r="J2938" t="s">
        <v>3805</v>
      </c>
      <c r="K2938" t="s">
        <v>7937</v>
      </c>
      <c r="L2938" s="1">
        <v>46079</v>
      </c>
      <c r="M2938" t="s">
        <v>3584</v>
      </c>
      <c r="N2938" t="s">
        <v>1</v>
      </c>
      <c r="O2938" t="s">
        <v>0</v>
      </c>
      <c r="P2938" t="s">
        <v>1986</v>
      </c>
      <c r="Q2938" t="s">
        <v>1987</v>
      </c>
      <c r="R2938" s="2">
        <v>10</v>
      </c>
      <c r="S2938" s="37">
        <f>Tabla1[[#This Row],[Valor total]]/'T.C.'!$B$4</f>
        <v>416.66666666666669</v>
      </c>
      <c r="T2938" t="s">
        <v>11</v>
      </c>
      <c r="U2938" t="s">
        <v>3</v>
      </c>
    </row>
    <row r="2939" spans="1:21" x14ac:dyDescent="0.25">
      <c r="A2939" t="s">
        <v>7</v>
      </c>
      <c r="B2939" t="str">
        <f>LEFT(Tabla1[[#This Row],[Organización compras]],2)</f>
        <v>CL</v>
      </c>
      <c r="C2939" t="s">
        <v>339</v>
      </c>
      <c r="D2939">
        <v>602</v>
      </c>
      <c r="E2939" t="str">
        <f>VLOOKUP(Tabla1[[#This Row],[Grupo de compras]],'Grupo compras'!$A$1:$B$115,2,FALSE)</f>
        <v>CL Ops Mall</v>
      </c>
      <c r="F2939" t="s">
        <v>869</v>
      </c>
      <c r="G2939" t="str">
        <f>LEFT(Tabla1[[#This Row],[Solicitud de pedido]],2)</f>
        <v>12</v>
      </c>
      <c r="H2939" t="s">
        <v>7938</v>
      </c>
      <c r="I2939" t="s">
        <v>88</v>
      </c>
      <c r="J2939" t="s">
        <v>7939</v>
      </c>
      <c r="K2939" t="s">
        <v>7940</v>
      </c>
      <c r="L2939" s="1">
        <v>46083</v>
      </c>
      <c r="M2939" t="s">
        <v>79</v>
      </c>
      <c r="N2939" t="s">
        <v>1</v>
      </c>
      <c r="O2939" t="s">
        <v>0</v>
      </c>
      <c r="P2939" t="s">
        <v>2028</v>
      </c>
      <c r="Q2939" t="s">
        <v>2029</v>
      </c>
      <c r="R2939" s="2">
        <v>10</v>
      </c>
      <c r="S2939" s="37">
        <f>Tabla1[[#This Row],[Valor total]]/'T.C.'!$B$4</f>
        <v>416.66666666666669</v>
      </c>
      <c r="T2939" t="s">
        <v>11</v>
      </c>
      <c r="U2939" t="s">
        <v>3</v>
      </c>
    </row>
    <row r="2940" spans="1:21" x14ac:dyDescent="0.25">
      <c r="A2940" t="s">
        <v>50</v>
      </c>
      <c r="B2940" t="str">
        <f>LEFT(Tabla1[[#This Row],[Organización compras]],2)</f>
        <v>CL</v>
      </c>
      <c r="C2940" t="s">
        <v>339</v>
      </c>
      <c r="D2940">
        <v>602</v>
      </c>
      <c r="E2940" t="str">
        <f>VLOOKUP(Tabla1[[#This Row],[Grupo de compras]],'Grupo compras'!$A$1:$B$115,2,FALSE)</f>
        <v>CL Ops Mall</v>
      </c>
      <c r="F2940" t="s">
        <v>739</v>
      </c>
      <c r="H2940" t="s">
        <v>12761</v>
      </c>
      <c r="I2940" t="s">
        <v>88</v>
      </c>
      <c r="J2940" t="s">
        <v>12762</v>
      </c>
      <c r="K2940" t="s">
        <v>5554</v>
      </c>
      <c r="L2940" s="1">
        <v>46099</v>
      </c>
      <c r="M2940" t="s">
        <v>52</v>
      </c>
      <c r="N2940" t="s">
        <v>1</v>
      </c>
      <c r="O2940" t="s">
        <v>0</v>
      </c>
      <c r="P2940" t="s">
        <v>1986</v>
      </c>
      <c r="Q2940" t="s">
        <v>1987</v>
      </c>
      <c r="R2940" s="2">
        <v>10</v>
      </c>
      <c r="S2940" s="37">
        <f>Tabla1[[#This Row],[Valor total]]/'T.C.'!$B$4</f>
        <v>416.66666666666669</v>
      </c>
      <c r="T2940" t="s">
        <v>11</v>
      </c>
      <c r="U2940" t="s">
        <v>3</v>
      </c>
    </row>
    <row r="2941" spans="1:21" x14ac:dyDescent="0.25">
      <c r="A2941" t="s">
        <v>50</v>
      </c>
      <c r="B2941" t="str">
        <f>LEFT(Tabla1[[#This Row],[Organización compras]],2)</f>
        <v>CL</v>
      </c>
      <c r="C2941" t="s">
        <v>339</v>
      </c>
      <c r="D2941">
        <v>622</v>
      </c>
      <c r="E2941" t="str">
        <f>VLOOKUP(Tabla1[[#This Row],[Grupo de compras]],'Grupo compras'!$A$1:$B$115,2,FALSE)</f>
        <v>CL Arq Mall</v>
      </c>
      <c r="F2941" t="s">
        <v>4609</v>
      </c>
      <c r="G2941" t="str">
        <f>LEFT(Tabla1[[#This Row],[Solicitud de pedido]],2)</f>
        <v>14</v>
      </c>
      <c r="H2941" t="s">
        <v>7941</v>
      </c>
      <c r="I2941" t="s">
        <v>88</v>
      </c>
      <c r="J2941" t="s">
        <v>7942</v>
      </c>
      <c r="K2941" t="s">
        <v>7943</v>
      </c>
      <c r="L2941" s="1">
        <v>46055</v>
      </c>
      <c r="M2941" t="s">
        <v>15</v>
      </c>
      <c r="N2941" t="s">
        <v>46</v>
      </c>
      <c r="O2941" t="s">
        <v>0</v>
      </c>
      <c r="P2941" t="s">
        <v>470</v>
      </c>
      <c r="Q2941" t="s">
        <v>471</v>
      </c>
      <c r="R2941" s="2">
        <v>9.9689999999999994</v>
      </c>
      <c r="S2941" s="37">
        <f>Tabla1[[#This Row],[Valor total]]/'T.C.'!$B$4</f>
        <v>415.37499999999994</v>
      </c>
      <c r="T2941" t="s">
        <v>11</v>
      </c>
      <c r="U2941" t="s">
        <v>3</v>
      </c>
    </row>
    <row r="2942" spans="1:21" x14ac:dyDescent="0.25">
      <c r="A2942" t="s">
        <v>50</v>
      </c>
      <c r="B2942" t="str">
        <f>LEFT(Tabla1[[#This Row],[Organización compras]],2)</f>
        <v>CL</v>
      </c>
      <c r="C2942" t="s">
        <v>339</v>
      </c>
      <c r="D2942">
        <v>622</v>
      </c>
      <c r="E2942" t="str">
        <f>VLOOKUP(Tabla1[[#This Row],[Grupo de compras]],'Grupo compras'!$A$1:$B$115,2,FALSE)</f>
        <v>CL Arq Mall</v>
      </c>
      <c r="F2942" t="s">
        <v>4609</v>
      </c>
      <c r="G2942" t="str">
        <f>LEFT(Tabla1[[#This Row],[Solicitud de pedido]],2)</f>
        <v>14</v>
      </c>
      <c r="H2942" t="s">
        <v>7941</v>
      </c>
      <c r="I2942" t="s">
        <v>89</v>
      </c>
      <c r="J2942" t="s">
        <v>7942</v>
      </c>
      <c r="K2942" t="s">
        <v>7944</v>
      </c>
      <c r="L2942" s="1">
        <v>46055</v>
      </c>
      <c r="M2942" t="s">
        <v>15</v>
      </c>
      <c r="N2942" t="s">
        <v>46</v>
      </c>
      <c r="O2942" t="s">
        <v>0</v>
      </c>
      <c r="P2942" t="s">
        <v>470</v>
      </c>
      <c r="Q2942" t="s">
        <v>471</v>
      </c>
      <c r="R2942" s="2">
        <v>9.9689999999999994</v>
      </c>
      <c r="S2942" s="37">
        <f>Tabla1[[#This Row],[Valor total]]/'T.C.'!$B$4</f>
        <v>415.37499999999994</v>
      </c>
      <c r="T2942" t="s">
        <v>11</v>
      </c>
      <c r="U2942" t="s">
        <v>3</v>
      </c>
    </row>
    <row r="2943" spans="1:21" x14ac:dyDescent="0.25">
      <c r="A2943" t="s">
        <v>50</v>
      </c>
      <c r="B2943" t="str">
        <f>LEFT(Tabla1[[#This Row],[Organización compras]],2)</f>
        <v>CL</v>
      </c>
      <c r="C2943" t="s">
        <v>339</v>
      </c>
      <c r="D2943">
        <v>622</v>
      </c>
      <c r="E2943" t="str">
        <f>VLOOKUP(Tabla1[[#This Row],[Grupo de compras]],'Grupo compras'!$A$1:$B$115,2,FALSE)</f>
        <v>CL Arq Mall</v>
      </c>
      <c r="F2943" t="s">
        <v>4609</v>
      </c>
      <c r="G2943" t="str">
        <f>LEFT(Tabla1[[#This Row],[Solicitud de pedido]],2)</f>
        <v>14</v>
      </c>
      <c r="H2943" t="s">
        <v>7941</v>
      </c>
      <c r="I2943" t="s">
        <v>99</v>
      </c>
      <c r="J2943" t="s">
        <v>7942</v>
      </c>
      <c r="K2943" t="s">
        <v>7945</v>
      </c>
      <c r="L2943" s="1">
        <v>46055</v>
      </c>
      <c r="M2943" t="s">
        <v>15</v>
      </c>
      <c r="N2943" t="s">
        <v>46</v>
      </c>
      <c r="O2943" t="s">
        <v>0</v>
      </c>
      <c r="P2943" t="s">
        <v>470</v>
      </c>
      <c r="Q2943" t="s">
        <v>471</v>
      </c>
      <c r="R2943" s="2">
        <v>9.9689999999999994</v>
      </c>
      <c r="S2943" s="37">
        <f>Tabla1[[#This Row],[Valor total]]/'T.C.'!$B$4</f>
        <v>415.37499999999994</v>
      </c>
      <c r="T2943" t="s">
        <v>11</v>
      </c>
      <c r="U2943" t="s">
        <v>3</v>
      </c>
    </row>
    <row r="2944" spans="1:21" x14ac:dyDescent="0.25">
      <c r="A2944" t="s">
        <v>50</v>
      </c>
      <c r="B2944" t="str">
        <f>LEFT(Tabla1[[#This Row],[Organización compras]],2)</f>
        <v>CL</v>
      </c>
      <c r="C2944" t="s">
        <v>339</v>
      </c>
      <c r="D2944">
        <v>622</v>
      </c>
      <c r="E2944" t="str">
        <f>VLOOKUP(Tabla1[[#This Row],[Grupo de compras]],'Grupo compras'!$A$1:$B$115,2,FALSE)</f>
        <v>CL Arq Mall</v>
      </c>
      <c r="F2944" t="s">
        <v>4609</v>
      </c>
      <c r="G2944" t="str">
        <f>LEFT(Tabla1[[#This Row],[Solicitud de pedido]],2)</f>
        <v>14</v>
      </c>
      <c r="H2944" t="s">
        <v>7941</v>
      </c>
      <c r="I2944" t="s">
        <v>100</v>
      </c>
      <c r="J2944" t="s">
        <v>7942</v>
      </c>
      <c r="K2944" t="s">
        <v>7946</v>
      </c>
      <c r="L2944" s="1">
        <v>46055</v>
      </c>
      <c r="M2944" t="s">
        <v>15</v>
      </c>
      <c r="N2944" t="s">
        <v>46</v>
      </c>
      <c r="O2944" t="s">
        <v>0</v>
      </c>
      <c r="P2944" t="s">
        <v>470</v>
      </c>
      <c r="Q2944" t="s">
        <v>471</v>
      </c>
      <c r="R2944" s="2">
        <v>9.9689999999999994</v>
      </c>
      <c r="S2944" s="37">
        <f>Tabla1[[#This Row],[Valor total]]/'T.C.'!$B$4</f>
        <v>415.37499999999994</v>
      </c>
      <c r="T2944" t="s">
        <v>11</v>
      </c>
      <c r="U2944" t="s">
        <v>3</v>
      </c>
    </row>
    <row r="2945" spans="1:21" x14ac:dyDescent="0.25">
      <c r="A2945" t="s">
        <v>50</v>
      </c>
      <c r="B2945" t="str">
        <f>LEFT(Tabla1[[#This Row],[Organización compras]],2)</f>
        <v>CL</v>
      </c>
      <c r="C2945" t="s">
        <v>339</v>
      </c>
      <c r="D2945">
        <v>622</v>
      </c>
      <c r="E2945" t="str">
        <f>VLOOKUP(Tabla1[[#This Row],[Grupo de compras]],'Grupo compras'!$A$1:$B$115,2,FALSE)</f>
        <v>CL Arq Mall</v>
      </c>
      <c r="F2945" t="s">
        <v>4609</v>
      </c>
      <c r="G2945" t="str">
        <f>LEFT(Tabla1[[#This Row],[Solicitud de pedido]],2)</f>
        <v>14</v>
      </c>
      <c r="H2945" t="s">
        <v>7941</v>
      </c>
      <c r="I2945" t="s">
        <v>101</v>
      </c>
      <c r="J2945" t="s">
        <v>7942</v>
      </c>
      <c r="K2945" t="s">
        <v>7947</v>
      </c>
      <c r="L2945" s="1">
        <v>46055</v>
      </c>
      <c r="M2945" t="s">
        <v>15</v>
      </c>
      <c r="N2945" t="s">
        <v>46</v>
      </c>
      <c r="O2945" t="s">
        <v>0</v>
      </c>
      <c r="P2945" t="s">
        <v>470</v>
      </c>
      <c r="Q2945" t="s">
        <v>471</v>
      </c>
      <c r="R2945" s="2">
        <v>9.9689999999999994</v>
      </c>
      <c r="S2945" s="37">
        <f>Tabla1[[#This Row],[Valor total]]/'T.C.'!$B$4</f>
        <v>415.37499999999994</v>
      </c>
      <c r="T2945" t="s">
        <v>11</v>
      </c>
      <c r="U2945" t="s">
        <v>3</v>
      </c>
    </row>
    <row r="2946" spans="1:21" x14ac:dyDescent="0.25">
      <c r="A2946" t="s">
        <v>50</v>
      </c>
      <c r="B2946" t="str">
        <f>LEFT(Tabla1[[#This Row],[Organización compras]],2)</f>
        <v>CL</v>
      </c>
      <c r="C2946" t="s">
        <v>339</v>
      </c>
      <c r="D2946">
        <v>622</v>
      </c>
      <c r="E2946" t="str">
        <f>VLOOKUP(Tabla1[[#This Row],[Grupo de compras]],'Grupo compras'!$A$1:$B$115,2,FALSE)</f>
        <v>CL Arq Mall</v>
      </c>
      <c r="F2946" t="s">
        <v>4609</v>
      </c>
      <c r="G2946" t="str">
        <f>LEFT(Tabla1[[#This Row],[Solicitud de pedido]],2)</f>
        <v>14</v>
      </c>
      <c r="H2946" t="s">
        <v>7941</v>
      </c>
      <c r="I2946" t="s">
        <v>102</v>
      </c>
      <c r="J2946" t="s">
        <v>7942</v>
      </c>
      <c r="K2946" t="s">
        <v>7948</v>
      </c>
      <c r="L2946" s="1">
        <v>46055</v>
      </c>
      <c r="M2946" t="s">
        <v>15</v>
      </c>
      <c r="N2946" t="s">
        <v>46</v>
      </c>
      <c r="O2946" t="s">
        <v>0</v>
      </c>
      <c r="P2946" t="s">
        <v>470</v>
      </c>
      <c r="Q2946" t="s">
        <v>471</v>
      </c>
      <c r="R2946" s="2">
        <v>9.9689999999999994</v>
      </c>
      <c r="S2946" s="37">
        <f>Tabla1[[#This Row],[Valor total]]/'T.C.'!$B$4</f>
        <v>415.37499999999994</v>
      </c>
      <c r="T2946" t="s">
        <v>11</v>
      </c>
      <c r="U2946" t="s">
        <v>3</v>
      </c>
    </row>
    <row r="2947" spans="1:21" x14ac:dyDescent="0.25">
      <c r="A2947" t="s">
        <v>50</v>
      </c>
      <c r="B2947" t="str">
        <f>LEFT(Tabla1[[#This Row],[Organización compras]],2)</f>
        <v>CL</v>
      </c>
      <c r="C2947" t="s">
        <v>339</v>
      </c>
      <c r="D2947">
        <v>622</v>
      </c>
      <c r="E2947" t="str">
        <f>VLOOKUP(Tabla1[[#This Row],[Grupo de compras]],'Grupo compras'!$A$1:$B$115,2,FALSE)</f>
        <v>CL Arq Mall</v>
      </c>
      <c r="F2947" t="s">
        <v>4609</v>
      </c>
      <c r="G2947" t="str">
        <f>LEFT(Tabla1[[#This Row],[Solicitud de pedido]],2)</f>
        <v>14</v>
      </c>
      <c r="H2947" t="s">
        <v>7941</v>
      </c>
      <c r="I2947" t="s">
        <v>103</v>
      </c>
      <c r="J2947" t="s">
        <v>7942</v>
      </c>
      <c r="K2947" t="s">
        <v>7949</v>
      </c>
      <c r="L2947" s="1">
        <v>46055</v>
      </c>
      <c r="M2947" t="s">
        <v>15</v>
      </c>
      <c r="N2947" t="s">
        <v>46</v>
      </c>
      <c r="O2947" t="s">
        <v>0</v>
      </c>
      <c r="P2947" t="s">
        <v>470</v>
      </c>
      <c r="Q2947" t="s">
        <v>471</v>
      </c>
      <c r="R2947" s="2">
        <v>9.9689999999999994</v>
      </c>
      <c r="S2947" s="37">
        <f>Tabla1[[#This Row],[Valor total]]/'T.C.'!$B$4</f>
        <v>415.37499999999994</v>
      </c>
      <c r="T2947" t="s">
        <v>11</v>
      </c>
      <c r="U2947" t="s">
        <v>3</v>
      </c>
    </row>
    <row r="2948" spans="1:21" x14ac:dyDescent="0.25">
      <c r="A2948" t="s">
        <v>50</v>
      </c>
      <c r="B2948" t="str">
        <f>LEFT(Tabla1[[#This Row],[Organización compras]],2)</f>
        <v>CL</v>
      </c>
      <c r="C2948" t="s">
        <v>339</v>
      </c>
      <c r="D2948">
        <v>622</v>
      </c>
      <c r="E2948" t="str">
        <f>VLOOKUP(Tabla1[[#This Row],[Grupo de compras]],'Grupo compras'!$A$1:$B$115,2,FALSE)</f>
        <v>CL Arq Mall</v>
      </c>
      <c r="F2948" t="s">
        <v>4609</v>
      </c>
      <c r="G2948" t="str">
        <f>LEFT(Tabla1[[#This Row],[Solicitud de pedido]],2)</f>
        <v>14</v>
      </c>
      <c r="H2948" t="s">
        <v>7941</v>
      </c>
      <c r="I2948" t="s">
        <v>104</v>
      </c>
      <c r="J2948" t="s">
        <v>7942</v>
      </c>
      <c r="K2948" t="s">
        <v>7950</v>
      </c>
      <c r="L2948" s="1">
        <v>46055</v>
      </c>
      <c r="M2948" t="s">
        <v>15</v>
      </c>
      <c r="N2948" t="s">
        <v>46</v>
      </c>
      <c r="O2948" t="s">
        <v>0</v>
      </c>
      <c r="P2948" t="s">
        <v>470</v>
      </c>
      <c r="Q2948" t="s">
        <v>471</v>
      </c>
      <c r="R2948" s="2">
        <v>9.9689999999999994</v>
      </c>
      <c r="S2948" s="37">
        <f>Tabla1[[#This Row],[Valor total]]/'T.C.'!$B$4</f>
        <v>415.37499999999994</v>
      </c>
      <c r="T2948" t="s">
        <v>11</v>
      </c>
      <c r="U2948" t="s">
        <v>3</v>
      </c>
    </row>
    <row r="2949" spans="1:21" x14ac:dyDescent="0.25">
      <c r="A2949" t="s">
        <v>50</v>
      </c>
      <c r="B2949" t="str">
        <f>LEFT(Tabla1[[#This Row],[Organización compras]],2)</f>
        <v>CL</v>
      </c>
      <c r="C2949" t="s">
        <v>339</v>
      </c>
      <c r="D2949">
        <v>622</v>
      </c>
      <c r="E2949" t="str">
        <f>VLOOKUP(Tabla1[[#This Row],[Grupo de compras]],'Grupo compras'!$A$1:$B$115,2,FALSE)</f>
        <v>CL Arq Mall</v>
      </c>
      <c r="F2949" t="s">
        <v>4609</v>
      </c>
      <c r="G2949" t="str">
        <f>LEFT(Tabla1[[#This Row],[Solicitud de pedido]],2)</f>
        <v>14</v>
      </c>
      <c r="H2949" t="s">
        <v>7941</v>
      </c>
      <c r="I2949" t="s">
        <v>105</v>
      </c>
      <c r="J2949" t="s">
        <v>7942</v>
      </c>
      <c r="K2949" t="s">
        <v>7951</v>
      </c>
      <c r="L2949" s="1">
        <v>46055</v>
      </c>
      <c r="M2949" t="s">
        <v>15</v>
      </c>
      <c r="N2949" t="s">
        <v>46</v>
      </c>
      <c r="O2949" t="s">
        <v>0</v>
      </c>
      <c r="P2949" t="s">
        <v>470</v>
      </c>
      <c r="Q2949" t="s">
        <v>471</v>
      </c>
      <c r="R2949" s="2">
        <v>9.9689999999999994</v>
      </c>
      <c r="S2949" s="37">
        <f>Tabla1[[#This Row],[Valor total]]/'T.C.'!$B$4</f>
        <v>415.37499999999994</v>
      </c>
      <c r="T2949" t="s">
        <v>11</v>
      </c>
      <c r="U2949" t="s">
        <v>3</v>
      </c>
    </row>
    <row r="2950" spans="1:21" x14ac:dyDescent="0.25">
      <c r="A2950" t="s">
        <v>50</v>
      </c>
      <c r="B2950" t="str">
        <f>LEFT(Tabla1[[#This Row],[Organización compras]],2)</f>
        <v>CL</v>
      </c>
      <c r="C2950" t="s">
        <v>339</v>
      </c>
      <c r="D2950">
        <v>622</v>
      </c>
      <c r="E2950" t="str">
        <f>VLOOKUP(Tabla1[[#This Row],[Grupo de compras]],'Grupo compras'!$A$1:$B$115,2,FALSE)</f>
        <v>CL Arq Mall</v>
      </c>
      <c r="F2950" t="s">
        <v>4609</v>
      </c>
      <c r="G2950" t="str">
        <f>LEFT(Tabla1[[#This Row],[Solicitud de pedido]],2)</f>
        <v>14</v>
      </c>
      <c r="H2950" t="s">
        <v>7941</v>
      </c>
      <c r="I2950" t="s">
        <v>106</v>
      </c>
      <c r="J2950" t="s">
        <v>7942</v>
      </c>
      <c r="K2950" t="s">
        <v>7952</v>
      </c>
      <c r="L2950" s="1">
        <v>46055</v>
      </c>
      <c r="M2950" t="s">
        <v>15</v>
      </c>
      <c r="N2950" t="s">
        <v>46</v>
      </c>
      <c r="O2950" t="s">
        <v>0</v>
      </c>
      <c r="P2950" t="s">
        <v>470</v>
      </c>
      <c r="Q2950" t="s">
        <v>471</v>
      </c>
      <c r="R2950" s="2">
        <v>9.9689999999999994</v>
      </c>
      <c r="S2950" s="37">
        <f>Tabla1[[#This Row],[Valor total]]/'T.C.'!$B$4</f>
        <v>415.37499999999994</v>
      </c>
      <c r="T2950" t="s">
        <v>11</v>
      </c>
      <c r="U2950" t="s">
        <v>3</v>
      </c>
    </row>
    <row r="2951" spans="1:21" x14ac:dyDescent="0.25">
      <c r="A2951" t="s">
        <v>50</v>
      </c>
      <c r="B2951" t="str">
        <f>LEFT(Tabla1[[#This Row],[Organización compras]],2)</f>
        <v>CL</v>
      </c>
      <c r="C2951" t="s">
        <v>339</v>
      </c>
      <c r="D2951">
        <v>622</v>
      </c>
      <c r="E2951" t="str">
        <f>VLOOKUP(Tabla1[[#This Row],[Grupo de compras]],'Grupo compras'!$A$1:$B$115,2,FALSE)</f>
        <v>CL Arq Mall</v>
      </c>
      <c r="F2951" t="s">
        <v>4609</v>
      </c>
      <c r="G2951" t="str">
        <f>LEFT(Tabla1[[#This Row],[Solicitud de pedido]],2)</f>
        <v>14</v>
      </c>
      <c r="H2951" t="s">
        <v>7941</v>
      </c>
      <c r="I2951" t="s">
        <v>107</v>
      </c>
      <c r="J2951" t="s">
        <v>7942</v>
      </c>
      <c r="K2951" t="s">
        <v>7953</v>
      </c>
      <c r="L2951" s="1">
        <v>46055</v>
      </c>
      <c r="M2951" t="s">
        <v>15</v>
      </c>
      <c r="N2951" t="s">
        <v>46</v>
      </c>
      <c r="O2951" t="s">
        <v>0</v>
      </c>
      <c r="P2951" t="s">
        <v>470</v>
      </c>
      <c r="Q2951" t="s">
        <v>471</v>
      </c>
      <c r="R2951" s="2">
        <v>9.9689999999999994</v>
      </c>
      <c r="S2951" s="37">
        <f>Tabla1[[#This Row],[Valor total]]/'T.C.'!$B$4</f>
        <v>415.37499999999994</v>
      </c>
      <c r="T2951" t="s">
        <v>11</v>
      </c>
      <c r="U2951" t="s">
        <v>3</v>
      </c>
    </row>
    <row r="2952" spans="1:21" x14ac:dyDescent="0.25">
      <c r="A2952" t="s">
        <v>50</v>
      </c>
      <c r="B2952" t="str">
        <f>LEFT(Tabla1[[#This Row],[Organización compras]],2)</f>
        <v>CL</v>
      </c>
      <c r="C2952" t="s">
        <v>339</v>
      </c>
      <c r="D2952">
        <v>622</v>
      </c>
      <c r="E2952" t="str">
        <f>VLOOKUP(Tabla1[[#This Row],[Grupo de compras]],'Grupo compras'!$A$1:$B$115,2,FALSE)</f>
        <v>CL Arq Mall</v>
      </c>
      <c r="F2952" t="s">
        <v>4609</v>
      </c>
      <c r="G2952" t="str">
        <f>LEFT(Tabla1[[#This Row],[Solicitud de pedido]],2)</f>
        <v>14</v>
      </c>
      <c r="H2952" t="s">
        <v>7941</v>
      </c>
      <c r="I2952" t="s">
        <v>1502</v>
      </c>
      <c r="J2952" t="s">
        <v>7942</v>
      </c>
      <c r="K2952" t="s">
        <v>7954</v>
      </c>
      <c r="L2952" s="1">
        <v>46055</v>
      </c>
      <c r="M2952" t="s">
        <v>15</v>
      </c>
      <c r="N2952" t="s">
        <v>46</v>
      </c>
      <c r="O2952" t="s">
        <v>0</v>
      </c>
      <c r="P2952" t="s">
        <v>470</v>
      </c>
      <c r="Q2952" t="s">
        <v>471</v>
      </c>
      <c r="R2952" s="2">
        <v>9.9689999999999994</v>
      </c>
      <c r="S2952" s="37">
        <f>Tabla1[[#This Row],[Valor total]]/'T.C.'!$B$4</f>
        <v>415.37499999999994</v>
      </c>
      <c r="T2952" t="s">
        <v>11</v>
      </c>
      <c r="U2952" t="s">
        <v>3</v>
      </c>
    </row>
    <row r="2953" spans="1:21" x14ac:dyDescent="0.25">
      <c r="A2953" t="s">
        <v>86</v>
      </c>
      <c r="B2953" t="str">
        <f>LEFT(Tabla1[[#This Row],[Organización compras]],2)</f>
        <v>CL</v>
      </c>
      <c r="C2953" t="s">
        <v>339</v>
      </c>
      <c r="D2953">
        <v>602</v>
      </c>
      <c r="E2953" t="str">
        <f>VLOOKUP(Tabla1[[#This Row],[Grupo de compras]],'Grupo compras'!$A$1:$B$115,2,FALSE)</f>
        <v>CL Ops Mall</v>
      </c>
      <c r="F2953" t="s">
        <v>220</v>
      </c>
      <c r="G2953" t="str">
        <f>LEFT(Tabla1[[#This Row],[Solicitud de pedido]],2)</f>
        <v>12</v>
      </c>
      <c r="H2953" t="s">
        <v>7955</v>
      </c>
      <c r="I2953" t="s">
        <v>88</v>
      </c>
      <c r="J2953" t="s">
        <v>7956</v>
      </c>
      <c r="K2953" t="s">
        <v>7957</v>
      </c>
      <c r="L2953" s="1">
        <v>46070</v>
      </c>
      <c r="M2953" t="s">
        <v>220</v>
      </c>
      <c r="N2953" t="s">
        <v>1</v>
      </c>
      <c r="O2953" t="s">
        <v>0</v>
      </c>
      <c r="P2953" t="s">
        <v>7958</v>
      </c>
      <c r="Q2953" t="s">
        <v>7959</v>
      </c>
      <c r="R2953" s="2">
        <v>384000</v>
      </c>
      <c r="S2953" s="37">
        <f>Tabla1[[#This Row],[Valor total]]/'T.C.'!$B$3</f>
        <v>414.71817524002898</v>
      </c>
      <c r="T2953" t="s">
        <v>6</v>
      </c>
      <c r="U2953" t="s">
        <v>3</v>
      </c>
    </row>
    <row r="2954" spans="1:21" x14ac:dyDescent="0.25">
      <c r="A2954" t="s">
        <v>717</v>
      </c>
      <c r="B2954" t="str">
        <f>LEFT(Tabla1[[#This Row],[Organización compras]],2)</f>
        <v>PE</v>
      </c>
      <c r="C2954" t="s">
        <v>340</v>
      </c>
      <c r="D2954">
        <v>801</v>
      </c>
      <c r="E2954" t="str">
        <f>VLOOKUP(Tabla1[[#This Row],[Grupo de compras]],'Grupo compras'!$A$1:$B$115,2,FALSE)</f>
        <v>PE Center Manager</v>
      </c>
      <c r="F2954" t="s">
        <v>1233</v>
      </c>
      <c r="G2954" t="str">
        <f>LEFT(Tabla1[[#This Row],[Solicitud de pedido]],2)</f>
        <v>12</v>
      </c>
      <c r="H2954" t="s">
        <v>7960</v>
      </c>
      <c r="I2954" t="s">
        <v>88</v>
      </c>
      <c r="J2954" t="s">
        <v>7961</v>
      </c>
      <c r="K2954" t="s">
        <v>7962</v>
      </c>
      <c r="L2954" s="1">
        <v>46071</v>
      </c>
      <c r="M2954" t="s">
        <v>819</v>
      </c>
      <c r="N2954" t="s">
        <v>1</v>
      </c>
      <c r="O2954" t="s">
        <v>0</v>
      </c>
      <c r="P2954" t="s">
        <v>2668</v>
      </c>
      <c r="Q2954" t="s">
        <v>2669</v>
      </c>
      <c r="R2954" s="2">
        <v>1430</v>
      </c>
      <c r="S2954" s="37">
        <f>Tabla1[[#This Row],[Valor total]]/'T.C.'!$B$2</f>
        <v>414.49275362318838</v>
      </c>
      <c r="T2954" t="s">
        <v>2</v>
      </c>
      <c r="U2954" t="s">
        <v>3</v>
      </c>
    </row>
    <row r="2955" spans="1:21" x14ac:dyDescent="0.25">
      <c r="A2955" t="s">
        <v>696</v>
      </c>
      <c r="B2955" t="str">
        <f>LEFT(Tabla1[[#This Row],[Organización compras]],2)</f>
        <v>PE</v>
      </c>
      <c r="C2955" t="s">
        <v>681</v>
      </c>
      <c r="D2955">
        <v>804</v>
      </c>
      <c r="E2955" t="str">
        <f>VLOOKUP(Tabla1[[#This Row],[Grupo de compras]],'Grupo compras'!$A$1:$B$115,2,FALSE)</f>
        <v>PE Marketing Mall</v>
      </c>
      <c r="F2955" t="s">
        <v>2857</v>
      </c>
      <c r="G2955" t="str">
        <f>LEFT(Tabla1[[#This Row],[Solicitud de pedido]],2)</f>
        <v>12</v>
      </c>
      <c r="H2955" t="s">
        <v>7963</v>
      </c>
      <c r="I2955" t="s">
        <v>88</v>
      </c>
      <c r="J2955" t="s">
        <v>7964</v>
      </c>
      <c r="K2955" t="s">
        <v>7965</v>
      </c>
      <c r="L2955" s="1">
        <v>46085</v>
      </c>
      <c r="M2955" t="s">
        <v>400</v>
      </c>
      <c r="N2955" t="s">
        <v>1</v>
      </c>
      <c r="O2955" t="s">
        <v>67</v>
      </c>
      <c r="P2955" t="s">
        <v>5483</v>
      </c>
      <c r="Q2955" t="s">
        <v>5484</v>
      </c>
      <c r="R2955" s="2">
        <v>1430</v>
      </c>
      <c r="S2955" s="37">
        <f>Tabla1[[#This Row],[Valor total]]/'T.C.'!$B$2</f>
        <v>414.49275362318838</v>
      </c>
      <c r="T2955" t="s">
        <v>2</v>
      </c>
      <c r="U2955" t="s">
        <v>3</v>
      </c>
    </row>
    <row r="2956" spans="1:21" x14ac:dyDescent="0.25">
      <c r="A2956" t="s">
        <v>377</v>
      </c>
      <c r="B2956" t="str">
        <f>LEFT(Tabla1[[#This Row],[Organización compras]],2)</f>
        <v>PE</v>
      </c>
      <c r="C2956" t="s">
        <v>340</v>
      </c>
      <c r="D2956">
        <v>802</v>
      </c>
      <c r="E2956" t="str">
        <f>VLOOKUP(Tabla1[[#This Row],[Grupo de compras]],'Grupo compras'!$A$1:$B$115,2,FALSE)</f>
        <v>PE Ops Mall</v>
      </c>
      <c r="F2956" t="s">
        <v>2881</v>
      </c>
      <c r="G2956" t="str">
        <f>LEFT(Tabla1[[#This Row],[Solicitud de pedido]],2)</f>
        <v>12</v>
      </c>
      <c r="H2956" t="s">
        <v>7966</v>
      </c>
      <c r="I2956" t="s">
        <v>88</v>
      </c>
      <c r="J2956" t="s">
        <v>7967</v>
      </c>
      <c r="K2956" t="s">
        <v>7968</v>
      </c>
      <c r="L2956" s="1">
        <v>46064</v>
      </c>
      <c r="M2956" t="s">
        <v>1340</v>
      </c>
      <c r="N2956" t="s">
        <v>1</v>
      </c>
      <c r="O2956" t="s">
        <v>0</v>
      </c>
      <c r="P2956" t="s">
        <v>1011</v>
      </c>
      <c r="Q2956" t="s">
        <v>1012</v>
      </c>
      <c r="R2956" s="2">
        <v>1426</v>
      </c>
      <c r="S2956" s="37">
        <f>Tabla1[[#This Row],[Valor total]]/'T.C.'!$B$2</f>
        <v>413.33333333333331</v>
      </c>
      <c r="T2956" t="s">
        <v>2</v>
      </c>
      <c r="U2956" t="s">
        <v>3</v>
      </c>
    </row>
    <row r="2957" spans="1:21" x14ac:dyDescent="0.25">
      <c r="A2957" t="s">
        <v>17</v>
      </c>
      <c r="B2957" t="str">
        <f>LEFT(Tabla1[[#This Row],[Organización compras]],2)</f>
        <v>CO</v>
      </c>
      <c r="C2957" t="s">
        <v>338</v>
      </c>
      <c r="D2957">
        <v>719</v>
      </c>
      <c r="E2957" t="str">
        <f>VLOOKUP(Tabla1[[#This Row],[Grupo de compras]],'Grupo compras'!$A$1:$B$115,2,FALSE)</f>
        <v>CO Gcia Ing</v>
      </c>
      <c r="F2957" t="s">
        <v>1200</v>
      </c>
      <c r="G2957" t="str">
        <f>LEFT(Tabla1[[#This Row],[Solicitud de pedido]],2)</f>
        <v>12</v>
      </c>
      <c r="H2957" t="s">
        <v>7969</v>
      </c>
      <c r="I2957" t="s">
        <v>88</v>
      </c>
      <c r="J2957" t="s">
        <v>7970</v>
      </c>
      <c r="K2957" t="s">
        <v>7971</v>
      </c>
      <c r="L2957" s="1">
        <v>46085</v>
      </c>
      <c r="M2957" t="s">
        <v>706</v>
      </c>
      <c r="N2957" t="s">
        <v>1</v>
      </c>
      <c r="O2957" t="s">
        <v>0</v>
      </c>
      <c r="P2957" t="s">
        <v>7972</v>
      </c>
      <c r="Q2957" t="s">
        <v>7973</v>
      </c>
      <c r="R2957" s="2">
        <v>1520000</v>
      </c>
      <c r="S2957" s="37">
        <f>Tabla1[[#This Row],[Valor total]]/'T.C.'!$B$5</f>
        <v>413.26808047852091</v>
      </c>
      <c r="T2957" t="s">
        <v>18</v>
      </c>
      <c r="U2957" t="s">
        <v>3</v>
      </c>
    </row>
    <row r="2958" spans="1:21" x14ac:dyDescent="0.25">
      <c r="A2958" t="s">
        <v>17</v>
      </c>
      <c r="B2958" t="str">
        <f>LEFT(Tabla1[[#This Row],[Organización compras]],2)</f>
        <v>CO</v>
      </c>
      <c r="C2958" t="s">
        <v>338</v>
      </c>
      <c r="D2958">
        <v>702</v>
      </c>
      <c r="E2958" t="str">
        <f>VLOOKUP(Tabla1[[#This Row],[Grupo de compras]],'Grupo compras'!$A$1:$B$115,2,FALSE)</f>
        <v>CO Ops Mall</v>
      </c>
      <c r="F2958" t="s">
        <v>1200</v>
      </c>
      <c r="G2958" t="str">
        <f>LEFT(Tabla1[[#This Row],[Solicitud de pedido]],2)</f>
        <v>12</v>
      </c>
      <c r="H2958" t="s">
        <v>7974</v>
      </c>
      <c r="I2958" t="s">
        <v>88</v>
      </c>
      <c r="J2958" t="s">
        <v>7975</v>
      </c>
      <c r="K2958" t="s">
        <v>7976</v>
      </c>
      <c r="L2958" s="1">
        <v>46085</v>
      </c>
      <c r="M2958" t="s">
        <v>706</v>
      </c>
      <c r="N2958" t="s">
        <v>1</v>
      </c>
      <c r="O2958" t="s">
        <v>0</v>
      </c>
      <c r="P2958" t="s">
        <v>7972</v>
      </c>
      <c r="Q2958" t="s">
        <v>7973</v>
      </c>
      <c r="R2958" s="2">
        <v>1520000</v>
      </c>
      <c r="S2958" s="37">
        <f>Tabla1[[#This Row],[Valor total]]/'T.C.'!$B$5</f>
        <v>413.26808047852091</v>
      </c>
      <c r="T2958" t="s">
        <v>18</v>
      </c>
      <c r="U2958" t="s">
        <v>3</v>
      </c>
    </row>
    <row r="2959" spans="1:21" x14ac:dyDescent="0.25">
      <c r="A2959" t="s">
        <v>12</v>
      </c>
      <c r="B2959" t="str">
        <f>LEFT(Tabla1[[#This Row],[Organización compras]],2)</f>
        <v>PE</v>
      </c>
      <c r="C2959" t="s">
        <v>340</v>
      </c>
      <c r="D2959">
        <v>802</v>
      </c>
      <c r="E2959" t="str">
        <f>VLOOKUP(Tabla1[[#This Row],[Grupo de compras]],'Grupo compras'!$A$1:$B$115,2,FALSE)</f>
        <v>PE Ops Mall</v>
      </c>
      <c r="F2959" t="s">
        <v>9282</v>
      </c>
      <c r="H2959" t="s">
        <v>12134</v>
      </c>
      <c r="I2959" t="s">
        <v>88</v>
      </c>
      <c r="J2959" t="s">
        <v>12135</v>
      </c>
      <c r="K2959" t="s">
        <v>12136</v>
      </c>
      <c r="L2959" s="1">
        <v>46094</v>
      </c>
      <c r="M2959" t="s">
        <v>14</v>
      </c>
      <c r="N2959" t="s">
        <v>1</v>
      </c>
      <c r="O2959" t="s">
        <v>0</v>
      </c>
      <c r="P2959" t="s">
        <v>1035</v>
      </c>
      <c r="Q2959" t="s">
        <v>1036</v>
      </c>
      <c r="R2959" s="2">
        <v>1423.22</v>
      </c>
      <c r="S2959" s="37">
        <f>Tabla1[[#This Row],[Valor total]]/'T.C.'!$B$2</f>
        <v>412.52753623188403</v>
      </c>
      <c r="T2959" t="s">
        <v>2</v>
      </c>
      <c r="U2959" t="s">
        <v>3</v>
      </c>
    </row>
    <row r="2960" spans="1:21" x14ac:dyDescent="0.25">
      <c r="A2960" t="s">
        <v>2101</v>
      </c>
      <c r="B2960" t="str">
        <f>LEFT(Tabla1[[#This Row],[Organización compras]],2)</f>
        <v>PE</v>
      </c>
      <c r="C2960" t="s">
        <v>681</v>
      </c>
      <c r="D2960">
        <v>804</v>
      </c>
      <c r="E2960" t="str">
        <f>VLOOKUP(Tabla1[[#This Row],[Grupo de compras]],'Grupo compras'!$A$1:$B$115,2,FALSE)</f>
        <v>PE Marketing Mall</v>
      </c>
      <c r="F2960" t="s">
        <v>2454</v>
      </c>
      <c r="G2960" t="str">
        <f>LEFT(Tabla1[[#This Row],[Solicitud de pedido]],2)</f>
        <v>12</v>
      </c>
      <c r="H2960" t="s">
        <v>7977</v>
      </c>
      <c r="I2960" t="s">
        <v>88</v>
      </c>
      <c r="J2960" t="s">
        <v>7978</v>
      </c>
      <c r="K2960" t="s">
        <v>6968</v>
      </c>
      <c r="L2960" s="1">
        <v>46036</v>
      </c>
      <c r="M2960" t="s">
        <v>400</v>
      </c>
      <c r="N2960" t="s">
        <v>1</v>
      </c>
      <c r="O2960" t="s">
        <v>0</v>
      </c>
      <c r="P2960" t="s">
        <v>4285</v>
      </c>
      <c r="Q2960" t="s">
        <v>4286</v>
      </c>
      <c r="R2960" s="2">
        <v>1420</v>
      </c>
      <c r="S2960" s="37">
        <f>Tabla1[[#This Row],[Valor total]]/'T.C.'!$B$2</f>
        <v>411.59420289855069</v>
      </c>
      <c r="T2960" t="s">
        <v>2</v>
      </c>
      <c r="U2960" t="s">
        <v>3</v>
      </c>
    </row>
    <row r="2961" spans="1:21" x14ac:dyDescent="0.25">
      <c r="A2961" t="s">
        <v>717</v>
      </c>
      <c r="B2961" t="str">
        <f>LEFT(Tabla1[[#This Row],[Organización compras]],2)</f>
        <v>PE</v>
      </c>
      <c r="C2961" t="s">
        <v>340</v>
      </c>
      <c r="D2961">
        <v>801</v>
      </c>
      <c r="E2961" t="str">
        <f>VLOOKUP(Tabla1[[#This Row],[Grupo de compras]],'Grupo compras'!$A$1:$B$115,2,FALSE)</f>
        <v>PE Center Manager</v>
      </c>
      <c r="F2961" t="s">
        <v>1233</v>
      </c>
      <c r="G2961" t="str">
        <f>LEFT(Tabla1[[#This Row],[Solicitud de pedido]],2)</f>
        <v>12</v>
      </c>
      <c r="H2961" t="s">
        <v>7979</v>
      </c>
      <c r="I2961" t="s">
        <v>88</v>
      </c>
      <c r="J2961" t="s">
        <v>7980</v>
      </c>
      <c r="K2961" t="s">
        <v>7981</v>
      </c>
      <c r="L2961" s="1">
        <v>46079</v>
      </c>
      <c r="M2961" t="s">
        <v>819</v>
      </c>
      <c r="N2961" t="s">
        <v>1</v>
      </c>
      <c r="O2961" t="s">
        <v>0</v>
      </c>
      <c r="P2961" t="s">
        <v>1011</v>
      </c>
      <c r="Q2961" t="s">
        <v>1012</v>
      </c>
      <c r="R2961" s="2">
        <v>1420</v>
      </c>
      <c r="S2961" s="37">
        <f>Tabla1[[#This Row],[Valor total]]/'T.C.'!$B$2</f>
        <v>411.59420289855069</v>
      </c>
      <c r="T2961" t="s">
        <v>2</v>
      </c>
      <c r="U2961" t="s">
        <v>3</v>
      </c>
    </row>
    <row r="2962" spans="1:21" x14ac:dyDescent="0.25">
      <c r="A2962" t="s">
        <v>2091</v>
      </c>
      <c r="B2962" t="str">
        <f>LEFT(Tabla1[[#This Row],[Organización compras]],2)</f>
        <v>PE</v>
      </c>
      <c r="C2962" t="s">
        <v>681</v>
      </c>
      <c r="D2962">
        <v>803</v>
      </c>
      <c r="E2962" t="str">
        <f>VLOOKUP(Tabla1[[#This Row],[Grupo de compras]],'Grupo compras'!$A$1:$B$115,2,FALSE)</f>
        <v>PE Ops Out/Strips</v>
      </c>
      <c r="F2962" t="s">
        <v>2857</v>
      </c>
      <c r="G2962" t="str">
        <f>LEFT(Tabla1[[#This Row],[Solicitud de pedido]],2)</f>
        <v>12</v>
      </c>
      <c r="H2962" t="s">
        <v>7982</v>
      </c>
      <c r="I2962" t="s">
        <v>88</v>
      </c>
      <c r="J2962" t="s">
        <v>7983</v>
      </c>
      <c r="K2962" t="s">
        <v>7984</v>
      </c>
      <c r="L2962" s="1">
        <v>46071</v>
      </c>
      <c r="M2962" t="s">
        <v>2857</v>
      </c>
      <c r="N2962" t="s">
        <v>1</v>
      </c>
      <c r="O2962" t="s">
        <v>0</v>
      </c>
      <c r="P2962" t="s">
        <v>7093</v>
      </c>
      <c r="Q2962" t="s">
        <v>7094</v>
      </c>
      <c r="R2962" s="2">
        <v>1418</v>
      </c>
      <c r="S2962" s="37">
        <f>Tabla1[[#This Row],[Valor total]]/'T.C.'!$B$2</f>
        <v>411.01449275362319</v>
      </c>
      <c r="T2962" t="s">
        <v>2</v>
      </c>
      <c r="U2962" t="s">
        <v>3</v>
      </c>
    </row>
    <row r="2963" spans="1:21" x14ac:dyDescent="0.25">
      <c r="A2963" t="s">
        <v>2783</v>
      </c>
      <c r="B2963" t="str">
        <f>LEFT(Tabla1[[#This Row],[Organización compras]],2)</f>
        <v>PE</v>
      </c>
      <c r="C2963" t="s">
        <v>681</v>
      </c>
      <c r="D2963">
        <v>802</v>
      </c>
      <c r="E2963" t="str">
        <f>VLOOKUP(Tabla1[[#This Row],[Grupo de compras]],'Grupo compras'!$A$1:$B$115,2,FALSE)</f>
        <v>PE Ops Mall</v>
      </c>
      <c r="F2963" t="s">
        <v>3119</v>
      </c>
      <c r="G2963" t="str">
        <f>LEFT(Tabla1[[#This Row],[Solicitud de pedido]],2)</f>
        <v>12</v>
      </c>
      <c r="H2963" t="s">
        <v>7985</v>
      </c>
      <c r="I2963" t="s">
        <v>88</v>
      </c>
      <c r="J2963" t="s">
        <v>7986</v>
      </c>
      <c r="K2963" t="s">
        <v>7987</v>
      </c>
      <c r="L2963" s="1">
        <v>46041</v>
      </c>
      <c r="M2963" t="s">
        <v>1340</v>
      </c>
      <c r="N2963" t="s">
        <v>1</v>
      </c>
      <c r="O2963" t="s">
        <v>0</v>
      </c>
      <c r="P2963" t="s">
        <v>2710</v>
      </c>
      <c r="Q2963" t="s">
        <v>2711</v>
      </c>
      <c r="R2963" s="2">
        <v>1416.67</v>
      </c>
      <c r="S2963" s="37">
        <f>Tabla1[[#This Row],[Valor total]]/'T.C.'!$B$2</f>
        <v>410.6289855072464</v>
      </c>
      <c r="T2963" t="s">
        <v>2</v>
      </c>
      <c r="U2963" t="s">
        <v>3</v>
      </c>
    </row>
    <row r="2964" spans="1:21" x14ac:dyDescent="0.25">
      <c r="A2964" t="s">
        <v>63</v>
      </c>
      <c r="B2964" t="str">
        <f>LEFT(Tabla1[[#This Row],[Organización compras]],2)</f>
        <v>CO</v>
      </c>
      <c r="C2964" t="s">
        <v>338</v>
      </c>
      <c r="D2964">
        <v>702</v>
      </c>
      <c r="E2964" t="str">
        <f>VLOOKUP(Tabla1[[#This Row],[Grupo de compras]],'Grupo compras'!$A$1:$B$115,2,FALSE)</f>
        <v>CO Ops Mall</v>
      </c>
      <c r="F2964" t="s">
        <v>1281</v>
      </c>
      <c r="G2964" t="str">
        <f>LEFT(Tabla1[[#This Row],[Solicitud de pedido]],2)</f>
        <v>12</v>
      </c>
      <c r="H2964" t="s">
        <v>7988</v>
      </c>
      <c r="I2964" t="s">
        <v>89</v>
      </c>
      <c r="J2964" t="s">
        <v>7989</v>
      </c>
      <c r="K2964" t="s">
        <v>7000</v>
      </c>
      <c r="L2964" s="1">
        <v>46035</v>
      </c>
      <c r="M2964" t="s">
        <v>1067</v>
      </c>
      <c r="N2964" t="s">
        <v>1</v>
      </c>
      <c r="O2964" t="s">
        <v>0</v>
      </c>
      <c r="P2964" t="s">
        <v>7001</v>
      </c>
      <c r="Q2964" t="s">
        <v>7002</v>
      </c>
      <c r="R2964" s="2">
        <v>1510000</v>
      </c>
      <c r="S2964" s="37">
        <f>Tabla1[[#This Row],[Valor total]]/'T.C.'!$B$5</f>
        <v>410.54921152800438</v>
      </c>
      <c r="T2964" t="s">
        <v>18</v>
      </c>
      <c r="U2964" t="s">
        <v>3</v>
      </c>
    </row>
    <row r="2965" spans="1:21" x14ac:dyDescent="0.25">
      <c r="A2965" t="s">
        <v>12</v>
      </c>
      <c r="B2965" t="str">
        <f>LEFT(Tabla1[[#This Row],[Organización compras]],2)</f>
        <v>PE</v>
      </c>
      <c r="C2965" t="s">
        <v>340</v>
      </c>
      <c r="D2965">
        <v>802</v>
      </c>
      <c r="E2965" t="str">
        <f>VLOOKUP(Tabla1[[#This Row],[Grupo de compras]],'Grupo compras'!$A$1:$B$115,2,FALSE)</f>
        <v>PE Ops Mall</v>
      </c>
      <c r="F2965" t="s">
        <v>9282</v>
      </c>
      <c r="H2965" t="s">
        <v>12126</v>
      </c>
      <c r="I2965" t="s">
        <v>88</v>
      </c>
      <c r="J2965" t="s">
        <v>12127</v>
      </c>
      <c r="K2965" t="s">
        <v>12128</v>
      </c>
      <c r="L2965" s="1">
        <v>46094</v>
      </c>
      <c r="M2965" t="s">
        <v>14</v>
      </c>
      <c r="N2965" t="s">
        <v>1</v>
      </c>
      <c r="O2965" t="s">
        <v>0</v>
      </c>
      <c r="P2965" t="s">
        <v>1035</v>
      </c>
      <c r="Q2965" t="s">
        <v>1036</v>
      </c>
      <c r="R2965" s="2">
        <v>1414.4</v>
      </c>
      <c r="S2965" s="37">
        <f>Tabla1[[#This Row],[Valor total]]/'T.C.'!$B$2</f>
        <v>409.97101449275362</v>
      </c>
      <c r="T2965" t="s">
        <v>2</v>
      </c>
      <c r="U2965" t="s">
        <v>3</v>
      </c>
    </row>
    <row r="2966" spans="1:21" x14ac:dyDescent="0.25">
      <c r="A2966" t="s">
        <v>12</v>
      </c>
      <c r="B2966" t="str">
        <f>LEFT(Tabla1[[#This Row],[Organización compras]],2)</f>
        <v>PE</v>
      </c>
      <c r="C2966" t="s">
        <v>340</v>
      </c>
      <c r="D2966">
        <v>802</v>
      </c>
      <c r="E2966" t="str">
        <f>VLOOKUP(Tabla1[[#This Row],[Grupo de compras]],'Grupo compras'!$A$1:$B$115,2,FALSE)</f>
        <v>PE Ops Mall</v>
      </c>
      <c r="F2966" t="s">
        <v>9282</v>
      </c>
      <c r="H2966" t="s">
        <v>12140</v>
      </c>
      <c r="I2966" t="s">
        <v>88</v>
      </c>
      <c r="J2966" t="s">
        <v>12141</v>
      </c>
      <c r="K2966" t="s">
        <v>12142</v>
      </c>
      <c r="L2966" s="1">
        <v>46094</v>
      </c>
      <c r="M2966" t="s">
        <v>14</v>
      </c>
      <c r="N2966" t="s">
        <v>1</v>
      </c>
      <c r="O2966" t="s">
        <v>0</v>
      </c>
      <c r="P2966" t="s">
        <v>1035</v>
      </c>
      <c r="Q2966" t="s">
        <v>1036</v>
      </c>
      <c r="R2966" s="2">
        <v>1414.4</v>
      </c>
      <c r="S2966" s="37">
        <f>Tabla1[[#This Row],[Valor total]]/'T.C.'!$B$2</f>
        <v>409.97101449275362</v>
      </c>
      <c r="T2966" t="s">
        <v>2</v>
      </c>
      <c r="U2966" t="s">
        <v>3</v>
      </c>
    </row>
    <row r="2967" spans="1:21" x14ac:dyDescent="0.25">
      <c r="A2967" t="s">
        <v>4</v>
      </c>
      <c r="B2967" t="str">
        <f>LEFT(Tabla1[[#This Row],[Organización compras]],2)</f>
        <v>CL</v>
      </c>
      <c r="C2967" t="s">
        <v>339</v>
      </c>
      <c r="D2967">
        <v>604</v>
      </c>
      <c r="E2967" t="str">
        <f>VLOOKUP(Tabla1[[#This Row],[Grupo de compras]],'Grupo compras'!$A$1:$B$115,2,FALSE)</f>
        <v>CL Marketing Mall</v>
      </c>
      <c r="F2967" t="s">
        <v>4929</v>
      </c>
      <c r="G2967" t="str">
        <f>LEFT(Tabla1[[#This Row],[Solicitud de pedido]],2)</f>
        <v>12</v>
      </c>
      <c r="H2967" t="s">
        <v>7990</v>
      </c>
      <c r="I2967" t="s">
        <v>88</v>
      </c>
      <c r="J2967" t="s">
        <v>7991</v>
      </c>
      <c r="K2967" t="s">
        <v>7992</v>
      </c>
      <c r="L2967" s="1">
        <v>46086</v>
      </c>
      <c r="M2967" t="s">
        <v>4929</v>
      </c>
      <c r="N2967" t="s">
        <v>1</v>
      </c>
      <c r="O2967" t="s">
        <v>0</v>
      </c>
      <c r="P2967" t="s">
        <v>1388</v>
      </c>
      <c r="Q2967" t="s">
        <v>1389</v>
      </c>
      <c r="R2967" s="2">
        <v>379500</v>
      </c>
      <c r="S2967" s="37">
        <f>Tabla1[[#This Row],[Valor total]]/'T.C.'!$B$3</f>
        <v>409.85819662393487</v>
      </c>
      <c r="T2967" t="s">
        <v>6</v>
      </c>
      <c r="U2967" t="s">
        <v>3</v>
      </c>
    </row>
    <row r="2968" spans="1:21" x14ac:dyDescent="0.25">
      <c r="A2968" t="s">
        <v>19</v>
      </c>
      <c r="B2968" t="str">
        <f>LEFT(Tabla1[[#This Row],[Organización compras]],2)</f>
        <v>CL</v>
      </c>
      <c r="C2968" t="s">
        <v>339</v>
      </c>
      <c r="D2968">
        <v>602</v>
      </c>
      <c r="E2968" t="str">
        <f>VLOOKUP(Tabla1[[#This Row],[Grupo de compras]],'Grupo compras'!$A$1:$B$115,2,FALSE)</f>
        <v>CL Ops Mall</v>
      </c>
      <c r="F2968" t="s">
        <v>20</v>
      </c>
      <c r="G2968" t="str">
        <f>LEFT(Tabla1[[#This Row],[Solicitud de pedido]],2)</f>
        <v>12</v>
      </c>
      <c r="H2968" t="s">
        <v>7993</v>
      </c>
      <c r="I2968" t="s">
        <v>88</v>
      </c>
      <c r="J2968" t="s">
        <v>7994</v>
      </c>
      <c r="K2968" t="s">
        <v>7995</v>
      </c>
      <c r="L2968" s="1">
        <v>46056</v>
      </c>
      <c r="M2968" t="s">
        <v>1346</v>
      </c>
      <c r="N2968" t="s">
        <v>1</v>
      </c>
      <c r="O2968" t="s">
        <v>0</v>
      </c>
      <c r="P2968" t="s">
        <v>3686</v>
      </c>
      <c r="Q2968" t="s">
        <v>3687</v>
      </c>
      <c r="R2968" s="2">
        <v>378761</v>
      </c>
      <c r="S2968" s="37">
        <f>Tabla1[[#This Row],[Valor total]]/'T.C.'!$B$3</f>
        <v>409.06008013564741</v>
      </c>
      <c r="T2968" t="s">
        <v>6</v>
      </c>
      <c r="U2968" t="s">
        <v>3</v>
      </c>
    </row>
    <row r="2969" spans="1:21" x14ac:dyDescent="0.25">
      <c r="A2969" t="s">
        <v>7</v>
      </c>
      <c r="B2969" t="str">
        <f>LEFT(Tabla1[[#This Row],[Organización compras]],2)</f>
        <v>CL</v>
      </c>
      <c r="C2969" t="s">
        <v>339</v>
      </c>
      <c r="D2969">
        <v>914</v>
      </c>
      <c r="E2969" t="str">
        <f>VLOOKUP(Tabla1[[#This Row],[Grupo de compras]],'Grupo compras'!$A$1:$B$115,2,FALSE)</f>
        <v>Corp Explo. TI</v>
      </c>
      <c r="F2969" t="s">
        <v>8</v>
      </c>
      <c r="G2969" t="str">
        <f>LEFT(Tabla1[[#This Row],[Solicitud de pedido]],2)</f>
        <v>12</v>
      </c>
      <c r="H2969" t="s">
        <v>7996</v>
      </c>
      <c r="I2969" t="s">
        <v>88</v>
      </c>
      <c r="J2969" t="s">
        <v>7997</v>
      </c>
      <c r="K2969" t="s">
        <v>7998</v>
      </c>
      <c r="L2969" s="1">
        <v>46042</v>
      </c>
      <c r="M2969" t="s">
        <v>8</v>
      </c>
      <c r="N2969" t="s">
        <v>1</v>
      </c>
      <c r="O2969" t="s">
        <v>5</v>
      </c>
      <c r="P2969" t="s">
        <v>4008</v>
      </c>
      <c r="Q2969" t="s">
        <v>4009</v>
      </c>
      <c r="R2969" s="2">
        <v>378403</v>
      </c>
      <c r="S2969" s="37">
        <f>Tabla1[[#This Row],[Valor total]]/'T.C.'!$B$3</f>
        <v>408.67344183685594</v>
      </c>
      <c r="T2969" t="s">
        <v>6</v>
      </c>
      <c r="U2969" t="s">
        <v>3</v>
      </c>
    </row>
    <row r="2970" spans="1:21" x14ac:dyDescent="0.25">
      <c r="A2970" t="s">
        <v>925</v>
      </c>
      <c r="B2970" t="str">
        <f>LEFT(Tabla1[[#This Row],[Organización compras]],2)</f>
        <v>PE</v>
      </c>
      <c r="C2970" t="s">
        <v>340</v>
      </c>
      <c r="D2970">
        <v>814</v>
      </c>
      <c r="E2970" t="str">
        <f>VLOOKUP(Tabla1[[#This Row],[Grupo de compras]],'Grupo compras'!$A$1:$B$115,2,FALSE)</f>
        <v>PE Explotación TI</v>
      </c>
      <c r="F2970" t="s">
        <v>371</v>
      </c>
      <c r="G2970" t="str">
        <f>LEFT(Tabla1[[#This Row],[Solicitud de pedido]],2)</f>
        <v>12</v>
      </c>
      <c r="H2970" t="s">
        <v>7999</v>
      </c>
      <c r="I2970" t="s">
        <v>88</v>
      </c>
      <c r="J2970" t="s">
        <v>8000</v>
      </c>
      <c r="K2970" t="s">
        <v>8001</v>
      </c>
      <c r="L2970" s="1">
        <v>46055</v>
      </c>
      <c r="M2970" t="s">
        <v>556</v>
      </c>
      <c r="N2970" t="s">
        <v>1</v>
      </c>
      <c r="O2970" t="s">
        <v>5</v>
      </c>
      <c r="P2970" t="s">
        <v>820</v>
      </c>
      <c r="Q2970" t="s">
        <v>821</v>
      </c>
      <c r="R2970" s="2">
        <v>1408</v>
      </c>
      <c r="S2970" s="37">
        <f>Tabla1[[#This Row],[Valor total]]/'T.C.'!$B$2</f>
        <v>408.1159420289855</v>
      </c>
      <c r="T2970" t="s">
        <v>2</v>
      </c>
      <c r="U2970" t="s">
        <v>3</v>
      </c>
    </row>
    <row r="2971" spans="1:21" x14ac:dyDescent="0.25">
      <c r="A2971" t="s">
        <v>696</v>
      </c>
      <c r="B2971" t="str">
        <f>LEFT(Tabla1[[#This Row],[Organización compras]],2)</f>
        <v>PE</v>
      </c>
      <c r="C2971" t="s">
        <v>681</v>
      </c>
      <c r="D2971">
        <v>814</v>
      </c>
      <c r="E2971" t="str">
        <f>VLOOKUP(Tabla1[[#This Row],[Grupo de compras]],'Grupo compras'!$A$1:$B$115,2,FALSE)</f>
        <v>PE Explotación TI</v>
      </c>
      <c r="F2971" t="s">
        <v>371</v>
      </c>
      <c r="G2971" t="str">
        <f>LEFT(Tabla1[[#This Row],[Solicitud de pedido]],2)</f>
        <v>12</v>
      </c>
      <c r="H2971" t="s">
        <v>8002</v>
      </c>
      <c r="I2971" t="s">
        <v>88</v>
      </c>
      <c r="J2971" t="s">
        <v>8003</v>
      </c>
      <c r="K2971" t="s">
        <v>8004</v>
      </c>
      <c r="L2971" s="1">
        <v>46055</v>
      </c>
      <c r="M2971" t="s">
        <v>556</v>
      </c>
      <c r="N2971" t="s">
        <v>1</v>
      </c>
      <c r="O2971" t="s">
        <v>5</v>
      </c>
      <c r="P2971" t="s">
        <v>820</v>
      </c>
      <c r="Q2971" t="s">
        <v>821</v>
      </c>
      <c r="R2971" s="2">
        <v>1408</v>
      </c>
      <c r="S2971" s="37">
        <f>Tabla1[[#This Row],[Valor total]]/'T.C.'!$B$2</f>
        <v>408.1159420289855</v>
      </c>
      <c r="T2971" t="s">
        <v>2</v>
      </c>
      <c r="U2971" t="s">
        <v>3</v>
      </c>
    </row>
    <row r="2972" spans="1:21" x14ac:dyDescent="0.25">
      <c r="A2972" t="s">
        <v>380</v>
      </c>
      <c r="B2972" t="str">
        <f>LEFT(Tabla1[[#This Row],[Organización compras]],2)</f>
        <v>PE</v>
      </c>
      <c r="C2972" t="s">
        <v>340</v>
      </c>
      <c r="D2972">
        <v>814</v>
      </c>
      <c r="E2972" t="str">
        <f>VLOOKUP(Tabla1[[#This Row],[Grupo de compras]],'Grupo compras'!$A$1:$B$115,2,FALSE)</f>
        <v>PE Explotación TI</v>
      </c>
      <c r="F2972" t="s">
        <v>371</v>
      </c>
      <c r="G2972" t="str">
        <f>LEFT(Tabla1[[#This Row],[Solicitud de pedido]],2)</f>
        <v>14</v>
      </c>
      <c r="H2972" t="s">
        <v>8005</v>
      </c>
      <c r="I2972" t="s">
        <v>88</v>
      </c>
      <c r="J2972" t="s">
        <v>8006</v>
      </c>
      <c r="K2972" t="s">
        <v>8007</v>
      </c>
      <c r="L2972" s="1">
        <v>46042</v>
      </c>
      <c r="M2972" t="s">
        <v>556</v>
      </c>
      <c r="N2972" t="s">
        <v>46</v>
      </c>
      <c r="O2972" t="s">
        <v>5</v>
      </c>
      <c r="P2972" t="s">
        <v>820</v>
      </c>
      <c r="Q2972" t="s">
        <v>821</v>
      </c>
      <c r="R2972" s="2">
        <v>1403.4</v>
      </c>
      <c r="S2972" s="37">
        <f>Tabla1[[#This Row],[Valor total]]/'T.C.'!$B$2</f>
        <v>406.78260869565219</v>
      </c>
      <c r="T2972" t="s">
        <v>2</v>
      </c>
      <c r="U2972" t="s">
        <v>3</v>
      </c>
    </row>
    <row r="2973" spans="1:21" x14ac:dyDescent="0.25">
      <c r="A2973" t="s">
        <v>380</v>
      </c>
      <c r="B2973" t="str">
        <f>LEFT(Tabla1[[#This Row],[Organización compras]],2)</f>
        <v>PE</v>
      </c>
      <c r="C2973" t="s">
        <v>340</v>
      </c>
      <c r="D2973">
        <v>814</v>
      </c>
      <c r="E2973" t="str">
        <f>VLOOKUP(Tabla1[[#This Row],[Grupo de compras]],'Grupo compras'!$A$1:$B$115,2,FALSE)</f>
        <v>PE Explotación TI</v>
      </c>
      <c r="F2973" t="s">
        <v>371</v>
      </c>
      <c r="G2973" t="str">
        <f>LEFT(Tabla1[[#This Row],[Solicitud de pedido]],2)</f>
        <v>14</v>
      </c>
      <c r="H2973" t="s">
        <v>8005</v>
      </c>
      <c r="I2973" t="s">
        <v>89</v>
      </c>
      <c r="J2973" t="s">
        <v>8006</v>
      </c>
      <c r="K2973" t="s">
        <v>8007</v>
      </c>
      <c r="L2973" s="1">
        <v>46042</v>
      </c>
      <c r="M2973" t="s">
        <v>556</v>
      </c>
      <c r="N2973" t="s">
        <v>46</v>
      </c>
      <c r="O2973" t="s">
        <v>5</v>
      </c>
      <c r="P2973" t="s">
        <v>820</v>
      </c>
      <c r="Q2973" t="s">
        <v>821</v>
      </c>
      <c r="R2973" s="2">
        <v>1403.4</v>
      </c>
      <c r="S2973" s="37">
        <f>Tabla1[[#This Row],[Valor total]]/'T.C.'!$B$2</f>
        <v>406.78260869565219</v>
      </c>
      <c r="T2973" t="s">
        <v>2</v>
      </c>
      <c r="U2973" t="s">
        <v>3</v>
      </c>
    </row>
    <row r="2974" spans="1:21" x14ac:dyDescent="0.25">
      <c r="A2974" t="s">
        <v>380</v>
      </c>
      <c r="B2974" t="str">
        <f>LEFT(Tabla1[[#This Row],[Organización compras]],2)</f>
        <v>PE</v>
      </c>
      <c r="C2974" t="s">
        <v>340</v>
      </c>
      <c r="D2974">
        <v>814</v>
      </c>
      <c r="E2974" t="str">
        <f>VLOOKUP(Tabla1[[#This Row],[Grupo de compras]],'Grupo compras'!$A$1:$B$115,2,FALSE)</f>
        <v>PE Explotación TI</v>
      </c>
      <c r="F2974" t="s">
        <v>371</v>
      </c>
      <c r="G2974" t="str">
        <f>LEFT(Tabla1[[#This Row],[Solicitud de pedido]],2)</f>
        <v>14</v>
      </c>
      <c r="H2974" t="s">
        <v>8005</v>
      </c>
      <c r="I2974" t="s">
        <v>99</v>
      </c>
      <c r="J2974" t="s">
        <v>8006</v>
      </c>
      <c r="K2974" t="s">
        <v>8007</v>
      </c>
      <c r="L2974" s="1">
        <v>46042</v>
      </c>
      <c r="M2974" t="s">
        <v>556</v>
      </c>
      <c r="N2974" t="s">
        <v>46</v>
      </c>
      <c r="O2974" t="s">
        <v>5</v>
      </c>
      <c r="P2974" t="s">
        <v>820</v>
      </c>
      <c r="Q2974" t="s">
        <v>821</v>
      </c>
      <c r="R2974" s="2">
        <v>1403.4</v>
      </c>
      <c r="S2974" s="37">
        <f>Tabla1[[#This Row],[Valor total]]/'T.C.'!$B$2</f>
        <v>406.78260869565219</v>
      </c>
      <c r="T2974" t="s">
        <v>2</v>
      </c>
      <c r="U2974" t="s">
        <v>3</v>
      </c>
    </row>
    <row r="2975" spans="1:21" x14ac:dyDescent="0.25">
      <c r="A2975" t="s">
        <v>380</v>
      </c>
      <c r="B2975" t="str">
        <f>LEFT(Tabla1[[#This Row],[Organización compras]],2)</f>
        <v>PE</v>
      </c>
      <c r="C2975" t="s">
        <v>340</v>
      </c>
      <c r="D2975">
        <v>814</v>
      </c>
      <c r="E2975" t="str">
        <f>VLOOKUP(Tabla1[[#This Row],[Grupo de compras]],'Grupo compras'!$A$1:$B$115,2,FALSE)</f>
        <v>PE Explotación TI</v>
      </c>
      <c r="F2975" t="s">
        <v>371</v>
      </c>
      <c r="G2975" t="str">
        <f>LEFT(Tabla1[[#This Row],[Solicitud de pedido]],2)</f>
        <v>14</v>
      </c>
      <c r="H2975" t="s">
        <v>8005</v>
      </c>
      <c r="I2975" t="s">
        <v>100</v>
      </c>
      <c r="J2975" t="s">
        <v>8006</v>
      </c>
      <c r="K2975" t="s">
        <v>8007</v>
      </c>
      <c r="L2975" s="1">
        <v>46042</v>
      </c>
      <c r="M2975" t="s">
        <v>556</v>
      </c>
      <c r="N2975" t="s">
        <v>46</v>
      </c>
      <c r="O2975" t="s">
        <v>5</v>
      </c>
      <c r="P2975" t="s">
        <v>820</v>
      </c>
      <c r="Q2975" t="s">
        <v>821</v>
      </c>
      <c r="R2975" s="2">
        <v>1403.4</v>
      </c>
      <c r="S2975" s="37">
        <f>Tabla1[[#This Row],[Valor total]]/'T.C.'!$B$2</f>
        <v>406.78260869565219</v>
      </c>
      <c r="T2975" t="s">
        <v>2</v>
      </c>
      <c r="U2975" t="s">
        <v>3</v>
      </c>
    </row>
    <row r="2976" spans="1:21" x14ac:dyDescent="0.25">
      <c r="A2976" t="s">
        <v>380</v>
      </c>
      <c r="B2976" t="str">
        <f>LEFT(Tabla1[[#This Row],[Organización compras]],2)</f>
        <v>PE</v>
      </c>
      <c r="C2976" t="s">
        <v>340</v>
      </c>
      <c r="D2976">
        <v>814</v>
      </c>
      <c r="E2976" t="str">
        <f>VLOOKUP(Tabla1[[#This Row],[Grupo de compras]],'Grupo compras'!$A$1:$B$115,2,FALSE)</f>
        <v>PE Explotación TI</v>
      </c>
      <c r="F2976" t="s">
        <v>371</v>
      </c>
      <c r="G2976" t="str">
        <f>LEFT(Tabla1[[#This Row],[Solicitud de pedido]],2)</f>
        <v>14</v>
      </c>
      <c r="H2976" t="s">
        <v>8005</v>
      </c>
      <c r="I2976" t="s">
        <v>101</v>
      </c>
      <c r="J2976" t="s">
        <v>8006</v>
      </c>
      <c r="K2976" t="s">
        <v>8007</v>
      </c>
      <c r="L2976" s="1">
        <v>46042</v>
      </c>
      <c r="M2976" t="s">
        <v>556</v>
      </c>
      <c r="N2976" t="s">
        <v>46</v>
      </c>
      <c r="O2976" t="s">
        <v>5</v>
      </c>
      <c r="P2976" t="s">
        <v>820</v>
      </c>
      <c r="Q2976" t="s">
        <v>821</v>
      </c>
      <c r="R2976" s="2">
        <v>1403.4</v>
      </c>
      <c r="S2976" s="37">
        <f>Tabla1[[#This Row],[Valor total]]/'T.C.'!$B$2</f>
        <v>406.78260869565219</v>
      </c>
      <c r="T2976" t="s">
        <v>2</v>
      </c>
      <c r="U2976" t="s">
        <v>3</v>
      </c>
    </row>
    <row r="2977" spans="1:21" x14ac:dyDescent="0.25">
      <c r="A2977" t="s">
        <v>380</v>
      </c>
      <c r="B2977" t="str">
        <f>LEFT(Tabla1[[#This Row],[Organización compras]],2)</f>
        <v>PE</v>
      </c>
      <c r="C2977" t="s">
        <v>340</v>
      </c>
      <c r="D2977">
        <v>814</v>
      </c>
      <c r="E2977" t="str">
        <f>VLOOKUP(Tabla1[[#This Row],[Grupo de compras]],'Grupo compras'!$A$1:$B$115,2,FALSE)</f>
        <v>PE Explotación TI</v>
      </c>
      <c r="F2977" t="s">
        <v>371</v>
      </c>
      <c r="G2977" t="str">
        <f>LEFT(Tabla1[[#This Row],[Solicitud de pedido]],2)</f>
        <v>14</v>
      </c>
      <c r="H2977" t="s">
        <v>8005</v>
      </c>
      <c r="I2977" t="s">
        <v>102</v>
      </c>
      <c r="J2977" t="s">
        <v>8006</v>
      </c>
      <c r="K2977" t="s">
        <v>8007</v>
      </c>
      <c r="L2977" s="1">
        <v>46042</v>
      </c>
      <c r="M2977" t="s">
        <v>556</v>
      </c>
      <c r="N2977" t="s">
        <v>46</v>
      </c>
      <c r="O2977" t="s">
        <v>5</v>
      </c>
      <c r="P2977" t="s">
        <v>820</v>
      </c>
      <c r="Q2977" t="s">
        <v>821</v>
      </c>
      <c r="R2977" s="2">
        <v>1403.4</v>
      </c>
      <c r="S2977" s="37">
        <f>Tabla1[[#This Row],[Valor total]]/'T.C.'!$B$2</f>
        <v>406.78260869565219</v>
      </c>
      <c r="T2977" t="s">
        <v>2</v>
      </c>
      <c r="U2977" t="s">
        <v>3</v>
      </c>
    </row>
    <row r="2978" spans="1:21" x14ac:dyDescent="0.25">
      <c r="A2978" t="s">
        <v>380</v>
      </c>
      <c r="B2978" t="str">
        <f>LEFT(Tabla1[[#This Row],[Organización compras]],2)</f>
        <v>PE</v>
      </c>
      <c r="C2978" t="s">
        <v>340</v>
      </c>
      <c r="D2978">
        <v>814</v>
      </c>
      <c r="E2978" t="str">
        <f>VLOOKUP(Tabla1[[#This Row],[Grupo de compras]],'Grupo compras'!$A$1:$B$115,2,FALSE)</f>
        <v>PE Explotación TI</v>
      </c>
      <c r="F2978" t="s">
        <v>371</v>
      </c>
      <c r="G2978" t="str">
        <f>LEFT(Tabla1[[#This Row],[Solicitud de pedido]],2)</f>
        <v>14</v>
      </c>
      <c r="H2978" t="s">
        <v>8005</v>
      </c>
      <c r="I2978" t="s">
        <v>103</v>
      </c>
      <c r="J2978" t="s">
        <v>8006</v>
      </c>
      <c r="K2978" t="s">
        <v>8007</v>
      </c>
      <c r="L2978" s="1">
        <v>46042</v>
      </c>
      <c r="M2978" t="s">
        <v>556</v>
      </c>
      <c r="N2978" t="s">
        <v>46</v>
      </c>
      <c r="O2978" t="s">
        <v>5</v>
      </c>
      <c r="P2978" t="s">
        <v>820</v>
      </c>
      <c r="Q2978" t="s">
        <v>821</v>
      </c>
      <c r="R2978" s="2">
        <v>1403.4</v>
      </c>
      <c r="S2978" s="37">
        <f>Tabla1[[#This Row],[Valor total]]/'T.C.'!$B$2</f>
        <v>406.78260869565219</v>
      </c>
      <c r="T2978" t="s">
        <v>2</v>
      </c>
      <c r="U2978" t="s">
        <v>3</v>
      </c>
    </row>
    <row r="2979" spans="1:21" x14ac:dyDescent="0.25">
      <c r="A2979" t="s">
        <v>380</v>
      </c>
      <c r="B2979" t="str">
        <f>LEFT(Tabla1[[#This Row],[Organización compras]],2)</f>
        <v>PE</v>
      </c>
      <c r="C2979" t="s">
        <v>340</v>
      </c>
      <c r="D2979">
        <v>814</v>
      </c>
      <c r="E2979" t="str">
        <f>VLOOKUP(Tabla1[[#This Row],[Grupo de compras]],'Grupo compras'!$A$1:$B$115,2,FALSE)</f>
        <v>PE Explotación TI</v>
      </c>
      <c r="F2979" t="s">
        <v>371</v>
      </c>
      <c r="G2979" t="str">
        <f>LEFT(Tabla1[[#This Row],[Solicitud de pedido]],2)</f>
        <v>14</v>
      </c>
      <c r="H2979" t="s">
        <v>8005</v>
      </c>
      <c r="I2979" t="s">
        <v>104</v>
      </c>
      <c r="J2979" t="s">
        <v>8006</v>
      </c>
      <c r="K2979" t="s">
        <v>8007</v>
      </c>
      <c r="L2979" s="1">
        <v>46042</v>
      </c>
      <c r="M2979" t="s">
        <v>556</v>
      </c>
      <c r="N2979" t="s">
        <v>46</v>
      </c>
      <c r="O2979" t="s">
        <v>5</v>
      </c>
      <c r="P2979" t="s">
        <v>820</v>
      </c>
      <c r="Q2979" t="s">
        <v>821</v>
      </c>
      <c r="R2979" s="2">
        <v>1403.4</v>
      </c>
      <c r="S2979" s="37">
        <f>Tabla1[[#This Row],[Valor total]]/'T.C.'!$B$2</f>
        <v>406.78260869565219</v>
      </c>
      <c r="T2979" t="s">
        <v>2</v>
      </c>
      <c r="U2979" t="s">
        <v>3</v>
      </c>
    </row>
    <row r="2980" spans="1:21" x14ac:dyDescent="0.25">
      <c r="A2980" t="s">
        <v>380</v>
      </c>
      <c r="B2980" t="str">
        <f>LEFT(Tabla1[[#This Row],[Organización compras]],2)</f>
        <v>PE</v>
      </c>
      <c r="C2980" t="s">
        <v>340</v>
      </c>
      <c r="D2980">
        <v>814</v>
      </c>
      <c r="E2980" t="str">
        <f>VLOOKUP(Tabla1[[#This Row],[Grupo de compras]],'Grupo compras'!$A$1:$B$115,2,FALSE)</f>
        <v>PE Explotación TI</v>
      </c>
      <c r="F2980" t="s">
        <v>371</v>
      </c>
      <c r="G2980" t="str">
        <f>LEFT(Tabla1[[#This Row],[Solicitud de pedido]],2)</f>
        <v>14</v>
      </c>
      <c r="H2980" t="s">
        <v>8005</v>
      </c>
      <c r="I2980" t="s">
        <v>105</v>
      </c>
      <c r="J2980" t="s">
        <v>8006</v>
      </c>
      <c r="K2980" t="s">
        <v>8007</v>
      </c>
      <c r="L2980" s="1">
        <v>46042</v>
      </c>
      <c r="M2980" t="s">
        <v>556</v>
      </c>
      <c r="N2980" t="s">
        <v>46</v>
      </c>
      <c r="O2980" t="s">
        <v>5</v>
      </c>
      <c r="P2980" t="s">
        <v>820</v>
      </c>
      <c r="Q2980" t="s">
        <v>821</v>
      </c>
      <c r="R2980" s="2">
        <v>1403.4</v>
      </c>
      <c r="S2980" s="37">
        <f>Tabla1[[#This Row],[Valor total]]/'T.C.'!$B$2</f>
        <v>406.78260869565219</v>
      </c>
      <c r="T2980" t="s">
        <v>2</v>
      </c>
      <c r="U2980" t="s">
        <v>3</v>
      </c>
    </row>
    <row r="2981" spans="1:21" x14ac:dyDescent="0.25">
      <c r="A2981" t="s">
        <v>380</v>
      </c>
      <c r="B2981" t="str">
        <f>LEFT(Tabla1[[#This Row],[Organización compras]],2)</f>
        <v>PE</v>
      </c>
      <c r="C2981" t="s">
        <v>340</v>
      </c>
      <c r="D2981">
        <v>814</v>
      </c>
      <c r="E2981" t="str">
        <f>VLOOKUP(Tabla1[[#This Row],[Grupo de compras]],'Grupo compras'!$A$1:$B$115,2,FALSE)</f>
        <v>PE Explotación TI</v>
      </c>
      <c r="F2981" t="s">
        <v>371</v>
      </c>
      <c r="G2981" t="str">
        <f>LEFT(Tabla1[[#This Row],[Solicitud de pedido]],2)</f>
        <v>14</v>
      </c>
      <c r="H2981" t="s">
        <v>8005</v>
      </c>
      <c r="I2981" t="s">
        <v>106</v>
      </c>
      <c r="J2981" t="s">
        <v>8006</v>
      </c>
      <c r="K2981" t="s">
        <v>8007</v>
      </c>
      <c r="L2981" s="1">
        <v>46042</v>
      </c>
      <c r="M2981" t="s">
        <v>556</v>
      </c>
      <c r="N2981" t="s">
        <v>46</v>
      </c>
      <c r="O2981" t="s">
        <v>5</v>
      </c>
      <c r="P2981" t="s">
        <v>820</v>
      </c>
      <c r="Q2981" t="s">
        <v>821</v>
      </c>
      <c r="R2981" s="2">
        <v>1403.4</v>
      </c>
      <c r="S2981" s="37">
        <f>Tabla1[[#This Row],[Valor total]]/'T.C.'!$B$2</f>
        <v>406.78260869565219</v>
      </c>
      <c r="T2981" t="s">
        <v>2</v>
      </c>
      <c r="U2981" t="s">
        <v>3</v>
      </c>
    </row>
    <row r="2982" spans="1:21" x14ac:dyDescent="0.25">
      <c r="A2982" t="s">
        <v>380</v>
      </c>
      <c r="B2982" t="str">
        <f>LEFT(Tabla1[[#This Row],[Organización compras]],2)</f>
        <v>PE</v>
      </c>
      <c r="C2982" t="s">
        <v>340</v>
      </c>
      <c r="D2982">
        <v>814</v>
      </c>
      <c r="E2982" t="str">
        <f>VLOOKUP(Tabla1[[#This Row],[Grupo de compras]],'Grupo compras'!$A$1:$B$115,2,FALSE)</f>
        <v>PE Explotación TI</v>
      </c>
      <c r="F2982" t="s">
        <v>371</v>
      </c>
      <c r="G2982" t="str">
        <f>LEFT(Tabla1[[#This Row],[Solicitud de pedido]],2)</f>
        <v>14</v>
      </c>
      <c r="H2982" t="s">
        <v>8005</v>
      </c>
      <c r="I2982" t="s">
        <v>107</v>
      </c>
      <c r="J2982" t="s">
        <v>8006</v>
      </c>
      <c r="K2982" t="s">
        <v>8007</v>
      </c>
      <c r="L2982" s="1">
        <v>46042</v>
      </c>
      <c r="M2982" t="s">
        <v>556</v>
      </c>
      <c r="N2982" t="s">
        <v>46</v>
      </c>
      <c r="O2982" t="s">
        <v>5</v>
      </c>
      <c r="P2982" t="s">
        <v>820</v>
      </c>
      <c r="Q2982" t="s">
        <v>821</v>
      </c>
      <c r="R2982" s="2">
        <v>1403.4</v>
      </c>
      <c r="S2982" s="37">
        <f>Tabla1[[#This Row],[Valor total]]/'T.C.'!$B$2</f>
        <v>406.78260869565219</v>
      </c>
      <c r="T2982" t="s">
        <v>2</v>
      </c>
      <c r="U2982" t="s">
        <v>3</v>
      </c>
    </row>
    <row r="2983" spans="1:21" x14ac:dyDescent="0.25">
      <c r="A2983" t="s">
        <v>380</v>
      </c>
      <c r="B2983" t="str">
        <f>LEFT(Tabla1[[#This Row],[Organización compras]],2)</f>
        <v>PE</v>
      </c>
      <c r="C2983" t="s">
        <v>340</v>
      </c>
      <c r="D2983">
        <v>814</v>
      </c>
      <c r="E2983" t="str">
        <f>VLOOKUP(Tabla1[[#This Row],[Grupo de compras]],'Grupo compras'!$A$1:$B$115,2,FALSE)</f>
        <v>PE Explotación TI</v>
      </c>
      <c r="F2983" t="s">
        <v>371</v>
      </c>
      <c r="G2983" t="str">
        <f>LEFT(Tabla1[[#This Row],[Solicitud de pedido]],2)</f>
        <v>14</v>
      </c>
      <c r="H2983" t="s">
        <v>8005</v>
      </c>
      <c r="I2983" t="s">
        <v>1502</v>
      </c>
      <c r="J2983" t="s">
        <v>8006</v>
      </c>
      <c r="K2983" t="s">
        <v>8007</v>
      </c>
      <c r="L2983" s="1">
        <v>46042</v>
      </c>
      <c r="M2983" t="s">
        <v>556</v>
      </c>
      <c r="N2983" t="s">
        <v>46</v>
      </c>
      <c r="O2983" t="s">
        <v>5</v>
      </c>
      <c r="P2983" t="s">
        <v>820</v>
      </c>
      <c r="Q2983" t="s">
        <v>821</v>
      </c>
      <c r="R2983" s="2">
        <v>1403.4</v>
      </c>
      <c r="S2983" s="37">
        <f>Tabla1[[#This Row],[Valor total]]/'T.C.'!$B$2</f>
        <v>406.78260869565219</v>
      </c>
      <c r="T2983" t="s">
        <v>2</v>
      </c>
      <c r="U2983" t="s">
        <v>3</v>
      </c>
    </row>
    <row r="2984" spans="1:21" x14ac:dyDescent="0.25">
      <c r="A2984" t="s">
        <v>7</v>
      </c>
      <c r="B2984" t="str">
        <f>LEFT(Tabla1[[#This Row],[Organización compras]],2)</f>
        <v>CL</v>
      </c>
      <c r="C2984" t="s">
        <v>339</v>
      </c>
      <c r="D2984">
        <v>612</v>
      </c>
      <c r="E2984" t="str">
        <f>VLOOKUP(Tabla1[[#This Row],[Grupo de compras]],'Grupo compras'!$A$1:$B$115,2,FALSE)</f>
        <v>CL Serv al Cliente</v>
      </c>
      <c r="F2984" t="s">
        <v>1513</v>
      </c>
      <c r="G2984" t="str">
        <f>LEFT(Tabla1[[#This Row],[Solicitud de pedido]],2)</f>
        <v>12</v>
      </c>
      <c r="H2984" t="s">
        <v>8008</v>
      </c>
      <c r="I2984" t="s">
        <v>88</v>
      </c>
      <c r="J2984" t="s">
        <v>8009</v>
      </c>
      <c r="K2984" t="s">
        <v>7654</v>
      </c>
      <c r="L2984" s="1">
        <v>46073</v>
      </c>
      <c r="M2984" t="s">
        <v>1517</v>
      </c>
      <c r="N2984" t="s">
        <v>1</v>
      </c>
      <c r="O2984" t="s">
        <v>0</v>
      </c>
      <c r="P2984" t="s">
        <v>3828</v>
      </c>
      <c r="Q2984" t="s">
        <v>3829</v>
      </c>
      <c r="R2984" s="2">
        <v>376318</v>
      </c>
      <c r="S2984" s="37">
        <f>Tabla1[[#This Row],[Valor total]]/'T.C.'!$B$3</f>
        <v>406.42165174473234</v>
      </c>
      <c r="T2984" t="s">
        <v>6</v>
      </c>
      <c r="U2984" t="s">
        <v>3</v>
      </c>
    </row>
    <row r="2985" spans="1:21" x14ac:dyDescent="0.25">
      <c r="A2985" t="s">
        <v>7</v>
      </c>
      <c r="B2985" t="str">
        <f>LEFT(Tabla1[[#This Row],[Organización compras]],2)</f>
        <v>CL</v>
      </c>
      <c r="C2985" t="s">
        <v>339</v>
      </c>
      <c r="D2985">
        <v>602</v>
      </c>
      <c r="E2985" t="str">
        <f>VLOOKUP(Tabla1[[#This Row],[Grupo de compras]],'Grupo compras'!$A$1:$B$115,2,FALSE)</f>
        <v>CL Ops Mall</v>
      </c>
      <c r="F2985" t="s">
        <v>1169</v>
      </c>
      <c r="G2985" t="str">
        <f>LEFT(Tabla1[[#This Row],[Solicitud de pedido]],2)</f>
        <v>12</v>
      </c>
      <c r="H2985" t="s">
        <v>8010</v>
      </c>
      <c r="I2985" t="s">
        <v>88</v>
      </c>
      <c r="J2985" t="s">
        <v>8011</v>
      </c>
      <c r="K2985" t="s">
        <v>8012</v>
      </c>
      <c r="L2985" s="1">
        <v>46065</v>
      </c>
      <c r="M2985" t="s">
        <v>1173</v>
      </c>
      <c r="N2985" t="s">
        <v>1</v>
      </c>
      <c r="O2985" t="s">
        <v>0</v>
      </c>
      <c r="P2985" t="s">
        <v>6650</v>
      </c>
      <c r="Q2985" t="s">
        <v>6651</v>
      </c>
      <c r="R2985" s="2">
        <v>375790</v>
      </c>
      <c r="S2985" s="37">
        <f>Tabla1[[#This Row],[Valor total]]/'T.C.'!$B$3</f>
        <v>405.85141425377731</v>
      </c>
      <c r="T2985" t="s">
        <v>6</v>
      </c>
      <c r="U2985" t="s">
        <v>3</v>
      </c>
    </row>
    <row r="2986" spans="1:21" x14ac:dyDescent="0.25">
      <c r="A2986" t="s">
        <v>4</v>
      </c>
      <c r="B2986" t="str">
        <f>LEFT(Tabla1[[#This Row],[Organización compras]],2)</f>
        <v>CL</v>
      </c>
      <c r="C2986" t="s">
        <v>339</v>
      </c>
      <c r="D2986">
        <v>602</v>
      </c>
      <c r="E2986" t="str">
        <f>VLOOKUP(Tabla1[[#This Row],[Grupo de compras]],'Grupo compras'!$A$1:$B$115,2,FALSE)</f>
        <v>CL Ops Mall</v>
      </c>
      <c r="F2986" t="s">
        <v>1169</v>
      </c>
      <c r="G2986" t="str">
        <f>LEFT(Tabla1[[#This Row],[Solicitud de pedido]],2)</f>
        <v>12</v>
      </c>
      <c r="H2986" t="s">
        <v>8013</v>
      </c>
      <c r="I2986" t="s">
        <v>88</v>
      </c>
      <c r="J2986" t="s">
        <v>8014</v>
      </c>
      <c r="K2986" t="s">
        <v>8015</v>
      </c>
      <c r="L2986" s="1">
        <v>46065</v>
      </c>
      <c r="M2986" t="s">
        <v>1173</v>
      </c>
      <c r="N2986" t="s">
        <v>1</v>
      </c>
      <c r="O2986" t="s">
        <v>0</v>
      </c>
      <c r="P2986" t="s">
        <v>6650</v>
      </c>
      <c r="Q2986" t="s">
        <v>6651</v>
      </c>
      <c r="R2986" s="2">
        <v>375790</v>
      </c>
      <c r="S2986" s="37">
        <f>Tabla1[[#This Row],[Valor total]]/'T.C.'!$B$3</f>
        <v>405.85141425377731</v>
      </c>
      <c r="T2986" t="s">
        <v>6</v>
      </c>
      <c r="U2986" t="s">
        <v>3</v>
      </c>
    </row>
    <row r="2987" spans="1:21" x14ac:dyDescent="0.25">
      <c r="A2987" t="s">
        <v>4</v>
      </c>
      <c r="B2987" t="str">
        <f>LEFT(Tabla1[[#This Row],[Organización compras]],2)</f>
        <v>CL</v>
      </c>
      <c r="C2987" t="s">
        <v>339</v>
      </c>
      <c r="D2987">
        <v>602</v>
      </c>
      <c r="E2987" t="str">
        <f>VLOOKUP(Tabla1[[#This Row],[Grupo de compras]],'Grupo compras'!$A$1:$B$115,2,FALSE)</f>
        <v>CL Ops Mall</v>
      </c>
      <c r="F2987" t="s">
        <v>1169</v>
      </c>
      <c r="H2987" t="s">
        <v>12774</v>
      </c>
      <c r="I2987" t="s">
        <v>88</v>
      </c>
      <c r="J2987" t="s">
        <v>12775</v>
      </c>
      <c r="K2987" t="s">
        <v>12776</v>
      </c>
      <c r="L2987" s="1">
        <v>46099</v>
      </c>
      <c r="M2987" t="s">
        <v>1173</v>
      </c>
      <c r="N2987" t="s">
        <v>1</v>
      </c>
      <c r="O2987" t="s">
        <v>0</v>
      </c>
      <c r="P2987" t="s">
        <v>6650</v>
      </c>
      <c r="Q2987" t="s">
        <v>6651</v>
      </c>
      <c r="R2987" s="2">
        <v>375790</v>
      </c>
      <c r="S2987" s="37">
        <f>Tabla1[[#This Row],[Valor total]]/'T.C.'!$B$3</f>
        <v>405.85141425377731</v>
      </c>
      <c r="T2987" t="s">
        <v>6</v>
      </c>
      <c r="U2987" t="s">
        <v>3</v>
      </c>
    </row>
    <row r="2988" spans="1:21" x14ac:dyDescent="0.25">
      <c r="A2988" t="s">
        <v>1239</v>
      </c>
      <c r="B2988" t="str">
        <f>LEFT(Tabla1[[#This Row],[Organización compras]],2)</f>
        <v>PE</v>
      </c>
      <c r="C2988" t="s">
        <v>340</v>
      </c>
      <c r="D2988">
        <v>802</v>
      </c>
      <c r="E2988" t="str">
        <f>VLOOKUP(Tabla1[[#This Row],[Grupo de compras]],'Grupo compras'!$A$1:$B$115,2,FALSE)</f>
        <v>PE Ops Mall</v>
      </c>
      <c r="F2988" t="s">
        <v>1305</v>
      </c>
      <c r="G2988" t="str">
        <f>LEFT(Tabla1[[#This Row],[Solicitud de pedido]],2)</f>
        <v>12</v>
      </c>
      <c r="H2988" t="s">
        <v>8016</v>
      </c>
      <c r="I2988" t="s">
        <v>88</v>
      </c>
      <c r="J2988" t="s">
        <v>8017</v>
      </c>
      <c r="K2988" t="s">
        <v>8018</v>
      </c>
      <c r="L2988" s="1">
        <v>46027</v>
      </c>
      <c r="M2988" t="s">
        <v>1305</v>
      </c>
      <c r="N2988" t="s">
        <v>1</v>
      </c>
      <c r="O2988" t="s">
        <v>0</v>
      </c>
      <c r="P2988" t="s">
        <v>2807</v>
      </c>
      <c r="Q2988" t="s">
        <v>2808</v>
      </c>
      <c r="R2988" s="2">
        <v>1400</v>
      </c>
      <c r="S2988" s="37">
        <f>Tabla1[[#This Row],[Valor total]]/'T.C.'!$B$2</f>
        <v>405.79710144927532</v>
      </c>
      <c r="T2988" t="s">
        <v>2</v>
      </c>
      <c r="U2988" t="s">
        <v>3</v>
      </c>
    </row>
    <row r="2989" spans="1:21" x14ac:dyDescent="0.25">
      <c r="A2989" t="s">
        <v>12</v>
      </c>
      <c r="B2989" t="str">
        <f>LEFT(Tabla1[[#This Row],[Organización compras]],2)</f>
        <v>PE</v>
      </c>
      <c r="C2989" t="s">
        <v>340</v>
      </c>
      <c r="D2989">
        <v>804</v>
      </c>
      <c r="E2989" t="str">
        <f>VLOOKUP(Tabla1[[#This Row],[Grupo de compras]],'Grupo compras'!$A$1:$B$115,2,FALSE)</f>
        <v>PE Marketing Mall</v>
      </c>
      <c r="F2989" t="s">
        <v>1158</v>
      </c>
      <c r="G2989" t="str">
        <f>LEFT(Tabla1[[#This Row],[Solicitud de pedido]],2)</f>
        <v>12</v>
      </c>
      <c r="H2989" t="s">
        <v>8019</v>
      </c>
      <c r="I2989" t="s">
        <v>88</v>
      </c>
      <c r="J2989" t="s">
        <v>8020</v>
      </c>
      <c r="K2989" t="s">
        <v>8021</v>
      </c>
      <c r="L2989" s="1">
        <v>46041</v>
      </c>
      <c r="M2989" t="s">
        <v>14</v>
      </c>
      <c r="N2989" t="s">
        <v>1</v>
      </c>
      <c r="O2989" t="s">
        <v>67</v>
      </c>
      <c r="P2989" t="s">
        <v>2596</v>
      </c>
      <c r="Q2989" t="s">
        <v>2597</v>
      </c>
      <c r="R2989" s="2">
        <v>1400</v>
      </c>
      <c r="S2989" s="37">
        <f>Tabla1[[#This Row],[Valor total]]/'T.C.'!$B$2</f>
        <v>405.79710144927532</v>
      </c>
      <c r="T2989" t="s">
        <v>2</v>
      </c>
      <c r="U2989" t="s">
        <v>3</v>
      </c>
    </row>
    <row r="2990" spans="1:21" x14ac:dyDescent="0.25">
      <c r="A2990" t="s">
        <v>373</v>
      </c>
      <c r="B2990" t="str">
        <f>LEFT(Tabla1[[#This Row],[Organización compras]],2)</f>
        <v>PE</v>
      </c>
      <c r="C2990" t="s">
        <v>340</v>
      </c>
      <c r="D2990">
        <v>814</v>
      </c>
      <c r="E2990" t="str">
        <f>VLOOKUP(Tabla1[[#This Row],[Grupo de compras]],'Grupo compras'!$A$1:$B$115,2,FALSE)</f>
        <v>PE Explotación TI</v>
      </c>
      <c r="F2990" t="s">
        <v>7321</v>
      </c>
      <c r="G2990" t="str">
        <f>LEFT(Tabla1[[#This Row],[Solicitud de pedido]],2)</f>
        <v>12</v>
      </c>
      <c r="H2990" t="s">
        <v>8022</v>
      </c>
      <c r="I2990" t="s">
        <v>88</v>
      </c>
      <c r="J2990" t="s">
        <v>8023</v>
      </c>
      <c r="K2990" t="s">
        <v>8024</v>
      </c>
      <c r="L2990" s="1">
        <v>46045</v>
      </c>
      <c r="M2990" t="s">
        <v>7321</v>
      </c>
      <c r="N2990" t="s">
        <v>1</v>
      </c>
      <c r="O2990" t="s">
        <v>5</v>
      </c>
      <c r="P2990" t="s">
        <v>1402</v>
      </c>
      <c r="Q2990" t="s">
        <v>1403</v>
      </c>
      <c r="R2990" s="2">
        <v>1400</v>
      </c>
      <c r="S2990" s="37">
        <f>Tabla1[[#This Row],[Valor total]]/'T.C.'!$B$2</f>
        <v>405.79710144927532</v>
      </c>
      <c r="T2990" t="s">
        <v>2</v>
      </c>
      <c r="U2990" t="s">
        <v>3</v>
      </c>
    </row>
    <row r="2991" spans="1:21" x14ac:dyDescent="0.25">
      <c r="A2991" t="s">
        <v>925</v>
      </c>
      <c r="B2991" t="str">
        <f>LEFT(Tabla1[[#This Row],[Organización compras]],2)</f>
        <v>PE</v>
      </c>
      <c r="C2991" t="s">
        <v>340</v>
      </c>
      <c r="D2991">
        <v>816</v>
      </c>
      <c r="E2991" t="str">
        <f>VLOOKUP(Tabla1[[#This Row],[Grupo de compras]],'Grupo compras'!$A$1:$B$115,2,FALSE)</f>
        <v>PE Sgcia Infra</v>
      </c>
      <c r="F2991" t="s">
        <v>884</v>
      </c>
      <c r="G2991" t="str">
        <f>LEFT(Tabla1[[#This Row],[Solicitud de pedido]],2)</f>
        <v>12</v>
      </c>
      <c r="H2991" t="s">
        <v>8025</v>
      </c>
      <c r="I2991" t="s">
        <v>88</v>
      </c>
      <c r="J2991" t="s">
        <v>8026</v>
      </c>
      <c r="K2991" t="s">
        <v>8027</v>
      </c>
      <c r="L2991" s="1">
        <v>46045</v>
      </c>
      <c r="M2991" t="s">
        <v>400</v>
      </c>
      <c r="N2991" t="s">
        <v>1</v>
      </c>
      <c r="O2991" t="s">
        <v>5</v>
      </c>
      <c r="P2991" t="s">
        <v>68</v>
      </c>
      <c r="Q2991" t="s">
        <v>69</v>
      </c>
      <c r="R2991" s="2">
        <v>1400</v>
      </c>
      <c r="S2991" s="37">
        <f>Tabla1[[#This Row],[Valor total]]/'T.C.'!$B$2</f>
        <v>405.79710144927532</v>
      </c>
      <c r="T2991" t="s">
        <v>2</v>
      </c>
      <c r="U2991" t="s">
        <v>3</v>
      </c>
    </row>
    <row r="2992" spans="1:21" x14ac:dyDescent="0.25">
      <c r="A2992" t="s">
        <v>696</v>
      </c>
      <c r="B2992" t="str">
        <f>LEFT(Tabla1[[#This Row],[Organización compras]],2)</f>
        <v>PE</v>
      </c>
      <c r="C2992" t="s">
        <v>681</v>
      </c>
      <c r="D2992">
        <v>816</v>
      </c>
      <c r="E2992" t="str">
        <f>VLOOKUP(Tabla1[[#This Row],[Grupo de compras]],'Grupo compras'!$A$1:$B$115,2,FALSE)</f>
        <v>PE Sgcia Infra</v>
      </c>
      <c r="F2992" t="s">
        <v>2330</v>
      </c>
      <c r="G2992" t="str">
        <f>LEFT(Tabla1[[#This Row],[Solicitud de pedido]],2)</f>
        <v>12</v>
      </c>
      <c r="H2992" t="s">
        <v>8028</v>
      </c>
      <c r="I2992" t="s">
        <v>88</v>
      </c>
      <c r="J2992" t="s">
        <v>8029</v>
      </c>
      <c r="K2992" t="s">
        <v>8030</v>
      </c>
      <c r="L2992" s="1">
        <v>46049</v>
      </c>
      <c r="M2992" t="s">
        <v>400</v>
      </c>
      <c r="N2992" t="s">
        <v>1</v>
      </c>
      <c r="O2992" t="s">
        <v>5</v>
      </c>
      <c r="P2992" t="s">
        <v>68</v>
      </c>
      <c r="Q2992" t="s">
        <v>69</v>
      </c>
      <c r="R2992" s="2">
        <v>1400</v>
      </c>
      <c r="S2992" s="37">
        <f>Tabla1[[#This Row],[Valor total]]/'T.C.'!$B$2</f>
        <v>405.79710144927532</v>
      </c>
      <c r="T2992" t="s">
        <v>2</v>
      </c>
      <c r="U2992" t="s">
        <v>3</v>
      </c>
    </row>
    <row r="2993" spans="1:21" x14ac:dyDescent="0.25">
      <c r="A2993" t="s">
        <v>2091</v>
      </c>
      <c r="B2993" t="str">
        <f>LEFT(Tabla1[[#This Row],[Organización compras]],2)</f>
        <v>PE</v>
      </c>
      <c r="C2993" t="s">
        <v>681</v>
      </c>
      <c r="D2993">
        <v>803</v>
      </c>
      <c r="E2993" t="str">
        <f>VLOOKUP(Tabla1[[#This Row],[Grupo de compras]],'Grupo compras'!$A$1:$B$115,2,FALSE)</f>
        <v>PE Ops Out/Strips</v>
      </c>
      <c r="F2993" t="s">
        <v>2857</v>
      </c>
      <c r="G2993" t="str">
        <f>LEFT(Tabla1[[#This Row],[Solicitud de pedido]],2)</f>
        <v>12</v>
      </c>
      <c r="H2993" t="s">
        <v>8031</v>
      </c>
      <c r="I2993" t="s">
        <v>88</v>
      </c>
      <c r="J2993" t="s">
        <v>8032</v>
      </c>
      <c r="K2993" t="s">
        <v>8033</v>
      </c>
      <c r="L2993" s="1">
        <v>46057</v>
      </c>
      <c r="M2993" t="s">
        <v>2857</v>
      </c>
      <c r="N2993" t="s">
        <v>1</v>
      </c>
      <c r="O2993" t="s">
        <v>0</v>
      </c>
      <c r="P2993" t="s">
        <v>1237</v>
      </c>
      <c r="Q2993" t="s">
        <v>1238</v>
      </c>
      <c r="R2993" s="2">
        <v>1400</v>
      </c>
      <c r="S2993" s="37">
        <f>Tabla1[[#This Row],[Valor total]]/'T.C.'!$B$2</f>
        <v>405.79710144927532</v>
      </c>
      <c r="T2993" t="s">
        <v>2</v>
      </c>
      <c r="U2993" t="s">
        <v>3</v>
      </c>
    </row>
    <row r="2994" spans="1:21" x14ac:dyDescent="0.25">
      <c r="A2994" t="s">
        <v>16</v>
      </c>
      <c r="B2994" t="str">
        <f>LEFT(Tabla1[[#This Row],[Organización compras]],2)</f>
        <v>PE</v>
      </c>
      <c r="C2994" t="s">
        <v>681</v>
      </c>
      <c r="D2994">
        <v>801</v>
      </c>
      <c r="E2994" t="str">
        <f>VLOOKUP(Tabla1[[#This Row],[Grupo de compras]],'Grupo compras'!$A$1:$B$115,2,FALSE)</f>
        <v>PE Center Manager</v>
      </c>
      <c r="F2994" t="s">
        <v>2567</v>
      </c>
      <c r="G2994" t="str">
        <f>LEFT(Tabla1[[#This Row],[Solicitud de pedido]],2)</f>
        <v>12</v>
      </c>
      <c r="H2994" t="s">
        <v>8034</v>
      </c>
      <c r="I2994" t="s">
        <v>88</v>
      </c>
      <c r="J2994" t="s">
        <v>8035</v>
      </c>
      <c r="K2994" t="s">
        <v>8036</v>
      </c>
      <c r="L2994" s="1">
        <v>46078</v>
      </c>
      <c r="M2994" t="s">
        <v>43</v>
      </c>
      <c r="N2994" t="s">
        <v>1</v>
      </c>
      <c r="O2994" t="s">
        <v>2759</v>
      </c>
      <c r="P2994" t="s">
        <v>8037</v>
      </c>
      <c r="Q2994" t="s">
        <v>8038</v>
      </c>
      <c r="R2994" s="2">
        <v>1400</v>
      </c>
      <c r="S2994" s="37">
        <f>Tabla1[[#This Row],[Valor total]]/'T.C.'!$B$2</f>
        <v>405.79710144927532</v>
      </c>
      <c r="T2994" t="s">
        <v>2</v>
      </c>
      <c r="U2994" t="s">
        <v>3</v>
      </c>
    </row>
    <row r="2995" spans="1:21" x14ac:dyDescent="0.25">
      <c r="A2995" t="s">
        <v>16</v>
      </c>
      <c r="B2995" t="str">
        <f>LEFT(Tabla1[[#This Row],[Organización compras]],2)</f>
        <v>PE</v>
      </c>
      <c r="C2995" t="s">
        <v>681</v>
      </c>
      <c r="D2995">
        <v>804</v>
      </c>
      <c r="E2995" t="str">
        <f>VLOOKUP(Tabla1[[#This Row],[Grupo de compras]],'Grupo compras'!$A$1:$B$115,2,FALSE)</f>
        <v>PE Marketing Mall</v>
      </c>
      <c r="F2995" t="s">
        <v>1158</v>
      </c>
      <c r="G2995" t="str">
        <f>LEFT(Tabla1[[#This Row],[Solicitud de pedido]],2)</f>
        <v>12</v>
      </c>
      <c r="H2995" t="s">
        <v>8039</v>
      </c>
      <c r="I2995" t="s">
        <v>88</v>
      </c>
      <c r="J2995" t="s">
        <v>8040</v>
      </c>
      <c r="K2995" t="s">
        <v>8041</v>
      </c>
      <c r="L2995" s="1">
        <v>46079</v>
      </c>
      <c r="M2995" t="s">
        <v>43</v>
      </c>
      <c r="N2995" t="s">
        <v>1</v>
      </c>
      <c r="O2995" t="s">
        <v>67</v>
      </c>
      <c r="P2995" t="s">
        <v>1300</v>
      </c>
      <c r="Q2995" t="s">
        <v>1301</v>
      </c>
      <c r="R2995" s="2">
        <v>1400</v>
      </c>
      <c r="S2995" s="37">
        <f>Tabla1[[#This Row],[Valor total]]/'T.C.'!$B$2</f>
        <v>405.79710144927532</v>
      </c>
      <c r="T2995" t="s">
        <v>2</v>
      </c>
      <c r="U2995" t="s">
        <v>3</v>
      </c>
    </row>
    <row r="2996" spans="1:21" x14ac:dyDescent="0.25">
      <c r="A2996" t="s">
        <v>717</v>
      </c>
      <c r="B2996" t="str">
        <f>LEFT(Tabla1[[#This Row],[Organización compras]],2)</f>
        <v>PE</v>
      </c>
      <c r="C2996" t="s">
        <v>340</v>
      </c>
      <c r="D2996">
        <v>801</v>
      </c>
      <c r="E2996" t="str">
        <f>VLOOKUP(Tabla1[[#This Row],[Grupo de compras]],'Grupo compras'!$A$1:$B$115,2,FALSE)</f>
        <v>PE Center Manager</v>
      </c>
      <c r="F2996" t="s">
        <v>1233</v>
      </c>
      <c r="G2996" t="str">
        <f>LEFT(Tabla1[[#This Row],[Solicitud de pedido]],2)</f>
        <v>12</v>
      </c>
      <c r="H2996" t="s">
        <v>8042</v>
      </c>
      <c r="I2996" t="s">
        <v>88</v>
      </c>
      <c r="J2996" t="s">
        <v>8043</v>
      </c>
      <c r="K2996" t="s">
        <v>8044</v>
      </c>
      <c r="L2996" s="1">
        <v>46079</v>
      </c>
      <c r="M2996" t="s">
        <v>819</v>
      </c>
      <c r="N2996" t="s">
        <v>1</v>
      </c>
      <c r="O2996" t="s">
        <v>0</v>
      </c>
      <c r="P2996" t="s">
        <v>1300</v>
      </c>
      <c r="Q2996" t="s">
        <v>1301</v>
      </c>
      <c r="R2996" s="2">
        <v>1400</v>
      </c>
      <c r="S2996" s="37">
        <f>Tabla1[[#This Row],[Valor total]]/'T.C.'!$B$2</f>
        <v>405.79710144927532</v>
      </c>
      <c r="T2996" t="s">
        <v>2</v>
      </c>
      <c r="U2996" t="s">
        <v>3</v>
      </c>
    </row>
    <row r="2997" spans="1:21" x14ac:dyDescent="0.25">
      <c r="A2997" t="s">
        <v>12</v>
      </c>
      <c r="B2997" t="str">
        <f>LEFT(Tabla1[[#This Row],[Organización compras]],2)</f>
        <v>PE</v>
      </c>
      <c r="C2997" t="s">
        <v>340</v>
      </c>
      <c r="D2997">
        <v>802</v>
      </c>
      <c r="E2997" t="str">
        <f>VLOOKUP(Tabla1[[#This Row],[Grupo de compras]],'Grupo compras'!$A$1:$B$115,2,FALSE)</f>
        <v>PE Ops Mall</v>
      </c>
      <c r="F2997" t="s">
        <v>13</v>
      </c>
      <c r="H2997" t="s">
        <v>11909</v>
      </c>
      <c r="I2997" t="s">
        <v>88</v>
      </c>
      <c r="J2997" t="s">
        <v>11910</v>
      </c>
      <c r="K2997" t="s">
        <v>11911</v>
      </c>
      <c r="L2997" s="1">
        <v>46093</v>
      </c>
      <c r="M2997" t="s">
        <v>14</v>
      </c>
      <c r="N2997" t="s">
        <v>1</v>
      </c>
      <c r="O2997" t="s">
        <v>0</v>
      </c>
      <c r="P2997" t="s">
        <v>4099</v>
      </c>
      <c r="Q2997" t="s">
        <v>4100</v>
      </c>
      <c r="R2997" s="2">
        <v>1400</v>
      </c>
      <c r="S2997" s="37">
        <f>Tabla1[[#This Row],[Valor total]]/'T.C.'!$B$2</f>
        <v>405.79710144927532</v>
      </c>
      <c r="T2997" t="s">
        <v>2</v>
      </c>
      <c r="U2997" t="s">
        <v>3</v>
      </c>
    </row>
    <row r="2998" spans="1:21" x14ac:dyDescent="0.25">
      <c r="A2998" t="s">
        <v>814</v>
      </c>
      <c r="B2998" t="str">
        <f>LEFT(Tabla1[[#This Row],[Organización compras]],2)</f>
        <v>PE</v>
      </c>
      <c r="C2998" t="s">
        <v>340</v>
      </c>
      <c r="D2998">
        <v>802</v>
      </c>
      <c r="E2998" t="str">
        <f>VLOOKUP(Tabla1[[#This Row],[Grupo de compras]],'Grupo compras'!$A$1:$B$115,2,FALSE)</f>
        <v>PE Ops Mall</v>
      </c>
      <c r="F2998" t="s">
        <v>815</v>
      </c>
      <c r="H2998" t="s">
        <v>12618</v>
      </c>
      <c r="I2998" t="s">
        <v>88</v>
      </c>
      <c r="J2998" t="s">
        <v>12619</v>
      </c>
      <c r="K2998" t="s">
        <v>12620</v>
      </c>
      <c r="L2998" s="1">
        <v>46098</v>
      </c>
      <c r="M2998" t="s">
        <v>43</v>
      </c>
      <c r="N2998" t="s">
        <v>1</v>
      </c>
      <c r="O2998" t="s">
        <v>0</v>
      </c>
      <c r="P2998" t="s">
        <v>1011</v>
      </c>
      <c r="Q2998" t="s">
        <v>1012</v>
      </c>
      <c r="R2998" s="2">
        <v>1398.6</v>
      </c>
      <c r="S2998" s="37">
        <f>Tabla1[[#This Row],[Valor total]]/'T.C.'!$B$2</f>
        <v>405.39130434782606</v>
      </c>
      <c r="T2998" t="s">
        <v>2</v>
      </c>
      <c r="U2998" t="s">
        <v>3</v>
      </c>
    </row>
    <row r="2999" spans="1:21" x14ac:dyDescent="0.25">
      <c r="A2999" t="s">
        <v>4</v>
      </c>
      <c r="B2999" t="str">
        <f>LEFT(Tabla1[[#This Row],[Organización compras]],2)</f>
        <v>CL</v>
      </c>
      <c r="C2999" t="s">
        <v>339</v>
      </c>
      <c r="D2999">
        <v>602</v>
      </c>
      <c r="E2999" t="str">
        <f>VLOOKUP(Tabla1[[#This Row],[Grupo de compras]],'Grupo compras'!$A$1:$B$115,2,FALSE)</f>
        <v>CL Ops Mall</v>
      </c>
      <c r="F2999" t="s">
        <v>2185</v>
      </c>
      <c r="G2999" t="str">
        <f>LEFT(Tabla1[[#This Row],[Solicitud de pedido]],2)</f>
        <v>12</v>
      </c>
      <c r="H2999" t="s">
        <v>8045</v>
      </c>
      <c r="I2999" t="s">
        <v>88</v>
      </c>
      <c r="J2999" t="s">
        <v>8046</v>
      </c>
      <c r="K2999" t="s">
        <v>8047</v>
      </c>
      <c r="L2999" s="1">
        <v>46087</v>
      </c>
      <c r="M2999" t="s">
        <v>1072</v>
      </c>
      <c r="N2999" t="s">
        <v>1</v>
      </c>
      <c r="O2999" t="s">
        <v>5</v>
      </c>
      <c r="P2999" t="s">
        <v>807</v>
      </c>
      <c r="Q2999" t="s">
        <v>808</v>
      </c>
      <c r="R2999" s="2">
        <v>375100</v>
      </c>
      <c r="S2999" s="37">
        <f>Tabla1[[#This Row],[Valor total]]/'T.C.'!$B$3</f>
        <v>405.10621753264286</v>
      </c>
      <c r="T2999" t="s">
        <v>6</v>
      </c>
      <c r="U2999" t="s">
        <v>3</v>
      </c>
    </row>
    <row r="3000" spans="1:21" x14ac:dyDescent="0.25">
      <c r="A3000" t="s">
        <v>3346</v>
      </c>
      <c r="B3000" t="str">
        <f>LEFT(Tabla1[[#This Row],[Organización compras]],2)</f>
        <v>PE</v>
      </c>
      <c r="C3000" t="s">
        <v>681</v>
      </c>
      <c r="D3000">
        <v>802</v>
      </c>
      <c r="E3000" t="str">
        <f>VLOOKUP(Tabla1[[#This Row],[Grupo de compras]],'Grupo compras'!$A$1:$B$115,2,FALSE)</f>
        <v>PE Ops Mall</v>
      </c>
      <c r="F3000" t="s">
        <v>376</v>
      </c>
      <c r="G3000" t="str">
        <f>LEFT(Tabla1[[#This Row],[Solicitud de pedido]],2)</f>
        <v>12</v>
      </c>
      <c r="H3000" t="s">
        <v>8048</v>
      </c>
      <c r="I3000" t="s">
        <v>88</v>
      </c>
      <c r="J3000" t="s">
        <v>8049</v>
      </c>
      <c r="K3000" t="s">
        <v>8050</v>
      </c>
      <c r="L3000" s="1">
        <v>46052</v>
      </c>
      <c r="M3000" t="s">
        <v>400</v>
      </c>
      <c r="N3000" t="s">
        <v>1</v>
      </c>
      <c r="O3000" t="s">
        <v>5</v>
      </c>
      <c r="P3000" t="s">
        <v>68</v>
      </c>
      <c r="Q3000" t="s">
        <v>69</v>
      </c>
      <c r="R3000" s="2">
        <v>1395</v>
      </c>
      <c r="S3000" s="37">
        <f>Tabla1[[#This Row],[Valor total]]/'T.C.'!$B$2</f>
        <v>404.3478260869565</v>
      </c>
      <c r="T3000" t="s">
        <v>2</v>
      </c>
      <c r="U3000" t="s">
        <v>3</v>
      </c>
    </row>
    <row r="3001" spans="1:21" x14ac:dyDescent="0.25">
      <c r="A3001" t="s">
        <v>7</v>
      </c>
      <c r="B3001" t="str">
        <f>LEFT(Tabla1[[#This Row],[Organización compras]],2)</f>
        <v>CL</v>
      </c>
      <c r="C3001" t="s">
        <v>339</v>
      </c>
      <c r="D3001">
        <v>602</v>
      </c>
      <c r="E3001" t="str">
        <f>VLOOKUP(Tabla1[[#This Row],[Grupo de compras]],'Grupo compras'!$A$1:$B$115,2,FALSE)</f>
        <v>CL Ops Mall</v>
      </c>
      <c r="F3001" t="s">
        <v>3619</v>
      </c>
      <c r="G3001" t="str">
        <f>LEFT(Tabla1[[#This Row],[Solicitud de pedido]],2)</f>
        <v>12</v>
      </c>
      <c r="H3001" t="s">
        <v>6957</v>
      </c>
      <c r="I3001" t="s">
        <v>89</v>
      </c>
      <c r="J3001" t="s">
        <v>6958</v>
      </c>
      <c r="K3001" t="s">
        <v>8051</v>
      </c>
      <c r="L3001" s="1">
        <v>46031</v>
      </c>
      <c r="M3001" t="s">
        <v>79</v>
      </c>
      <c r="N3001" t="s">
        <v>1</v>
      </c>
      <c r="O3001" t="s">
        <v>0</v>
      </c>
      <c r="P3001" t="s">
        <v>4933</v>
      </c>
      <c r="Q3001" t="s">
        <v>4934</v>
      </c>
      <c r="R3001" s="2">
        <v>373750</v>
      </c>
      <c r="S3001" s="37">
        <f>Tabla1[[#This Row],[Valor total]]/'T.C.'!$B$3</f>
        <v>403.64822394781464</v>
      </c>
      <c r="T3001" t="s">
        <v>6</v>
      </c>
      <c r="U3001" t="s">
        <v>3</v>
      </c>
    </row>
    <row r="3002" spans="1:21" x14ac:dyDescent="0.25">
      <c r="A3002" t="s">
        <v>856</v>
      </c>
      <c r="B3002" t="str">
        <f>LEFT(Tabla1[[#This Row],[Organización compras]],2)</f>
        <v>CL</v>
      </c>
      <c r="C3002" t="s">
        <v>339</v>
      </c>
      <c r="D3002">
        <v>602</v>
      </c>
      <c r="E3002" t="str">
        <f>VLOOKUP(Tabla1[[#This Row],[Grupo de compras]],'Grupo compras'!$A$1:$B$115,2,FALSE)</f>
        <v>CL Ops Mall</v>
      </c>
      <c r="F3002" t="s">
        <v>857</v>
      </c>
      <c r="H3002" t="s">
        <v>12783</v>
      </c>
      <c r="I3002" t="s">
        <v>88</v>
      </c>
      <c r="J3002" t="s">
        <v>12784</v>
      </c>
      <c r="K3002" t="s">
        <v>12785</v>
      </c>
      <c r="L3002" s="1">
        <v>46099</v>
      </c>
      <c r="M3002" t="s">
        <v>857</v>
      </c>
      <c r="N3002" t="s">
        <v>1</v>
      </c>
      <c r="O3002" t="s">
        <v>0</v>
      </c>
      <c r="P3002" t="s">
        <v>8467</v>
      </c>
      <c r="Q3002" t="s">
        <v>8468</v>
      </c>
      <c r="R3002" s="2">
        <v>373563</v>
      </c>
      <c r="S3002" s="37">
        <f>Tabla1[[#This Row],[Valor total]]/'T.C.'!$B$3</f>
        <v>403.44626483643475</v>
      </c>
      <c r="T3002" t="s">
        <v>6</v>
      </c>
      <c r="U3002" t="s">
        <v>3</v>
      </c>
    </row>
    <row r="3003" spans="1:21" x14ac:dyDescent="0.25">
      <c r="A3003" t="s">
        <v>1325</v>
      </c>
      <c r="B3003" t="str">
        <f>LEFT(Tabla1[[#This Row],[Organización compras]],2)</f>
        <v>CL</v>
      </c>
      <c r="C3003" t="s">
        <v>339</v>
      </c>
      <c r="D3003">
        <v>602</v>
      </c>
      <c r="E3003" t="str">
        <f>VLOOKUP(Tabla1[[#This Row],[Grupo de compras]],'Grupo compras'!$A$1:$B$115,2,FALSE)</f>
        <v>CL Ops Mall</v>
      </c>
      <c r="F3003" t="s">
        <v>2942</v>
      </c>
      <c r="G3003" t="str">
        <f>LEFT(Tabla1[[#This Row],[Solicitud de pedido]],2)</f>
        <v>12</v>
      </c>
      <c r="H3003" t="s">
        <v>8052</v>
      </c>
      <c r="I3003" t="s">
        <v>88</v>
      </c>
      <c r="J3003" t="s">
        <v>8053</v>
      </c>
      <c r="K3003" t="s">
        <v>8054</v>
      </c>
      <c r="L3003" s="1">
        <v>46077</v>
      </c>
      <c r="M3003" t="s">
        <v>2942</v>
      </c>
      <c r="N3003" t="s">
        <v>1</v>
      </c>
      <c r="O3003" t="s">
        <v>0</v>
      </c>
      <c r="P3003" t="s">
        <v>8055</v>
      </c>
      <c r="Q3003" t="s">
        <v>8056</v>
      </c>
      <c r="R3003" s="2">
        <v>373500</v>
      </c>
      <c r="S3003" s="37">
        <f>Tabla1[[#This Row],[Valor total]]/'T.C.'!$B$3</f>
        <v>403.37822513580943</v>
      </c>
      <c r="T3003" t="s">
        <v>6</v>
      </c>
      <c r="U3003" t="s">
        <v>3</v>
      </c>
    </row>
    <row r="3004" spans="1:21" x14ac:dyDescent="0.25">
      <c r="A3004" t="s">
        <v>696</v>
      </c>
      <c r="B3004" t="str">
        <f>LEFT(Tabla1[[#This Row],[Organización compras]],2)</f>
        <v>PE</v>
      </c>
      <c r="C3004" t="s">
        <v>681</v>
      </c>
      <c r="D3004">
        <v>804</v>
      </c>
      <c r="E3004" t="str">
        <f>VLOOKUP(Tabla1[[#This Row],[Grupo de compras]],'Grupo compras'!$A$1:$B$115,2,FALSE)</f>
        <v>PE Marketing Mall</v>
      </c>
      <c r="F3004" t="s">
        <v>2857</v>
      </c>
      <c r="G3004" t="str">
        <f>LEFT(Tabla1[[#This Row],[Solicitud de pedido]],2)</f>
        <v>12</v>
      </c>
      <c r="H3004" t="s">
        <v>8057</v>
      </c>
      <c r="I3004" t="s">
        <v>88</v>
      </c>
      <c r="J3004" t="s">
        <v>8058</v>
      </c>
      <c r="K3004" t="s">
        <v>8059</v>
      </c>
      <c r="L3004" s="1">
        <v>46084</v>
      </c>
      <c r="M3004" t="s">
        <v>400</v>
      </c>
      <c r="N3004" t="s">
        <v>1</v>
      </c>
      <c r="O3004" t="s">
        <v>67</v>
      </c>
      <c r="P3004" t="s">
        <v>5483</v>
      </c>
      <c r="Q3004" t="s">
        <v>5484</v>
      </c>
      <c r="R3004" s="2">
        <v>1390</v>
      </c>
      <c r="S3004" s="37">
        <f>Tabla1[[#This Row],[Valor total]]/'T.C.'!$B$2</f>
        <v>402.89855072463769</v>
      </c>
      <c r="T3004" t="s">
        <v>2</v>
      </c>
      <c r="U3004" t="s">
        <v>3</v>
      </c>
    </row>
    <row r="3005" spans="1:21" x14ac:dyDescent="0.25">
      <c r="A3005" t="s">
        <v>2453</v>
      </c>
      <c r="B3005" t="str">
        <f>LEFT(Tabla1[[#This Row],[Organización compras]],2)</f>
        <v>PE</v>
      </c>
      <c r="C3005" t="s">
        <v>681</v>
      </c>
      <c r="D3005">
        <v>804</v>
      </c>
      <c r="E3005" t="str">
        <f>VLOOKUP(Tabla1[[#This Row],[Grupo de compras]],'Grupo compras'!$A$1:$B$115,2,FALSE)</f>
        <v>PE Marketing Mall</v>
      </c>
      <c r="F3005" t="s">
        <v>2857</v>
      </c>
      <c r="G3005" t="str">
        <f>LEFT(Tabla1[[#This Row],[Solicitud de pedido]],2)</f>
        <v>12</v>
      </c>
      <c r="H3005" t="s">
        <v>8060</v>
      </c>
      <c r="I3005" t="s">
        <v>88</v>
      </c>
      <c r="J3005" t="s">
        <v>8061</v>
      </c>
      <c r="K3005" t="s">
        <v>8062</v>
      </c>
      <c r="L3005" s="1">
        <v>46085</v>
      </c>
      <c r="M3005" t="s">
        <v>400</v>
      </c>
      <c r="N3005" t="s">
        <v>1</v>
      </c>
      <c r="O3005" t="s">
        <v>67</v>
      </c>
      <c r="P3005" t="s">
        <v>5483</v>
      </c>
      <c r="Q3005" t="s">
        <v>5484</v>
      </c>
      <c r="R3005" s="2">
        <v>1390</v>
      </c>
      <c r="S3005" s="37">
        <f>Tabla1[[#This Row],[Valor total]]/'T.C.'!$B$2</f>
        <v>402.89855072463769</v>
      </c>
      <c r="T3005" t="s">
        <v>2</v>
      </c>
      <c r="U3005" t="s">
        <v>3</v>
      </c>
    </row>
    <row r="3006" spans="1:21" x14ac:dyDescent="0.25">
      <c r="A3006" t="s">
        <v>17</v>
      </c>
      <c r="B3006" t="str">
        <f>LEFT(Tabla1[[#This Row],[Organización compras]],2)</f>
        <v>CO</v>
      </c>
      <c r="C3006" t="s">
        <v>338</v>
      </c>
      <c r="D3006">
        <v>711</v>
      </c>
      <c r="E3006" t="str">
        <f>VLOOKUP(Tabla1[[#This Row],[Grupo de compras]],'Grupo compras'!$A$1:$B$115,2,FALSE)</f>
        <v>CO A.Finanzas</v>
      </c>
      <c r="F3006" t="s">
        <v>4709</v>
      </c>
      <c r="G3006" t="str">
        <f>LEFT(Tabla1[[#This Row],[Solicitud de pedido]],2)</f>
        <v>12</v>
      </c>
      <c r="H3006" t="s">
        <v>8063</v>
      </c>
      <c r="I3006" t="s">
        <v>88</v>
      </c>
      <c r="J3006" t="s">
        <v>8064</v>
      </c>
      <c r="K3006" t="s">
        <v>8065</v>
      </c>
      <c r="L3006" s="1">
        <v>46085</v>
      </c>
      <c r="M3006" t="s">
        <v>4713</v>
      </c>
      <c r="N3006" t="s">
        <v>1</v>
      </c>
      <c r="O3006" t="s">
        <v>0</v>
      </c>
      <c r="P3006" t="s">
        <v>8066</v>
      </c>
      <c r="Q3006" t="s">
        <v>8067</v>
      </c>
      <c r="R3006" s="2">
        <v>1478351</v>
      </c>
      <c r="S3006" s="37">
        <f>Tabla1[[#This Row],[Valor total]]/'T.C.'!$B$5</f>
        <v>401.94426318651443</v>
      </c>
      <c r="T3006" t="s">
        <v>18</v>
      </c>
      <c r="U3006" t="s">
        <v>3</v>
      </c>
    </row>
    <row r="3007" spans="1:21" x14ac:dyDescent="0.25">
      <c r="A3007" t="s">
        <v>883</v>
      </c>
      <c r="B3007" t="str">
        <f>LEFT(Tabla1[[#This Row],[Organización compras]],2)</f>
        <v>PE</v>
      </c>
      <c r="C3007" t="s">
        <v>681</v>
      </c>
      <c r="D3007">
        <v>802</v>
      </c>
      <c r="E3007" t="str">
        <f>VLOOKUP(Tabla1[[#This Row],[Grupo de compras]],'Grupo compras'!$A$1:$B$115,2,FALSE)</f>
        <v>PE Ops Mall</v>
      </c>
      <c r="F3007" t="s">
        <v>5959</v>
      </c>
      <c r="G3007" t="str">
        <f>LEFT(Tabla1[[#This Row],[Solicitud de pedido]],2)</f>
        <v>12</v>
      </c>
      <c r="H3007" t="s">
        <v>8068</v>
      </c>
      <c r="I3007" t="s">
        <v>88</v>
      </c>
      <c r="J3007" t="s">
        <v>8069</v>
      </c>
      <c r="K3007" t="s">
        <v>8070</v>
      </c>
      <c r="L3007" s="1">
        <v>46066</v>
      </c>
      <c r="M3007" t="s">
        <v>1340</v>
      </c>
      <c r="N3007" t="s">
        <v>1</v>
      </c>
      <c r="O3007" t="s">
        <v>0</v>
      </c>
      <c r="P3007" t="s">
        <v>5842</v>
      </c>
      <c r="Q3007" t="s">
        <v>5843</v>
      </c>
      <c r="R3007" s="2">
        <v>1385</v>
      </c>
      <c r="S3007" s="37">
        <f>Tabla1[[#This Row],[Valor total]]/'T.C.'!$B$2</f>
        <v>401.44927536231882</v>
      </c>
      <c r="T3007" t="s">
        <v>2</v>
      </c>
      <c r="U3007" t="s">
        <v>3</v>
      </c>
    </row>
    <row r="3008" spans="1:21" x14ac:dyDescent="0.25">
      <c r="A3008" t="s">
        <v>19</v>
      </c>
      <c r="B3008" t="str">
        <f>LEFT(Tabla1[[#This Row],[Organización compras]],2)</f>
        <v>CL</v>
      </c>
      <c r="C3008" t="s">
        <v>339</v>
      </c>
      <c r="D3008">
        <v>602</v>
      </c>
      <c r="E3008" t="str">
        <f>VLOOKUP(Tabla1[[#This Row],[Grupo de compras]],'Grupo compras'!$A$1:$B$115,2,FALSE)</f>
        <v>CL Ops Mall</v>
      </c>
      <c r="F3008" t="s">
        <v>1847</v>
      </c>
      <c r="G3008" t="str">
        <f>LEFT(Tabla1[[#This Row],[Solicitud de pedido]],2)</f>
        <v>12</v>
      </c>
      <c r="H3008" t="s">
        <v>8071</v>
      </c>
      <c r="I3008" t="s">
        <v>88</v>
      </c>
      <c r="J3008" t="s">
        <v>8072</v>
      </c>
      <c r="K3008" t="s">
        <v>8073</v>
      </c>
      <c r="L3008" s="1">
        <v>46069</v>
      </c>
      <c r="M3008" t="s">
        <v>3584</v>
      </c>
      <c r="N3008" t="s">
        <v>1</v>
      </c>
      <c r="O3008" t="s">
        <v>0</v>
      </c>
      <c r="P3008" t="s">
        <v>4505</v>
      </c>
      <c r="Q3008" t="s">
        <v>4506</v>
      </c>
      <c r="R3008" s="2">
        <v>371649</v>
      </c>
      <c r="S3008" s="37">
        <f>Tabla1[[#This Row],[Valor total]]/'T.C.'!$B$3</f>
        <v>401.37915393172273</v>
      </c>
      <c r="T3008" t="s">
        <v>6</v>
      </c>
      <c r="U3008" t="s">
        <v>3</v>
      </c>
    </row>
    <row r="3009" spans="1:21" x14ac:dyDescent="0.25">
      <c r="A3009" t="s">
        <v>373</v>
      </c>
      <c r="B3009" t="str">
        <f>LEFT(Tabla1[[#This Row],[Organización compras]],2)</f>
        <v>PE</v>
      </c>
      <c r="C3009" t="s">
        <v>340</v>
      </c>
      <c r="D3009">
        <v>810</v>
      </c>
      <c r="E3009" t="str">
        <f>VLOOKUP(Tabla1[[#This Row],[Grupo de compras]],'Grupo compras'!$A$1:$B$115,2,FALSE)</f>
        <v>PE Área Personas</v>
      </c>
      <c r="F3009" t="s">
        <v>2647</v>
      </c>
      <c r="G3009" t="str">
        <f>LEFT(Tabla1[[#This Row],[Solicitud de pedido]],2)</f>
        <v>12</v>
      </c>
      <c r="H3009" t="s">
        <v>8074</v>
      </c>
      <c r="I3009" t="s">
        <v>88</v>
      </c>
      <c r="J3009" t="s">
        <v>8075</v>
      </c>
      <c r="K3009" t="s">
        <v>8076</v>
      </c>
      <c r="L3009" s="1">
        <v>46076</v>
      </c>
      <c r="M3009" t="s">
        <v>2647</v>
      </c>
      <c r="N3009" t="s">
        <v>1</v>
      </c>
      <c r="O3009" t="s">
        <v>0</v>
      </c>
      <c r="P3009" t="s">
        <v>8077</v>
      </c>
      <c r="Q3009" t="s">
        <v>8078</v>
      </c>
      <c r="R3009" s="2">
        <v>1382</v>
      </c>
      <c r="S3009" s="37">
        <f>Tabla1[[#This Row],[Valor total]]/'T.C.'!$B$2</f>
        <v>400.5797101449275</v>
      </c>
      <c r="T3009" t="s">
        <v>2</v>
      </c>
      <c r="U3009" t="s">
        <v>3</v>
      </c>
    </row>
    <row r="3010" spans="1:21" x14ac:dyDescent="0.25">
      <c r="A3010" t="s">
        <v>12</v>
      </c>
      <c r="B3010" t="str">
        <f>LEFT(Tabla1[[#This Row],[Organización compras]],2)</f>
        <v>PE</v>
      </c>
      <c r="C3010" t="s">
        <v>340</v>
      </c>
      <c r="D3010">
        <v>802</v>
      </c>
      <c r="E3010" t="str">
        <f>VLOOKUP(Tabla1[[#This Row],[Grupo de compras]],'Grupo compras'!$A$1:$B$115,2,FALSE)</f>
        <v>PE Ops Mall</v>
      </c>
      <c r="F3010" t="s">
        <v>9282</v>
      </c>
      <c r="H3010" t="s">
        <v>12253</v>
      </c>
      <c r="I3010" t="s">
        <v>88</v>
      </c>
      <c r="J3010" t="s">
        <v>12254</v>
      </c>
      <c r="K3010" t="s">
        <v>12255</v>
      </c>
      <c r="L3010" s="1">
        <v>46097</v>
      </c>
      <c r="M3010" t="s">
        <v>14</v>
      </c>
      <c r="N3010" t="s">
        <v>1</v>
      </c>
      <c r="O3010" t="s">
        <v>0</v>
      </c>
      <c r="P3010" t="s">
        <v>1035</v>
      </c>
      <c r="Q3010" t="s">
        <v>1036</v>
      </c>
      <c r="R3010" s="2">
        <v>1380.11</v>
      </c>
      <c r="S3010" s="37">
        <f>Tabla1[[#This Row],[Valor total]]/'T.C.'!$B$2</f>
        <v>400.03188405797096</v>
      </c>
      <c r="T3010" t="s">
        <v>2</v>
      </c>
      <c r="U3010" t="s">
        <v>3</v>
      </c>
    </row>
    <row r="3011" spans="1:21" x14ac:dyDescent="0.25">
      <c r="A3011" t="s">
        <v>12</v>
      </c>
      <c r="B3011" t="str">
        <f>LEFT(Tabla1[[#This Row],[Organización compras]],2)</f>
        <v>PE</v>
      </c>
      <c r="C3011" t="s">
        <v>340</v>
      </c>
      <c r="D3011">
        <v>802</v>
      </c>
      <c r="E3011" t="str">
        <f>VLOOKUP(Tabla1[[#This Row],[Grupo de compras]],'Grupo compras'!$A$1:$B$115,2,FALSE)</f>
        <v>PE Ops Mall</v>
      </c>
      <c r="F3011" t="s">
        <v>12241</v>
      </c>
      <c r="H3011" t="s">
        <v>12259</v>
      </c>
      <c r="I3011" t="s">
        <v>88</v>
      </c>
      <c r="J3011" t="s">
        <v>12260</v>
      </c>
      <c r="K3011" t="s">
        <v>12261</v>
      </c>
      <c r="L3011" s="1">
        <v>46097</v>
      </c>
      <c r="M3011" t="s">
        <v>14</v>
      </c>
      <c r="N3011" t="s">
        <v>1</v>
      </c>
      <c r="O3011" t="s">
        <v>0</v>
      </c>
      <c r="P3011" t="s">
        <v>1035</v>
      </c>
      <c r="Q3011" t="s">
        <v>1036</v>
      </c>
      <c r="R3011" s="2">
        <v>1380.11</v>
      </c>
      <c r="S3011" s="37">
        <f>Tabla1[[#This Row],[Valor total]]/'T.C.'!$B$2</f>
        <v>400.03188405797096</v>
      </c>
      <c r="T3011" t="s">
        <v>2</v>
      </c>
      <c r="U3011" t="s">
        <v>3</v>
      </c>
    </row>
    <row r="3012" spans="1:21" x14ac:dyDescent="0.25">
      <c r="A3012" t="s">
        <v>12</v>
      </c>
      <c r="B3012" t="str">
        <f>LEFT(Tabla1[[#This Row],[Organización compras]],2)</f>
        <v>PE</v>
      </c>
      <c r="C3012" t="s">
        <v>340</v>
      </c>
      <c r="D3012">
        <v>802</v>
      </c>
      <c r="E3012" t="str">
        <f>VLOOKUP(Tabla1[[#This Row],[Grupo de compras]],'Grupo compras'!$A$1:$B$115,2,FALSE)</f>
        <v>PE Ops Mall</v>
      </c>
      <c r="F3012" t="s">
        <v>9282</v>
      </c>
      <c r="H3012" t="s">
        <v>12079</v>
      </c>
      <c r="I3012" t="s">
        <v>88</v>
      </c>
      <c r="J3012" t="s">
        <v>12080</v>
      </c>
      <c r="K3012" t="s">
        <v>12081</v>
      </c>
      <c r="L3012" s="1">
        <v>46094</v>
      </c>
      <c r="M3012" t="s">
        <v>14</v>
      </c>
      <c r="N3012" t="s">
        <v>1</v>
      </c>
      <c r="O3012" t="s">
        <v>0</v>
      </c>
      <c r="P3012" t="s">
        <v>1035</v>
      </c>
      <c r="Q3012" t="s">
        <v>1036</v>
      </c>
      <c r="R3012" s="2">
        <v>1380.1</v>
      </c>
      <c r="S3012" s="37">
        <f>Tabla1[[#This Row],[Valor total]]/'T.C.'!$B$2</f>
        <v>400.02898550724632</v>
      </c>
      <c r="T3012" t="s">
        <v>2</v>
      </c>
      <c r="U3012" t="s">
        <v>3</v>
      </c>
    </row>
    <row r="3013" spans="1:21" x14ac:dyDescent="0.25">
      <c r="A3013" t="s">
        <v>12</v>
      </c>
      <c r="B3013" t="str">
        <f>LEFT(Tabla1[[#This Row],[Organización compras]],2)</f>
        <v>PE</v>
      </c>
      <c r="C3013" t="s">
        <v>340</v>
      </c>
      <c r="D3013">
        <v>802</v>
      </c>
      <c r="E3013" t="str">
        <f>VLOOKUP(Tabla1[[#This Row],[Grupo de compras]],'Grupo compras'!$A$1:$B$115,2,FALSE)</f>
        <v>PE Ops Mall</v>
      </c>
      <c r="F3013" t="s">
        <v>3023</v>
      </c>
      <c r="H3013" t="s">
        <v>12087</v>
      </c>
      <c r="I3013" t="s">
        <v>88</v>
      </c>
      <c r="J3013" t="s">
        <v>12088</v>
      </c>
      <c r="K3013" t="s">
        <v>12089</v>
      </c>
      <c r="L3013" s="1">
        <v>46094</v>
      </c>
      <c r="M3013" t="s">
        <v>14</v>
      </c>
      <c r="N3013" t="s">
        <v>1</v>
      </c>
      <c r="O3013" t="s">
        <v>0</v>
      </c>
      <c r="P3013" t="s">
        <v>1035</v>
      </c>
      <c r="Q3013" t="s">
        <v>1036</v>
      </c>
      <c r="R3013" s="2">
        <v>1380.1</v>
      </c>
      <c r="S3013" s="37">
        <f>Tabla1[[#This Row],[Valor total]]/'T.C.'!$B$2</f>
        <v>400.02898550724632</v>
      </c>
      <c r="T3013" t="s">
        <v>2</v>
      </c>
      <c r="U3013" t="s">
        <v>3</v>
      </c>
    </row>
    <row r="3014" spans="1:21" x14ac:dyDescent="0.25">
      <c r="A3014" t="s">
        <v>12</v>
      </c>
      <c r="B3014" t="str">
        <f>LEFT(Tabla1[[#This Row],[Organización compras]],2)</f>
        <v>PE</v>
      </c>
      <c r="C3014" t="s">
        <v>340</v>
      </c>
      <c r="D3014">
        <v>802</v>
      </c>
      <c r="E3014" t="str">
        <f>VLOOKUP(Tabla1[[#This Row],[Grupo de compras]],'Grupo compras'!$A$1:$B$115,2,FALSE)</f>
        <v>PE Ops Mall</v>
      </c>
      <c r="F3014" t="s">
        <v>9282</v>
      </c>
      <c r="H3014" t="s">
        <v>12097</v>
      </c>
      <c r="I3014" t="s">
        <v>88</v>
      </c>
      <c r="J3014" t="s">
        <v>12098</v>
      </c>
      <c r="K3014" t="s">
        <v>12099</v>
      </c>
      <c r="L3014" s="1">
        <v>46094</v>
      </c>
      <c r="M3014" t="s">
        <v>14</v>
      </c>
      <c r="N3014" t="s">
        <v>1</v>
      </c>
      <c r="O3014" t="s">
        <v>0</v>
      </c>
      <c r="P3014" t="s">
        <v>1035</v>
      </c>
      <c r="Q3014" t="s">
        <v>1036</v>
      </c>
      <c r="R3014" s="2">
        <v>1380.1</v>
      </c>
      <c r="S3014" s="37">
        <f>Tabla1[[#This Row],[Valor total]]/'T.C.'!$B$2</f>
        <v>400.02898550724632</v>
      </c>
      <c r="T3014" t="s">
        <v>2</v>
      </c>
      <c r="U3014" t="s">
        <v>3</v>
      </c>
    </row>
    <row r="3015" spans="1:21" x14ac:dyDescent="0.25">
      <c r="A3015" t="s">
        <v>12</v>
      </c>
      <c r="B3015" t="str">
        <f>LEFT(Tabla1[[#This Row],[Organización compras]],2)</f>
        <v>PE</v>
      </c>
      <c r="C3015" t="s">
        <v>340</v>
      </c>
      <c r="D3015">
        <v>802</v>
      </c>
      <c r="E3015" t="str">
        <f>VLOOKUP(Tabla1[[#This Row],[Grupo de compras]],'Grupo compras'!$A$1:$B$115,2,FALSE)</f>
        <v>PE Ops Mall</v>
      </c>
      <c r="F3015" t="s">
        <v>9282</v>
      </c>
      <c r="H3015" t="s">
        <v>12106</v>
      </c>
      <c r="I3015" t="s">
        <v>88</v>
      </c>
      <c r="J3015" t="s">
        <v>12107</v>
      </c>
      <c r="K3015" t="s">
        <v>12108</v>
      </c>
      <c r="L3015" s="1">
        <v>46094</v>
      </c>
      <c r="M3015" t="s">
        <v>14</v>
      </c>
      <c r="N3015" t="s">
        <v>1</v>
      </c>
      <c r="O3015" t="s">
        <v>0</v>
      </c>
      <c r="P3015" t="s">
        <v>1035</v>
      </c>
      <c r="Q3015" t="s">
        <v>1036</v>
      </c>
      <c r="R3015" s="2">
        <v>1380.1</v>
      </c>
      <c r="S3015" s="37">
        <f>Tabla1[[#This Row],[Valor total]]/'T.C.'!$B$2</f>
        <v>400.02898550724632</v>
      </c>
      <c r="T3015" t="s">
        <v>2</v>
      </c>
      <c r="U3015" t="s">
        <v>3</v>
      </c>
    </row>
    <row r="3016" spans="1:21" x14ac:dyDescent="0.25">
      <c r="A3016" t="s">
        <v>12</v>
      </c>
      <c r="B3016" t="str">
        <f>LEFT(Tabla1[[#This Row],[Organización compras]],2)</f>
        <v>PE</v>
      </c>
      <c r="C3016" t="s">
        <v>340</v>
      </c>
      <c r="D3016">
        <v>802</v>
      </c>
      <c r="E3016" t="str">
        <f>VLOOKUP(Tabla1[[#This Row],[Grupo de compras]],'Grupo compras'!$A$1:$B$115,2,FALSE)</f>
        <v>PE Ops Mall</v>
      </c>
      <c r="F3016" t="s">
        <v>9282</v>
      </c>
      <c r="H3016" t="s">
        <v>12115</v>
      </c>
      <c r="I3016" t="s">
        <v>88</v>
      </c>
      <c r="J3016" t="s">
        <v>12116</v>
      </c>
      <c r="K3016" t="s">
        <v>12117</v>
      </c>
      <c r="L3016" s="1">
        <v>46094</v>
      </c>
      <c r="M3016" t="s">
        <v>14</v>
      </c>
      <c r="N3016" t="s">
        <v>1</v>
      </c>
      <c r="O3016" t="s">
        <v>0</v>
      </c>
      <c r="P3016" t="s">
        <v>1035</v>
      </c>
      <c r="Q3016" t="s">
        <v>1036</v>
      </c>
      <c r="R3016" s="2">
        <v>1380.1</v>
      </c>
      <c r="S3016" s="37">
        <f>Tabla1[[#This Row],[Valor total]]/'T.C.'!$B$2</f>
        <v>400.02898550724632</v>
      </c>
      <c r="T3016" t="s">
        <v>2</v>
      </c>
      <c r="U3016" t="s">
        <v>3</v>
      </c>
    </row>
    <row r="3017" spans="1:21" x14ac:dyDescent="0.25">
      <c r="A3017" t="s">
        <v>3346</v>
      </c>
      <c r="B3017" t="str">
        <f>LEFT(Tabla1[[#This Row],[Organización compras]],2)</f>
        <v>PE</v>
      </c>
      <c r="C3017" t="s">
        <v>681</v>
      </c>
      <c r="D3017">
        <v>802</v>
      </c>
      <c r="E3017" t="str">
        <f>VLOOKUP(Tabla1[[#This Row],[Grupo de compras]],'Grupo compras'!$A$1:$B$115,2,FALSE)</f>
        <v>PE Ops Mall</v>
      </c>
      <c r="F3017" t="s">
        <v>3376</v>
      </c>
      <c r="G3017" t="str">
        <f>LEFT(Tabla1[[#This Row],[Solicitud de pedido]],2)</f>
        <v>12</v>
      </c>
      <c r="H3017" t="s">
        <v>8079</v>
      </c>
      <c r="I3017" t="s">
        <v>88</v>
      </c>
      <c r="J3017" t="s">
        <v>8080</v>
      </c>
      <c r="K3017" t="s">
        <v>8081</v>
      </c>
      <c r="L3017" s="1">
        <v>46050</v>
      </c>
      <c r="M3017" t="s">
        <v>3376</v>
      </c>
      <c r="N3017" t="s">
        <v>1</v>
      </c>
      <c r="O3017" t="s">
        <v>0</v>
      </c>
      <c r="P3017" t="s">
        <v>2710</v>
      </c>
      <c r="Q3017" t="s">
        <v>2711</v>
      </c>
      <c r="R3017" s="2">
        <v>1380</v>
      </c>
      <c r="S3017" s="37">
        <f>Tabla1[[#This Row],[Valor total]]/'T.C.'!$B$2</f>
        <v>400</v>
      </c>
      <c r="T3017" t="s">
        <v>2</v>
      </c>
      <c r="U3017" t="s">
        <v>3</v>
      </c>
    </row>
    <row r="3018" spans="1:21" x14ac:dyDescent="0.25">
      <c r="A3018" t="s">
        <v>38</v>
      </c>
      <c r="B3018" t="str">
        <f>LEFT(Tabla1[[#This Row],[Organización compras]],2)</f>
        <v>CL</v>
      </c>
      <c r="C3018" t="s">
        <v>339</v>
      </c>
      <c r="D3018">
        <v>604</v>
      </c>
      <c r="E3018" t="str">
        <f>VLOOKUP(Tabla1[[#This Row],[Grupo de compras]],'Grupo compras'!$A$1:$B$115,2,FALSE)</f>
        <v>CL Marketing Mall</v>
      </c>
      <c r="F3018" t="s">
        <v>2690</v>
      </c>
      <c r="G3018" t="str">
        <f>LEFT(Tabla1[[#This Row],[Solicitud de pedido]],2)</f>
        <v>12</v>
      </c>
      <c r="H3018" t="s">
        <v>8082</v>
      </c>
      <c r="I3018" t="s">
        <v>88</v>
      </c>
      <c r="J3018" t="s">
        <v>8083</v>
      </c>
      <c r="K3018" t="s">
        <v>8084</v>
      </c>
      <c r="L3018" s="1">
        <v>46050</v>
      </c>
      <c r="M3018" t="s">
        <v>1054</v>
      </c>
      <c r="N3018" t="s">
        <v>1</v>
      </c>
      <c r="O3018" t="s">
        <v>0</v>
      </c>
      <c r="P3018" t="s">
        <v>1787</v>
      </c>
      <c r="Q3018" t="s">
        <v>1788</v>
      </c>
      <c r="R3018" s="2">
        <v>370300</v>
      </c>
      <c r="S3018" s="37">
        <f>Tabla1[[#This Row],[Valor total]]/'T.C.'!$B$3</f>
        <v>399.92224034214252</v>
      </c>
      <c r="T3018" t="s">
        <v>6</v>
      </c>
      <c r="U3018" t="s">
        <v>3</v>
      </c>
    </row>
    <row r="3019" spans="1:21" x14ac:dyDescent="0.25">
      <c r="A3019" t="s">
        <v>7</v>
      </c>
      <c r="B3019" t="str">
        <f>LEFT(Tabla1[[#This Row],[Organización compras]],2)</f>
        <v>CL</v>
      </c>
      <c r="C3019" t="s">
        <v>339</v>
      </c>
      <c r="D3019">
        <v>914</v>
      </c>
      <c r="E3019" t="str">
        <f>VLOOKUP(Tabla1[[#This Row],[Grupo de compras]],'Grupo compras'!$A$1:$B$115,2,FALSE)</f>
        <v>Corp Explo. TI</v>
      </c>
      <c r="F3019" t="s">
        <v>8</v>
      </c>
      <c r="G3019" t="str">
        <f>LEFT(Tabla1[[#This Row],[Solicitud de pedido]],2)</f>
        <v>12</v>
      </c>
      <c r="H3019" t="s">
        <v>8085</v>
      </c>
      <c r="I3019" t="s">
        <v>88</v>
      </c>
      <c r="J3019" t="s">
        <v>8086</v>
      </c>
      <c r="K3019" t="s">
        <v>8087</v>
      </c>
      <c r="L3019" s="1">
        <v>46044</v>
      </c>
      <c r="M3019" t="s">
        <v>8</v>
      </c>
      <c r="N3019" t="s">
        <v>1</v>
      </c>
      <c r="O3019" t="s">
        <v>5</v>
      </c>
      <c r="P3019" t="s">
        <v>4008</v>
      </c>
      <c r="Q3019" t="s">
        <v>4009</v>
      </c>
      <c r="R3019" s="2">
        <v>370000</v>
      </c>
      <c r="S3019" s="37">
        <f>Tabla1[[#This Row],[Valor total]]/'T.C.'!$B$3</f>
        <v>399.59824176773623</v>
      </c>
      <c r="T3019" t="s">
        <v>6</v>
      </c>
      <c r="U3019" t="s">
        <v>3</v>
      </c>
    </row>
    <row r="3020" spans="1:21" x14ac:dyDescent="0.25">
      <c r="A3020" t="s">
        <v>7</v>
      </c>
      <c r="B3020" t="str">
        <f>LEFT(Tabla1[[#This Row],[Organización compras]],2)</f>
        <v>CL</v>
      </c>
      <c r="C3020" t="s">
        <v>339</v>
      </c>
      <c r="D3020">
        <v>914</v>
      </c>
      <c r="E3020" t="str">
        <f>VLOOKUP(Tabla1[[#This Row],[Grupo de compras]],'Grupo compras'!$A$1:$B$115,2,FALSE)</f>
        <v>Corp Explo. TI</v>
      </c>
      <c r="F3020" t="s">
        <v>8</v>
      </c>
      <c r="G3020" t="str">
        <f>LEFT(Tabla1[[#This Row],[Solicitud de pedido]],2)</f>
        <v>12</v>
      </c>
      <c r="H3020" t="s">
        <v>8088</v>
      </c>
      <c r="I3020" t="s">
        <v>88</v>
      </c>
      <c r="J3020" t="s">
        <v>8089</v>
      </c>
      <c r="K3020" t="s">
        <v>8090</v>
      </c>
      <c r="L3020" s="1">
        <v>46070</v>
      </c>
      <c r="M3020" t="s">
        <v>8</v>
      </c>
      <c r="N3020" t="s">
        <v>1</v>
      </c>
      <c r="O3020" t="s">
        <v>5</v>
      </c>
      <c r="P3020" t="s">
        <v>4008</v>
      </c>
      <c r="Q3020" t="s">
        <v>4009</v>
      </c>
      <c r="R3020" s="2">
        <v>370000</v>
      </c>
      <c r="S3020" s="37">
        <f>Tabla1[[#This Row],[Valor total]]/'T.C.'!$B$3</f>
        <v>399.59824176773623</v>
      </c>
      <c r="T3020" t="s">
        <v>6</v>
      </c>
      <c r="U3020" t="s">
        <v>3</v>
      </c>
    </row>
    <row r="3021" spans="1:21" x14ac:dyDescent="0.25">
      <c r="A3021" t="s">
        <v>19</v>
      </c>
      <c r="B3021" t="str">
        <f>LEFT(Tabla1[[#This Row],[Organización compras]],2)</f>
        <v>CL</v>
      </c>
      <c r="C3021" t="s">
        <v>339</v>
      </c>
      <c r="D3021">
        <v>602</v>
      </c>
      <c r="E3021" t="str">
        <f>VLOOKUP(Tabla1[[#This Row],[Grupo de compras]],'Grupo compras'!$A$1:$B$115,2,FALSE)</f>
        <v>CL Ops Mall</v>
      </c>
      <c r="F3021" t="s">
        <v>20</v>
      </c>
      <c r="G3021" t="str">
        <f>LEFT(Tabla1[[#This Row],[Solicitud de pedido]],2)</f>
        <v>12</v>
      </c>
      <c r="H3021" t="s">
        <v>8091</v>
      </c>
      <c r="I3021" t="s">
        <v>88</v>
      </c>
      <c r="J3021" t="s">
        <v>8092</v>
      </c>
      <c r="K3021" t="s">
        <v>8093</v>
      </c>
      <c r="L3021" s="1">
        <v>46034</v>
      </c>
      <c r="M3021" t="s">
        <v>21</v>
      </c>
      <c r="N3021" t="s">
        <v>1</v>
      </c>
      <c r="O3021" t="s">
        <v>0</v>
      </c>
      <c r="P3021" t="s">
        <v>2207</v>
      </c>
      <c r="Q3021" t="s">
        <v>2208</v>
      </c>
      <c r="R3021" s="2">
        <v>9.5500000000000007</v>
      </c>
      <c r="S3021" s="37">
        <f>Tabla1[[#This Row],[Valor total]]/'T.C.'!$B$4</f>
        <v>397.91666666666669</v>
      </c>
      <c r="T3021" t="s">
        <v>11</v>
      </c>
      <c r="U3021" t="s">
        <v>3</v>
      </c>
    </row>
    <row r="3022" spans="1:21" x14ac:dyDescent="0.25">
      <c r="A3022" t="s">
        <v>4</v>
      </c>
      <c r="B3022" t="str">
        <f>LEFT(Tabla1[[#This Row],[Organización compras]],2)</f>
        <v>CL</v>
      </c>
      <c r="C3022" t="s">
        <v>339</v>
      </c>
      <c r="D3022">
        <v>604</v>
      </c>
      <c r="E3022" t="str">
        <f>VLOOKUP(Tabla1[[#This Row],[Grupo de compras]],'Grupo compras'!$A$1:$B$115,2,FALSE)</f>
        <v>CL Marketing Mall</v>
      </c>
      <c r="F3022" t="s">
        <v>4929</v>
      </c>
      <c r="G3022" t="str">
        <f>LEFT(Tabla1[[#This Row],[Solicitud de pedido]],2)</f>
        <v>12</v>
      </c>
      <c r="H3022" t="s">
        <v>8094</v>
      </c>
      <c r="I3022" t="s">
        <v>88</v>
      </c>
      <c r="J3022" t="s">
        <v>8095</v>
      </c>
      <c r="K3022" t="s">
        <v>8096</v>
      </c>
      <c r="L3022" s="1">
        <v>46052</v>
      </c>
      <c r="M3022" t="s">
        <v>4929</v>
      </c>
      <c r="N3022" t="s">
        <v>1</v>
      </c>
      <c r="O3022" t="s">
        <v>0</v>
      </c>
      <c r="P3022" t="s">
        <v>1787</v>
      </c>
      <c r="Q3022" t="s">
        <v>1788</v>
      </c>
      <c r="R3022" s="2">
        <v>368000</v>
      </c>
      <c r="S3022" s="37">
        <f>Tabla1[[#This Row],[Valor total]]/'T.C.'!$B$3</f>
        <v>397.43825127169441</v>
      </c>
      <c r="T3022" t="s">
        <v>6</v>
      </c>
      <c r="U3022" t="s">
        <v>3</v>
      </c>
    </row>
    <row r="3023" spans="1:21" x14ac:dyDescent="0.25">
      <c r="A3023" t="s">
        <v>696</v>
      </c>
      <c r="B3023" t="str">
        <f>LEFT(Tabla1[[#This Row],[Organización compras]],2)</f>
        <v>PE</v>
      </c>
      <c r="C3023" t="s">
        <v>681</v>
      </c>
      <c r="D3023">
        <v>803</v>
      </c>
      <c r="E3023" t="str">
        <f>VLOOKUP(Tabla1[[#This Row],[Grupo de compras]],'Grupo compras'!$A$1:$B$115,2,FALSE)</f>
        <v>PE Ops Out/Strips</v>
      </c>
      <c r="F3023" t="s">
        <v>2857</v>
      </c>
      <c r="G3023" t="str">
        <f>LEFT(Tabla1[[#This Row],[Solicitud de pedido]],2)</f>
        <v>12</v>
      </c>
      <c r="H3023" t="s">
        <v>8097</v>
      </c>
      <c r="I3023" t="s">
        <v>89</v>
      </c>
      <c r="J3023" t="s">
        <v>8098</v>
      </c>
      <c r="K3023" t="s">
        <v>8099</v>
      </c>
      <c r="L3023" s="1">
        <v>46048</v>
      </c>
      <c r="M3023" t="s">
        <v>2857</v>
      </c>
      <c r="N3023" t="s">
        <v>1</v>
      </c>
      <c r="O3023" t="s">
        <v>0</v>
      </c>
      <c r="P3023" t="s">
        <v>535</v>
      </c>
      <c r="Q3023" t="s">
        <v>536</v>
      </c>
      <c r="R3023" s="2">
        <v>1368</v>
      </c>
      <c r="S3023" s="37">
        <f>Tabla1[[#This Row],[Valor total]]/'T.C.'!$B$2</f>
        <v>396.52173913043475</v>
      </c>
      <c r="T3023" t="s">
        <v>2</v>
      </c>
      <c r="U3023" t="s">
        <v>3</v>
      </c>
    </row>
    <row r="3024" spans="1:21" x14ac:dyDescent="0.25">
      <c r="A3024" t="s">
        <v>2091</v>
      </c>
      <c r="B3024" t="str">
        <f>LEFT(Tabla1[[#This Row],[Organización compras]],2)</f>
        <v>PE</v>
      </c>
      <c r="C3024" t="s">
        <v>681</v>
      </c>
      <c r="D3024">
        <v>803</v>
      </c>
      <c r="E3024" t="str">
        <f>VLOOKUP(Tabla1[[#This Row],[Grupo de compras]],'Grupo compras'!$A$1:$B$115,2,FALSE)</f>
        <v>PE Ops Out/Strips</v>
      </c>
      <c r="F3024" t="s">
        <v>2857</v>
      </c>
      <c r="G3024" t="str">
        <f>LEFT(Tabla1[[#This Row],[Solicitud de pedido]],2)</f>
        <v>12</v>
      </c>
      <c r="H3024" t="s">
        <v>8100</v>
      </c>
      <c r="I3024" t="s">
        <v>89</v>
      </c>
      <c r="J3024" t="s">
        <v>8101</v>
      </c>
      <c r="K3024" t="s">
        <v>8099</v>
      </c>
      <c r="L3024" s="1">
        <v>46056</v>
      </c>
      <c r="M3024" t="s">
        <v>2857</v>
      </c>
      <c r="N3024" t="s">
        <v>1</v>
      </c>
      <c r="O3024" t="s">
        <v>0</v>
      </c>
      <c r="P3024" t="s">
        <v>535</v>
      </c>
      <c r="Q3024" t="s">
        <v>536</v>
      </c>
      <c r="R3024" s="2">
        <v>1368</v>
      </c>
      <c r="S3024" s="37">
        <f>Tabla1[[#This Row],[Valor total]]/'T.C.'!$B$2</f>
        <v>396.52173913043475</v>
      </c>
      <c r="T3024" t="s">
        <v>2</v>
      </c>
      <c r="U3024" t="s">
        <v>3</v>
      </c>
    </row>
    <row r="3025" spans="1:21" x14ac:dyDescent="0.25">
      <c r="A3025" t="s">
        <v>3346</v>
      </c>
      <c r="B3025" t="str">
        <f>LEFT(Tabla1[[#This Row],[Organización compras]],2)</f>
        <v>PE</v>
      </c>
      <c r="C3025" t="s">
        <v>681</v>
      </c>
      <c r="D3025">
        <v>802</v>
      </c>
      <c r="E3025" t="str">
        <f>VLOOKUP(Tabla1[[#This Row],[Grupo de compras]],'Grupo compras'!$A$1:$B$115,2,FALSE)</f>
        <v>PE Ops Mall</v>
      </c>
      <c r="F3025" t="s">
        <v>3376</v>
      </c>
      <c r="G3025" t="str">
        <f>LEFT(Tabla1[[#This Row],[Solicitud de pedido]],2)</f>
        <v>12</v>
      </c>
      <c r="H3025" t="s">
        <v>8102</v>
      </c>
      <c r="I3025" t="s">
        <v>88</v>
      </c>
      <c r="J3025" t="s">
        <v>8103</v>
      </c>
      <c r="K3025" t="s">
        <v>8104</v>
      </c>
      <c r="L3025" s="1">
        <v>46059</v>
      </c>
      <c r="M3025" t="s">
        <v>3376</v>
      </c>
      <c r="N3025" t="s">
        <v>1</v>
      </c>
      <c r="O3025" t="s">
        <v>0</v>
      </c>
      <c r="P3025" t="s">
        <v>1604</v>
      </c>
      <c r="Q3025" t="s">
        <v>1605</v>
      </c>
      <c r="R3025" s="2">
        <v>1367</v>
      </c>
      <c r="S3025" s="37">
        <f>Tabla1[[#This Row],[Valor total]]/'T.C.'!$B$2</f>
        <v>396.231884057971</v>
      </c>
      <c r="T3025" t="s">
        <v>2</v>
      </c>
      <c r="U3025" t="s">
        <v>3</v>
      </c>
    </row>
    <row r="3026" spans="1:21" x14ac:dyDescent="0.25">
      <c r="A3026" t="s">
        <v>717</v>
      </c>
      <c r="B3026" t="str">
        <f>LEFT(Tabla1[[#This Row],[Organización compras]],2)</f>
        <v>PE</v>
      </c>
      <c r="C3026" t="s">
        <v>340</v>
      </c>
      <c r="D3026">
        <v>801</v>
      </c>
      <c r="E3026" t="str">
        <f>VLOOKUP(Tabla1[[#This Row],[Grupo de compras]],'Grupo compras'!$A$1:$B$115,2,FALSE)</f>
        <v>PE Center Manager</v>
      </c>
      <c r="F3026" t="s">
        <v>1233</v>
      </c>
      <c r="G3026" t="str">
        <f>LEFT(Tabla1[[#This Row],[Solicitud de pedido]],2)</f>
        <v>12</v>
      </c>
      <c r="H3026" t="s">
        <v>8105</v>
      </c>
      <c r="I3026" t="s">
        <v>88</v>
      </c>
      <c r="J3026" t="s">
        <v>8106</v>
      </c>
      <c r="K3026" t="s">
        <v>8107</v>
      </c>
      <c r="L3026" s="1">
        <v>46027</v>
      </c>
      <c r="M3026" t="s">
        <v>819</v>
      </c>
      <c r="N3026" t="s">
        <v>1</v>
      </c>
      <c r="O3026" t="s">
        <v>0</v>
      </c>
      <c r="P3026" t="s">
        <v>2710</v>
      </c>
      <c r="Q3026" t="s">
        <v>2711</v>
      </c>
      <c r="R3026" s="2">
        <v>1362.33</v>
      </c>
      <c r="S3026" s="37">
        <f>Tabla1[[#This Row],[Valor total]]/'T.C.'!$B$2</f>
        <v>394.87826086956517</v>
      </c>
      <c r="T3026" t="s">
        <v>2</v>
      </c>
      <c r="U3026" t="s">
        <v>3</v>
      </c>
    </row>
    <row r="3027" spans="1:21" x14ac:dyDescent="0.25">
      <c r="A3027" t="s">
        <v>7</v>
      </c>
      <c r="B3027" t="str">
        <f>LEFT(Tabla1[[#This Row],[Organización compras]],2)</f>
        <v>CL</v>
      </c>
      <c r="C3027" t="s">
        <v>339</v>
      </c>
      <c r="D3027">
        <v>910</v>
      </c>
      <c r="E3027" t="str">
        <f>VLOOKUP(Tabla1[[#This Row],[Grupo de compras]],'Grupo compras'!$A$1:$B$115,2,FALSE)</f>
        <v>Corp A. Personas</v>
      </c>
      <c r="F3027" t="s">
        <v>76</v>
      </c>
      <c r="G3027" t="str">
        <f>LEFT(Tabla1[[#This Row],[Solicitud de pedido]],2)</f>
        <v>12</v>
      </c>
      <c r="H3027" t="s">
        <v>8108</v>
      </c>
      <c r="I3027" t="s">
        <v>88</v>
      </c>
      <c r="J3027" t="s">
        <v>8109</v>
      </c>
      <c r="K3027" t="s">
        <v>8110</v>
      </c>
      <c r="L3027" s="1">
        <v>46069</v>
      </c>
      <c r="M3027" t="s">
        <v>10</v>
      </c>
      <c r="N3027" t="s">
        <v>1</v>
      </c>
      <c r="O3027" t="s">
        <v>0</v>
      </c>
      <c r="P3027" t="s">
        <v>8111</v>
      </c>
      <c r="Q3027" t="s">
        <v>8112</v>
      </c>
      <c r="R3027" s="2">
        <v>365500</v>
      </c>
      <c r="S3027" s="37">
        <f>Tabla1[[#This Row],[Valor total]]/'T.C.'!$B$3</f>
        <v>394.73826315164217</v>
      </c>
      <c r="T3027" t="s">
        <v>6</v>
      </c>
      <c r="U3027" t="s">
        <v>3</v>
      </c>
    </row>
    <row r="3028" spans="1:21" x14ac:dyDescent="0.25">
      <c r="A3028" t="s">
        <v>7</v>
      </c>
      <c r="B3028" t="str">
        <f>LEFT(Tabla1[[#This Row],[Organización compras]],2)</f>
        <v>CL</v>
      </c>
      <c r="C3028" t="s">
        <v>339</v>
      </c>
      <c r="D3028">
        <v>602</v>
      </c>
      <c r="E3028" t="str">
        <f>VLOOKUP(Tabla1[[#This Row],[Grupo de compras]],'Grupo compras'!$A$1:$B$115,2,FALSE)</f>
        <v>CL Ops Mall</v>
      </c>
      <c r="F3028" t="s">
        <v>8113</v>
      </c>
      <c r="G3028" t="str">
        <f>LEFT(Tabla1[[#This Row],[Solicitud de pedido]],2)</f>
        <v>12</v>
      </c>
      <c r="H3028" t="s">
        <v>8114</v>
      </c>
      <c r="I3028" t="s">
        <v>88</v>
      </c>
      <c r="J3028" t="s">
        <v>8115</v>
      </c>
      <c r="K3028" t="s">
        <v>8116</v>
      </c>
      <c r="L3028" s="1">
        <v>46058</v>
      </c>
      <c r="M3028" t="s">
        <v>57</v>
      </c>
      <c r="N3028" t="s">
        <v>1</v>
      </c>
      <c r="O3028" t="s">
        <v>0</v>
      </c>
      <c r="P3028" t="s">
        <v>1388</v>
      </c>
      <c r="Q3028" t="s">
        <v>1389</v>
      </c>
      <c r="R3028" s="2">
        <v>365000</v>
      </c>
      <c r="S3028" s="37">
        <f>Tabla1[[#This Row],[Valor total]]/'T.C.'!$B$3</f>
        <v>394.19826552763169</v>
      </c>
      <c r="T3028" t="s">
        <v>6</v>
      </c>
      <c r="U3028" t="s">
        <v>3</v>
      </c>
    </row>
    <row r="3029" spans="1:21" x14ac:dyDescent="0.25">
      <c r="A3029" t="s">
        <v>2453</v>
      </c>
      <c r="B3029" t="str">
        <f>LEFT(Tabla1[[#This Row],[Organización compras]],2)</f>
        <v>PE</v>
      </c>
      <c r="C3029" t="s">
        <v>681</v>
      </c>
      <c r="D3029">
        <v>814</v>
      </c>
      <c r="E3029" t="str">
        <f>VLOOKUP(Tabla1[[#This Row],[Grupo de compras]],'Grupo compras'!$A$1:$B$115,2,FALSE)</f>
        <v>PE Explotación TI</v>
      </c>
      <c r="F3029" t="s">
        <v>371</v>
      </c>
      <c r="G3029" t="str">
        <f>LEFT(Tabla1[[#This Row],[Solicitud de pedido]],2)</f>
        <v>14</v>
      </c>
      <c r="H3029" t="s">
        <v>8117</v>
      </c>
      <c r="I3029" t="s">
        <v>88</v>
      </c>
      <c r="J3029" t="s">
        <v>8118</v>
      </c>
      <c r="K3029" t="s">
        <v>8119</v>
      </c>
      <c r="L3029" s="1">
        <v>46042</v>
      </c>
      <c r="M3029" t="s">
        <v>556</v>
      </c>
      <c r="N3029" t="s">
        <v>46</v>
      </c>
      <c r="O3029" t="s">
        <v>5</v>
      </c>
      <c r="P3029" t="s">
        <v>820</v>
      </c>
      <c r="Q3029" t="s">
        <v>821</v>
      </c>
      <c r="R3029" s="2">
        <v>1358.4</v>
      </c>
      <c r="S3029" s="37">
        <f>Tabla1[[#This Row],[Valor total]]/'T.C.'!$B$2</f>
        <v>393.73913043478262</v>
      </c>
      <c r="T3029" t="s">
        <v>2</v>
      </c>
      <c r="U3029" t="s">
        <v>3</v>
      </c>
    </row>
    <row r="3030" spans="1:21" x14ac:dyDescent="0.25">
      <c r="A3030" t="s">
        <v>2453</v>
      </c>
      <c r="B3030" t="str">
        <f>LEFT(Tabla1[[#This Row],[Organización compras]],2)</f>
        <v>PE</v>
      </c>
      <c r="C3030" t="s">
        <v>681</v>
      </c>
      <c r="D3030">
        <v>814</v>
      </c>
      <c r="E3030" t="str">
        <f>VLOOKUP(Tabla1[[#This Row],[Grupo de compras]],'Grupo compras'!$A$1:$B$115,2,FALSE)</f>
        <v>PE Explotación TI</v>
      </c>
      <c r="F3030" t="s">
        <v>371</v>
      </c>
      <c r="G3030" t="str">
        <f>LEFT(Tabla1[[#This Row],[Solicitud de pedido]],2)</f>
        <v>14</v>
      </c>
      <c r="H3030" t="s">
        <v>8117</v>
      </c>
      <c r="I3030" t="s">
        <v>89</v>
      </c>
      <c r="J3030" t="s">
        <v>8118</v>
      </c>
      <c r="K3030" t="s">
        <v>8119</v>
      </c>
      <c r="L3030" s="1">
        <v>46042</v>
      </c>
      <c r="M3030" t="s">
        <v>556</v>
      </c>
      <c r="N3030" t="s">
        <v>46</v>
      </c>
      <c r="O3030" t="s">
        <v>5</v>
      </c>
      <c r="P3030" t="s">
        <v>820</v>
      </c>
      <c r="Q3030" t="s">
        <v>821</v>
      </c>
      <c r="R3030" s="2">
        <v>1358.4</v>
      </c>
      <c r="S3030" s="37">
        <f>Tabla1[[#This Row],[Valor total]]/'T.C.'!$B$2</f>
        <v>393.73913043478262</v>
      </c>
      <c r="T3030" t="s">
        <v>2</v>
      </c>
      <c r="U3030" t="s">
        <v>3</v>
      </c>
    </row>
    <row r="3031" spans="1:21" x14ac:dyDescent="0.25">
      <c r="A3031" t="s">
        <v>2453</v>
      </c>
      <c r="B3031" t="str">
        <f>LEFT(Tabla1[[#This Row],[Organización compras]],2)</f>
        <v>PE</v>
      </c>
      <c r="C3031" t="s">
        <v>681</v>
      </c>
      <c r="D3031">
        <v>814</v>
      </c>
      <c r="E3031" t="str">
        <f>VLOOKUP(Tabla1[[#This Row],[Grupo de compras]],'Grupo compras'!$A$1:$B$115,2,FALSE)</f>
        <v>PE Explotación TI</v>
      </c>
      <c r="F3031" t="s">
        <v>371</v>
      </c>
      <c r="G3031" t="str">
        <f>LEFT(Tabla1[[#This Row],[Solicitud de pedido]],2)</f>
        <v>14</v>
      </c>
      <c r="H3031" t="s">
        <v>8117</v>
      </c>
      <c r="I3031" t="s">
        <v>99</v>
      </c>
      <c r="J3031" t="s">
        <v>8118</v>
      </c>
      <c r="K3031" t="s">
        <v>8119</v>
      </c>
      <c r="L3031" s="1">
        <v>46042</v>
      </c>
      <c r="M3031" t="s">
        <v>556</v>
      </c>
      <c r="N3031" t="s">
        <v>46</v>
      </c>
      <c r="O3031" t="s">
        <v>5</v>
      </c>
      <c r="P3031" t="s">
        <v>820</v>
      </c>
      <c r="Q3031" t="s">
        <v>821</v>
      </c>
      <c r="R3031" s="2">
        <v>1358.4</v>
      </c>
      <c r="S3031" s="37">
        <f>Tabla1[[#This Row],[Valor total]]/'T.C.'!$B$2</f>
        <v>393.73913043478262</v>
      </c>
      <c r="T3031" t="s">
        <v>2</v>
      </c>
      <c r="U3031" t="s">
        <v>3</v>
      </c>
    </row>
    <row r="3032" spans="1:21" x14ac:dyDescent="0.25">
      <c r="A3032" t="s">
        <v>2453</v>
      </c>
      <c r="B3032" t="str">
        <f>LEFT(Tabla1[[#This Row],[Organización compras]],2)</f>
        <v>PE</v>
      </c>
      <c r="C3032" t="s">
        <v>681</v>
      </c>
      <c r="D3032">
        <v>814</v>
      </c>
      <c r="E3032" t="str">
        <f>VLOOKUP(Tabla1[[#This Row],[Grupo de compras]],'Grupo compras'!$A$1:$B$115,2,FALSE)</f>
        <v>PE Explotación TI</v>
      </c>
      <c r="F3032" t="s">
        <v>371</v>
      </c>
      <c r="G3032" t="str">
        <f>LEFT(Tabla1[[#This Row],[Solicitud de pedido]],2)</f>
        <v>14</v>
      </c>
      <c r="H3032" t="s">
        <v>8117</v>
      </c>
      <c r="I3032" t="s">
        <v>100</v>
      </c>
      <c r="J3032" t="s">
        <v>8118</v>
      </c>
      <c r="K3032" t="s">
        <v>8119</v>
      </c>
      <c r="L3032" s="1">
        <v>46042</v>
      </c>
      <c r="M3032" t="s">
        <v>556</v>
      </c>
      <c r="N3032" t="s">
        <v>46</v>
      </c>
      <c r="O3032" t="s">
        <v>5</v>
      </c>
      <c r="P3032" t="s">
        <v>820</v>
      </c>
      <c r="Q3032" t="s">
        <v>821</v>
      </c>
      <c r="R3032" s="2">
        <v>1358.4</v>
      </c>
      <c r="S3032" s="37">
        <f>Tabla1[[#This Row],[Valor total]]/'T.C.'!$B$2</f>
        <v>393.73913043478262</v>
      </c>
      <c r="T3032" t="s">
        <v>2</v>
      </c>
      <c r="U3032" t="s">
        <v>3</v>
      </c>
    </row>
    <row r="3033" spans="1:21" x14ac:dyDescent="0.25">
      <c r="A3033" t="s">
        <v>2453</v>
      </c>
      <c r="B3033" t="str">
        <f>LEFT(Tabla1[[#This Row],[Organización compras]],2)</f>
        <v>PE</v>
      </c>
      <c r="C3033" t="s">
        <v>681</v>
      </c>
      <c r="D3033">
        <v>814</v>
      </c>
      <c r="E3033" t="str">
        <f>VLOOKUP(Tabla1[[#This Row],[Grupo de compras]],'Grupo compras'!$A$1:$B$115,2,FALSE)</f>
        <v>PE Explotación TI</v>
      </c>
      <c r="F3033" t="s">
        <v>371</v>
      </c>
      <c r="G3033" t="str">
        <f>LEFT(Tabla1[[#This Row],[Solicitud de pedido]],2)</f>
        <v>14</v>
      </c>
      <c r="H3033" t="s">
        <v>8117</v>
      </c>
      <c r="I3033" t="s">
        <v>101</v>
      </c>
      <c r="J3033" t="s">
        <v>8118</v>
      </c>
      <c r="K3033" t="s">
        <v>8119</v>
      </c>
      <c r="L3033" s="1">
        <v>46042</v>
      </c>
      <c r="M3033" t="s">
        <v>556</v>
      </c>
      <c r="N3033" t="s">
        <v>46</v>
      </c>
      <c r="O3033" t="s">
        <v>5</v>
      </c>
      <c r="P3033" t="s">
        <v>820</v>
      </c>
      <c r="Q3033" t="s">
        <v>821</v>
      </c>
      <c r="R3033" s="2">
        <v>1358.4</v>
      </c>
      <c r="S3033" s="37">
        <f>Tabla1[[#This Row],[Valor total]]/'T.C.'!$B$2</f>
        <v>393.73913043478262</v>
      </c>
      <c r="T3033" t="s">
        <v>2</v>
      </c>
      <c r="U3033" t="s">
        <v>3</v>
      </c>
    </row>
    <row r="3034" spans="1:21" x14ac:dyDescent="0.25">
      <c r="A3034" t="s">
        <v>2453</v>
      </c>
      <c r="B3034" t="str">
        <f>LEFT(Tabla1[[#This Row],[Organización compras]],2)</f>
        <v>PE</v>
      </c>
      <c r="C3034" t="s">
        <v>681</v>
      </c>
      <c r="D3034">
        <v>814</v>
      </c>
      <c r="E3034" t="str">
        <f>VLOOKUP(Tabla1[[#This Row],[Grupo de compras]],'Grupo compras'!$A$1:$B$115,2,FALSE)</f>
        <v>PE Explotación TI</v>
      </c>
      <c r="F3034" t="s">
        <v>371</v>
      </c>
      <c r="G3034" t="str">
        <f>LEFT(Tabla1[[#This Row],[Solicitud de pedido]],2)</f>
        <v>14</v>
      </c>
      <c r="H3034" t="s">
        <v>8117</v>
      </c>
      <c r="I3034" t="s">
        <v>102</v>
      </c>
      <c r="J3034" t="s">
        <v>8118</v>
      </c>
      <c r="K3034" t="s">
        <v>8119</v>
      </c>
      <c r="L3034" s="1">
        <v>46042</v>
      </c>
      <c r="M3034" t="s">
        <v>556</v>
      </c>
      <c r="N3034" t="s">
        <v>46</v>
      </c>
      <c r="O3034" t="s">
        <v>5</v>
      </c>
      <c r="P3034" t="s">
        <v>820</v>
      </c>
      <c r="Q3034" t="s">
        <v>821</v>
      </c>
      <c r="R3034" s="2">
        <v>1358.4</v>
      </c>
      <c r="S3034" s="37">
        <f>Tabla1[[#This Row],[Valor total]]/'T.C.'!$B$2</f>
        <v>393.73913043478262</v>
      </c>
      <c r="T3034" t="s">
        <v>2</v>
      </c>
      <c r="U3034" t="s">
        <v>3</v>
      </c>
    </row>
    <row r="3035" spans="1:21" x14ac:dyDescent="0.25">
      <c r="A3035" t="s">
        <v>2453</v>
      </c>
      <c r="B3035" t="str">
        <f>LEFT(Tabla1[[#This Row],[Organización compras]],2)</f>
        <v>PE</v>
      </c>
      <c r="C3035" t="s">
        <v>681</v>
      </c>
      <c r="D3035">
        <v>814</v>
      </c>
      <c r="E3035" t="str">
        <f>VLOOKUP(Tabla1[[#This Row],[Grupo de compras]],'Grupo compras'!$A$1:$B$115,2,FALSE)</f>
        <v>PE Explotación TI</v>
      </c>
      <c r="F3035" t="s">
        <v>371</v>
      </c>
      <c r="G3035" t="str">
        <f>LEFT(Tabla1[[#This Row],[Solicitud de pedido]],2)</f>
        <v>14</v>
      </c>
      <c r="H3035" t="s">
        <v>8117</v>
      </c>
      <c r="I3035" t="s">
        <v>103</v>
      </c>
      <c r="J3035" t="s">
        <v>8118</v>
      </c>
      <c r="K3035" t="s">
        <v>8119</v>
      </c>
      <c r="L3035" s="1">
        <v>46042</v>
      </c>
      <c r="M3035" t="s">
        <v>556</v>
      </c>
      <c r="N3035" t="s">
        <v>46</v>
      </c>
      <c r="O3035" t="s">
        <v>5</v>
      </c>
      <c r="P3035" t="s">
        <v>820</v>
      </c>
      <c r="Q3035" t="s">
        <v>821</v>
      </c>
      <c r="R3035" s="2">
        <v>1358.4</v>
      </c>
      <c r="S3035" s="37">
        <f>Tabla1[[#This Row],[Valor total]]/'T.C.'!$B$2</f>
        <v>393.73913043478262</v>
      </c>
      <c r="T3035" t="s">
        <v>2</v>
      </c>
      <c r="U3035" t="s">
        <v>3</v>
      </c>
    </row>
    <row r="3036" spans="1:21" x14ac:dyDescent="0.25">
      <c r="A3036" t="s">
        <v>2453</v>
      </c>
      <c r="B3036" t="str">
        <f>LEFT(Tabla1[[#This Row],[Organización compras]],2)</f>
        <v>PE</v>
      </c>
      <c r="C3036" t="s">
        <v>681</v>
      </c>
      <c r="D3036">
        <v>814</v>
      </c>
      <c r="E3036" t="str">
        <f>VLOOKUP(Tabla1[[#This Row],[Grupo de compras]],'Grupo compras'!$A$1:$B$115,2,FALSE)</f>
        <v>PE Explotación TI</v>
      </c>
      <c r="F3036" t="s">
        <v>371</v>
      </c>
      <c r="G3036" t="str">
        <f>LEFT(Tabla1[[#This Row],[Solicitud de pedido]],2)</f>
        <v>14</v>
      </c>
      <c r="H3036" t="s">
        <v>8117</v>
      </c>
      <c r="I3036" t="s">
        <v>104</v>
      </c>
      <c r="J3036" t="s">
        <v>8118</v>
      </c>
      <c r="K3036" t="s">
        <v>8119</v>
      </c>
      <c r="L3036" s="1">
        <v>46042</v>
      </c>
      <c r="M3036" t="s">
        <v>556</v>
      </c>
      <c r="N3036" t="s">
        <v>46</v>
      </c>
      <c r="O3036" t="s">
        <v>5</v>
      </c>
      <c r="P3036" t="s">
        <v>820</v>
      </c>
      <c r="Q3036" t="s">
        <v>821</v>
      </c>
      <c r="R3036" s="2">
        <v>1358.4</v>
      </c>
      <c r="S3036" s="37">
        <f>Tabla1[[#This Row],[Valor total]]/'T.C.'!$B$2</f>
        <v>393.73913043478262</v>
      </c>
      <c r="T3036" t="s">
        <v>2</v>
      </c>
      <c r="U3036" t="s">
        <v>3</v>
      </c>
    </row>
    <row r="3037" spans="1:21" x14ac:dyDescent="0.25">
      <c r="A3037" t="s">
        <v>2453</v>
      </c>
      <c r="B3037" t="str">
        <f>LEFT(Tabla1[[#This Row],[Organización compras]],2)</f>
        <v>PE</v>
      </c>
      <c r="C3037" t="s">
        <v>681</v>
      </c>
      <c r="D3037">
        <v>814</v>
      </c>
      <c r="E3037" t="str">
        <f>VLOOKUP(Tabla1[[#This Row],[Grupo de compras]],'Grupo compras'!$A$1:$B$115,2,FALSE)</f>
        <v>PE Explotación TI</v>
      </c>
      <c r="F3037" t="s">
        <v>371</v>
      </c>
      <c r="G3037" t="str">
        <f>LEFT(Tabla1[[#This Row],[Solicitud de pedido]],2)</f>
        <v>14</v>
      </c>
      <c r="H3037" t="s">
        <v>8117</v>
      </c>
      <c r="I3037" t="s">
        <v>105</v>
      </c>
      <c r="J3037" t="s">
        <v>8118</v>
      </c>
      <c r="K3037" t="s">
        <v>8119</v>
      </c>
      <c r="L3037" s="1">
        <v>46042</v>
      </c>
      <c r="M3037" t="s">
        <v>556</v>
      </c>
      <c r="N3037" t="s">
        <v>46</v>
      </c>
      <c r="O3037" t="s">
        <v>5</v>
      </c>
      <c r="P3037" t="s">
        <v>820</v>
      </c>
      <c r="Q3037" t="s">
        <v>821</v>
      </c>
      <c r="R3037" s="2">
        <v>1358.4</v>
      </c>
      <c r="S3037" s="37">
        <f>Tabla1[[#This Row],[Valor total]]/'T.C.'!$B$2</f>
        <v>393.73913043478262</v>
      </c>
      <c r="T3037" t="s">
        <v>2</v>
      </c>
      <c r="U3037" t="s">
        <v>3</v>
      </c>
    </row>
    <row r="3038" spans="1:21" x14ac:dyDescent="0.25">
      <c r="A3038" t="s">
        <v>2453</v>
      </c>
      <c r="B3038" t="str">
        <f>LEFT(Tabla1[[#This Row],[Organización compras]],2)</f>
        <v>PE</v>
      </c>
      <c r="C3038" t="s">
        <v>681</v>
      </c>
      <c r="D3038">
        <v>814</v>
      </c>
      <c r="E3038" t="str">
        <f>VLOOKUP(Tabla1[[#This Row],[Grupo de compras]],'Grupo compras'!$A$1:$B$115,2,FALSE)</f>
        <v>PE Explotación TI</v>
      </c>
      <c r="F3038" t="s">
        <v>371</v>
      </c>
      <c r="G3038" t="str">
        <f>LEFT(Tabla1[[#This Row],[Solicitud de pedido]],2)</f>
        <v>14</v>
      </c>
      <c r="H3038" t="s">
        <v>8117</v>
      </c>
      <c r="I3038" t="s">
        <v>106</v>
      </c>
      <c r="J3038" t="s">
        <v>8118</v>
      </c>
      <c r="K3038" t="s">
        <v>8119</v>
      </c>
      <c r="L3038" s="1">
        <v>46042</v>
      </c>
      <c r="M3038" t="s">
        <v>556</v>
      </c>
      <c r="N3038" t="s">
        <v>46</v>
      </c>
      <c r="O3038" t="s">
        <v>5</v>
      </c>
      <c r="P3038" t="s">
        <v>820</v>
      </c>
      <c r="Q3038" t="s">
        <v>821</v>
      </c>
      <c r="R3038" s="2">
        <v>1358.4</v>
      </c>
      <c r="S3038" s="37">
        <f>Tabla1[[#This Row],[Valor total]]/'T.C.'!$B$2</f>
        <v>393.73913043478262</v>
      </c>
      <c r="T3038" t="s">
        <v>2</v>
      </c>
      <c r="U3038" t="s">
        <v>3</v>
      </c>
    </row>
    <row r="3039" spans="1:21" x14ac:dyDescent="0.25">
      <c r="A3039" t="s">
        <v>2453</v>
      </c>
      <c r="B3039" t="str">
        <f>LEFT(Tabla1[[#This Row],[Organización compras]],2)</f>
        <v>PE</v>
      </c>
      <c r="C3039" t="s">
        <v>681</v>
      </c>
      <c r="D3039">
        <v>814</v>
      </c>
      <c r="E3039" t="str">
        <f>VLOOKUP(Tabla1[[#This Row],[Grupo de compras]],'Grupo compras'!$A$1:$B$115,2,FALSE)</f>
        <v>PE Explotación TI</v>
      </c>
      <c r="F3039" t="s">
        <v>371</v>
      </c>
      <c r="G3039" t="str">
        <f>LEFT(Tabla1[[#This Row],[Solicitud de pedido]],2)</f>
        <v>14</v>
      </c>
      <c r="H3039" t="s">
        <v>8117</v>
      </c>
      <c r="I3039" t="s">
        <v>107</v>
      </c>
      <c r="J3039" t="s">
        <v>8118</v>
      </c>
      <c r="K3039" t="s">
        <v>8119</v>
      </c>
      <c r="L3039" s="1">
        <v>46042</v>
      </c>
      <c r="M3039" t="s">
        <v>556</v>
      </c>
      <c r="N3039" t="s">
        <v>46</v>
      </c>
      <c r="O3039" t="s">
        <v>5</v>
      </c>
      <c r="P3039" t="s">
        <v>820</v>
      </c>
      <c r="Q3039" t="s">
        <v>821</v>
      </c>
      <c r="R3039" s="2">
        <v>1358.4</v>
      </c>
      <c r="S3039" s="37">
        <f>Tabla1[[#This Row],[Valor total]]/'T.C.'!$B$2</f>
        <v>393.73913043478262</v>
      </c>
      <c r="T3039" t="s">
        <v>2</v>
      </c>
      <c r="U3039" t="s">
        <v>3</v>
      </c>
    </row>
    <row r="3040" spans="1:21" x14ac:dyDescent="0.25">
      <c r="A3040" t="s">
        <v>2453</v>
      </c>
      <c r="B3040" t="str">
        <f>LEFT(Tabla1[[#This Row],[Organización compras]],2)</f>
        <v>PE</v>
      </c>
      <c r="C3040" t="s">
        <v>681</v>
      </c>
      <c r="D3040">
        <v>814</v>
      </c>
      <c r="E3040" t="str">
        <f>VLOOKUP(Tabla1[[#This Row],[Grupo de compras]],'Grupo compras'!$A$1:$B$115,2,FALSE)</f>
        <v>PE Explotación TI</v>
      </c>
      <c r="F3040" t="s">
        <v>371</v>
      </c>
      <c r="G3040" t="str">
        <f>LEFT(Tabla1[[#This Row],[Solicitud de pedido]],2)</f>
        <v>14</v>
      </c>
      <c r="H3040" t="s">
        <v>8117</v>
      </c>
      <c r="I3040" t="s">
        <v>1502</v>
      </c>
      <c r="J3040" t="s">
        <v>8118</v>
      </c>
      <c r="K3040" t="s">
        <v>8119</v>
      </c>
      <c r="L3040" s="1">
        <v>46042</v>
      </c>
      <c r="M3040" t="s">
        <v>556</v>
      </c>
      <c r="N3040" t="s">
        <v>46</v>
      </c>
      <c r="O3040" t="s">
        <v>5</v>
      </c>
      <c r="P3040" t="s">
        <v>820</v>
      </c>
      <c r="Q3040" t="s">
        <v>821</v>
      </c>
      <c r="R3040" s="2">
        <v>1358.4</v>
      </c>
      <c r="S3040" s="37">
        <f>Tabla1[[#This Row],[Valor total]]/'T.C.'!$B$2</f>
        <v>393.73913043478262</v>
      </c>
      <c r="T3040" t="s">
        <v>2</v>
      </c>
      <c r="U3040" t="s">
        <v>3</v>
      </c>
    </row>
    <row r="3041" spans="1:21" x14ac:dyDescent="0.25">
      <c r="A3041" t="s">
        <v>7</v>
      </c>
      <c r="B3041" t="str">
        <f>LEFT(Tabla1[[#This Row],[Organización compras]],2)</f>
        <v>CL</v>
      </c>
      <c r="C3041" t="s">
        <v>339</v>
      </c>
      <c r="D3041">
        <v>622</v>
      </c>
      <c r="E3041" t="str">
        <f>VLOOKUP(Tabla1[[#This Row],[Grupo de compras]],'Grupo compras'!$A$1:$B$115,2,FALSE)</f>
        <v>CL Arq Mall</v>
      </c>
      <c r="F3041" t="s">
        <v>4609</v>
      </c>
      <c r="G3041" t="str">
        <f>LEFT(Tabla1[[#This Row],[Solicitud de pedido]],2)</f>
        <v>14</v>
      </c>
      <c r="H3041" t="s">
        <v>8120</v>
      </c>
      <c r="I3041" t="s">
        <v>88</v>
      </c>
      <c r="J3041" t="s">
        <v>8121</v>
      </c>
      <c r="K3041" t="s">
        <v>8122</v>
      </c>
      <c r="L3041" s="1">
        <v>46055</v>
      </c>
      <c r="M3041" t="s">
        <v>15</v>
      </c>
      <c r="N3041" t="s">
        <v>46</v>
      </c>
      <c r="O3041" t="s">
        <v>0</v>
      </c>
      <c r="P3041" t="s">
        <v>470</v>
      </c>
      <c r="Q3041" t="s">
        <v>471</v>
      </c>
      <c r="R3041" s="2">
        <v>9.4440000000000008</v>
      </c>
      <c r="S3041" s="37">
        <f>Tabla1[[#This Row],[Valor total]]/'T.C.'!$B$4</f>
        <v>393.5</v>
      </c>
      <c r="T3041" t="s">
        <v>11</v>
      </c>
      <c r="U3041" t="s">
        <v>3</v>
      </c>
    </row>
    <row r="3042" spans="1:21" x14ac:dyDescent="0.25">
      <c r="A3042" t="s">
        <v>7</v>
      </c>
      <c r="B3042" t="str">
        <f>LEFT(Tabla1[[#This Row],[Organización compras]],2)</f>
        <v>CL</v>
      </c>
      <c r="C3042" t="s">
        <v>339</v>
      </c>
      <c r="D3042">
        <v>622</v>
      </c>
      <c r="E3042" t="str">
        <f>VLOOKUP(Tabla1[[#This Row],[Grupo de compras]],'Grupo compras'!$A$1:$B$115,2,FALSE)</f>
        <v>CL Arq Mall</v>
      </c>
      <c r="F3042" t="s">
        <v>4609</v>
      </c>
      <c r="G3042" t="str">
        <f>LEFT(Tabla1[[#This Row],[Solicitud de pedido]],2)</f>
        <v>14</v>
      </c>
      <c r="H3042" t="s">
        <v>8120</v>
      </c>
      <c r="I3042" t="s">
        <v>89</v>
      </c>
      <c r="J3042" t="s">
        <v>8121</v>
      </c>
      <c r="K3042" t="s">
        <v>8123</v>
      </c>
      <c r="L3042" s="1">
        <v>46055</v>
      </c>
      <c r="M3042" t="s">
        <v>15</v>
      </c>
      <c r="N3042" t="s">
        <v>46</v>
      </c>
      <c r="O3042" t="s">
        <v>0</v>
      </c>
      <c r="P3042" t="s">
        <v>470</v>
      </c>
      <c r="Q3042" t="s">
        <v>471</v>
      </c>
      <c r="R3042" s="2">
        <v>9.4440000000000008</v>
      </c>
      <c r="S3042" s="37">
        <f>Tabla1[[#This Row],[Valor total]]/'T.C.'!$B$4</f>
        <v>393.5</v>
      </c>
      <c r="T3042" t="s">
        <v>11</v>
      </c>
      <c r="U3042" t="s">
        <v>3</v>
      </c>
    </row>
    <row r="3043" spans="1:21" x14ac:dyDescent="0.25">
      <c r="A3043" t="s">
        <v>7</v>
      </c>
      <c r="B3043" t="str">
        <f>LEFT(Tabla1[[#This Row],[Organización compras]],2)</f>
        <v>CL</v>
      </c>
      <c r="C3043" t="s">
        <v>339</v>
      </c>
      <c r="D3043">
        <v>622</v>
      </c>
      <c r="E3043" t="str">
        <f>VLOOKUP(Tabla1[[#This Row],[Grupo de compras]],'Grupo compras'!$A$1:$B$115,2,FALSE)</f>
        <v>CL Arq Mall</v>
      </c>
      <c r="F3043" t="s">
        <v>4609</v>
      </c>
      <c r="G3043" t="str">
        <f>LEFT(Tabla1[[#This Row],[Solicitud de pedido]],2)</f>
        <v>14</v>
      </c>
      <c r="H3043" t="s">
        <v>8120</v>
      </c>
      <c r="I3043" t="s">
        <v>99</v>
      </c>
      <c r="J3043" t="s">
        <v>8121</v>
      </c>
      <c r="K3043" t="s">
        <v>8124</v>
      </c>
      <c r="L3043" s="1">
        <v>46055</v>
      </c>
      <c r="M3043" t="s">
        <v>15</v>
      </c>
      <c r="N3043" t="s">
        <v>46</v>
      </c>
      <c r="O3043" t="s">
        <v>0</v>
      </c>
      <c r="P3043" t="s">
        <v>470</v>
      </c>
      <c r="Q3043" t="s">
        <v>471</v>
      </c>
      <c r="R3043" s="2">
        <v>9.4440000000000008</v>
      </c>
      <c r="S3043" s="37">
        <f>Tabla1[[#This Row],[Valor total]]/'T.C.'!$B$4</f>
        <v>393.5</v>
      </c>
      <c r="T3043" t="s">
        <v>11</v>
      </c>
      <c r="U3043" t="s">
        <v>3</v>
      </c>
    </row>
    <row r="3044" spans="1:21" x14ac:dyDescent="0.25">
      <c r="A3044" t="s">
        <v>7</v>
      </c>
      <c r="B3044" t="str">
        <f>LEFT(Tabla1[[#This Row],[Organización compras]],2)</f>
        <v>CL</v>
      </c>
      <c r="C3044" t="s">
        <v>339</v>
      </c>
      <c r="D3044">
        <v>622</v>
      </c>
      <c r="E3044" t="str">
        <f>VLOOKUP(Tabla1[[#This Row],[Grupo de compras]],'Grupo compras'!$A$1:$B$115,2,FALSE)</f>
        <v>CL Arq Mall</v>
      </c>
      <c r="F3044" t="s">
        <v>4609</v>
      </c>
      <c r="G3044" t="str">
        <f>LEFT(Tabla1[[#This Row],[Solicitud de pedido]],2)</f>
        <v>14</v>
      </c>
      <c r="H3044" t="s">
        <v>8120</v>
      </c>
      <c r="I3044" t="s">
        <v>100</v>
      </c>
      <c r="J3044" t="s">
        <v>8121</v>
      </c>
      <c r="K3044" t="s">
        <v>8125</v>
      </c>
      <c r="L3044" s="1">
        <v>46055</v>
      </c>
      <c r="M3044" t="s">
        <v>15</v>
      </c>
      <c r="N3044" t="s">
        <v>46</v>
      </c>
      <c r="O3044" t="s">
        <v>0</v>
      </c>
      <c r="P3044" t="s">
        <v>470</v>
      </c>
      <c r="Q3044" t="s">
        <v>471</v>
      </c>
      <c r="R3044" s="2">
        <v>9.4440000000000008</v>
      </c>
      <c r="S3044" s="37">
        <f>Tabla1[[#This Row],[Valor total]]/'T.C.'!$B$4</f>
        <v>393.5</v>
      </c>
      <c r="T3044" t="s">
        <v>11</v>
      </c>
      <c r="U3044" t="s">
        <v>3</v>
      </c>
    </row>
    <row r="3045" spans="1:21" x14ac:dyDescent="0.25">
      <c r="A3045" t="s">
        <v>7</v>
      </c>
      <c r="B3045" t="str">
        <f>LEFT(Tabla1[[#This Row],[Organización compras]],2)</f>
        <v>CL</v>
      </c>
      <c r="C3045" t="s">
        <v>339</v>
      </c>
      <c r="D3045">
        <v>622</v>
      </c>
      <c r="E3045" t="str">
        <f>VLOOKUP(Tabla1[[#This Row],[Grupo de compras]],'Grupo compras'!$A$1:$B$115,2,FALSE)</f>
        <v>CL Arq Mall</v>
      </c>
      <c r="F3045" t="s">
        <v>4609</v>
      </c>
      <c r="G3045" t="str">
        <f>LEFT(Tabla1[[#This Row],[Solicitud de pedido]],2)</f>
        <v>14</v>
      </c>
      <c r="H3045" t="s">
        <v>8120</v>
      </c>
      <c r="I3045" t="s">
        <v>101</v>
      </c>
      <c r="J3045" t="s">
        <v>8121</v>
      </c>
      <c r="K3045" t="s">
        <v>8126</v>
      </c>
      <c r="L3045" s="1">
        <v>46055</v>
      </c>
      <c r="M3045" t="s">
        <v>15</v>
      </c>
      <c r="N3045" t="s">
        <v>46</v>
      </c>
      <c r="O3045" t="s">
        <v>0</v>
      </c>
      <c r="P3045" t="s">
        <v>470</v>
      </c>
      <c r="Q3045" t="s">
        <v>471</v>
      </c>
      <c r="R3045" s="2">
        <v>9.4440000000000008</v>
      </c>
      <c r="S3045" s="37">
        <f>Tabla1[[#This Row],[Valor total]]/'T.C.'!$B$4</f>
        <v>393.5</v>
      </c>
      <c r="T3045" t="s">
        <v>11</v>
      </c>
      <c r="U3045" t="s">
        <v>3</v>
      </c>
    </row>
    <row r="3046" spans="1:21" x14ac:dyDescent="0.25">
      <c r="A3046" t="s">
        <v>7</v>
      </c>
      <c r="B3046" t="str">
        <f>LEFT(Tabla1[[#This Row],[Organización compras]],2)</f>
        <v>CL</v>
      </c>
      <c r="C3046" t="s">
        <v>339</v>
      </c>
      <c r="D3046">
        <v>622</v>
      </c>
      <c r="E3046" t="str">
        <f>VLOOKUP(Tabla1[[#This Row],[Grupo de compras]],'Grupo compras'!$A$1:$B$115,2,FALSE)</f>
        <v>CL Arq Mall</v>
      </c>
      <c r="F3046" t="s">
        <v>4609</v>
      </c>
      <c r="G3046" t="str">
        <f>LEFT(Tabla1[[#This Row],[Solicitud de pedido]],2)</f>
        <v>14</v>
      </c>
      <c r="H3046" t="s">
        <v>8120</v>
      </c>
      <c r="I3046" t="s">
        <v>102</v>
      </c>
      <c r="J3046" t="s">
        <v>8121</v>
      </c>
      <c r="K3046" t="s">
        <v>8127</v>
      </c>
      <c r="L3046" s="1">
        <v>46055</v>
      </c>
      <c r="M3046" t="s">
        <v>15</v>
      </c>
      <c r="N3046" t="s">
        <v>46</v>
      </c>
      <c r="O3046" t="s">
        <v>0</v>
      </c>
      <c r="P3046" t="s">
        <v>470</v>
      </c>
      <c r="Q3046" t="s">
        <v>471</v>
      </c>
      <c r="R3046" s="2">
        <v>9.4440000000000008</v>
      </c>
      <c r="S3046" s="37">
        <f>Tabla1[[#This Row],[Valor total]]/'T.C.'!$B$4</f>
        <v>393.5</v>
      </c>
      <c r="T3046" t="s">
        <v>11</v>
      </c>
      <c r="U3046" t="s">
        <v>3</v>
      </c>
    </row>
    <row r="3047" spans="1:21" x14ac:dyDescent="0.25">
      <c r="A3047" t="s">
        <v>7</v>
      </c>
      <c r="B3047" t="str">
        <f>LEFT(Tabla1[[#This Row],[Organización compras]],2)</f>
        <v>CL</v>
      </c>
      <c r="C3047" t="s">
        <v>339</v>
      </c>
      <c r="D3047">
        <v>622</v>
      </c>
      <c r="E3047" t="str">
        <f>VLOOKUP(Tabla1[[#This Row],[Grupo de compras]],'Grupo compras'!$A$1:$B$115,2,FALSE)</f>
        <v>CL Arq Mall</v>
      </c>
      <c r="F3047" t="s">
        <v>4609</v>
      </c>
      <c r="G3047" t="str">
        <f>LEFT(Tabla1[[#This Row],[Solicitud de pedido]],2)</f>
        <v>14</v>
      </c>
      <c r="H3047" t="s">
        <v>8120</v>
      </c>
      <c r="I3047" t="s">
        <v>103</v>
      </c>
      <c r="J3047" t="s">
        <v>8121</v>
      </c>
      <c r="K3047" t="s">
        <v>8128</v>
      </c>
      <c r="L3047" s="1">
        <v>46055</v>
      </c>
      <c r="M3047" t="s">
        <v>15</v>
      </c>
      <c r="N3047" t="s">
        <v>46</v>
      </c>
      <c r="O3047" t="s">
        <v>0</v>
      </c>
      <c r="P3047" t="s">
        <v>470</v>
      </c>
      <c r="Q3047" t="s">
        <v>471</v>
      </c>
      <c r="R3047" s="2">
        <v>9.4440000000000008</v>
      </c>
      <c r="S3047" s="37">
        <f>Tabla1[[#This Row],[Valor total]]/'T.C.'!$B$4</f>
        <v>393.5</v>
      </c>
      <c r="T3047" t="s">
        <v>11</v>
      </c>
      <c r="U3047" t="s">
        <v>3</v>
      </c>
    </row>
    <row r="3048" spans="1:21" x14ac:dyDescent="0.25">
      <c r="A3048" t="s">
        <v>7</v>
      </c>
      <c r="B3048" t="str">
        <f>LEFT(Tabla1[[#This Row],[Organización compras]],2)</f>
        <v>CL</v>
      </c>
      <c r="C3048" t="s">
        <v>339</v>
      </c>
      <c r="D3048">
        <v>622</v>
      </c>
      <c r="E3048" t="str">
        <f>VLOOKUP(Tabla1[[#This Row],[Grupo de compras]],'Grupo compras'!$A$1:$B$115,2,FALSE)</f>
        <v>CL Arq Mall</v>
      </c>
      <c r="F3048" t="s">
        <v>4609</v>
      </c>
      <c r="G3048" t="str">
        <f>LEFT(Tabla1[[#This Row],[Solicitud de pedido]],2)</f>
        <v>14</v>
      </c>
      <c r="H3048" t="s">
        <v>8120</v>
      </c>
      <c r="I3048" t="s">
        <v>104</v>
      </c>
      <c r="J3048" t="s">
        <v>8121</v>
      </c>
      <c r="K3048" t="s">
        <v>8129</v>
      </c>
      <c r="L3048" s="1">
        <v>46055</v>
      </c>
      <c r="M3048" t="s">
        <v>15</v>
      </c>
      <c r="N3048" t="s">
        <v>46</v>
      </c>
      <c r="O3048" t="s">
        <v>0</v>
      </c>
      <c r="P3048" t="s">
        <v>470</v>
      </c>
      <c r="Q3048" t="s">
        <v>471</v>
      </c>
      <c r="R3048" s="2">
        <v>9.4440000000000008</v>
      </c>
      <c r="S3048" s="37">
        <f>Tabla1[[#This Row],[Valor total]]/'T.C.'!$B$4</f>
        <v>393.5</v>
      </c>
      <c r="T3048" t="s">
        <v>11</v>
      </c>
      <c r="U3048" t="s">
        <v>3</v>
      </c>
    </row>
    <row r="3049" spans="1:21" x14ac:dyDescent="0.25">
      <c r="A3049" t="s">
        <v>7</v>
      </c>
      <c r="B3049" t="str">
        <f>LEFT(Tabla1[[#This Row],[Organización compras]],2)</f>
        <v>CL</v>
      </c>
      <c r="C3049" t="s">
        <v>339</v>
      </c>
      <c r="D3049">
        <v>622</v>
      </c>
      <c r="E3049" t="str">
        <f>VLOOKUP(Tabla1[[#This Row],[Grupo de compras]],'Grupo compras'!$A$1:$B$115,2,FALSE)</f>
        <v>CL Arq Mall</v>
      </c>
      <c r="F3049" t="s">
        <v>4609</v>
      </c>
      <c r="G3049" t="str">
        <f>LEFT(Tabla1[[#This Row],[Solicitud de pedido]],2)</f>
        <v>14</v>
      </c>
      <c r="H3049" t="s">
        <v>8120</v>
      </c>
      <c r="I3049" t="s">
        <v>105</v>
      </c>
      <c r="J3049" t="s">
        <v>8121</v>
      </c>
      <c r="K3049" t="s">
        <v>8130</v>
      </c>
      <c r="L3049" s="1">
        <v>46055</v>
      </c>
      <c r="M3049" t="s">
        <v>15</v>
      </c>
      <c r="N3049" t="s">
        <v>46</v>
      </c>
      <c r="O3049" t="s">
        <v>0</v>
      </c>
      <c r="P3049" t="s">
        <v>470</v>
      </c>
      <c r="Q3049" t="s">
        <v>471</v>
      </c>
      <c r="R3049" s="2">
        <v>9.4440000000000008</v>
      </c>
      <c r="S3049" s="37">
        <f>Tabla1[[#This Row],[Valor total]]/'T.C.'!$B$4</f>
        <v>393.5</v>
      </c>
      <c r="T3049" t="s">
        <v>11</v>
      </c>
      <c r="U3049" t="s">
        <v>3</v>
      </c>
    </row>
    <row r="3050" spans="1:21" x14ac:dyDescent="0.25">
      <c r="A3050" t="s">
        <v>7</v>
      </c>
      <c r="B3050" t="str">
        <f>LEFT(Tabla1[[#This Row],[Organización compras]],2)</f>
        <v>CL</v>
      </c>
      <c r="C3050" t="s">
        <v>339</v>
      </c>
      <c r="D3050">
        <v>622</v>
      </c>
      <c r="E3050" t="str">
        <f>VLOOKUP(Tabla1[[#This Row],[Grupo de compras]],'Grupo compras'!$A$1:$B$115,2,FALSE)</f>
        <v>CL Arq Mall</v>
      </c>
      <c r="F3050" t="s">
        <v>4609</v>
      </c>
      <c r="G3050" t="str">
        <f>LEFT(Tabla1[[#This Row],[Solicitud de pedido]],2)</f>
        <v>14</v>
      </c>
      <c r="H3050" t="s">
        <v>8120</v>
      </c>
      <c r="I3050" t="s">
        <v>106</v>
      </c>
      <c r="J3050" t="s">
        <v>8121</v>
      </c>
      <c r="K3050" t="s">
        <v>8131</v>
      </c>
      <c r="L3050" s="1">
        <v>46055</v>
      </c>
      <c r="M3050" t="s">
        <v>15</v>
      </c>
      <c r="N3050" t="s">
        <v>46</v>
      </c>
      <c r="O3050" t="s">
        <v>0</v>
      </c>
      <c r="P3050" t="s">
        <v>470</v>
      </c>
      <c r="Q3050" t="s">
        <v>471</v>
      </c>
      <c r="R3050" s="2">
        <v>9.4440000000000008</v>
      </c>
      <c r="S3050" s="37">
        <f>Tabla1[[#This Row],[Valor total]]/'T.C.'!$B$4</f>
        <v>393.5</v>
      </c>
      <c r="T3050" t="s">
        <v>11</v>
      </c>
      <c r="U3050" t="s">
        <v>3</v>
      </c>
    </row>
    <row r="3051" spans="1:21" x14ac:dyDescent="0.25">
      <c r="A3051" t="s">
        <v>7</v>
      </c>
      <c r="B3051" t="str">
        <f>LEFT(Tabla1[[#This Row],[Organización compras]],2)</f>
        <v>CL</v>
      </c>
      <c r="C3051" t="s">
        <v>339</v>
      </c>
      <c r="D3051">
        <v>622</v>
      </c>
      <c r="E3051" t="str">
        <f>VLOOKUP(Tabla1[[#This Row],[Grupo de compras]],'Grupo compras'!$A$1:$B$115,2,FALSE)</f>
        <v>CL Arq Mall</v>
      </c>
      <c r="F3051" t="s">
        <v>4609</v>
      </c>
      <c r="G3051" t="str">
        <f>LEFT(Tabla1[[#This Row],[Solicitud de pedido]],2)</f>
        <v>14</v>
      </c>
      <c r="H3051" t="s">
        <v>8120</v>
      </c>
      <c r="I3051" t="s">
        <v>107</v>
      </c>
      <c r="J3051" t="s">
        <v>8121</v>
      </c>
      <c r="K3051" t="s">
        <v>8132</v>
      </c>
      <c r="L3051" s="1">
        <v>46055</v>
      </c>
      <c r="M3051" t="s">
        <v>15</v>
      </c>
      <c r="N3051" t="s">
        <v>46</v>
      </c>
      <c r="O3051" t="s">
        <v>0</v>
      </c>
      <c r="P3051" t="s">
        <v>470</v>
      </c>
      <c r="Q3051" t="s">
        <v>471</v>
      </c>
      <c r="R3051" s="2">
        <v>9.4440000000000008</v>
      </c>
      <c r="S3051" s="37">
        <f>Tabla1[[#This Row],[Valor total]]/'T.C.'!$B$4</f>
        <v>393.5</v>
      </c>
      <c r="T3051" t="s">
        <v>11</v>
      </c>
      <c r="U3051" t="s">
        <v>3</v>
      </c>
    </row>
    <row r="3052" spans="1:21" x14ac:dyDescent="0.25">
      <c r="A3052" t="s">
        <v>7</v>
      </c>
      <c r="B3052" t="str">
        <f>LEFT(Tabla1[[#This Row],[Organización compras]],2)</f>
        <v>CL</v>
      </c>
      <c r="C3052" t="s">
        <v>339</v>
      </c>
      <c r="D3052">
        <v>622</v>
      </c>
      <c r="E3052" t="str">
        <f>VLOOKUP(Tabla1[[#This Row],[Grupo de compras]],'Grupo compras'!$A$1:$B$115,2,FALSE)</f>
        <v>CL Arq Mall</v>
      </c>
      <c r="F3052" t="s">
        <v>4609</v>
      </c>
      <c r="G3052" t="str">
        <f>LEFT(Tabla1[[#This Row],[Solicitud de pedido]],2)</f>
        <v>14</v>
      </c>
      <c r="H3052" t="s">
        <v>8120</v>
      </c>
      <c r="I3052" t="s">
        <v>1502</v>
      </c>
      <c r="J3052" t="s">
        <v>8121</v>
      </c>
      <c r="K3052" t="s">
        <v>8133</v>
      </c>
      <c r="L3052" s="1">
        <v>46055</v>
      </c>
      <c r="M3052" t="s">
        <v>15</v>
      </c>
      <c r="N3052" t="s">
        <v>46</v>
      </c>
      <c r="O3052" t="s">
        <v>0</v>
      </c>
      <c r="P3052" t="s">
        <v>470</v>
      </c>
      <c r="Q3052" t="s">
        <v>471</v>
      </c>
      <c r="R3052" s="2">
        <v>9.4440000000000008</v>
      </c>
      <c r="S3052" s="37">
        <f>Tabla1[[#This Row],[Valor total]]/'T.C.'!$B$4</f>
        <v>393.5</v>
      </c>
      <c r="T3052" t="s">
        <v>11</v>
      </c>
      <c r="U3052" t="s">
        <v>3</v>
      </c>
    </row>
    <row r="3053" spans="1:21" x14ac:dyDescent="0.25">
      <c r="A3053" t="s">
        <v>373</v>
      </c>
      <c r="B3053" t="str">
        <f>LEFT(Tabla1[[#This Row],[Organización compras]],2)</f>
        <v>PE</v>
      </c>
      <c r="C3053" t="s">
        <v>340</v>
      </c>
      <c r="D3053">
        <v>813</v>
      </c>
      <c r="E3053" t="str">
        <f>VLOOKUP(Tabla1[[#This Row],[Grupo de compras]],'Grupo compras'!$A$1:$B$115,2,FALSE)</f>
        <v>PE Gcia Ops</v>
      </c>
      <c r="F3053" t="s">
        <v>6753</v>
      </c>
      <c r="G3053" t="str">
        <f>LEFT(Tabla1[[#This Row],[Solicitud de pedido]],2)</f>
        <v>12</v>
      </c>
      <c r="H3053" t="s">
        <v>8134</v>
      </c>
      <c r="I3053" t="s">
        <v>88</v>
      </c>
      <c r="J3053" t="s">
        <v>8135</v>
      </c>
      <c r="K3053" t="s">
        <v>8136</v>
      </c>
      <c r="L3053" s="1">
        <v>46042</v>
      </c>
      <c r="M3053" t="s">
        <v>6434</v>
      </c>
      <c r="N3053" t="s">
        <v>1</v>
      </c>
      <c r="O3053" t="s">
        <v>0</v>
      </c>
      <c r="P3053" t="s">
        <v>6615</v>
      </c>
      <c r="Q3053" t="s">
        <v>6616</v>
      </c>
      <c r="R3053" s="2">
        <v>1354</v>
      </c>
      <c r="S3053" s="37">
        <f>Tabla1[[#This Row],[Valor total]]/'T.C.'!$B$2</f>
        <v>392.463768115942</v>
      </c>
      <c r="T3053" t="s">
        <v>2</v>
      </c>
      <c r="U3053" t="s">
        <v>3</v>
      </c>
    </row>
    <row r="3054" spans="1:21" x14ac:dyDescent="0.25">
      <c r="A3054" t="s">
        <v>7</v>
      </c>
      <c r="B3054" t="str">
        <f>LEFT(Tabla1[[#This Row],[Organización compras]],2)</f>
        <v>CL</v>
      </c>
      <c r="C3054" t="s">
        <v>339</v>
      </c>
      <c r="D3054">
        <v>608</v>
      </c>
      <c r="E3054" t="str">
        <f>VLOOKUP(Tabla1[[#This Row],[Grupo de compras]],'Grupo compras'!$A$1:$B$115,2,FALSE)</f>
        <v>CL Área Legal</v>
      </c>
      <c r="F3054" t="s">
        <v>3958</v>
      </c>
      <c r="G3054" t="str">
        <f>LEFT(Tabla1[[#This Row],[Solicitud de pedido]],2)</f>
        <v>12</v>
      </c>
      <c r="H3054" t="s">
        <v>8137</v>
      </c>
      <c r="I3054" t="s">
        <v>88</v>
      </c>
      <c r="J3054" t="s">
        <v>8138</v>
      </c>
      <c r="K3054" t="s">
        <v>8139</v>
      </c>
      <c r="L3054" s="1">
        <v>46034</v>
      </c>
      <c r="M3054" t="s">
        <v>15</v>
      </c>
      <c r="N3054" t="s">
        <v>1</v>
      </c>
      <c r="O3054" t="s">
        <v>0</v>
      </c>
      <c r="P3054" t="s">
        <v>3962</v>
      </c>
      <c r="Q3054" t="s">
        <v>3963</v>
      </c>
      <c r="R3054" s="2">
        <v>9.4</v>
      </c>
      <c r="S3054" s="37">
        <f>Tabla1[[#This Row],[Valor total]]/'T.C.'!$B$4</f>
        <v>391.66666666666669</v>
      </c>
      <c r="T3054" t="s">
        <v>11</v>
      </c>
      <c r="U3054" t="s">
        <v>3</v>
      </c>
    </row>
    <row r="3055" spans="1:21" x14ac:dyDescent="0.25">
      <c r="A3055" t="s">
        <v>2783</v>
      </c>
      <c r="B3055" t="str">
        <f>LEFT(Tabla1[[#This Row],[Organización compras]],2)</f>
        <v>PE</v>
      </c>
      <c r="C3055" t="s">
        <v>681</v>
      </c>
      <c r="D3055">
        <v>802</v>
      </c>
      <c r="E3055" t="str">
        <f>VLOOKUP(Tabla1[[#This Row],[Grupo de compras]],'Grupo compras'!$A$1:$B$115,2,FALSE)</f>
        <v>PE Ops Mall</v>
      </c>
      <c r="F3055" t="s">
        <v>2784</v>
      </c>
      <c r="G3055" t="str">
        <f>LEFT(Tabla1[[#This Row],[Solicitud de pedido]],2)</f>
        <v>12</v>
      </c>
      <c r="H3055" t="s">
        <v>8140</v>
      </c>
      <c r="I3055" t="s">
        <v>88</v>
      </c>
      <c r="J3055" t="s">
        <v>8141</v>
      </c>
      <c r="K3055" t="s">
        <v>8142</v>
      </c>
      <c r="L3055" s="1">
        <v>46044</v>
      </c>
      <c r="M3055" t="s">
        <v>2784</v>
      </c>
      <c r="N3055" t="s">
        <v>1</v>
      </c>
      <c r="O3055" t="s">
        <v>0</v>
      </c>
      <c r="P3055" t="s">
        <v>5842</v>
      </c>
      <c r="Q3055" t="s">
        <v>5843</v>
      </c>
      <c r="R3055" s="2">
        <v>1350</v>
      </c>
      <c r="S3055" s="37">
        <f>Tabla1[[#This Row],[Valor total]]/'T.C.'!$B$2</f>
        <v>391.30434782608694</v>
      </c>
      <c r="T3055" t="s">
        <v>2</v>
      </c>
      <c r="U3055" t="s">
        <v>3</v>
      </c>
    </row>
    <row r="3056" spans="1:21" x14ac:dyDescent="0.25">
      <c r="A3056" t="s">
        <v>4178</v>
      </c>
      <c r="B3056" t="str">
        <f>LEFT(Tabla1[[#This Row],[Organización compras]],2)</f>
        <v>PE</v>
      </c>
      <c r="C3056" t="s">
        <v>340</v>
      </c>
      <c r="D3056">
        <v>802</v>
      </c>
      <c r="E3056" t="str">
        <f>VLOOKUP(Tabla1[[#This Row],[Grupo de compras]],'Grupo compras'!$A$1:$B$115,2,FALSE)</f>
        <v>PE Ops Mall</v>
      </c>
      <c r="F3056" t="s">
        <v>1305</v>
      </c>
      <c r="G3056" t="str">
        <f>LEFT(Tabla1[[#This Row],[Solicitud de pedido]],2)</f>
        <v>12</v>
      </c>
      <c r="H3056" t="s">
        <v>8143</v>
      </c>
      <c r="I3056" t="s">
        <v>88</v>
      </c>
      <c r="J3056" t="s">
        <v>8144</v>
      </c>
      <c r="K3056" t="s">
        <v>8145</v>
      </c>
      <c r="L3056" s="1">
        <v>46050</v>
      </c>
      <c r="M3056" t="s">
        <v>1305</v>
      </c>
      <c r="N3056" t="s">
        <v>1</v>
      </c>
      <c r="O3056" t="s">
        <v>0</v>
      </c>
      <c r="P3056" t="s">
        <v>4099</v>
      </c>
      <c r="Q3056" t="s">
        <v>4100</v>
      </c>
      <c r="R3056" s="2">
        <v>1350</v>
      </c>
      <c r="S3056" s="37">
        <f>Tabla1[[#This Row],[Valor total]]/'T.C.'!$B$2</f>
        <v>391.30434782608694</v>
      </c>
      <c r="T3056" t="s">
        <v>2</v>
      </c>
      <c r="U3056" t="s">
        <v>3</v>
      </c>
    </row>
    <row r="3057" spans="1:21" x14ac:dyDescent="0.25">
      <c r="A3057" t="s">
        <v>925</v>
      </c>
      <c r="B3057" t="str">
        <f>LEFT(Tabla1[[#This Row],[Organización compras]],2)</f>
        <v>PE</v>
      </c>
      <c r="C3057" t="s">
        <v>340</v>
      </c>
      <c r="D3057">
        <v>804</v>
      </c>
      <c r="E3057" t="str">
        <f>VLOOKUP(Tabla1[[#This Row],[Grupo de compras]],'Grupo compras'!$A$1:$B$115,2,FALSE)</f>
        <v>PE Marketing Mall</v>
      </c>
      <c r="F3057" t="s">
        <v>2885</v>
      </c>
      <c r="G3057" t="str">
        <f>LEFT(Tabla1[[#This Row],[Solicitud de pedido]],2)</f>
        <v>12</v>
      </c>
      <c r="H3057" t="s">
        <v>8146</v>
      </c>
      <c r="I3057" t="s">
        <v>88</v>
      </c>
      <c r="J3057" t="s">
        <v>8147</v>
      </c>
      <c r="K3057" t="s">
        <v>8148</v>
      </c>
      <c r="L3057" s="1">
        <v>46076</v>
      </c>
      <c r="M3057" t="s">
        <v>400</v>
      </c>
      <c r="N3057" t="s">
        <v>1</v>
      </c>
      <c r="O3057" t="s">
        <v>67</v>
      </c>
      <c r="P3057" t="s">
        <v>2596</v>
      </c>
      <c r="Q3057" t="s">
        <v>2597</v>
      </c>
      <c r="R3057" s="2">
        <v>1350</v>
      </c>
      <c r="S3057" s="37">
        <f>Tabla1[[#This Row],[Valor total]]/'T.C.'!$B$2</f>
        <v>391.30434782608694</v>
      </c>
      <c r="T3057" t="s">
        <v>2</v>
      </c>
      <c r="U3057" t="s">
        <v>3</v>
      </c>
    </row>
    <row r="3058" spans="1:21" x14ac:dyDescent="0.25">
      <c r="A3058" t="s">
        <v>2091</v>
      </c>
      <c r="B3058" t="str">
        <f>LEFT(Tabla1[[#This Row],[Organización compras]],2)</f>
        <v>PE</v>
      </c>
      <c r="C3058" t="s">
        <v>681</v>
      </c>
      <c r="D3058">
        <v>803</v>
      </c>
      <c r="E3058" t="str">
        <f>VLOOKUP(Tabla1[[#This Row],[Grupo de compras]],'Grupo compras'!$A$1:$B$115,2,FALSE)</f>
        <v>PE Ops Out/Strips</v>
      </c>
      <c r="F3058" t="s">
        <v>2857</v>
      </c>
      <c r="H3058" t="s">
        <v>12812</v>
      </c>
      <c r="I3058" t="s">
        <v>88</v>
      </c>
      <c r="J3058" t="s">
        <v>12813</v>
      </c>
      <c r="K3058" t="s">
        <v>12814</v>
      </c>
      <c r="L3058" s="1">
        <v>46099</v>
      </c>
      <c r="M3058" t="s">
        <v>2857</v>
      </c>
      <c r="N3058" t="s">
        <v>1</v>
      </c>
      <c r="O3058" t="s">
        <v>0</v>
      </c>
      <c r="P3058" t="s">
        <v>2820</v>
      </c>
      <c r="Q3058" t="s">
        <v>2821</v>
      </c>
      <c r="R3058" s="2">
        <v>1350</v>
      </c>
      <c r="S3058" s="37">
        <f>Tabla1[[#This Row],[Valor total]]/'T.C.'!$B$2</f>
        <v>391.30434782608694</v>
      </c>
      <c r="T3058" t="s">
        <v>2</v>
      </c>
      <c r="U3058" t="s">
        <v>3</v>
      </c>
    </row>
    <row r="3059" spans="1:21" x14ac:dyDescent="0.25">
      <c r="A3059" t="s">
        <v>7</v>
      </c>
      <c r="B3059" t="str">
        <f>LEFT(Tabla1[[#This Row],[Organización compras]],2)</f>
        <v>CL</v>
      </c>
      <c r="C3059" t="s">
        <v>339</v>
      </c>
      <c r="D3059">
        <v>604</v>
      </c>
      <c r="E3059" t="str">
        <f>VLOOKUP(Tabla1[[#This Row],[Grupo de compras]],'Grupo compras'!$A$1:$B$115,2,FALSE)</f>
        <v>CL Marketing Mall</v>
      </c>
      <c r="F3059" t="s">
        <v>3619</v>
      </c>
      <c r="G3059" t="str">
        <f>LEFT(Tabla1[[#This Row],[Solicitud de pedido]],2)</f>
        <v>12</v>
      </c>
      <c r="H3059" t="s">
        <v>8149</v>
      </c>
      <c r="I3059" t="s">
        <v>88</v>
      </c>
      <c r="J3059" t="s">
        <v>8150</v>
      </c>
      <c r="K3059" t="s">
        <v>8151</v>
      </c>
      <c r="L3059" s="1">
        <v>46041</v>
      </c>
      <c r="M3059" t="s">
        <v>3623</v>
      </c>
      <c r="N3059" t="s">
        <v>1</v>
      </c>
      <c r="O3059" t="s">
        <v>0</v>
      </c>
      <c r="P3059" t="s">
        <v>8152</v>
      </c>
      <c r="Q3059" t="s">
        <v>8153</v>
      </c>
      <c r="R3059" s="2">
        <v>360000</v>
      </c>
      <c r="S3059" s="37">
        <f>Tabla1[[#This Row],[Valor total]]/'T.C.'!$B$3</f>
        <v>388.79828928752715</v>
      </c>
      <c r="T3059" t="s">
        <v>6</v>
      </c>
      <c r="U3059" t="s">
        <v>3</v>
      </c>
    </row>
    <row r="3060" spans="1:21" x14ac:dyDescent="0.25">
      <c r="A3060" t="s">
        <v>7</v>
      </c>
      <c r="B3060" t="str">
        <f>LEFT(Tabla1[[#This Row],[Organización compras]],2)</f>
        <v>CL</v>
      </c>
      <c r="C3060" t="s">
        <v>339</v>
      </c>
      <c r="D3060">
        <v>910</v>
      </c>
      <c r="E3060" t="str">
        <f>VLOOKUP(Tabla1[[#This Row],[Grupo de compras]],'Grupo compras'!$A$1:$B$115,2,FALSE)</f>
        <v>Corp A. Personas</v>
      </c>
      <c r="F3060" t="s">
        <v>10</v>
      </c>
      <c r="G3060" t="str">
        <f>LEFT(Tabla1[[#This Row],[Solicitud de pedido]],2)</f>
        <v>14</v>
      </c>
      <c r="H3060" t="s">
        <v>8154</v>
      </c>
      <c r="I3060" t="s">
        <v>89</v>
      </c>
      <c r="J3060" t="s">
        <v>8155</v>
      </c>
      <c r="K3060" t="s">
        <v>7635</v>
      </c>
      <c r="L3060" s="1">
        <v>46062</v>
      </c>
      <c r="M3060" t="s">
        <v>10</v>
      </c>
      <c r="N3060" t="s">
        <v>46</v>
      </c>
      <c r="O3060" t="s">
        <v>0</v>
      </c>
      <c r="P3060" t="s">
        <v>7647</v>
      </c>
      <c r="Q3060" t="s">
        <v>7648</v>
      </c>
      <c r="R3060" s="2">
        <v>359882</v>
      </c>
      <c r="S3060" s="37">
        <f>Tabla1[[#This Row],[Valor total]]/'T.C.'!$B$3</f>
        <v>388.67084984826067</v>
      </c>
      <c r="T3060" t="s">
        <v>6</v>
      </c>
      <c r="U3060" t="s">
        <v>3</v>
      </c>
    </row>
    <row r="3061" spans="1:21" x14ac:dyDescent="0.25">
      <c r="A3061" t="s">
        <v>7</v>
      </c>
      <c r="B3061" t="str">
        <f>LEFT(Tabla1[[#This Row],[Organización compras]],2)</f>
        <v>CL</v>
      </c>
      <c r="C3061" t="s">
        <v>339</v>
      </c>
      <c r="D3061">
        <v>910</v>
      </c>
      <c r="E3061" t="str">
        <f>VLOOKUP(Tabla1[[#This Row],[Grupo de compras]],'Grupo compras'!$A$1:$B$115,2,FALSE)</f>
        <v>Corp A. Personas</v>
      </c>
      <c r="F3061" t="s">
        <v>10</v>
      </c>
      <c r="G3061" t="str">
        <f>LEFT(Tabla1[[#This Row],[Solicitud de pedido]],2)</f>
        <v>14</v>
      </c>
      <c r="H3061" t="s">
        <v>8154</v>
      </c>
      <c r="I3061" t="s">
        <v>99</v>
      </c>
      <c r="J3061" t="s">
        <v>8155</v>
      </c>
      <c r="K3061" t="s">
        <v>7644</v>
      </c>
      <c r="L3061" s="1">
        <v>46062</v>
      </c>
      <c r="M3061" t="s">
        <v>10</v>
      </c>
      <c r="N3061" t="s">
        <v>46</v>
      </c>
      <c r="O3061" t="s">
        <v>0</v>
      </c>
      <c r="P3061" t="s">
        <v>7647</v>
      </c>
      <c r="Q3061" t="s">
        <v>7648</v>
      </c>
      <c r="R3061" s="2">
        <v>359882</v>
      </c>
      <c r="S3061" s="37">
        <f>Tabla1[[#This Row],[Valor total]]/'T.C.'!$B$3</f>
        <v>388.67084984826067</v>
      </c>
      <c r="T3061" t="s">
        <v>6</v>
      </c>
      <c r="U3061" t="s">
        <v>3</v>
      </c>
    </row>
    <row r="3062" spans="1:21" x14ac:dyDescent="0.25">
      <c r="A3062" t="s">
        <v>7</v>
      </c>
      <c r="B3062" t="str">
        <f>LEFT(Tabla1[[#This Row],[Organización compras]],2)</f>
        <v>CL</v>
      </c>
      <c r="C3062" t="s">
        <v>339</v>
      </c>
      <c r="D3062">
        <v>910</v>
      </c>
      <c r="E3062" t="str">
        <f>VLOOKUP(Tabla1[[#This Row],[Grupo de compras]],'Grupo compras'!$A$1:$B$115,2,FALSE)</f>
        <v>Corp A. Personas</v>
      </c>
      <c r="F3062" t="s">
        <v>10</v>
      </c>
      <c r="G3062" t="str">
        <f>LEFT(Tabla1[[#This Row],[Solicitud de pedido]],2)</f>
        <v>14</v>
      </c>
      <c r="H3062" t="s">
        <v>8154</v>
      </c>
      <c r="I3062" t="s">
        <v>100</v>
      </c>
      <c r="J3062" t="s">
        <v>8155</v>
      </c>
      <c r="K3062" t="s">
        <v>7645</v>
      </c>
      <c r="L3062" s="1">
        <v>46062</v>
      </c>
      <c r="M3062" t="s">
        <v>10</v>
      </c>
      <c r="N3062" t="s">
        <v>46</v>
      </c>
      <c r="O3062" t="s">
        <v>0</v>
      </c>
      <c r="P3062" t="s">
        <v>7647</v>
      </c>
      <c r="Q3062" t="s">
        <v>7648</v>
      </c>
      <c r="R3062" s="2">
        <v>359882</v>
      </c>
      <c r="S3062" s="37">
        <f>Tabla1[[#This Row],[Valor total]]/'T.C.'!$B$3</f>
        <v>388.67084984826067</v>
      </c>
      <c r="T3062" t="s">
        <v>6</v>
      </c>
      <c r="U3062" t="s">
        <v>3</v>
      </c>
    </row>
    <row r="3063" spans="1:21" x14ac:dyDescent="0.25">
      <c r="A3063" t="s">
        <v>7</v>
      </c>
      <c r="B3063" t="str">
        <f>LEFT(Tabla1[[#This Row],[Organización compras]],2)</f>
        <v>CL</v>
      </c>
      <c r="C3063" t="s">
        <v>339</v>
      </c>
      <c r="D3063">
        <v>910</v>
      </c>
      <c r="E3063" t="str">
        <f>VLOOKUP(Tabla1[[#This Row],[Grupo de compras]],'Grupo compras'!$A$1:$B$115,2,FALSE)</f>
        <v>Corp A. Personas</v>
      </c>
      <c r="F3063" t="s">
        <v>10</v>
      </c>
      <c r="G3063" t="str">
        <f>LEFT(Tabla1[[#This Row],[Solicitud de pedido]],2)</f>
        <v>14</v>
      </c>
      <c r="H3063" t="s">
        <v>8154</v>
      </c>
      <c r="I3063" t="s">
        <v>101</v>
      </c>
      <c r="J3063" t="s">
        <v>8155</v>
      </c>
      <c r="K3063" t="s">
        <v>7646</v>
      </c>
      <c r="L3063" s="1">
        <v>46062</v>
      </c>
      <c r="M3063" t="s">
        <v>10</v>
      </c>
      <c r="N3063" t="s">
        <v>46</v>
      </c>
      <c r="O3063" t="s">
        <v>0</v>
      </c>
      <c r="P3063" t="s">
        <v>7647</v>
      </c>
      <c r="Q3063" t="s">
        <v>7648</v>
      </c>
      <c r="R3063" s="2">
        <v>359882</v>
      </c>
      <c r="S3063" s="37">
        <f>Tabla1[[#This Row],[Valor total]]/'T.C.'!$B$3</f>
        <v>388.67084984826067</v>
      </c>
      <c r="T3063" t="s">
        <v>6</v>
      </c>
      <c r="U3063" t="s">
        <v>3</v>
      </c>
    </row>
    <row r="3064" spans="1:21" x14ac:dyDescent="0.25">
      <c r="A3064" t="s">
        <v>373</v>
      </c>
      <c r="B3064" t="str">
        <f>LEFT(Tabla1[[#This Row],[Organización compras]],2)</f>
        <v>PE</v>
      </c>
      <c r="C3064" t="s">
        <v>340</v>
      </c>
      <c r="D3064">
        <v>810</v>
      </c>
      <c r="E3064" t="str">
        <f>VLOOKUP(Tabla1[[#This Row],[Grupo de compras]],'Grupo compras'!$A$1:$B$115,2,FALSE)</f>
        <v>PE Área Personas</v>
      </c>
      <c r="F3064" t="s">
        <v>406</v>
      </c>
      <c r="G3064" t="str">
        <f>LEFT(Tabla1[[#This Row],[Solicitud de pedido]],2)</f>
        <v>12</v>
      </c>
      <c r="H3064" t="s">
        <v>8156</v>
      </c>
      <c r="I3064" t="s">
        <v>88</v>
      </c>
      <c r="J3064" t="s">
        <v>8157</v>
      </c>
      <c r="K3064" t="s">
        <v>8158</v>
      </c>
      <c r="L3064" s="1">
        <v>46079</v>
      </c>
      <c r="M3064" t="s">
        <v>406</v>
      </c>
      <c r="N3064" t="s">
        <v>1</v>
      </c>
      <c r="O3064" t="s">
        <v>67</v>
      </c>
      <c r="P3064" t="s">
        <v>8159</v>
      </c>
      <c r="Q3064" t="s">
        <v>8160</v>
      </c>
      <c r="R3064" s="2">
        <v>1335.59</v>
      </c>
      <c r="S3064" s="37">
        <f>Tabla1[[#This Row],[Valor total]]/'T.C.'!$B$2</f>
        <v>387.12753623188399</v>
      </c>
      <c r="T3064" t="s">
        <v>2</v>
      </c>
      <c r="U3064" t="s">
        <v>3</v>
      </c>
    </row>
    <row r="3065" spans="1:21" x14ac:dyDescent="0.25">
      <c r="A3065" t="s">
        <v>71</v>
      </c>
      <c r="B3065" t="str">
        <f>LEFT(Tabla1[[#This Row],[Organización compras]],2)</f>
        <v>CO</v>
      </c>
      <c r="C3065" t="s">
        <v>338</v>
      </c>
      <c r="D3065">
        <v>715</v>
      </c>
      <c r="E3065" t="str">
        <f>VLOOKUP(Tabla1[[#This Row],[Grupo de compras]],'Grupo compras'!$A$1:$B$115,2,FALSE)</f>
        <v>CO Gcia Inmob</v>
      </c>
      <c r="F3065" t="s">
        <v>1359</v>
      </c>
      <c r="H3065" t="s">
        <v>11933</v>
      </c>
      <c r="I3065" t="s">
        <v>88</v>
      </c>
      <c r="J3065" t="s">
        <v>11934</v>
      </c>
      <c r="K3065" t="s">
        <v>11935</v>
      </c>
      <c r="L3065" s="1">
        <v>46098</v>
      </c>
      <c r="M3065" t="s">
        <v>1359</v>
      </c>
      <c r="N3065" t="s">
        <v>1</v>
      </c>
      <c r="O3065" t="s">
        <v>0</v>
      </c>
      <c r="P3065" t="s">
        <v>7670</v>
      </c>
      <c r="Q3065" t="s">
        <v>7671</v>
      </c>
      <c r="R3065" s="2">
        <v>1423500</v>
      </c>
      <c r="S3065" s="37">
        <f>Tabla1[[#This Row],[Valor total]]/'T.C.'!$B$5</f>
        <v>387.0309951060359</v>
      </c>
      <c r="T3065" t="s">
        <v>18</v>
      </c>
      <c r="U3065" t="s">
        <v>3</v>
      </c>
    </row>
    <row r="3066" spans="1:21" x14ac:dyDescent="0.25">
      <c r="A3066" t="s">
        <v>373</v>
      </c>
      <c r="B3066" t="str">
        <f>LEFT(Tabla1[[#This Row],[Organización compras]],2)</f>
        <v>PE</v>
      </c>
      <c r="C3066" t="s">
        <v>340</v>
      </c>
      <c r="D3066">
        <v>811</v>
      </c>
      <c r="E3066" t="str">
        <f>VLOOKUP(Tabla1[[#This Row],[Grupo de compras]],'Grupo compras'!$A$1:$B$115,2,FALSE)</f>
        <v>PE Área Admin</v>
      </c>
      <c r="F3066" t="s">
        <v>406</v>
      </c>
      <c r="G3066" t="str">
        <f>LEFT(Tabla1[[#This Row],[Solicitud de pedido]],2)</f>
        <v>12</v>
      </c>
      <c r="H3066" t="s">
        <v>8161</v>
      </c>
      <c r="I3066" t="s">
        <v>88</v>
      </c>
      <c r="J3066" t="s">
        <v>8162</v>
      </c>
      <c r="K3066" t="s">
        <v>8163</v>
      </c>
      <c r="L3066" s="1">
        <v>46062</v>
      </c>
      <c r="M3066" t="s">
        <v>406</v>
      </c>
      <c r="N3066" t="s">
        <v>1</v>
      </c>
      <c r="O3066" t="s">
        <v>0</v>
      </c>
      <c r="P3066" t="s">
        <v>8164</v>
      </c>
      <c r="Q3066" t="s">
        <v>8165</v>
      </c>
      <c r="R3066" s="2">
        <v>1335.25</v>
      </c>
      <c r="S3066" s="37">
        <f>Tabla1[[#This Row],[Valor total]]/'T.C.'!$B$2</f>
        <v>387.02898550724638</v>
      </c>
      <c r="T3066" t="s">
        <v>2</v>
      </c>
      <c r="U3066" t="s">
        <v>3</v>
      </c>
    </row>
    <row r="3067" spans="1:21" x14ac:dyDescent="0.25">
      <c r="A3067" t="s">
        <v>1452</v>
      </c>
      <c r="B3067" t="str">
        <f>LEFT(Tabla1[[#This Row],[Organización compras]],2)</f>
        <v>PE</v>
      </c>
      <c r="C3067" t="s">
        <v>681</v>
      </c>
      <c r="D3067">
        <v>803</v>
      </c>
      <c r="E3067" t="str">
        <f>VLOOKUP(Tabla1[[#This Row],[Grupo de compras]],'Grupo compras'!$A$1:$B$115,2,FALSE)</f>
        <v>PE Ops Out/Strips</v>
      </c>
      <c r="F3067" t="s">
        <v>1453</v>
      </c>
      <c r="G3067" t="str">
        <f>LEFT(Tabla1[[#This Row],[Solicitud de pedido]],2)</f>
        <v>12</v>
      </c>
      <c r="H3067" t="s">
        <v>8166</v>
      </c>
      <c r="I3067" t="s">
        <v>88</v>
      </c>
      <c r="J3067" t="s">
        <v>8167</v>
      </c>
      <c r="K3067" t="s">
        <v>8168</v>
      </c>
      <c r="L3067" s="1">
        <v>46085</v>
      </c>
      <c r="M3067" t="s">
        <v>1453</v>
      </c>
      <c r="N3067" t="s">
        <v>1</v>
      </c>
      <c r="O3067" t="s">
        <v>0</v>
      </c>
      <c r="P3067" t="s">
        <v>1011</v>
      </c>
      <c r="Q3067" t="s">
        <v>1012</v>
      </c>
      <c r="R3067" s="2">
        <v>1334.67</v>
      </c>
      <c r="S3067" s="37">
        <f>Tabla1[[#This Row],[Valor total]]/'T.C.'!$B$2</f>
        <v>386.8608695652174</v>
      </c>
      <c r="T3067" t="s">
        <v>2</v>
      </c>
      <c r="U3067" t="s">
        <v>3</v>
      </c>
    </row>
    <row r="3068" spans="1:21" x14ac:dyDescent="0.25">
      <c r="A3068" t="s">
        <v>12</v>
      </c>
      <c r="B3068" t="str">
        <f>LEFT(Tabla1[[#This Row],[Organización compras]],2)</f>
        <v>PE</v>
      </c>
      <c r="C3068" t="s">
        <v>340</v>
      </c>
      <c r="D3068">
        <v>802</v>
      </c>
      <c r="E3068" t="str">
        <f>VLOOKUP(Tabla1[[#This Row],[Grupo de compras]],'Grupo compras'!$A$1:$B$115,2,FALSE)</f>
        <v>PE Ops Mall</v>
      </c>
      <c r="F3068" t="s">
        <v>13</v>
      </c>
      <c r="G3068" t="str">
        <f>LEFT(Tabla1[[#This Row],[Solicitud de pedido]],2)</f>
        <v>12</v>
      </c>
      <c r="H3068" t="s">
        <v>8169</v>
      </c>
      <c r="I3068" t="s">
        <v>88</v>
      </c>
      <c r="J3068" t="s">
        <v>8170</v>
      </c>
      <c r="K3068" t="s">
        <v>8171</v>
      </c>
      <c r="L3068" s="1">
        <v>46072</v>
      </c>
      <c r="M3068" t="s">
        <v>14</v>
      </c>
      <c r="N3068" t="s">
        <v>1</v>
      </c>
      <c r="O3068" t="s">
        <v>0</v>
      </c>
      <c r="P3068" t="s">
        <v>1011</v>
      </c>
      <c r="Q3068" t="s">
        <v>1012</v>
      </c>
      <c r="R3068" s="2">
        <v>1333.33</v>
      </c>
      <c r="S3068" s="37">
        <f>Tabla1[[#This Row],[Valor total]]/'T.C.'!$B$2</f>
        <v>386.47246376811592</v>
      </c>
      <c r="T3068" t="s">
        <v>2</v>
      </c>
      <c r="U3068" t="s">
        <v>3</v>
      </c>
    </row>
    <row r="3069" spans="1:21" x14ac:dyDescent="0.25">
      <c r="A3069" t="s">
        <v>31</v>
      </c>
      <c r="B3069" t="str">
        <f>LEFT(Tabla1[[#This Row],[Organización compras]],2)</f>
        <v>CO</v>
      </c>
      <c r="C3069" t="s">
        <v>338</v>
      </c>
      <c r="D3069">
        <v>704</v>
      </c>
      <c r="E3069" t="str">
        <f>VLOOKUP(Tabla1[[#This Row],[Grupo de compras]],'Grupo compras'!$A$1:$B$115,2,FALSE)</f>
        <v>CO Mktg Mall</v>
      </c>
      <c r="F3069" t="s">
        <v>3696</v>
      </c>
      <c r="H3069" t="s">
        <v>12786</v>
      </c>
      <c r="I3069" t="s">
        <v>88</v>
      </c>
      <c r="J3069" t="s">
        <v>12787</v>
      </c>
      <c r="K3069" t="s">
        <v>12788</v>
      </c>
      <c r="L3069" s="1">
        <v>46099</v>
      </c>
      <c r="M3069" t="s">
        <v>3696</v>
      </c>
      <c r="N3069" t="s">
        <v>1</v>
      </c>
      <c r="O3069" t="s">
        <v>0</v>
      </c>
      <c r="P3069" t="s">
        <v>5356</v>
      </c>
      <c r="Q3069" t="s">
        <v>5357</v>
      </c>
      <c r="R3069" s="2">
        <v>1420000</v>
      </c>
      <c r="S3069" s="37">
        <f>Tabla1[[#This Row],[Valor total]]/'T.C.'!$B$5</f>
        <v>386.07939097335509</v>
      </c>
      <c r="T3069" t="s">
        <v>18</v>
      </c>
      <c r="U3069" t="s">
        <v>3</v>
      </c>
    </row>
    <row r="3070" spans="1:21" x14ac:dyDescent="0.25">
      <c r="A3070" t="s">
        <v>814</v>
      </c>
      <c r="B3070" t="str">
        <f>LEFT(Tabla1[[#This Row],[Organización compras]],2)</f>
        <v>PE</v>
      </c>
      <c r="C3070" t="s">
        <v>340</v>
      </c>
      <c r="D3070">
        <v>802</v>
      </c>
      <c r="E3070" t="str">
        <f>VLOOKUP(Tabla1[[#This Row],[Grupo de compras]],'Grupo compras'!$A$1:$B$115,2,FALSE)</f>
        <v>PE Ops Mall</v>
      </c>
      <c r="F3070" t="s">
        <v>815</v>
      </c>
      <c r="G3070" t="str">
        <f>LEFT(Tabla1[[#This Row],[Solicitud de pedido]],2)</f>
        <v>12</v>
      </c>
      <c r="H3070" t="s">
        <v>8172</v>
      </c>
      <c r="I3070" t="s">
        <v>88</v>
      </c>
      <c r="J3070" t="s">
        <v>8173</v>
      </c>
      <c r="K3070" t="s">
        <v>8174</v>
      </c>
      <c r="L3070" s="1">
        <v>46071</v>
      </c>
      <c r="M3070" t="s">
        <v>819</v>
      </c>
      <c r="N3070" t="s">
        <v>1</v>
      </c>
      <c r="O3070" t="s">
        <v>0</v>
      </c>
      <c r="P3070" t="s">
        <v>1011</v>
      </c>
      <c r="Q3070" t="s">
        <v>1012</v>
      </c>
      <c r="R3070" s="2">
        <v>1330</v>
      </c>
      <c r="S3070" s="37">
        <f>Tabla1[[#This Row],[Valor total]]/'T.C.'!$B$2</f>
        <v>385.50724637681157</v>
      </c>
      <c r="T3070" t="s">
        <v>2</v>
      </c>
      <c r="U3070" t="s">
        <v>3</v>
      </c>
    </row>
    <row r="3071" spans="1:21" x14ac:dyDescent="0.25">
      <c r="A3071" t="s">
        <v>7</v>
      </c>
      <c r="B3071" t="str">
        <f>LEFT(Tabla1[[#This Row],[Organización compras]],2)</f>
        <v>CL</v>
      </c>
      <c r="C3071" t="s">
        <v>339</v>
      </c>
      <c r="D3071">
        <v>602</v>
      </c>
      <c r="E3071" t="str">
        <f>VLOOKUP(Tabla1[[#This Row],[Grupo de compras]],'Grupo compras'!$A$1:$B$115,2,FALSE)</f>
        <v>CL Ops Mall</v>
      </c>
      <c r="F3071" t="s">
        <v>3436</v>
      </c>
      <c r="G3071" t="str">
        <f>LEFT(Tabla1[[#This Row],[Solicitud de pedido]],2)</f>
        <v>12</v>
      </c>
      <c r="H3071" t="s">
        <v>3437</v>
      </c>
      <c r="I3071" t="s">
        <v>88</v>
      </c>
      <c r="J3071" t="s">
        <v>3438</v>
      </c>
      <c r="K3071" t="s">
        <v>8175</v>
      </c>
      <c r="L3071" s="1">
        <v>46048</v>
      </c>
      <c r="M3071" t="s">
        <v>15</v>
      </c>
      <c r="N3071" t="s">
        <v>1</v>
      </c>
      <c r="O3071" t="s">
        <v>0</v>
      </c>
      <c r="P3071" t="s">
        <v>1518</v>
      </c>
      <c r="Q3071" t="s">
        <v>1519</v>
      </c>
      <c r="R3071" s="2">
        <v>356940</v>
      </c>
      <c r="S3071" s="37">
        <f>Tabla1[[#This Row],[Valor total]]/'T.C.'!$B$3</f>
        <v>385.49350382858319</v>
      </c>
      <c r="T3071" t="s">
        <v>6</v>
      </c>
      <c r="U3071" t="s">
        <v>3</v>
      </c>
    </row>
    <row r="3072" spans="1:21" x14ac:dyDescent="0.25">
      <c r="A3072" t="s">
        <v>19</v>
      </c>
      <c r="B3072" t="str">
        <f>LEFT(Tabla1[[#This Row],[Organización compras]],2)</f>
        <v>CL</v>
      </c>
      <c r="C3072" t="s">
        <v>339</v>
      </c>
      <c r="D3072">
        <v>619</v>
      </c>
      <c r="E3072" t="str">
        <f>VLOOKUP(Tabla1[[#This Row],[Grupo de compras]],'Grupo compras'!$A$1:$B$115,2,FALSE)</f>
        <v>CL Arq Out/Strip</v>
      </c>
      <c r="F3072" t="s">
        <v>4609</v>
      </c>
      <c r="G3072" t="str">
        <f>LEFT(Tabla1[[#This Row],[Solicitud de pedido]],2)</f>
        <v>14</v>
      </c>
      <c r="H3072" t="s">
        <v>8176</v>
      </c>
      <c r="I3072" t="s">
        <v>88</v>
      </c>
      <c r="J3072" t="s">
        <v>8177</v>
      </c>
      <c r="K3072" t="s">
        <v>8178</v>
      </c>
      <c r="L3072" s="1">
        <v>46052</v>
      </c>
      <c r="M3072" t="s">
        <v>15</v>
      </c>
      <c r="N3072" t="s">
        <v>46</v>
      </c>
      <c r="O3072" t="s">
        <v>0</v>
      </c>
      <c r="P3072" t="s">
        <v>470</v>
      </c>
      <c r="Q3072" t="s">
        <v>471</v>
      </c>
      <c r="R3072" s="2">
        <v>9.2040000000000006</v>
      </c>
      <c r="S3072" s="37">
        <f>Tabla1[[#This Row],[Valor total]]/'T.C.'!$B$4</f>
        <v>383.5</v>
      </c>
      <c r="T3072" t="s">
        <v>11</v>
      </c>
      <c r="U3072" t="s">
        <v>3</v>
      </c>
    </row>
    <row r="3073" spans="1:21" x14ac:dyDescent="0.25">
      <c r="A3073" t="s">
        <v>64</v>
      </c>
      <c r="B3073" t="str">
        <f>LEFT(Tabla1[[#This Row],[Organización compras]],2)</f>
        <v>CO</v>
      </c>
      <c r="C3073" t="s">
        <v>338</v>
      </c>
      <c r="D3073">
        <v>704</v>
      </c>
      <c r="E3073" t="str">
        <f>VLOOKUP(Tabla1[[#This Row],[Grupo de compras]],'Grupo compras'!$A$1:$B$115,2,FALSE)</f>
        <v>CO Mktg Mall</v>
      </c>
      <c r="F3073" t="s">
        <v>65</v>
      </c>
      <c r="G3073" t="str">
        <f>LEFT(Tabla1[[#This Row],[Solicitud de pedido]],2)</f>
        <v>12</v>
      </c>
      <c r="H3073" t="s">
        <v>8179</v>
      </c>
      <c r="I3073" t="s">
        <v>88</v>
      </c>
      <c r="J3073" t="s">
        <v>8180</v>
      </c>
      <c r="K3073" t="s">
        <v>8181</v>
      </c>
      <c r="L3073" s="1">
        <v>46076</v>
      </c>
      <c r="M3073" t="s">
        <v>66</v>
      </c>
      <c r="N3073" t="s">
        <v>1</v>
      </c>
      <c r="O3073" t="s">
        <v>67</v>
      </c>
      <c r="P3073" t="s">
        <v>3234</v>
      </c>
      <c r="Q3073" t="s">
        <v>3235</v>
      </c>
      <c r="R3073" s="2">
        <v>1410000</v>
      </c>
      <c r="S3073" s="37">
        <f>Tabla1[[#This Row],[Valor total]]/'T.C.'!$B$5</f>
        <v>383.3605220228385</v>
      </c>
      <c r="T3073" t="s">
        <v>18</v>
      </c>
      <c r="U3073" t="s">
        <v>3</v>
      </c>
    </row>
    <row r="3074" spans="1:21" x14ac:dyDescent="0.25">
      <c r="A3074" t="s">
        <v>64</v>
      </c>
      <c r="B3074" t="str">
        <f>LEFT(Tabla1[[#This Row],[Organización compras]],2)</f>
        <v>CO</v>
      </c>
      <c r="C3074" t="s">
        <v>338</v>
      </c>
      <c r="D3074">
        <v>704</v>
      </c>
      <c r="E3074" t="str">
        <f>VLOOKUP(Tabla1[[#This Row],[Grupo de compras]],'Grupo compras'!$A$1:$B$115,2,FALSE)</f>
        <v>CO Mktg Mall</v>
      </c>
      <c r="F3074" t="s">
        <v>65</v>
      </c>
      <c r="G3074" t="str">
        <f>LEFT(Tabla1[[#This Row],[Solicitud de pedido]],2)</f>
        <v>12</v>
      </c>
      <c r="H3074" t="s">
        <v>8179</v>
      </c>
      <c r="I3074" t="s">
        <v>89</v>
      </c>
      <c r="J3074" t="s">
        <v>8180</v>
      </c>
      <c r="K3074" t="s">
        <v>8182</v>
      </c>
      <c r="L3074" s="1">
        <v>46076</v>
      </c>
      <c r="M3074" t="s">
        <v>66</v>
      </c>
      <c r="N3074" t="s">
        <v>1</v>
      </c>
      <c r="O3074" t="s">
        <v>67</v>
      </c>
      <c r="P3074" t="s">
        <v>3234</v>
      </c>
      <c r="Q3074" t="s">
        <v>3235</v>
      </c>
      <c r="R3074" s="2">
        <v>1410000</v>
      </c>
      <c r="S3074" s="37">
        <f>Tabla1[[#This Row],[Valor total]]/'T.C.'!$B$5</f>
        <v>383.3605220228385</v>
      </c>
      <c r="T3074" t="s">
        <v>18</v>
      </c>
      <c r="U3074" t="s">
        <v>3</v>
      </c>
    </row>
    <row r="3075" spans="1:21" x14ac:dyDescent="0.25">
      <c r="A3075" t="s">
        <v>64</v>
      </c>
      <c r="B3075" t="str">
        <f>LEFT(Tabla1[[#This Row],[Organización compras]],2)</f>
        <v>CO</v>
      </c>
      <c r="C3075" t="s">
        <v>338</v>
      </c>
      <c r="D3075">
        <v>704</v>
      </c>
      <c r="E3075" t="str">
        <f>VLOOKUP(Tabla1[[#This Row],[Grupo de compras]],'Grupo compras'!$A$1:$B$115,2,FALSE)</f>
        <v>CO Mktg Mall</v>
      </c>
      <c r="F3075" t="s">
        <v>65</v>
      </c>
      <c r="G3075" t="str">
        <f>LEFT(Tabla1[[#This Row],[Solicitud de pedido]],2)</f>
        <v>12</v>
      </c>
      <c r="H3075" t="s">
        <v>8179</v>
      </c>
      <c r="I3075" t="s">
        <v>99</v>
      </c>
      <c r="J3075" t="s">
        <v>8180</v>
      </c>
      <c r="K3075" t="s">
        <v>8183</v>
      </c>
      <c r="L3075" s="1">
        <v>46076</v>
      </c>
      <c r="M3075" t="s">
        <v>66</v>
      </c>
      <c r="N3075" t="s">
        <v>1</v>
      </c>
      <c r="O3075" t="s">
        <v>67</v>
      </c>
      <c r="P3075" t="s">
        <v>3234</v>
      </c>
      <c r="Q3075" t="s">
        <v>3235</v>
      </c>
      <c r="R3075" s="2">
        <v>1410000</v>
      </c>
      <c r="S3075" s="37">
        <f>Tabla1[[#This Row],[Valor total]]/'T.C.'!$B$5</f>
        <v>383.3605220228385</v>
      </c>
      <c r="T3075" t="s">
        <v>18</v>
      </c>
      <c r="U3075" t="s">
        <v>3</v>
      </c>
    </row>
    <row r="3076" spans="1:21" x14ac:dyDescent="0.25">
      <c r="A3076" t="s">
        <v>64</v>
      </c>
      <c r="B3076" t="str">
        <f>LEFT(Tabla1[[#This Row],[Organización compras]],2)</f>
        <v>CO</v>
      </c>
      <c r="C3076" t="s">
        <v>338</v>
      </c>
      <c r="D3076">
        <v>704</v>
      </c>
      <c r="E3076" t="str">
        <f>VLOOKUP(Tabla1[[#This Row],[Grupo de compras]],'Grupo compras'!$A$1:$B$115,2,FALSE)</f>
        <v>CO Mktg Mall</v>
      </c>
      <c r="F3076" t="s">
        <v>65</v>
      </c>
      <c r="G3076" t="str">
        <f>LEFT(Tabla1[[#This Row],[Solicitud de pedido]],2)</f>
        <v>12</v>
      </c>
      <c r="H3076" t="s">
        <v>8179</v>
      </c>
      <c r="I3076" t="s">
        <v>100</v>
      </c>
      <c r="J3076" t="s">
        <v>8180</v>
      </c>
      <c r="K3076" t="s">
        <v>8184</v>
      </c>
      <c r="L3076" s="1">
        <v>46076</v>
      </c>
      <c r="M3076" t="s">
        <v>66</v>
      </c>
      <c r="N3076" t="s">
        <v>1</v>
      </c>
      <c r="O3076" t="s">
        <v>67</v>
      </c>
      <c r="P3076" t="s">
        <v>3234</v>
      </c>
      <c r="Q3076" t="s">
        <v>3235</v>
      </c>
      <c r="R3076" s="2">
        <v>1410000</v>
      </c>
      <c r="S3076" s="37">
        <f>Tabla1[[#This Row],[Valor total]]/'T.C.'!$B$5</f>
        <v>383.3605220228385</v>
      </c>
      <c r="T3076" t="s">
        <v>18</v>
      </c>
      <c r="U3076" t="s">
        <v>3</v>
      </c>
    </row>
    <row r="3077" spans="1:21" x14ac:dyDescent="0.25">
      <c r="A3077" t="s">
        <v>64</v>
      </c>
      <c r="B3077" t="str">
        <f>LEFT(Tabla1[[#This Row],[Organización compras]],2)</f>
        <v>CO</v>
      </c>
      <c r="C3077" t="s">
        <v>338</v>
      </c>
      <c r="D3077">
        <v>704</v>
      </c>
      <c r="E3077" t="str">
        <f>VLOOKUP(Tabla1[[#This Row],[Grupo de compras]],'Grupo compras'!$A$1:$B$115,2,FALSE)</f>
        <v>CO Mktg Mall</v>
      </c>
      <c r="F3077" t="s">
        <v>65</v>
      </c>
      <c r="G3077" t="str">
        <f>LEFT(Tabla1[[#This Row],[Solicitud de pedido]],2)</f>
        <v>12</v>
      </c>
      <c r="H3077" t="s">
        <v>8179</v>
      </c>
      <c r="I3077" t="s">
        <v>101</v>
      </c>
      <c r="J3077" t="s">
        <v>8180</v>
      </c>
      <c r="K3077" t="s">
        <v>8185</v>
      </c>
      <c r="L3077" s="1">
        <v>46076</v>
      </c>
      <c r="M3077" t="s">
        <v>66</v>
      </c>
      <c r="N3077" t="s">
        <v>1</v>
      </c>
      <c r="O3077" t="s">
        <v>67</v>
      </c>
      <c r="P3077" t="s">
        <v>3234</v>
      </c>
      <c r="Q3077" t="s">
        <v>3235</v>
      </c>
      <c r="R3077" s="2">
        <v>1410000</v>
      </c>
      <c r="S3077" s="37">
        <f>Tabla1[[#This Row],[Valor total]]/'T.C.'!$B$5</f>
        <v>383.3605220228385</v>
      </c>
      <c r="T3077" t="s">
        <v>18</v>
      </c>
      <c r="U3077" t="s">
        <v>3</v>
      </c>
    </row>
    <row r="3078" spans="1:21" x14ac:dyDescent="0.25">
      <c r="A3078" t="s">
        <v>64</v>
      </c>
      <c r="B3078" t="str">
        <f>LEFT(Tabla1[[#This Row],[Organización compras]],2)</f>
        <v>CO</v>
      </c>
      <c r="C3078" t="s">
        <v>338</v>
      </c>
      <c r="D3078">
        <v>704</v>
      </c>
      <c r="E3078" t="str">
        <f>VLOOKUP(Tabla1[[#This Row],[Grupo de compras]],'Grupo compras'!$A$1:$B$115,2,FALSE)</f>
        <v>CO Mktg Mall</v>
      </c>
      <c r="F3078" t="s">
        <v>65</v>
      </c>
      <c r="G3078" t="str">
        <f>LEFT(Tabla1[[#This Row],[Solicitud de pedido]],2)</f>
        <v>12</v>
      </c>
      <c r="H3078" t="s">
        <v>8179</v>
      </c>
      <c r="I3078" t="s">
        <v>102</v>
      </c>
      <c r="J3078" t="s">
        <v>8180</v>
      </c>
      <c r="K3078" t="s">
        <v>8186</v>
      </c>
      <c r="L3078" s="1">
        <v>46076</v>
      </c>
      <c r="M3078" t="s">
        <v>66</v>
      </c>
      <c r="N3078" t="s">
        <v>1</v>
      </c>
      <c r="O3078" t="s">
        <v>67</v>
      </c>
      <c r="P3078" t="s">
        <v>3234</v>
      </c>
      <c r="Q3078" t="s">
        <v>3235</v>
      </c>
      <c r="R3078" s="2">
        <v>1410000</v>
      </c>
      <c r="S3078" s="37">
        <f>Tabla1[[#This Row],[Valor total]]/'T.C.'!$B$5</f>
        <v>383.3605220228385</v>
      </c>
      <c r="T3078" t="s">
        <v>18</v>
      </c>
      <c r="U3078" t="s">
        <v>3</v>
      </c>
    </row>
    <row r="3079" spans="1:21" x14ac:dyDescent="0.25">
      <c r="A3079" t="s">
        <v>64</v>
      </c>
      <c r="B3079" t="str">
        <f>LEFT(Tabla1[[#This Row],[Organización compras]],2)</f>
        <v>CO</v>
      </c>
      <c r="C3079" t="s">
        <v>338</v>
      </c>
      <c r="D3079">
        <v>704</v>
      </c>
      <c r="E3079" t="str">
        <f>VLOOKUP(Tabla1[[#This Row],[Grupo de compras]],'Grupo compras'!$A$1:$B$115,2,FALSE)</f>
        <v>CO Mktg Mall</v>
      </c>
      <c r="F3079" t="s">
        <v>65</v>
      </c>
      <c r="G3079" t="str">
        <f>LEFT(Tabla1[[#This Row],[Solicitud de pedido]],2)</f>
        <v>12</v>
      </c>
      <c r="H3079" t="s">
        <v>8179</v>
      </c>
      <c r="I3079" t="s">
        <v>103</v>
      </c>
      <c r="J3079" t="s">
        <v>8180</v>
      </c>
      <c r="K3079" t="s">
        <v>8187</v>
      </c>
      <c r="L3079" s="1">
        <v>46076</v>
      </c>
      <c r="M3079" t="s">
        <v>66</v>
      </c>
      <c r="N3079" t="s">
        <v>1</v>
      </c>
      <c r="O3079" t="s">
        <v>67</v>
      </c>
      <c r="P3079" t="s">
        <v>3234</v>
      </c>
      <c r="Q3079" t="s">
        <v>3235</v>
      </c>
      <c r="R3079" s="2">
        <v>1410000</v>
      </c>
      <c r="S3079" s="37">
        <f>Tabla1[[#This Row],[Valor total]]/'T.C.'!$B$5</f>
        <v>383.3605220228385</v>
      </c>
      <c r="T3079" t="s">
        <v>18</v>
      </c>
      <c r="U3079" t="s">
        <v>3</v>
      </c>
    </row>
    <row r="3080" spans="1:21" x14ac:dyDescent="0.25">
      <c r="A3080" t="s">
        <v>64</v>
      </c>
      <c r="B3080" t="str">
        <f>LEFT(Tabla1[[#This Row],[Organización compras]],2)</f>
        <v>CO</v>
      </c>
      <c r="C3080" t="s">
        <v>338</v>
      </c>
      <c r="D3080">
        <v>704</v>
      </c>
      <c r="E3080" t="str">
        <f>VLOOKUP(Tabla1[[#This Row],[Grupo de compras]],'Grupo compras'!$A$1:$B$115,2,FALSE)</f>
        <v>CO Mktg Mall</v>
      </c>
      <c r="F3080" t="s">
        <v>65</v>
      </c>
      <c r="G3080" t="str">
        <f>LEFT(Tabla1[[#This Row],[Solicitud de pedido]],2)</f>
        <v>12</v>
      </c>
      <c r="H3080" t="s">
        <v>8179</v>
      </c>
      <c r="I3080" t="s">
        <v>104</v>
      </c>
      <c r="J3080" t="s">
        <v>8180</v>
      </c>
      <c r="K3080" t="s">
        <v>8188</v>
      </c>
      <c r="L3080" s="1">
        <v>46076</v>
      </c>
      <c r="M3080" t="s">
        <v>66</v>
      </c>
      <c r="N3080" t="s">
        <v>1</v>
      </c>
      <c r="O3080" t="s">
        <v>67</v>
      </c>
      <c r="P3080" t="s">
        <v>3234</v>
      </c>
      <c r="Q3080" t="s">
        <v>3235</v>
      </c>
      <c r="R3080" s="2">
        <v>1410000</v>
      </c>
      <c r="S3080" s="37">
        <f>Tabla1[[#This Row],[Valor total]]/'T.C.'!$B$5</f>
        <v>383.3605220228385</v>
      </c>
      <c r="T3080" t="s">
        <v>18</v>
      </c>
      <c r="U3080" t="s">
        <v>3</v>
      </c>
    </row>
    <row r="3081" spans="1:21" x14ac:dyDescent="0.25">
      <c r="A3081" t="s">
        <v>64</v>
      </c>
      <c r="B3081" t="str">
        <f>LEFT(Tabla1[[#This Row],[Organización compras]],2)</f>
        <v>CO</v>
      </c>
      <c r="C3081" t="s">
        <v>338</v>
      </c>
      <c r="D3081">
        <v>704</v>
      </c>
      <c r="E3081" t="str">
        <f>VLOOKUP(Tabla1[[#This Row],[Grupo de compras]],'Grupo compras'!$A$1:$B$115,2,FALSE)</f>
        <v>CO Mktg Mall</v>
      </c>
      <c r="F3081" t="s">
        <v>65</v>
      </c>
      <c r="G3081" t="str">
        <f>LEFT(Tabla1[[#This Row],[Solicitud de pedido]],2)</f>
        <v>12</v>
      </c>
      <c r="H3081" t="s">
        <v>8179</v>
      </c>
      <c r="I3081" t="s">
        <v>105</v>
      </c>
      <c r="J3081" t="s">
        <v>8180</v>
      </c>
      <c r="K3081" t="s">
        <v>8189</v>
      </c>
      <c r="L3081" s="1">
        <v>46076</v>
      </c>
      <c r="M3081" t="s">
        <v>66</v>
      </c>
      <c r="N3081" t="s">
        <v>1</v>
      </c>
      <c r="O3081" t="s">
        <v>67</v>
      </c>
      <c r="P3081" t="s">
        <v>3234</v>
      </c>
      <c r="Q3081" t="s">
        <v>3235</v>
      </c>
      <c r="R3081" s="2">
        <v>1410000</v>
      </c>
      <c r="S3081" s="37">
        <f>Tabla1[[#This Row],[Valor total]]/'T.C.'!$B$5</f>
        <v>383.3605220228385</v>
      </c>
      <c r="T3081" t="s">
        <v>18</v>
      </c>
      <c r="U3081" t="s">
        <v>3</v>
      </c>
    </row>
    <row r="3082" spans="1:21" x14ac:dyDescent="0.25">
      <c r="A3082" t="s">
        <v>64</v>
      </c>
      <c r="B3082" t="str">
        <f>LEFT(Tabla1[[#This Row],[Organización compras]],2)</f>
        <v>CO</v>
      </c>
      <c r="C3082" t="s">
        <v>338</v>
      </c>
      <c r="D3082">
        <v>704</v>
      </c>
      <c r="E3082" t="str">
        <f>VLOOKUP(Tabla1[[#This Row],[Grupo de compras]],'Grupo compras'!$A$1:$B$115,2,FALSE)</f>
        <v>CO Mktg Mall</v>
      </c>
      <c r="F3082" t="s">
        <v>65</v>
      </c>
      <c r="G3082" t="str">
        <f>LEFT(Tabla1[[#This Row],[Solicitud de pedido]],2)</f>
        <v>12</v>
      </c>
      <c r="H3082" t="s">
        <v>8179</v>
      </c>
      <c r="I3082" t="s">
        <v>106</v>
      </c>
      <c r="J3082" t="s">
        <v>8180</v>
      </c>
      <c r="K3082" t="s">
        <v>8190</v>
      </c>
      <c r="L3082" s="1">
        <v>46076</v>
      </c>
      <c r="M3082" t="s">
        <v>66</v>
      </c>
      <c r="N3082" t="s">
        <v>1</v>
      </c>
      <c r="O3082" t="s">
        <v>67</v>
      </c>
      <c r="P3082" t="s">
        <v>3234</v>
      </c>
      <c r="Q3082" t="s">
        <v>3235</v>
      </c>
      <c r="R3082" s="2">
        <v>1410000</v>
      </c>
      <c r="S3082" s="37">
        <f>Tabla1[[#This Row],[Valor total]]/'T.C.'!$B$5</f>
        <v>383.3605220228385</v>
      </c>
      <c r="T3082" t="s">
        <v>18</v>
      </c>
      <c r="U3082" t="s">
        <v>3</v>
      </c>
    </row>
    <row r="3083" spans="1:21" x14ac:dyDescent="0.25">
      <c r="A3083" t="s">
        <v>75</v>
      </c>
      <c r="B3083" t="str">
        <f>LEFT(Tabla1[[#This Row],[Organización compras]],2)</f>
        <v>CO</v>
      </c>
      <c r="C3083" t="s">
        <v>338</v>
      </c>
      <c r="D3083">
        <v>704</v>
      </c>
      <c r="E3083" t="str">
        <f>VLOOKUP(Tabla1[[#This Row],[Grupo de compras]],'Grupo compras'!$A$1:$B$115,2,FALSE)</f>
        <v>CO Mktg Mall</v>
      </c>
      <c r="F3083" t="s">
        <v>745</v>
      </c>
      <c r="G3083" t="str">
        <f>LEFT(Tabla1[[#This Row],[Solicitud de pedido]],2)</f>
        <v>12</v>
      </c>
      <c r="H3083" t="s">
        <v>8191</v>
      </c>
      <c r="I3083" t="s">
        <v>89</v>
      </c>
      <c r="J3083" t="s">
        <v>8192</v>
      </c>
      <c r="K3083" t="s">
        <v>8193</v>
      </c>
      <c r="L3083" s="1">
        <v>46084</v>
      </c>
      <c r="M3083" t="s">
        <v>745</v>
      </c>
      <c r="N3083" t="s">
        <v>1</v>
      </c>
      <c r="O3083" t="s">
        <v>0</v>
      </c>
      <c r="P3083" t="s">
        <v>3234</v>
      </c>
      <c r="Q3083" t="s">
        <v>3235</v>
      </c>
      <c r="R3083" s="2">
        <v>1410000</v>
      </c>
      <c r="S3083" s="37">
        <f>Tabla1[[#This Row],[Valor total]]/'T.C.'!$B$5</f>
        <v>383.3605220228385</v>
      </c>
      <c r="T3083" t="s">
        <v>18</v>
      </c>
      <c r="U3083" t="s">
        <v>3</v>
      </c>
    </row>
    <row r="3084" spans="1:21" x14ac:dyDescent="0.25">
      <c r="A3084" t="s">
        <v>75</v>
      </c>
      <c r="B3084" t="str">
        <f>LEFT(Tabla1[[#This Row],[Organización compras]],2)</f>
        <v>CO</v>
      </c>
      <c r="C3084" t="s">
        <v>338</v>
      </c>
      <c r="D3084">
        <v>704</v>
      </c>
      <c r="E3084" t="str">
        <f>VLOOKUP(Tabla1[[#This Row],[Grupo de compras]],'Grupo compras'!$A$1:$B$115,2,FALSE)</f>
        <v>CO Mktg Mall</v>
      </c>
      <c r="F3084" t="s">
        <v>745</v>
      </c>
      <c r="G3084" t="str">
        <f>LEFT(Tabla1[[#This Row],[Solicitud de pedido]],2)</f>
        <v>12</v>
      </c>
      <c r="H3084" t="s">
        <v>8191</v>
      </c>
      <c r="I3084" t="s">
        <v>99</v>
      </c>
      <c r="J3084" t="s">
        <v>8192</v>
      </c>
      <c r="K3084" t="s">
        <v>8194</v>
      </c>
      <c r="L3084" s="1">
        <v>46084</v>
      </c>
      <c r="M3084" t="s">
        <v>745</v>
      </c>
      <c r="N3084" t="s">
        <v>1</v>
      </c>
      <c r="O3084" t="s">
        <v>0</v>
      </c>
      <c r="P3084" t="s">
        <v>3234</v>
      </c>
      <c r="Q3084" t="s">
        <v>3235</v>
      </c>
      <c r="R3084" s="2">
        <v>1410000</v>
      </c>
      <c r="S3084" s="37">
        <f>Tabla1[[#This Row],[Valor total]]/'T.C.'!$B$5</f>
        <v>383.3605220228385</v>
      </c>
      <c r="T3084" t="s">
        <v>18</v>
      </c>
      <c r="U3084" t="s">
        <v>3</v>
      </c>
    </row>
    <row r="3085" spans="1:21" x14ac:dyDescent="0.25">
      <c r="A3085" t="s">
        <v>75</v>
      </c>
      <c r="B3085" t="str">
        <f>LEFT(Tabla1[[#This Row],[Organización compras]],2)</f>
        <v>CO</v>
      </c>
      <c r="C3085" t="s">
        <v>338</v>
      </c>
      <c r="D3085">
        <v>704</v>
      </c>
      <c r="E3085" t="str">
        <f>VLOOKUP(Tabla1[[#This Row],[Grupo de compras]],'Grupo compras'!$A$1:$B$115,2,FALSE)</f>
        <v>CO Mktg Mall</v>
      </c>
      <c r="F3085" t="s">
        <v>745</v>
      </c>
      <c r="G3085" t="str">
        <f>LEFT(Tabla1[[#This Row],[Solicitud de pedido]],2)</f>
        <v>12</v>
      </c>
      <c r="H3085" t="s">
        <v>8191</v>
      </c>
      <c r="I3085" t="s">
        <v>100</v>
      </c>
      <c r="J3085" t="s">
        <v>8192</v>
      </c>
      <c r="K3085" t="s">
        <v>8195</v>
      </c>
      <c r="L3085" s="1">
        <v>46084</v>
      </c>
      <c r="M3085" t="s">
        <v>745</v>
      </c>
      <c r="N3085" t="s">
        <v>1</v>
      </c>
      <c r="O3085" t="s">
        <v>0</v>
      </c>
      <c r="P3085" t="s">
        <v>3234</v>
      </c>
      <c r="Q3085" t="s">
        <v>3235</v>
      </c>
      <c r="R3085" s="2">
        <v>1410000</v>
      </c>
      <c r="S3085" s="37">
        <f>Tabla1[[#This Row],[Valor total]]/'T.C.'!$B$5</f>
        <v>383.3605220228385</v>
      </c>
      <c r="T3085" t="s">
        <v>18</v>
      </c>
      <c r="U3085" t="s">
        <v>3</v>
      </c>
    </row>
    <row r="3086" spans="1:21" x14ac:dyDescent="0.25">
      <c r="A3086" t="s">
        <v>75</v>
      </c>
      <c r="B3086" t="str">
        <f>LEFT(Tabla1[[#This Row],[Organización compras]],2)</f>
        <v>CO</v>
      </c>
      <c r="C3086" t="s">
        <v>338</v>
      </c>
      <c r="D3086">
        <v>704</v>
      </c>
      <c r="E3086" t="str">
        <f>VLOOKUP(Tabla1[[#This Row],[Grupo de compras]],'Grupo compras'!$A$1:$B$115,2,FALSE)</f>
        <v>CO Mktg Mall</v>
      </c>
      <c r="F3086" t="s">
        <v>745</v>
      </c>
      <c r="G3086" t="str">
        <f>LEFT(Tabla1[[#This Row],[Solicitud de pedido]],2)</f>
        <v>12</v>
      </c>
      <c r="H3086" t="s">
        <v>8191</v>
      </c>
      <c r="I3086" t="s">
        <v>101</v>
      </c>
      <c r="J3086" t="s">
        <v>8192</v>
      </c>
      <c r="K3086" t="s">
        <v>8196</v>
      </c>
      <c r="L3086" s="1">
        <v>46084</v>
      </c>
      <c r="M3086" t="s">
        <v>745</v>
      </c>
      <c r="N3086" t="s">
        <v>1</v>
      </c>
      <c r="O3086" t="s">
        <v>0</v>
      </c>
      <c r="P3086" t="s">
        <v>3234</v>
      </c>
      <c r="Q3086" t="s">
        <v>3235</v>
      </c>
      <c r="R3086" s="2">
        <v>1410000</v>
      </c>
      <c r="S3086" s="37">
        <f>Tabla1[[#This Row],[Valor total]]/'T.C.'!$B$5</f>
        <v>383.3605220228385</v>
      </c>
      <c r="T3086" t="s">
        <v>18</v>
      </c>
      <c r="U3086" t="s">
        <v>3</v>
      </c>
    </row>
    <row r="3087" spans="1:21" x14ac:dyDescent="0.25">
      <c r="A3087" t="s">
        <v>75</v>
      </c>
      <c r="B3087" t="str">
        <f>LEFT(Tabla1[[#This Row],[Organización compras]],2)</f>
        <v>CO</v>
      </c>
      <c r="C3087" t="s">
        <v>338</v>
      </c>
      <c r="D3087">
        <v>704</v>
      </c>
      <c r="E3087" t="str">
        <f>VLOOKUP(Tabla1[[#This Row],[Grupo de compras]],'Grupo compras'!$A$1:$B$115,2,FALSE)</f>
        <v>CO Mktg Mall</v>
      </c>
      <c r="F3087" t="s">
        <v>745</v>
      </c>
      <c r="G3087" t="str">
        <f>LEFT(Tabla1[[#This Row],[Solicitud de pedido]],2)</f>
        <v>12</v>
      </c>
      <c r="H3087" t="s">
        <v>8191</v>
      </c>
      <c r="I3087" t="s">
        <v>102</v>
      </c>
      <c r="J3087" t="s">
        <v>8192</v>
      </c>
      <c r="K3087" t="s">
        <v>8197</v>
      </c>
      <c r="L3087" s="1">
        <v>46084</v>
      </c>
      <c r="M3087" t="s">
        <v>745</v>
      </c>
      <c r="N3087" t="s">
        <v>1</v>
      </c>
      <c r="O3087" t="s">
        <v>0</v>
      </c>
      <c r="P3087" t="s">
        <v>3234</v>
      </c>
      <c r="Q3087" t="s">
        <v>3235</v>
      </c>
      <c r="R3087" s="2">
        <v>1410000</v>
      </c>
      <c r="S3087" s="37">
        <f>Tabla1[[#This Row],[Valor total]]/'T.C.'!$B$5</f>
        <v>383.3605220228385</v>
      </c>
      <c r="T3087" t="s">
        <v>18</v>
      </c>
      <c r="U3087" t="s">
        <v>3</v>
      </c>
    </row>
    <row r="3088" spans="1:21" x14ac:dyDescent="0.25">
      <c r="A3088" t="s">
        <v>75</v>
      </c>
      <c r="B3088" t="str">
        <f>LEFT(Tabla1[[#This Row],[Organización compras]],2)</f>
        <v>CO</v>
      </c>
      <c r="C3088" t="s">
        <v>338</v>
      </c>
      <c r="D3088">
        <v>704</v>
      </c>
      <c r="E3088" t="str">
        <f>VLOOKUP(Tabla1[[#This Row],[Grupo de compras]],'Grupo compras'!$A$1:$B$115,2,FALSE)</f>
        <v>CO Mktg Mall</v>
      </c>
      <c r="F3088" t="s">
        <v>745</v>
      </c>
      <c r="G3088" t="str">
        <f>LEFT(Tabla1[[#This Row],[Solicitud de pedido]],2)</f>
        <v>12</v>
      </c>
      <c r="H3088" t="s">
        <v>8191</v>
      </c>
      <c r="I3088" t="s">
        <v>103</v>
      </c>
      <c r="J3088" t="s">
        <v>8192</v>
      </c>
      <c r="K3088" t="s">
        <v>8198</v>
      </c>
      <c r="L3088" s="1">
        <v>46084</v>
      </c>
      <c r="M3088" t="s">
        <v>745</v>
      </c>
      <c r="N3088" t="s">
        <v>1</v>
      </c>
      <c r="O3088" t="s">
        <v>0</v>
      </c>
      <c r="P3088" t="s">
        <v>3234</v>
      </c>
      <c r="Q3088" t="s">
        <v>3235</v>
      </c>
      <c r="R3088" s="2">
        <v>1410000</v>
      </c>
      <c r="S3088" s="37">
        <f>Tabla1[[#This Row],[Valor total]]/'T.C.'!$B$5</f>
        <v>383.3605220228385</v>
      </c>
      <c r="T3088" t="s">
        <v>18</v>
      </c>
      <c r="U3088" t="s">
        <v>3</v>
      </c>
    </row>
    <row r="3089" spans="1:21" x14ac:dyDescent="0.25">
      <c r="A3089" t="s">
        <v>75</v>
      </c>
      <c r="B3089" t="str">
        <f>LEFT(Tabla1[[#This Row],[Organización compras]],2)</f>
        <v>CO</v>
      </c>
      <c r="C3089" t="s">
        <v>338</v>
      </c>
      <c r="D3089">
        <v>704</v>
      </c>
      <c r="E3089" t="str">
        <f>VLOOKUP(Tabla1[[#This Row],[Grupo de compras]],'Grupo compras'!$A$1:$B$115,2,FALSE)</f>
        <v>CO Mktg Mall</v>
      </c>
      <c r="F3089" t="s">
        <v>745</v>
      </c>
      <c r="G3089" t="str">
        <f>LEFT(Tabla1[[#This Row],[Solicitud de pedido]],2)</f>
        <v>12</v>
      </c>
      <c r="H3089" t="s">
        <v>8191</v>
      </c>
      <c r="I3089" t="s">
        <v>104</v>
      </c>
      <c r="J3089" t="s">
        <v>8192</v>
      </c>
      <c r="K3089" t="s">
        <v>8199</v>
      </c>
      <c r="L3089" s="1">
        <v>46084</v>
      </c>
      <c r="M3089" t="s">
        <v>745</v>
      </c>
      <c r="N3089" t="s">
        <v>1</v>
      </c>
      <c r="O3089" t="s">
        <v>0</v>
      </c>
      <c r="P3089" t="s">
        <v>3234</v>
      </c>
      <c r="Q3089" t="s">
        <v>3235</v>
      </c>
      <c r="R3089" s="2">
        <v>1410000</v>
      </c>
      <c r="S3089" s="37">
        <f>Tabla1[[#This Row],[Valor total]]/'T.C.'!$B$5</f>
        <v>383.3605220228385</v>
      </c>
      <c r="T3089" t="s">
        <v>18</v>
      </c>
      <c r="U3089" t="s">
        <v>3</v>
      </c>
    </row>
    <row r="3090" spans="1:21" x14ac:dyDescent="0.25">
      <c r="A3090" t="s">
        <v>75</v>
      </c>
      <c r="B3090" t="str">
        <f>LEFT(Tabla1[[#This Row],[Organización compras]],2)</f>
        <v>CO</v>
      </c>
      <c r="C3090" t="s">
        <v>338</v>
      </c>
      <c r="D3090">
        <v>704</v>
      </c>
      <c r="E3090" t="str">
        <f>VLOOKUP(Tabla1[[#This Row],[Grupo de compras]],'Grupo compras'!$A$1:$B$115,2,FALSE)</f>
        <v>CO Mktg Mall</v>
      </c>
      <c r="F3090" t="s">
        <v>745</v>
      </c>
      <c r="G3090" t="str">
        <f>LEFT(Tabla1[[#This Row],[Solicitud de pedido]],2)</f>
        <v>12</v>
      </c>
      <c r="H3090" t="s">
        <v>8191</v>
      </c>
      <c r="I3090" t="s">
        <v>105</v>
      </c>
      <c r="J3090" t="s">
        <v>8192</v>
      </c>
      <c r="K3090" t="s">
        <v>8200</v>
      </c>
      <c r="L3090" s="1">
        <v>46084</v>
      </c>
      <c r="M3090" t="s">
        <v>745</v>
      </c>
      <c r="N3090" t="s">
        <v>1</v>
      </c>
      <c r="O3090" t="s">
        <v>0</v>
      </c>
      <c r="P3090" t="s">
        <v>3234</v>
      </c>
      <c r="Q3090" t="s">
        <v>3235</v>
      </c>
      <c r="R3090" s="2">
        <v>1410000</v>
      </c>
      <c r="S3090" s="37">
        <f>Tabla1[[#This Row],[Valor total]]/'T.C.'!$B$5</f>
        <v>383.3605220228385</v>
      </c>
      <c r="T3090" t="s">
        <v>18</v>
      </c>
      <c r="U3090" t="s">
        <v>3</v>
      </c>
    </row>
    <row r="3091" spans="1:21" x14ac:dyDescent="0.25">
      <c r="A3091" t="s">
        <v>75</v>
      </c>
      <c r="B3091" t="str">
        <f>LEFT(Tabla1[[#This Row],[Organización compras]],2)</f>
        <v>CO</v>
      </c>
      <c r="C3091" t="s">
        <v>338</v>
      </c>
      <c r="D3091">
        <v>704</v>
      </c>
      <c r="E3091" t="str">
        <f>VLOOKUP(Tabla1[[#This Row],[Grupo de compras]],'Grupo compras'!$A$1:$B$115,2,FALSE)</f>
        <v>CO Mktg Mall</v>
      </c>
      <c r="F3091" t="s">
        <v>745</v>
      </c>
      <c r="G3091" t="str">
        <f>LEFT(Tabla1[[#This Row],[Solicitud de pedido]],2)</f>
        <v>12</v>
      </c>
      <c r="H3091" t="s">
        <v>8191</v>
      </c>
      <c r="I3091" t="s">
        <v>106</v>
      </c>
      <c r="J3091" t="s">
        <v>8192</v>
      </c>
      <c r="K3091" t="s">
        <v>8201</v>
      </c>
      <c r="L3091" s="1">
        <v>46084</v>
      </c>
      <c r="M3091" t="s">
        <v>745</v>
      </c>
      <c r="N3091" t="s">
        <v>1</v>
      </c>
      <c r="O3091" t="s">
        <v>0</v>
      </c>
      <c r="P3091" t="s">
        <v>3234</v>
      </c>
      <c r="Q3091" t="s">
        <v>3235</v>
      </c>
      <c r="R3091" s="2">
        <v>1410000</v>
      </c>
      <c r="S3091" s="37">
        <f>Tabla1[[#This Row],[Valor total]]/'T.C.'!$B$5</f>
        <v>383.3605220228385</v>
      </c>
      <c r="T3091" t="s">
        <v>18</v>
      </c>
      <c r="U3091" t="s">
        <v>3</v>
      </c>
    </row>
    <row r="3092" spans="1:21" x14ac:dyDescent="0.25">
      <c r="A3092" t="s">
        <v>75</v>
      </c>
      <c r="B3092" t="str">
        <f>LEFT(Tabla1[[#This Row],[Organización compras]],2)</f>
        <v>CO</v>
      </c>
      <c r="C3092" t="s">
        <v>338</v>
      </c>
      <c r="D3092">
        <v>704</v>
      </c>
      <c r="E3092" t="str">
        <f>VLOOKUP(Tabla1[[#This Row],[Grupo de compras]],'Grupo compras'!$A$1:$B$115,2,FALSE)</f>
        <v>CO Mktg Mall</v>
      </c>
      <c r="F3092" t="s">
        <v>745</v>
      </c>
      <c r="G3092" t="str">
        <f>LEFT(Tabla1[[#This Row],[Solicitud de pedido]],2)</f>
        <v>12</v>
      </c>
      <c r="H3092" t="s">
        <v>8191</v>
      </c>
      <c r="I3092" t="s">
        <v>107</v>
      </c>
      <c r="J3092" t="s">
        <v>8192</v>
      </c>
      <c r="K3092" t="s">
        <v>8202</v>
      </c>
      <c r="L3092" s="1">
        <v>46084</v>
      </c>
      <c r="M3092" t="s">
        <v>745</v>
      </c>
      <c r="N3092" t="s">
        <v>1</v>
      </c>
      <c r="O3092" t="s">
        <v>0</v>
      </c>
      <c r="P3092" t="s">
        <v>3234</v>
      </c>
      <c r="Q3092" t="s">
        <v>3235</v>
      </c>
      <c r="R3092" s="2">
        <v>1410000</v>
      </c>
      <c r="S3092" s="37">
        <f>Tabla1[[#This Row],[Valor total]]/'T.C.'!$B$5</f>
        <v>383.3605220228385</v>
      </c>
      <c r="T3092" t="s">
        <v>18</v>
      </c>
      <c r="U3092" t="s">
        <v>3</v>
      </c>
    </row>
    <row r="3093" spans="1:21" x14ac:dyDescent="0.25">
      <c r="A3093" t="s">
        <v>75</v>
      </c>
      <c r="B3093" t="str">
        <f>LEFT(Tabla1[[#This Row],[Organización compras]],2)</f>
        <v>CO</v>
      </c>
      <c r="C3093" t="s">
        <v>338</v>
      </c>
      <c r="D3093">
        <v>704</v>
      </c>
      <c r="E3093" t="str">
        <f>VLOOKUP(Tabla1[[#This Row],[Grupo de compras]],'Grupo compras'!$A$1:$B$115,2,FALSE)</f>
        <v>CO Mktg Mall</v>
      </c>
      <c r="F3093" t="s">
        <v>745</v>
      </c>
      <c r="G3093" t="str">
        <f>LEFT(Tabla1[[#This Row],[Solicitud de pedido]],2)</f>
        <v>12</v>
      </c>
      <c r="H3093" t="s">
        <v>8203</v>
      </c>
      <c r="I3093" t="s">
        <v>88</v>
      </c>
      <c r="J3093" t="s">
        <v>8204</v>
      </c>
      <c r="K3093" t="s">
        <v>8205</v>
      </c>
      <c r="L3093" s="1">
        <v>46041</v>
      </c>
      <c r="M3093" t="s">
        <v>745</v>
      </c>
      <c r="N3093" t="s">
        <v>1</v>
      </c>
      <c r="O3093" t="s">
        <v>0</v>
      </c>
      <c r="P3093" t="s">
        <v>8206</v>
      </c>
      <c r="Q3093" t="s">
        <v>8207</v>
      </c>
      <c r="R3093" s="2">
        <v>1409954</v>
      </c>
      <c r="S3093" s="37">
        <f>Tabla1[[#This Row],[Valor total]]/'T.C.'!$B$5</f>
        <v>383.34801522566613</v>
      </c>
      <c r="T3093" t="s">
        <v>18</v>
      </c>
      <c r="U3093" t="s">
        <v>3</v>
      </c>
    </row>
    <row r="3094" spans="1:21" x14ac:dyDescent="0.25">
      <c r="A3094" t="s">
        <v>75</v>
      </c>
      <c r="B3094" t="str">
        <f>LEFT(Tabla1[[#This Row],[Organización compras]],2)</f>
        <v>CO</v>
      </c>
      <c r="C3094" t="s">
        <v>338</v>
      </c>
      <c r="D3094">
        <v>704</v>
      </c>
      <c r="E3094" t="str">
        <f>VLOOKUP(Tabla1[[#This Row],[Grupo de compras]],'Grupo compras'!$A$1:$B$115,2,FALSE)</f>
        <v>CO Mktg Mall</v>
      </c>
      <c r="F3094" t="s">
        <v>745</v>
      </c>
      <c r="G3094" t="str">
        <f>LEFT(Tabla1[[#This Row],[Solicitud de pedido]],2)</f>
        <v>12</v>
      </c>
      <c r="H3094" t="s">
        <v>8203</v>
      </c>
      <c r="I3094" t="s">
        <v>89</v>
      </c>
      <c r="J3094" t="s">
        <v>8204</v>
      </c>
      <c r="K3094" t="s">
        <v>8208</v>
      </c>
      <c r="L3094" s="1">
        <v>46041</v>
      </c>
      <c r="M3094" t="s">
        <v>745</v>
      </c>
      <c r="N3094" t="s">
        <v>1</v>
      </c>
      <c r="O3094" t="s">
        <v>0</v>
      </c>
      <c r="P3094" t="s">
        <v>8206</v>
      </c>
      <c r="Q3094" t="s">
        <v>8207</v>
      </c>
      <c r="R3094" s="2">
        <v>1409954</v>
      </c>
      <c r="S3094" s="37">
        <f>Tabla1[[#This Row],[Valor total]]/'T.C.'!$B$5</f>
        <v>383.34801522566613</v>
      </c>
      <c r="T3094" t="s">
        <v>18</v>
      </c>
      <c r="U3094" t="s">
        <v>3</v>
      </c>
    </row>
    <row r="3095" spans="1:21" x14ac:dyDescent="0.25">
      <c r="A3095" t="s">
        <v>75</v>
      </c>
      <c r="B3095" t="str">
        <f>LEFT(Tabla1[[#This Row],[Organización compras]],2)</f>
        <v>CO</v>
      </c>
      <c r="C3095" t="s">
        <v>338</v>
      </c>
      <c r="D3095">
        <v>704</v>
      </c>
      <c r="E3095" t="str">
        <f>VLOOKUP(Tabla1[[#This Row],[Grupo de compras]],'Grupo compras'!$A$1:$B$115,2,FALSE)</f>
        <v>CO Mktg Mall</v>
      </c>
      <c r="F3095" t="s">
        <v>745</v>
      </c>
      <c r="G3095" t="str">
        <f>LEFT(Tabla1[[#This Row],[Solicitud de pedido]],2)</f>
        <v>12</v>
      </c>
      <c r="H3095" t="s">
        <v>8203</v>
      </c>
      <c r="I3095" t="s">
        <v>99</v>
      </c>
      <c r="J3095" t="s">
        <v>8204</v>
      </c>
      <c r="K3095" t="s">
        <v>8209</v>
      </c>
      <c r="L3095" s="1">
        <v>46041</v>
      </c>
      <c r="M3095" t="s">
        <v>745</v>
      </c>
      <c r="N3095" t="s">
        <v>1</v>
      </c>
      <c r="O3095" t="s">
        <v>0</v>
      </c>
      <c r="P3095" t="s">
        <v>8206</v>
      </c>
      <c r="Q3095" t="s">
        <v>8207</v>
      </c>
      <c r="R3095" s="2">
        <v>1409954</v>
      </c>
      <c r="S3095" s="37">
        <f>Tabla1[[#This Row],[Valor total]]/'T.C.'!$B$5</f>
        <v>383.34801522566613</v>
      </c>
      <c r="T3095" t="s">
        <v>18</v>
      </c>
      <c r="U3095" t="s">
        <v>3</v>
      </c>
    </row>
    <row r="3096" spans="1:21" x14ac:dyDescent="0.25">
      <c r="A3096" t="s">
        <v>75</v>
      </c>
      <c r="B3096" t="str">
        <f>LEFT(Tabla1[[#This Row],[Organización compras]],2)</f>
        <v>CO</v>
      </c>
      <c r="C3096" t="s">
        <v>338</v>
      </c>
      <c r="D3096">
        <v>704</v>
      </c>
      <c r="E3096" t="str">
        <f>VLOOKUP(Tabla1[[#This Row],[Grupo de compras]],'Grupo compras'!$A$1:$B$115,2,FALSE)</f>
        <v>CO Mktg Mall</v>
      </c>
      <c r="F3096" t="s">
        <v>745</v>
      </c>
      <c r="G3096" t="str">
        <f>LEFT(Tabla1[[#This Row],[Solicitud de pedido]],2)</f>
        <v>12</v>
      </c>
      <c r="H3096" t="s">
        <v>8203</v>
      </c>
      <c r="I3096" t="s">
        <v>100</v>
      </c>
      <c r="J3096" t="s">
        <v>8204</v>
      </c>
      <c r="K3096" t="s">
        <v>8210</v>
      </c>
      <c r="L3096" s="1">
        <v>46041</v>
      </c>
      <c r="M3096" t="s">
        <v>745</v>
      </c>
      <c r="N3096" t="s">
        <v>1</v>
      </c>
      <c r="O3096" t="s">
        <v>0</v>
      </c>
      <c r="P3096" t="s">
        <v>8206</v>
      </c>
      <c r="Q3096" t="s">
        <v>8207</v>
      </c>
      <c r="R3096" s="2">
        <v>1409954</v>
      </c>
      <c r="S3096" s="37">
        <f>Tabla1[[#This Row],[Valor total]]/'T.C.'!$B$5</f>
        <v>383.34801522566613</v>
      </c>
      <c r="T3096" t="s">
        <v>18</v>
      </c>
      <c r="U3096" t="s">
        <v>3</v>
      </c>
    </row>
    <row r="3097" spans="1:21" x14ac:dyDescent="0.25">
      <c r="A3097" t="s">
        <v>75</v>
      </c>
      <c r="B3097" t="str">
        <f>LEFT(Tabla1[[#This Row],[Organización compras]],2)</f>
        <v>CO</v>
      </c>
      <c r="C3097" t="s">
        <v>338</v>
      </c>
      <c r="D3097">
        <v>704</v>
      </c>
      <c r="E3097" t="str">
        <f>VLOOKUP(Tabla1[[#This Row],[Grupo de compras]],'Grupo compras'!$A$1:$B$115,2,FALSE)</f>
        <v>CO Mktg Mall</v>
      </c>
      <c r="F3097" t="s">
        <v>745</v>
      </c>
      <c r="G3097" t="str">
        <f>LEFT(Tabla1[[#This Row],[Solicitud de pedido]],2)</f>
        <v>12</v>
      </c>
      <c r="H3097" t="s">
        <v>8203</v>
      </c>
      <c r="I3097" t="s">
        <v>101</v>
      </c>
      <c r="J3097" t="s">
        <v>8204</v>
      </c>
      <c r="K3097" t="s">
        <v>8211</v>
      </c>
      <c r="L3097" s="1">
        <v>46041</v>
      </c>
      <c r="M3097" t="s">
        <v>745</v>
      </c>
      <c r="N3097" t="s">
        <v>1</v>
      </c>
      <c r="O3097" t="s">
        <v>0</v>
      </c>
      <c r="P3097" t="s">
        <v>8206</v>
      </c>
      <c r="Q3097" t="s">
        <v>8207</v>
      </c>
      <c r="R3097" s="2">
        <v>1409954</v>
      </c>
      <c r="S3097" s="37">
        <f>Tabla1[[#This Row],[Valor total]]/'T.C.'!$B$5</f>
        <v>383.34801522566613</v>
      </c>
      <c r="T3097" t="s">
        <v>18</v>
      </c>
      <c r="U3097" t="s">
        <v>3</v>
      </c>
    </row>
    <row r="3098" spans="1:21" x14ac:dyDescent="0.25">
      <c r="A3098" t="s">
        <v>75</v>
      </c>
      <c r="B3098" t="str">
        <f>LEFT(Tabla1[[#This Row],[Organización compras]],2)</f>
        <v>CO</v>
      </c>
      <c r="C3098" t="s">
        <v>338</v>
      </c>
      <c r="D3098">
        <v>704</v>
      </c>
      <c r="E3098" t="str">
        <f>VLOOKUP(Tabla1[[#This Row],[Grupo de compras]],'Grupo compras'!$A$1:$B$115,2,FALSE)</f>
        <v>CO Mktg Mall</v>
      </c>
      <c r="F3098" t="s">
        <v>745</v>
      </c>
      <c r="G3098" t="str">
        <f>LEFT(Tabla1[[#This Row],[Solicitud de pedido]],2)</f>
        <v>12</v>
      </c>
      <c r="H3098" t="s">
        <v>8203</v>
      </c>
      <c r="I3098" t="s">
        <v>102</v>
      </c>
      <c r="J3098" t="s">
        <v>8204</v>
      </c>
      <c r="K3098" t="s">
        <v>8212</v>
      </c>
      <c r="L3098" s="1">
        <v>46041</v>
      </c>
      <c r="M3098" t="s">
        <v>745</v>
      </c>
      <c r="N3098" t="s">
        <v>1</v>
      </c>
      <c r="O3098" t="s">
        <v>0</v>
      </c>
      <c r="P3098" t="s">
        <v>8206</v>
      </c>
      <c r="Q3098" t="s">
        <v>8207</v>
      </c>
      <c r="R3098" s="2">
        <v>1409954</v>
      </c>
      <c r="S3098" s="37">
        <f>Tabla1[[#This Row],[Valor total]]/'T.C.'!$B$5</f>
        <v>383.34801522566613</v>
      </c>
      <c r="T3098" t="s">
        <v>18</v>
      </c>
      <c r="U3098" t="s">
        <v>3</v>
      </c>
    </row>
    <row r="3099" spans="1:21" x14ac:dyDescent="0.25">
      <c r="A3099" t="s">
        <v>75</v>
      </c>
      <c r="B3099" t="str">
        <f>LEFT(Tabla1[[#This Row],[Organización compras]],2)</f>
        <v>CO</v>
      </c>
      <c r="C3099" t="s">
        <v>338</v>
      </c>
      <c r="D3099">
        <v>704</v>
      </c>
      <c r="E3099" t="str">
        <f>VLOOKUP(Tabla1[[#This Row],[Grupo de compras]],'Grupo compras'!$A$1:$B$115,2,FALSE)</f>
        <v>CO Mktg Mall</v>
      </c>
      <c r="F3099" t="s">
        <v>745</v>
      </c>
      <c r="G3099" t="str">
        <f>LEFT(Tabla1[[#This Row],[Solicitud de pedido]],2)</f>
        <v>12</v>
      </c>
      <c r="H3099" t="s">
        <v>8203</v>
      </c>
      <c r="I3099" t="s">
        <v>103</v>
      </c>
      <c r="J3099" t="s">
        <v>8204</v>
      </c>
      <c r="K3099" t="s">
        <v>8213</v>
      </c>
      <c r="L3099" s="1">
        <v>46041</v>
      </c>
      <c r="M3099" t="s">
        <v>745</v>
      </c>
      <c r="N3099" t="s">
        <v>1</v>
      </c>
      <c r="O3099" t="s">
        <v>0</v>
      </c>
      <c r="P3099" t="s">
        <v>8206</v>
      </c>
      <c r="Q3099" t="s">
        <v>8207</v>
      </c>
      <c r="R3099" s="2">
        <v>1409954</v>
      </c>
      <c r="S3099" s="37">
        <f>Tabla1[[#This Row],[Valor total]]/'T.C.'!$B$5</f>
        <v>383.34801522566613</v>
      </c>
      <c r="T3099" t="s">
        <v>18</v>
      </c>
      <c r="U3099" t="s">
        <v>3</v>
      </c>
    </row>
    <row r="3100" spans="1:21" x14ac:dyDescent="0.25">
      <c r="A3100" t="s">
        <v>75</v>
      </c>
      <c r="B3100" t="str">
        <f>LEFT(Tabla1[[#This Row],[Organización compras]],2)</f>
        <v>CO</v>
      </c>
      <c r="C3100" t="s">
        <v>338</v>
      </c>
      <c r="D3100">
        <v>704</v>
      </c>
      <c r="E3100" t="str">
        <f>VLOOKUP(Tabla1[[#This Row],[Grupo de compras]],'Grupo compras'!$A$1:$B$115,2,FALSE)</f>
        <v>CO Mktg Mall</v>
      </c>
      <c r="F3100" t="s">
        <v>745</v>
      </c>
      <c r="G3100" t="str">
        <f>LEFT(Tabla1[[#This Row],[Solicitud de pedido]],2)</f>
        <v>12</v>
      </c>
      <c r="H3100" t="s">
        <v>8203</v>
      </c>
      <c r="I3100" t="s">
        <v>104</v>
      </c>
      <c r="J3100" t="s">
        <v>8204</v>
      </c>
      <c r="K3100" t="s">
        <v>8214</v>
      </c>
      <c r="L3100" s="1">
        <v>46041</v>
      </c>
      <c r="M3100" t="s">
        <v>745</v>
      </c>
      <c r="N3100" t="s">
        <v>1</v>
      </c>
      <c r="O3100" t="s">
        <v>0</v>
      </c>
      <c r="P3100" t="s">
        <v>8206</v>
      </c>
      <c r="Q3100" t="s">
        <v>8207</v>
      </c>
      <c r="R3100" s="2">
        <v>1409954</v>
      </c>
      <c r="S3100" s="37">
        <f>Tabla1[[#This Row],[Valor total]]/'T.C.'!$B$5</f>
        <v>383.34801522566613</v>
      </c>
      <c r="T3100" t="s">
        <v>18</v>
      </c>
      <c r="U3100" t="s">
        <v>3</v>
      </c>
    </row>
    <row r="3101" spans="1:21" x14ac:dyDescent="0.25">
      <c r="A3101" t="s">
        <v>75</v>
      </c>
      <c r="B3101" t="str">
        <f>LEFT(Tabla1[[#This Row],[Organización compras]],2)</f>
        <v>CO</v>
      </c>
      <c r="C3101" t="s">
        <v>338</v>
      </c>
      <c r="D3101">
        <v>704</v>
      </c>
      <c r="E3101" t="str">
        <f>VLOOKUP(Tabla1[[#This Row],[Grupo de compras]],'Grupo compras'!$A$1:$B$115,2,FALSE)</f>
        <v>CO Mktg Mall</v>
      </c>
      <c r="F3101" t="s">
        <v>745</v>
      </c>
      <c r="G3101" t="str">
        <f>LEFT(Tabla1[[#This Row],[Solicitud de pedido]],2)</f>
        <v>12</v>
      </c>
      <c r="H3101" t="s">
        <v>8203</v>
      </c>
      <c r="I3101" t="s">
        <v>105</v>
      </c>
      <c r="J3101" t="s">
        <v>8204</v>
      </c>
      <c r="K3101" t="s">
        <v>8215</v>
      </c>
      <c r="L3101" s="1">
        <v>46041</v>
      </c>
      <c r="M3101" t="s">
        <v>745</v>
      </c>
      <c r="N3101" t="s">
        <v>1</v>
      </c>
      <c r="O3101" t="s">
        <v>0</v>
      </c>
      <c r="P3101" t="s">
        <v>8206</v>
      </c>
      <c r="Q3101" t="s">
        <v>8207</v>
      </c>
      <c r="R3101" s="2">
        <v>1409954</v>
      </c>
      <c r="S3101" s="37">
        <f>Tabla1[[#This Row],[Valor total]]/'T.C.'!$B$5</f>
        <v>383.34801522566613</v>
      </c>
      <c r="T3101" t="s">
        <v>18</v>
      </c>
      <c r="U3101" t="s">
        <v>3</v>
      </c>
    </row>
    <row r="3102" spans="1:21" x14ac:dyDescent="0.25">
      <c r="A3102" t="s">
        <v>75</v>
      </c>
      <c r="B3102" t="str">
        <f>LEFT(Tabla1[[#This Row],[Organización compras]],2)</f>
        <v>CO</v>
      </c>
      <c r="C3102" t="s">
        <v>338</v>
      </c>
      <c r="D3102">
        <v>704</v>
      </c>
      <c r="E3102" t="str">
        <f>VLOOKUP(Tabla1[[#This Row],[Grupo de compras]],'Grupo compras'!$A$1:$B$115,2,FALSE)</f>
        <v>CO Mktg Mall</v>
      </c>
      <c r="F3102" t="s">
        <v>745</v>
      </c>
      <c r="G3102" t="str">
        <f>LEFT(Tabla1[[#This Row],[Solicitud de pedido]],2)</f>
        <v>12</v>
      </c>
      <c r="H3102" t="s">
        <v>8203</v>
      </c>
      <c r="I3102" t="s">
        <v>106</v>
      </c>
      <c r="J3102" t="s">
        <v>8204</v>
      </c>
      <c r="K3102" t="s">
        <v>8216</v>
      </c>
      <c r="L3102" s="1">
        <v>46041</v>
      </c>
      <c r="M3102" t="s">
        <v>745</v>
      </c>
      <c r="N3102" t="s">
        <v>1</v>
      </c>
      <c r="O3102" t="s">
        <v>0</v>
      </c>
      <c r="P3102" t="s">
        <v>8206</v>
      </c>
      <c r="Q3102" t="s">
        <v>8207</v>
      </c>
      <c r="R3102" s="2">
        <v>1409954</v>
      </c>
      <c r="S3102" s="37">
        <f>Tabla1[[#This Row],[Valor total]]/'T.C.'!$B$5</f>
        <v>383.34801522566613</v>
      </c>
      <c r="T3102" t="s">
        <v>18</v>
      </c>
      <c r="U3102" t="s">
        <v>3</v>
      </c>
    </row>
    <row r="3103" spans="1:21" x14ac:dyDescent="0.25">
      <c r="A3103" t="s">
        <v>75</v>
      </c>
      <c r="B3103" t="str">
        <f>LEFT(Tabla1[[#This Row],[Organización compras]],2)</f>
        <v>CO</v>
      </c>
      <c r="C3103" t="s">
        <v>338</v>
      </c>
      <c r="D3103">
        <v>704</v>
      </c>
      <c r="E3103" t="str">
        <f>VLOOKUP(Tabla1[[#This Row],[Grupo de compras]],'Grupo compras'!$A$1:$B$115,2,FALSE)</f>
        <v>CO Mktg Mall</v>
      </c>
      <c r="F3103" t="s">
        <v>745</v>
      </c>
      <c r="G3103" t="str">
        <f>LEFT(Tabla1[[#This Row],[Solicitud de pedido]],2)</f>
        <v>12</v>
      </c>
      <c r="H3103" t="s">
        <v>8203</v>
      </c>
      <c r="I3103" t="s">
        <v>107</v>
      </c>
      <c r="J3103" t="s">
        <v>8204</v>
      </c>
      <c r="K3103" t="s">
        <v>8217</v>
      </c>
      <c r="L3103" s="1">
        <v>46041</v>
      </c>
      <c r="M3103" t="s">
        <v>745</v>
      </c>
      <c r="N3103" t="s">
        <v>1</v>
      </c>
      <c r="O3103" t="s">
        <v>0</v>
      </c>
      <c r="P3103" t="s">
        <v>8206</v>
      </c>
      <c r="Q3103" t="s">
        <v>8207</v>
      </c>
      <c r="R3103" s="2">
        <v>1409954</v>
      </c>
      <c r="S3103" s="37">
        <f>Tabla1[[#This Row],[Valor total]]/'T.C.'!$B$5</f>
        <v>383.34801522566613</v>
      </c>
      <c r="T3103" t="s">
        <v>18</v>
      </c>
      <c r="U3103" t="s">
        <v>3</v>
      </c>
    </row>
    <row r="3104" spans="1:21" x14ac:dyDescent="0.25">
      <c r="A3104" t="s">
        <v>75</v>
      </c>
      <c r="B3104" t="str">
        <f>LEFT(Tabla1[[#This Row],[Organización compras]],2)</f>
        <v>CO</v>
      </c>
      <c r="C3104" t="s">
        <v>338</v>
      </c>
      <c r="D3104">
        <v>704</v>
      </c>
      <c r="E3104" t="str">
        <f>VLOOKUP(Tabla1[[#This Row],[Grupo de compras]],'Grupo compras'!$A$1:$B$115,2,FALSE)</f>
        <v>CO Mktg Mall</v>
      </c>
      <c r="F3104" t="s">
        <v>745</v>
      </c>
      <c r="G3104" t="str">
        <f>LEFT(Tabla1[[#This Row],[Solicitud de pedido]],2)</f>
        <v>12</v>
      </c>
      <c r="H3104" t="s">
        <v>8203</v>
      </c>
      <c r="I3104" t="s">
        <v>1502</v>
      </c>
      <c r="J3104" t="s">
        <v>8204</v>
      </c>
      <c r="K3104" t="s">
        <v>8218</v>
      </c>
      <c r="L3104" s="1">
        <v>46041</v>
      </c>
      <c r="M3104" t="s">
        <v>745</v>
      </c>
      <c r="N3104" t="s">
        <v>1</v>
      </c>
      <c r="O3104" t="s">
        <v>0</v>
      </c>
      <c r="P3104" t="s">
        <v>8206</v>
      </c>
      <c r="Q3104" t="s">
        <v>8207</v>
      </c>
      <c r="R3104" s="2">
        <v>1409954</v>
      </c>
      <c r="S3104" s="37">
        <f>Tabla1[[#This Row],[Valor total]]/'T.C.'!$B$5</f>
        <v>383.34801522566613</v>
      </c>
      <c r="T3104" t="s">
        <v>18</v>
      </c>
      <c r="U3104" t="s">
        <v>3</v>
      </c>
    </row>
    <row r="3105" spans="1:21" x14ac:dyDescent="0.25">
      <c r="A3105" t="s">
        <v>751</v>
      </c>
      <c r="B3105" t="str">
        <f>LEFT(Tabla1[[#This Row],[Organización compras]],2)</f>
        <v>PE</v>
      </c>
      <c r="C3105" t="s">
        <v>340</v>
      </c>
      <c r="D3105">
        <v>805</v>
      </c>
      <c r="E3105" t="str">
        <f>VLOOKUP(Tabla1[[#This Row],[Grupo de compras]],'Grupo compras'!$A$1:$B$115,2,FALSE)</f>
        <v>PE Gcia InfrayDes</v>
      </c>
      <c r="F3105" t="s">
        <v>5563</v>
      </c>
      <c r="G3105" t="str">
        <f>LEFT(Tabla1[[#This Row],[Solicitud de pedido]],2)</f>
        <v>12</v>
      </c>
      <c r="H3105" t="s">
        <v>8219</v>
      </c>
      <c r="I3105" t="s">
        <v>88</v>
      </c>
      <c r="J3105" t="s">
        <v>8220</v>
      </c>
      <c r="K3105" t="s">
        <v>8221</v>
      </c>
      <c r="L3105" s="1">
        <v>46070</v>
      </c>
      <c r="M3105" t="s">
        <v>400</v>
      </c>
      <c r="N3105" t="s">
        <v>1</v>
      </c>
      <c r="O3105" t="s">
        <v>5</v>
      </c>
      <c r="P3105" t="s">
        <v>8222</v>
      </c>
      <c r="Q3105" t="s">
        <v>8223</v>
      </c>
      <c r="R3105" s="2">
        <v>1320</v>
      </c>
      <c r="S3105" s="37">
        <f>Tabla1[[#This Row],[Valor total]]/'T.C.'!$B$2</f>
        <v>382.60869565217388</v>
      </c>
      <c r="T3105" t="s">
        <v>2</v>
      </c>
      <c r="U3105" t="s">
        <v>3</v>
      </c>
    </row>
    <row r="3106" spans="1:21" x14ac:dyDescent="0.25">
      <c r="A3106" t="s">
        <v>12</v>
      </c>
      <c r="B3106" t="str">
        <f>LEFT(Tabla1[[#This Row],[Organización compras]],2)</f>
        <v>PE</v>
      </c>
      <c r="C3106" t="s">
        <v>340</v>
      </c>
      <c r="D3106">
        <v>804</v>
      </c>
      <c r="E3106" t="str">
        <f>VLOOKUP(Tabla1[[#This Row],[Grupo de compras]],'Grupo compras'!$A$1:$B$115,2,FALSE)</f>
        <v>PE Marketing Mall</v>
      </c>
      <c r="F3106" t="s">
        <v>1158</v>
      </c>
      <c r="G3106" t="str">
        <f>LEFT(Tabla1[[#This Row],[Solicitud de pedido]],2)</f>
        <v>12</v>
      </c>
      <c r="H3106" t="s">
        <v>8224</v>
      </c>
      <c r="I3106" t="s">
        <v>88</v>
      </c>
      <c r="J3106" t="s">
        <v>8225</v>
      </c>
      <c r="K3106" t="s">
        <v>8226</v>
      </c>
      <c r="L3106" s="1">
        <v>46079</v>
      </c>
      <c r="M3106" t="s">
        <v>1158</v>
      </c>
      <c r="N3106" t="s">
        <v>1</v>
      </c>
      <c r="O3106" t="s">
        <v>0</v>
      </c>
      <c r="P3106" t="s">
        <v>2089</v>
      </c>
      <c r="Q3106" t="s">
        <v>2090</v>
      </c>
      <c r="R3106" s="2">
        <v>1320</v>
      </c>
      <c r="S3106" s="37">
        <f>Tabla1[[#This Row],[Valor total]]/'T.C.'!$B$2</f>
        <v>382.60869565217388</v>
      </c>
      <c r="T3106" t="s">
        <v>2</v>
      </c>
      <c r="U3106" t="s">
        <v>3</v>
      </c>
    </row>
    <row r="3107" spans="1:21" x14ac:dyDescent="0.25">
      <c r="A3107" t="s">
        <v>2091</v>
      </c>
      <c r="B3107" t="str">
        <f>LEFT(Tabla1[[#This Row],[Organización compras]],2)</f>
        <v>PE</v>
      </c>
      <c r="C3107" t="s">
        <v>681</v>
      </c>
      <c r="D3107">
        <v>803</v>
      </c>
      <c r="E3107" t="str">
        <f>VLOOKUP(Tabla1[[#This Row],[Grupo de compras]],'Grupo compras'!$A$1:$B$115,2,FALSE)</f>
        <v>PE Ops Out/Strips</v>
      </c>
      <c r="F3107" t="s">
        <v>2857</v>
      </c>
      <c r="G3107" t="str">
        <f>LEFT(Tabla1[[#This Row],[Solicitud de pedido]],2)</f>
        <v>12</v>
      </c>
      <c r="H3107" t="s">
        <v>8227</v>
      </c>
      <c r="I3107" t="s">
        <v>88</v>
      </c>
      <c r="J3107" t="s">
        <v>8228</v>
      </c>
      <c r="K3107" t="s">
        <v>4835</v>
      </c>
      <c r="L3107" s="1">
        <v>46058</v>
      </c>
      <c r="M3107" t="s">
        <v>2857</v>
      </c>
      <c r="N3107" t="s">
        <v>1</v>
      </c>
      <c r="O3107" t="s">
        <v>0</v>
      </c>
      <c r="P3107" t="s">
        <v>1237</v>
      </c>
      <c r="Q3107" t="s">
        <v>1238</v>
      </c>
      <c r="R3107" s="2">
        <v>1319.75</v>
      </c>
      <c r="S3107" s="37">
        <f>Tabla1[[#This Row],[Valor total]]/'T.C.'!$B$2</f>
        <v>382.53623188405794</v>
      </c>
      <c r="T3107" t="s">
        <v>2</v>
      </c>
      <c r="U3107" t="s">
        <v>3</v>
      </c>
    </row>
    <row r="3108" spans="1:21" x14ac:dyDescent="0.25">
      <c r="A3108" t="s">
        <v>24</v>
      </c>
      <c r="B3108" t="str">
        <f>LEFT(Tabla1[[#This Row],[Organización compras]],2)</f>
        <v>CL</v>
      </c>
      <c r="C3108" t="s">
        <v>339</v>
      </c>
      <c r="D3108">
        <v>602</v>
      </c>
      <c r="E3108" t="str">
        <f>VLOOKUP(Tabla1[[#This Row],[Grupo de compras]],'Grupo compras'!$A$1:$B$115,2,FALSE)</f>
        <v>CL Ops Mall</v>
      </c>
      <c r="F3108" t="s">
        <v>724</v>
      </c>
      <c r="G3108" t="str">
        <f>LEFT(Tabla1[[#This Row],[Solicitud de pedido]],2)</f>
        <v>12</v>
      </c>
      <c r="H3108" t="s">
        <v>8229</v>
      </c>
      <c r="I3108" t="s">
        <v>88</v>
      </c>
      <c r="J3108" t="s">
        <v>8230</v>
      </c>
      <c r="K3108" t="s">
        <v>8231</v>
      </c>
      <c r="L3108" s="1">
        <v>46083</v>
      </c>
      <c r="M3108" t="s">
        <v>728</v>
      </c>
      <c r="N3108" t="s">
        <v>1</v>
      </c>
      <c r="O3108" t="s">
        <v>0</v>
      </c>
      <c r="P3108" t="s">
        <v>3063</v>
      </c>
      <c r="Q3108" t="s">
        <v>3064</v>
      </c>
      <c r="R3108" s="2">
        <v>353800</v>
      </c>
      <c r="S3108" s="37">
        <f>Tabla1[[#This Row],[Valor total]]/'T.C.'!$B$3</f>
        <v>382.10231874979752</v>
      </c>
      <c r="T3108" t="s">
        <v>6</v>
      </c>
      <c r="U3108" t="s">
        <v>3</v>
      </c>
    </row>
    <row r="3109" spans="1:21" x14ac:dyDescent="0.25">
      <c r="A3109" t="s">
        <v>17</v>
      </c>
      <c r="B3109" t="str">
        <f>LEFT(Tabla1[[#This Row],[Organización compras]],2)</f>
        <v>CO</v>
      </c>
      <c r="C3109" t="s">
        <v>338</v>
      </c>
      <c r="D3109">
        <v>710</v>
      </c>
      <c r="E3109" t="str">
        <f>VLOOKUP(Tabla1[[#This Row],[Grupo de compras]],'Grupo compras'!$A$1:$B$115,2,FALSE)</f>
        <v>CO Sgcia Personas</v>
      </c>
      <c r="F3109" t="s">
        <v>77</v>
      </c>
      <c r="G3109" t="str">
        <f>LEFT(Tabla1[[#This Row],[Solicitud de pedido]],2)</f>
        <v>12</v>
      </c>
      <c r="H3109" t="s">
        <v>8232</v>
      </c>
      <c r="I3109" t="s">
        <v>88</v>
      </c>
      <c r="J3109" t="s">
        <v>8233</v>
      </c>
      <c r="K3109" t="s">
        <v>8234</v>
      </c>
      <c r="L3109" s="1">
        <v>46066</v>
      </c>
      <c r="M3109" t="s">
        <v>77</v>
      </c>
      <c r="N3109" t="s">
        <v>1</v>
      </c>
      <c r="O3109" t="s">
        <v>0</v>
      </c>
      <c r="P3109" t="s">
        <v>8235</v>
      </c>
      <c r="Q3109" t="s">
        <v>8236</v>
      </c>
      <c r="R3109" s="2">
        <v>1401120</v>
      </c>
      <c r="S3109" s="37">
        <f>Tabla1[[#This Row],[Valor total]]/'T.C.'!$B$5</f>
        <v>380.94616639477977</v>
      </c>
      <c r="T3109" t="s">
        <v>18</v>
      </c>
      <c r="U3109" t="s">
        <v>3</v>
      </c>
    </row>
    <row r="3110" spans="1:21" x14ac:dyDescent="0.25">
      <c r="A3110" t="s">
        <v>1239</v>
      </c>
      <c r="B3110" t="str">
        <f>LEFT(Tabla1[[#This Row],[Organización compras]],2)</f>
        <v>PE</v>
      </c>
      <c r="C3110" t="s">
        <v>340</v>
      </c>
      <c r="D3110">
        <v>928</v>
      </c>
      <c r="E3110" t="str">
        <f>VLOOKUP(Tabla1[[#This Row],[Grupo de compras]],'Grupo compras'!$A$1:$B$115,2,FALSE)</f>
        <v>Corp Gest Riesgo</v>
      </c>
      <c r="F3110" t="s">
        <v>1411</v>
      </c>
      <c r="G3110" t="str">
        <f>LEFT(Tabla1[[#This Row],[Solicitud de pedido]],2)</f>
        <v>14</v>
      </c>
      <c r="H3110" t="s">
        <v>8237</v>
      </c>
      <c r="I3110" t="s">
        <v>88</v>
      </c>
      <c r="J3110" t="s">
        <v>8238</v>
      </c>
      <c r="K3110" t="s">
        <v>1572</v>
      </c>
      <c r="L3110" s="1">
        <v>46062</v>
      </c>
      <c r="M3110" t="s">
        <v>1415</v>
      </c>
      <c r="N3110" t="s">
        <v>46</v>
      </c>
      <c r="O3110" t="s">
        <v>0</v>
      </c>
      <c r="P3110" t="s">
        <v>3251</v>
      </c>
      <c r="Q3110" t="s">
        <v>3252</v>
      </c>
      <c r="R3110" s="2">
        <v>380.93</v>
      </c>
      <c r="S3110" s="37">
        <f>Tabla1[[#This Row],[Valor total]]</f>
        <v>380.93</v>
      </c>
      <c r="T3110" t="s">
        <v>662</v>
      </c>
      <c r="U3110" t="s">
        <v>3</v>
      </c>
    </row>
    <row r="3111" spans="1:21" x14ac:dyDescent="0.25">
      <c r="A3111" t="s">
        <v>696</v>
      </c>
      <c r="B3111" t="str">
        <f>LEFT(Tabla1[[#This Row],[Organización compras]],2)</f>
        <v>PE</v>
      </c>
      <c r="C3111" t="s">
        <v>681</v>
      </c>
      <c r="D3111">
        <v>803</v>
      </c>
      <c r="E3111" t="str">
        <f>VLOOKUP(Tabla1[[#This Row],[Grupo de compras]],'Grupo compras'!$A$1:$B$115,2,FALSE)</f>
        <v>PE Ops Out/Strips</v>
      </c>
      <c r="F3111" t="s">
        <v>2857</v>
      </c>
      <c r="H3111" t="s">
        <v>12689</v>
      </c>
      <c r="I3111" t="s">
        <v>88</v>
      </c>
      <c r="J3111" t="s">
        <v>12690</v>
      </c>
      <c r="K3111" t="s">
        <v>12691</v>
      </c>
      <c r="L3111" s="1">
        <v>46099</v>
      </c>
      <c r="M3111" t="s">
        <v>2857</v>
      </c>
      <c r="N3111" t="s">
        <v>1</v>
      </c>
      <c r="O3111" t="s">
        <v>0</v>
      </c>
      <c r="P3111" t="s">
        <v>2820</v>
      </c>
      <c r="Q3111" t="s">
        <v>2821</v>
      </c>
      <c r="R3111" s="2">
        <v>1310</v>
      </c>
      <c r="S3111" s="37">
        <f>Tabla1[[#This Row],[Valor total]]/'T.C.'!$B$2</f>
        <v>379.71014492753619</v>
      </c>
      <c r="T3111" t="s">
        <v>2</v>
      </c>
      <c r="U3111" t="s">
        <v>3</v>
      </c>
    </row>
    <row r="3112" spans="1:21" x14ac:dyDescent="0.25">
      <c r="A3112" t="s">
        <v>64</v>
      </c>
      <c r="B3112" t="str">
        <f>LEFT(Tabla1[[#This Row],[Organización compras]],2)</f>
        <v>CO</v>
      </c>
      <c r="C3112" t="s">
        <v>338</v>
      </c>
      <c r="D3112">
        <v>702</v>
      </c>
      <c r="E3112" t="str">
        <f>VLOOKUP(Tabla1[[#This Row],[Grupo de compras]],'Grupo compras'!$A$1:$B$115,2,FALSE)</f>
        <v>CO Ops Mall</v>
      </c>
      <c r="F3112" t="s">
        <v>1091</v>
      </c>
      <c r="G3112" t="str">
        <f>LEFT(Tabla1[[#This Row],[Solicitud de pedido]],2)</f>
        <v>12</v>
      </c>
      <c r="H3112" t="s">
        <v>8239</v>
      </c>
      <c r="I3112" t="s">
        <v>88</v>
      </c>
      <c r="J3112" t="s">
        <v>8240</v>
      </c>
      <c r="K3112" t="s">
        <v>8241</v>
      </c>
      <c r="L3112" s="1">
        <v>46066</v>
      </c>
      <c r="M3112" t="s">
        <v>1095</v>
      </c>
      <c r="N3112" t="s">
        <v>1</v>
      </c>
      <c r="O3112" t="s">
        <v>0</v>
      </c>
      <c r="P3112" t="s">
        <v>7019</v>
      </c>
      <c r="Q3112" t="s">
        <v>7020</v>
      </c>
      <c r="R3112" s="2">
        <v>1392372</v>
      </c>
      <c r="S3112" s="37">
        <f>Tabla1[[#This Row],[Valor total]]/'T.C.'!$B$5</f>
        <v>378.56769983686786</v>
      </c>
      <c r="T3112" t="s">
        <v>18</v>
      </c>
      <c r="U3112" t="s">
        <v>3</v>
      </c>
    </row>
    <row r="3113" spans="1:21" x14ac:dyDescent="0.25">
      <c r="A3113" t="s">
        <v>19</v>
      </c>
      <c r="B3113" t="str">
        <f>LEFT(Tabla1[[#This Row],[Organización compras]],2)</f>
        <v>CL</v>
      </c>
      <c r="C3113" t="s">
        <v>339</v>
      </c>
      <c r="D3113">
        <v>602</v>
      </c>
      <c r="E3113" t="str">
        <f>VLOOKUP(Tabla1[[#This Row],[Grupo de compras]],'Grupo compras'!$A$1:$B$115,2,FALSE)</f>
        <v>CL Ops Mall</v>
      </c>
      <c r="F3113" t="s">
        <v>20</v>
      </c>
      <c r="G3113" t="str">
        <f>LEFT(Tabla1[[#This Row],[Solicitud de pedido]],2)</f>
        <v>12</v>
      </c>
      <c r="H3113" t="s">
        <v>8242</v>
      </c>
      <c r="I3113" t="s">
        <v>88</v>
      </c>
      <c r="J3113" t="s">
        <v>8243</v>
      </c>
      <c r="K3113" t="s">
        <v>8244</v>
      </c>
      <c r="L3113" s="1">
        <v>46066</v>
      </c>
      <c r="M3113" t="s">
        <v>21</v>
      </c>
      <c r="N3113" t="s">
        <v>1</v>
      </c>
      <c r="O3113" t="s">
        <v>0</v>
      </c>
      <c r="P3113" t="s">
        <v>94</v>
      </c>
      <c r="Q3113" t="s">
        <v>95</v>
      </c>
      <c r="R3113" s="2">
        <v>350000</v>
      </c>
      <c r="S3113" s="37">
        <f>Tabla1[[#This Row],[Valor total]]/'T.C.'!$B$3</f>
        <v>377.99833680731808</v>
      </c>
      <c r="T3113" t="s">
        <v>6</v>
      </c>
      <c r="U3113" t="s">
        <v>3</v>
      </c>
    </row>
    <row r="3114" spans="1:21" x14ac:dyDescent="0.25">
      <c r="A3114" t="s">
        <v>7</v>
      </c>
      <c r="B3114" t="str">
        <f>LEFT(Tabla1[[#This Row],[Organización compras]],2)</f>
        <v>CL</v>
      </c>
      <c r="C3114" t="s">
        <v>339</v>
      </c>
      <c r="D3114">
        <v>604</v>
      </c>
      <c r="E3114" t="str">
        <f>VLOOKUP(Tabla1[[#This Row],[Grupo de compras]],'Grupo compras'!$A$1:$B$115,2,FALSE)</f>
        <v>CL Marketing Mall</v>
      </c>
      <c r="F3114" t="s">
        <v>3619</v>
      </c>
      <c r="G3114" t="str">
        <f>LEFT(Tabla1[[#This Row],[Solicitud de pedido]],2)</f>
        <v>12</v>
      </c>
      <c r="H3114" t="s">
        <v>8245</v>
      </c>
      <c r="I3114" t="s">
        <v>88</v>
      </c>
      <c r="J3114" t="s">
        <v>8246</v>
      </c>
      <c r="K3114" t="s">
        <v>8247</v>
      </c>
      <c r="L3114" s="1">
        <v>46090</v>
      </c>
      <c r="M3114" t="s">
        <v>3623</v>
      </c>
      <c r="N3114" t="s">
        <v>1</v>
      </c>
      <c r="O3114" t="s">
        <v>0</v>
      </c>
      <c r="P3114" t="s">
        <v>1388</v>
      </c>
      <c r="Q3114" t="s">
        <v>1389</v>
      </c>
      <c r="R3114" s="2">
        <v>350000</v>
      </c>
      <c r="S3114" s="37">
        <f>Tabla1[[#This Row],[Valor total]]/'T.C.'!$B$3</f>
        <v>377.99833680731808</v>
      </c>
      <c r="T3114" t="s">
        <v>6</v>
      </c>
      <c r="U3114" t="s">
        <v>3</v>
      </c>
    </row>
    <row r="3115" spans="1:21" x14ac:dyDescent="0.25">
      <c r="A3115" t="s">
        <v>7</v>
      </c>
      <c r="B3115" t="str">
        <f>LEFT(Tabla1[[#This Row],[Organización compras]],2)</f>
        <v>CL</v>
      </c>
      <c r="C3115" t="s">
        <v>339</v>
      </c>
      <c r="D3115">
        <v>604</v>
      </c>
      <c r="E3115" t="str">
        <f>VLOOKUP(Tabla1[[#This Row],[Grupo de compras]],'Grupo compras'!$A$1:$B$115,2,FALSE)</f>
        <v>CL Marketing Mall</v>
      </c>
      <c r="F3115" t="s">
        <v>3619</v>
      </c>
      <c r="G3115" t="str">
        <f>LEFT(Tabla1[[#This Row],[Solicitud de pedido]],2)</f>
        <v>12</v>
      </c>
      <c r="H3115" t="s">
        <v>8248</v>
      </c>
      <c r="I3115" t="s">
        <v>88</v>
      </c>
      <c r="J3115" t="s">
        <v>8249</v>
      </c>
      <c r="K3115" t="s">
        <v>8250</v>
      </c>
      <c r="L3115" s="1">
        <v>46091</v>
      </c>
      <c r="M3115" t="s">
        <v>3623</v>
      </c>
      <c r="N3115" t="s">
        <v>1</v>
      </c>
      <c r="O3115" t="s">
        <v>0</v>
      </c>
      <c r="P3115" t="s">
        <v>4933</v>
      </c>
      <c r="Q3115" t="s">
        <v>4934</v>
      </c>
      <c r="R3115" s="2">
        <v>350000</v>
      </c>
      <c r="S3115" s="37">
        <f>Tabla1[[#This Row],[Valor total]]/'T.C.'!$B$3</f>
        <v>377.99833680731808</v>
      </c>
      <c r="T3115" t="s">
        <v>6</v>
      </c>
      <c r="U3115" t="s">
        <v>3</v>
      </c>
    </row>
    <row r="3116" spans="1:21" x14ac:dyDescent="0.25">
      <c r="A3116" t="s">
        <v>19</v>
      </c>
      <c r="B3116" t="str">
        <f>LEFT(Tabla1[[#This Row],[Organización compras]],2)</f>
        <v>CL</v>
      </c>
      <c r="C3116" t="s">
        <v>339</v>
      </c>
      <c r="D3116">
        <v>602</v>
      </c>
      <c r="E3116" t="str">
        <f>VLOOKUP(Tabla1[[#This Row],[Grupo de compras]],'Grupo compras'!$A$1:$B$115,2,FALSE)</f>
        <v>CL Ops Mall</v>
      </c>
      <c r="F3116" t="s">
        <v>1847</v>
      </c>
      <c r="H3116" t="s">
        <v>11770</v>
      </c>
      <c r="I3116" t="s">
        <v>88</v>
      </c>
      <c r="J3116" t="s">
        <v>11771</v>
      </c>
      <c r="K3116" t="s">
        <v>11772</v>
      </c>
      <c r="L3116" s="1">
        <v>46093</v>
      </c>
      <c r="M3116" t="s">
        <v>1851</v>
      </c>
      <c r="N3116" t="s">
        <v>1</v>
      </c>
      <c r="O3116" t="s">
        <v>0</v>
      </c>
      <c r="P3116" t="s">
        <v>8997</v>
      </c>
      <c r="Q3116" t="s">
        <v>8998</v>
      </c>
      <c r="R3116" s="2">
        <v>350000</v>
      </c>
      <c r="S3116" s="37">
        <f>Tabla1[[#This Row],[Valor total]]/'T.C.'!$B$3</f>
        <v>377.99833680731808</v>
      </c>
      <c r="T3116" t="s">
        <v>6</v>
      </c>
      <c r="U3116" t="s">
        <v>3</v>
      </c>
    </row>
    <row r="3117" spans="1:21" x14ac:dyDescent="0.25">
      <c r="A3117" t="s">
        <v>16</v>
      </c>
      <c r="B3117" t="str">
        <f>LEFT(Tabla1[[#This Row],[Organización compras]],2)</f>
        <v>PE</v>
      </c>
      <c r="C3117" t="s">
        <v>681</v>
      </c>
      <c r="D3117">
        <v>802</v>
      </c>
      <c r="E3117" t="str">
        <f>VLOOKUP(Tabla1[[#This Row],[Grupo de compras]],'Grupo compras'!$A$1:$B$115,2,FALSE)</f>
        <v>PE Ops Mall</v>
      </c>
      <c r="F3117" t="s">
        <v>1789</v>
      </c>
      <c r="G3117" t="str">
        <f>LEFT(Tabla1[[#This Row],[Solicitud de pedido]],2)</f>
        <v>12</v>
      </c>
      <c r="H3117" t="s">
        <v>8251</v>
      </c>
      <c r="I3117" t="s">
        <v>88</v>
      </c>
      <c r="J3117" t="s">
        <v>8252</v>
      </c>
      <c r="K3117" t="s">
        <v>8253</v>
      </c>
      <c r="L3117" s="1">
        <v>46083</v>
      </c>
      <c r="M3117" t="s">
        <v>43</v>
      </c>
      <c r="N3117" t="s">
        <v>1</v>
      </c>
      <c r="O3117" t="s">
        <v>44</v>
      </c>
      <c r="P3117" t="s">
        <v>2710</v>
      </c>
      <c r="Q3117" t="s">
        <v>2711</v>
      </c>
      <c r="R3117" s="2">
        <v>1302.5</v>
      </c>
      <c r="S3117" s="37">
        <f>Tabla1[[#This Row],[Valor total]]/'T.C.'!$B$2</f>
        <v>377.53623188405794</v>
      </c>
      <c r="T3117" t="s">
        <v>2</v>
      </c>
      <c r="U3117" t="s">
        <v>3</v>
      </c>
    </row>
    <row r="3118" spans="1:21" x14ac:dyDescent="0.25">
      <c r="A3118" t="s">
        <v>12</v>
      </c>
      <c r="B3118" t="str">
        <f>LEFT(Tabla1[[#This Row],[Organización compras]],2)</f>
        <v>PE</v>
      </c>
      <c r="C3118" t="s">
        <v>340</v>
      </c>
      <c r="D3118">
        <v>802</v>
      </c>
      <c r="E3118" t="str">
        <f>VLOOKUP(Tabla1[[#This Row],[Grupo de compras]],'Grupo compras'!$A$1:$B$115,2,FALSE)</f>
        <v>PE Ops Mall</v>
      </c>
      <c r="F3118" t="s">
        <v>12241</v>
      </c>
      <c r="H3118" t="s">
        <v>12245</v>
      </c>
      <c r="I3118" t="s">
        <v>88</v>
      </c>
      <c r="J3118" t="s">
        <v>12246</v>
      </c>
      <c r="K3118" t="s">
        <v>12247</v>
      </c>
      <c r="L3118" s="1">
        <v>46097</v>
      </c>
      <c r="M3118" t="s">
        <v>14</v>
      </c>
      <c r="N3118" t="s">
        <v>1</v>
      </c>
      <c r="O3118" t="s">
        <v>0</v>
      </c>
      <c r="P3118" t="s">
        <v>1035</v>
      </c>
      <c r="Q3118" t="s">
        <v>1036</v>
      </c>
      <c r="R3118" s="2">
        <v>1300.94</v>
      </c>
      <c r="S3118" s="37">
        <f>Tabla1[[#This Row],[Valor total]]/'T.C.'!$B$2</f>
        <v>377.08405797101449</v>
      </c>
      <c r="T3118" t="s">
        <v>2</v>
      </c>
      <c r="U3118" t="s">
        <v>3</v>
      </c>
    </row>
    <row r="3119" spans="1:21" x14ac:dyDescent="0.25">
      <c r="A3119" t="s">
        <v>12</v>
      </c>
      <c r="B3119" t="str">
        <f>LEFT(Tabla1[[#This Row],[Organización compras]],2)</f>
        <v>PE</v>
      </c>
      <c r="C3119" t="s">
        <v>340</v>
      </c>
      <c r="D3119">
        <v>802</v>
      </c>
      <c r="E3119" t="str">
        <f>VLOOKUP(Tabla1[[#This Row],[Grupo de compras]],'Grupo compras'!$A$1:$B$115,2,FALSE)</f>
        <v>PE Ops Mall</v>
      </c>
      <c r="F3119" t="s">
        <v>9282</v>
      </c>
      <c r="H3119" t="s">
        <v>12248</v>
      </c>
      <c r="I3119" t="s">
        <v>88</v>
      </c>
      <c r="J3119" t="s">
        <v>12249</v>
      </c>
      <c r="K3119" t="s">
        <v>12250</v>
      </c>
      <c r="L3119" s="1">
        <v>46097</v>
      </c>
      <c r="M3119" t="s">
        <v>14</v>
      </c>
      <c r="N3119" t="s">
        <v>1</v>
      </c>
      <c r="O3119" t="s">
        <v>0</v>
      </c>
      <c r="P3119" t="s">
        <v>1035</v>
      </c>
      <c r="Q3119" t="s">
        <v>1036</v>
      </c>
      <c r="R3119" s="2">
        <v>1300.94</v>
      </c>
      <c r="S3119" s="37">
        <f>Tabla1[[#This Row],[Valor total]]/'T.C.'!$B$2</f>
        <v>377.08405797101449</v>
      </c>
      <c r="T3119" t="s">
        <v>2</v>
      </c>
      <c r="U3119" t="s">
        <v>3</v>
      </c>
    </row>
    <row r="3120" spans="1:21" x14ac:dyDescent="0.25">
      <c r="A3120" t="s">
        <v>16</v>
      </c>
      <c r="B3120" t="str">
        <f>LEFT(Tabla1[[#This Row],[Organización compras]],2)</f>
        <v>PE</v>
      </c>
      <c r="C3120" t="s">
        <v>681</v>
      </c>
      <c r="D3120">
        <v>802</v>
      </c>
      <c r="E3120" t="str">
        <f>VLOOKUP(Tabla1[[#This Row],[Grupo de compras]],'Grupo compras'!$A$1:$B$115,2,FALSE)</f>
        <v>PE Ops Mall</v>
      </c>
      <c r="F3120" t="s">
        <v>1789</v>
      </c>
      <c r="G3120" t="str">
        <f>LEFT(Tabla1[[#This Row],[Solicitud de pedido]],2)</f>
        <v>12</v>
      </c>
      <c r="H3120" t="s">
        <v>8254</v>
      </c>
      <c r="I3120" t="s">
        <v>88</v>
      </c>
      <c r="J3120" t="s">
        <v>8255</v>
      </c>
      <c r="K3120" t="s">
        <v>7731</v>
      </c>
      <c r="L3120" s="1">
        <v>46079</v>
      </c>
      <c r="M3120" t="s">
        <v>43</v>
      </c>
      <c r="N3120" t="s">
        <v>1</v>
      </c>
      <c r="O3120" t="s">
        <v>44</v>
      </c>
      <c r="P3120" t="s">
        <v>7732</v>
      </c>
      <c r="Q3120" t="s">
        <v>7733</v>
      </c>
      <c r="R3120" s="2">
        <v>1300</v>
      </c>
      <c r="S3120" s="37">
        <f>Tabla1[[#This Row],[Valor total]]/'T.C.'!$B$2</f>
        <v>376.8115942028985</v>
      </c>
      <c r="T3120" t="s">
        <v>2</v>
      </c>
      <c r="U3120" t="s">
        <v>3</v>
      </c>
    </row>
    <row r="3121" spans="1:21" x14ac:dyDescent="0.25">
      <c r="A3121" t="s">
        <v>814</v>
      </c>
      <c r="B3121" t="str">
        <f>LEFT(Tabla1[[#This Row],[Organización compras]],2)</f>
        <v>PE</v>
      </c>
      <c r="C3121" t="s">
        <v>340</v>
      </c>
      <c r="D3121">
        <v>802</v>
      </c>
      <c r="E3121" t="str">
        <f>VLOOKUP(Tabla1[[#This Row],[Grupo de compras]],'Grupo compras'!$A$1:$B$115,2,FALSE)</f>
        <v>PE Ops Mall</v>
      </c>
      <c r="F3121" t="s">
        <v>815</v>
      </c>
      <c r="H3121" t="s">
        <v>11906</v>
      </c>
      <c r="I3121" t="s">
        <v>88</v>
      </c>
      <c r="J3121" t="s">
        <v>11907</v>
      </c>
      <c r="K3121" t="s">
        <v>11908</v>
      </c>
      <c r="L3121" s="1">
        <v>46093</v>
      </c>
      <c r="M3121" t="s">
        <v>43</v>
      </c>
      <c r="N3121" t="s">
        <v>1</v>
      </c>
      <c r="O3121" t="s">
        <v>0</v>
      </c>
      <c r="P3121" t="s">
        <v>1011</v>
      </c>
      <c r="Q3121" t="s">
        <v>1012</v>
      </c>
      <c r="R3121" s="2">
        <v>1300</v>
      </c>
      <c r="S3121" s="37">
        <f>Tabla1[[#This Row],[Valor total]]/'T.C.'!$B$2</f>
        <v>376.8115942028985</v>
      </c>
      <c r="T3121" t="s">
        <v>2</v>
      </c>
      <c r="U3121" t="s">
        <v>3</v>
      </c>
    </row>
    <row r="3122" spans="1:21" x14ac:dyDescent="0.25">
      <c r="A3122" t="s">
        <v>925</v>
      </c>
      <c r="B3122" t="str">
        <f>LEFT(Tabla1[[#This Row],[Organización compras]],2)</f>
        <v>PE</v>
      </c>
      <c r="C3122" t="s">
        <v>340</v>
      </c>
      <c r="D3122">
        <v>802</v>
      </c>
      <c r="E3122" t="str">
        <f>VLOOKUP(Tabla1[[#This Row],[Grupo de compras]],'Grupo compras'!$A$1:$B$115,2,FALSE)</f>
        <v>PE Ops Mall</v>
      </c>
      <c r="F3122" t="s">
        <v>3636</v>
      </c>
      <c r="G3122" t="str">
        <f>LEFT(Tabla1[[#This Row],[Solicitud de pedido]],2)</f>
        <v>12</v>
      </c>
      <c r="H3122" t="s">
        <v>8256</v>
      </c>
      <c r="I3122" t="s">
        <v>88</v>
      </c>
      <c r="J3122" t="s">
        <v>8257</v>
      </c>
      <c r="K3122" t="s">
        <v>3639</v>
      </c>
      <c r="L3122" s="1">
        <v>46058</v>
      </c>
      <c r="M3122" t="s">
        <v>3155</v>
      </c>
      <c r="N3122" t="s">
        <v>1</v>
      </c>
      <c r="O3122" t="s">
        <v>0</v>
      </c>
      <c r="P3122" t="s">
        <v>3640</v>
      </c>
      <c r="Q3122" t="s">
        <v>3641</v>
      </c>
      <c r="R3122" s="2">
        <v>1298</v>
      </c>
      <c r="S3122" s="37">
        <f>Tabla1[[#This Row],[Valor total]]/'T.C.'!$B$2</f>
        <v>376.231884057971</v>
      </c>
      <c r="T3122" t="s">
        <v>2</v>
      </c>
      <c r="U3122" t="s">
        <v>3</v>
      </c>
    </row>
    <row r="3123" spans="1:21" x14ac:dyDescent="0.25">
      <c r="A3123" t="s">
        <v>1325</v>
      </c>
      <c r="B3123" t="str">
        <f>LEFT(Tabla1[[#This Row],[Organización compras]],2)</f>
        <v>CL</v>
      </c>
      <c r="C3123" t="s">
        <v>339</v>
      </c>
      <c r="D3123">
        <v>602</v>
      </c>
      <c r="E3123" t="str">
        <f>VLOOKUP(Tabla1[[#This Row],[Grupo de compras]],'Grupo compras'!$A$1:$B$115,2,FALSE)</f>
        <v>CL Ops Mall</v>
      </c>
      <c r="F3123" t="s">
        <v>8258</v>
      </c>
      <c r="G3123" t="str">
        <f>LEFT(Tabla1[[#This Row],[Solicitud de pedido]],2)</f>
        <v>12</v>
      </c>
      <c r="H3123" t="s">
        <v>8259</v>
      </c>
      <c r="I3123" t="s">
        <v>88</v>
      </c>
      <c r="J3123" t="s">
        <v>8260</v>
      </c>
      <c r="K3123" t="s">
        <v>8261</v>
      </c>
      <c r="L3123" s="1">
        <v>46049</v>
      </c>
      <c r="M3123" t="s">
        <v>2942</v>
      </c>
      <c r="N3123" t="s">
        <v>1</v>
      </c>
      <c r="O3123" t="s">
        <v>0</v>
      </c>
      <c r="P3123" t="s">
        <v>8055</v>
      </c>
      <c r="Q3123" t="s">
        <v>8056</v>
      </c>
      <c r="R3123" s="2">
        <v>348000</v>
      </c>
      <c r="S3123" s="37">
        <f>Tabla1[[#This Row],[Valor total]]/'T.C.'!$B$3</f>
        <v>375.83834631127627</v>
      </c>
      <c r="T3123" t="s">
        <v>6</v>
      </c>
      <c r="U3123" t="s">
        <v>3</v>
      </c>
    </row>
    <row r="3124" spans="1:21" x14ac:dyDescent="0.25">
      <c r="A3124" t="s">
        <v>7</v>
      </c>
      <c r="B3124" t="str">
        <f>LEFT(Tabla1[[#This Row],[Organización compras]],2)</f>
        <v>CL</v>
      </c>
      <c r="C3124" t="s">
        <v>339</v>
      </c>
      <c r="D3124">
        <v>604</v>
      </c>
      <c r="E3124" t="str">
        <f>VLOOKUP(Tabla1[[#This Row],[Grupo de compras]],'Grupo compras'!$A$1:$B$115,2,FALSE)</f>
        <v>CL Marketing Mall</v>
      </c>
      <c r="F3124" t="s">
        <v>3619</v>
      </c>
      <c r="G3124" t="str">
        <f>LEFT(Tabla1[[#This Row],[Solicitud de pedido]],2)</f>
        <v>12</v>
      </c>
      <c r="H3124" t="s">
        <v>8262</v>
      </c>
      <c r="I3124" t="s">
        <v>88</v>
      </c>
      <c r="J3124" t="s">
        <v>8263</v>
      </c>
      <c r="K3124" t="s">
        <v>8264</v>
      </c>
      <c r="L3124" s="1">
        <v>46077</v>
      </c>
      <c r="M3124" t="s">
        <v>3623</v>
      </c>
      <c r="N3124" t="s">
        <v>1</v>
      </c>
      <c r="O3124" t="s">
        <v>0</v>
      </c>
      <c r="P3124" t="s">
        <v>3624</v>
      </c>
      <c r="Q3124" t="s">
        <v>3625</v>
      </c>
      <c r="R3124" s="2">
        <v>347600</v>
      </c>
      <c r="S3124" s="37">
        <f>Tabla1[[#This Row],[Valor total]]/'T.C.'!$B$3</f>
        <v>375.40634821206788</v>
      </c>
      <c r="T3124" t="s">
        <v>6</v>
      </c>
      <c r="U3124" t="s">
        <v>3</v>
      </c>
    </row>
    <row r="3125" spans="1:21" x14ac:dyDescent="0.25">
      <c r="A3125" t="s">
        <v>7</v>
      </c>
      <c r="B3125" t="str">
        <f>LEFT(Tabla1[[#This Row],[Organización compras]],2)</f>
        <v>CL</v>
      </c>
      <c r="C3125" t="s">
        <v>339</v>
      </c>
      <c r="D3125">
        <v>602</v>
      </c>
      <c r="E3125" t="str">
        <f>VLOOKUP(Tabla1[[#This Row],[Grupo de compras]],'Grupo compras'!$A$1:$B$115,2,FALSE)</f>
        <v>CL Ops Mall</v>
      </c>
      <c r="F3125" t="s">
        <v>78</v>
      </c>
      <c r="G3125" t="str">
        <f>LEFT(Tabla1[[#This Row],[Solicitud de pedido]],2)</f>
        <v>12</v>
      </c>
      <c r="H3125" t="s">
        <v>8265</v>
      </c>
      <c r="I3125" t="s">
        <v>88</v>
      </c>
      <c r="J3125" t="s">
        <v>8266</v>
      </c>
      <c r="K3125" t="s">
        <v>8267</v>
      </c>
      <c r="L3125" s="1">
        <v>46035</v>
      </c>
      <c r="M3125" t="s">
        <v>113</v>
      </c>
      <c r="N3125" t="s">
        <v>1</v>
      </c>
      <c r="O3125" t="s">
        <v>0</v>
      </c>
      <c r="P3125" t="s">
        <v>633</v>
      </c>
      <c r="Q3125" t="s">
        <v>634</v>
      </c>
      <c r="R3125" s="2">
        <v>9</v>
      </c>
      <c r="S3125" s="37">
        <f>Tabla1[[#This Row],[Valor total]]/'T.C.'!$B$4</f>
        <v>375</v>
      </c>
      <c r="T3125" t="s">
        <v>11</v>
      </c>
      <c r="U3125" t="s">
        <v>3</v>
      </c>
    </row>
    <row r="3126" spans="1:21" x14ac:dyDescent="0.25">
      <c r="A3126" t="s">
        <v>38</v>
      </c>
      <c r="B3126" t="str">
        <f>LEFT(Tabla1[[#This Row],[Organización compras]],2)</f>
        <v>CL</v>
      </c>
      <c r="C3126" t="s">
        <v>339</v>
      </c>
      <c r="D3126">
        <v>603</v>
      </c>
      <c r="E3126" t="str">
        <f>VLOOKUP(Tabla1[[#This Row],[Grupo de compras]],'Grupo compras'!$A$1:$B$115,2,FALSE)</f>
        <v>CL Ops Out/Strip</v>
      </c>
      <c r="F3126" t="s">
        <v>39</v>
      </c>
      <c r="G3126" t="str">
        <f>LEFT(Tabla1[[#This Row],[Solicitud de pedido]],2)</f>
        <v>12</v>
      </c>
      <c r="H3126" t="s">
        <v>8268</v>
      </c>
      <c r="I3126" t="s">
        <v>88</v>
      </c>
      <c r="J3126" t="s">
        <v>8269</v>
      </c>
      <c r="K3126" t="s">
        <v>8270</v>
      </c>
      <c r="L3126" s="1">
        <v>46076</v>
      </c>
      <c r="M3126" t="s">
        <v>40</v>
      </c>
      <c r="N3126" t="s">
        <v>1</v>
      </c>
      <c r="O3126" t="s">
        <v>0</v>
      </c>
      <c r="P3126" t="s">
        <v>633</v>
      </c>
      <c r="Q3126" t="s">
        <v>634</v>
      </c>
      <c r="R3126" s="2">
        <v>9</v>
      </c>
      <c r="S3126" s="37">
        <f>Tabla1[[#This Row],[Valor total]]/'T.C.'!$B$4</f>
        <v>375</v>
      </c>
      <c r="T3126" t="s">
        <v>11</v>
      </c>
      <c r="U3126" t="s">
        <v>3</v>
      </c>
    </row>
    <row r="3127" spans="1:21" x14ac:dyDescent="0.25">
      <c r="A3127" t="s">
        <v>7</v>
      </c>
      <c r="B3127" t="str">
        <f>LEFT(Tabla1[[#This Row],[Organización compras]],2)</f>
        <v>CL</v>
      </c>
      <c r="C3127" t="s">
        <v>339</v>
      </c>
      <c r="D3127">
        <v>602</v>
      </c>
      <c r="E3127" t="str">
        <f>VLOOKUP(Tabla1[[#This Row],[Grupo de compras]],'Grupo compras'!$A$1:$B$115,2,FALSE)</f>
        <v>CL Ops Mall</v>
      </c>
      <c r="F3127" t="s">
        <v>137</v>
      </c>
      <c r="G3127" t="str">
        <f>LEFT(Tabla1[[#This Row],[Solicitud de pedido]],2)</f>
        <v>12</v>
      </c>
      <c r="H3127" t="s">
        <v>8271</v>
      </c>
      <c r="I3127" t="s">
        <v>88</v>
      </c>
      <c r="J3127" t="s">
        <v>8272</v>
      </c>
      <c r="K3127" t="s">
        <v>8273</v>
      </c>
      <c r="L3127" s="1">
        <v>46086</v>
      </c>
      <c r="M3127" t="s">
        <v>79</v>
      </c>
      <c r="N3127" t="s">
        <v>1</v>
      </c>
      <c r="O3127" t="s">
        <v>0</v>
      </c>
      <c r="P3127" t="s">
        <v>2577</v>
      </c>
      <c r="Q3127" t="s">
        <v>2578</v>
      </c>
      <c r="R3127" s="2">
        <v>9</v>
      </c>
      <c r="S3127" s="37">
        <f>Tabla1[[#This Row],[Valor total]]/'T.C.'!$B$4</f>
        <v>375</v>
      </c>
      <c r="T3127" t="s">
        <v>11</v>
      </c>
      <c r="U3127" t="s">
        <v>3</v>
      </c>
    </row>
    <row r="3128" spans="1:21" x14ac:dyDescent="0.25">
      <c r="A3128" t="s">
        <v>763</v>
      </c>
      <c r="B3128" t="str">
        <f>LEFT(Tabla1[[#This Row],[Organización compras]],2)</f>
        <v>CL</v>
      </c>
      <c r="C3128" t="s">
        <v>339</v>
      </c>
      <c r="D3128">
        <v>622</v>
      </c>
      <c r="E3128" t="str">
        <f>VLOOKUP(Tabla1[[#This Row],[Grupo de compras]],'Grupo compras'!$A$1:$B$115,2,FALSE)</f>
        <v>CL Arq Mall</v>
      </c>
      <c r="F3128" t="s">
        <v>4609</v>
      </c>
      <c r="G3128" t="str">
        <f>LEFT(Tabla1[[#This Row],[Solicitud de pedido]],2)</f>
        <v>13</v>
      </c>
      <c r="H3128" t="s">
        <v>8274</v>
      </c>
      <c r="I3128" t="s">
        <v>88</v>
      </c>
      <c r="J3128" t="s">
        <v>8275</v>
      </c>
      <c r="K3128" t="s">
        <v>8276</v>
      </c>
      <c r="L3128" s="1">
        <v>46042</v>
      </c>
      <c r="M3128" t="s">
        <v>15</v>
      </c>
      <c r="N3128" t="s">
        <v>45</v>
      </c>
      <c r="O3128" t="s">
        <v>0</v>
      </c>
      <c r="P3128" t="s">
        <v>4613</v>
      </c>
      <c r="Q3128" t="s">
        <v>4614</v>
      </c>
      <c r="R3128" s="2">
        <v>9</v>
      </c>
      <c r="S3128" s="37">
        <f>Tabla1[[#This Row],[Valor total]]/'T.C.'!$B$4</f>
        <v>375</v>
      </c>
      <c r="T3128" t="s">
        <v>11</v>
      </c>
      <c r="U3128" t="s">
        <v>3</v>
      </c>
    </row>
    <row r="3129" spans="1:21" x14ac:dyDescent="0.25">
      <c r="A3129" t="s">
        <v>86</v>
      </c>
      <c r="B3129" t="str">
        <f>LEFT(Tabla1[[#This Row],[Organización compras]],2)</f>
        <v>CL</v>
      </c>
      <c r="C3129" t="s">
        <v>339</v>
      </c>
      <c r="D3129">
        <v>619</v>
      </c>
      <c r="E3129" t="str">
        <f>VLOOKUP(Tabla1[[#This Row],[Grupo de compras]],'Grupo compras'!$A$1:$B$115,2,FALSE)</f>
        <v>CL Arq Out/Strip</v>
      </c>
      <c r="F3129" t="s">
        <v>3473</v>
      </c>
      <c r="G3129" t="str">
        <f>LEFT(Tabla1[[#This Row],[Solicitud de pedido]],2)</f>
        <v>13</v>
      </c>
      <c r="H3129" t="s">
        <v>8277</v>
      </c>
      <c r="I3129" t="s">
        <v>88</v>
      </c>
      <c r="J3129" t="s">
        <v>8278</v>
      </c>
      <c r="K3129" t="s">
        <v>8279</v>
      </c>
      <c r="L3129" s="1">
        <v>46050</v>
      </c>
      <c r="M3129" t="s">
        <v>15</v>
      </c>
      <c r="N3129" t="s">
        <v>45</v>
      </c>
      <c r="O3129" t="s">
        <v>0</v>
      </c>
      <c r="P3129" t="s">
        <v>3477</v>
      </c>
      <c r="Q3129" t="s">
        <v>3478</v>
      </c>
      <c r="R3129" s="2">
        <v>9</v>
      </c>
      <c r="S3129" s="37">
        <f>Tabla1[[#This Row],[Valor total]]/'T.C.'!$B$4</f>
        <v>375</v>
      </c>
      <c r="T3129" t="s">
        <v>11</v>
      </c>
      <c r="U3129" t="s">
        <v>3</v>
      </c>
    </row>
    <row r="3130" spans="1:21" x14ac:dyDescent="0.25">
      <c r="A3130" t="s">
        <v>763</v>
      </c>
      <c r="B3130" t="str">
        <f>LEFT(Tabla1[[#This Row],[Organización compras]],2)</f>
        <v>CL</v>
      </c>
      <c r="C3130" t="s">
        <v>339</v>
      </c>
      <c r="D3130">
        <v>622</v>
      </c>
      <c r="E3130" t="str">
        <f>VLOOKUP(Tabla1[[#This Row],[Grupo de compras]],'Grupo compras'!$A$1:$B$115,2,FALSE)</f>
        <v>CL Arq Mall</v>
      </c>
      <c r="F3130" t="s">
        <v>3473</v>
      </c>
      <c r="G3130" t="str">
        <f>LEFT(Tabla1[[#This Row],[Solicitud de pedido]],2)</f>
        <v>13</v>
      </c>
      <c r="H3130" t="s">
        <v>8280</v>
      </c>
      <c r="I3130" t="s">
        <v>88</v>
      </c>
      <c r="J3130" t="s">
        <v>8281</v>
      </c>
      <c r="K3130" t="s">
        <v>8282</v>
      </c>
      <c r="L3130" s="1">
        <v>46050</v>
      </c>
      <c r="M3130" t="s">
        <v>15</v>
      </c>
      <c r="N3130" t="s">
        <v>45</v>
      </c>
      <c r="O3130" t="s">
        <v>0</v>
      </c>
      <c r="P3130" t="s">
        <v>3477</v>
      </c>
      <c r="Q3130" t="s">
        <v>3478</v>
      </c>
      <c r="R3130" s="2">
        <v>9</v>
      </c>
      <c r="S3130" s="37">
        <f>Tabla1[[#This Row],[Valor total]]/'T.C.'!$B$4</f>
        <v>375</v>
      </c>
      <c r="T3130" t="s">
        <v>11</v>
      </c>
      <c r="U3130" t="s">
        <v>3</v>
      </c>
    </row>
    <row r="3131" spans="1:21" x14ac:dyDescent="0.25">
      <c r="A3131" t="s">
        <v>7</v>
      </c>
      <c r="B3131" t="str">
        <f>LEFT(Tabla1[[#This Row],[Organización compras]],2)</f>
        <v>CL</v>
      </c>
      <c r="C3131" t="s">
        <v>339</v>
      </c>
      <c r="D3131">
        <v>909</v>
      </c>
      <c r="E3131" t="str">
        <f>VLOOKUP(Tabla1[[#This Row],[Grupo de compras]],'Grupo compras'!$A$1:$B$115,2,FALSE)</f>
        <v>Corp Gcia Legal</v>
      </c>
      <c r="F3131" t="s">
        <v>2310</v>
      </c>
      <c r="H3131" t="s">
        <v>12658</v>
      </c>
      <c r="I3131" t="s">
        <v>88</v>
      </c>
      <c r="J3131" t="s">
        <v>12659</v>
      </c>
      <c r="K3131" t="s">
        <v>12660</v>
      </c>
      <c r="L3131" s="1">
        <v>46099</v>
      </c>
      <c r="M3131" t="s">
        <v>10</v>
      </c>
      <c r="N3131" t="s">
        <v>1</v>
      </c>
      <c r="O3131" t="s">
        <v>0</v>
      </c>
      <c r="P3131" t="s">
        <v>12661</v>
      </c>
      <c r="Q3131" t="s">
        <v>12662</v>
      </c>
      <c r="R3131" s="2">
        <v>347000</v>
      </c>
      <c r="S3131" s="37">
        <f>Tabla1[[#This Row],[Valor total]]/'T.C.'!$B$3</f>
        <v>374.75835106325536</v>
      </c>
      <c r="T3131" t="s">
        <v>6</v>
      </c>
      <c r="U3131" t="s">
        <v>3</v>
      </c>
    </row>
    <row r="3132" spans="1:21" x14ac:dyDescent="0.25">
      <c r="A3132" t="s">
        <v>1667</v>
      </c>
      <c r="B3132" t="str">
        <f>LEFT(Tabla1[[#This Row],[Organización compras]],2)</f>
        <v>CO</v>
      </c>
      <c r="C3132" t="s">
        <v>338</v>
      </c>
      <c r="D3132">
        <v>702</v>
      </c>
      <c r="E3132" t="str">
        <f>VLOOKUP(Tabla1[[#This Row],[Grupo de compras]],'Grupo compras'!$A$1:$B$115,2,FALSE)</f>
        <v>CO Ops Mall</v>
      </c>
      <c r="F3132" t="s">
        <v>1091</v>
      </c>
      <c r="G3132" t="str">
        <f>LEFT(Tabla1[[#This Row],[Solicitud de pedido]],2)</f>
        <v>12</v>
      </c>
      <c r="H3132" t="s">
        <v>8283</v>
      </c>
      <c r="I3132" t="s">
        <v>88</v>
      </c>
      <c r="J3132" t="s">
        <v>8284</v>
      </c>
      <c r="K3132" t="s">
        <v>8285</v>
      </c>
      <c r="L3132" s="1">
        <v>46057</v>
      </c>
      <c r="M3132" t="s">
        <v>1095</v>
      </c>
      <c r="N3132" t="s">
        <v>1</v>
      </c>
      <c r="O3132" t="s">
        <v>0</v>
      </c>
      <c r="P3132" t="s">
        <v>33</v>
      </c>
      <c r="Q3132" t="s">
        <v>34</v>
      </c>
      <c r="R3132" s="2">
        <v>1375000</v>
      </c>
      <c r="S3132" s="37">
        <f>Tabla1[[#This Row],[Valor total]]/'T.C.'!$B$5</f>
        <v>373.84448069603047</v>
      </c>
      <c r="T3132" t="s">
        <v>18</v>
      </c>
      <c r="U3132" t="s">
        <v>3</v>
      </c>
    </row>
    <row r="3133" spans="1:21" x14ac:dyDescent="0.25">
      <c r="A3133" t="s">
        <v>1667</v>
      </c>
      <c r="B3133" t="str">
        <f>LEFT(Tabla1[[#This Row],[Organización compras]],2)</f>
        <v>CO</v>
      </c>
      <c r="C3133" t="s">
        <v>338</v>
      </c>
      <c r="D3133">
        <v>702</v>
      </c>
      <c r="E3133" t="str">
        <f>VLOOKUP(Tabla1[[#This Row],[Grupo de compras]],'Grupo compras'!$A$1:$B$115,2,FALSE)</f>
        <v>CO Ops Mall</v>
      </c>
      <c r="F3133" t="s">
        <v>1091</v>
      </c>
      <c r="G3133" t="str">
        <f>LEFT(Tabla1[[#This Row],[Solicitud de pedido]],2)</f>
        <v>12</v>
      </c>
      <c r="H3133" t="s">
        <v>8286</v>
      </c>
      <c r="I3133" t="s">
        <v>88</v>
      </c>
      <c r="J3133" t="s">
        <v>8287</v>
      </c>
      <c r="K3133" t="s">
        <v>8288</v>
      </c>
      <c r="L3133" s="1">
        <v>46057</v>
      </c>
      <c r="M3133" t="s">
        <v>1095</v>
      </c>
      <c r="N3133" t="s">
        <v>1</v>
      </c>
      <c r="O3133" t="s">
        <v>0</v>
      </c>
      <c r="P3133" t="s">
        <v>33</v>
      </c>
      <c r="Q3133" t="s">
        <v>34</v>
      </c>
      <c r="R3133" s="2">
        <v>1375000</v>
      </c>
      <c r="S3133" s="37">
        <f>Tabla1[[#This Row],[Valor total]]/'T.C.'!$B$5</f>
        <v>373.84448069603047</v>
      </c>
      <c r="T3133" t="s">
        <v>18</v>
      </c>
      <c r="U3133" t="s">
        <v>3</v>
      </c>
    </row>
    <row r="3134" spans="1:21" x14ac:dyDescent="0.25">
      <c r="A3134" t="s">
        <v>2783</v>
      </c>
      <c r="B3134" t="str">
        <f>LEFT(Tabla1[[#This Row],[Organización compras]],2)</f>
        <v>PE</v>
      </c>
      <c r="C3134" t="s">
        <v>681</v>
      </c>
      <c r="D3134">
        <v>928</v>
      </c>
      <c r="E3134" t="str">
        <f>VLOOKUP(Tabla1[[#This Row],[Grupo de compras]],'Grupo compras'!$A$1:$B$115,2,FALSE)</f>
        <v>Corp Gest Riesgo</v>
      </c>
      <c r="F3134" t="s">
        <v>85</v>
      </c>
      <c r="G3134" t="str">
        <f>LEFT(Tabla1[[#This Row],[Solicitud de pedido]],2)</f>
        <v>14</v>
      </c>
      <c r="H3134" t="s">
        <v>8289</v>
      </c>
      <c r="I3134" t="s">
        <v>88</v>
      </c>
      <c r="J3134" t="s">
        <v>8290</v>
      </c>
      <c r="K3134" t="s">
        <v>8291</v>
      </c>
      <c r="L3134" s="1">
        <v>46083</v>
      </c>
      <c r="M3134" t="s">
        <v>74</v>
      </c>
      <c r="N3134" t="s">
        <v>46</v>
      </c>
      <c r="O3134" t="s">
        <v>0</v>
      </c>
      <c r="P3134" t="s">
        <v>3251</v>
      </c>
      <c r="Q3134" t="s">
        <v>3252</v>
      </c>
      <c r="R3134" s="2">
        <v>1286.5999999999999</v>
      </c>
      <c r="S3134" s="37">
        <f>Tabla1[[#This Row],[Valor total]]/'T.C.'!$B$2</f>
        <v>372.92753623188401</v>
      </c>
      <c r="T3134" t="s">
        <v>2</v>
      </c>
      <c r="U3134" t="s">
        <v>3</v>
      </c>
    </row>
    <row r="3135" spans="1:21" x14ac:dyDescent="0.25">
      <c r="A3135" t="s">
        <v>7</v>
      </c>
      <c r="B3135" t="str">
        <f>LEFT(Tabla1[[#This Row],[Organización compras]],2)</f>
        <v>CL</v>
      </c>
      <c r="C3135" t="s">
        <v>339</v>
      </c>
      <c r="D3135">
        <v>604</v>
      </c>
      <c r="E3135" t="str">
        <f>VLOOKUP(Tabla1[[#This Row],[Grupo de compras]],'Grupo compras'!$A$1:$B$115,2,FALSE)</f>
        <v>CL Marketing Mall</v>
      </c>
      <c r="F3135" t="s">
        <v>3619</v>
      </c>
      <c r="G3135" t="str">
        <f>LEFT(Tabla1[[#This Row],[Solicitud de pedido]],2)</f>
        <v>12</v>
      </c>
      <c r="H3135" t="s">
        <v>8292</v>
      </c>
      <c r="I3135" t="s">
        <v>88</v>
      </c>
      <c r="J3135" t="s">
        <v>8293</v>
      </c>
      <c r="K3135" t="s">
        <v>8294</v>
      </c>
      <c r="L3135" s="1">
        <v>46057</v>
      </c>
      <c r="M3135" t="s">
        <v>3623</v>
      </c>
      <c r="N3135" t="s">
        <v>1</v>
      </c>
      <c r="O3135" t="s">
        <v>0</v>
      </c>
      <c r="P3135" t="s">
        <v>1388</v>
      </c>
      <c r="Q3135" t="s">
        <v>1389</v>
      </c>
      <c r="R3135" s="2">
        <v>345000</v>
      </c>
      <c r="S3135" s="37">
        <f>Tabla1[[#This Row],[Valor total]]/'T.C.'!$B$3</f>
        <v>372.59836056721355</v>
      </c>
      <c r="T3135" t="s">
        <v>6</v>
      </c>
      <c r="U3135" t="s">
        <v>3</v>
      </c>
    </row>
    <row r="3136" spans="1:21" x14ac:dyDescent="0.25">
      <c r="A3136" t="s">
        <v>12</v>
      </c>
      <c r="B3136" t="str">
        <f>LEFT(Tabla1[[#This Row],[Organización compras]],2)</f>
        <v>PE</v>
      </c>
      <c r="C3136" t="s">
        <v>340</v>
      </c>
      <c r="D3136">
        <v>802</v>
      </c>
      <c r="E3136" t="str">
        <f>VLOOKUP(Tabla1[[#This Row],[Grupo de compras]],'Grupo compras'!$A$1:$B$115,2,FALSE)</f>
        <v>PE Ops Mall</v>
      </c>
      <c r="F3136" t="s">
        <v>9282</v>
      </c>
      <c r="H3136" t="s">
        <v>12121</v>
      </c>
      <c r="I3136" t="s">
        <v>88</v>
      </c>
      <c r="J3136" t="s">
        <v>12122</v>
      </c>
      <c r="K3136" t="s">
        <v>12120</v>
      </c>
      <c r="L3136" s="1">
        <v>46094</v>
      </c>
      <c r="M3136" t="s">
        <v>14</v>
      </c>
      <c r="N3136" t="s">
        <v>1</v>
      </c>
      <c r="O3136" t="s">
        <v>0</v>
      </c>
      <c r="P3136" t="s">
        <v>1035</v>
      </c>
      <c r="Q3136" t="s">
        <v>1036</v>
      </c>
      <c r="R3136" s="2">
        <v>1283.79</v>
      </c>
      <c r="S3136" s="37">
        <f>Tabla1[[#This Row],[Valor total]]/'T.C.'!$B$2</f>
        <v>372.11304347826086</v>
      </c>
      <c r="T3136" t="s">
        <v>2</v>
      </c>
      <c r="U3136" t="s">
        <v>3</v>
      </c>
    </row>
    <row r="3137" spans="1:21" x14ac:dyDescent="0.25">
      <c r="A3137" t="s">
        <v>7</v>
      </c>
      <c r="B3137" t="str">
        <f>LEFT(Tabla1[[#This Row],[Organización compras]],2)</f>
        <v>CL</v>
      </c>
      <c r="C3137" t="s">
        <v>339</v>
      </c>
      <c r="D3137">
        <v>910</v>
      </c>
      <c r="E3137" t="str">
        <f>VLOOKUP(Tabla1[[#This Row],[Grupo de compras]],'Grupo compras'!$A$1:$B$115,2,FALSE)</f>
        <v>Corp A. Personas</v>
      </c>
      <c r="F3137" t="s">
        <v>10</v>
      </c>
      <c r="G3137" t="str">
        <f>LEFT(Tabla1[[#This Row],[Solicitud de pedido]],2)</f>
        <v>14</v>
      </c>
      <c r="H3137" t="s">
        <v>7625</v>
      </c>
      <c r="I3137" t="s">
        <v>89</v>
      </c>
      <c r="J3137" t="s">
        <v>7626</v>
      </c>
      <c r="K3137" t="s">
        <v>7634</v>
      </c>
      <c r="L3137" s="1">
        <v>46035</v>
      </c>
      <c r="M3137" t="s">
        <v>10</v>
      </c>
      <c r="N3137" t="s">
        <v>46</v>
      </c>
      <c r="O3137" t="s">
        <v>0</v>
      </c>
      <c r="P3137" t="s">
        <v>7628</v>
      </c>
      <c r="Q3137" t="s">
        <v>7629</v>
      </c>
      <c r="R3137" s="2">
        <v>344543</v>
      </c>
      <c r="S3137" s="37">
        <f>Tabla1[[#This Row],[Valor total]]/'T.C.'!$B$3</f>
        <v>372.10480273886799</v>
      </c>
      <c r="T3137" t="s">
        <v>6</v>
      </c>
      <c r="U3137" t="s">
        <v>3</v>
      </c>
    </row>
    <row r="3138" spans="1:21" x14ac:dyDescent="0.25">
      <c r="A3138" t="s">
        <v>2783</v>
      </c>
      <c r="B3138" t="str">
        <f>LEFT(Tabla1[[#This Row],[Organización compras]],2)</f>
        <v>PE</v>
      </c>
      <c r="C3138" t="s">
        <v>681</v>
      </c>
      <c r="D3138">
        <v>802</v>
      </c>
      <c r="E3138" t="str">
        <f>VLOOKUP(Tabla1[[#This Row],[Grupo de compras]],'Grupo compras'!$A$1:$B$115,2,FALSE)</f>
        <v>PE Ops Mall</v>
      </c>
      <c r="F3138" t="s">
        <v>3119</v>
      </c>
      <c r="G3138" t="str">
        <f>LEFT(Tabla1[[#This Row],[Solicitud de pedido]],2)</f>
        <v>12</v>
      </c>
      <c r="H3138" t="s">
        <v>8295</v>
      </c>
      <c r="I3138" t="s">
        <v>88</v>
      </c>
      <c r="J3138" t="s">
        <v>8296</v>
      </c>
      <c r="K3138" t="s">
        <v>8297</v>
      </c>
      <c r="L3138" s="1">
        <v>46036</v>
      </c>
      <c r="M3138" t="s">
        <v>1340</v>
      </c>
      <c r="N3138" t="s">
        <v>1</v>
      </c>
      <c r="O3138" t="s">
        <v>0</v>
      </c>
      <c r="P3138" t="s">
        <v>1011</v>
      </c>
      <c r="Q3138" t="s">
        <v>1012</v>
      </c>
      <c r="R3138" s="2">
        <v>1280</v>
      </c>
      <c r="S3138" s="37">
        <f>Tabla1[[#This Row],[Valor total]]/'T.C.'!$B$2</f>
        <v>371.01449275362319</v>
      </c>
      <c r="T3138" t="s">
        <v>2</v>
      </c>
      <c r="U3138" t="s">
        <v>3</v>
      </c>
    </row>
    <row r="3139" spans="1:21" x14ac:dyDescent="0.25">
      <c r="A3139" t="s">
        <v>12</v>
      </c>
      <c r="B3139" t="str">
        <f>LEFT(Tabla1[[#This Row],[Organización compras]],2)</f>
        <v>PE</v>
      </c>
      <c r="C3139" t="s">
        <v>340</v>
      </c>
      <c r="D3139">
        <v>801</v>
      </c>
      <c r="E3139" t="str">
        <f>VLOOKUP(Tabla1[[#This Row],[Grupo de compras]],'Grupo compras'!$A$1:$B$115,2,FALSE)</f>
        <v>PE Center Manager</v>
      </c>
      <c r="F3139" t="s">
        <v>360</v>
      </c>
      <c r="G3139" t="str">
        <f>LEFT(Tabla1[[#This Row],[Solicitud de pedido]],2)</f>
        <v>12</v>
      </c>
      <c r="H3139" t="s">
        <v>8298</v>
      </c>
      <c r="I3139" t="s">
        <v>88</v>
      </c>
      <c r="J3139" t="s">
        <v>8299</v>
      </c>
      <c r="K3139" t="s">
        <v>8300</v>
      </c>
      <c r="L3139" s="1">
        <v>46041</v>
      </c>
      <c r="M3139" t="s">
        <v>14</v>
      </c>
      <c r="N3139" t="s">
        <v>1</v>
      </c>
      <c r="O3139" t="s">
        <v>0</v>
      </c>
      <c r="P3139" t="s">
        <v>2596</v>
      </c>
      <c r="Q3139" t="s">
        <v>2597</v>
      </c>
      <c r="R3139" s="2">
        <v>1280</v>
      </c>
      <c r="S3139" s="37">
        <f>Tabla1[[#This Row],[Valor total]]/'T.C.'!$B$2</f>
        <v>371.01449275362319</v>
      </c>
      <c r="T3139" t="s">
        <v>2</v>
      </c>
      <c r="U3139" t="s">
        <v>3</v>
      </c>
    </row>
    <row r="3140" spans="1:21" x14ac:dyDescent="0.25">
      <c r="A3140" t="s">
        <v>2453</v>
      </c>
      <c r="B3140" t="str">
        <f>LEFT(Tabla1[[#This Row],[Organización compras]],2)</f>
        <v>PE</v>
      </c>
      <c r="C3140" t="s">
        <v>681</v>
      </c>
      <c r="D3140">
        <v>802</v>
      </c>
      <c r="E3140" t="str">
        <f>VLOOKUP(Tabla1[[#This Row],[Grupo de compras]],'Grupo compras'!$A$1:$B$115,2,FALSE)</f>
        <v>PE Ops Mall</v>
      </c>
      <c r="F3140" t="s">
        <v>376</v>
      </c>
      <c r="G3140" t="str">
        <f>LEFT(Tabla1[[#This Row],[Solicitud de pedido]],2)</f>
        <v>12</v>
      </c>
      <c r="H3140" t="s">
        <v>8301</v>
      </c>
      <c r="I3140" t="s">
        <v>88</v>
      </c>
      <c r="J3140" t="s">
        <v>8302</v>
      </c>
      <c r="K3140" t="s">
        <v>8303</v>
      </c>
      <c r="L3140" s="1">
        <v>46078</v>
      </c>
      <c r="M3140" t="s">
        <v>400</v>
      </c>
      <c r="N3140" t="s">
        <v>1</v>
      </c>
      <c r="O3140" t="s">
        <v>5</v>
      </c>
      <c r="P3140" t="s">
        <v>68</v>
      </c>
      <c r="Q3140" t="s">
        <v>69</v>
      </c>
      <c r="R3140" s="2">
        <v>1280</v>
      </c>
      <c r="S3140" s="37">
        <f>Tabla1[[#This Row],[Valor total]]/'T.C.'!$B$2</f>
        <v>371.01449275362319</v>
      </c>
      <c r="T3140" t="s">
        <v>2</v>
      </c>
      <c r="U3140" t="s">
        <v>3</v>
      </c>
    </row>
    <row r="3141" spans="1:21" x14ac:dyDescent="0.25">
      <c r="A3141" t="s">
        <v>53</v>
      </c>
      <c r="B3141" t="str">
        <f>LEFT(Tabla1[[#This Row],[Organización compras]],2)</f>
        <v>CO</v>
      </c>
      <c r="C3141" t="s">
        <v>338</v>
      </c>
      <c r="D3141">
        <v>702</v>
      </c>
      <c r="E3141" t="str">
        <f>VLOOKUP(Tabla1[[#This Row],[Grupo de compras]],'Grupo compras'!$A$1:$B$115,2,FALSE)</f>
        <v>CO Ops Mall</v>
      </c>
      <c r="F3141" t="s">
        <v>54</v>
      </c>
      <c r="G3141" t="str">
        <f>LEFT(Tabla1[[#This Row],[Solicitud de pedido]],2)</f>
        <v>12</v>
      </c>
      <c r="H3141" t="s">
        <v>8304</v>
      </c>
      <c r="I3141" t="s">
        <v>88</v>
      </c>
      <c r="J3141" t="s">
        <v>8305</v>
      </c>
      <c r="K3141" t="s">
        <v>8306</v>
      </c>
      <c r="L3141" s="1">
        <v>46059</v>
      </c>
      <c r="M3141" t="s">
        <v>55</v>
      </c>
      <c r="N3141" t="s">
        <v>1</v>
      </c>
      <c r="O3141" t="s">
        <v>0</v>
      </c>
      <c r="P3141" t="s">
        <v>8307</v>
      </c>
      <c r="Q3141" t="s">
        <v>8308</v>
      </c>
      <c r="R3141" s="2">
        <v>1360000</v>
      </c>
      <c r="S3141" s="37">
        <f>Tabla1[[#This Row],[Valor total]]/'T.C.'!$B$5</f>
        <v>369.76617727025558</v>
      </c>
      <c r="T3141" t="s">
        <v>18</v>
      </c>
      <c r="U3141" t="s">
        <v>3</v>
      </c>
    </row>
    <row r="3142" spans="1:21" x14ac:dyDescent="0.25">
      <c r="A3142" t="s">
        <v>64</v>
      </c>
      <c r="B3142" t="str">
        <f>LEFT(Tabla1[[#This Row],[Organización compras]],2)</f>
        <v>CO</v>
      </c>
      <c r="C3142" t="s">
        <v>338</v>
      </c>
      <c r="D3142">
        <v>704</v>
      </c>
      <c r="E3142" t="str">
        <f>VLOOKUP(Tabla1[[#This Row],[Grupo de compras]],'Grupo compras'!$A$1:$B$115,2,FALSE)</f>
        <v>CO Mktg Mall</v>
      </c>
      <c r="F3142" t="s">
        <v>65</v>
      </c>
      <c r="G3142" t="str">
        <f>LEFT(Tabla1[[#This Row],[Solicitud de pedido]],2)</f>
        <v>12</v>
      </c>
      <c r="H3142" t="s">
        <v>8309</v>
      </c>
      <c r="I3142" t="s">
        <v>88</v>
      </c>
      <c r="J3142" t="s">
        <v>8310</v>
      </c>
      <c r="K3142" t="s">
        <v>8311</v>
      </c>
      <c r="L3142" s="1">
        <v>46036</v>
      </c>
      <c r="M3142" t="s">
        <v>66</v>
      </c>
      <c r="N3142" t="s">
        <v>1</v>
      </c>
      <c r="O3142" t="s">
        <v>67</v>
      </c>
      <c r="P3142" t="s">
        <v>3234</v>
      </c>
      <c r="Q3142" t="s">
        <v>3235</v>
      </c>
      <c r="R3142" s="2">
        <v>1358943</v>
      </c>
      <c r="S3142" s="37">
        <f>Tabla1[[#This Row],[Valor total]]/'T.C.'!$B$5</f>
        <v>369.47879282218599</v>
      </c>
      <c r="T3142" t="s">
        <v>18</v>
      </c>
      <c r="U3142" t="s">
        <v>3</v>
      </c>
    </row>
    <row r="3143" spans="1:21" x14ac:dyDescent="0.25">
      <c r="A3143" t="s">
        <v>75</v>
      </c>
      <c r="B3143" t="str">
        <f>LEFT(Tabla1[[#This Row],[Organización compras]],2)</f>
        <v>CO</v>
      </c>
      <c r="C3143" t="s">
        <v>338</v>
      </c>
      <c r="D3143">
        <v>704</v>
      </c>
      <c r="E3143" t="str">
        <f>VLOOKUP(Tabla1[[#This Row],[Grupo de compras]],'Grupo compras'!$A$1:$B$115,2,FALSE)</f>
        <v>CO Mktg Mall</v>
      </c>
      <c r="F3143" t="s">
        <v>745</v>
      </c>
      <c r="G3143" t="str">
        <f>LEFT(Tabla1[[#This Row],[Solicitud de pedido]],2)</f>
        <v>12</v>
      </c>
      <c r="H3143" t="s">
        <v>8312</v>
      </c>
      <c r="I3143" t="s">
        <v>88</v>
      </c>
      <c r="J3143" t="s">
        <v>8313</v>
      </c>
      <c r="K3143" t="s">
        <v>8314</v>
      </c>
      <c r="L3143" s="1">
        <v>46041</v>
      </c>
      <c r="M3143" t="s">
        <v>745</v>
      </c>
      <c r="N3143" t="s">
        <v>1</v>
      </c>
      <c r="O3143" t="s">
        <v>0</v>
      </c>
      <c r="P3143" t="s">
        <v>3234</v>
      </c>
      <c r="Q3143" t="s">
        <v>3235</v>
      </c>
      <c r="R3143" s="2">
        <v>1358943</v>
      </c>
      <c r="S3143" s="37">
        <f>Tabla1[[#This Row],[Valor total]]/'T.C.'!$B$5</f>
        <v>369.47879282218599</v>
      </c>
      <c r="T3143" t="s">
        <v>18</v>
      </c>
      <c r="U3143" t="s">
        <v>3</v>
      </c>
    </row>
    <row r="3144" spans="1:21" x14ac:dyDescent="0.25">
      <c r="A3144" t="s">
        <v>64</v>
      </c>
      <c r="B3144" t="str">
        <f>LEFT(Tabla1[[#This Row],[Organización compras]],2)</f>
        <v>CO</v>
      </c>
      <c r="C3144" t="s">
        <v>338</v>
      </c>
      <c r="D3144">
        <v>704</v>
      </c>
      <c r="E3144" t="str">
        <f>VLOOKUP(Tabla1[[#This Row],[Grupo de compras]],'Grupo compras'!$A$1:$B$115,2,FALSE)</f>
        <v>CO Mktg Mall</v>
      </c>
      <c r="F3144" t="s">
        <v>65</v>
      </c>
      <c r="G3144" t="str">
        <f>LEFT(Tabla1[[#This Row],[Solicitud de pedido]],2)</f>
        <v>12</v>
      </c>
      <c r="H3144" t="s">
        <v>8315</v>
      </c>
      <c r="I3144" t="s">
        <v>88</v>
      </c>
      <c r="J3144" t="s">
        <v>8316</v>
      </c>
      <c r="K3144" t="s">
        <v>8317</v>
      </c>
      <c r="L3144" s="1">
        <v>46076</v>
      </c>
      <c r="M3144" t="s">
        <v>66</v>
      </c>
      <c r="N3144" t="s">
        <v>1</v>
      </c>
      <c r="O3144" t="s">
        <v>67</v>
      </c>
      <c r="P3144" t="s">
        <v>3234</v>
      </c>
      <c r="Q3144" t="s">
        <v>3235</v>
      </c>
      <c r="R3144" s="2">
        <v>1358943</v>
      </c>
      <c r="S3144" s="37">
        <f>Tabla1[[#This Row],[Valor total]]/'T.C.'!$B$5</f>
        <v>369.47879282218599</v>
      </c>
      <c r="T3144" t="s">
        <v>18</v>
      </c>
      <c r="U3144" t="s">
        <v>3</v>
      </c>
    </row>
    <row r="3145" spans="1:21" x14ac:dyDescent="0.25">
      <c r="A3145" t="s">
        <v>75</v>
      </c>
      <c r="B3145" t="str">
        <f>LEFT(Tabla1[[#This Row],[Organización compras]],2)</f>
        <v>CO</v>
      </c>
      <c r="C3145" t="s">
        <v>338</v>
      </c>
      <c r="D3145">
        <v>704</v>
      </c>
      <c r="E3145" t="str">
        <f>VLOOKUP(Tabla1[[#This Row],[Grupo de compras]],'Grupo compras'!$A$1:$B$115,2,FALSE)</f>
        <v>CO Mktg Mall</v>
      </c>
      <c r="F3145" t="s">
        <v>745</v>
      </c>
      <c r="G3145" t="str">
        <f>LEFT(Tabla1[[#This Row],[Solicitud de pedido]],2)</f>
        <v>12</v>
      </c>
      <c r="H3145" t="s">
        <v>8191</v>
      </c>
      <c r="I3145" t="s">
        <v>88</v>
      </c>
      <c r="J3145" t="s">
        <v>8192</v>
      </c>
      <c r="K3145" t="s">
        <v>8318</v>
      </c>
      <c r="L3145" s="1">
        <v>46084</v>
      </c>
      <c r="M3145" t="s">
        <v>745</v>
      </c>
      <c r="N3145" t="s">
        <v>1</v>
      </c>
      <c r="O3145" t="s">
        <v>0</v>
      </c>
      <c r="P3145" t="s">
        <v>3234</v>
      </c>
      <c r="Q3145" t="s">
        <v>3235</v>
      </c>
      <c r="R3145" s="2">
        <v>1358943</v>
      </c>
      <c r="S3145" s="37">
        <f>Tabla1[[#This Row],[Valor total]]/'T.C.'!$B$5</f>
        <v>369.47879282218599</v>
      </c>
      <c r="T3145" t="s">
        <v>18</v>
      </c>
      <c r="U3145" t="s">
        <v>3</v>
      </c>
    </row>
    <row r="3146" spans="1:21" x14ac:dyDescent="0.25">
      <c r="A3146" t="s">
        <v>19</v>
      </c>
      <c r="B3146" t="str">
        <f>LEFT(Tabla1[[#This Row],[Organización compras]],2)</f>
        <v>CL</v>
      </c>
      <c r="C3146" t="s">
        <v>339</v>
      </c>
      <c r="D3146">
        <v>602</v>
      </c>
      <c r="E3146" t="str">
        <f>VLOOKUP(Tabla1[[#This Row],[Grupo de compras]],'Grupo compras'!$A$1:$B$115,2,FALSE)</f>
        <v>CL Ops Mall</v>
      </c>
      <c r="F3146" t="s">
        <v>1847</v>
      </c>
      <c r="G3146" t="str">
        <f>LEFT(Tabla1[[#This Row],[Solicitud de pedido]],2)</f>
        <v>12</v>
      </c>
      <c r="H3146" t="s">
        <v>8319</v>
      </c>
      <c r="I3146" t="s">
        <v>88</v>
      </c>
      <c r="J3146" t="s">
        <v>8320</v>
      </c>
      <c r="K3146" t="s">
        <v>8321</v>
      </c>
      <c r="L3146" s="1">
        <v>46087</v>
      </c>
      <c r="M3146" t="s">
        <v>1851</v>
      </c>
      <c r="N3146" t="s">
        <v>1</v>
      </c>
      <c r="O3146" t="s">
        <v>0</v>
      </c>
      <c r="P3146" t="s">
        <v>1919</v>
      </c>
      <c r="Q3146" t="s">
        <v>1920</v>
      </c>
      <c r="R3146" s="2">
        <v>341550</v>
      </c>
      <c r="S3146" s="37">
        <f>Tabla1[[#This Row],[Valor total]]/'T.C.'!$B$3</f>
        <v>368.87237696154136</v>
      </c>
      <c r="T3146" t="s">
        <v>6</v>
      </c>
      <c r="U3146" t="s">
        <v>3</v>
      </c>
    </row>
    <row r="3147" spans="1:21" x14ac:dyDescent="0.25">
      <c r="A3147" t="s">
        <v>2783</v>
      </c>
      <c r="B3147" t="str">
        <f>LEFT(Tabla1[[#This Row],[Organización compras]],2)</f>
        <v>PE</v>
      </c>
      <c r="C3147" t="s">
        <v>681</v>
      </c>
      <c r="D3147">
        <v>802</v>
      </c>
      <c r="E3147" t="str">
        <f>VLOOKUP(Tabla1[[#This Row],[Grupo de compras]],'Grupo compras'!$A$1:$B$115,2,FALSE)</f>
        <v>PE Ops Mall</v>
      </c>
      <c r="F3147" t="s">
        <v>2784</v>
      </c>
      <c r="G3147" t="str">
        <f>LEFT(Tabla1[[#This Row],[Solicitud de pedido]],2)</f>
        <v>12</v>
      </c>
      <c r="H3147" t="s">
        <v>8322</v>
      </c>
      <c r="I3147" t="s">
        <v>88</v>
      </c>
      <c r="J3147" t="s">
        <v>8323</v>
      </c>
      <c r="K3147" t="s">
        <v>8324</v>
      </c>
      <c r="L3147" s="1">
        <v>46038</v>
      </c>
      <c r="M3147" t="s">
        <v>2784</v>
      </c>
      <c r="N3147" t="s">
        <v>1</v>
      </c>
      <c r="O3147" t="s">
        <v>0</v>
      </c>
      <c r="P3147" t="s">
        <v>1011</v>
      </c>
      <c r="Q3147" t="s">
        <v>1012</v>
      </c>
      <c r="R3147" s="2">
        <v>1272</v>
      </c>
      <c r="S3147" s="37">
        <f>Tabla1[[#This Row],[Valor total]]/'T.C.'!$B$2</f>
        <v>368.695652173913</v>
      </c>
      <c r="T3147" t="s">
        <v>2</v>
      </c>
      <c r="U3147" t="s">
        <v>3</v>
      </c>
    </row>
    <row r="3148" spans="1:21" x14ac:dyDescent="0.25">
      <c r="A3148" t="s">
        <v>717</v>
      </c>
      <c r="B3148" t="str">
        <f>LEFT(Tabla1[[#This Row],[Organización compras]],2)</f>
        <v>PE</v>
      </c>
      <c r="C3148" t="s">
        <v>340</v>
      </c>
      <c r="D3148">
        <v>801</v>
      </c>
      <c r="E3148" t="str">
        <f>VLOOKUP(Tabla1[[#This Row],[Grupo de compras]],'Grupo compras'!$A$1:$B$115,2,FALSE)</f>
        <v>PE Center Manager</v>
      </c>
      <c r="F3148" t="s">
        <v>1233</v>
      </c>
      <c r="G3148" t="str">
        <f>LEFT(Tabla1[[#This Row],[Solicitud de pedido]],2)</f>
        <v>12</v>
      </c>
      <c r="H3148" t="s">
        <v>8325</v>
      </c>
      <c r="I3148" t="s">
        <v>88</v>
      </c>
      <c r="J3148" t="s">
        <v>8326</v>
      </c>
      <c r="K3148" t="s">
        <v>8327</v>
      </c>
      <c r="L3148" s="1">
        <v>46043</v>
      </c>
      <c r="M3148" t="s">
        <v>819</v>
      </c>
      <c r="N3148" t="s">
        <v>1</v>
      </c>
      <c r="O3148" t="s">
        <v>0</v>
      </c>
      <c r="P3148" t="s">
        <v>2571</v>
      </c>
      <c r="Q3148" t="s">
        <v>2572</v>
      </c>
      <c r="R3148" s="2">
        <v>1272</v>
      </c>
      <c r="S3148" s="37">
        <f>Tabla1[[#This Row],[Valor total]]/'T.C.'!$B$2</f>
        <v>368.695652173913</v>
      </c>
      <c r="T3148" t="s">
        <v>2</v>
      </c>
      <c r="U3148" t="s">
        <v>3</v>
      </c>
    </row>
    <row r="3149" spans="1:21" x14ac:dyDescent="0.25">
      <c r="A3149" t="s">
        <v>373</v>
      </c>
      <c r="B3149" t="str">
        <f>LEFT(Tabla1[[#This Row],[Organización compras]],2)</f>
        <v>PE</v>
      </c>
      <c r="C3149" t="s">
        <v>340</v>
      </c>
      <c r="D3149">
        <v>811</v>
      </c>
      <c r="E3149" t="str">
        <f>VLOOKUP(Tabla1[[#This Row],[Grupo de compras]],'Grupo compras'!$A$1:$B$115,2,FALSE)</f>
        <v>PE Área Admin</v>
      </c>
      <c r="F3149" t="s">
        <v>406</v>
      </c>
      <c r="G3149" t="str">
        <f>LEFT(Tabla1[[#This Row],[Solicitud de pedido]],2)</f>
        <v>12</v>
      </c>
      <c r="H3149" t="s">
        <v>8328</v>
      </c>
      <c r="I3149" t="s">
        <v>88</v>
      </c>
      <c r="J3149" t="s">
        <v>8329</v>
      </c>
      <c r="K3149" t="s">
        <v>8330</v>
      </c>
      <c r="L3149" s="1">
        <v>46051</v>
      </c>
      <c r="M3149" t="s">
        <v>406</v>
      </c>
      <c r="N3149" t="s">
        <v>1</v>
      </c>
      <c r="O3149" t="s">
        <v>0</v>
      </c>
      <c r="P3149" t="s">
        <v>8331</v>
      </c>
      <c r="Q3149" t="s">
        <v>8332</v>
      </c>
      <c r="R3149" s="2">
        <v>1271.19</v>
      </c>
      <c r="S3149" s="37">
        <f>Tabla1[[#This Row],[Valor total]]/'T.C.'!$B$2</f>
        <v>368.46086956521737</v>
      </c>
      <c r="T3149" t="s">
        <v>2</v>
      </c>
      <c r="U3149" t="s">
        <v>3</v>
      </c>
    </row>
    <row r="3150" spans="1:21" x14ac:dyDescent="0.25">
      <c r="A3150" t="s">
        <v>7</v>
      </c>
      <c r="B3150" t="str">
        <f>LEFT(Tabla1[[#This Row],[Organización compras]],2)</f>
        <v>CL</v>
      </c>
      <c r="C3150" t="s">
        <v>339</v>
      </c>
      <c r="D3150">
        <v>602</v>
      </c>
      <c r="E3150" t="str">
        <f>VLOOKUP(Tabla1[[#This Row],[Grupo de compras]],'Grupo compras'!$A$1:$B$115,2,FALSE)</f>
        <v>CL Ops Mall</v>
      </c>
      <c r="F3150" t="s">
        <v>84</v>
      </c>
      <c r="G3150" t="str">
        <f>LEFT(Tabla1[[#This Row],[Solicitud de pedido]],2)</f>
        <v>12</v>
      </c>
      <c r="H3150" t="s">
        <v>8333</v>
      </c>
      <c r="I3150" t="s">
        <v>88</v>
      </c>
      <c r="J3150" t="s">
        <v>8334</v>
      </c>
      <c r="K3150" t="s">
        <v>8335</v>
      </c>
      <c r="L3150" s="1">
        <v>46080</v>
      </c>
      <c r="M3150" t="s">
        <v>113</v>
      </c>
      <c r="N3150" t="s">
        <v>1</v>
      </c>
      <c r="O3150" t="s">
        <v>0</v>
      </c>
      <c r="P3150" t="s">
        <v>2366</v>
      </c>
      <c r="Q3150" t="s">
        <v>2367</v>
      </c>
      <c r="R3150" s="2">
        <v>340200</v>
      </c>
      <c r="S3150" s="37">
        <f>Tabla1[[#This Row],[Valor total]]/'T.C.'!$B$3</f>
        <v>367.41438337671315</v>
      </c>
      <c r="T3150" t="s">
        <v>6</v>
      </c>
      <c r="U3150" t="s">
        <v>3</v>
      </c>
    </row>
    <row r="3151" spans="1:21" x14ac:dyDescent="0.25">
      <c r="A3151" t="s">
        <v>31</v>
      </c>
      <c r="B3151" t="str">
        <f>LEFT(Tabla1[[#This Row],[Organización compras]],2)</f>
        <v>CO</v>
      </c>
      <c r="C3151" t="s">
        <v>338</v>
      </c>
      <c r="D3151">
        <v>710</v>
      </c>
      <c r="E3151" t="str">
        <f>VLOOKUP(Tabla1[[#This Row],[Grupo de compras]],'Grupo compras'!$A$1:$B$115,2,FALSE)</f>
        <v>CO Sgcia Personas</v>
      </c>
      <c r="F3151" t="s">
        <v>3527</v>
      </c>
      <c r="G3151" t="str">
        <f>LEFT(Tabla1[[#This Row],[Solicitud de pedido]],2)</f>
        <v>12</v>
      </c>
      <c r="H3151" t="s">
        <v>8336</v>
      </c>
      <c r="I3151" t="s">
        <v>88</v>
      </c>
      <c r="J3151" t="s">
        <v>8337</v>
      </c>
      <c r="K3151" t="s">
        <v>8338</v>
      </c>
      <c r="L3151" s="1">
        <v>46072</v>
      </c>
      <c r="M3151" t="s">
        <v>706</v>
      </c>
      <c r="N3151" t="s">
        <v>1</v>
      </c>
      <c r="O3151" t="s">
        <v>0</v>
      </c>
      <c r="P3151" t="s">
        <v>8339</v>
      </c>
      <c r="Q3151" t="s">
        <v>8340</v>
      </c>
      <c r="R3151" s="2">
        <v>1351004</v>
      </c>
      <c r="S3151" s="37">
        <f>Tabla1[[#This Row],[Valor total]]/'T.C.'!$B$5</f>
        <v>367.32028276237088</v>
      </c>
      <c r="T3151" t="s">
        <v>18</v>
      </c>
      <c r="U3151" t="s">
        <v>3</v>
      </c>
    </row>
    <row r="3152" spans="1:21" x14ac:dyDescent="0.25">
      <c r="A3152" t="s">
        <v>4</v>
      </c>
      <c r="B3152" t="str">
        <f>LEFT(Tabla1[[#This Row],[Organización compras]],2)</f>
        <v>CL</v>
      </c>
      <c r="C3152" t="s">
        <v>339</v>
      </c>
      <c r="D3152">
        <v>602</v>
      </c>
      <c r="E3152" t="str">
        <f>VLOOKUP(Tabla1[[#This Row],[Grupo de compras]],'Grupo compras'!$A$1:$B$115,2,FALSE)</f>
        <v>CL Ops Mall</v>
      </c>
      <c r="F3152" t="s">
        <v>2185</v>
      </c>
      <c r="G3152" t="str">
        <f>LEFT(Tabla1[[#This Row],[Solicitud de pedido]],2)</f>
        <v>12</v>
      </c>
      <c r="H3152" t="s">
        <v>8341</v>
      </c>
      <c r="I3152" t="s">
        <v>88</v>
      </c>
      <c r="J3152" t="s">
        <v>8342</v>
      </c>
      <c r="K3152" t="s">
        <v>8343</v>
      </c>
      <c r="L3152" s="1">
        <v>46057</v>
      </c>
      <c r="M3152" t="s">
        <v>1072</v>
      </c>
      <c r="N3152" t="s">
        <v>1</v>
      </c>
      <c r="O3152" t="s">
        <v>5</v>
      </c>
      <c r="P3152" t="s">
        <v>4933</v>
      </c>
      <c r="Q3152" t="s">
        <v>4934</v>
      </c>
      <c r="R3152" s="2">
        <v>340000</v>
      </c>
      <c r="S3152" s="37">
        <f>Tabla1[[#This Row],[Valor total]]/'T.C.'!$B$3</f>
        <v>367.19838432710895</v>
      </c>
      <c r="T3152" t="s">
        <v>6</v>
      </c>
      <c r="U3152" t="s">
        <v>3</v>
      </c>
    </row>
    <row r="3153" spans="1:21" x14ac:dyDescent="0.25">
      <c r="A3153" t="s">
        <v>1239</v>
      </c>
      <c r="B3153" t="str">
        <f>LEFT(Tabla1[[#This Row],[Organización compras]],2)</f>
        <v>PE</v>
      </c>
      <c r="C3153" t="s">
        <v>340</v>
      </c>
      <c r="D3153">
        <v>802</v>
      </c>
      <c r="E3153" t="str">
        <f>VLOOKUP(Tabla1[[#This Row],[Grupo de compras]],'Grupo compras'!$A$1:$B$115,2,FALSE)</f>
        <v>PE Ops Mall</v>
      </c>
      <c r="F3153" t="s">
        <v>3220</v>
      </c>
      <c r="H3153" t="s">
        <v>12220</v>
      </c>
      <c r="I3153" t="s">
        <v>88</v>
      </c>
      <c r="J3153" t="s">
        <v>12221</v>
      </c>
      <c r="K3153" t="s">
        <v>12222</v>
      </c>
      <c r="L3153" s="1">
        <v>46097</v>
      </c>
      <c r="M3153" t="s">
        <v>3220</v>
      </c>
      <c r="N3153" t="s">
        <v>1</v>
      </c>
      <c r="O3153" t="s">
        <v>0</v>
      </c>
      <c r="P3153" t="s">
        <v>8589</v>
      </c>
      <c r="Q3153" t="s">
        <v>8590</v>
      </c>
      <c r="R3153" s="2">
        <v>1266.7</v>
      </c>
      <c r="S3153" s="37">
        <f>Tabla1[[#This Row],[Valor total]]/'T.C.'!$B$2</f>
        <v>367.15942028985506</v>
      </c>
      <c r="T3153" t="s">
        <v>2</v>
      </c>
      <c r="U3153" t="s">
        <v>3</v>
      </c>
    </row>
    <row r="3154" spans="1:21" x14ac:dyDescent="0.25">
      <c r="A3154" t="s">
        <v>2091</v>
      </c>
      <c r="B3154" t="str">
        <f>LEFT(Tabla1[[#This Row],[Organización compras]],2)</f>
        <v>PE</v>
      </c>
      <c r="C3154" t="s">
        <v>681</v>
      </c>
      <c r="D3154">
        <v>803</v>
      </c>
      <c r="E3154" t="str">
        <f>VLOOKUP(Tabla1[[#This Row],[Grupo de compras]],'Grupo compras'!$A$1:$B$115,2,FALSE)</f>
        <v>PE Ops Out/Strips</v>
      </c>
      <c r="F3154" t="s">
        <v>2857</v>
      </c>
      <c r="H3154" t="s">
        <v>12823</v>
      </c>
      <c r="I3154" t="s">
        <v>88</v>
      </c>
      <c r="J3154" t="s">
        <v>12824</v>
      </c>
      <c r="K3154" t="s">
        <v>12825</v>
      </c>
      <c r="L3154" s="1">
        <v>46099</v>
      </c>
      <c r="M3154" t="s">
        <v>2857</v>
      </c>
      <c r="N3154" t="s">
        <v>1</v>
      </c>
      <c r="O3154" t="s">
        <v>0</v>
      </c>
      <c r="P3154" t="s">
        <v>1011</v>
      </c>
      <c r="Q3154" t="s">
        <v>1012</v>
      </c>
      <c r="R3154" s="2">
        <v>1265.8</v>
      </c>
      <c r="S3154" s="37">
        <f>Tabla1[[#This Row],[Valor total]]/'T.C.'!$B$2</f>
        <v>366.89855072463763</v>
      </c>
      <c r="T3154" t="s">
        <v>2</v>
      </c>
      <c r="U3154" t="s">
        <v>3</v>
      </c>
    </row>
    <row r="3155" spans="1:21" x14ac:dyDescent="0.25">
      <c r="A3155" t="s">
        <v>369</v>
      </c>
      <c r="B3155" t="str">
        <f>LEFT(Tabla1[[#This Row],[Organización compras]],2)</f>
        <v>PE</v>
      </c>
      <c r="C3155" t="s">
        <v>681</v>
      </c>
      <c r="D3155">
        <v>802</v>
      </c>
      <c r="E3155" t="str">
        <f>VLOOKUP(Tabla1[[#This Row],[Grupo de compras]],'Grupo compras'!$A$1:$B$115,2,FALSE)</f>
        <v>PE Ops Mall</v>
      </c>
      <c r="F3155" t="s">
        <v>370</v>
      </c>
      <c r="G3155" t="str">
        <f>LEFT(Tabla1[[#This Row],[Solicitud de pedido]],2)</f>
        <v>12</v>
      </c>
      <c r="H3155" t="s">
        <v>8344</v>
      </c>
      <c r="I3155" t="s">
        <v>88</v>
      </c>
      <c r="J3155" t="s">
        <v>8345</v>
      </c>
      <c r="K3155" t="s">
        <v>8346</v>
      </c>
      <c r="L3155" s="1">
        <v>46062</v>
      </c>
      <c r="M3155" t="s">
        <v>370</v>
      </c>
      <c r="N3155" t="s">
        <v>1</v>
      </c>
      <c r="O3155" t="s">
        <v>0</v>
      </c>
      <c r="P3155" t="s">
        <v>2356</v>
      </c>
      <c r="Q3155" t="s">
        <v>2357</v>
      </c>
      <c r="R3155" s="2">
        <v>1265</v>
      </c>
      <c r="S3155" s="37">
        <f>Tabla1[[#This Row],[Valor total]]/'T.C.'!$B$2</f>
        <v>366.66666666666663</v>
      </c>
      <c r="T3155" t="s">
        <v>2</v>
      </c>
      <c r="U3155" t="s">
        <v>3</v>
      </c>
    </row>
    <row r="3156" spans="1:21" x14ac:dyDescent="0.25">
      <c r="A3156" t="s">
        <v>2783</v>
      </c>
      <c r="B3156" t="str">
        <f>LEFT(Tabla1[[#This Row],[Organización compras]],2)</f>
        <v>PE</v>
      </c>
      <c r="C3156" t="s">
        <v>681</v>
      </c>
      <c r="D3156">
        <v>802</v>
      </c>
      <c r="E3156" t="str">
        <f>VLOOKUP(Tabla1[[#This Row],[Grupo de compras]],'Grupo compras'!$A$1:$B$115,2,FALSE)</f>
        <v>PE Ops Mall</v>
      </c>
      <c r="F3156" t="s">
        <v>2784</v>
      </c>
      <c r="G3156" t="str">
        <f>LEFT(Tabla1[[#This Row],[Solicitud de pedido]],2)</f>
        <v>12</v>
      </c>
      <c r="H3156" t="s">
        <v>8347</v>
      </c>
      <c r="I3156" t="s">
        <v>88</v>
      </c>
      <c r="J3156" t="s">
        <v>8348</v>
      </c>
      <c r="K3156" t="s">
        <v>8324</v>
      </c>
      <c r="L3156" s="1">
        <v>46044</v>
      </c>
      <c r="M3156" t="s">
        <v>2784</v>
      </c>
      <c r="N3156" t="s">
        <v>1</v>
      </c>
      <c r="O3156" t="s">
        <v>0</v>
      </c>
      <c r="P3156" t="s">
        <v>1011</v>
      </c>
      <c r="Q3156" t="s">
        <v>1012</v>
      </c>
      <c r="R3156" s="2">
        <v>1264</v>
      </c>
      <c r="S3156" s="37">
        <f>Tabla1[[#This Row],[Valor total]]/'T.C.'!$B$2</f>
        <v>366.37681159420288</v>
      </c>
      <c r="T3156" t="s">
        <v>2</v>
      </c>
      <c r="U3156" t="s">
        <v>3</v>
      </c>
    </row>
    <row r="3157" spans="1:21" x14ac:dyDescent="0.25">
      <c r="A3157" t="s">
        <v>19</v>
      </c>
      <c r="B3157" t="str">
        <f>LEFT(Tabla1[[#This Row],[Organización compras]],2)</f>
        <v>CL</v>
      </c>
      <c r="C3157" t="s">
        <v>339</v>
      </c>
      <c r="D3157">
        <v>619</v>
      </c>
      <c r="E3157" t="str">
        <f>VLOOKUP(Tabla1[[#This Row],[Grupo de compras]],'Grupo compras'!$A$1:$B$115,2,FALSE)</f>
        <v>CL Arq Out/Strip</v>
      </c>
      <c r="F3157" t="s">
        <v>362</v>
      </c>
      <c r="G3157" t="str">
        <f>LEFT(Tabla1[[#This Row],[Solicitud de pedido]],2)</f>
        <v>12</v>
      </c>
      <c r="H3157" t="s">
        <v>8349</v>
      </c>
      <c r="I3157" t="s">
        <v>88</v>
      </c>
      <c r="J3157" t="s">
        <v>8350</v>
      </c>
      <c r="K3157" t="s">
        <v>8351</v>
      </c>
      <c r="L3157" s="1">
        <v>46041</v>
      </c>
      <c r="M3157" t="s">
        <v>15</v>
      </c>
      <c r="N3157" t="s">
        <v>1</v>
      </c>
      <c r="O3157" t="s">
        <v>0</v>
      </c>
      <c r="P3157" t="s">
        <v>5664</v>
      </c>
      <c r="Q3157" t="s">
        <v>5665</v>
      </c>
      <c r="R3157" s="2">
        <v>8.7720000000000002</v>
      </c>
      <c r="S3157" s="37">
        <f>Tabla1[[#This Row],[Valor total]]/'T.C.'!$B$4</f>
        <v>365.5</v>
      </c>
      <c r="T3157" t="s">
        <v>11</v>
      </c>
      <c r="U3157" t="s">
        <v>3</v>
      </c>
    </row>
    <row r="3158" spans="1:21" x14ac:dyDescent="0.25">
      <c r="A3158" t="s">
        <v>19</v>
      </c>
      <c r="B3158" t="str">
        <f>LEFT(Tabla1[[#This Row],[Organización compras]],2)</f>
        <v>CL</v>
      </c>
      <c r="C3158" t="s">
        <v>339</v>
      </c>
      <c r="D3158">
        <v>619</v>
      </c>
      <c r="E3158" t="str">
        <f>VLOOKUP(Tabla1[[#This Row],[Grupo de compras]],'Grupo compras'!$A$1:$B$115,2,FALSE)</f>
        <v>CL Arq Out/Strip</v>
      </c>
      <c r="F3158" t="s">
        <v>362</v>
      </c>
      <c r="G3158" t="str">
        <f>LEFT(Tabla1[[#This Row],[Solicitud de pedido]],2)</f>
        <v>12</v>
      </c>
      <c r="H3158" t="s">
        <v>8349</v>
      </c>
      <c r="I3158" t="s">
        <v>89</v>
      </c>
      <c r="J3158" t="s">
        <v>8350</v>
      </c>
      <c r="K3158" t="s">
        <v>8352</v>
      </c>
      <c r="L3158" s="1">
        <v>46041</v>
      </c>
      <c r="M3158" t="s">
        <v>15</v>
      </c>
      <c r="N3158" t="s">
        <v>1</v>
      </c>
      <c r="O3158" t="s">
        <v>0</v>
      </c>
      <c r="P3158" t="s">
        <v>5664</v>
      </c>
      <c r="Q3158" t="s">
        <v>5665</v>
      </c>
      <c r="R3158" s="2">
        <v>8.7720000000000002</v>
      </c>
      <c r="S3158" s="37">
        <f>Tabla1[[#This Row],[Valor total]]/'T.C.'!$B$4</f>
        <v>365.5</v>
      </c>
      <c r="T3158" t="s">
        <v>11</v>
      </c>
      <c r="U3158" t="s">
        <v>3</v>
      </c>
    </row>
    <row r="3159" spans="1:21" x14ac:dyDescent="0.25">
      <c r="A3159" t="s">
        <v>19</v>
      </c>
      <c r="B3159" t="str">
        <f>LEFT(Tabla1[[#This Row],[Organización compras]],2)</f>
        <v>CL</v>
      </c>
      <c r="C3159" t="s">
        <v>339</v>
      </c>
      <c r="D3159">
        <v>619</v>
      </c>
      <c r="E3159" t="str">
        <f>VLOOKUP(Tabla1[[#This Row],[Grupo de compras]],'Grupo compras'!$A$1:$B$115,2,FALSE)</f>
        <v>CL Arq Out/Strip</v>
      </c>
      <c r="F3159" t="s">
        <v>362</v>
      </c>
      <c r="G3159" t="str">
        <f>LEFT(Tabla1[[#This Row],[Solicitud de pedido]],2)</f>
        <v>12</v>
      </c>
      <c r="H3159" t="s">
        <v>8349</v>
      </c>
      <c r="I3159" t="s">
        <v>99</v>
      </c>
      <c r="J3159" t="s">
        <v>8350</v>
      </c>
      <c r="K3159" t="s">
        <v>8353</v>
      </c>
      <c r="L3159" s="1">
        <v>46041</v>
      </c>
      <c r="M3159" t="s">
        <v>15</v>
      </c>
      <c r="N3159" t="s">
        <v>1</v>
      </c>
      <c r="O3159" t="s">
        <v>0</v>
      </c>
      <c r="P3159" t="s">
        <v>5664</v>
      </c>
      <c r="Q3159" t="s">
        <v>5665</v>
      </c>
      <c r="R3159" s="2">
        <v>8.7720000000000002</v>
      </c>
      <c r="S3159" s="37">
        <f>Tabla1[[#This Row],[Valor total]]/'T.C.'!$B$4</f>
        <v>365.5</v>
      </c>
      <c r="T3159" t="s">
        <v>11</v>
      </c>
      <c r="U3159" t="s">
        <v>3</v>
      </c>
    </row>
    <row r="3160" spans="1:21" x14ac:dyDescent="0.25">
      <c r="A3160" t="s">
        <v>19</v>
      </c>
      <c r="B3160" t="str">
        <f>LEFT(Tabla1[[#This Row],[Organización compras]],2)</f>
        <v>CL</v>
      </c>
      <c r="C3160" t="s">
        <v>339</v>
      </c>
      <c r="D3160">
        <v>619</v>
      </c>
      <c r="E3160" t="str">
        <f>VLOOKUP(Tabla1[[#This Row],[Grupo de compras]],'Grupo compras'!$A$1:$B$115,2,FALSE)</f>
        <v>CL Arq Out/Strip</v>
      </c>
      <c r="F3160" t="s">
        <v>362</v>
      </c>
      <c r="G3160" t="str">
        <f>LEFT(Tabla1[[#This Row],[Solicitud de pedido]],2)</f>
        <v>12</v>
      </c>
      <c r="H3160" t="s">
        <v>8349</v>
      </c>
      <c r="I3160" t="s">
        <v>100</v>
      </c>
      <c r="J3160" t="s">
        <v>8350</v>
      </c>
      <c r="K3160" t="s">
        <v>8354</v>
      </c>
      <c r="L3160" s="1">
        <v>46041</v>
      </c>
      <c r="M3160" t="s">
        <v>15</v>
      </c>
      <c r="N3160" t="s">
        <v>1</v>
      </c>
      <c r="O3160" t="s">
        <v>0</v>
      </c>
      <c r="P3160" t="s">
        <v>5664</v>
      </c>
      <c r="Q3160" t="s">
        <v>5665</v>
      </c>
      <c r="R3160" s="2">
        <v>8.7720000000000002</v>
      </c>
      <c r="S3160" s="37">
        <f>Tabla1[[#This Row],[Valor total]]/'T.C.'!$B$4</f>
        <v>365.5</v>
      </c>
      <c r="T3160" t="s">
        <v>11</v>
      </c>
      <c r="U3160" t="s">
        <v>3</v>
      </c>
    </row>
    <row r="3161" spans="1:21" x14ac:dyDescent="0.25">
      <c r="A3161" t="s">
        <v>19</v>
      </c>
      <c r="B3161" t="str">
        <f>LEFT(Tabla1[[#This Row],[Organización compras]],2)</f>
        <v>CL</v>
      </c>
      <c r="C3161" t="s">
        <v>339</v>
      </c>
      <c r="D3161">
        <v>619</v>
      </c>
      <c r="E3161" t="str">
        <f>VLOOKUP(Tabla1[[#This Row],[Grupo de compras]],'Grupo compras'!$A$1:$B$115,2,FALSE)</f>
        <v>CL Arq Out/Strip</v>
      </c>
      <c r="F3161" t="s">
        <v>362</v>
      </c>
      <c r="G3161" t="str">
        <f>LEFT(Tabla1[[#This Row],[Solicitud de pedido]],2)</f>
        <v>12</v>
      </c>
      <c r="H3161" t="s">
        <v>8349</v>
      </c>
      <c r="I3161" t="s">
        <v>101</v>
      </c>
      <c r="J3161" t="s">
        <v>8350</v>
      </c>
      <c r="K3161" t="s">
        <v>8355</v>
      </c>
      <c r="L3161" s="1">
        <v>46041</v>
      </c>
      <c r="M3161" t="s">
        <v>15</v>
      </c>
      <c r="N3161" t="s">
        <v>1</v>
      </c>
      <c r="O3161" t="s">
        <v>0</v>
      </c>
      <c r="P3161" t="s">
        <v>5664</v>
      </c>
      <c r="Q3161" t="s">
        <v>5665</v>
      </c>
      <c r="R3161" s="2">
        <v>8.7720000000000002</v>
      </c>
      <c r="S3161" s="37">
        <f>Tabla1[[#This Row],[Valor total]]/'T.C.'!$B$4</f>
        <v>365.5</v>
      </c>
      <c r="T3161" t="s">
        <v>11</v>
      </c>
      <c r="U3161" t="s">
        <v>3</v>
      </c>
    </row>
    <row r="3162" spans="1:21" x14ac:dyDescent="0.25">
      <c r="A3162" t="s">
        <v>19</v>
      </c>
      <c r="B3162" t="str">
        <f>LEFT(Tabla1[[#This Row],[Organización compras]],2)</f>
        <v>CL</v>
      </c>
      <c r="C3162" t="s">
        <v>339</v>
      </c>
      <c r="D3162">
        <v>619</v>
      </c>
      <c r="E3162" t="str">
        <f>VLOOKUP(Tabla1[[#This Row],[Grupo de compras]],'Grupo compras'!$A$1:$B$115,2,FALSE)</f>
        <v>CL Arq Out/Strip</v>
      </c>
      <c r="F3162" t="s">
        <v>362</v>
      </c>
      <c r="G3162" t="str">
        <f>LEFT(Tabla1[[#This Row],[Solicitud de pedido]],2)</f>
        <v>12</v>
      </c>
      <c r="H3162" t="s">
        <v>8349</v>
      </c>
      <c r="I3162" t="s">
        <v>102</v>
      </c>
      <c r="J3162" t="s">
        <v>8350</v>
      </c>
      <c r="K3162" t="s">
        <v>8356</v>
      </c>
      <c r="L3162" s="1">
        <v>46041</v>
      </c>
      <c r="M3162" t="s">
        <v>15</v>
      </c>
      <c r="N3162" t="s">
        <v>1</v>
      </c>
      <c r="O3162" t="s">
        <v>0</v>
      </c>
      <c r="P3162" t="s">
        <v>5664</v>
      </c>
      <c r="Q3162" t="s">
        <v>5665</v>
      </c>
      <c r="R3162" s="2">
        <v>8.7720000000000002</v>
      </c>
      <c r="S3162" s="37">
        <f>Tabla1[[#This Row],[Valor total]]/'T.C.'!$B$4</f>
        <v>365.5</v>
      </c>
      <c r="T3162" t="s">
        <v>11</v>
      </c>
      <c r="U3162" t="s">
        <v>3</v>
      </c>
    </row>
    <row r="3163" spans="1:21" x14ac:dyDescent="0.25">
      <c r="A3163" t="s">
        <v>19</v>
      </c>
      <c r="B3163" t="str">
        <f>LEFT(Tabla1[[#This Row],[Organización compras]],2)</f>
        <v>CL</v>
      </c>
      <c r="C3163" t="s">
        <v>339</v>
      </c>
      <c r="D3163">
        <v>619</v>
      </c>
      <c r="E3163" t="str">
        <f>VLOOKUP(Tabla1[[#This Row],[Grupo de compras]],'Grupo compras'!$A$1:$B$115,2,FALSE)</f>
        <v>CL Arq Out/Strip</v>
      </c>
      <c r="F3163" t="s">
        <v>362</v>
      </c>
      <c r="G3163" t="str">
        <f>LEFT(Tabla1[[#This Row],[Solicitud de pedido]],2)</f>
        <v>12</v>
      </c>
      <c r="H3163" t="s">
        <v>8349</v>
      </c>
      <c r="I3163" t="s">
        <v>103</v>
      </c>
      <c r="J3163" t="s">
        <v>8350</v>
      </c>
      <c r="K3163" t="s">
        <v>8357</v>
      </c>
      <c r="L3163" s="1">
        <v>46041</v>
      </c>
      <c r="M3163" t="s">
        <v>15</v>
      </c>
      <c r="N3163" t="s">
        <v>1</v>
      </c>
      <c r="O3163" t="s">
        <v>0</v>
      </c>
      <c r="P3163" t="s">
        <v>5664</v>
      </c>
      <c r="Q3163" t="s">
        <v>5665</v>
      </c>
      <c r="R3163" s="2">
        <v>8.7720000000000002</v>
      </c>
      <c r="S3163" s="37">
        <f>Tabla1[[#This Row],[Valor total]]/'T.C.'!$B$4</f>
        <v>365.5</v>
      </c>
      <c r="T3163" t="s">
        <v>11</v>
      </c>
      <c r="U3163" t="s">
        <v>3</v>
      </c>
    </row>
    <row r="3164" spans="1:21" x14ac:dyDescent="0.25">
      <c r="A3164" t="s">
        <v>19</v>
      </c>
      <c r="B3164" t="str">
        <f>LEFT(Tabla1[[#This Row],[Organización compras]],2)</f>
        <v>CL</v>
      </c>
      <c r="C3164" t="s">
        <v>339</v>
      </c>
      <c r="D3164">
        <v>619</v>
      </c>
      <c r="E3164" t="str">
        <f>VLOOKUP(Tabla1[[#This Row],[Grupo de compras]],'Grupo compras'!$A$1:$B$115,2,FALSE)</f>
        <v>CL Arq Out/Strip</v>
      </c>
      <c r="F3164" t="s">
        <v>362</v>
      </c>
      <c r="G3164" t="str">
        <f>LEFT(Tabla1[[#This Row],[Solicitud de pedido]],2)</f>
        <v>12</v>
      </c>
      <c r="H3164" t="s">
        <v>8349</v>
      </c>
      <c r="I3164" t="s">
        <v>104</v>
      </c>
      <c r="J3164" t="s">
        <v>8350</v>
      </c>
      <c r="K3164" t="s">
        <v>8358</v>
      </c>
      <c r="L3164" s="1">
        <v>46041</v>
      </c>
      <c r="M3164" t="s">
        <v>15</v>
      </c>
      <c r="N3164" t="s">
        <v>1</v>
      </c>
      <c r="O3164" t="s">
        <v>0</v>
      </c>
      <c r="P3164" t="s">
        <v>5664</v>
      </c>
      <c r="Q3164" t="s">
        <v>5665</v>
      </c>
      <c r="R3164" s="2">
        <v>8.7720000000000002</v>
      </c>
      <c r="S3164" s="37">
        <f>Tabla1[[#This Row],[Valor total]]/'T.C.'!$B$4</f>
        <v>365.5</v>
      </c>
      <c r="T3164" t="s">
        <v>11</v>
      </c>
      <c r="U3164" t="s">
        <v>3</v>
      </c>
    </row>
    <row r="3165" spans="1:21" x14ac:dyDescent="0.25">
      <c r="A3165" t="s">
        <v>19</v>
      </c>
      <c r="B3165" t="str">
        <f>LEFT(Tabla1[[#This Row],[Organización compras]],2)</f>
        <v>CL</v>
      </c>
      <c r="C3165" t="s">
        <v>339</v>
      </c>
      <c r="D3165">
        <v>619</v>
      </c>
      <c r="E3165" t="str">
        <f>VLOOKUP(Tabla1[[#This Row],[Grupo de compras]],'Grupo compras'!$A$1:$B$115,2,FALSE)</f>
        <v>CL Arq Out/Strip</v>
      </c>
      <c r="F3165" t="s">
        <v>362</v>
      </c>
      <c r="G3165" t="str">
        <f>LEFT(Tabla1[[#This Row],[Solicitud de pedido]],2)</f>
        <v>12</v>
      </c>
      <c r="H3165" t="s">
        <v>8349</v>
      </c>
      <c r="I3165" t="s">
        <v>105</v>
      </c>
      <c r="J3165" t="s">
        <v>8350</v>
      </c>
      <c r="K3165" t="s">
        <v>8359</v>
      </c>
      <c r="L3165" s="1">
        <v>46041</v>
      </c>
      <c r="M3165" t="s">
        <v>15</v>
      </c>
      <c r="N3165" t="s">
        <v>1</v>
      </c>
      <c r="O3165" t="s">
        <v>0</v>
      </c>
      <c r="P3165" t="s">
        <v>5664</v>
      </c>
      <c r="Q3165" t="s">
        <v>5665</v>
      </c>
      <c r="R3165" s="2">
        <v>8.7720000000000002</v>
      </c>
      <c r="S3165" s="37">
        <f>Tabla1[[#This Row],[Valor total]]/'T.C.'!$B$4</f>
        <v>365.5</v>
      </c>
      <c r="T3165" t="s">
        <v>11</v>
      </c>
      <c r="U3165" t="s">
        <v>3</v>
      </c>
    </row>
    <row r="3166" spans="1:21" x14ac:dyDescent="0.25">
      <c r="A3166" t="s">
        <v>19</v>
      </c>
      <c r="B3166" t="str">
        <f>LEFT(Tabla1[[#This Row],[Organización compras]],2)</f>
        <v>CL</v>
      </c>
      <c r="C3166" t="s">
        <v>339</v>
      </c>
      <c r="D3166">
        <v>619</v>
      </c>
      <c r="E3166" t="str">
        <f>VLOOKUP(Tabla1[[#This Row],[Grupo de compras]],'Grupo compras'!$A$1:$B$115,2,FALSE)</f>
        <v>CL Arq Out/Strip</v>
      </c>
      <c r="F3166" t="s">
        <v>362</v>
      </c>
      <c r="G3166" t="str">
        <f>LEFT(Tabla1[[#This Row],[Solicitud de pedido]],2)</f>
        <v>12</v>
      </c>
      <c r="H3166" t="s">
        <v>8349</v>
      </c>
      <c r="I3166" t="s">
        <v>106</v>
      </c>
      <c r="J3166" t="s">
        <v>8350</v>
      </c>
      <c r="K3166" t="s">
        <v>8360</v>
      </c>
      <c r="L3166" s="1">
        <v>46041</v>
      </c>
      <c r="M3166" t="s">
        <v>15</v>
      </c>
      <c r="N3166" t="s">
        <v>1</v>
      </c>
      <c r="O3166" t="s">
        <v>0</v>
      </c>
      <c r="P3166" t="s">
        <v>5664</v>
      </c>
      <c r="Q3166" t="s">
        <v>5665</v>
      </c>
      <c r="R3166" s="2">
        <v>8.7720000000000002</v>
      </c>
      <c r="S3166" s="37">
        <f>Tabla1[[#This Row],[Valor total]]/'T.C.'!$B$4</f>
        <v>365.5</v>
      </c>
      <c r="T3166" t="s">
        <v>11</v>
      </c>
      <c r="U3166" t="s">
        <v>3</v>
      </c>
    </row>
    <row r="3167" spans="1:21" x14ac:dyDescent="0.25">
      <c r="A3167" t="s">
        <v>19</v>
      </c>
      <c r="B3167" t="str">
        <f>LEFT(Tabla1[[#This Row],[Organización compras]],2)</f>
        <v>CL</v>
      </c>
      <c r="C3167" t="s">
        <v>339</v>
      </c>
      <c r="D3167">
        <v>619</v>
      </c>
      <c r="E3167" t="str">
        <f>VLOOKUP(Tabla1[[#This Row],[Grupo de compras]],'Grupo compras'!$A$1:$B$115,2,FALSE)</f>
        <v>CL Arq Out/Strip</v>
      </c>
      <c r="F3167" t="s">
        <v>362</v>
      </c>
      <c r="G3167" t="str">
        <f>LEFT(Tabla1[[#This Row],[Solicitud de pedido]],2)</f>
        <v>12</v>
      </c>
      <c r="H3167" t="s">
        <v>8349</v>
      </c>
      <c r="I3167" t="s">
        <v>107</v>
      </c>
      <c r="J3167" t="s">
        <v>8350</v>
      </c>
      <c r="K3167" t="s">
        <v>8361</v>
      </c>
      <c r="L3167" s="1">
        <v>46041</v>
      </c>
      <c r="M3167" t="s">
        <v>15</v>
      </c>
      <c r="N3167" t="s">
        <v>1</v>
      </c>
      <c r="O3167" t="s">
        <v>0</v>
      </c>
      <c r="P3167" t="s">
        <v>5664</v>
      </c>
      <c r="Q3167" t="s">
        <v>5665</v>
      </c>
      <c r="R3167" s="2">
        <v>8.7720000000000002</v>
      </c>
      <c r="S3167" s="37">
        <f>Tabla1[[#This Row],[Valor total]]/'T.C.'!$B$4</f>
        <v>365.5</v>
      </c>
      <c r="T3167" t="s">
        <v>11</v>
      </c>
      <c r="U3167" t="s">
        <v>3</v>
      </c>
    </row>
    <row r="3168" spans="1:21" x14ac:dyDescent="0.25">
      <c r="A3168" t="s">
        <v>19</v>
      </c>
      <c r="B3168" t="str">
        <f>LEFT(Tabla1[[#This Row],[Organización compras]],2)</f>
        <v>CL</v>
      </c>
      <c r="C3168" t="s">
        <v>339</v>
      </c>
      <c r="D3168">
        <v>619</v>
      </c>
      <c r="E3168" t="str">
        <f>VLOOKUP(Tabla1[[#This Row],[Grupo de compras]],'Grupo compras'!$A$1:$B$115,2,FALSE)</f>
        <v>CL Arq Out/Strip</v>
      </c>
      <c r="F3168" t="s">
        <v>362</v>
      </c>
      <c r="G3168" t="str">
        <f>LEFT(Tabla1[[#This Row],[Solicitud de pedido]],2)</f>
        <v>12</v>
      </c>
      <c r="H3168" t="s">
        <v>8349</v>
      </c>
      <c r="I3168" t="s">
        <v>1502</v>
      </c>
      <c r="J3168" t="s">
        <v>8350</v>
      </c>
      <c r="K3168" t="s">
        <v>8362</v>
      </c>
      <c r="L3168" s="1">
        <v>46041</v>
      </c>
      <c r="M3168" t="s">
        <v>15</v>
      </c>
      <c r="N3168" t="s">
        <v>1</v>
      </c>
      <c r="O3168" t="s">
        <v>0</v>
      </c>
      <c r="P3168" t="s">
        <v>5664</v>
      </c>
      <c r="Q3168" t="s">
        <v>5665</v>
      </c>
      <c r="R3168" s="2">
        <v>8.7720000000000002</v>
      </c>
      <c r="S3168" s="37">
        <f>Tabla1[[#This Row],[Valor total]]/'T.C.'!$B$4</f>
        <v>365.5</v>
      </c>
      <c r="T3168" t="s">
        <v>11</v>
      </c>
      <c r="U3168" t="s">
        <v>3</v>
      </c>
    </row>
    <row r="3169" spans="1:21" x14ac:dyDescent="0.25">
      <c r="A3169" t="s">
        <v>16</v>
      </c>
      <c r="B3169" t="str">
        <f>LEFT(Tabla1[[#This Row],[Organización compras]],2)</f>
        <v>PE</v>
      </c>
      <c r="C3169" t="s">
        <v>681</v>
      </c>
      <c r="D3169">
        <v>802</v>
      </c>
      <c r="E3169" t="str">
        <f>VLOOKUP(Tabla1[[#This Row],[Grupo de compras]],'Grupo compras'!$A$1:$B$115,2,FALSE)</f>
        <v>PE Ops Mall</v>
      </c>
      <c r="F3169" t="s">
        <v>1789</v>
      </c>
      <c r="G3169" t="str">
        <f>LEFT(Tabla1[[#This Row],[Solicitud de pedido]],2)</f>
        <v>12</v>
      </c>
      <c r="H3169" t="s">
        <v>8363</v>
      </c>
      <c r="I3169" t="s">
        <v>88</v>
      </c>
      <c r="J3169" t="s">
        <v>8364</v>
      </c>
      <c r="K3169" t="s">
        <v>8365</v>
      </c>
      <c r="L3169" s="1">
        <v>46078</v>
      </c>
      <c r="M3169" t="s">
        <v>43</v>
      </c>
      <c r="N3169" t="s">
        <v>1</v>
      </c>
      <c r="O3169" t="s">
        <v>44</v>
      </c>
      <c r="P3169" t="s">
        <v>4043</v>
      </c>
      <c r="Q3169" t="s">
        <v>4044</v>
      </c>
      <c r="R3169" s="2">
        <v>1260</v>
      </c>
      <c r="S3169" s="37">
        <f>Tabla1[[#This Row],[Valor total]]/'T.C.'!$B$2</f>
        <v>365.21739130434781</v>
      </c>
      <c r="T3169" t="s">
        <v>2</v>
      </c>
      <c r="U3169" t="s">
        <v>3</v>
      </c>
    </row>
    <row r="3170" spans="1:21" x14ac:dyDescent="0.25">
      <c r="A3170" t="s">
        <v>7</v>
      </c>
      <c r="B3170" t="str">
        <f>LEFT(Tabla1[[#This Row],[Organización compras]],2)</f>
        <v>CL</v>
      </c>
      <c r="C3170" t="s">
        <v>339</v>
      </c>
      <c r="D3170">
        <v>604</v>
      </c>
      <c r="E3170" t="str">
        <f>VLOOKUP(Tabla1[[#This Row],[Grupo de compras]],'Grupo compras'!$A$1:$B$115,2,FALSE)</f>
        <v>CL Marketing Mall</v>
      </c>
      <c r="F3170" t="s">
        <v>3619</v>
      </c>
      <c r="G3170" t="str">
        <f>LEFT(Tabla1[[#This Row],[Solicitud de pedido]],2)</f>
        <v>12</v>
      </c>
      <c r="H3170" t="s">
        <v>8366</v>
      </c>
      <c r="I3170" t="s">
        <v>88</v>
      </c>
      <c r="J3170" t="s">
        <v>8367</v>
      </c>
      <c r="K3170" t="s">
        <v>8368</v>
      </c>
      <c r="L3170" s="1">
        <v>46064</v>
      </c>
      <c r="M3170" t="s">
        <v>3623</v>
      </c>
      <c r="N3170" t="s">
        <v>1</v>
      </c>
      <c r="O3170" t="s">
        <v>0</v>
      </c>
      <c r="P3170" t="s">
        <v>4933</v>
      </c>
      <c r="Q3170" t="s">
        <v>4934</v>
      </c>
      <c r="R3170" s="2">
        <v>337500</v>
      </c>
      <c r="S3170" s="37">
        <f>Tabla1[[#This Row],[Valor total]]/'T.C.'!$B$3</f>
        <v>364.49839620705671</v>
      </c>
      <c r="T3170" t="s">
        <v>6</v>
      </c>
      <c r="U3170" t="s">
        <v>3</v>
      </c>
    </row>
    <row r="3171" spans="1:21" x14ac:dyDescent="0.25">
      <c r="A3171" t="s">
        <v>2783</v>
      </c>
      <c r="B3171" t="str">
        <f>LEFT(Tabla1[[#This Row],[Organización compras]],2)</f>
        <v>PE</v>
      </c>
      <c r="C3171" t="s">
        <v>681</v>
      </c>
      <c r="D3171">
        <v>802</v>
      </c>
      <c r="E3171" t="str">
        <f>VLOOKUP(Tabla1[[#This Row],[Grupo de compras]],'Grupo compras'!$A$1:$B$115,2,FALSE)</f>
        <v>PE Ops Mall</v>
      </c>
      <c r="F3171" t="s">
        <v>2784</v>
      </c>
      <c r="G3171" t="str">
        <f>LEFT(Tabla1[[#This Row],[Solicitud de pedido]],2)</f>
        <v>12</v>
      </c>
      <c r="H3171" t="s">
        <v>8369</v>
      </c>
      <c r="I3171" t="s">
        <v>88</v>
      </c>
      <c r="J3171" t="s">
        <v>8370</v>
      </c>
      <c r="K3171" t="s">
        <v>8371</v>
      </c>
      <c r="L3171" s="1">
        <v>46069</v>
      </c>
      <c r="M3171" t="s">
        <v>2784</v>
      </c>
      <c r="N3171" t="s">
        <v>1</v>
      </c>
      <c r="O3171" t="s">
        <v>0</v>
      </c>
      <c r="P3171" t="s">
        <v>4548</v>
      </c>
      <c r="Q3171" t="s">
        <v>4549</v>
      </c>
      <c r="R3171" s="2">
        <v>1253.03</v>
      </c>
      <c r="S3171" s="37">
        <f>Tabla1[[#This Row],[Valor total]]/'T.C.'!$B$2</f>
        <v>363.19710144927535</v>
      </c>
      <c r="T3171" t="s">
        <v>2</v>
      </c>
      <c r="U3171" t="s">
        <v>3</v>
      </c>
    </row>
    <row r="3172" spans="1:21" x14ac:dyDescent="0.25">
      <c r="A3172" t="s">
        <v>1239</v>
      </c>
      <c r="B3172" t="str">
        <f>LEFT(Tabla1[[#This Row],[Organización compras]],2)</f>
        <v>PE</v>
      </c>
      <c r="C3172" t="s">
        <v>340</v>
      </c>
      <c r="D3172">
        <v>802</v>
      </c>
      <c r="E3172" t="str">
        <f>VLOOKUP(Tabla1[[#This Row],[Grupo de compras]],'Grupo compras'!$A$1:$B$115,2,FALSE)</f>
        <v>PE Ops Mall</v>
      </c>
      <c r="F3172" t="s">
        <v>1305</v>
      </c>
      <c r="G3172" t="str">
        <f>LEFT(Tabla1[[#This Row],[Solicitud de pedido]],2)</f>
        <v>12</v>
      </c>
      <c r="H3172" t="s">
        <v>8372</v>
      </c>
      <c r="I3172" t="s">
        <v>88</v>
      </c>
      <c r="J3172" t="s">
        <v>8373</v>
      </c>
      <c r="K3172" t="s">
        <v>8374</v>
      </c>
      <c r="L3172" s="1">
        <v>46078</v>
      </c>
      <c r="M3172" t="s">
        <v>1305</v>
      </c>
      <c r="N3172" t="s">
        <v>1</v>
      </c>
      <c r="O3172" t="s">
        <v>0</v>
      </c>
      <c r="P3172" t="s">
        <v>1011</v>
      </c>
      <c r="Q3172" t="s">
        <v>1012</v>
      </c>
      <c r="R3172" s="2">
        <v>1250</v>
      </c>
      <c r="S3172" s="37">
        <f>Tabla1[[#This Row],[Valor total]]/'T.C.'!$B$2</f>
        <v>362.31884057971013</v>
      </c>
      <c r="T3172" t="s">
        <v>2</v>
      </c>
      <c r="U3172" t="s">
        <v>3</v>
      </c>
    </row>
    <row r="3173" spans="1:21" x14ac:dyDescent="0.25">
      <c r="A3173" t="s">
        <v>1498</v>
      </c>
      <c r="B3173" t="str">
        <f>LEFT(Tabla1[[#This Row],[Organización compras]],2)</f>
        <v>PE</v>
      </c>
      <c r="C3173" t="s">
        <v>340</v>
      </c>
      <c r="D3173">
        <v>803</v>
      </c>
      <c r="E3173" t="str">
        <f>VLOOKUP(Tabla1[[#This Row],[Grupo de compras]],'Grupo compras'!$A$1:$B$115,2,FALSE)</f>
        <v>PE Ops Out/Strips</v>
      </c>
      <c r="F3173" t="s">
        <v>926</v>
      </c>
      <c r="G3173" t="str">
        <f>LEFT(Tabla1[[#This Row],[Solicitud de pedido]],2)</f>
        <v>12</v>
      </c>
      <c r="H3173" t="s">
        <v>8375</v>
      </c>
      <c r="I3173" t="s">
        <v>88</v>
      </c>
      <c r="J3173" t="s">
        <v>8376</v>
      </c>
      <c r="K3173" t="s">
        <v>8377</v>
      </c>
      <c r="L3173" s="1">
        <v>46077</v>
      </c>
      <c r="M3173" t="s">
        <v>930</v>
      </c>
      <c r="N3173" t="s">
        <v>1</v>
      </c>
      <c r="O3173" t="s">
        <v>0</v>
      </c>
      <c r="P3173" t="s">
        <v>825</v>
      </c>
      <c r="Q3173" t="s">
        <v>826</v>
      </c>
      <c r="R3173" s="2">
        <v>1250</v>
      </c>
      <c r="S3173" s="37">
        <f>Tabla1[[#This Row],[Valor total]]/'T.C.'!$B$2</f>
        <v>362.31884057971013</v>
      </c>
      <c r="T3173" t="s">
        <v>2</v>
      </c>
      <c r="U3173" t="s">
        <v>3</v>
      </c>
    </row>
    <row r="3174" spans="1:21" x14ac:dyDescent="0.25">
      <c r="A3174" t="s">
        <v>1498</v>
      </c>
      <c r="B3174" t="str">
        <f>LEFT(Tabla1[[#This Row],[Organización compras]],2)</f>
        <v>PE</v>
      </c>
      <c r="C3174" t="s">
        <v>340</v>
      </c>
      <c r="D3174">
        <v>803</v>
      </c>
      <c r="E3174" t="str">
        <f>VLOOKUP(Tabla1[[#This Row],[Grupo de compras]],'Grupo compras'!$A$1:$B$115,2,FALSE)</f>
        <v>PE Ops Out/Strips</v>
      </c>
      <c r="F3174" t="s">
        <v>926</v>
      </c>
      <c r="G3174" t="str">
        <f>LEFT(Tabla1[[#This Row],[Solicitud de pedido]],2)</f>
        <v>12</v>
      </c>
      <c r="H3174" t="s">
        <v>8378</v>
      </c>
      <c r="I3174" t="s">
        <v>88</v>
      </c>
      <c r="J3174" t="s">
        <v>8379</v>
      </c>
      <c r="K3174" t="s">
        <v>8380</v>
      </c>
      <c r="L3174" s="1">
        <v>46077</v>
      </c>
      <c r="M3174" t="s">
        <v>930</v>
      </c>
      <c r="N3174" t="s">
        <v>1</v>
      </c>
      <c r="O3174" t="s">
        <v>0</v>
      </c>
      <c r="P3174" t="s">
        <v>825</v>
      </c>
      <c r="Q3174" t="s">
        <v>826</v>
      </c>
      <c r="R3174" s="2">
        <v>1250</v>
      </c>
      <c r="S3174" s="37">
        <f>Tabla1[[#This Row],[Valor total]]/'T.C.'!$B$2</f>
        <v>362.31884057971013</v>
      </c>
      <c r="T3174" t="s">
        <v>2</v>
      </c>
      <c r="U3174" t="s">
        <v>3</v>
      </c>
    </row>
    <row r="3175" spans="1:21" x14ac:dyDescent="0.25">
      <c r="A3175" t="s">
        <v>1498</v>
      </c>
      <c r="B3175" t="str">
        <f>LEFT(Tabla1[[#This Row],[Organización compras]],2)</f>
        <v>PE</v>
      </c>
      <c r="C3175" t="s">
        <v>340</v>
      </c>
      <c r="D3175">
        <v>803</v>
      </c>
      <c r="E3175" t="str">
        <f>VLOOKUP(Tabla1[[#This Row],[Grupo de compras]],'Grupo compras'!$A$1:$B$115,2,FALSE)</f>
        <v>PE Ops Out/Strips</v>
      </c>
      <c r="F3175" t="s">
        <v>926</v>
      </c>
      <c r="G3175" t="str">
        <f>LEFT(Tabla1[[#This Row],[Solicitud de pedido]],2)</f>
        <v>12</v>
      </c>
      <c r="H3175" t="s">
        <v>8381</v>
      </c>
      <c r="I3175" t="s">
        <v>88</v>
      </c>
      <c r="J3175" t="s">
        <v>8382</v>
      </c>
      <c r="K3175" t="s">
        <v>8383</v>
      </c>
      <c r="L3175" s="1">
        <v>46077</v>
      </c>
      <c r="M3175" t="s">
        <v>930</v>
      </c>
      <c r="N3175" t="s">
        <v>1</v>
      </c>
      <c r="O3175" t="s">
        <v>0</v>
      </c>
      <c r="P3175" t="s">
        <v>825</v>
      </c>
      <c r="Q3175" t="s">
        <v>826</v>
      </c>
      <c r="R3175" s="2">
        <v>1250</v>
      </c>
      <c r="S3175" s="37">
        <f>Tabla1[[#This Row],[Valor total]]/'T.C.'!$B$2</f>
        <v>362.31884057971013</v>
      </c>
      <c r="T3175" t="s">
        <v>2</v>
      </c>
      <c r="U3175" t="s">
        <v>3</v>
      </c>
    </row>
    <row r="3176" spans="1:21" x14ac:dyDescent="0.25">
      <c r="A3176" t="s">
        <v>38</v>
      </c>
      <c r="B3176" t="str">
        <f>LEFT(Tabla1[[#This Row],[Organización compras]],2)</f>
        <v>CL</v>
      </c>
      <c r="C3176" t="s">
        <v>339</v>
      </c>
      <c r="D3176">
        <v>604</v>
      </c>
      <c r="E3176" t="str">
        <f>VLOOKUP(Tabla1[[#This Row],[Grupo de compras]],'Grupo compras'!$A$1:$B$115,2,FALSE)</f>
        <v>CL Marketing Mall</v>
      </c>
      <c r="F3176" t="s">
        <v>8384</v>
      </c>
      <c r="G3176" t="str">
        <f>LEFT(Tabla1[[#This Row],[Solicitud de pedido]],2)</f>
        <v>12</v>
      </c>
      <c r="H3176" t="s">
        <v>8385</v>
      </c>
      <c r="I3176" t="s">
        <v>88</v>
      </c>
      <c r="J3176" t="s">
        <v>8386</v>
      </c>
      <c r="K3176" t="s">
        <v>8387</v>
      </c>
      <c r="L3176" s="1">
        <v>46076</v>
      </c>
      <c r="M3176" t="s">
        <v>1054</v>
      </c>
      <c r="N3176" t="s">
        <v>1</v>
      </c>
      <c r="O3176" t="s">
        <v>0</v>
      </c>
      <c r="P3176" t="s">
        <v>1787</v>
      </c>
      <c r="Q3176" t="s">
        <v>1788</v>
      </c>
      <c r="R3176" s="2">
        <v>334949</v>
      </c>
      <c r="S3176" s="37">
        <f>Tabla1[[#This Row],[Valor total]]/'T.C.'!$B$3</f>
        <v>361.74332832935539</v>
      </c>
      <c r="T3176" t="s">
        <v>6</v>
      </c>
      <c r="U3176" t="s">
        <v>3</v>
      </c>
    </row>
    <row r="3177" spans="1:21" x14ac:dyDescent="0.25">
      <c r="A3177" t="s">
        <v>1079</v>
      </c>
      <c r="B3177" t="str">
        <f>LEFT(Tabla1[[#This Row],[Organización compras]],2)</f>
        <v>PE</v>
      </c>
      <c r="C3177" t="s">
        <v>681</v>
      </c>
      <c r="D3177">
        <v>814</v>
      </c>
      <c r="E3177" t="str">
        <f>VLOOKUP(Tabla1[[#This Row],[Grupo de compras]],'Grupo compras'!$A$1:$B$115,2,FALSE)</f>
        <v>PE Explotación TI</v>
      </c>
      <c r="F3177" t="s">
        <v>371</v>
      </c>
      <c r="G3177" t="str">
        <f>LEFT(Tabla1[[#This Row],[Solicitud de pedido]],2)</f>
        <v>14</v>
      </c>
      <c r="H3177" t="s">
        <v>8388</v>
      </c>
      <c r="I3177" t="s">
        <v>88</v>
      </c>
      <c r="J3177" t="s">
        <v>8389</v>
      </c>
      <c r="K3177" t="s">
        <v>8390</v>
      </c>
      <c r="L3177" s="1">
        <v>46042</v>
      </c>
      <c r="M3177" t="s">
        <v>556</v>
      </c>
      <c r="N3177" t="s">
        <v>46</v>
      </c>
      <c r="O3177" t="s">
        <v>5</v>
      </c>
      <c r="P3177" t="s">
        <v>820</v>
      </c>
      <c r="Q3177" t="s">
        <v>821</v>
      </c>
      <c r="R3177" s="2">
        <v>1248</v>
      </c>
      <c r="S3177" s="37">
        <f>Tabla1[[#This Row],[Valor total]]/'T.C.'!$B$2</f>
        <v>361.73913043478257</v>
      </c>
      <c r="T3177" t="s">
        <v>2</v>
      </c>
      <c r="U3177" t="s">
        <v>3</v>
      </c>
    </row>
    <row r="3178" spans="1:21" x14ac:dyDescent="0.25">
      <c r="A3178" t="s">
        <v>1079</v>
      </c>
      <c r="B3178" t="str">
        <f>LEFT(Tabla1[[#This Row],[Organización compras]],2)</f>
        <v>PE</v>
      </c>
      <c r="C3178" t="s">
        <v>681</v>
      </c>
      <c r="D3178">
        <v>814</v>
      </c>
      <c r="E3178" t="str">
        <f>VLOOKUP(Tabla1[[#This Row],[Grupo de compras]],'Grupo compras'!$A$1:$B$115,2,FALSE)</f>
        <v>PE Explotación TI</v>
      </c>
      <c r="F3178" t="s">
        <v>371</v>
      </c>
      <c r="G3178" t="str">
        <f>LEFT(Tabla1[[#This Row],[Solicitud de pedido]],2)</f>
        <v>14</v>
      </c>
      <c r="H3178" t="s">
        <v>8388</v>
      </c>
      <c r="I3178" t="s">
        <v>89</v>
      </c>
      <c r="J3178" t="s">
        <v>8389</v>
      </c>
      <c r="K3178" t="s">
        <v>8390</v>
      </c>
      <c r="L3178" s="1">
        <v>46042</v>
      </c>
      <c r="M3178" t="s">
        <v>556</v>
      </c>
      <c r="N3178" t="s">
        <v>46</v>
      </c>
      <c r="O3178" t="s">
        <v>5</v>
      </c>
      <c r="P3178" t="s">
        <v>820</v>
      </c>
      <c r="Q3178" t="s">
        <v>821</v>
      </c>
      <c r="R3178" s="2">
        <v>1248</v>
      </c>
      <c r="S3178" s="37">
        <f>Tabla1[[#This Row],[Valor total]]/'T.C.'!$B$2</f>
        <v>361.73913043478257</v>
      </c>
      <c r="T3178" t="s">
        <v>2</v>
      </c>
      <c r="U3178" t="s">
        <v>3</v>
      </c>
    </row>
    <row r="3179" spans="1:21" x14ac:dyDescent="0.25">
      <c r="A3179" t="s">
        <v>1079</v>
      </c>
      <c r="B3179" t="str">
        <f>LEFT(Tabla1[[#This Row],[Organización compras]],2)</f>
        <v>PE</v>
      </c>
      <c r="C3179" t="s">
        <v>681</v>
      </c>
      <c r="D3179">
        <v>814</v>
      </c>
      <c r="E3179" t="str">
        <f>VLOOKUP(Tabla1[[#This Row],[Grupo de compras]],'Grupo compras'!$A$1:$B$115,2,FALSE)</f>
        <v>PE Explotación TI</v>
      </c>
      <c r="F3179" t="s">
        <v>371</v>
      </c>
      <c r="G3179" t="str">
        <f>LEFT(Tabla1[[#This Row],[Solicitud de pedido]],2)</f>
        <v>14</v>
      </c>
      <c r="H3179" t="s">
        <v>8388</v>
      </c>
      <c r="I3179" t="s">
        <v>99</v>
      </c>
      <c r="J3179" t="s">
        <v>8389</v>
      </c>
      <c r="K3179" t="s">
        <v>8390</v>
      </c>
      <c r="L3179" s="1">
        <v>46042</v>
      </c>
      <c r="M3179" t="s">
        <v>556</v>
      </c>
      <c r="N3179" t="s">
        <v>46</v>
      </c>
      <c r="O3179" t="s">
        <v>5</v>
      </c>
      <c r="P3179" t="s">
        <v>820</v>
      </c>
      <c r="Q3179" t="s">
        <v>821</v>
      </c>
      <c r="R3179" s="2">
        <v>1248</v>
      </c>
      <c r="S3179" s="37">
        <f>Tabla1[[#This Row],[Valor total]]/'T.C.'!$B$2</f>
        <v>361.73913043478257</v>
      </c>
      <c r="T3179" t="s">
        <v>2</v>
      </c>
      <c r="U3179" t="s">
        <v>3</v>
      </c>
    </row>
    <row r="3180" spans="1:21" x14ac:dyDescent="0.25">
      <c r="A3180" t="s">
        <v>1079</v>
      </c>
      <c r="B3180" t="str">
        <f>LEFT(Tabla1[[#This Row],[Organización compras]],2)</f>
        <v>PE</v>
      </c>
      <c r="C3180" t="s">
        <v>681</v>
      </c>
      <c r="D3180">
        <v>814</v>
      </c>
      <c r="E3180" t="str">
        <f>VLOOKUP(Tabla1[[#This Row],[Grupo de compras]],'Grupo compras'!$A$1:$B$115,2,FALSE)</f>
        <v>PE Explotación TI</v>
      </c>
      <c r="F3180" t="s">
        <v>371</v>
      </c>
      <c r="G3180" t="str">
        <f>LEFT(Tabla1[[#This Row],[Solicitud de pedido]],2)</f>
        <v>14</v>
      </c>
      <c r="H3180" t="s">
        <v>8388</v>
      </c>
      <c r="I3180" t="s">
        <v>100</v>
      </c>
      <c r="J3180" t="s">
        <v>8389</v>
      </c>
      <c r="K3180" t="s">
        <v>8390</v>
      </c>
      <c r="L3180" s="1">
        <v>46042</v>
      </c>
      <c r="M3180" t="s">
        <v>556</v>
      </c>
      <c r="N3180" t="s">
        <v>46</v>
      </c>
      <c r="O3180" t="s">
        <v>5</v>
      </c>
      <c r="P3180" t="s">
        <v>820</v>
      </c>
      <c r="Q3180" t="s">
        <v>821</v>
      </c>
      <c r="R3180" s="2">
        <v>1248</v>
      </c>
      <c r="S3180" s="37">
        <f>Tabla1[[#This Row],[Valor total]]/'T.C.'!$B$2</f>
        <v>361.73913043478257</v>
      </c>
      <c r="T3180" t="s">
        <v>2</v>
      </c>
      <c r="U3180" t="s">
        <v>3</v>
      </c>
    </row>
    <row r="3181" spans="1:21" x14ac:dyDescent="0.25">
      <c r="A3181" t="s">
        <v>1079</v>
      </c>
      <c r="B3181" t="str">
        <f>LEFT(Tabla1[[#This Row],[Organización compras]],2)</f>
        <v>PE</v>
      </c>
      <c r="C3181" t="s">
        <v>681</v>
      </c>
      <c r="D3181">
        <v>814</v>
      </c>
      <c r="E3181" t="str">
        <f>VLOOKUP(Tabla1[[#This Row],[Grupo de compras]],'Grupo compras'!$A$1:$B$115,2,FALSE)</f>
        <v>PE Explotación TI</v>
      </c>
      <c r="F3181" t="s">
        <v>371</v>
      </c>
      <c r="G3181" t="str">
        <f>LEFT(Tabla1[[#This Row],[Solicitud de pedido]],2)</f>
        <v>14</v>
      </c>
      <c r="H3181" t="s">
        <v>8388</v>
      </c>
      <c r="I3181" t="s">
        <v>101</v>
      </c>
      <c r="J3181" t="s">
        <v>8389</v>
      </c>
      <c r="K3181" t="s">
        <v>8390</v>
      </c>
      <c r="L3181" s="1">
        <v>46042</v>
      </c>
      <c r="M3181" t="s">
        <v>556</v>
      </c>
      <c r="N3181" t="s">
        <v>46</v>
      </c>
      <c r="O3181" t="s">
        <v>5</v>
      </c>
      <c r="P3181" t="s">
        <v>820</v>
      </c>
      <c r="Q3181" t="s">
        <v>821</v>
      </c>
      <c r="R3181" s="2">
        <v>1248</v>
      </c>
      <c r="S3181" s="37">
        <f>Tabla1[[#This Row],[Valor total]]/'T.C.'!$B$2</f>
        <v>361.73913043478257</v>
      </c>
      <c r="T3181" t="s">
        <v>2</v>
      </c>
      <c r="U3181" t="s">
        <v>3</v>
      </c>
    </row>
    <row r="3182" spans="1:21" x14ac:dyDescent="0.25">
      <c r="A3182" t="s">
        <v>1079</v>
      </c>
      <c r="B3182" t="str">
        <f>LEFT(Tabla1[[#This Row],[Organización compras]],2)</f>
        <v>PE</v>
      </c>
      <c r="C3182" t="s">
        <v>681</v>
      </c>
      <c r="D3182">
        <v>814</v>
      </c>
      <c r="E3182" t="str">
        <f>VLOOKUP(Tabla1[[#This Row],[Grupo de compras]],'Grupo compras'!$A$1:$B$115,2,FALSE)</f>
        <v>PE Explotación TI</v>
      </c>
      <c r="F3182" t="s">
        <v>371</v>
      </c>
      <c r="G3182" t="str">
        <f>LEFT(Tabla1[[#This Row],[Solicitud de pedido]],2)</f>
        <v>14</v>
      </c>
      <c r="H3182" t="s">
        <v>8388</v>
      </c>
      <c r="I3182" t="s">
        <v>102</v>
      </c>
      <c r="J3182" t="s">
        <v>8389</v>
      </c>
      <c r="K3182" t="s">
        <v>8390</v>
      </c>
      <c r="L3182" s="1">
        <v>46042</v>
      </c>
      <c r="M3182" t="s">
        <v>556</v>
      </c>
      <c r="N3182" t="s">
        <v>46</v>
      </c>
      <c r="O3182" t="s">
        <v>5</v>
      </c>
      <c r="P3182" t="s">
        <v>820</v>
      </c>
      <c r="Q3182" t="s">
        <v>821</v>
      </c>
      <c r="R3182" s="2">
        <v>1248</v>
      </c>
      <c r="S3182" s="37">
        <f>Tabla1[[#This Row],[Valor total]]/'T.C.'!$B$2</f>
        <v>361.73913043478257</v>
      </c>
      <c r="T3182" t="s">
        <v>2</v>
      </c>
      <c r="U3182" t="s">
        <v>3</v>
      </c>
    </row>
    <row r="3183" spans="1:21" x14ac:dyDescent="0.25">
      <c r="A3183" t="s">
        <v>1079</v>
      </c>
      <c r="B3183" t="str">
        <f>LEFT(Tabla1[[#This Row],[Organización compras]],2)</f>
        <v>PE</v>
      </c>
      <c r="C3183" t="s">
        <v>681</v>
      </c>
      <c r="D3183">
        <v>814</v>
      </c>
      <c r="E3183" t="str">
        <f>VLOOKUP(Tabla1[[#This Row],[Grupo de compras]],'Grupo compras'!$A$1:$B$115,2,FALSE)</f>
        <v>PE Explotación TI</v>
      </c>
      <c r="F3183" t="s">
        <v>371</v>
      </c>
      <c r="G3183" t="str">
        <f>LEFT(Tabla1[[#This Row],[Solicitud de pedido]],2)</f>
        <v>14</v>
      </c>
      <c r="H3183" t="s">
        <v>8388</v>
      </c>
      <c r="I3183" t="s">
        <v>103</v>
      </c>
      <c r="J3183" t="s">
        <v>8389</v>
      </c>
      <c r="K3183" t="s">
        <v>8390</v>
      </c>
      <c r="L3183" s="1">
        <v>46042</v>
      </c>
      <c r="M3183" t="s">
        <v>556</v>
      </c>
      <c r="N3183" t="s">
        <v>46</v>
      </c>
      <c r="O3183" t="s">
        <v>5</v>
      </c>
      <c r="P3183" t="s">
        <v>820</v>
      </c>
      <c r="Q3183" t="s">
        <v>821</v>
      </c>
      <c r="R3183" s="2">
        <v>1248</v>
      </c>
      <c r="S3183" s="37">
        <f>Tabla1[[#This Row],[Valor total]]/'T.C.'!$B$2</f>
        <v>361.73913043478257</v>
      </c>
      <c r="T3183" t="s">
        <v>2</v>
      </c>
      <c r="U3183" t="s">
        <v>3</v>
      </c>
    </row>
    <row r="3184" spans="1:21" x14ac:dyDescent="0.25">
      <c r="A3184" t="s">
        <v>1079</v>
      </c>
      <c r="B3184" t="str">
        <f>LEFT(Tabla1[[#This Row],[Organización compras]],2)</f>
        <v>PE</v>
      </c>
      <c r="C3184" t="s">
        <v>681</v>
      </c>
      <c r="D3184">
        <v>814</v>
      </c>
      <c r="E3184" t="str">
        <f>VLOOKUP(Tabla1[[#This Row],[Grupo de compras]],'Grupo compras'!$A$1:$B$115,2,FALSE)</f>
        <v>PE Explotación TI</v>
      </c>
      <c r="F3184" t="s">
        <v>371</v>
      </c>
      <c r="G3184" t="str">
        <f>LEFT(Tabla1[[#This Row],[Solicitud de pedido]],2)</f>
        <v>14</v>
      </c>
      <c r="H3184" t="s">
        <v>8388</v>
      </c>
      <c r="I3184" t="s">
        <v>104</v>
      </c>
      <c r="J3184" t="s">
        <v>8389</v>
      </c>
      <c r="K3184" t="s">
        <v>8390</v>
      </c>
      <c r="L3184" s="1">
        <v>46042</v>
      </c>
      <c r="M3184" t="s">
        <v>556</v>
      </c>
      <c r="N3184" t="s">
        <v>46</v>
      </c>
      <c r="O3184" t="s">
        <v>5</v>
      </c>
      <c r="P3184" t="s">
        <v>820</v>
      </c>
      <c r="Q3184" t="s">
        <v>821</v>
      </c>
      <c r="R3184" s="2">
        <v>1248</v>
      </c>
      <c r="S3184" s="37">
        <f>Tabla1[[#This Row],[Valor total]]/'T.C.'!$B$2</f>
        <v>361.73913043478257</v>
      </c>
      <c r="T3184" t="s">
        <v>2</v>
      </c>
      <c r="U3184" t="s">
        <v>3</v>
      </c>
    </row>
    <row r="3185" spans="1:21" x14ac:dyDescent="0.25">
      <c r="A3185" t="s">
        <v>1079</v>
      </c>
      <c r="B3185" t="str">
        <f>LEFT(Tabla1[[#This Row],[Organización compras]],2)</f>
        <v>PE</v>
      </c>
      <c r="C3185" t="s">
        <v>681</v>
      </c>
      <c r="D3185">
        <v>814</v>
      </c>
      <c r="E3185" t="str">
        <f>VLOOKUP(Tabla1[[#This Row],[Grupo de compras]],'Grupo compras'!$A$1:$B$115,2,FALSE)</f>
        <v>PE Explotación TI</v>
      </c>
      <c r="F3185" t="s">
        <v>371</v>
      </c>
      <c r="G3185" t="str">
        <f>LEFT(Tabla1[[#This Row],[Solicitud de pedido]],2)</f>
        <v>14</v>
      </c>
      <c r="H3185" t="s">
        <v>8388</v>
      </c>
      <c r="I3185" t="s">
        <v>105</v>
      </c>
      <c r="J3185" t="s">
        <v>8389</v>
      </c>
      <c r="K3185" t="s">
        <v>8390</v>
      </c>
      <c r="L3185" s="1">
        <v>46042</v>
      </c>
      <c r="M3185" t="s">
        <v>556</v>
      </c>
      <c r="N3185" t="s">
        <v>46</v>
      </c>
      <c r="O3185" t="s">
        <v>5</v>
      </c>
      <c r="P3185" t="s">
        <v>820</v>
      </c>
      <c r="Q3185" t="s">
        <v>821</v>
      </c>
      <c r="R3185" s="2">
        <v>1248</v>
      </c>
      <c r="S3185" s="37">
        <f>Tabla1[[#This Row],[Valor total]]/'T.C.'!$B$2</f>
        <v>361.73913043478257</v>
      </c>
      <c r="T3185" t="s">
        <v>2</v>
      </c>
      <c r="U3185" t="s">
        <v>3</v>
      </c>
    </row>
    <row r="3186" spans="1:21" x14ac:dyDescent="0.25">
      <c r="A3186" t="s">
        <v>1079</v>
      </c>
      <c r="B3186" t="str">
        <f>LEFT(Tabla1[[#This Row],[Organización compras]],2)</f>
        <v>PE</v>
      </c>
      <c r="C3186" t="s">
        <v>681</v>
      </c>
      <c r="D3186">
        <v>814</v>
      </c>
      <c r="E3186" t="str">
        <f>VLOOKUP(Tabla1[[#This Row],[Grupo de compras]],'Grupo compras'!$A$1:$B$115,2,FALSE)</f>
        <v>PE Explotación TI</v>
      </c>
      <c r="F3186" t="s">
        <v>371</v>
      </c>
      <c r="G3186" t="str">
        <f>LEFT(Tabla1[[#This Row],[Solicitud de pedido]],2)</f>
        <v>14</v>
      </c>
      <c r="H3186" t="s">
        <v>8388</v>
      </c>
      <c r="I3186" t="s">
        <v>106</v>
      </c>
      <c r="J3186" t="s">
        <v>8389</v>
      </c>
      <c r="K3186" t="s">
        <v>8390</v>
      </c>
      <c r="L3186" s="1">
        <v>46042</v>
      </c>
      <c r="M3186" t="s">
        <v>556</v>
      </c>
      <c r="N3186" t="s">
        <v>46</v>
      </c>
      <c r="O3186" t="s">
        <v>5</v>
      </c>
      <c r="P3186" t="s">
        <v>820</v>
      </c>
      <c r="Q3186" t="s">
        <v>821</v>
      </c>
      <c r="R3186" s="2">
        <v>1248</v>
      </c>
      <c r="S3186" s="37">
        <f>Tabla1[[#This Row],[Valor total]]/'T.C.'!$B$2</f>
        <v>361.73913043478257</v>
      </c>
      <c r="T3186" t="s">
        <v>2</v>
      </c>
      <c r="U3186" t="s">
        <v>3</v>
      </c>
    </row>
    <row r="3187" spans="1:21" x14ac:dyDescent="0.25">
      <c r="A3187" t="s">
        <v>1079</v>
      </c>
      <c r="B3187" t="str">
        <f>LEFT(Tabla1[[#This Row],[Organización compras]],2)</f>
        <v>PE</v>
      </c>
      <c r="C3187" t="s">
        <v>681</v>
      </c>
      <c r="D3187">
        <v>814</v>
      </c>
      <c r="E3187" t="str">
        <f>VLOOKUP(Tabla1[[#This Row],[Grupo de compras]],'Grupo compras'!$A$1:$B$115,2,FALSE)</f>
        <v>PE Explotación TI</v>
      </c>
      <c r="F3187" t="s">
        <v>371</v>
      </c>
      <c r="G3187" t="str">
        <f>LEFT(Tabla1[[#This Row],[Solicitud de pedido]],2)</f>
        <v>14</v>
      </c>
      <c r="H3187" t="s">
        <v>8388</v>
      </c>
      <c r="I3187" t="s">
        <v>107</v>
      </c>
      <c r="J3187" t="s">
        <v>8389</v>
      </c>
      <c r="K3187" t="s">
        <v>8390</v>
      </c>
      <c r="L3187" s="1">
        <v>46042</v>
      </c>
      <c r="M3187" t="s">
        <v>556</v>
      </c>
      <c r="N3187" t="s">
        <v>46</v>
      </c>
      <c r="O3187" t="s">
        <v>5</v>
      </c>
      <c r="P3187" t="s">
        <v>820</v>
      </c>
      <c r="Q3187" t="s">
        <v>821</v>
      </c>
      <c r="R3187" s="2">
        <v>1248</v>
      </c>
      <c r="S3187" s="37">
        <f>Tabla1[[#This Row],[Valor total]]/'T.C.'!$B$2</f>
        <v>361.73913043478257</v>
      </c>
      <c r="T3187" t="s">
        <v>2</v>
      </c>
      <c r="U3187" t="s">
        <v>3</v>
      </c>
    </row>
    <row r="3188" spans="1:21" x14ac:dyDescent="0.25">
      <c r="A3188" t="s">
        <v>1079</v>
      </c>
      <c r="B3188" t="str">
        <f>LEFT(Tabla1[[#This Row],[Organización compras]],2)</f>
        <v>PE</v>
      </c>
      <c r="C3188" t="s">
        <v>681</v>
      </c>
      <c r="D3188">
        <v>814</v>
      </c>
      <c r="E3188" t="str">
        <f>VLOOKUP(Tabla1[[#This Row],[Grupo de compras]],'Grupo compras'!$A$1:$B$115,2,FALSE)</f>
        <v>PE Explotación TI</v>
      </c>
      <c r="F3188" t="s">
        <v>371</v>
      </c>
      <c r="G3188" t="str">
        <f>LEFT(Tabla1[[#This Row],[Solicitud de pedido]],2)</f>
        <v>14</v>
      </c>
      <c r="H3188" t="s">
        <v>8388</v>
      </c>
      <c r="I3188" t="s">
        <v>1502</v>
      </c>
      <c r="J3188" t="s">
        <v>8389</v>
      </c>
      <c r="K3188" t="s">
        <v>8390</v>
      </c>
      <c r="L3188" s="1">
        <v>46042</v>
      </c>
      <c r="M3188" t="s">
        <v>556</v>
      </c>
      <c r="N3188" t="s">
        <v>46</v>
      </c>
      <c r="O3188" t="s">
        <v>5</v>
      </c>
      <c r="P3188" t="s">
        <v>820</v>
      </c>
      <c r="Q3188" t="s">
        <v>821</v>
      </c>
      <c r="R3188" s="2">
        <v>1248</v>
      </c>
      <c r="S3188" s="37">
        <f>Tabla1[[#This Row],[Valor total]]/'T.C.'!$B$2</f>
        <v>361.73913043478257</v>
      </c>
      <c r="T3188" t="s">
        <v>2</v>
      </c>
      <c r="U3188" t="s">
        <v>3</v>
      </c>
    </row>
    <row r="3189" spans="1:21" x14ac:dyDescent="0.25">
      <c r="A3189" t="s">
        <v>2453</v>
      </c>
      <c r="B3189" t="str">
        <f>LEFT(Tabla1[[#This Row],[Organización compras]],2)</f>
        <v>PE</v>
      </c>
      <c r="C3189" t="s">
        <v>681</v>
      </c>
      <c r="D3189">
        <v>814</v>
      </c>
      <c r="E3189" t="str">
        <f>VLOOKUP(Tabla1[[#This Row],[Grupo de compras]],'Grupo compras'!$A$1:$B$115,2,FALSE)</f>
        <v>PE Explotación TI</v>
      </c>
      <c r="F3189" t="s">
        <v>371</v>
      </c>
      <c r="G3189" t="str">
        <f>LEFT(Tabla1[[#This Row],[Solicitud de pedido]],2)</f>
        <v>14</v>
      </c>
      <c r="H3189" t="s">
        <v>8391</v>
      </c>
      <c r="I3189" t="s">
        <v>88</v>
      </c>
      <c r="J3189" t="s">
        <v>8392</v>
      </c>
      <c r="K3189" t="s">
        <v>8393</v>
      </c>
      <c r="L3189" s="1">
        <v>46048</v>
      </c>
      <c r="M3189" t="s">
        <v>556</v>
      </c>
      <c r="N3189" t="s">
        <v>46</v>
      </c>
      <c r="O3189" t="s">
        <v>5</v>
      </c>
      <c r="P3189" t="s">
        <v>820</v>
      </c>
      <c r="Q3189" t="s">
        <v>821</v>
      </c>
      <c r="R3189" s="2">
        <v>1248</v>
      </c>
      <c r="S3189" s="37">
        <f>Tabla1[[#This Row],[Valor total]]/'T.C.'!$B$2</f>
        <v>361.73913043478257</v>
      </c>
      <c r="T3189" t="s">
        <v>2</v>
      </c>
      <c r="U3189" t="s">
        <v>3</v>
      </c>
    </row>
    <row r="3190" spans="1:21" x14ac:dyDescent="0.25">
      <c r="A3190" t="s">
        <v>2453</v>
      </c>
      <c r="B3190" t="str">
        <f>LEFT(Tabla1[[#This Row],[Organización compras]],2)</f>
        <v>PE</v>
      </c>
      <c r="C3190" t="s">
        <v>681</v>
      </c>
      <c r="D3190">
        <v>814</v>
      </c>
      <c r="E3190" t="str">
        <f>VLOOKUP(Tabla1[[#This Row],[Grupo de compras]],'Grupo compras'!$A$1:$B$115,2,FALSE)</f>
        <v>PE Explotación TI</v>
      </c>
      <c r="F3190" t="s">
        <v>371</v>
      </c>
      <c r="G3190" t="str">
        <f>LEFT(Tabla1[[#This Row],[Solicitud de pedido]],2)</f>
        <v>14</v>
      </c>
      <c r="H3190" t="s">
        <v>8391</v>
      </c>
      <c r="I3190" t="s">
        <v>89</v>
      </c>
      <c r="J3190" t="s">
        <v>8392</v>
      </c>
      <c r="K3190" t="s">
        <v>8393</v>
      </c>
      <c r="L3190" s="1">
        <v>46048</v>
      </c>
      <c r="M3190" t="s">
        <v>556</v>
      </c>
      <c r="N3190" t="s">
        <v>46</v>
      </c>
      <c r="O3190" t="s">
        <v>5</v>
      </c>
      <c r="P3190" t="s">
        <v>820</v>
      </c>
      <c r="Q3190" t="s">
        <v>821</v>
      </c>
      <c r="R3190" s="2">
        <v>1248</v>
      </c>
      <c r="S3190" s="37">
        <f>Tabla1[[#This Row],[Valor total]]/'T.C.'!$B$2</f>
        <v>361.73913043478257</v>
      </c>
      <c r="T3190" t="s">
        <v>2</v>
      </c>
      <c r="U3190" t="s">
        <v>3</v>
      </c>
    </row>
    <row r="3191" spans="1:21" x14ac:dyDescent="0.25">
      <c r="A3191" t="s">
        <v>2453</v>
      </c>
      <c r="B3191" t="str">
        <f>LEFT(Tabla1[[#This Row],[Organización compras]],2)</f>
        <v>PE</v>
      </c>
      <c r="C3191" t="s">
        <v>681</v>
      </c>
      <c r="D3191">
        <v>814</v>
      </c>
      <c r="E3191" t="str">
        <f>VLOOKUP(Tabla1[[#This Row],[Grupo de compras]],'Grupo compras'!$A$1:$B$115,2,FALSE)</f>
        <v>PE Explotación TI</v>
      </c>
      <c r="F3191" t="s">
        <v>371</v>
      </c>
      <c r="G3191" t="str">
        <f>LEFT(Tabla1[[#This Row],[Solicitud de pedido]],2)</f>
        <v>14</v>
      </c>
      <c r="H3191" t="s">
        <v>8391</v>
      </c>
      <c r="I3191" t="s">
        <v>99</v>
      </c>
      <c r="J3191" t="s">
        <v>8392</v>
      </c>
      <c r="K3191" t="s">
        <v>8393</v>
      </c>
      <c r="L3191" s="1">
        <v>46048</v>
      </c>
      <c r="M3191" t="s">
        <v>556</v>
      </c>
      <c r="N3191" t="s">
        <v>46</v>
      </c>
      <c r="O3191" t="s">
        <v>5</v>
      </c>
      <c r="P3191" t="s">
        <v>820</v>
      </c>
      <c r="Q3191" t="s">
        <v>821</v>
      </c>
      <c r="R3191" s="2">
        <v>1248</v>
      </c>
      <c r="S3191" s="37">
        <f>Tabla1[[#This Row],[Valor total]]/'T.C.'!$B$2</f>
        <v>361.73913043478257</v>
      </c>
      <c r="T3191" t="s">
        <v>2</v>
      </c>
      <c r="U3191" t="s">
        <v>3</v>
      </c>
    </row>
    <row r="3192" spans="1:21" x14ac:dyDescent="0.25">
      <c r="A3192" t="s">
        <v>2453</v>
      </c>
      <c r="B3192" t="str">
        <f>LEFT(Tabla1[[#This Row],[Organización compras]],2)</f>
        <v>PE</v>
      </c>
      <c r="C3192" t="s">
        <v>681</v>
      </c>
      <c r="D3192">
        <v>814</v>
      </c>
      <c r="E3192" t="str">
        <f>VLOOKUP(Tabla1[[#This Row],[Grupo de compras]],'Grupo compras'!$A$1:$B$115,2,FALSE)</f>
        <v>PE Explotación TI</v>
      </c>
      <c r="F3192" t="s">
        <v>371</v>
      </c>
      <c r="G3192" t="str">
        <f>LEFT(Tabla1[[#This Row],[Solicitud de pedido]],2)</f>
        <v>14</v>
      </c>
      <c r="H3192" t="s">
        <v>8391</v>
      </c>
      <c r="I3192" t="s">
        <v>100</v>
      </c>
      <c r="J3192" t="s">
        <v>8392</v>
      </c>
      <c r="K3192" t="s">
        <v>8393</v>
      </c>
      <c r="L3192" s="1">
        <v>46048</v>
      </c>
      <c r="M3192" t="s">
        <v>556</v>
      </c>
      <c r="N3192" t="s">
        <v>46</v>
      </c>
      <c r="O3192" t="s">
        <v>5</v>
      </c>
      <c r="P3192" t="s">
        <v>820</v>
      </c>
      <c r="Q3192" t="s">
        <v>821</v>
      </c>
      <c r="R3192" s="2">
        <v>1248</v>
      </c>
      <c r="S3192" s="37">
        <f>Tabla1[[#This Row],[Valor total]]/'T.C.'!$B$2</f>
        <v>361.73913043478257</v>
      </c>
      <c r="T3192" t="s">
        <v>2</v>
      </c>
      <c r="U3192" t="s">
        <v>3</v>
      </c>
    </row>
    <row r="3193" spans="1:21" x14ac:dyDescent="0.25">
      <c r="A3193" t="s">
        <v>2453</v>
      </c>
      <c r="B3193" t="str">
        <f>LEFT(Tabla1[[#This Row],[Organización compras]],2)</f>
        <v>PE</v>
      </c>
      <c r="C3193" t="s">
        <v>681</v>
      </c>
      <c r="D3193">
        <v>814</v>
      </c>
      <c r="E3193" t="str">
        <f>VLOOKUP(Tabla1[[#This Row],[Grupo de compras]],'Grupo compras'!$A$1:$B$115,2,FALSE)</f>
        <v>PE Explotación TI</v>
      </c>
      <c r="F3193" t="s">
        <v>371</v>
      </c>
      <c r="G3193" t="str">
        <f>LEFT(Tabla1[[#This Row],[Solicitud de pedido]],2)</f>
        <v>14</v>
      </c>
      <c r="H3193" t="s">
        <v>8391</v>
      </c>
      <c r="I3193" t="s">
        <v>101</v>
      </c>
      <c r="J3193" t="s">
        <v>8392</v>
      </c>
      <c r="K3193" t="s">
        <v>8393</v>
      </c>
      <c r="L3193" s="1">
        <v>46048</v>
      </c>
      <c r="M3193" t="s">
        <v>556</v>
      </c>
      <c r="N3193" t="s">
        <v>46</v>
      </c>
      <c r="O3193" t="s">
        <v>5</v>
      </c>
      <c r="P3193" t="s">
        <v>820</v>
      </c>
      <c r="Q3193" t="s">
        <v>821</v>
      </c>
      <c r="R3193" s="2">
        <v>1248</v>
      </c>
      <c r="S3193" s="37">
        <f>Tabla1[[#This Row],[Valor total]]/'T.C.'!$B$2</f>
        <v>361.73913043478257</v>
      </c>
      <c r="T3193" t="s">
        <v>2</v>
      </c>
      <c r="U3193" t="s">
        <v>3</v>
      </c>
    </row>
    <row r="3194" spans="1:21" x14ac:dyDescent="0.25">
      <c r="A3194" t="s">
        <v>2453</v>
      </c>
      <c r="B3194" t="str">
        <f>LEFT(Tabla1[[#This Row],[Organización compras]],2)</f>
        <v>PE</v>
      </c>
      <c r="C3194" t="s">
        <v>681</v>
      </c>
      <c r="D3194">
        <v>814</v>
      </c>
      <c r="E3194" t="str">
        <f>VLOOKUP(Tabla1[[#This Row],[Grupo de compras]],'Grupo compras'!$A$1:$B$115,2,FALSE)</f>
        <v>PE Explotación TI</v>
      </c>
      <c r="F3194" t="s">
        <v>371</v>
      </c>
      <c r="G3194" t="str">
        <f>LEFT(Tabla1[[#This Row],[Solicitud de pedido]],2)</f>
        <v>14</v>
      </c>
      <c r="H3194" t="s">
        <v>8391</v>
      </c>
      <c r="I3194" t="s">
        <v>102</v>
      </c>
      <c r="J3194" t="s">
        <v>8392</v>
      </c>
      <c r="K3194" t="s">
        <v>8393</v>
      </c>
      <c r="L3194" s="1">
        <v>46048</v>
      </c>
      <c r="M3194" t="s">
        <v>556</v>
      </c>
      <c r="N3194" t="s">
        <v>46</v>
      </c>
      <c r="O3194" t="s">
        <v>5</v>
      </c>
      <c r="P3194" t="s">
        <v>820</v>
      </c>
      <c r="Q3194" t="s">
        <v>821</v>
      </c>
      <c r="R3194" s="2">
        <v>1248</v>
      </c>
      <c r="S3194" s="37">
        <f>Tabla1[[#This Row],[Valor total]]/'T.C.'!$B$2</f>
        <v>361.73913043478257</v>
      </c>
      <c r="T3194" t="s">
        <v>2</v>
      </c>
      <c r="U3194" t="s">
        <v>3</v>
      </c>
    </row>
    <row r="3195" spans="1:21" x14ac:dyDescent="0.25">
      <c r="A3195" t="s">
        <v>2453</v>
      </c>
      <c r="B3195" t="str">
        <f>LEFT(Tabla1[[#This Row],[Organización compras]],2)</f>
        <v>PE</v>
      </c>
      <c r="C3195" t="s">
        <v>681</v>
      </c>
      <c r="D3195">
        <v>814</v>
      </c>
      <c r="E3195" t="str">
        <f>VLOOKUP(Tabla1[[#This Row],[Grupo de compras]],'Grupo compras'!$A$1:$B$115,2,FALSE)</f>
        <v>PE Explotación TI</v>
      </c>
      <c r="F3195" t="s">
        <v>371</v>
      </c>
      <c r="G3195" t="str">
        <f>LEFT(Tabla1[[#This Row],[Solicitud de pedido]],2)</f>
        <v>14</v>
      </c>
      <c r="H3195" t="s">
        <v>8391</v>
      </c>
      <c r="I3195" t="s">
        <v>103</v>
      </c>
      <c r="J3195" t="s">
        <v>8392</v>
      </c>
      <c r="K3195" t="s">
        <v>8393</v>
      </c>
      <c r="L3195" s="1">
        <v>46048</v>
      </c>
      <c r="M3195" t="s">
        <v>556</v>
      </c>
      <c r="N3195" t="s">
        <v>46</v>
      </c>
      <c r="O3195" t="s">
        <v>5</v>
      </c>
      <c r="P3195" t="s">
        <v>820</v>
      </c>
      <c r="Q3195" t="s">
        <v>821</v>
      </c>
      <c r="R3195" s="2">
        <v>1248</v>
      </c>
      <c r="S3195" s="37">
        <f>Tabla1[[#This Row],[Valor total]]/'T.C.'!$B$2</f>
        <v>361.73913043478257</v>
      </c>
      <c r="T3195" t="s">
        <v>2</v>
      </c>
      <c r="U3195" t="s">
        <v>3</v>
      </c>
    </row>
    <row r="3196" spans="1:21" x14ac:dyDescent="0.25">
      <c r="A3196" t="s">
        <v>2453</v>
      </c>
      <c r="B3196" t="str">
        <f>LEFT(Tabla1[[#This Row],[Organización compras]],2)</f>
        <v>PE</v>
      </c>
      <c r="C3196" t="s">
        <v>681</v>
      </c>
      <c r="D3196">
        <v>814</v>
      </c>
      <c r="E3196" t="str">
        <f>VLOOKUP(Tabla1[[#This Row],[Grupo de compras]],'Grupo compras'!$A$1:$B$115,2,FALSE)</f>
        <v>PE Explotación TI</v>
      </c>
      <c r="F3196" t="s">
        <v>371</v>
      </c>
      <c r="G3196" t="str">
        <f>LEFT(Tabla1[[#This Row],[Solicitud de pedido]],2)</f>
        <v>14</v>
      </c>
      <c r="H3196" t="s">
        <v>8391</v>
      </c>
      <c r="I3196" t="s">
        <v>104</v>
      </c>
      <c r="J3196" t="s">
        <v>8392</v>
      </c>
      <c r="K3196" t="s">
        <v>8393</v>
      </c>
      <c r="L3196" s="1">
        <v>46048</v>
      </c>
      <c r="M3196" t="s">
        <v>556</v>
      </c>
      <c r="N3196" t="s">
        <v>46</v>
      </c>
      <c r="O3196" t="s">
        <v>5</v>
      </c>
      <c r="P3196" t="s">
        <v>820</v>
      </c>
      <c r="Q3196" t="s">
        <v>821</v>
      </c>
      <c r="R3196" s="2">
        <v>1248</v>
      </c>
      <c r="S3196" s="37">
        <f>Tabla1[[#This Row],[Valor total]]/'T.C.'!$B$2</f>
        <v>361.73913043478257</v>
      </c>
      <c r="T3196" t="s">
        <v>2</v>
      </c>
      <c r="U3196" t="s">
        <v>3</v>
      </c>
    </row>
    <row r="3197" spans="1:21" x14ac:dyDescent="0.25">
      <c r="A3197" t="s">
        <v>2453</v>
      </c>
      <c r="B3197" t="str">
        <f>LEFT(Tabla1[[#This Row],[Organización compras]],2)</f>
        <v>PE</v>
      </c>
      <c r="C3197" t="s">
        <v>681</v>
      </c>
      <c r="D3197">
        <v>814</v>
      </c>
      <c r="E3197" t="str">
        <f>VLOOKUP(Tabla1[[#This Row],[Grupo de compras]],'Grupo compras'!$A$1:$B$115,2,FALSE)</f>
        <v>PE Explotación TI</v>
      </c>
      <c r="F3197" t="s">
        <v>371</v>
      </c>
      <c r="G3197" t="str">
        <f>LEFT(Tabla1[[#This Row],[Solicitud de pedido]],2)</f>
        <v>14</v>
      </c>
      <c r="H3197" t="s">
        <v>8391</v>
      </c>
      <c r="I3197" t="s">
        <v>105</v>
      </c>
      <c r="J3197" t="s">
        <v>8392</v>
      </c>
      <c r="K3197" t="s">
        <v>8393</v>
      </c>
      <c r="L3197" s="1">
        <v>46048</v>
      </c>
      <c r="M3197" t="s">
        <v>556</v>
      </c>
      <c r="N3197" t="s">
        <v>46</v>
      </c>
      <c r="O3197" t="s">
        <v>5</v>
      </c>
      <c r="P3197" t="s">
        <v>820</v>
      </c>
      <c r="Q3197" t="s">
        <v>821</v>
      </c>
      <c r="R3197" s="2">
        <v>1248</v>
      </c>
      <c r="S3197" s="37">
        <f>Tabla1[[#This Row],[Valor total]]/'T.C.'!$B$2</f>
        <v>361.73913043478257</v>
      </c>
      <c r="T3197" t="s">
        <v>2</v>
      </c>
      <c r="U3197" t="s">
        <v>3</v>
      </c>
    </row>
    <row r="3198" spans="1:21" x14ac:dyDescent="0.25">
      <c r="A3198" t="s">
        <v>2453</v>
      </c>
      <c r="B3198" t="str">
        <f>LEFT(Tabla1[[#This Row],[Organización compras]],2)</f>
        <v>PE</v>
      </c>
      <c r="C3198" t="s">
        <v>681</v>
      </c>
      <c r="D3198">
        <v>814</v>
      </c>
      <c r="E3198" t="str">
        <f>VLOOKUP(Tabla1[[#This Row],[Grupo de compras]],'Grupo compras'!$A$1:$B$115,2,FALSE)</f>
        <v>PE Explotación TI</v>
      </c>
      <c r="F3198" t="s">
        <v>371</v>
      </c>
      <c r="G3198" t="str">
        <f>LEFT(Tabla1[[#This Row],[Solicitud de pedido]],2)</f>
        <v>14</v>
      </c>
      <c r="H3198" t="s">
        <v>8391</v>
      </c>
      <c r="I3198" t="s">
        <v>106</v>
      </c>
      <c r="J3198" t="s">
        <v>8392</v>
      </c>
      <c r="K3198" t="s">
        <v>8393</v>
      </c>
      <c r="L3198" s="1">
        <v>46048</v>
      </c>
      <c r="M3198" t="s">
        <v>556</v>
      </c>
      <c r="N3198" t="s">
        <v>46</v>
      </c>
      <c r="O3198" t="s">
        <v>5</v>
      </c>
      <c r="P3198" t="s">
        <v>820</v>
      </c>
      <c r="Q3198" t="s">
        <v>821</v>
      </c>
      <c r="R3198" s="2">
        <v>1248</v>
      </c>
      <c r="S3198" s="37">
        <f>Tabla1[[#This Row],[Valor total]]/'T.C.'!$B$2</f>
        <v>361.73913043478257</v>
      </c>
      <c r="T3198" t="s">
        <v>2</v>
      </c>
      <c r="U3198" t="s">
        <v>3</v>
      </c>
    </row>
    <row r="3199" spans="1:21" x14ac:dyDescent="0.25">
      <c r="A3199" t="s">
        <v>2453</v>
      </c>
      <c r="B3199" t="str">
        <f>LEFT(Tabla1[[#This Row],[Organización compras]],2)</f>
        <v>PE</v>
      </c>
      <c r="C3199" t="s">
        <v>681</v>
      </c>
      <c r="D3199">
        <v>814</v>
      </c>
      <c r="E3199" t="str">
        <f>VLOOKUP(Tabla1[[#This Row],[Grupo de compras]],'Grupo compras'!$A$1:$B$115,2,FALSE)</f>
        <v>PE Explotación TI</v>
      </c>
      <c r="F3199" t="s">
        <v>371</v>
      </c>
      <c r="G3199" t="str">
        <f>LEFT(Tabla1[[#This Row],[Solicitud de pedido]],2)</f>
        <v>14</v>
      </c>
      <c r="H3199" t="s">
        <v>8391</v>
      </c>
      <c r="I3199" t="s">
        <v>107</v>
      </c>
      <c r="J3199" t="s">
        <v>8392</v>
      </c>
      <c r="K3199" t="s">
        <v>8393</v>
      </c>
      <c r="L3199" s="1">
        <v>46048</v>
      </c>
      <c r="M3199" t="s">
        <v>556</v>
      </c>
      <c r="N3199" t="s">
        <v>46</v>
      </c>
      <c r="O3199" t="s">
        <v>5</v>
      </c>
      <c r="P3199" t="s">
        <v>820</v>
      </c>
      <c r="Q3199" t="s">
        <v>821</v>
      </c>
      <c r="R3199" s="2">
        <v>1248</v>
      </c>
      <c r="S3199" s="37">
        <f>Tabla1[[#This Row],[Valor total]]/'T.C.'!$B$2</f>
        <v>361.73913043478257</v>
      </c>
      <c r="T3199" t="s">
        <v>2</v>
      </c>
      <c r="U3199" t="s">
        <v>3</v>
      </c>
    </row>
    <row r="3200" spans="1:21" x14ac:dyDescent="0.25">
      <c r="A3200" t="s">
        <v>2453</v>
      </c>
      <c r="B3200" t="str">
        <f>LEFT(Tabla1[[#This Row],[Organización compras]],2)</f>
        <v>PE</v>
      </c>
      <c r="C3200" t="s">
        <v>681</v>
      </c>
      <c r="D3200">
        <v>814</v>
      </c>
      <c r="E3200" t="str">
        <f>VLOOKUP(Tabla1[[#This Row],[Grupo de compras]],'Grupo compras'!$A$1:$B$115,2,FALSE)</f>
        <v>PE Explotación TI</v>
      </c>
      <c r="F3200" t="s">
        <v>371</v>
      </c>
      <c r="G3200" t="str">
        <f>LEFT(Tabla1[[#This Row],[Solicitud de pedido]],2)</f>
        <v>14</v>
      </c>
      <c r="H3200" t="s">
        <v>8391</v>
      </c>
      <c r="I3200" t="s">
        <v>1502</v>
      </c>
      <c r="J3200" t="s">
        <v>8392</v>
      </c>
      <c r="K3200" t="s">
        <v>8393</v>
      </c>
      <c r="L3200" s="1">
        <v>46048</v>
      </c>
      <c r="M3200" t="s">
        <v>556</v>
      </c>
      <c r="N3200" t="s">
        <v>46</v>
      </c>
      <c r="O3200" t="s">
        <v>5</v>
      </c>
      <c r="P3200" t="s">
        <v>820</v>
      </c>
      <c r="Q3200" t="s">
        <v>821</v>
      </c>
      <c r="R3200" s="2">
        <v>1248</v>
      </c>
      <c r="S3200" s="37">
        <f>Tabla1[[#This Row],[Valor total]]/'T.C.'!$B$2</f>
        <v>361.73913043478257</v>
      </c>
      <c r="T3200" t="s">
        <v>2</v>
      </c>
      <c r="U3200" t="s">
        <v>3</v>
      </c>
    </row>
    <row r="3201" spans="1:21" x14ac:dyDescent="0.25">
      <c r="A3201" t="s">
        <v>7</v>
      </c>
      <c r="B3201" t="str">
        <f>LEFT(Tabla1[[#This Row],[Organización compras]],2)</f>
        <v>CL</v>
      </c>
      <c r="C3201" t="s">
        <v>339</v>
      </c>
      <c r="D3201">
        <v>602</v>
      </c>
      <c r="E3201" t="str">
        <f>VLOOKUP(Tabla1[[#This Row],[Grupo de compras]],'Grupo compras'!$A$1:$B$115,2,FALSE)</f>
        <v>CL Ops Mall</v>
      </c>
      <c r="F3201" t="s">
        <v>84</v>
      </c>
      <c r="G3201" t="str">
        <f>LEFT(Tabla1[[#This Row],[Solicitud de pedido]],2)</f>
        <v>12</v>
      </c>
      <c r="H3201" t="s">
        <v>8394</v>
      </c>
      <c r="I3201" t="s">
        <v>88</v>
      </c>
      <c r="J3201" t="s">
        <v>8395</v>
      </c>
      <c r="K3201" t="s">
        <v>8396</v>
      </c>
      <c r="L3201" s="1">
        <v>46052</v>
      </c>
      <c r="M3201" t="s">
        <v>113</v>
      </c>
      <c r="N3201" t="s">
        <v>1</v>
      </c>
      <c r="O3201" t="s">
        <v>0</v>
      </c>
      <c r="P3201" t="s">
        <v>2366</v>
      </c>
      <c r="Q3201" t="s">
        <v>2367</v>
      </c>
      <c r="R3201" s="2">
        <v>334800</v>
      </c>
      <c r="S3201" s="37">
        <f>Tabla1[[#This Row],[Valor total]]/'T.C.'!$B$3</f>
        <v>361.58240903740028</v>
      </c>
      <c r="T3201" t="s">
        <v>6</v>
      </c>
      <c r="U3201" t="s">
        <v>3</v>
      </c>
    </row>
    <row r="3202" spans="1:21" x14ac:dyDescent="0.25">
      <c r="A3202" t="s">
        <v>7</v>
      </c>
      <c r="B3202" t="str">
        <f>LEFT(Tabla1[[#This Row],[Organización compras]],2)</f>
        <v>CL</v>
      </c>
      <c r="C3202" t="s">
        <v>339</v>
      </c>
      <c r="D3202">
        <v>602</v>
      </c>
      <c r="E3202" t="str">
        <f>VLOOKUP(Tabla1[[#This Row],[Grupo de compras]],'Grupo compras'!$A$1:$B$115,2,FALSE)</f>
        <v>CL Ops Mall</v>
      </c>
      <c r="F3202" t="s">
        <v>84</v>
      </c>
      <c r="G3202" t="str">
        <f>LEFT(Tabla1[[#This Row],[Solicitud de pedido]],2)</f>
        <v>12</v>
      </c>
      <c r="H3202" t="s">
        <v>8397</v>
      </c>
      <c r="I3202" t="s">
        <v>89</v>
      </c>
      <c r="J3202" t="s">
        <v>8398</v>
      </c>
      <c r="K3202" t="s">
        <v>8399</v>
      </c>
      <c r="L3202" s="1">
        <v>46062</v>
      </c>
      <c r="M3202" t="s">
        <v>79</v>
      </c>
      <c r="N3202" t="s">
        <v>1</v>
      </c>
      <c r="O3202" t="s">
        <v>0</v>
      </c>
      <c r="P3202" t="s">
        <v>2366</v>
      </c>
      <c r="Q3202" t="s">
        <v>2367</v>
      </c>
      <c r="R3202" s="2">
        <v>334800</v>
      </c>
      <c r="S3202" s="37">
        <f>Tabla1[[#This Row],[Valor total]]/'T.C.'!$B$3</f>
        <v>361.58240903740028</v>
      </c>
      <c r="T3202" t="s">
        <v>6</v>
      </c>
      <c r="U3202" t="s">
        <v>3</v>
      </c>
    </row>
    <row r="3203" spans="1:21" x14ac:dyDescent="0.25">
      <c r="A3203" t="s">
        <v>38</v>
      </c>
      <c r="B3203" t="str">
        <f>LEFT(Tabla1[[#This Row],[Organización compras]],2)</f>
        <v>CL</v>
      </c>
      <c r="C3203" t="s">
        <v>339</v>
      </c>
      <c r="D3203">
        <v>603</v>
      </c>
      <c r="E3203" t="str">
        <f>VLOOKUP(Tabla1[[#This Row],[Grupo de compras]],'Grupo compras'!$A$1:$B$115,2,FALSE)</f>
        <v>CL Ops Out/Strip</v>
      </c>
      <c r="F3203" t="s">
        <v>39</v>
      </c>
      <c r="G3203" t="str">
        <f>LEFT(Tabla1[[#This Row],[Solicitud de pedido]],2)</f>
        <v>12</v>
      </c>
      <c r="H3203" t="s">
        <v>8400</v>
      </c>
      <c r="I3203" t="s">
        <v>88</v>
      </c>
      <c r="J3203" t="s">
        <v>8401</v>
      </c>
      <c r="K3203" t="s">
        <v>8402</v>
      </c>
      <c r="L3203" s="1">
        <v>46079</v>
      </c>
      <c r="M3203" t="s">
        <v>40</v>
      </c>
      <c r="N3203" t="s">
        <v>1</v>
      </c>
      <c r="O3203" t="s">
        <v>0</v>
      </c>
      <c r="P3203" t="s">
        <v>41</v>
      </c>
      <c r="Q3203" t="s">
        <v>42</v>
      </c>
      <c r="R3203" s="2">
        <v>334697</v>
      </c>
      <c r="S3203" s="37">
        <f>Tabla1[[#This Row],[Valor total]]/'T.C.'!$B$3</f>
        <v>361.47116952685411</v>
      </c>
      <c r="T3203" t="s">
        <v>6</v>
      </c>
      <c r="U3203" t="s">
        <v>3</v>
      </c>
    </row>
    <row r="3204" spans="1:21" x14ac:dyDescent="0.25">
      <c r="A3204" t="s">
        <v>71</v>
      </c>
      <c r="B3204" t="str">
        <f>LEFT(Tabla1[[#This Row],[Organización compras]],2)</f>
        <v>CO</v>
      </c>
      <c r="C3204" t="s">
        <v>338</v>
      </c>
      <c r="D3204">
        <v>926</v>
      </c>
      <c r="E3204" t="str">
        <f>VLOOKUP(Tabla1[[#This Row],[Grupo de compras]],'Grupo compras'!$A$1:$B$115,2,FALSE)</f>
        <v>Corp Exp Clientes</v>
      </c>
      <c r="F3204" t="s">
        <v>2236</v>
      </c>
      <c r="G3204" t="str">
        <f>LEFT(Tabla1[[#This Row],[Solicitud de pedido]],2)</f>
        <v>12</v>
      </c>
      <c r="H3204" t="s">
        <v>8403</v>
      </c>
      <c r="I3204" t="s">
        <v>88</v>
      </c>
      <c r="J3204" t="s">
        <v>8404</v>
      </c>
      <c r="K3204" t="s">
        <v>8405</v>
      </c>
      <c r="L3204" s="1">
        <v>46042</v>
      </c>
      <c r="M3204" t="s">
        <v>74</v>
      </c>
      <c r="N3204" t="s">
        <v>1</v>
      </c>
      <c r="O3204" t="s">
        <v>0</v>
      </c>
      <c r="P3204" t="s">
        <v>8406</v>
      </c>
      <c r="Q3204" t="s">
        <v>8407</v>
      </c>
      <c r="R3204" s="2">
        <v>1329188</v>
      </c>
      <c r="S3204" s="37">
        <f>Tabla1[[#This Row],[Valor total]]/'T.C.'!$B$5</f>
        <v>361.38879825992387</v>
      </c>
      <c r="T3204" t="s">
        <v>18</v>
      </c>
      <c r="U3204" t="s">
        <v>3</v>
      </c>
    </row>
    <row r="3205" spans="1:21" x14ac:dyDescent="0.25">
      <c r="A3205" t="s">
        <v>7</v>
      </c>
      <c r="B3205" t="str">
        <f>LEFT(Tabla1[[#This Row],[Organización compras]],2)</f>
        <v>CL</v>
      </c>
      <c r="C3205" t="s">
        <v>339</v>
      </c>
      <c r="D3205">
        <v>914</v>
      </c>
      <c r="E3205" t="str">
        <f>VLOOKUP(Tabla1[[#This Row],[Grupo de compras]],'Grupo compras'!$A$1:$B$115,2,FALSE)</f>
        <v>Corp Explo. TI</v>
      </c>
      <c r="F3205" t="s">
        <v>8</v>
      </c>
      <c r="H3205" t="s">
        <v>12728</v>
      </c>
      <c r="I3205" t="s">
        <v>88</v>
      </c>
      <c r="J3205" t="s">
        <v>12729</v>
      </c>
      <c r="K3205" t="s">
        <v>12730</v>
      </c>
      <c r="L3205" s="1">
        <v>46099</v>
      </c>
      <c r="M3205" t="s">
        <v>8</v>
      </c>
      <c r="N3205" t="s">
        <v>1</v>
      </c>
      <c r="O3205" t="s">
        <v>5</v>
      </c>
      <c r="P3205" t="s">
        <v>4008</v>
      </c>
      <c r="Q3205" t="s">
        <v>4009</v>
      </c>
      <c r="R3205" s="2">
        <v>334420</v>
      </c>
      <c r="S3205" s="37">
        <f>Tabla1[[#This Row],[Valor total]]/'T.C.'!$B$3</f>
        <v>361.17201084315229</v>
      </c>
      <c r="T3205" t="s">
        <v>6</v>
      </c>
      <c r="U3205" t="s">
        <v>3</v>
      </c>
    </row>
    <row r="3206" spans="1:21" x14ac:dyDescent="0.25">
      <c r="A3206" t="s">
        <v>2101</v>
      </c>
      <c r="B3206" t="str">
        <f>LEFT(Tabla1[[#This Row],[Organización compras]],2)</f>
        <v>PE</v>
      </c>
      <c r="C3206" t="s">
        <v>681</v>
      </c>
      <c r="D3206">
        <v>814</v>
      </c>
      <c r="E3206" t="str">
        <f>VLOOKUP(Tabla1[[#This Row],[Grupo de compras]],'Grupo compras'!$A$1:$B$115,2,FALSE)</f>
        <v>PE Explotación TI</v>
      </c>
      <c r="F3206" t="s">
        <v>371</v>
      </c>
      <c r="G3206" t="str">
        <f>LEFT(Tabla1[[#This Row],[Solicitud de pedido]],2)</f>
        <v>14</v>
      </c>
      <c r="H3206" t="s">
        <v>8408</v>
      </c>
      <c r="I3206" t="s">
        <v>88</v>
      </c>
      <c r="J3206" t="s">
        <v>8409</v>
      </c>
      <c r="K3206" t="s">
        <v>8410</v>
      </c>
      <c r="L3206" s="1">
        <v>46042</v>
      </c>
      <c r="M3206" t="s">
        <v>556</v>
      </c>
      <c r="N3206" t="s">
        <v>46</v>
      </c>
      <c r="O3206" t="s">
        <v>5</v>
      </c>
      <c r="P3206" t="s">
        <v>820</v>
      </c>
      <c r="Q3206" t="s">
        <v>821</v>
      </c>
      <c r="R3206" s="2">
        <v>1237.8</v>
      </c>
      <c r="S3206" s="37">
        <f>Tabla1[[#This Row],[Valor total]]/'T.C.'!$B$2</f>
        <v>358.78260869565213</v>
      </c>
      <c r="T3206" t="s">
        <v>2</v>
      </c>
      <c r="U3206" t="s">
        <v>3</v>
      </c>
    </row>
    <row r="3207" spans="1:21" x14ac:dyDescent="0.25">
      <c r="A3207" t="s">
        <v>2101</v>
      </c>
      <c r="B3207" t="str">
        <f>LEFT(Tabla1[[#This Row],[Organización compras]],2)</f>
        <v>PE</v>
      </c>
      <c r="C3207" t="s">
        <v>681</v>
      </c>
      <c r="D3207">
        <v>814</v>
      </c>
      <c r="E3207" t="str">
        <f>VLOOKUP(Tabla1[[#This Row],[Grupo de compras]],'Grupo compras'!$A$1:$B$115,2,FALSE)</f>
        <v>PE Explotación TI</v>
      </c>
      <c r="F3207" t="s">
        <v>371</v>
      </c>
      <c r="G3207" t="str">
        <f>LEFT(Tabla1[[#This Row],[Solicitud de pedido]],2)</f>
        <v>14</v>
      </c>
      <c r="H3207" t="s">
        <v>8408</v>
      </c>
      <c r="I3207" t="s">
        <v>89</v>
      </c>
      <c r="J3207" t="s">
        <v>8409</v>
      </c>
      <c r="K3207" t="s">
        <v>8410</v>
      </c>
      <c r="L3207" s="1">
        <v>46042</v>
      </c>
      <c r="M3207" t="s">
        <v>556</v>
      </c>
      <c r="N3207" t="s">
        <v>46</v>
      </c>
      <c r="O3207" t="s">
        <v>5</v>
      </c>
      <c r="P3207" t="s">
        <v>820</v>
      </c>
      <c r="Q3207" t="s">
        <v>821</v>
      </c>
      <c r="R3207" s="2">
        <v>1237.8</v>
      </c>
      <c r="S3207" s="37">
        <f>Tabla1[[#This Row],[Valor total]]/'T.C.'!$B$2</f>
        <v>358.78260869565213</v>
      </c>
      <c r="T3207" t="s">
        <v>2</v>
      </c>
      <c r="U3207" t="s">
        <v>3</v>
      </c>
    </row>
    <row r="3208" spans="1:21" x14ac:dyDescent="0.25">
      <c r="A3208" t="s">
        <v>2101</v>
      </c>
      <c r="B3208" t="str">
        <f>LEFT(Tabla1[[#This Row],[Organización compras]],2)</f>
        <v>PE</v>
      </c>
      <c r="C3208" t="s">
        <v>681</v>
      </c>
      <c r="D3208">
        <v>814</v>
      </c>
      <c r="E3208" t="str">
        <f>VLOOKUP(Tabla1[[#This Row],[Grupo de compras]],'Grupo compras'!$A$1:$B$115,2,FALSE)</f>
        <v>PE Explotación TI</v>
      </c>
      <c r="F3208" t="s">
        <v>371</v>
      </c>
      <c r="G3208" t="str">
        <f>LEFT(Tabla1[[#This Row],[Solicitud de pedido]],2)</f>
        <v>14</v>
      </c>
      <c r="H3208" t="s">
        <v>8408</v>
      </c>
      <c r="I3208" t="s">
        <v>99</v>
      </c>
      <c r="J3208" t="s">
        <v>8409</v>
      </c>
      <c r="K3208" t="s">
        <v>8410</v>
      </c>
      <c r="L3208" s="1">
        <v>46042</v>
      </c>
      <c r="M3208" t="s">
        <v>556</v>
      </c>
      <c r="N3208" t="s">
        <v>46</v>
      </c>
      <c r="O3208" t="s">
        <v>5</v>
      </c>
      <c r="P3208" t="s">
        <v>820</v>
      </c>
      <c r="Q3208" t="s">
        <v>821</v>
      </c>
      <c r="R3208" s="2">
        <v>1237.8</v>
      </c>
      <c r="S3208" s="37">
        <f>Tabla1[[#This Row],[Valor total]]/'T.C.'!$B$2</f>
        <v>358.78260869565213</v>
      </c>
      <c r="T3208" t="s">
        <v>2</v>
      </c>
      <c r="U3208" t="s">
        <v>3</v>
      </c>
    </row>
    <row r="3209" spans="1:21" x14ac:dyDescent="0.25">
      <c r="A3209" t="s">
        <v>2101</v>
      </c>
      <c r="B3209" t="str">
        <f>LEFT(Tabla1[[#This Row],[Organización compras]],2)</f>
        <v>PE</v>
      </c>
      <c r="C3209" t="s">
        <v>681</v>
      </c>
      <c r="D3209">
        <v>814</v>
      </c>
      <c r="E3209" t="str">
        <f>VLOOKUP(Tabla1[[#This Row],[Grupo de compras]],'Grupo compras'!$A$1:$B$115,2,FALSE)</f>
        <v>PE Explotación TI</v>
      </c>
      <c r="F3209" t="s">
        <v>371</v>
      </c>
      <c r="G3209" t="str">
        <f>LEFT(Tabla1[[#This Row],[Solicitud de pedido]],2)</f>
        <v>14</v>
      </c>
      <c r="H3209" t="s">
        <v>8408</v>
      </c>
      <c r="I3209" t="s">
        <v>100</v>
      </c>
      <c r="J3209" t="s">
        <v>8409</v>
      </c>
      <c r="K3209" t="s">
        <v>8410</v>
      </c>
      <c r="L3209" s="1">
        <v>46042</v>
      </c>
      <c r="M3209" t="s">
        <v>556</v>
      </c>
      <c r="N3209" t="s">
        <v>46</v>
      </c>
      <c r="O3209" t="s">
        <v>5</v>
      </c>
      <c r="P3209" t="s">
        <v>820</v>
      </c>
      <c r="Q3209" t="s">
        <v>821</v>
      </c>
      <c r="R3209" s="2">
        <v>1237.8</v>
      </c>
      <c r="S3209" s="37">
        <f>Tabla1[[#This Row],[Valor total]]/'T.C.'!$B$2</f>
        <v>358.78260869565213</v>
      </c>
      <c r="T3209" t="s">
        <v>2</v>
      </c>
      <c r="U3209" t="s">
        <v>3</v>
      </c>
    </row>
    <row r="3210" spans="1:21" x14ac:dyDescent="0.25">
      <c r="A3210" t="s">
        <v>2101</v>
      </c>
      <c r="B3210" t="str">
        <f>LEFT(Tabla1[[#This Row],[Organización compras]],2)</f>
        <v>PE</v>
      </c>
      <c r="C3210" t="s">
        <v>681</v>
      </c>
      <c r="D3210">
        <v>814</v>
      </c>
      <c r="E3210" t="str">
        <f>VLOOKUP(Tabla1[[#This Row],[Grupo de compras]],'Grupo compras'!$A$1:$B$115,2,FALSE)</f>
        <v>PE Explotación TI</v>
      </c>
      <c r="F3210" t="s">
        <v>371</v>
      </c>
      <c r="G3210" t="str">
        <f>LEFT(Tabla1[[#This Row],[Solicitud de pedido]],2)</f>
        <v>14</v>
      </c>
      <c r="H3210" t="s">
        <v>8408</v>
      </c>
      <c r="I3210" t="s">
        <v>101</v>
      </c>
      <c r="J3210" t="s">
        <v>8409</v>
      </c>
      <c r="K3210" t="s">
        <v>8410</v>
      </c>
      <c r="L3210" s="1">
        <v>46042</v>
      </c>
      <c r="M3210" t="s">
        <v>556</v>
      </c>
      <c r="N3210" t="s">
        <v>46</v>
      </c>
      <c r="O3210" t="s">
        <v>5</v>
      </c>
      <c r="P3210" t="s">
        <v>820</v>
      </c>
      <c r="Q3210" t="s">
        <v>821</v>
      </c>
      <c r="R3210" s="2">
        <v>1237.8</v>
      </c>
      <c r="S3210" s="37">
        <f>Tabla1[[#This Row],[Valor total]]/'T.C.'!$B$2</f>
        <v>358.78260869565213</v>
      </c>
      <c r="T3210" t="s">
        <v>2</v>
      </c>
      <c r="U3210" t="s">
        <v>3</v>
      </c>
    </row>
    <row r="3211" spans="1:21" x14ac:dyDescent="0.25">
      <c r="A3211" t="s">
        <v>2101</v>
      </c>
      <c r="B3211" t="str">
        <f>LEFT(Tabla1[[#This Row],[Organización compras]],2)</f>
        <v>PE</v>
      </c>
      <c r="C3211" t="s">
        <v>681</v>
      </c>
      <c r="D3211">
        <v>814</v>
      </c>
      <c r="E3211" t="str">
        <f>VLOOKUP(Tabla1[[#This Row],[Grupo de compras]],'Grupo compras'!$A$1:$B$115,2,FALSE)</f>
        <v>PE Explotación TI</v>
      </c>
      <c r="F3211" t="s">
        <v>371</v>
      </c>
      <c r="G3211" t="str">
        <f>LEFT(Tabla1[[#This Row],[Solicitud de pedido]],2)</f>
        <v>14</v>
      </c>
      <c r="H3211" t="s">
        <v>8408</v>
      </c>
      <c r="I3211" t="s">
        <v>102</v>
      </c>
      <c r="J3211" t="s">
        <v>8409</v>
      </c>
      <c r="K3211" t="s">
        <v>8410</v>
      </c>
      <c r="L3211" s="1">
        <v>46042</v>
      </c>
      <c r="M3211" t="s">
        <v>556</v>
      </c>
      <c r="N3211" t="s">
        <v>46</v>
      </c>
      <c r="O3211" t="s">
        <v>5</v>
      </c>
      <c r="P3211" t="s">
        <v>820</v>
      </c>
      <c r="Q3211" t="s">
        <v>821</v>
      </c>
      <c r="R3211" s="2">
        <v>1237.8</v>
      </c>
      <c r="S3211" s="37">
        <f>Tabla1[[#This Row],[Valor total]]/'T.C.'!$B$2</f>
        <v>358.78260869565213</v>
      </c>
      <c r="T3211" t="s">
        <v>2</v>
      </c>
      <c r="U3211" t="s">
        <v>3</v>
      </c>
    </row>
    <row r="3212" spans="1:21" x14ac:dyDescent="0.25">
      <c r="A3212" t="s">
        <v>2101</v>
      </c>
      <c r="B3212" t="str">
        <f>LEFT(Tabla1[[#This Row],[Organización compras]],2)</f>
        <v>PE</v>
      </c>
      <c r="C3212" t="s">
        <v>681</v>
      </c>
      <c r="D3212">
        <v>814</v>
      </c>
      <c r="E3212" t="str">
        <f>VLOOKUP(Tabla1[[#This Row],[Grupo de compras]],'Grupo compras'!$A$1:$B$115,2,FALSE)</f>
        <v>PE Explotación TI</v>
      </c>
      <c r="F3212" t="s">
        <v>371</v>
      </c>
      <c r="G3212" t="str">
        <f>LEFT(Tabla1[[#This Row],[Solicitud de pedido]],2)</f>
        <v>14</v>
      </c>
      <c r="H3212" t="s">
        <v>8408</v>
      </c>
      <c r="I3212" t="s">
        <v>103</v>
      </c>
      <c r="J3212" t="s">
        <v>8409</v>
      </c>
      <c r="K3212" t="s">
        <v>8410</v>
      </c>
      <c r="L3212" s="1">
        <v>46042</v>
      </c>
      <c r="M3212" t="s">
        <v>556</v>
      </c>
      <c r="N3212" t="s">
        <v>46</v>
      </c>
      <c r="O3212" t="s">
        <v>5</v>
      </c>
      <c r="P3212" t="s">
        <v>820</v>
      </c>
      <c r="Q3212" t="s">
        <v>821</v>
      </c>
      <c r="R3212" s="2">
        <v>1237.8</v>
      </c>
      <c r="S3212" s="37">
        <f>Tabla1[[#This Row],[Valor total]]/'T.C.'!$B$2</f>
        <v>358.78260869565213</v>
      </c>
      <c r="T3212" t="s">
        <v>2</v>
      </c>
      <c r="U3212" t="s">
        <v>3</v>
      </c>
    </row>
    <row r="3213" spans="1:21" x14ac:dyDescent="0.25">
      <c r="A3213" t="s">
        <v>2101</v>
      </c>
      <c r="B3213" t="str">
        <f>LEFT(Tabla1[[#This Row],[Organización compras]],2)</f>
        <v>PE</v>
      </c>
      <c r="C3213" t="s">
        <v>681</v>
      </c>
      <c r="D3213">
        <v>814</v>
      </c>
      <c r="E3213" t="str">
        <f>VLOOKUP(Tabla1[[#This Row],[Grupo de compras]],'Grupo compras'!$A$1:$B$115,2,FALSE)</f>
        <v>PE Explotación TI</v>
      </c>
      <c r="F3213" t="s">
        <v>371</v>
      </c>
      <c r="G3213" t="str">
        <f>LEFT(Tabla1[[#This Row],[Solicitud de pedido]],2)</f>
        <v>14</v>
      </c>
      <c r="H3213" t="s">
        <v>8408</v>
      </c>
      <c r="I3213" t="s">
        <v>104</v>
      </c>
      <c r="J3213" t="s">
        <v>8409</v>
      </c>
      <c r="K3213" t="s">
        <v>8410</v>
      </c>
      <c r="L3213" s="1">
        <v>46042</v>
      </c>
      <c r="M3213" t="s">
        <v>556</v>
      </c>
      <c r="N3213" t="s">
        <v>46</v>
      </c>
      <c r="O3213" t="s">
        <v>5</v>
      </c>
      <c r="P3213" t="s">
        <v>820</v>
      </c>
      <c r="Q3213" t="s">
        <v>821</v>
      </c>
      <c r="R3213" s="2">
        <v>1237.8</v>
      </c>
      <c r="S3213" s="37">
        <f>Tabla1[[#This Row],[Valor total]]/'T.C.'!$B$2</f>
        <v>358.78260869565213</v>
      </c>
      <c r="T3213" t="s">
        <v>2</v>
      </c>
      <c r="U3213" t="s">
        <v>3</v>
      </c>
    </row>
    <row r="3214" spans="1:21" x14ac:dyDescent="0.25">
      <c r="A3214" t="s">
        <v>2101</v>
      </c>
      <c r="B3214" t="str">
        <f>LEFT(Tabla1[[#This Row],[Organización compras]],2)</f>
        <v>PE</v>
      </c>
      <c r="C3214" t="s">
        <v>681</v>
      </c>
      <c r="D3214">
        <v>814</v>
      </c>
      <c r="E3214" t="str">
        <f>VLOOKUP(Tabla1[[#This Row],[Grupo de compras]],'Grupo compras'!$A$1:$B$115,2,FALSE)</f>
        <v>PE Explotación TI</v>
      </c>
      <c r="F3214" t="s">
        <v>371</v>
      </c>
      <c r="G3214" t="str">
        <f>LEFT(Tabla1[[#This Row],[Solicitud de pedido]],2)</f>
        <v>14</v>
      </c>
      <c r="H3214" t="s">
        <v>8408</v>
      </c>
      <c r="I3214" t="s">
        <v>105</v>
      </c>
      <c r="J3214" t="s">
        <v>8409</v>
      </c>
      <c r="K3214" t="s">
        <v>8410</v>
      </c>
      <c r="L3214" s="1">
        <v>46042</v>
      </c>
      <c r="M3214" t="s">
        <v>556</v>
      </c>
      <c r="N3214" t="s">
        <v>46</v>
      </c>
      <c r="O3214" t="s">
        <v>5</v>
      </c>
      <c r="P3214" t="s">
        <v>820</v>
      </c>
      <c r="Q3214" t="s">
        <v>821</v>
      </c>
      <c r="R3214" s="2">
        <v>1237.8</v>
      </c>
      <c r="S3214" s="37">
        <f>Tabla1[[#This Row],[Valor total]]/'T.C.'!$B$2</f>
        <v>358.78260869565213</v>
      </c>
      <c r="T3214" t="s">
        <v>2</v>
      </c>
      <c r="U3214" t="s">
        <v>3</v>
      </c>
    </row>
    <row r="3215" spans="1:21" x14ac:dyDescent="0.25">
      <c r="A3215" t="s">
        <v>2101</v>
      </c>
      <c r="B3215" t="str">
        <f>LEFT(Tabla1[[#This Row],[Organización compras]],2)</f>
        <v>PE</v>
      </c>
      <c r="C3215" t="s">
        <v>681</v>
      </c>
      <c r="D3215">
        <v>814</v>
      </c>
      <c r="E3215" t="str">
        <f>VLOOKUP(Tabla1[[#This Row],[Grupo de compras]],'Grupo compras'!$A$1:$B$115,2,FALSE)</f>
        <v>PE Explotación TI</v>
      </c>
      <c r="F3215" t="s">
        <v>371</v>
      </c>
      <c r="G3215" t="str">
        <f>LEFT(Tabla1[[#This Row],[Solicitud de pedido]],2)</f>
        <v>14</v>
      </c>
      <c r="H3215" t="s">
        <v>8408</v>
      </c>
      <c r="I3215" t="s">
        <v>106</v>
      </c>
      <c r="J3215" t="s">
        <v>8409</v>
      </c>
      <c r="K3215" t="s">
        <v>8410</v>
      </c>
      <c r="L3215" s="1">
        <v>46042</v>
      </c>
      <c r="M3215" t="s">
        <v>556</v>
      </c>
      <c r="N3215" t="s">
        <v>46</v>
      </c>
      <c r="O3215" t="s">
        <v>5</v>
      </c>
      <c r="P3215" t="s">
        <v>820</v>
      </c>
      <c r="Q3215" t="s">
        <v>821</v>
      </c>
      <c r="R3215" s="2">
        <v>1237.8</v>
      </c>
      <c r="S3215" s="37">
        <f>Tabla1[[#This Row],[Valor total]]/'T.C.'!$B$2</f>
        <v>358.78260869565213</v>
      </c>
      <c r="T3215" t="s">
        <v>2</v>
      </c>
      <c r="U3215" t="s">
        <v>3</v>
      </c>
    </row>
    <row r="3216" spans="1:21" x14ac:dyDescent="0.25">
      <c r="A3216" t="s">
        <v>2101</v>
      </c>
      <c r="B3216" t="str">
        <f>LEFT(Tabla1[[#This Row],[Organización compras]],2)</f>
        <v>PE</v>
      </c>
      <c r="C3216" t="s">
        <v>681</v>
      </c>
      <c r="D3216">
        <v>814</v>
      </c>
      <c r="E3216" t="str">
        <f>VLOOKUP(Tabla1[[#This Row],[Grupo de compras]],'Grupo compras'!$A$1:$B$115,2,FALSE)</f>
        <v>PE Explotación TI</v>
      </c>
      <c r="F3216" t="s">
        <v>371</v>
      </c>
      <c r="G3216" t="str">
        <f>LEFT(Tabla1[[#This Row],[Solicitud de pedido]],2)</f>
        <v>14</v>
      </c>
      <c r="H3216" t="s">
        <v>8408</v>
      </c>
      <c r="I3216" t="s">
        <v>107</v>
      </c>
      <c r="J3216" t="s">
        <v>8409</v>
      </c>
      <c r="K3216" t="s">
        <v>8410</v>
      </c>
      <c r="L3216" s="1">
        <v>46042</v>
      </c>
      <c r="M3216" t="s">
        <v>556</v>
      </c>
      <c r="N3216" t="s">
        <v>46</v>
      </c>
      <c r="O3216" t="s">
        <v>5</v>
      </c>
      <c r="P3216" t="s">
        <v>820</v>
      </c>
      <c r="Q3216" t="s">
        <v>821</v>
      </c>
      <c r="R3216" s="2">
        <v>1237.8</v>
      </c>
      <c r="S3216" s="37">
        <f>Tabla1[[#This Row],[Valor total]]/'T.C.'!$B$2</f>
        <v>358.78260869565213</v>
      </c>
      <c r="T3216" t="s">
        <v>2</v>
      </c>
      <c r="U3216" t="s">
        <v>3</v>
      </c>
    </row>
    <row r="3217" spans="1:21" x14ac:dyDescent="0.25">
      <c r="A3217" t="s">
        <v>2101</v>
      </c>
      <c r="B3217" t="str">
        <f>LEFT(Tabla1[[#This Row],[Organización compras]],2)</f>
        <v>PE</v>
      </c>
      <c r="C3217" t="s">
        <v>681</v>
      </c>
      <c r="D3217">
        <v>814</v>
      </c>
      <c r="E3217" t="str">
        <f>VLOOKUP(Tabla1[[#This Row],[Grupo de compras]],'Grupo compras'!$A$1:$B$115,2,FALSE)</f>
        <v>PE Explotación TI</v>
      </c>
      <c r="F3217" t="s">
        <v>371</v>
      </c>
      <c r="G3217" t="str">
        <f>LEFT(Tabla1[[#This Row],[Solicitud de pedido]],2)</f>
        <v>14</v>
      </c>
      <c r="H3217" t="s">
        <v>8408</v>
      </c>
      <c r="I3217" t="s">
        <v>1502</v>
      </c>
      <c r="J3217" t="s">
        <v>8409</v>
      </c>
      <c r="K3217" t="s">
        <v>8410</v>
      </c>
      <c r="L3217" s="1">
        <v>46042</v>
      </c>
      <c r="M3217" t="s">
        <v>556</v>
      </c>
      <c r="N3217" t="s">
        <v>46</v>
      </c>
      <c r="O3217" t="s">
        <v>5</v>
      </c>
      <c r="P3217" t="s">
        <v>820</v>
      </c>
      <c r="Q3217" t="s">
        <v>821</v>
      </c>
      <c r="R3217" s="2">
        <v>1237.8</v>
      </c>
      <c r="S3217" s="37">
        <f>Tabla1[[#This Row],[Valor total]]/'T.C.'!$B$2</f>
        <v>358.78260869565213</v>
      </c>
      <c r="T3217" t="s">
        <v>2</v>
      </c>
      <c r="U3217" t="s">
        <v>3</v>
      </c>
    </row>
    <row r="3218" spans="1:21" x14ac:dyDescent="0.25">
      <c r="A3218" t="s">
        <v>64</v>
      </c>
      <c r="B3218" t="str">
        <f>LEFT(Tabla1[[#This Row],[Organización compras]],2)</f>
        <v>CO</v>
      </c>
      <c r="C3218" t="s">
        <v>338</v>
      </c>
      <c r="D3218">
        <v>704</v>
      </c>
      <c r="E3218" t="str">
        <f>VLOOKUP(Tabla1[[#This Row],[Grupo de compras]],'Grupo compras'!$A$1:$B$115,2,FALSE)</f>
        <v>CO Mktg Mall</v>
      </c>
      <c r="F3218" t="s">
        <v>65</v>
      </c>
      <c r="G3218" t="str">
        <f>LEFT(Tabla1[[#This Row],[Solicitud de pedido]],2)</f>
        <v>12</v>
      </c>
      <c r="H3218" t="s">
        <v>8411</v>
      </c>
      <c r="I3218" t="s">
        <v>88</v>
      </c>
      <c r="J3218" t="s">
        <v>8412</v>
      </c>
      <c r="K3218" t="s">
        <v>8413</v>
      </c>
      <c r="L3218" s="1">
        <v>46072</v>
      </c>
      <c r="M3218" t="s">
        <v>66</v>
      </c>
      <c r="N3218" t="s">
        <v>1</v>
      </c>
      <c r="O3218" t="s">
        <v>67</v>
      </c>
      <c r="P3218" t="s">
        <v>8414</v>
      </c>
      <c r="Q3218" t="s">
        <v>8415</v>
      </c>
      <c r="R3218" s="2">
        <v>1311000</v>
      </c>
      <c r="S3218" s="37">
        <f>Tabla1[[#This Row],[Valor total]]/'T.C.'!$B$5</f>
        <v>356.44371941272431</v>
      </c>
      <c r="T3218" t="s">
        <v>18</v>
      </c>
      <c r="U3218" t="s">
        <v>3</v>
      </c>
    </row>
    <row r="3219" spans="1:21" x14ac:dyDescent="0.25">
      <c r="A3219" t="s">
        <v>90</v>
      </c>
      <c r="B3219" t="str">
        <f>LEFT(Tabla1[[#This Row],[Organización compras]],2)</f>
        <v>CL</v>
      </c>
      <c r="C3219" t="s">
        <v>339</v>
      </c>
      <c r="D3219">
        <v>602</v>
      </c>
      <c r="E3219" t="str">
        <f>VLOOKUP(Tabla1[[#This Row],[Grupo de compras]],'Grupo compras'!$A$1:$B$115,2,FALSE)</f>
        <v>CL Ops Mall</v>
      </c>
      <c r="F3219" t="s">
        <v>91</v>
      </c>
      <c r="G3219" t="str">
        <f>LEFT(Tabla1[[#This Row],[Solicitud de pedido]],2)</f>
        <v>12</v>
      </c>
      <c r="H3219" t="s">
        <v>8416</v>
      </c>
      <c r="I3219" t="s">
        <v>88</v>
      </c>
      <c r="J3219" t="s">
        <v>8417</v>
      </c>
      <c r="K3219" t="s">
        <v>8418</v>
      </c>
      <c r="L3219" s="1">
        <v>46028</v>
      </c>
      <c r="M3219" t="s">
        <v>91</v>
      </c>
      <c r="N3219" t="s">
        <v>1</v>
      </c>
      <c r="O3219" t="s">
        <v>0</v>
      </c>
      <c r="P3219" t="s">
        <v>1134</v>
      </c>
      <c r="Q3219" t="s">
        <v>1135</v>
      </c>
      <c r="R3219" s="2">
        <v>330000</v>
      </c>
      <c r="S3219" s="37">
        <f>Tabla1[[#This Row],[Valor total]]/'T.C.'!$B$3</f>
        <v>356.39843184689988</v>
      </c>
      <c r="T3219" t="s">
        <v>6</v>
      </c>
      <c r="U3219" t="s">
        <v>3</v>
      </c>
    </row>
    <row r="3220" spans="1:21" x14ac:dyDescent="0.25">
      <c r="A3220" t="s">
        <v>19</v>
      </c>
      <c r="B3220" t="str">
        <f>LEFT(Tabla1[[#This Row],[Organización compras]],2)</f>
        <v>CL</v>
      </c>
      <c r="C3220" t="s">
        <v>339</v>
      </c>
      <c r="D3220">
        <v>602</v>
      </c>
      <c r="E3220" t="str">
        <f>VLOOKUP(Tabla1[[#This Row],[Grupo de compras]],'Grupo compras'!$A$1:$B$115,2,FALSE)</f>
        <v>CL Ops Mall</v>
      </c>
      <c r="F3220" t="s">
        <v>20</v>
      </c>
      <c r="G3220" t="str">
        <f>LEFT(Tabla1[[#This Row],[Solicitud de pedido]],2)</f>
        <v>12</v>
      </c>
      <c r="H3220" t="s">
        <v>8419</v>
      </c>
      <c r="I3220" t="s">
        <v>88</v>
      </c>
      <c r="J3220" t="s">
        <v>8420</v>
      </c>
      <c r="K3220" t="s">
        <v>8421</v>
      </c>
      <c r="L3220" s="1">
        <v>46034</v>
      </c>
      <c r="M3220" t="s">
        <v>21</v>
      </c>
      <c r="N3220" t="s">
        <v>1</v>
      </c>
      <c r="O3220" t="s">
        <v>0</v>
      </c>
      <c r="P3220" t="s">
        <v>2207</v>
      </c>
      <c r="Q3220" t="s">
        <v>2208</v>
      </c>
      <c r="R3220" s="2">
        <v>8.5500000000000007</v>
      </c>
      <c r="S3220" s="37">
        <f>Tabla1[[#This Row],[Valor total]]/'T.C.'!$B$4</f>
        <v>356.25</v>
      </c>
      <c r="T3220" t="s">
        <v>11</v>
      </c>
      <c r="U3220" t="s">
        <v>3</v>
      </c>
    </row>
    <row r="3221" spans="1:21" x14ac:dyDescent="0.25">
      <c r="A3221" t="s">
        <v>925</v>
      </c>
      <c r="B3221" t="str">
        <f>LEFT(Tabla1[[#This Row],[Organización compras]],2)</f>
        <v>PE</v>
      </c>
      <c r="C3221" t="s">
        <v>340</v>
      </c>
      <c r="D3221">
        <v>803</v>
      </c>
      <c r="E3221" t="str">
        <f>VLOOKUP(Tabla1[[#This Row],[Grupo de compras]],'Grupo compras'!$A$1:$B$115,2,FALSE)</f>
        <v>PE Ops Out/Strips</v>
      </c>
      <c r="F3221" t="s">
        <v>3023</v>
      </c>
      <c r="G3221" t="str">
        <f>LEFT(Tabla1[[#This Row],[Solicitud de pedido]],2)</f>
        <v>12</v>
      </c>
      <c r="H3221" t="s">
        <v>8422</v>
      </c>
      <c r="I3221" t="s">
        <v>88</v>
      </c>
      <c r="J3221" t="s">
        <v>8423</v>
      </c>
      <c r="K3221" t="s">
        <v>8424</v>
      </c>
      <c r="L3221" s="1">
        <v>46049</v>
      </c>
      <c r="M3221" t="s">
        <v>3023</v>
      </c>
      <c r="N3221" t="s">
        <v>1</v>
      </c>
      <c r="O3221" t="s">
        <v>0</v>
      </c>
      <c r="P3221" t="s">
        <v>1011</v>
      </c>
      <c r="Q3221" t="s">
        <v>1012</v>
      </c>
      <c r="R3221" s="2">
        <v>1227.54</v>
      </c>
      <c r="S3221" s="37">
        <f>Tabla1[[#This Row],[Valor total]]/'T.C.'!$B$2</f>
        <v>355.80869565217387</v>
      </c>
      <c r="T3221" t="s">
        <v>2</v>
      </c>
      <c r="U3221" t="s">
        <v>3</v>
      </c>
    </row>
    <row r="3222" spans="1:21" x14ac:dyDescent="0.25">
      <c r="A3222" t="s">
        <v>1239</v>
      </c>
      <c r="B3222" t="str">
        <f>LEFT(Tabla1[[#This Row],[Organización compras]],2)</f>
        <v>PE</v>
      </c>
      <c r="C3222" t="s">
        <v>340</v>
      </c>
      <c r="D3222">
        <v>802</v>
      </c>
      <c r="E3222" t="str">
        <f>VLOOKUP(Tabla1[[#This Row],[Grupo de compras]],'Grupo compras'!$A$1:$B$115,2,FALSE)</f>
        <v>PE Ops Mall</v>
      </c>
      <c r="F3222" t="s">
        <v>3220</v>
      </c>
      <c r="G3222" t="str">
        <f>LEFT(Tabla1[[#This Row],[Solicitud de pedido]],2)</f>
        <v>12</v>
      </c>
      <c r="H3222" t="s">
        <v>8425</v>
      </c>
      <c r="I3222" t="s">
        <v>88</v>
      </c>
      <c r="J3222" t="s">
        <v>8426</v>
      </c>
      <c r="K3222" t="s">
        <v>8427</v>
      </c>
      <c r="L3222" s="1">
        <v>46059</v>
      </c>
      <c r="M3222" t="s">
        <v>3220</v>
      </c>
      <c r="N3222" t="s">
        <v>1</v>
      </c>
      <c r="O3222" t="s">
        <v>0</v>
      </c>
      <c r="P3222" t="s">
        <v>4043</v>
      </c>
      <c r="Q3222" t="s">
        <v>4044</v>
      </c>
      <c r="R3222" s="2">
        <v>1225.96</v>
      </c>
      <c r="S3222" s="37">
        <f>Tabla1[[#This Row],[Valor total]]/'T.C.'!$B$2</f>
        <v>355.35072463768114</v>
      </c>
      <c r="T3222" t="s">
        <v>2</v>
      </c>
      <c r="U3222" t="s">
        <v>3</v>
      </c>
    </row>
    <row r="3223" spans="1:21" x14ac:dyDescent="0.25">
      <c r="A3223" t="s">
        <v>7</v>
      </c>
      <c r="B3223" t="str">
        <f>LEFT(Tabla1[[#This Row],[Organización compras]],2)</f>
        <v>CL</v>
      </c>
      <c r="C3223" t="s">
        <v>339</v>
      </c>
      <c r="D3223">
        <v>602</v>
      </c>
      <c r="E3223" t="str">
        <f>VLOOKUP(Tabla1[[#This Row],[Grupo de compras]],'Grupo compras'!$A$1:$B$115,2,FALSE)</f>
        <v>CL Ops Mall</v>
      </c>
      <c r="F3223" t="s">
        <v>78</v>
      </c>
      <c r="G3223" t="str">
        <f>LEFT(Tabla1[[#This Row],[Solicitud de pedido]],2)</f>
        <v>12</v>
      </c>
      <c r="H3223" t="s">
        <v>8428</v>
      </c>
      <c r="I3223" t="s">
        <v>88</v>
      </c>
      <c r="J3223" t="s">
        <v>8429</v>
      </c>
      <c r="K3223" t="s">
        <v>8430</v>
      </c>
      <c r="L3223" s="1">
        <v>46035</v>
      </c>
      <c r="M3223" t="s">
        <v>113</v>
      </c>
      <c r="N3223" t="s">
        <v>1</v>
      </c>
      <c r="O3223" t="s">
        <v>0</v>
      </c>
      <c r="P3223" t="s">
        <v>633</v>
      </c>
      <c r="Q3223" t="s">
        <v>634</v>
      </c>
      <c r="R3223" s="2">
        <v>8.5</v>
      </c>
      <c r="S3223" s="37">
        <f>Tabla1[[#This Row],[Valor total]]/'T.C.'!$B$4</f>
        <v>354.16666666666669</v>
      </c>
      <c r="T3223" t="s">
        <v>11</v>
      </c>
      <c r="U3223" t="s">
        <v>3</v>
      </c>
    </row>
    <row r="3224" spans="1:21" x14ac:dyDescent="0.25">
      <c r="A3224" t="s">
        <v>7</v>
      </c>
      <c r="B3224" t="str">
        <f>LEFT(Tabla1[[#This Row],[Organización compras]],2)</f>
        <v>CL</v>
      </c>
      <c r="C3224" t="s">
        <v>339</v>
      </c>
      <c r="D3224">
        <v>602</v>
      </c>
      <c r="E3224" t="str">
        <f>VLOOKUP(Tabla1[[#This Row],[Grupo de compras]],'Grupo compras'!$A$1:$B$115,2,FALSE)</f>
        <v>CL Ops Mall</v>
      </c>
      <c r="F3224" t="s">
        <v>78</v>
      </c>
      <c r="G3224" t="str">
        <f>LEFT(Tabla1[[#This Row],[Solicitud de pedido]],2)</f>
        <v>12</v>
      </c>
      <c r="H3224" t="s">
        <v>8431</v>
      </c>
      <c r="I3224" t="s">
        <v>88</v>
      </c>
      <c r="J3224" t="s">
        <v>8432</v>
      </c>
      <c r="K3224" t="s">
        <v>8430</v>
      </c>
      <c r="L3224" s="1">
        <v>46042</v>
      </c>
      <c r="M3224" t="s">
        <v>113</v>
      </c>
      <c r="N3224" t="s">
        <v>1</v>
      </c>
      <c r="O3224" t="s">
        <v>0</v>
      </c>
      <c r="P3224" t="s">
        <v>633</v>
      </c>
      <c r="Q3224" t="s">
        <v>634</v>
      </c>
      <c r="R3224" s="2">
        <v>8.5</v>
      </c>
      <c r="S3224" s="37">
        <f>Tabla1[[#This Row],[Valor total]]/'T.C.'!$B$4</f>
        <v>354.16666666666669</v>
      </c>
      <c r="T3224" t="s">
        <v>11</v>
      </c>
      <c r="U3224" t="s">
        <v>3</v>
      </c>
    </row>
    <row r="3225" spans="1:21" x14ac:dyDescent="0.25">
      <c r="A3225" t="s">
        <v>38</v>
      </c>
      <c r="B3225" t="str">
        <f>LEFT(Tabla1[[#This Row],[Organización compras]],2)</f>
        <v>CL</v>
      </c>
      <c r="C3225" t="s">
        <v>339</v>
      </c>
      <c r="D3225">
        <v>603</v>
      </c>
      <c r="E3225" t="str">
        <f>VLOOKUP(Tabla1[[#This Row],[Grupo de compras]],'Grupo compras'!$A$1:$B$115,2,FALSE)</f>
        <v>CL Ops Out/Strip</v>
      </c>
      <c r="F3225" t="s">
        <v>39</v>
      </c>
      <c r="G3225" t="str">
        <f>LEFT(Tabla1[[#This Row],[Solicitud de pedido]],2)</f>
        <v>12</v>
      </c>
      <c r="H3225" t="s">
        <v>8433</v>
      </c>
      <c r="I3225" t="s">
        <v>88</v>
      </c>
      <c r="J3225" t="s">
        <v>8434</v>
      </c>
      <c r="K3225" t="s">
        <v>8435</v>
      </c>
      <c r="L3225" s="1">
        <v>46078</v>
      </c>
      <c r="M3225" t="s">
        <v>40</v>
      </c>
      <c r="N3225" t="s">
        <v>1</v>
      </c>
      <c r="O3225" t="s">
        <v>0</v>
      </c>
      <c r="P3225" t="s">
        <v>633</v>
      </c>
      <c r="Q3225" t="s">
        <v>634</v>
      </c>
      <c r="R3225" s="2">
        <v>8.5</v>
      </c>
      <c r="S3225" s="37">
        <f>Tabla1[[#This Row],[Valor total]]/'T.C.'!$B$4</f>
        <v>354.16666666666669</v>
      </c>
      <c r="T3225" t="s">
        <v>11</v>
      </c>
      <c r="U3225" t="s">
        <v>3</v>
      </c>
    </row>
    <row r="3226" spans="1:21" x14ac:dyDescent="0.25">
      <c r="A3226" t="s">
        <v>38</v>
      </c>
      <c r="B3226" t="str">
        <f>LEFT(Tabla1[[#This Row],[Organización compras]],2)</f>
        <v>CL</v>
      </c>
      <c r="C3226" t="s">
        <v>339</v>
      </c>
      <c r="D3226">
        <v>603</v>
      </c>
      <c r="E3226" t="str">
        <f>VLOOKUP(Tabla1[[#This Row],[Grupo de compras]],'Grupo compras'!$A$1:$B$115,2,FALSE)</f>
        <v>CL Ops Out/Strip</v>
      </c>
      <c r="F3226" t="s">
        <v>39</v>
      </c>
      <c r="G3226" t="str">
        <f>LEFT(Tabla1[[#This Row],[Solicitud de pedido]],2)</f>
        <v>12</v>
      </c>
      <c r="H3226" t="s">
        <v>8436</v>
      </c>
      <c r="I3226" t="s">
        <v>88</v>
      </c>
      <c r="J3226" t="s">
        <v>8437</v>
      </c>
      <c r="K3226" t="s">
        <v>8438</v>
      </c>
      <c r="L3226" s="1">
        <v>46078</v>
      </c>
      <c r="M3226" t="s">
        <v>40</v>
      </c>
      <c r="N3226" t="s">
        <v>1</v>
      </c>
      <c r="O3226" t="s">
        <v>0</v>
      </c>
      <c r="P3226" t="s">
        <v>633</v>
      </c>
      <c r="Q3226" t="s">
        <v>634</v>
      </c>
      <c r="R3226" s="2">
        <v>8.5</v>
      </c>
      <c r="S3226" s="37">
        <f>Tabla1[[#This Row],[Valor total]]/'T.C.'!$B$4</f>
        <v>354.16666666666669</v>
      </c>
      <c r="T3226" t="s">
        <v>11</v>
      </c>
      <c r="U3226" t="s">
        <v>3</v>
      </c>
    </row>
    <row r="3227" spans="1:21" x14ac:dyDescent="0.25">
      <c r="A3227" t="s">
        <v>38</v>
      </c>
      <c r="B3227" t="str">
        <f>LEFT(Tabla1[[#This Row],[Organización compras]],2)</f>
        <v>CL</v>
      </c>
      <c r="C3227" t="s">
        <v>339</v>
      </c>
      <c r="D3227">
        <v>603</v>
      </c>
      <c r="E3227" t="str">
        <f>VLOOKUP(Tabla1[[#This Row],[Grupo de compras]],'Grupo compras'!$A$1:$B$115,2,FALSE)</f>
        <v>CL Ops Out/Strip</v>
      </c>
      <c r="F3227" t="s">
        <v>39</v>
      </c>
      <c r="G3227" t="str">
        <f>LEFT(Tabla1[[#This Row],[Solicitud de pedido]],2)</f>
        <v>12</v>
      </c>
      <c r="H3227" t="s">
        <v>8439</v>
      </c>
      <c r="I3227" t="s">
        <v>88</v>
      </c>
      <c r="J3227" t="s">
        <v>8440</v>
      </c>
      <c r="K3227" t="s">
        <v>8441</v>
      </c>
      <c r="L3227" s="1">
        <v>46083</v>
      </c>
      <c r="M3227" t="s">
        <v>40</v>
      </c>
      <c r="N3227" t="s">
        <v>1</v>
      </c>
      <c r="O3227" t="s">
        <v>0</v>
      </c>
      <c r="P3227" t="s">
        <v>633</v>
      </c>
      <c r="Q3227" t="s">
        <v>634</v>
      </c>
      <c r="R3227" s="2">
        <v>8.5</v>
      </c>
      <c r="S3227" s="37">
        <f>Tabla1[[#This Row],[Valor total]]/'T.C.'!$B$4</f>
        <v>354.16666666666669</v>
      </c>
      <c r="T3227" t="s">
        <v>11</v>
      </c>
      <c r="U3227" t="s">
        <v>3</v>
      </c>
    </row>
    <row r="3228" spans="1:21" x14ac:dyDescent="0.25">
      <c r="A3228" t="s">
        <v>38</v>
      </c>
      <c r="B3228" t="str">
        <f>LEFT(Tabla1[[#This Row],[Organización compras]],2)</f>
        <v>CL</v>
      </c>
      <c r="C3228" t="s">
        <v>339</v>
      </c>
      <c r="D3228">
        <v>603</v>
      </c>
      <c r="E3228" t="str">
        <f>VLOOKUP(Tabla1[[#This Row],[Grupo de compras]],'Grupo compras'!$A$1:$B$115,2,FALSE)</f>
        <v>CL Ops Out/Strip</v>
      </c>
      <c r="F3228" t="s">
        <v>39</v>
      </c>
      <c r="G3228" t="str">
        <f>LEFT(Tabla1[[#This Row],[Solicitud de pedido]],2)</f>
        <v>12</v>
      </c>
      <c r="H3228" t="s">
        <v>8442</v>
      </c>
      <c r="I3228" t="s">
        <v>88</v>
      </c>
      <c r="J3228" t="s">
        <v>8443</v>
      </c>
      <c r="K3228" t="s">
        <v>8444</v>
      </c>
      <c r="L3228" s="1">
        <v>46083</v>
      </c>
      <c r="M3228" t="s">
        <v>40</v>
      </c>
      <c r="N3228" t="s">
        <v>1</v>
      </c>
      <c r="O3228" t="s">
        <v>0</v>
      </c>
      <c r="P3228" t="s">
        <v>633</v>
      </c>
      <c r="Q3228" t="s">
        <v>634</v>
      </c>
      <c r="R3228" s="2">
        <v>8.5</v>
      </c>
      <c r="S3228" s="37">
        <f>Tabla1[[#This Row],[Valor total]]/'T.C.'!$B$4</f>
        <v>354.16666666666669</v>
      </c>
      <c r="T3228" t="s">
        <v>11</v>
      </c>
      <c r="U3228" t="s">
        <v>3</v>
      </c>
    </row>
    <row r="3229" spans="1:21" x14ac:dyDescent="0.25">
      <c r="A3229" t="s">
        <v>38</v>
      </c>
      <c r="B3229" t="str">
        <f>LEFT(Tabla1[[#This Row],[Organización compras]],2)</f>
        <v>CL</v>
      </c>
      <c r="C3229" t="s">
        <v>339</v>
      </c>
      <c r="D3229">
        <v>603</v>
      </c>
      <c r="E3229" t="str">
        <f>VLOOKUP(Tabla1[[#This Row],[Grupo de compras]],'Grupo compras'!$A$1:$B$115,2,FALSE)</f>
        <v>CL Ops Out/Strip</v>
      </c>
      <c r="F3229" t="s">
        <v>39</v>
      </c>
      <c r="G3229" t="str">
        <f>LEFT(Tabla1[[#This Row],[Solicitud de pedido]],2)</f>
        <v>12</v>
      </c>
      <c r="H3229" t="s">
        <v>8445</v>
      </c>
      <c r="I3229" t="s">
        <v>88</v>
      </c>
      <c r="J3229" t="s">
        <v>8446</v>
      </c>
      <c r="K3229" t="s">
        <v>8447</v>
      </c>
      <c r="L3229" s="1">
        <v>46083</v>
      </c>
      <c r="M3229" t="s">
        <v>40</v>
      </c>
      <c r="N3229" t="s">
        <v>1</v>
      </c>
      <c r="O3229" t="s">
        <v>0</v>
      </c>
      <c r="P3229" t="s">
        <v>633</v>
      </c>
      <c r="Q3229" t="s">
        <v>634</v>
      </c>
      <c r="R3229" s="2">
        <v>8.5</v>
      </c>
      <c r="S3229" s="37">
        <f>Tabla1[[#This Row],[Valor total]]/'T.C.'!$B$4</f>
        <v>354.16666666666669</v>
      </c>
      <c r="T3229" t="s">
        <v>11</v>
      </c>
      <c r="U3229" t="s">
        <v>3</v>
      </c>
    </row>
    <row r="3230" spans="1:21" x14ac:dyDescent="0.25">
      <c r="A3230" t="s">
        <v>53</v>
      </c>
      <c r="B3230" t="str">
        <f>LEFT(Tabla1[[#This Row],[Organización compras]],2)</f>
        <v>CO</v>
      </c>
      <c r="C3230" t="s">
        <v>338</v>
      </c>
      <c r="D3230">
        <v>702</v>
      </c>
      <c r="E3230" t="str">
        <f>VLOOKUP(Tabla1[[#This Row],[Grupo de compras]],'Grupo compras'!$A$1:$B$115,2,FALSE)</f>
        <v>CO Ops Mall</v>
      </c>
      <c r="F3230" t="s">
        <v>54</v>
      </c>
      <c r="G3230" t="str">
        <f>LEFT(Tabla1[[#This Row],[Solicitud de pedido]],2)</f>
        <v>12</v>
      </c>
      <c r="H3230" t="s">
        <v>8448</v>
      </c>
      <c r="I3230" t="s">
        <v>88</v>
      </c>
      <c r="J3230" t="s">
        <v>8449</v>
      </c>
      <c r="K3230" t="s">
        <v>8450</v>
      </c>
      <c r="L3230" s="1">
        <v>46077</v>
      </c>
      <c r="M3230" t="s">
        <v>1340</v>
      </c>
      <c r="N3230" t="s">
        <v>1</v>
      </c>
      <c r="O3230" t="s">
        <v>0</v>
      </c>
      <c r="P3230" t="s">
        <v>2615</v>
      </c>
      <c r="Q3230" t="s">
        <v>2616</v>
      </c>
      <c r="R3230" s="2">
        <v>1300000</v>
      </c>
      <c r="S3230" s="37">
        <f>Tabla1[[#This Row],[Valor total]]/'T.C.'!$B$5</f>
        <v>353.45296356715608</v>
      </c>
      <c r="T3230" t="s">
        <v>18</v>
      </c>
      <c r="U3230" t="s">
        <v>3</v>
      </c>
    </row>
    <row r="3231" spans="1:21" x14ac:dyDescent="0.25">
      <c r="A3231" t="s">
        <v>373</v>
      </c>
      <c r="B3231" t="str">
        <f>LEFT(Tabla1[[#This Row],[Organización compras]],2)</f>
        <v>PE</v>
      </c>
      <c r="C3231" t="s">
        <v>340</v>
      </c>
      <c r="D3231">
        <v>813</v>
      </c>
      <c r="E3231" t="str">
        <f>VLOOKUP(Tabla1[[#This Row],[Grupo de compras]],'Grupo compras'!$A$1:$B$115,2,FALSE)</f>
        <v>PE Gcia Ops</v>
      </c>
      <c r="F3231" t="s">
        <v>406</v>
      </c>
      <c r="G3231" t="str">
        <f>LEFT(Tabla1[[#This Row],[Solicitud de pedido]],2)</f>
        <v>12</v>
      </c>
      <c r="H3231" t="s">
        <v>8451</v>
      </c>
      <c r="I3231" t="s">
        <v>88</v>
      </c>
      <c r="J3231" t="s">
        <v>8452</v>
      </c>
      <c r="K3231" t="s">
        <v>8453</v>
      </c>
      <c r="L3231" s="1">
        <v>46065</v>
      </c>
      <c r="M3231" t="s">
        <v>406</v>
      </c>
      <c r="N3231" t="s">
        <v>1</v>
      </c>
      <c r="O3231" t="s">
        <v>5</v>
      </c>
      <c r="P3231" t="s">
        <v>8454</v>
      </c>
      <c r="Q3231" t="s">
        <v>8455</v>
      </c>
      <c r="R3231" s="2">
        <v>1218.4000000000001</v>
      </c>
      <c r="S3231" s="37">
        <f>Tabla1[[#This Row],[Valor total]]/'T.C.'!$B$2</f>
        <v>353.15942028985506</v>
      </c>
      <c r="T3231" t="s">
        <v>2</v>
      </c>
      <c r="U3231" t="s">
        <v>3</v>
      </c>
    </row>
    <row r="3232" spans="1:21" x14ac:dyDescent="0.25">
      <c r="A3232" t="s">
        <v>1452</v>
      </c>
      <c r="B3232" t="str">
        <f>LEFT(Tabla1[[#This Row],[Organización compras]],2)</f>
        <v>PE</v>
      </c>
      <c r="C3232" t="s">
        <v>681</v>
      </c>
      <c r="D3232">
        <v>803</v>
      </c>
      <c r="E3232" t="str">
        <f>VLOOKUP(Tabla1[[#This Row],[Grupo de compras]],'Grupo compras'!$A$1:$B$115,2,FALSE)</f>
        <v>PE Ops Out/Strips</v>
      </c>
      <c r="F3232" t="s">
        <v>1453</v>
      </c>
      <c r="G3232" t="str">
        <f>LEFT(Tabla1[[#This Row],[Solicitud de pedido]],2)</f>
        <v>12</v>
      </c>
      <c r="H3232" t="s">
        <v>8456</v>
      </c>
      <c r="I3232" t="s">
        <v>88</v>
      </c>
      <c r="J3232" t="s">
        <v>8457</v>
      </c>
      <c r="K3232" t="s">
        <v>8458</v>
      </c>
      <c r="L3232" s="1">
        <v>46045</v>
      </c>
      <c r="M3232" t="s">
        <v>1453</v>
      </c>
      <c r="N3232" t="s">
        <v>1</v>
      </c>
      <c r="O3232" t="s">
        <v>0</v>
      </c>
      <c r="P3232" t="s">
        <v>1011</v>
      </c>
      <c r="Q3232" t="s">
        <v>1012</v>
      </c>
      <c r="R3232" s="2">
        <v>1216.6300000000001</v>
      </c>
      <c r="S3232" s="37">
        <f>Tabla1[[#This Row],[Valor total]]/'T.C.'!$B$2</f>
        <v>352.64637681159422</v>
      </c>
      <c r="T3232" t="s">
        <v>2</v>
      </c>
      <c r="U3232" t="s">
        <v>3</v>
      </c>
    </row>
    <row r="3233" spans="1:21" x14ac:dyDescent="0.25">
      <c r="A3233" t="s">
        <v>2091</v>
      </c>
      <c r="B3233" t="str">
        <f>LEFT(Tabla1[[#This Row],[Organización compras]],2)</f>
        <v>PE</v>
      </c>
      <c r="C3233" t="s">
        <v>681</v>
      </c>
      <c r="D3233">
        <v>803</v>
      </c>
      <c r="E3233" t="str">
        <f>VLOOKUP(Tabla1[[#This Row],[Grupo de compras]],'Grupo compras'!$A$1:$B$115,2,FALSE)</f>
        <v>PE Ops Out/Strips</v>
      </c>
      <c r="F3233" t="s">
        <v>2857</v>
      </c>
      <c r="G3233" t="str">
        <f>LEFT(Tabla1[[#This Row],[Solicitud de pedido]],2)</f>
        <v>12</v>
      </c>
      <c r="H3233" t="s">
        <v>8459</v>
      </c>
      <c r="I3233" t="s">
        <v>89</v>
      </c>
      <c r="J3233" t="s">
        <v>8460</v>
      </c>
      <c r="K3233" t="s">
        <v>8099</v>
      </c>
      <c r="L3233" s="1">
        <v>46071</v>
      </c>
      <c r="M3233" t="s">
        <v>2857</v>
      </c>
      <c r="N3233" t="s">
        <v>1</v>
      </c>
      <c r="O3233" t="s">
        <v>0</v>
      </c>
      <c r="P3233" t="s">
        <v>535</v>
      </c>
      <c r="Q3233" t="s">
        <v>536</v>
      </c>
      <c r="R3233" s="2">
        <v>1216</v>
      </c>
      <c r="S3233" s="37">
        <f>Tabla1[[#This Row],[Valor total]]/'T.C.'!$B$2</f>
        <v>352.463768115942</v>
      </c>
      <c r="T3233" t="s">
        <v>2</v>
      </c>
      <c r="U3233" t="s">
        <v>3</v>
      </c>
    </row>
    <row r="3234" spans="1:21" x14ac:dyDescent="0.25">
      <c r="A3234" t="s">
        <v>696</v>
      </c>
      <c r="B3234" t="str">
        <f>LEFT(Tabla1[[#This Row],[Organización compras]],2)</f>
        <v>PE</v>
      </c>
      <c r="C3234" t="s">
        <v>681</v>
      </c>
      <c r="D3234">
        <v>803</v>
      </c>
      <c r="E3234" t="str">
        <f>VLOOKUP(Tabla1[[#This Row],[Grupo de compras]],'Grupo compras'!$A$1:$B$115,2,FALSE)</f>
        <v>PE Ops Out/Strips</v>
      </c>
      <c r="F3234" t="s">
        <v>2857</v>
      </c>
      <c r="G3234" t="str">
        <f>LEFT(Tabla1[[#This Row],[Solicitud de pedido]],2)</f>
        <v>12</v>
      </c>
      <c r="H3234" t="s">
        <v>8461</v>
      </c>
      <c r="I3234" t="s">
        <v>89</v>
      </c>
      <c r="J3234" t="s">
        <v>8462</v>
      </c>
      <c r="K3234" t="s">
        <v>8463</v>
      </c>
      <c r="L3234" s="1">
        <v>46071</v>
      </c>
      <c r="M3234" t="s">
        <v>2857</v>
      </c>
      <c r="N3234" t="s">
        <v>1</v>
      </c>
      <c r="O3234" t="s">
        <v>0</v>
      </c>
      <c r="P3234" t="s">
        <v>535</v>
      </c>
      <c r="Q3234" t="s">
        <v>536</v>
      </c>
      <c r="R3234" s="2">
        <v>1216</v>
      </c>
      <c r="S3234" s="37">
        <f>Tabla1[[#This Row],[Valor total]]/'T.C.'!$B$2</f>
        <v>352.463768115942</v>
      </c>
      <c r="T3234" t="s">
        <v>2</v>
      </c>
      <c r="U3234" t="s">
        <v>3</v>
      </c>
    </row>
    <row r="3235" spans="1:21" x14ac:dyDescent="0.25">
      <c r="A3235" t="s">
        <v>856</v>
      </c>
      <c r="B3235" t="str">
        <f>LEFT(Tabla1[[#This Row],[Organización compras]],2)</f>
        <v>CL</v>
      </c>
      <c r="C3235" t="s">
        <v>339</v>
      </c>
      <c r="D3235">
        <v>602</v>
      </c>
      <c r="E3235" t="str">
        <f>VLOOKUP(Tabla1[[#This Row],[Grupo de compras]],'Grupo compras'!$A$1:$B$115,2,FALSE)</f>
        <v>CL Ops Mall</v>
      </c>
      <c r="F3235" t="s">
        <v>857</v>
      </c>
      <c r="G3235" t="str">
        <f>LEFT(Tabla1[[#This Row],[Solicitud de pedido]],2)</f>
        <v>12</v>
      </c>
      <c r="H3235" t="s">
        <v>8464</v>
      </c>
      <c r="I3235" t="s">
        <v>88</v>
      </c>
      <c r="J3235" t="s">
        <v>8465</v>
      </c>
      <c r="K3235" t="s">
        <v>8466</v>
      </c>
      <c r="L3235" s="1">
        <v>46063</v>
      </c>
      <c r="M3235" t="s">
        <v>857</v>
      </c>
      <c r="N3235" t="s">
        <v>1</v>
      </c>
      <c r="O3235" t="s">
        <v>0</v>
      </c>
      <c r="P3235" t="s">
        <v>8467</v>
      </c>
      <c r="Q3235" t="s">
        <v>8468</v>
      </c>
      <c r="R3235" s="2">
        <v>325000</v>
      </c>
      <c r="S3235" s="37">
        <f>Tabla1[[#This Row],[Valor total]]/'T.C.'!$B$3</f>
        <v>350.99845560679535</v>
      </c>
      <c r="T3235" t="s">
        <v>6</v>
      </c>
      <c r="U3235" t="s">
        <v>3</v>
      </c>
    </row>
    <row r="3236" spans="1:21" x14ac:dyDescent="0.25">
      <c r="A3236" t="s">
        <v>369</v>
      </c>
      <c r="B3236" t="str">
        <f>LEFT(Tabla1[[#This Row],[Organización compras]],2)</f>
        <v>PE</v>
      </c>
      <c r="C3236" t="s">
        <v>681</v>
      </c>
      <c r="D3236">
        <v>802</v>
      </c>
      <c r="E3236" t="str">
        <f>VLOOKUP(Tabla1[[#This Row],[Grupo de compras]],'Grupo compras'!$A$1:$B$115,2,FALSE)</f>
        <v>PE Ops Mall</v>
      </c>
      <c r="F3236" t="s">
        <v>376</v>
      </c>
      <c r="G3236" t="str">
        <f>LEFT(Tabla1[[#This Row],[Solicitud de pedido]],2)</f>
        <v>12</v>
      </c>
      <c r="H3236" t="s">
        <v>8469</v>
      </c>
      <c r="I3236" t="s">
        <v>88</v>
      </c>
      <c r="J3236" t="s">
        <v>8470</v>
      </c>
      <c r="K3236" t="s">
        <v>8471</v>
      </c>
      <c r="L3236" s="1">
        <v>46049</v>
      </c>
      <c r="M3236" t="s">
        <v>400</v>
      </c>
      <c r="N3236" t="s">
        <v>1</v>
      </c>
      <c r="O3236" t="s">
        <v>5</v>
      </c>
      <c r="P3236" t="s">
        <v>2356</v>
      </c>
      <c r="Q3236" t="s">
        <v>2357</v>
      </c>
      <c r="R3236" s="2">
        <v>1210</v>
      </c>
      <c r="S3236" s="37">
        <f>Tabla1[[#This Row],[Valor total]]/'T.C.'!$B$2</f>
        <v>350.72463768115938</v>
      </c>
      <c r="T3236" t="s">
        <v>2</v>
      </c>
      <c r="U3236" t="s">
        <v>3</v>
      </c>
    </row>
    <row r="3237" spans="1:21" x14ac:dyDescent="0.25">
      <c r="A3237" t="s">
        <v>925</v>
      </c>
      <c r="B3237" t="str">
        <f>LEFT(Tabla1[[#This Row],[Organización compras]],2)</f>
        <v>PE</v>
      </c>
      <c r="C3237" t="s">
        <v>340</v>
      </c>
      <c r="D3237">
        <v>804</v>
      </c>
      <c r="E3237" t="str">
        <f>VLOOKUP(Tabla1[[#This Row],[Grupo de compras]],'Grupo compras'!$A$1:$B$115,2,FALSE)</f>
        <v>PE Marketing Mall</v>
      </c>
      <c r="F3237" t="s">
        <v>5225</v>
      </c>
      <c r="G3237" t="str">
        <f>LEFT(Tabla1[[#This Row],[Solicitud de pedido]],2)</f>
        <v>12</v>
      </c>
      <c r="H3237" t="s">
        <v>8472</v>
      </c>
      <c r="I3237" t="s">
        <v>88</v>
      </c>
      <c r="J3237" t="s">
        <v>8473</v>
      </c>
      <c r="K3237" t="s">
        <v>8474</v>
      </c>
      <c r="L3237" s="1">
        <v>46090</v>
      </c>
      <c r="M3237" t="s">
        <v>400</v>
      </c>
      <c r="N3237" t="s">
        <v>1</v>
      </c>
      <c r="O3237" t="s">
        <v>67</v>
      </c>
      <c r="P3237" t="s">
        <v>2596</v>
      </c>
      <c r="Q3237" t="s">
        <v>2597</v>
      </c>
      <c r="R3237" s="2">
        <v>1210</v>
      </c>
      <c r="S3237" s="37">
        <f>Tabla1[[#This Row],[Valor total]]/'T.C.'!$B$2</f>
        <v>350.72463768115938</v>
      </c>
      <c r="T3237" t="s">
        <v>2</v>
      </c>
      <c r="U3237" t="s">
        <v>3</v>
      </c>
    </row>
    <row r="3238" spans="1:21" x14ac:dyDescent="0.25">
      <c r="A3238" t="s">
        <v>12</v>
      </c>
      <c r="B3238" t="str">
        <f>LEFT(Tabla1[[#This Row],[Organización compras]],2)</f>
        <v>PE</v>
      </c>
      <c r="C3238" t="s">
        <v>340</v>
      </c>
      <c r="D3238">
        <v>804</v>
      </c>
      <c r="E3238" t="str">
        <f>VLOOKUP(Tabla1[[#This Row],[Grupo de compras]],'Grupo compras'!$A$1:$B$115,2,FALSE)</f>
        <v>PE Marketing Mall</v>
      </c>
      <c r="F3238" t="s">
        <v>1158</v>
      </c>
      <c r="H3238" t="s">
        <v>12983</v>
      </c>
      <c r="I3238" t="s">
        <v>88</v>
      </c>
      <c r="J3238" t="s">
        <v>12984</v>
      </c>
      <c r="K3238" t="s">
        <v>12985</v>
      </c>
      <c r="L3238" s="1">
        <v>46100</v>
      </c>
      <c r="M3238" t="s">
        <v>14</v>
      </c>
      <c r="N3238" t="s">
        <v>1</v>
      </c>
      <c r="O3238" t="s">
        <v>67</v>
      </c>
      <c r="P3238" t="s">
        <v>2596</v>
      </c>
      <c r="Q3238" t="s">
        <v>2597</v>
      </c>
      <c r="R3238" s="2">
        <v>1210</v>
      </c>
      <c r="S3238" s="37">
        <f>Tabla1[[#This Row],[Valor total]]/'T.C.'!$B$2</f>
        <v>350.72463768115938</v>
      </c>
      <c r="T3238" t="s">
        <v>2</v>
      </c>
      <c r="U3238" t="s">
        <v>3</v>
      </c>
    </row>
    <row r="3239" spans="1:21" x14ac:dyDescent="0.25">
      <c r="A3239" t="s">
        <v>12</v>
      </c>
      <c r="B3239" t="str">
        <f>LEFT(Tabla1[[#This Row],[Organización compras]],2)</f>
        <v>PE</v>
      </c>
      <c r="C3239" t="s">
        <v>340</v>
      </c>
      <c r="D3239">
        <v>928</v>
      </c>
      <c r="E3239" t="str">
        <f>VLOOKUP(Tabla1[[#This Row],[Grupo de compras]],'Grupo compras'!$A$1:$B$115,2,FALSE)</f>
        <v>Corp Gest Riesgo</v>
      </c>
      <c r="F3239" t="s">
        <v>1411</v>
      </c>
      <c r="G3239" t="str">
        <f>LEFT(Tabla1[[#This Row],[Solicitud de pedido]],2)</f>
        <v>14</v>
      </c>
      <c r="H3239" t="s">
        <v>8475</v>
      </c>
      <c r="I3239" t="s">
        <v>88</v>
      </c>
      <c r="J3239" t="s">
        <v>8476</v>
      </c>
      <c r="K3239" t="s">
        <v>1572</v>
      </c>
      <c r="L3239" s="1">
        <v>46062</v>
      </c>
      <c r="M3239" t="s">
        <v>1415</v>
      </c>
      <c r="N3239" t="s">
        <v>46</v>
      </c>
      <c r="O3239" t="s">
        <v>0</v>
      </c>
      <c r="P3239" t="s">
        <v>3251</v>
      </c>
      <c r="Q3239" t="s">
        <v>3252</v>
      </c>
      <c r="R3239" s="2">
        <v>350.55</v>
      </c>
      <c r="S3239" s="37">
        <f>Tabla1[[#This Row],[Valor total]]</f>
        <v>350.55</v>
      </c>
      <c r="T3239" t="s">
        <v>662</v>
      </c>
      <c r="U3239" t="s">
        <v>3</v>
      </c>
    </row>
    <row r="3240" spans="1:21" x14ac:dyDescent="0.25">
      <c r="A3240" t="s">
        <v>4</v>
      </c>
      <c r="B3240" t="str">
        <f>LEFT(Tabla1[[#This Row],[Organización compras]],2)</f>
        <v>CL</v>
      </c>
      <c r="C3240" t="s">
        <v>339</v>
      </c>
      <c r="D3240">
        <v>602</v>
      </c>
      <c r="E3240" t="str">
        <f>VLOOKUP(Tabla1[[#This Row],[Grupo de compras]],'Grupo compras'!$A$1:$B$115,2,FALSE)</f>
        <v>CL Ops Mall</v>
      </c>
      <c r="F3240" t="s">
        <v>1068</v>
      </c>
      <c r="G3240" t="str">
        <f>LEFT(Tabla1[[#This Row],[Solicitud de pedido]],2)</f>
        <v>12</v>
      </c>
      <c r="H3240" t="s">
        <v>8477</v>
      </c>
      <c r="I3240" t="s">
        <v>88</v>
      </c>
      <c r="J3240" t="s">
        <v>8478</v>
      </c>
      <c r="K3240" t="s">
        <v>8479</v>
      </c>
      <c r="L3240" s="1">
        <v>46055</v>
      </c>
      <c r="M3240" t="s">
        <v>794</v>
      </c>
      <c r="N3240" t="s">
        <v>1</v>
      </c>
      <c r="O3240" t="s">
        <v>0</v>
      </c>
      <c r="P3240" t="s">
        <v>8480</v>
      </c>
      <c r="Q3240" t="s">
        <v>8481</v>
      </c>
      <c r="R3240" s="2">
        <v>324490</v>
      </c>
      <c r="S3240" s="37">
        <f>Tabla1[[#This Row],[Valor total]]/'T.C.'!$B$3</f>
        <v>350.44765803030469</v>
      </c>
      <c r="T3240" t="s">
        <v>6</v>
      </c>
      <c r="U3240" t="s">
        <v>3</v>
      </c>
    </row>
    <row r="3241" spans="1:21" x14ac:dyDescent="0.25">
      <c r="A3241" t="s">
        <v>373</v>
      </c>
      <c r="B3241" t="str">
        <f>LEFT(Tabla1[[#This Row],[Organización compras]],2)</f>
        <v>PE</v>
      </c>
      <c r="C3241" t="s">
        <v>340</v>
      </c>
      <c r="D3241">
        <v>805</v>
      </c>
      <c r="E3241" t="str">
        <f>VLOOKUP(Tabla1[[#This Row],[Grupo de compras]],'Grupo compras'!$A$1:$B$115,2,FALSE)</f>
        <v>PE Gcia InfrayDes</v>
      </c>
      <c r="F3241" t="s">
        <v>378</v>
      </c>
      <c r="G3241" t="str">
        <f>LEFT(Tabla1[[#This Row],[Solicitud de pedido]],2)</f>
        <v>12</v>
      </c>
      <c r="H3241" t="s">
        <v>8482</v>
      </c>
      <c r="I3241" t="s">
        <v>88</v>
      </c>
      <c r="J3241" t="s">
        <v>8483</v>
      </c>
      <c r="K3241" t="s">
        <v>8484</v>
      </c>
      <c r="L3241" s="1">
        <v>46036</v>
      </c>
      <c r="M3241" t="s">
        <v>400</v>
      </c>
      <c r="N3241" t="s">
        <v>1</v>
      </c>
      <c r="O3241" t="s">
        <v>0</v>
      </c>
      <c r="P3241" t="s">
        <v>2596</v>
      </c>
      <c r="Q3241" t="s">
        <v>2597</v>
      </c>
      <c r="R3241" s="2">
        <v>1200</v>
      </c>
      <c r="S3241" s="37">
        <f>Tabla1[[#This Row],[Valor total]]/'T.C.'!$B$2</f>
        <v>347.82608695652175</v>
      </c>
      <c r="T3241" t="s">
        <v>2</v>
      </c>
      <c r="U3241" t="s">
        <v>3</v>
      </c>
    </row>
    <row r="3242" spans="1:21" x14ac:dyDescent="0.25">
      <c r="A3242" t="s">
        <v>16</v>
      </c>
      <c r="B3242" t="str">
        <f>LEFT(Tabla1[[#This Row],[Organización compras]],2)</f>
        <v>PE</v>
      </c>
      <c r="C3242" t="s">
        <v>681</v>
      </c>
      <c r="D3242">
        <v>804</v>
      </c>
      <c r="E3242" t="str">
        <f>VLOOKUP(Tabla1[[#This Row],[Grupo de compras]],'Grupo compras'!$A$1:$B$115,2,FALSE)</f>
        <v>PE Marketing Mall</v>
      </c>
      <c r="F3242" t="s">
        <v>1158</v>
      </c>
      <c r="G3242" t="str">
        <f>LEFT(Tabla1[[#This Row],[Solicitud de pedido]],2)</f>
        <v>12</v>
      </c>
      <c r="H3242" t="s">
        <v>8485</v>
      </c>
      <c r="I3242" t="s">
        <v>88</v>
      </c>
      <c r="J3242" t="s">
        <v>8486</v>
      </c>
      <c r="K3242" t="s">
        <v>4958</v>
      </c>
      <c r="L3242" s="1">
        <v>46045</v>
      </c>
      <c r="M3242" t="s">
        <v>43</v>
      </c>
      <c r="N3242" t="s">
        <v>1</v>
      </c>
      <c r="O3242" t="s">
        <v>67</v>
      </c>
      <c r="P3242" t="s">
        <v>8487</v>
      </c>
      <c r="Q3242" t="s">
        <v>8488</v>
      </c>
      <c r="R3242" s="2">
        <v>1200</v>
      </c>
      <c r="S3242" s="37">
        <f>Tabla1[[#This Row],[Valor total]]/'T.C.'!$B$2</f>
        <v>347.82608695652175</v>
      </c>
      <c r="T3242" t="s">
        <v>2</v>
      </c>
      <c r="U3242" t="s">
        <v>3</v>
      </c>
    </row>
    <row r="3243" spans="1:21" x14ac:dyDescent="0.25">
      <c r="A3243" t="s">
        <v>696</v>
      </c>
      <c r="B3243" t="str">
        <f>LEFT(Tabla1[[#This Row],[Organización compras]],2)</f>
        <v>PE</v>
      </c>
      <c r="C3243" t="s">
        <v>681</v>
      </c>
      <c r="D3243">
        <v>804</v>
      </c>
      <c r="E3243" t="str">
        <f>VLOOKUP(Tabla1[[#This Row],[Grupo de compras]],'Grupo compras'!$A$1:$B$115,2,FALSE)</f>
        <v>PE Marketing Mall</v>
      </c>
      <c r="F3243" t="s">
        <v>2857</v>
      </c>
      <c r="G3243" t="str">
        <f>LEFT(Tabla1[[#This Row],[Solicitud de pedido]],2)</f>
        <v>12</v>
      </c>
      <c r="H3243" t="s">
        <v>8489</v>
      </c>
      <c r="I3243" t="s">
        <v>88</v>
      </c>
      <c r="J3243" t="s">
        <v>8490</v>
      </c>
      <c r="K3243" t="s">
        <v>7137</v>
      </c>
      <c r="L3243" s="1">
        <v>46056</v>
      </c>
      <c r="M3243" t="s">
        <v>400</v>
      </c>
      <c r="N3243" t="s">
        <v>1</v>
      </c>
      <c r="O3243" t="s">
        <v>0</v>
      </c>
      <c r="P3243" t="s">
        <v>4962</v>
      </c>
      <c r="Q3243" t="s">
        <v>4963</v>
      </c>
      <c r="R3243" s="2">
        <v>1200</v>
      </c>
      <c r="S3243" s="37">
        <f>Tabla1[[#This Row],[Valor total]]/'T.C.'!$B$2</f>
        <v>347.82608695652175</v>
      </c>
      <c r="T3243" t="s">
        <v>2</v>
      </c>
      <c r="U3243" t="s">
        <v>3</v>
      </c>
    </row>
    <row r="3244" spans="1:21" x14ac:dyDescent="0.25">
      <c r="A3244" t="s">
        <v>2101</v>
      </c>
      <c r="B3244" t="str">
        <f>LEFT(Tabla1[[#This Row],[Organización compras]],2)</f>
        <v>PE</v>
      </c>
      <c r="C3244" t="s">
        <v>681</v>
      </c>
      <c r="D3244">
        <v>802</v>
      </c>
      <c r="E3244" t="str">
        <f>VLOOKUP(Tabla1[[#This Row],[Grupo de compras]],'Grupo compras'!$A$1:$B$115,2,FALSE)</f>
        <v>PE Ops Mall</v>
      </c>
      <c r="F3244" t="s">
        <v>376</v>
      </c>
      <c r="G3244" t="str">
        <f>LEFT(Tabla1[[#This Row],[Solicitud de pedido]],2)</f>
        <v>12</v>
      </c>
      <c r="H3244" t="s">
        <v>8491</v>
      </c>
      <c r="I3244" t="s">
        <v>88</v>
      </c>
      <c r="J3244" t="s">
        <v>8492</v>
      </c>
      <c r="K3244" t="s">
        <v>8493</v>
      </c>
      <c r="L3244" s="1">
        <v>46063</v>
      </c>
      <c r="M3244" t="s">
        <v>400</v>
      </c>
      <c r="N3244" t="s">
        <v>1</v>
      </c>
      <c r="O3244" t="s">
        <v>5</v>
      </c>
      <c r="P3244" t="s">
        <v>5367</v>
      </c>
      <c r="Q3244" t="s">
        <v>5368</v>
      </c>
      <c r="R3244" s="2">
        <v>1200</v>
      </c>
      <c r="S3244" s="37">
        <f>Tabla1[[#This Row],[Valor total]]/'T.C.'!$B$2</f>
        <v>347.82608695652175</v>
      </c>
      <c r="T3244" t="s">
        <v>2</v>
      </c>
      <c r="U3244" t="s">
        <v>3</v>
      </c>
    </row>
    <row r="3245" spans="1:21" x14ac:dyDescent="0.25">
      <c r="A3245" t="s">
        <v>883</v>
      </c>
      <c r="B3245" t="str">
        <f>LEFT(Tabla1[[#This Row],[Organización compras]],2)</f>
        <v>PE</v>
      </c>
      <c r="C3245" t="s">
        <v>681</v>
      </c>
      <c r="D3245">
        <v>802</v>
      </c>
      <c r="E3245" t="str">
        <f>VLOOKUP(Tabla1[[#This Row],[Grupo de compras]],'Grupo compras'!$A$1:$B$115,2,FALSE)</f>
        <v>PE Ops Mall</v>
      </c>
      <c r="F3245" t="s">
        <v>5959</v>
      </c>
      <c r="G3245" t="str">
        <f>LEFT(Tabla1[[#This Row],[Solicitud de pedido]],2)</f>
        <v>12</v>
      </c>
      <c r="H3245" t="s">
        <v>8494</v>
      </c>
      <c r="I3245" t="s">
        <v>88</v>
      </c>
      <c r="J3245" t="s">
        <v>8495</v>
      </c>
      <c r="K3245" t="s">
        <v>8496</v>
      </c>
      <c r="L3245" s="1">
        <v>46066</v>
      </c>
      <c r="M3245" t="s">
        <v>1340</v>
      </c>
      <c r="N3245" t="s">
        <v>1</v>
      </c>
      <c r="O3245" t="s">
        <v>0</v>
      </c>
      <c r="P3245" t="s">
        <v>5842</v>
      </c>
      <c r="Q3245" t="s">
        <v>5843</v>
      </c>
      <c r="R3245" s="2">
        <v>1200</v>
      </c>
      <c r="S3245" s="37">
        <f>Tabla1[[#This Row],[Valor total]]/'T.C.'!$B$2</f>
        <v>347.82608695652175</v>
      </c>
      <c r="T3245" t="s">
        <v>2</v>
      </c>
      <c r="U3245" t="s">
        <v>3</v>
      </c>
    </row>
    <row r="3246" spans="1:21" x14ac:dyDescent="0.25">
      <c r="A3246" t="s">
        <v>16</v>
      </c>
      <c r="B3246" t="str">
        <f>LEFT(Tabla1[[#This Row],[Organización compras]],2)</f>
        <v>PE</v>
      </c>
      <c r="C3246" t="s">
        <v>681</v>
      </c>
      <c r="D3246">
        <v>802</v>
      </c>
      <c r="E3246" t="str">
        <f>VLOOKUP(Tabla1[[#This Row],[Grupo de compras]],'Grupo compras'!$A$1:$B$115,2,FALSE)</f>
        <v>PE Ops Mall</v>
      </c>
      <c r="F3246" t="s">
        <v>1789</v>
      </c>
      <c r="G3246" t="str">
        <f>LEFT(Tabla1[[#This Row],[Solicitud de pedido]],2)</f>
        <v>12</v>
      </c>
      <c r="H3246" t="s">
        <v>8497</v>
      </c>
      <c r="I3246" t="s">
        <v>88</v>
      </c>
      <c r="J3246" t="s">
        <v>8498</v>
      </c>
      <c r="K3246" t="s">
        <v>8499</v>
      </c>
      <c r="L3246" s="1">
        <v>46070</v>
      </c>
      <c r="M3246" t="s">
        <v>43</v>
      </c>
      <c r="N3246" t="s">
        <v>1</v>
      </c>
      <c r="O3246" t="s">
        <v>44</v>
      </c>
      <c r="P3246" t="s">
        <v>8500</v>
      </c>
      <c r="Q3246" t="s">
        <v>8501</v>
      </c>
      <c r="R3246" s="2">
        <v>1200</v>
      </c>
      <c r="S3246" s="37">
        <f>Tabla1[[#This Row],[Valor total]]/'T.C.'!$B$2</f>
        <v>347.82608695652175</v>
      </c>
      <c r="T3246" t="s">
        <v>2</v>
      </c>
      <c r="U3246" t="s">
        <v>3</v>
      </c>
    </row>
    <row r="3247" spans="1:21" x14ac:dyDescent="0.25">
      <c r="A3247" t="s">
        <v>16</v>
      </c>
      <c r="B3247" t="str">
        <f>LEFT(Tabla1[[#This Row],[Organización compras]],2)</f>
        <v>PE</v>
      </c>
      <c r="C3247" t="s">
        <v>681</v>
      </c>
      <c r="D3247">
        <v>802</v>
      </c>
      <c r="E3247" t="str">
        <f>VLOOKUP(Tabla1[[#This Row],[Grupo de compras]],'Grupo compras'!$A$1:$B$115,2,FALSE)</f>
        <v>PE Ops Mall</v>
      </c>
      <c r="F3247" t="s">
        <v>1789</v>
      </c>
      <c r="G3247" t="str">
        <f>LEFT(Tabla1[[#This Row],[Solicitud de pedido]],2)</f>
        <v>12</v>
      </c>
      <c r="H3247" t="s">
        <v>8497</v>
      </c>
      <c r="I3247" t="s">
        <v>89</v>
      </c>
      <c r="J3247" t="s">
        <v>8498</v>
      </c>
      <c r="K3247" t="s">
        <v>8502</v>
      </c>
      <c r="L3247" s="1">
        <v>46070</v>
      </c>
      <c r="M3247" t="s">
        <v>43</v>
      </c>
      <c r="N3247" t="s">
        <v>1</v>
      </c>
      <c r="O3247" t="s">
        <v>44</v>
      </c>
      <c r="P3247" t="s">
        <v>8500</v>
      </c>
      <c r="Q3247" t="s">
        <v>8501</v>
      </c>
      <c r="R3247" s="2">
        <v>1200</v>
      </c>
      <c r="S3247" s="37">
        <f>Tabla1[[#This Row],[Valor total]]/'T.C.'!$B$2</f>
        <v>347.82608695652175</v>
      </c>
      <c r="T3247" t="s">
        <v>2</v>
      </c>
      <c r="U3247" t="s">
        <v>3</v>
      </c>
    </row>
    <row r="3248" spans="1:21" x14ac:dyDescent="0.25">
      <c r="A3248" t="s">
        <v>16</v>
      </c>
      <c r="B3248" t="str">
        <f>LEFT(Tabla1[[#This Row],[Organización compras]],2)</f>
        <v>PE</v>
      </c>
      <c r="C3248" t="s">
        <v>681</v>
      </c>
      <c r="D3248">
        <v>802</v>
      </c>
      <c r="E3248" t="str">
        <f>VLOOKUP(Tabla1[[#This Row],[Grupo de compras]],'Grupo compras'!$A$1:$B$115,2,FALSE)</f>
        <v>PE Ops Mall</v>
      </c>
      <c r="F3248" t="s">
        <v>1789</v>
      </c>
      <c r="G3248" t="str">
        <f>LEFT(Tabla1[[#This Row],[Solicitud de pedido]],2)</f>
        <v>12</v>
      </c>
      <c r="H3248" t="s">
        <v>8497</v>
      </c>
      <c r="I3248" t="s">
        <v>99</v>
      </c>
      <c r="J3248" t="s">
        <v>8498</v>
      </c>
      <c r="K3248" t="s">
        <v>8503</v>
      </c>
      <c r="L3248" s="1">
        <v>46070</v>
      </c>
      <c r="M3248" t="s">
        <v>43</v>
      </c>
      <c r="N3248" t="s">
        <v>1</v>
      </c>
      <c r="O3248" t="s">
        <v>44</v>
      </c>
      <c r="P3248" t="s">
        <v>8500</v>
      </c>
      <c r="Q3248" t="s">
        <v>8501</v>
      </c>
      <c r="R3248" s="2">
        <v>1200</v>
      </c>
      <c r="S3248" s="37">
        <f>Tabla1[[#This Row],[Valor total]]/'T.C.'!$B$2</f>
        <v>347.82608695652175</v>
      </c>
      <c r="T3248" t="s">
        <v>2</v>
      </c>
      <c r="U3248" t="s">
        <v>3</v>
      </c>
    </row>
    <row r="3249" spans="1:21" x14ac:dyDescent="0.25">
      <c r="A3249" t="s">
        <v>16</v>
      </c>
      <c r="B3249" t="str">
        <f>LEFT(Tabla1[[#This Row],[Organización compras]],2)</f>
        <v>PE</v>
      </c>
      <c r="C3249" t="s">
        <v>681</v>
      </c>
      <c r="D3249">
        <v>802</v>
      </c>
      <c r="E3249" t="str">
        <f>VLOOKUP(Tabla1[[#This Row],[Grupo de compras]],'Grupo compras'!$A$1:$B$115,2,FALSE)</f>
        <v>PE Ops Mall</v>
      </c>
      <c r="F3249" t="s">
        <v>1789</v>
      </c>
      <c r="G3249" t="str">
        <f>LEFT(Tabla1[[#This Row],[Solicitud de pedido]],2)</f>
        <v>12</v>
      </c>
      <c r="H3249" t="s">
        <v>8497</v>
      </c>
      <c r="I3249" t="s">
        <v>100</v>
      </c>
      <c r="J3249" t="s">
        <v>8498</v>
      </c>
      <c r="K3249" t="s">
        <v>8504</v>
      </c>
      <c r="L3249" s="1">
        <v>46070</v>
      </c>
      <c r="M3249" t="s">
        <v>43</v>
      </c>
      <c r="N3249" t="s">
        <v>1</v>
      </c>
      <c r="O3249" t="s">
        <v>44</v>
      </c>
      <c r="P3249" t="s">
        <v>8500</v>
      </c>
      <c r="Q3249" t="s">
        <v>8501</v>
      </c>
      <c r="R3249" s="2">
        <v>1200</v>
      </c>
      <c r="S3249" s="37">
        <f>Tabla1[[#This Row],[Valor total]]/'T.C.'!$B$2</f>
        <v>347.82608695652175</v>
      </c>
      <c r="T3249" t="s">
        <v>2</v>
      </c>
      <c r="U3249" t="s">
        <v>3</v>
      </c>
    </row>
    <row r="3250" spans="1:21" x14ac:dyDescent="0.25">
      <c r="A3250" t="s">
        <v>16</v>
      </c>
      <c r="B3250" t="str">
        <f>LEFT(Tabla1[[#This Row],[Organización compras]],2)</f>
        <v>PE</v>
      </c>
      <c r="C3250" t="s">
        <v>681</v>
      </c>
      <c r="D3250">
        <v>802</v>
      </c>
      <c r="E3250" t="str">
        <f>VLOOKUP(Tabla1[[#This Row],[Grupo de compras]],'Grupo compras'!$A$1:$B$115,2,FALSE)</f>
        <v>PE Ops Mall</v>
      </c>
      <c r="F3250" t="s">
        <v>1789</v>
      </c>
      <c r="G3250" t="str">
        <f>LEFT(Tabla1[[#This Row],[Solicitud de pedido]],2)</f>
        <v>12</v>
      </c>
      <c r="H3250" t="s">
        <v>8497</v>
      </c>
      <c r="I3250" t="s">
        <v>101</v>
      </c>
      <c r="J3250" t="s">
        <v>8498</v>
      </c>
      <c r="K3250" t="s">
        <v>8505</v>
      </c>
      <c r="L3250" s="1">
        <v>46070</v>
      </c>
      <c r="M3250" t="s">
        <v>43</v>
      </c>
      <c r="N3250" t="s">
        <v>1</v>
      </c>
      <c r="O3250" t="s">
        <v>44</v>
      </c>
      <c r="P3250" t="s">
        <v>8500</v>
      </c>
      <c r="Q3250" t="s">
        <v>8501</v>
      </c>
      <c r="R3250" s="2">
        <v>1200</v>
      </c>
      <c r="S3250" s="37">
        <f>Tabla1[[#This Row],[Valor total]]/'T.C.'!$B$2</f>
        <v>347.82608695652175</v>
      </c>
      <c r="T3250" t="s">
        <v>2</v>
      </c>
      <c r="U3250" t="s">
        <v>3</v>
      </c>
    </row>
    <row r="3251" spans="1:21" x14ac:dyDescent="0.25">
      <c r="A3251" t="s">
        <v>16</v>
      </c>
      <c r="B3251" t="str">
        <f>LEFT(Tabla1[[#This Row],[Organización compras]],2)</f>
        <v>PE</v>
      </c>
      <c r="C3251" t="s">
        <v>681</v>
      </c>
      <c r="D3251">
        <v>802</v>
      </c>
      <c r="E3251" t="str">
        <f>VLOOKUP(Tabla1[[#This Row],[Grupo de compras]],'Grupo compras'!$A$1:$B$115,2,FALSE)</f>
        <v>PE Ops Mall</v>
      </c>
      <c r="F3251" t="s">
        <v>1789</v>
      </c>
      <c r="G3251" t="str">
        <f>LEFT(Tabla1[[#This Row],[Solicitud de pedido]],2)</f>
        <v>12</v>
      </c>
      <c r="H3251" t="s">
        <v>8497</v>
      </c>
      <c r="I3251" t="s">
        <v>102</v>
      </c>
      <c r="J3251" t="s">
        <v>8498</v>
      </c>
      <c r="K3251" t="s">
        <v>8506</v>
      </c>
      <c r="L3251" s="1">
        <v>46070</v>
      </c>
      <c r="M3251" t="s">
        <v>43</v>
      </c>
      <c r="N3251" t="s">
        <v>1</v>
      </c>
      <c r="O3251" t="s">
        <v>44</v>
      </c>
      <c r="P3251" t="s">
        <v>8500</v>
      </c>
      <c r="Q3251" t="s">
        <v>8501</v>
      </c>
      <c r="R3251" s="2">
        <v>1200</v>
      </c>
      <c r="S3251" s="37">
        <f>Tabla1[[#This Row],[Valor total]]/'T.C.'!$B$2</f>
        <v>347.82608695652175</v>
      </c>
      <c r="T3251" t="s">
        <v>2</v>
      </c>
      <c r="U3251" t="s">
        <v>3</v>
      </c>
    </row>
    <row r="3252" spans="1:21" x14ac:dyDescent="0.25">
      <c r="A3252" t="s">
        <v>16</v>
      </c>
      <c r="B3252" t="str">
        <f>LEFT(Tabla1[[#This Row],[Organización compras]],2)</f>
        <v>PE</v>
      </c>
      <c r="C3252" t="s">
        <v>681</v>
      </c>
      <c r="D3252">
        <v>802</v>
      </c>
      <c r="E3252" t="str">
        <f>VLOOKUP(Tabla1[[#This Row],[Grupo de compras]],'Grupo compras'!$A$1:$B$115,2,FALSE)</f>
        <v>PE Ops Mall</v>
      </c>
      <c r="F3252" t="s">
        <v>1789</v>
      </c>
      <c r="G3252" t="str">
        <f>LEFT(Tabla1[[#This Row],[Solicitud de pedido]],2)</f>
        <v>12</v>
      </c>
      <c r="H3252" t="s">
        <v>8497</v>
      </c>
      <c r="I3252" t="s">
        <v>103</v>
      </c>
      <c r="J3252" t="s">
        <v>8498</v>
      </c>
      <c r="K3252" t="s">
        <v>8507</v>
      </c>
      <c r="L3252" s="1">
        <v>46070</v>
      </c>
      <c r="M3252" t="s">
        <v>43</v>
      </c>
      <c r="N3252" t="s">
        <v>1</v>
      </c>
      <c r="O3252" t="s">
        <v>44</v>
      </c>
      <c r="P3252" t="s">
        <v>8500</v>
      </c>
      <c r="Q3252" t="s">
        <v>8501</v>
      </c>
      <c r="R3252" s="2">
        <v>1200</v>
      </c>
      <c r="S3252" s="37">
        <f>Tabla1[[#This Row],[Valor total]]/'T.C.'!$B$2</f>
        <v>347.82608695652175</v>
      </c>
      <c r="T3252" t="s">
        <v>2</v>
      </c>
      <c r="U3252" t="s">
        <v>3</v>
      </c>
    </row>
    <row r="3253" spans="1:21" x14ac:dyDescent="0.25">
      <c r="A3253" t="s">
        <v>16</v>
      </c>
      <c r="B3253" t="str">
        <f>LEFT(Tabla1[[#This Row],[Organización compras]],2)</f>
        <v>PE</v>
      </c>
      <c r="C3253" t="s">
        <v>681</v>
      </c>
      <c r="D3253">
        <v>802</v>
      </c>
      <c r="E3253" t="str">
        <f>VLOOKUP(Tabla1[[#This Row],[Grupo de compras]],'Grupo compras'!$A$1:$B$115,2,FALSE)</f>
        <v>PE Ops Mall</v>
      </c>
      <c r="F3253" t="s">
        <v>1789</v>
      </c>
      <c r="G3253" t="str">
        <f>LEFT(Tabla1[[#This Row],[Solicitud de pedido]],2)</f>
        <v>12</v>
      </c>
      <c r="H3253" t="s">
        <v>8497</v>
      </c>
      <c r="I3253" t="s">
        <v>104</v>
      </c>
      <c r="J3253" t="s">
        <v>8498</v>
      </c>
      <c r="K3253" t="s">
        <v>8508</v>
      </c>
      <c r="L3253" s="1">
        <v>46070</v>
      </c>
      <c r="M3253" t="s">
        <v>43</v>
      </c>
      <c r="N3253" t="s">
        <v>1</v>
      </c>
      <c r="O3253" t="s">
        <v>44</v>
      </c>
      <c r="P3253" t="s">
        <v>8500</v>
      </c>
      <c r="Q3253" t="s">
        <v>8501</v>
      </c>
      <c r="R3253" s="2">
        <v>1200</v>
      </c>
      <c r="S3253" s="37">
        <f>Tabla1[[#This Row],[Valor total]]/'T.C.'!$B$2</f>
        <v>347.82608695652175</v>
      </c>
      <c r="T3253" t="s">
        <v>2</v>
      </c>
      <c r="U3253" t="s">
        <v>3</v>
      </c>
    </row>
    <row r="3254" spans="1:21" x14ac:dyDescent="0.25">
      <c r="A3254" t="s">
        <v>16</v>
      </c>
      <c r="B3254" t="str">
        <f>LEFT(Tabla1[[#This Row],[Organización compras]],2)</f>
        <v>PE</v>
      </c>
      <c r="C3254" t="s">
        <v>681</v>
      </c>
      <c r="D3254">
        <v>802</v>
      </c>
      <c r="E3254" t="str">
        <f>VLOOKUP(Tabla1[[#This Row],[Grupo de compras]],'Grupo compras'!$A$1:$B$115,2,FALSE)</f>
        <v>PE Ops Mall</v>
      </c>
      <c r="F3254" t="s">
        <v>1789</v>
      </c>
      <c r="G3254" t="str">
        <f>LEFT(Tabla1[[#This Row],[Solicitud de pedido]],2)</f>
        <v>12</v>
      </c>
      <c r="H3254" t="s">
        <v>8497</v>
      </c>
      <c r="I3254" t="s">
        <v>105</v>
      </c>
      <c r="J3254" t="s">
        <v>8498</v>
      </c>
      <c r="K3254" t="s">
        <v>8509</v>
      </c>
      <c r="L3254" s="1">
        <v>46070</v>
      </c>
      <c r="M3254" t="s">
        <v>43</v>
      </c>
      <c r="N3254" t="s">
        <v>1</v>
      </c>
      <c r="O3254" t="s">
        <v>44</v>
      </c>
      <c r="P3254" t="s">
        <v>8500</v>
      </c>
      <c r="Q3254" t="s">
        <v>8501</v>
      </c>
      <c r="R3254" s="2">
        <v>1200</v>
      </c>
      <c r="S3254" s="37">
        <f>Tabla1[[#This Row],[Valor total]]/'T.C.'!$B$2</f>
        <v>347.82608695652175</v>
      </c>
      <c r="T3254" t="s">
        <v>2</v>
      </c>
      <c r="U3254" t="s">
        <v>3</v>
      </c>
    </row>
    <row r="3255" spans="1:21" x14ac:dyDescent="0.25">
      <c r="A3255" t="s">
        <v>16</v>
      </c>
      <c r="B3255" t="str">
        <f>LEFT(Tabla1[[#This Row],[Organización compras]],2)</f>
        <v>PE</v>
      </c>
      <c r="C3255" t="s">
        <v>681</v>
      </c>
      <c r="D3255">
        <v>802</v>
      </c>
      <c r="E3255" t="str">
        <f>VLOOKUP(Tabla1[[#This Row],[Grupo de compras]],'Grupo compras'!$A$1:$B$115,2,FALSE)</f>
        <v>PE Ops Mall</v>
      </c>
      <c r="F3255" t="s">
        <v>1789</v>
      </c>
      <c r="G3255" t="str">
        <f>LEFT(Tabla1[[#This Row],[Solicitud de pedido]],2)</f>
        <v>12</v>
      </c>
      <c r="H3255" t="s">
        <v>8497</v>
      </c>
      <c r="I3255" t="s">
        <v>106</v>
      </c>
      <c r="J3255" t="s">
        <v>8498</v>
      </c>
      <c r="K3255" t="s">
        <v>8510</v>
      </c>
      <c r="L3255" s="1">
        <v>46070</v>
      </c>
      <c r="M3255" t="s">
        <v>43</v>
      </c>
      <c r="N3255" t="s">
        <v>1</v>
      </c>
      <c r="O3255" t="s">
        <v>44</v>
      </c>
      <c r="P3255" t="s">
        <v>8500</v>
      </c>
      <c r="Q3255" t="s">
        <v>8501</v>
      </c>
      <c r="R3255" s="2">
        <v>1200</v>
      </c>
      <c r="S3255" s="37">
        <f>Tabla1[[#This Row],[Valor total]]/'T.C.'!$B$2</f>
        <v>347.82608695652175</v>
      </c>
      <c r="T3255" t="s">
        <v>2</v>
      </c>
      <c r="U3255" t="s">
        <v>3</v>
      </c>
    </row>
    <row r="3256" spans="1:21" x14ac:dyDescent="0.25">
      <c r="A3256" t="s">
        <v>16</v>
      </c>
      <c r="B3256" t="str">
        <f>LEFT(Tabla1[[#This Row],[Organización compras]],2)</f>
        <v>PE</v>
      </c>
      <c r="C3256" t="s">
        <v>681</v>
      </c>
      <c r="D3256">
        <v>802</v>
      </c>
      <c r="E3256" t="str">
        <f>VLOOKUP(Tabla1[[#This Row],[Grupo de compras]],'Grupo compras'!$A$1:$B$115,2,FALSE)</f>
        <v>PE Ops Mall</v>
      </c>
      <c r="F3256" t="s">
        <v>1789</v>
      </c>
      <c r="G3256" t="str">
        <f>LEFT(Tabla1[[#This Row],[Solicitud de pedido]],2)</f>
        <v>12</v>
      </c>
      <c r="H3256" t="s">
        <v>8497</v>
      </c>
      <c r="I3256" t="s">
        <v>107</v>
      </c>
      <c r="J3256" t="s">
        <v>8498</v>
      </c>
      <c r="K3256" t="s">
        <v>8511</v>
      </c>
      <c r="L3256" s="1">
        <v>46070</v>
      </c>
      <c r="M3256" t="s">
        <v>43</v>
      </c>
      <c r="N3256" t="s">
        <v>1</v>
      </c>
      <c r="O3256" t="s">
        <v>44</v>
      </c>
      <c r="P3256" t="s">
        <v>8500</v>
      </c>
      <c r="Q3256" t="s">
        <v>8501</v>
      </c>
      <c r="R3256" s="2">
        <v>1200</v>
      </c>
      <c r="S3256" s="37">
        <f>Tabla1[[#This Row],[Valor total]]/'T.C.'!$B$2</f>
        <v>347.82608695652175</v>
      </c>
      <c r="T3256" t="s">
        <v>2</v>
      </c>
      <c r="U3256" t="s">
        <v>3</v>
      </c>
    </row>
    <row r="3257" spans="1:21" x14ac:dyDescent="0.25">
      <c r="A3257" t="s">
        <v>814</v>
      </c>
      <c r="B3257" t="str">
        <f>LEFT(Tabla1[[#This Row],[Organización compras]],2)</f>
        <v>PE</v>
      </c>
      <c r="C3257" t="s">
        <v>340</v>
      </c>
      <c r="D3257">
        <v>802</v>
      </c>
      <c r="E3257" t="str">
        <f>VLOOKUP(Tabla1[[#This Row],[Grupo de compras]],'Grupo compras'!$A$1:$B$115,2,FALSE)</f>
        <v>PE Ops Mall</v>
      </c>
      <c r="F3257" t="s">
        <v>815</v>
      </c>
      <c r="G3257" t="str">
        <f>LEFT(Tabla1[[#This Row],[Solicitud de pedido]],2)</f>
        <v>12</v>
      </c>
      <c r="H3257" t="s">
        <v>8512</v>
      </c>
      <c r="I3257" t="s">
        <v>88</v>
      </c>
      <c r="J3257" t="s">
        <v>8513</v>
      </c>
      <c r="K3257" t="s">
        <v>8514</v>
      </c>
      <c r="L3257" s="1">
        <v>46071</v>
      </c>
      <c r="M3257" t="s">
        <v>819</v>
      </c>
      <c r="N3257" t="s">
        <v>1</v>
      </c>
      <c r="O3257" t="s">
        <v>0</v>
      </c>
      <c r="P3257" t="s">
        <v>8515</v>
      </c>
      <c r="Q3257" t="s">
        <v>8516</v>
      </c>
      <c r="R3257" s="2">
        <v>1200</v>
      </c>
      <c r="S3257" s="37">
        <f>Tabla1[[#This Row],[Valor total]]/'T.C.'!$B$2</f>
        <v>347.82608695652175</v>
      </c>
      <c r="T3257" t="s">
        <v>2</v>
      </c>
      <c r="U3257" t="s">
        <v>3</v>
      </c>
    </row>
    <row r="3258" spans="1:21" x14ac:dyDescent="0.25">
      <c r="A3258" t="s">
        <v>16</v>
      </c>
      <c r="B3258" t="str">
        <f>LEFT(Tabla1[[#This Row],[Organización compras]],2)</f>
        <v>PE</v>
      </c>
      <c r="C3258" t="s">
        <v>681</v>
      </c>
      <c r="D3258">
        <v>802</v>
      </c>
      <c r="E3258" t="str">
        <f>VLOOKUP(Tabla1[[#This Row],[Grupo de compras]],'Grupo compras'!$A$1:$B$115,2,FALSE)</f>
        <v>PE Ops Mall</v>
      </c>
      <c r="F3258" t="s">
        <v>37</v>
      </c>
      <c r="G3258" t="str">
        <f>LEFT(Tabla1[[#This Row],[Solicitud de pedido]],2)</f>
        <v>12</v>
      </c>
      <c r="H3258" t="s">
        <v>8517</v>
      </c>
      <c r="I3258" t="s">
        <v>88</v>
      </c>
      <c r="J3258" t="s">
        <v>8518</v>
      </c>
      <c r="K3258" t="s">
        <v>1002</v>
      </c>
      <c r="L3258" s="1">
        <v>46071</v>
      </c>
      <c r="M3258" t="s">
        <v>43</v>
      </c>
      <c r="N3258" t="s">
        <v>1</v>
      </c>
      <c r="O3258" t="s">
        <v>44</v>
      </c>
      <c r="P3258" t="s">
        <v>2710</v>
      </c>
      <c r="Q3258" t="s">
        <v>2711</v>
      </c>
      <c r="R3258" s="2">
        <v>1200</v>
      </c>
      <c r="S3258" s="37">
        <f>Tabla1[[#This Row],[Valor total]]/'T.C.'!$B$2</f>
        <v>347.82608695652175</v>
      </c>
      <c r="T3258" t="s">
        <v>2</v>
      </c>
      <c r="U3258" t="s">
        <v>3</v>
      </c>
    </row>
    <row r="3259" spans="1:21" x14ac:dyDescent="0.25">
      <c r="A3259" t="s">
        <v>3346</v>
      </c>
      <c r="B3259" t="str">
        <f>LEFT(Tabla1[[#This Row],[Organización compras]],2)</f>
        <v>PE</v>
      </c>
      <c r="C3259" t="s">
        <v>681</v>
      </c>
      <c r="D3259">
        <v>814</v>
      </c>
      <c r="E3259" t="str">
        <f>VLOOKUP(Tabla1[[#This Row],[Grupo de compras]],'Grupo compras'!$A$1:$B$115,2,FALSE)</f>
        <v>PE Explotación TI</v>
      </c>
      <c r="F3259" t="s">
        <v>371</v>
      </c>
      <c r="G3259" t="str">
        <f>LEFT(Tabla1[[#This Row],[Solicitud de pedido]],2)</f>
        <v>14</v>
      </c>
      <c r="H3259" t="s">
        <v>8519</v>
      </c>
      <c r="I3259" t="s">
        <v>88</v>
      </c>
      <c r="J3259" t="s">
        <v>8520</v>
      </c>
      <c r="K3259" t="s">
        <v>8521</v>
      </c>
      <c r="L3259" s="1">
        <v>46042</v>
      </c>
      <c r="M3259" t="s">
        <v>556</v>
      </c>
      <c r="N3259" t="s">
        <v>46</v>
      </c>
      <c r="O3259" t="s">
        <v>5</v>
      </c>
      <c r="P3259" t="s">
        <v>820</v>
      </c>
      <c r="Q3259" t="s">
        <v>821</v>
      </c>
      <c r="R3259" s="2">
        <v>1200</v>
      </c>
      <c r="S3259" s="37">
        <f>Tabla1[[#This Row],[Valor total]]/'T.C.'!$B$2</f>
        <v>347.82608695652175</v>
      </c>
      <c r="T3259" t="s">
        <v>2</v>
      </c>
      <c r="U3259" t="s">
        <v>3</v>
      </c>
    </row>
    <row r="3260" spans="1:21" x14ac:dyDescent="0.25">
      <c r="A3260" t="s">
        <v>3346</v>
      </c>
      <c r="B3260" t="str">
        <f>LEFT(Tabla1[[#This Row],[Organización compras]],2)</f>
        <v>PE</v>
      </c>
      <c r="C3260" t="s">
        <v>681</v>
      </c>
      <c r="D3260">
        <v>814</v>
      </c>
      <c r="E3260" t="str">
        <f>VLOOKUP(Tabla1[[#This Row],[Grupo de compras]],'Grupo compras'!$A$1:$B$115,2,FALSE)</f>
        <v>PE Explotación TI</v>
      </c>
      <c r="F3260" t="s">
        <v>371</v>
      </c>
      <c r="G3260" t="str">
        <f>LEFT(Tabla1[[#This Row],[Solicitud de pedido]],2)</f>
        <v>14</v>
      </c>
      <c r="H3260" t="s">
        <v>8519</v>
      </c>
      <c r="I3260" t="s">
        <v>89</v>
      </c>
      <c r="J3260" t="s">
        <v>8520</v>
      </c>
      <c r="K3260" t="s">
        <v>8521</v>
      </c>
      <c r="L3260" s="1">
        <v>46042</v>
      </c>
      <c r="M3260" t="s">
        <v>556</v>
      </c>
      <c r="N3260" t="s">
        <v>46</v>
      </c>
      <c r="O3260" t="s">
        <v>5</v>
      </c>
      <c r="P3260" t="s">
        <v>820</v>
      </c>
      <c r="Q3260" t="s">
        <v>821</v>
      </c>
      <c r="R3260" s="2">
        <v>1200</v>
      </c>
      <c r="S3260" s="37">
        <f>Tabla1[[#This Row],[Valor total]]/'T.C.'!$B$2</f>
        <v>347.82608695652175</v>
      </c>
      <c r="T3260" t="s">
        <v>2</v>
      </c>
      <c r="U3260" t="s">
        <v>3</v>
      </c>
    </row>
    <row r="3261" spans="1:21" x14ac:dyDescent="0.25">
      <c r="A3261" t="s">
        <v>3346</v>
      </c>
      <c r="B3261" t="str">
        <f>LEFT(Tabla1[[#This Row],[Organización compras]],2)</f>
        <v>PE</v>
      </c>
      <c r="C3261" t="s">
        <v>681</v>
      </c>
      <c r="D3261">
        <v>814</v>
      </c>
      <c r="E3261" t="str">
        <f>VLOOKUP(Tabla1[[#This Row],[Grupo de compras]],'Grupo compras'!$A$1:$B$115,2,FALSE)</f>
        <v>PE Explotación TI</v>
      </c>
      <c r="F3261" t="s">
        <v>371</v>
      </c>
      <c r="G3261" t="str">
        <f>LEFT(Tabla1[[#This Row],[Solicitud de pedido]],2)</f>
        <v>14</v>
      </c>
      <c r="H3261" t="s">
        <v>8519</v>
      </c>
      <c r="I3261" t="s">
        <v>99</v>
      </c>
      <c r="J3261" t="s">
        <v>8520</v>
      </c>
      <c r="K3261" t="s">
        <v>8521</v>
      </c>
      <c r="L3261" s="1">
        <v>46042</v>
      </c>
      <c r="M3261" t="s">
        <v>556</v>
      </c>
      <c r="N3261" t="s">
        <v>46</v>
      </c>
      <c r="O3261" t="s">
        <v>5</v>
      </c>
      <c r="P3261" t="s">
        <v>820</v>
      </c>
      <c r="Q3261" t="s">
        <v>821</v>
      </c>
      <c r="R3261" s="2">
        <v>1200</v>
      </c>
      <c r="S3261" s="37">
        <f>Tabla1[[#This Row],[Valor total]]/'T.C.'!$B$2</f>
        <v>347.82608695652175</v>
      </c>
      <c r="T3261" t="s">
        <v>2</v>
      </c>
      <c r="U3261" t="s">
        <v>3</v>
      </c>
    </row>
    <row r="3262" spans="1:21" x14ac:dyDescent="0.25">
      <c r="A3262" t="s">
        <v>3346</v>
      </c>
      <c r="B3262" t="str">
        <f>LEFT(Tabla1[[#This Row],[Organización compras]],2)</f>
        <v>PE</v>
      </c>
      <c r="C3262" t="s">
        <v>681</v>
      </c>
      <c r="D3262">
        <v>814</v>
      </c>
      <c r="E3262" t="str">
        <f>VLOOKUP(Tabla1[[#This Row],[Grupo de compras]],'Grupo compras'!$A$1:$B$115,2,FALSE)</f>
        <v>PE Explotación TI</v>
      </c>
      <c r="F3262" t="s">
        <v>371</v>
      </c>
      <c r="G3262" t="str">
        <f>LEFT(Tabla1[[#This Row],[Solicitud de pedido]],2)</f>
        <v>14</v>
      </c>
      <c r="H3262" t="s">
        <v>8519</v>
      </c>
      <c r="I3262" t="s">
        <v>100</v>
      </c>
      <c r="J3262" t="s">
        <v>8520</v>
      </c>
      <c r="K3262" t="s">
        <v>8521</v>
      </c>
      <c r="L3262" s="1">
        <v>46042</v>
      </c>
      <c r="M3262" t="s">
        <v>556</v>
      </c>
      <c r="N3262" t="s">
        <v>46</v>
      </c>
      <c r="O3262" t="s">
        <v>5</v>
      </c>
      <c r="P3262" t="s">
        <v>820</v>
      </c>
      <c r="Q3262" t="s">
        <v>821</v>
      </c>
      <c r="R3262" s="2">
        <v>1200</v>
      </c>
      <c r="S3262" s="37">
        <f>Tabla1[[#This Row],[Valor total]]/'T.C.'!$B$2</f>
        <v>347.82608695652175</v>
      </c>
      <c r="T3262" t="s">
        <v>2</v>
      </c>
      <c r="U3262" t="s">
        <v>3</v>
      </c>
    </row>
    <row r="3263" spans="1:21" x14ac:dyDescent="0.25">
      <c r="A3263" t="s">
        <v>3346</v>
      </c>
      <c r="B3263" t="str">
        <f>LEFT(Tabla1[[#This Row],[Organización compras]],2)</f>
        <v>PE</v>
      </c>
      <c r="C3263" t="s">
        <v>681</v>
      </c>
      <c r="D3263">
        <v>814</v>
      </c>
      <c r="E3263" t="str">
        <f>VLOOKUP(Tabla1[[#This Row],[Grupo de compras]],'Grupo compras'!$A$1:$B$115,2,FALSE)</f>
        <v>PE Explotación TI</v>
      </c>
      <c r="F3263" t="s">
        <v>371</v>
      </c>
      <c r="G3263" t="str">
        <f>LEFT(Tabla1[[#This Row],[Solicitud de pedido]],2)</f>
        <v>14</v>
      </c>
      <c r="H3263" t="s">
        <v>8519</v>
      </c>
      <c r="I3263" t="s">
        <v>101</v>
      </c>
      <c r="J3263" t="s">
        <v>8520</v>
      </c>
      <c r="K3263" t="s">
        <v>8521</v>
      </c>
      <c r="L3263" s="1">
        <v>46042</v>
      </c>
      <c r="M3263" t="s">
        <v>556</v>
      </c>
      <c r="N3263" t="s">
        <v>46</v>
      </c>
      <c r="O3263" t="s">
        <v>5</v>
      </c>
      <c r="P3263" t="s">
        <v>820</v>
      </c>
      <c r="Q3263" t="s">
        <v>821</v>
      </c>
      <c r="R3263" s="2">
        <v>1200</v>
      </c>
      <c r="S3263" s="37">
        <f>Tabla1[[#This Row],[Valor total]]/'T.C.'!$B$2</f>
        <v>347.82608695652175</v>
      </c>
      <c r="T3263" t="s">
        <v>2</v>
      </c>
      <c r="U3263" t="s">
        <v>3</v>
      </c>
    </row>
    <row r="3264" spans="1:21" x14ac:dyDescent="0.25">
      <c r="A3264" t="s">
        <v>3346</v>
      </c>
      <c r="B3264" t="str">
        <f>LEFT(Tabla1[[#This Row],[Organización compras]],2)</f>
        <v>PE</v>
      </c>
      <c r="C3264" t="s">
        <v>681</v>
      </c>
      <c r="D3264">
        <v>814</v>
      </c>
      <c r="E3264" t="str">
        <f>VLOOKUP(Tabla1[[#This Row],[Grupo de compras]],'Grupo compras'!$A$1:$B$115,2,FALSE)</f>
        <v>PE Explotación TI</v>
      </c>
      <c r="F3264" t="s">
        <v>371</v>
      </c>
      <c r="G3264" t="str">
        <f>LEFT(Tabla1[[#This Row],[Solicitud de pedido]],2)</f>
        <v>14</v>
      </c>
      <c r="H3264" t="s">
        <v>8519</v>
      </c>
      <c r="I3264" t="s">
        <v>102</v>
      </c>
      <c r="J3264" t="s">
        <v>8520</v>
      </c>
      <c r="K3264" t="s">
        <v>8521</v>
      </c>
      <c r="L3264" s="1">
        <v>46042</v>
      </c>
      <c r="M3264" t="s">
        <v>556</v>
      </c>
      <c r="N3264" t="s">
        <v>46</v>
      </c>
      <c r="O3264" t="s">
        <v>5</v>
      </c>
      <c r="P3264" t="s">
        <v>820</v>
      </c>
      <c r="Q3264" t="s">
        <v>821</v>
      </c>
      <c r="R3264" s="2">
        <v>1200</v>
      </c>
      <c r="S3264" s="37">
        <f>Tabla1[[#This Row],[Valor total]]/'T.C.'!$B$2</f>
        <v>347.82608695652175</v>
      </c>
      <c r="T3264" t="s">
        <v>2</v>
      </c>
      <c r="U3264" t="s">
        <v>3</v>
      </c>
    </row>
    <row r="3265" spans="1:21" x14ac:dyDescent="0.25">
      <c r="A3265" t="s">
        <v>3346</v>
      </c>
      <c r="B3265" t="str">
        <f>LEFT(Tabla1[[#This Row],[Organización compras]],2)</f>
        <v>PE</v>
      </c>
      <c r="C3265" t="s">
        <v>681</v>
      </c>
      <c r="D3265">
        <v>814</v>
      </c>
      <c r="E3265" t="str">
        <f>VLOOKUP(Tabla1[[#This Row],[Grupo de compras]],'Grupo compras'!$A$1:$B$115,2,FALSE)</f>
        <v>PE Explotación TI</v>
      </c>
      <c r="F3265" t="s">
        <v>371</v>
      </c>
      <c r="G3265" t="str">
        <f>LEFT(Tabla1[[#This Row],[Solicitud de pedido]],2)</f>
        <v>14</v>
      </c>
      <c r="H3265" t="s">
        <v>8519</v>
      </c>
      <c r="I3265" t="s">
        <v>103</v>
      </c>
      <c r="J3265" t="s">
        <v>8520</v>
      </c>
      <c r="K3265" t="s">
        <v>8521</v>
      </c>
      <c r="L3265" s="1">
        <v>46042</v>
      </c>
      <c r="M3265" t="s">
        <v>556</v>
      </c>
      <c r="N3265" t="s">
        <v>46</v>
      </c>
      <c r="O3265" t="s">
        <v>5</v>
      </c>
      <c r="P3265" t="s">
        <v>820</v>
      </c>
      <c r="Q3265" t="s">
        <v>821</v>
      </c>
      <c r="R3265" s="2">
        <v>1200</v>
      </c>
      <c r="S3265" s="37">
        <f>Tabla1[[#This Row],[Valor total]]/'T.C.'!$B$2</f>
        <v>347.82608695652175</v>
      </c>
      <c r="T3265" t="s">
        <v>2</v>
      </c>
      <c r="U3265" t="s">
        <v>3</v>
      </c>
    </row>
    <row r="3266" spans="1:21" x14ac:dyDescent="0.25">
      <c r="A3266" t="s">
        <v>3346</v>
      </c>
      <c r="B3266" t="str">
        <f>LEFT(Tabla1[[#This Row],[Organización compras]],2)</f>
        <v>PE</v>
      </c>
      <c r="C3266" t="s">
        <v>681</v>
      </c>
      <c r="D3266">
        <v>814</v>
      </c>
      <c r="E3266" t="str">
        <f>VLOOKUP(Tabla1[[#This Row],[Grupo de compras]],'Grupo compras'!$A$1:$B$115,2,FALSE)</f>
        <v>PE Explotación TI</v>
      </c>
      <c r="F3266" t="s">
        <v>371</v>
      </c>
      <c r="G3266" t="str">
        <f>LEFT(Tabla1[[#This Row],[Solicitud de pedido]],2)</f>
        <v>14</v>
      </c>
      <c r="H3266" t="s">
        <v>8519</v>
      </c>
      <c r="I3266" t="s">
        <v>104</v>
      </c>
      <c r="J3266" t="s">
        <v>8520</v>
      </c>
      <c r="K3266" t="s">
        <v>8521</v>
      </c>
      <c r="L3266" s="1">
        <v>46042</v>
      </c>
      <c r="M3266" t="s">
        <v>556</v>
      </c>
      <c r="N3266" t="s">
        <v>46</v>
      </c>
      <c r="O3266" t="s">
        <v>5</v>
      </c>
      <c r="P3266" t="s">
        <v>820</v>
      </c>
      <c r="Q3266" t="s">
        <v>821</v>
      </c>
      <c r="R3266" s="2">
        <v>1200</v>
      </c>
      <c r="S3266" s="37">
        <f>Tabla1[[#This Row],[Valor total]]/'T.C.'!$B$2</f>
        <v>347.82608695652175</v>
      </c>
      <c r="T3266" t="s">
        <v>2</v>
      </c>
      <c r="U3266" t="s">
        <v>3</v>
      </c>
    </row>
    <row r="3267" spans="1:21" x14ac:dyDescent="0.25">
      <c r="A3267" t="s">
        <v>3346</v>
      </c>
      <c r="B3267" t="str">
        <f>LEFT(Tabla1[[#This Row],[Organización compras]],2)</f>
        <v>PE</v>
      </c>
      <c r="C3267" t="s">
        <v>681</v>
      </c>
      <c r="D3267">
        <v>814</v>
      </c>
      <c r="E3267" t="str">
        <f>VLOOKUP(Tabla1[[#This Row],[Grupo de compras]],'Grupo compras'!$A$1:$B$115,2,FALSE)</f>
        <v>PE Explotación TI</v>
      </c>
      <c r="F3267" t="s">
        <v>371</v>
      </c>
      <c r="G3267" t="str">
        <f>LEFT(Tabla1[[#This Row],[Solicitud de pedido]],2)</f>
        <v>14</v>
      </c>
      <c r="H3267" t="s">
        <v>8519</v>
      </c>
      <c r="I3267" t="s">
        <v>105</v>
      </c>
      <c r="J3267" t="s">
        <v>8520</v>
      </c>
      <c r="K3267" t="s">
        <v>8521</v>
      </c>
      <c r="L3267" s="1">
        <v>46042</v>
      </c>
      <c r="M3267" t="s">
        <v>556</v>
      </c>
      <c r="N3267" t="s">
        <v>46</v>
      </c>
      <c r="O3267" t="s">
        <v>5</v>
      </c>
      <c r="P3267" t="s">
        <v>820</v>
      </c>
      <c r="Q3267" t="s">
        <v>821</v>
      </c>
      <c r="R3267" s="2">
        <v>1200</v>
      </c>
      <c r="S3267" s="37">
        <f>Tabla1[[#This Row],[Valor total]]/'T.C.'!$B$2</f>
        <v>347.82608695652175</v>
      </c>
      <c r="T3267" t="s">
        <v>2</v>
      </c>
      <c r="U3267" t="s">
        <v>3</v>
      </c>
    </row>
    <row r="3268" spans="1:21" x14ac:dyDescent="0.25">
      <c r="A3268" t="s">
        <v>3346</v>
      </c>
      <c r="B3268" t="str">
        <f>LEFT(Tabla1[[#This Row],[Organización compras]],2)</f>
        <v>PE</v>
      </c>
      <c r="C3268" t="s">
        <v>681</v>
      </c>
      <c r="D3268">
        <v>814</v>
      </c>
      <c r="E3268" t="str">
        <f>VLOOKUP(Tabla1[[#This Row],[Grupo de compras]],'Grupo compras'!$A$1:$B$115,2,FALSE)</f>
        <v>PE Explotación TI</v>
      </c>
      <c r="F3268" t="s">
        <v>371</v>
      </c>
      <c r="G3268" t="str">
        <f>LEFT(Tabla1[[#This Row],[Solicitud de pedido]],2)</f>
        <v>14</v>
      </c>
      <c r="H3268" t="s">
        <v>8519</v>
      </c>
      <c r="I3268" t="s">
        <v>106</v>
      </c>
      <c r="J3268" t="s">
        <v>8520</v>
      </c>
      <c r="K3268" t="s">
        <v>8521</v>
      </c>
      <c r="L3268" s="1">
        <v>46042</v>
      </c>
      <c r="M3268" t="s">
        <v>556</v>
      </c>
      <c r="N3268" t="s">
        <v>46</v>
      </c>
      <c r="O3268" t="s">
        <v>5</v>
      </c>
      <c r="P3268" t="s">
        <v>820</v>
      </c>
      <c r="Q3268" t="s">
        <v>821</v>
      </c>
      <c r="R3268" s="2">
        <v>1200</v>
      </c>
      <c r="S3268" s="37">
        <f>Tabla1[[#This Row],[Valor total]]/'T.C.'!$B$2</f>
        <v>347.82608695652175</v>
      </c>
      <c r="T3268" t="s">
        <v>2</v>
      </c>
      <c r="U3268" t="s">
        <v>3</v>
      </c>
    </row>
    <row r="3269" spans="1:21" x14ac:dyDescent="0.25">
      <c r="A3269" t="s">
        <v>3346</v>
      </c>
      <c r="B3269" t="str">
        <f>LEFT(Tabla1[[#This Row],[Organización compras]],2)</f>
        <v>PE</v>
      </c>
      <c r="C3269" t="s">
        <v>681</v>
      </c>
      <c r="D3269">
        <v>814</v>
      </c>
      <c r="E3269" t="str">
        <f>VLOOKUP(Tabla1[[#This Row],[Grupo de compras]],'Grupo compras'!$A$1:$B$115,2,FALSE)</f>
        <v>PE Explotación TI</v>
      </c>
      <c r="F3269" t="s">
        <v>371</v>
      </c>
      <c r="G3269" t="str">
        <f>LEFT(Tabla1[[#This Row],[Solicitud de pedido]],2)</f>
        <v>14</v>
      </c>
      <c r="H3269" t="s">
        <v>8519</v>
      </c>
      <c r="I3269" t="s">
        <v>107</v>
      </c>
      <c r="J3269" t="s">
        <v>8520</v>
      </c>
      <c r="K3269" t="s">
        <v>8521</v>
      </c>
      <c r="L3269" s="1">
        <v>46042</v>
      </c>
      <c r="M3269" t="s">
        <v>556</v>
      </c>
      <c r="N3269" t="s">
        <v>46</v>
      </c>
      <c r="O3269" t="s">
        <v>5</v>
      </c>
      <c r="P3269" t="s">
        <v>820</v>
      </c>
      <c r="Q3269" t="s">
        <v>821</v>
      </c>
      <c r="R3269" s="2">
        <v>1200</v>
      </c>
      <c r="S3269" s="37">
        <f>Tabla1[[#This Row],[Valor total]]/'T.C.'!$B$2</f>
        <v>347.82608695652175</v>
      </c>
      <c r="T3269" t="s">
        <v>2</v>
      </c>
      <c r="U3269" t="s">
        <v>3</v>
      </c>
    </row>
    <row r="3270" spans="1:21" x14ac:dyDescent="0.25">
      <c r="A3270" t="s">
        <v>3346</v>
      </c>
      <c r="B3270" t="str">
        <f>LEFT(Tabla1[[#This Row],[Organización compras]],2)</f>
        <v>PE</v>
      </c>
      <c r="C3270" t="s">
        <v>681</v>
      </c>
      <c r="D3270">
        <v>814</v>
      </c>
      <c r="E3270" t="str">
        <f>VLOOKUP(Tabla1[[#This Row],[Grupo de compras]],'Grupo compras'!$A$1:$B$115,2,FALSE)</f>
        <v>PE Explotación TI</v>
      </c>
      <c r="F3270" t="s">
        <v>371</v>
      </c>
      <c r="G3270" t="str">
        <f>LEFT(Tabla1[[#This Row],[Solicitud de pedido]],2)</f>
        <v>14</v>
      </c>
      <c r="H3270" t="s">
        <v>8519</v>
      </c>
      <c r="I3270" t="s">
        <v>1502</v>
      </c>
      <c r="J3270" t="s">
        <v>8520</v>
      </c>
      <c r="K3270" t="s">
        <v>8521</v>
      </c>
      <c r="L3270" s="1">
        <v>46042</v>
      </c>
      <c r="M3270" t="s">
        <v>556</v>
      </c>
      <c r="N3270" t="s">
        <v>46</v>
      </c>
      <c r="O3270" t="s">
        <v>5</v>
      </c>
      <c r="P3270" t="s">
        <v>820</v>
      </c>
      <c r="Q3270" t="s">
        <v>821</v>
      </c>
      <c r="R3270" s="2">
        <v>1200</v>
      </c>
      <c r="S3270" s="37">
        <f>Tabla1[[#This Row],[Valor total]]/'T.C.'!$B$2</f>
        <v>347.82608695652175</v>
      </c>
      <c r="T3270" t="s">
        <v>2</v>
      </c>
      <c r="U3270" t="s">
        <v>3</v>
      </c>
    </row>
    <row r="3271" spans="1:21" x14ac:dyDescent="0.25">
      <c r="A3271" t="s">
        <v>1498</v>
      </c>
      <c r="B3271" t="str">
        <f>LEFT(Tabla1[[#This Row],[Organización compras]],2)</f>
        <v>PE</v>
      </c>
      <c r="C3271" t="s">
        <v>340</v>
      </c>
      <c r="D3271">
        <v>803</v>
      </c>
      <c r="E3271" t="str">
        <f>VLOOKUP(Tabla1[[#This Row],[Grupo de compras]],'Grupo compras'!$A$1:$B$115,2,FALSE)</f>
        <v>PE Ops Out/Strips</v>
      </c>
      <c r="F3271" t="s">
        <v>926</v>
      </c>
      <c r="H3271" t="s">
        <v>12129</v>
      </c>
      <c r="I3271" t="s">
        <v>88</v>
      </c>
      <c r="J3271" t="s">
        <v>12130</v>
      </c>
      <c r="K3271" t="s">
        <v>12131</v>
      </c>
      <c r="L3271" s="1">
        <v>46094</v>
      </c>
      <c r="M3271" t="s">
        <v>930</v>
      </c>
      <c r="N3271" t="s">
        <v>1</v>
      </c>
      <c r="O3271" t="s">
        <v>0</v>
      </c>
      <c r="P3271" t="s">
        <v>4384</v>
      </c>
      <c r="Q3271" t="s">
        <v>4385</v>
      </c>
      <c r="R3271" s="2">
        <v>1200</v>
      </c>
      <c r="S3271" s="37">
        <f>Tabla1[[#This Row],[Valor total]]/'T.C.'!$B$2</f>
        <v>347.82608695652175</v>
      </c>
      <c r="T3271" t="s">
        <v>2</v>
      </c>
      <c r="U3271" t="s">
        <v>3</v>
      </c>
    </row>
    <row r="3272" spans="1:21" x14ac:dyDescent="0.25">
      <c r="A3272" t="s">
        <v>4</v>
      </c>
      <c r="B3272" t="str">
        <f>LEFT(Tabla1[[#This Row],[Organización compras]],2)</f>
        <v>CL</v>
      </c>
      <c r="C3272" t="s">
        <v>339</v>
      </c>
      <c r="D3272">
        <v>602</v>
      </c>
      <c r="E3272" t="str">
        <f>VLOOKUP(Tabla1[[#This Row],[Grupo de compras]],'Grupo compras'!$A$1:$B$115,2,FALSE)</f>
        <v>CL Ops Mall</v>
      </c>
      <c r="F3272" t="s">
        <v>1068</v>
      </c>
      <c r="G3272" t="str">
        <f>LEFT(Tabla1[[#This Row],[Solicitud de pedido]],2)</f>
        <v>12</v>
      </c>
      <c r="H3272" t="s">
        <v>8522</v>
      </c>
      <c r="I3272" t="s">
        <v>88</v>
      </c>
      <c r="J3272" t="s">
        <v>8523</v>
      </c>
      <c r="K3272" t="s">
        <v>8524</v>
      </c>
      <c r="L3272" s="1">
        <v>46056</v>
      </c>
      <c r="M3272" t="s">
        <v>1072</v>
      </c>
      <c r="N3272" t="s">
        <v>1</v>
      </c>
      <c r="O3272" t="s">
        <v>5</v>
      </c>
      <c r="P3272" t="s">
        <v>1787</v>
      </c>
      <c r="Q3272" t="s">
        <v>1788</v>
      </c>
      <c r="R3272" s="2">
        <v>322000</v>
      </c>
      <c r="S3272" s="37">
        <f>Tabla1[[#This Row],[Valor total]]/'T.C.'!$B$3</f>
        <v>347.75846986273262</v>
      </c>
      <c r="T3272" t="s">
        <v>6</v>
      </c>
      <c r="U3272" t="s">
        <v>3</v>
      </c>
    </row>
    <row r="3273" spans="1:21" x14ac:dyDescent="0.25">
      <c r="A3273" t="s">
        <v>12</v>
      </c>
      <c r="B3273" t="str">
        <f>LEFT(Tabla1[[#This Row],[Organización compras]],2)</f>
        <v>PE</v>
      </c>
      <c r="C3273" t="s">
        <v>340</v>
      </c>
      <c r="D3273">
        <v>802</v>
      </c>
      <c r="E3273" t="str">
        <f>VLOOKUP(Tabla1[[#This Row],[Grupo de compras]],'Grupo compras'!$A$1:$B$115,2,FALSE)</f>
        <v>PE Ops Mall</v>
      </c>
      <c r="F3273" t="s">
        <v>360</v>
      </c>
      <c r="G3273" t="str">
        <f>LEFT(Tabla1[[#This Row],[Solicitud de pedido]],2)</f>
        <v>12</v>
      </c>
      <c r="H3273" t="s">
        <v>8525</v>
      </c>
      <c r="I3273" t="s">
        <v>88</v>
      </c>
      <c r="J3273" t="s">
        <v>8526</v>
      </c>
      <c r="K3273" t="s">
        <v>8527</v>
      </c>
      <c r="L3273" s="1">
        <v>46072</v>
      </c>
      <c r="M3273" t="s">
        <v>14</v>
      </c>
      <c r="N3273" t="s">
        <v>1</v>
      </c>
      <c r="O3273" t="s">
        <v>0</v>
      </c>
      <c r="P3273" t="s">
        <v>1011</v>
      </c>
      <c r="Q3273" t="s">
        <v>1012</v>
      </c>
      <c r="R3273" s="2">
        <v>1199.7</v>
      </c>
      <c r="S3273" s="37">
        <f>Tabla1[[#This Row],[Valor total]]/'T.C.'!$B$2</f>
        <v>347.73913043478262</v>
      </c>
      <c r="T3273" t="s">
        <v>2</v>
      </c>
      <c r="U3273" t="s">
        <v>3</v>
      </c>
    </row>
    <row r="3274" spans="1:21" x14ac:dyDescent="0.25">
      <c r="A3274" t="s">
        <v>12</v>
      </c>
      <c r="B3274" t="str">
        <f>LEFT(Tabla1[[#This Row],[Organización compras]],2)</f>
        <v>PE</v>
      </c>
      <c r="C3274" t="s">
        <v>340</v>
      </c>
      <c r="D3274">
        <v>801</v>
      </c>
      <c r="E3274" t="str">
        <f>VLOOKUP(Tabla1[[#This Row],[Grupo de compras]],'Grupo compras'!$A$1:$B$115,2,FALSE)</f>
        <v>PE Center Manager</v>
      </c>
      <c r="F3274" t="s">
        <v>3636</v>
      </c>
      <c r="G3274" t="str">
        <f>LEFT(Tabla1[[#This Row],[Solicitud de pedido]],2)</f>
        <v>12</v>
      </c>
      <c r="H3274" t="s">
        <v>8528</v>
      </c>
      <c r="I3274" t="s">
        <v>88</v>
      </c>
      <c r="J3274" t="s">
        <v>8529</v>
      </c>
      <c r="K3274" t="s">
        <v>8530</v>
      </c>
      <c r="L3274" s="1">
        <v>46061</v>
      </c>
      <c r="M3274" t="s">
        <v>3155</v>
      </c>
      <c r="N3274" t="s">
        <v>1</v>
      </c>
      <c r="O3274" t="s">
        <v>2759</v>
      </c>
      <c r="P3274" t="s">
        <v>3640</v>
      </c>
      <c r="Q3274" t="s">
        <v>3641</v>
      </c>
      <c r="R3274" s="2">
        <v>1198.8</v>
      </c>
      <c r="S3274" s="37">
        <f>Tabla1[[#This Row],[Valor total]]/'T.C.'!$B$2</f>
        <v>347.47826086956519</v>
      </c>
      <c r="T3274" t="s">
        <v>2</v>
      </c>
      <c r="U3274" t="s">
        <v>3</v>
      </c>
    </row>
    <row r="3275" spans="1:21" x14ac:dyDescent="0.25">
      <c r="A3275" t="s">
        <v>16</v>
      </c>
      <c r="B3275" t="str">
        <f>LEFT(Tabla1[[#This Row],[Organización compras]],2)</f>
        <v>PE</v>
      </c>
      <c r="C3275" t="s">
        <v>681</v>
      </c>
      <c r="D3275">
        <v>801</v>
      </c>
      <c r="E3275" t="str">
        <f>VLOOKUP(Tabla1[[#This Row],[Grupo de compras]],'Grupo compras'!$A$1:$B$115,2,FALSE)</f>
        <v>PE Center Manager</v>
      </c>
      <c r="F3275" t="s">
        <v>3636</v>
      </c>
      <c r="G3275" t="str">
        <f>LEFT(Tabla1[[#This Row],[Solicitud de pedido]],2)</f>
        <v>12</v>
      </c>
      <c r="H3275" t="s">
        <v>8531</v>
      </c>
      <c r="I3275" t="s">
        <v>88</v>
      </c>
      <c r="J3275" t="s">
        <v>8532</v>
      </c>
      <c r="K3275" t="s">
        <v>8530</v>
      </c>
      <c r="L3275" s="1">
        <v>46061</v>
      </c>
      <c r="M3275" t="s">
        <v>3155</v>
      </c>
      <c r="N3275" t="s">
        <v>1</v>
      </c>
      <c r="O3275" t="s">
        <v>2759</v>
      </c>
      <c r="P3275" t="s">
        <v>3640</v>
      </c>
      <c r="Q3275" t="s">
        <v>3641</v>
      </c>
      <c r="R3275" s="2">
        <v>1198.8</v>
      </c>
      <c r="S3275" s="37">
        <f>Tabla1[[#This Row],[Valor total]]/'T.C.'!$B$2</f>
        <v>347.47826086956519</v>
      </c>
      <c r="T3275" t="s">
        <v>2</v>
      </c>
      <c r="U3275" t="s">
        <v>3</v>
      </c>
    </row>
    <row r="3276" spans="1:21" x14ac:dyDescent="0.25">
      <c r="A3276" t="s">
        <v>1667</v>
      </c>
      <c r="B3276" t="str">
        <f>LEFT(Tabla1[[#This Row],[Organización compras]],2)</f>
        <v>CO</v>
      </c>
      <c r="C3276" t="s">
        <v>338</v>
      </c>
      <c r="D3276">
        <v>701</v>
      </c>
      <c r="E3276" t="str">
        <f>VLOOKUP(Tabla1[[#This Row],[Grupo de compras]],'Grupo compras'!$A$1:$B$115,2,FALSE)</f>
        <v>CO Center Manager</v>
      </c>
      <c r="F3276" t="s">
        <v>1668</v>
      </c>
      <c r="G3276" t="str">
        <f>LEFT(Tabla1[[#This Row],[Solicitud de pedido]],2)</f>
        <v>12</v>
      </c>
      <c r="H3276" t="s">
        <v>8533</v>
      </c>
      <c r="I3276" t="s">
        <v>88</v>
      </c>
      <c r="J3276" t="s">
        <v>8534</v>
      </c>
      <c r="K3276" t="s">
        <v>8535</v>
      </c>
      <c r="L3276" s="1">
        <v>46087</v>
      </c>
      <c r="M3276" t="s">
        <v>1095</v>
      </c>
      <c r="N3276" t="s">
        <v>1</v>
      </c>
      <c r="O3276" t="s">
        <v>0</v>
      </c>
      <c r="P3276" t="s">
        <v>1672</v>
      </c>
      <c r="Q3276" t="s">
        <v>1673</v>
      </c>
      <c r="R3276" s="2">
        <v>1273983</v>
      </c>
      <c r="S3276" s="37">
        <f>Tabla1[[#This Row],[Valor total]]/'T.C.'!$B$5</f>
        <v>346.37928221859704</v>
      </c>
      <c r="T3276" t="s">
        <v>18</v>
      </c>
      <c r="U3276" t="s">
        <v>3</v>
      </c>
    </row>
    <row r="3277" spans="1:21" x14ac:dyDescent="0.25">
      <c r="A3277" t="s">
        <v>7</v>
      </c>
      <c r="B3277" t="str">
        <f>LEFT(Tabla1[[#This Row],[Organización compras]],2)</f>
        <v>CL</v>
      </c>
      <c r="C3277" t="s">
        <v>339</v>
      </c>
      <c r="D3277">
        <v>602</v>
      </c>
      <c r="E3277" t="str">
        <f>VLOOKUP(Tabla1[[#This Row],[Grupo de compras]],'Grupo compras'!$A$1:$B$115,2,FALSE)</f>
        <v>CL Ops Mall</v>
      </c>
      <c r="F3277" t="s">
        <v>56</v>
      </c>
      <c r="G3277" t="str">
        <f>LEFT(Tabla1[[#This Row],[Solicitud de pedido]],2)</f>
        <v>12</v>
      </c>
      <c r="H3277" t="s">
        <v>8536</v>
      </c>
      <c r="I3277" t="s">
        <v>88</v>
      </c>
      <c r="J3277" t="s">
        <v>8537</v>
      </c>
      <c r="K3277" t="s">
        <v>8538</v>
      </c>
      <c r="L3277" s="1">
        <v>46058</v>
      </c>
      <c r="M3277" t="s">
        <v>57</v>
      </c>
      <c r="N3277" t="s">
        <v>1</v>
      </c>
      <c r="O3277" t="s">
        <v>0</v>
      </c>
      <c r="P3277" t="s">
        <v>1388</v>
      </c>
      <c r="Q3277" t="s">
        <v>1389</v>
      </c>
      <c r="R3277" s="2">
        <v>320000</v>
      </c>
      <c r="S3277" s="37">
        <f>Tabla1[[#This Row],[Valor total]]/'T.C.'!$B$3</f>
        <v>345.59847936669081</v>
      </c>
      <c r="T3277" t="s">
        <v>6</v>
      </c>
      <c r="U3277" t="s">
        <v>3</v>
      </c>
    </row>
    <row r="3278" spans="1:21" x14ac:dyDescent="0.25">
      <c r="A3278" t="s">
        <v>4</v>
      </c>
      <c r="B3278" t="str">
        <f>LEFT(Tabla1[[#This Row],[Organización compras]],2)</f>
        <v>CL</v>
      </c>
      <c r="C3278" t="s">
        <v>339</v>
      </c>
      <c r="D3278">
        <v>604</v>
      </c>
      <c r="E3278" t="str">
        <f>VLOOKUP(Tabla1[[#This Row],[Grupo de compras]],'Grupo compras'!$A$1:$B$115,2,FALSE)</f>
        <v>CL Marketing Mall</v>
      </c>
      <c r="F3278" t="s">
        <v>4929</v>
      </c>
      <c r="G3278" t="str">
        <f>LEFT(Tabla1[[#This Row],[Solicitud de pedido]],2)</f>
        <v>12</v>
      </c>
      <c r="H3278" t="s">
        <v>8539</v>
      </c>
      <c r="I3278" t="s">
        <v>88</v>
      </c>
      <c r="J3278" t="s">
        <v>8540</v>
      </c>
      <c r="K3278" t="s">
        <v>8541</v>
      </c>
      <c r="L3278" s="1">
        <v>46065</v>
      </c>
      <c r="M3278" t="s">
        <v>4929</v>
      </c>
      <c r="N3278" t="s">
        <v>1</v>
      </c>
      <c r="O3278" t="s">
        <v>0</v>
      </c>
      <c r="P3278" t="s">
        <v>4933</v>
      </c>
      <c r="Q3278" t="s">
        <v>4934</v>
      </c>
      <c r="R3278" s="2">
        <v>320000</v>
      </c>
      <c r="S3278" s="37">
        <f>Tabla1[[#This Row],[Valor total]]/'T.C.'!$B$3</f>
        <v>345.59847936669081</v>
      </c>
      <c r="T3278" t="s">
        <v>6</v>
      </c>
      <c r="U3278" t="s">
        <v>3</v>
      </c>
    </row>
    <row r="3279" spans="1:21" x14ac:dyDescent="0.25">
      <c r="A3279" t="s">
        <v>19</v>
      </c>
      <c r="B3279" t="str">
        <f>LEFT(Tabla1[[#This Row],[Organización compras]],2)</f>
        <v>CL</v>
      </c>
      <c r="C3279" t="s">
        <v>339</v>
      </c>
      <c r="D3279">
        <v>602</v>
      </c>
      <c r="E3279" t="str">
        <f>VLOOKUP(Tabla1[[#This Row],[Grupo de compras]],'Grupo compras'!$A$1:$B$115,2,FALSE)</f>
        <v>CL Ops Mall</v>
      </c>
      <c r="F3279" t="s">
        <v>20</v>
      </c>
      <c r="G3279" t="str">
        <f>LEFT(Tabla1[[#This Row],[Solicitud de pedido]],2)</f>
        <v>12</v>
      </c>
      <c r="H3279" t="s">
        <v>8542</v>
      </c>
      <c r="I3279" t="s">
        <v>88</v>
      </c>
      <c r="J3279" t="s">
        <v>8543</v>
      </c>
      <c r="K3279" t="s">
        <v>8544</v>
      </c>
      <c r="L3279" s="1">
        <v>46086</v>
      </c>
      <c r="M3279" t="s">
        <v>21</v>
      </c>
      <c r="N3279" t="s">
        <v>1</v>
      </c>
      <c r="O3279" t="s">
        <v>0</v>
      </c>
      <c r="P3279" t="s">
        <v>807</v>
      </c>
      <c r="Q3279" t="s">
        <v>808</v>
      </c>
      <c r="R3279" s="2">
        <v>319821</v>
      </c>
      <c r="S3279" s="37">
        <f>Tabla1[[#This Row],[Valor total]]/'T.C.'!$B$3</f>
        <v>345.40516021729508</v>
      </c>
      <c r="T3279" t="s">
        <v>6</v>
      </c>
      <c r="U3279" t="s">
        <v>3</v>
      </c>
    </row>
    <row r="3280" spans="1:21" x14ac:dyDescent="0.25">
      <c r="A3280" t="s">
        <v>3346</v>
      </c>
      <c r="B3280" t="str">
        <f>LEFT(Tabla1[[#This Row],[Organización compras]],2)</f>
        <v>PE</v>
      </c>
      <c r="C3280" t="s">
        <v>681</v>
      </c>
      <c r="D3280">
        <v>814</v>
      </c>
      <c r="E3280" t="str">
        <f>VLOOKUP(Tabla1[[#This Row],[Grupo de compras]],'Grupo compras'!$A$1:$B$115,2,FALSE)</f>
        <v>PE Explotación TI</v>
      </c>
      <c r="F3280" t="s">
        <v>371</v>
      </c>
      <c r="G3280" t="str">
        <f>LEFT(Tabla1[[#This Row],[Solicitud de pedido]],2)</f>
        <v>12</v>
      </c>
      <c r="H3280" t="s">
        <v>8545</v>
      </c>
      <c r="I3280" t="s">
        <v>88</v>
      </c>
      <c r="J3280" t="s">
        <v>8546</v>
      </c>
      <c r="K3280" t="s">
        <v>8547</v>
      </c>
      <c r="L3280" s="1">
        <v>46055</v>
      </c>
      <c r="M3280" t="s">
        <v>556</v>
      </c>
      <c r="N3280" t="s">
        <v>1</v>
      </c>
      <c r="O3280" t="s">
        <v>5</v>
      </c>
      <c r="P3280" t="s">
        <v>820</v>
      </c>
      <c r="Q3280" t="s">
        <v>821</v>
      </c>
      <c r="R3280" s="2">
        <v>1190</v>
      </c>
      <c r="S3280" s="37">
        <f>Tabla1[[#This Row],[Valor total]]/'T.C.'!$B$2</f>
        <v>344.92753623188406</v>
      </c>
      <c r="T3280" t="s">
        <v>2</v>
      </c>
      <c r="U3280" t="s">
        <v>3</v>
      </c>
    </row>
    <row r="3281" spans="1:21" x14ac:dyDescent="0.25">
      <c r="A3281" t="s">
        <v>2453</v>
      </c>
      <c r="B3281" t="str">
        <f>LEFT(Tabla1[[#This Row],[Organización compras]],2)</f>
        <v>PE</v>
      </c>
      <c r="C3281" t="s">
        <v>681</v>
      </c>
      <c r="D3281">
        <v>814</v>
      </c>
      <c r="E3281" t="str">
        <f>VLOOKUP(Tabla1[[#This Row],[Grupo de compras]],'Grupo compras'!$A$1:$B$115,2,FALSE)</f>
        <v>PE Explotación TI</v>
      </c>
      <c r="F3281" t="s">
        <v>371</v>
      </c>
      <c r="G3281" t="str">
        <f>LEFT(Tabla1[[#This Row],[Solicitud de pedido]],2)</f>
        <v>12</v>
      </c>
      <c r="H3281" t="s">
        <v>8548</v>
      </c>
      <c r="I3281" t="s">
        <v>88</v>
      </c>
      <c r="J3281" t="s">
        <v>8549</v>
      </c>
      <c r="K3281" t="s">
        <v>8550</v>
      </c>
      <c r="L3281" s="1">
        <v>46055</v>
      </c>
      <c r="M3281" t="s">
        <v>556</v>
      </c>
      <c r="N3281" t="s">
        <v>1</v>
      </c>
      <c r="O3281" t="s">
        <v>5</v>
      </c>
      <c r="P3281" t="s">
        <v>820</v>
      </c>
      <c r="Q3281" t="s">
        <v>821</v>
      </c>
      <c r="R3281" s="2">
        <v>1190</v>
      </c>
      <c r="S3281" s="37">
        <f>Tabla1[[#This Row],[Valor total]]/'T.C.'!$B$2</f>
        <v>344.92753623188406</v>
      </c>
      <c r="T3281" t="s">
        <v>2</v>
      </c>
      <c r="U3281" t="s">
        <v>3</v>
      </c>
    </row>
    <row r="3282" spans="1:21" x14ac:dyDescent="0.25">
      <c r="A3282" t="s">
        <v>696</v>
      </c>
      <c r="B3282" t="str">
        <f>LEFT(Tabla1[[#This Row],[Organización compras]],2)</f>
        <v>PE</v>
      </c>
      <c r="C3282" t="s">
        <v>681</v>
      </c>
      <c r="D3282">
        <v>814</v>
      </c>
      <c r="E3282" t="str">
        <f>VLOOKUP(Tabla1[[#This Row],[Grupo de compras]],'Grupo compras'!$A$1:$B$115,2,FALSE)</f>
        <v>PE Explotación TI</v>
      </c>
      <c r="F3282" t="s">
        <v>371</v>
      </c>
      <c r="G3282" t="str">
        <f>LEFT(Tabla1[[#This Row],[Solicitud de pedido]],2)</f>
        <v>12</v>
      </c>
      <c r="H3282" t="s">
        <v>8551</v>
      </c>
      <c r="I3282" t="s">
        <v>88</v>
      </c>
      <c r="J3282" t="s">
        <v>8552</v>
      </c>
      <c r="K3282" t="s">
        <v>8553</v>
      </c>
      <c r="L3282" s="1">
        <v>46055</v>
      </c>
      <c r="M3282" t="s">
        <v>556</v>
      </c>
      <c r="N3282" t="s">
        <v>1</v>
      </c>
      <c r="O3282" t="s">
        <v>5</v>
      </c>
      <c r="P3282" t="s">
        <v>820</v>
      </c>
      <c r="Q3282" t="s">
        <v>821</v>
      </c>
      <c r="R3282" s="2">
        <v>1190</v>
      </c>
      <c r="S3282" s="37">
        <f>Tabla1[[#This Row],[Valor total]]/'T.C.'!$B$2</f>
        <v>344.92753623188406</v>
      </c>
      <c r="T3282" t="s">
        <v>2</v>
      </c>
      <c r="U3282" t="s">
        <v>3</v>
      </c>
    </row>
    <row r="3283" spans="1:21" x14ac:dyDescent="0.25">
      <c r="A3283" t="s">
        <v>377</v>
      </c>
      <c r="B3283" t="str">
        <f>LEFT(Tabla1[[#This Row],[Organización compras]],2)</f>
        <v>PE</v>
      </c>
      <c r="C3283" t="s">
        <v>340</v>
      </c>
      <c r="D3283">
        <v>802</v>
      </c>
      <c r="E3283" t="str">
        <f>VLOOKUP(Tabla1[[#This Row],[Grupo de compras]],'Grupo compras'!$A$1:$B$115,2,FALSE)</f>
        <v>PE Ops Mall</v>
      </c>
      <c r="F3283" t="s">
        <v>4544</v>
      </c>
      <c r="G3283" t="str">
        <f>LEFT(Tabla1[[#This Row],[Solicitud de pedido]],2)</f>
        <v>12</v>
      </c>
      <c r="H3283" t="s">
        <v>8554</v>
      </c>
      <c r="I3283" t="s">
        <v>88</v>
      </c>
      <c r="J3283" t="s">
        <v>8555</v>
      </c>
      <c r="K3283" t="s">
        <v>8556</v>
      </c>
      <c r="L3283" s="1">
        <v>46065</v>
      </c>
      <c r="M3283" t="s">
        <v>4544</v>
      </c>
      <c r="N3283" t="s">
        <v>1</v>
      </c>
      <c r="O3283" t="s">
        <v>5</v>
      </c>
      <c r="P3283" t="s">
        <v>1011</v>
      </c>
      <c r="Q3283" t="s">
        <v>1012</v>
      </c>
      <c r="R3283" s="2">
        <v>1190</v>
      </c>
      <c r="S3283" s="37">
        <f>Tabla1[[#This Row],[Valor total]]/'T.C.'!$B$2</f>
        <v>344.92753623188406</v>
      </c>
      <c r="T3283" t="s">
        <v>2</v>
      </c>
      <c r="U3283" t="s">
        <v>3</v>
      </c>
    </row>
    <row r="3284" spans="1:21" x14ac:dyDescent="0.25">
      <c r="A3284" t="s">
        <v>1239</v>
      </c>
      <c r="B3284" t="str">
        <f>LEFT(Tabla1[[#This Row],[Organización compras]],2)</f>
        <v>PE</v>
      </c>
      <c r="C3284" t="s">
        <v>340</v>
      </c>
      <c r="D3284">
        <v>802</v>
      </c>
      <c r="E3284" t="str">
        <f>VLOOKUP(Tabla1[[#This Row],[Grupo de compras]],'Grupo compras'!$A$1:$B$115,2,FALSE)</f>
        <v>PE Ops Mall</v>
      </c>
      <c r="F3284" t="s">
        <v>3220</v>
      </c>
      <c r="G3284" t="str">
        <f>LEFT(Tabla1[[#This Row],[Solicitud de pedido]],2)</f>
        <v>12</v>
      </c>
      <c r="H3284" t="s">
        <v>8557</v>
      </c>
      <c r="I3284" t="s">
        <v>88</v>
      </c>
      <c r="J3284" t="s">
        <v>8558</v>
      </c>
      <c r="K3284" t="s">
        <v>8559</v>
      </c>
      <c r="L3284" s="1">
        <v>46057</v>
      </c>
      <c r="M3284" t="s">
        <v>3220</v>
      </c>
      <c r="N3284" t="s">
        <v>1</v>
      </c>
      <c r="O3284" t="s">
        <v>0</v>
      </c>
      <c r="P3284" t="s">
        <v>3224</v>
      </c>
      <c r="Q3284" t="s">
        <v>3225</v>
      </c>
      <c r="R3284" s="2">
        <v>1186.8</v>
      </c>
      <c r="S3284" s="37">
        <f>Tabla1[[#This Row],[Valor total]]/'T.C.'!$B$2</f>
        <v>343.99999999999994</v>
      </c>
      <c r="T3284" t="s">
        <v>2</v>
      </c>
      <c r="U3284" t="s">
        <v>3</v>
      </c>
    </row>
    <row r="3285" spans="1:21" x14ac:dyDescent="0.25">
      <c r="A3285" t="s">
        <v>763</v>
      </c>
      <c r="B3285" t="str">
        <f>LEFT(Tabla1[[#This Row],[Organización compras]],2)</f>
        <v>CL</v>
      </c>
      <c r="C3285" t="s">
        <v>339</v>
      </c>
      <c r="D3285">
        <v>622</v>
      </c>
      <c r="E3285" t="str">
        <f>VLOOKUP(Tabla1[[#This Row],[Grupo de compras]],'Grupo compras'!$A$1:$B$115,2,FALSE)</f>
        <v>CL Arq Mall</v>
      </c>
      <c r="F3285" t="s">
        <v>362</v>
      </c>
      <c r="G3285" t="str">
        <f>LEFT(Tabla1[[#This Row],[Solicitud de pedido]],2)</f>
        <v>12</v>
      </c>
      <c r="H3285" t="s">
        <v>8560</v>
      </c>
      <c r="I3285" t="s">
        <v>88</v>
      </c>
      <c r="J3285" t="s">
        <v>8561</v>
      </c>
      <c r="K3285" t="s">
        <v>8562</v>
      </c>
      <c r="L3285" s="1">
        <v>46037</v>
      </c>
      <c r="M3285" t="s">
        <v>15</v>
      </c>
      <c r="N3285" t="s">
        <v>1</v>
      </c>
      <c r="O3285" t="s">
        <v>0</v>
      </c>
      <c r="P3285" t="s">
        <v>5664</v>
      </c>
      <c r="Q3285" t="s">
        <v>5665</v>
      </c>
      <c r="R3285" s="2">
        <v>8.2420000000000009</v>
      </c>
      <c r="S3285" s="37">
        <f>Tabla1[[#This Row],[Valor total]]/'T.C.'!$B$4</f>
        <v>343.41666666666669</v>
      </c>
      <c r="T3285" t="s">
        <v>11</v>
      </c>
      <c r="U3285" t="s">
        <v>3</v>
      </c>
    </row>
    <row r="3286" spans="1:21" x14ac:dyDescent="0.25">
      <c r="A3286" t="s">
        <v>763</v>
      </c>
      <c r="B3286" t="str">
        <f>LEFT(Tabla1[[#This Row],[Organización compras]],2)</f>
        <v>CL</v>
      </c>
      <c r="C3286" t="s">
        <v>339</v>
      </c>
      <c r="D3286">
        <v>622</v>
      </c>
      <c r="E3286" t="str">
        <f>VLOOKUP(Tabla1[[#This Row],[Grupo de compras]],'Grupo compras'!$A$1:$B$115,2,FALSE)</f>
        <v>CL Arq Mall</v>
      </c>
      <c r="F3286" t="s">
        <v>362</v>
      </c>
      <c r="G3286" t="str">
        <f>LEFT(Tabla1[[#This Row],[Solicitud de pedido]],2)</f>
        <v>12</v>
      </c>
      <c r="H3286" t="s">
        <v>8560</v>
      </c>
      <c r="I3286" t="s">
        <v>89</v>
      </c>
      <c r="J3286" t="s">
        <v>8561</v>
      </c>
      <c r="K3286" t="s">
        <v>8563</v>
      </c>
      <c r="L3286" s="1">
        <v>46037</v>
      </c>
      <c r="M3286" t="s">
        <v>15</v>
      </c>
      <c r="N3286" t="s">
        <v>1</v>
      </c>
      <c r="O3286" t="s">
        <v>0</v>
      </c>
      <c r="P3286" t="s">
        <v>5664</v>
      </c>
      <c r="Q3286" t="s">
        <v>5665</v>
      </c>
      <c r="R3286" s="2">
        <v>8.2420000000000009</v>
      </c>
      <c r="S3286" s="37">
        <f>Tabla1[[#This Row],[Valor total]]/'T.C.'!$B$4</f>
        <v>343.41666666666669</v>
      </c>
      <c r="T3286" t="s">
        <v>11</v>
      </c>
      <c r="U3286" t="s">
        <v>3</v>
      </c>
    </row>
    <row r="3287" spans="1:21" x14ac:dyDescent="0.25">
      <c r="A3287" t="s">
        <v>763</v>
      </c>
      <c r="B3287" t="str">
        <f>LEFT(Tabla1[[#This Row],[Organización compras]],2)</f>
        <v>CL</v>
      </c>
      <c r="C3287" t="s">
        <v>339</v>
      </c>
      <c r="D3287">
        <v>622</v>
      </c>
      <c r="E3287" t="str">
        <f>VLOOKUP(Tabla1[[#This Row],[Grupo de compras]],'Grupo compras'!$A$1:$B$115,2,FALSE)</f>
        <v>CL Arq Mall</v>
      </c>
      <c r="F3287" t="s">
        <v>362</v>
      </c>
      <c r="G3287" t="str">
        <f>LEFT(Tabla1[[#This Row],[Solicitud de pedido]],2)</f>
        <v>12</v>
      </c>
      <c r="H3287" t="s">
        <v>8560</v>
      </c>
      <c r="I3287" t="s">
        <v>99</v>
      </c>
      <c r="J3287" t="s">
        <v>8561</v>
      </c>
      <c r="K3287" t="s">
        <v>8564</v>
      </c>
      <c r="L3287" s="1">
        <v>46037</v>
      </c>
      <c r="M3287" t="s">
        <v>15</v>
      </c>
      <c r="N3287" t="s">
        <v>1</v>
      </c>
      <c r="O3287" t="s">
        <v>0</v>
      </c>
      <c r="P3287" t="s">
        <v>5664</v>
      </c>
      <c r="Q3287" t="s">
        <v>5665</v>
      </c>
      <c r="R3287" s="2">
        <v>8.2420000000000009</v>
      </c>
      <c r="S3287" s="37">
        <f>Tabla1[[#This Row],[Valor total]]/'T.C.'!$B$4</f>
        <v>343.41666666666669</v>
      </c>
      <c r="T3287" t="s">
        <v>11</v>
      </c>
      <c r="U3287" t="s">
        <v>3</v>
      </c>
    </row>
    <row r="3288" spans="1:21" x14ac:dyDescent="0.25">
      <c r="A3288" t="s">
        <v>763</v>
      </c>
      <c r="B3288" t="str">
        <f>LEFT(Tabla1[[#This Row],[Organización compras]],2)</f>
        <v>CL</v>
      </c>
      <c r="C3288" t="s">
        <v>339</v>
      </c>
      <c r="D3288">
        <v>622</v>
      </c>
      <c r="E3288" t="str">
        <f>VLOOKUP(Tabla1[[#This Row],[Grupo de compras]],'Grupo compras'!$A$1:$B$115,2,FALSE)</f>
        <v>CL Arq Mall</v>
      </c>
      <c r="F3288" t="s">
        <v>362</v>
      </c>
      <c r="G3288" t="str">
        <f>LEFT(Tabla1[[#This Row],[Solicitud de pedido]],2)</f>
        <v>12</v>
      </c>
      <c r="H3288" t="s">
        <v>8560</v>
      </c>
      <c r="I3288" t="s">
        <v>100</v>
      </c>
      <c r="J3288" t="s">
        <v>8561</v>
      </c>
      <c r="K3288" t="s">
        <v>8565</v>
      </c>
      <c r="L3288" s="1">
        <v>46037</v>
      </c>
      <c r="M3288" t="s">
        <v>15</v>
      </c>
      <c r="N3288" t="s">
        <v>1</v>
      </c>
      <c r="O3288" t="s">
        <v>0</v>
      </c>
      <c r="P3288" t="s">
        <v>5664</v>
      </c>
      <c r="Q3288" t="s">
        <v>5665</v>
      </c>
      <c r="R3288" s="2">
        <v>8.2420000000000009</v>
      </c>
      <c r="S3288" s="37">
        <f>Tabla1[[#This Row],[Valor total]]/'T.C.'!$B$4</f>
        <v>343.41666666666669</v>
      </c>
      <c r="T3288" t="s">
        <v>11</v>
      </c>
      <c r="U3288" t="s">
        <v>3</v>
      </c>
    </row>
    <row r="3289" spans="1:21" x14ac:dyDescent="0.25">
      <c r="A3289" t="s">
        <v>763</v>
      </c>
      <c r="B3289" t="str">
        <f>LEFT(Tabla1[[#This Row],[Organización compras]],2)</f>
        <v>CL</v>
      </c>
      <c r="C3289" t="s">
        <v>339</v>
      </c>
      <c r="D3289">
        <v>622</v>
      </c>
      <c r="E3289" t="str">
        <f>VLOOKUP(Tabla1[[#This Row],[Grupo de compras]],'Grupo compras'!$A$1:$B$115,2,FALSE)</f>
        <v>CL Arq Mall</v>
      </c>
      <c r="F3289" t="s">
        <v>362</v>
      </c>
      <c r="G3289" t="str">
        <f>LEFT(Tabla1[[#This Row],[Solicitud de pedido]],2)</f>
        <v>12</v>
      </c>
      <c r="H3289" t="s">
        <v>8560</v>
      </c>
      <c r="I3289" t="s">
        <v>101</v>
      </c>
      <c r="J3289" t="s">
        <v>8561</v>
      </c>
      <c r="K3289" t="s">
        <v>8566</v>
      </c>
      <c r="L3289" s="1">
        <v>46037</v>
      </c>
      <c r="M3289" t="s">
        <v>15</v>
      </c>
      <c r="N3289" t="s">
        <v>1</v>
      </c>
      <c r="O3289" t="s">
        <v>0</v>
      </c>
      <c r="P3289" t="s">
        <v>5664</v>
      </c>
      <c r="Q3289" t="s">
        <v>5665</v>
      </c>
      <c r="R3289" s="2">
        <v>8.2420000000000009</v>
      </c>
      <c r="S3289" s="37">
        <f>Tabla1[[#This Row],[Valor total]]/'T.C.'!$B$4</f>
        <v>343.41666666666669</v>
      </c>
      <c r="T3289" t="s">
        <v>11</v>
      </c>
      <c r="U3289" t="s">
        <v>3</v>
      </c>
    </row>
    <row r="3290" spans="1:21" x14ac:dyDescent="0.25">
      <c r="A3290" t="s">
        <v>763</v>
      </c>
      <c r="B3290" t="str">
        <f>LEFT(Tabla1[[#This Row],[Organización compras]],2)</f>
        <v>CL</v>
      </c>
      <c r="C3290" t="s">
        <v>339</v>
      </c>
      <c r="D3290">
        <v>622</v>
      </c>
      <c r="E3290" t="str">
        <f>VLOOKUP(Tabla1[[#This Row],[Grupo de compras]],'Grupo compras'!$A$1:$B$115,2,FALSE)</f>
        <v>CL Arq Mall</v>
      </c>
      <c r="F3290" t="s">
        <v>362</v>
      </c>
      <c r="G3290" t="str">
        <f>LEFT(Tabla1[[#This Row],[Solicitud de pedido]],2)</f>
        <v>12</v>
      </c>
      <c r="H3290" t="s">
        <v>8560</v>
      </c>
      <c r="I3290" t="s">
        <v>102</v>
      </c>
      <c r="J3290" t="s">
        <v>8561</v>
      </c>
      <c r="K3290" t="s">
        <v>8567</v>
      </c>
      <c r="L3290" s="1">
        <v>46037</v>
      </c>
      <c r="M3290" t="s">
        <v>15</v>
      </c>
      <c r="N3290" t="s">
        <v>1</v>
      </c>
      <c r="O3290" t="s">
        <v>0</v>
      </c>
      <c r="P3290" t="s">
        <v>5664</v>
      </c>
      <c r="Q3290" t="s">
        <v>5665</v>
      </c>
      <c r="R3290" s="2">
        <v>8.2420000000000009</v>
      </c>
      <c r="S3290" s="37">
        <f>Tabla1[[#This Row],[Valor total]]/'T.C.'!$B$4</f>
        <v>343.41666666666669</v>
      </c>
      <c r="T3290" t="s">
        <v>11</v>
      </c>
      <c r="U3290" t="s">
        <v>3</v>
      </c>
    </row>
    <row r="3291" spans="1:21" x14ac:dyDescent="0.25">
      <c r="A3291" t="s">
        <v>763</v>
      </c>
      <c r="B3291" t="str">
        <f>LEFT(Tabla1[[#This Row],[Organización compras]],2)</f>
        <v>CL</v>
      </c>
      <c r="C3291" t="s">
        <v>339</v>
      </c>
      <c r="D3291">
        <v>622</v>
      </c>
      <c r="E3291" t="str">
        <f>VLOOKUP(Tabla1[[#This Row],[Grupo de compras]],'Grupo compras'!$A$1:$B$115,2,FALSE)</f>
        <v>CL Arq Mall</v>
      </c>
      <c r="F3291" t="s">
        <v>362</v>
      </c>
      <c r="G3291" t="str">
        <f>LEFT(Tabla1[[#This Row],[Solicitud de pedido]],2)</f>
        <v>12</v>
      </c>
      <c r="H3291" t="s">
        <v>8560</v>
      </c>
      <c r="I3291" t="s">
        <v>103</v>
      </c>
      <c r="J3291" t="s">
        <v>8561</v>
      </c>
      <c r="K3291" t="s">
        <v>8568</v>
      </c>
      <c r="L3291" s="1">
        <v>46037</v>
      </c>
      <c r="M3291" t="s">
        <v>15</v>
      </c>
      <c r="N3291" t="s">
        <v>1</v>
      </c>
      <c r="O3291" t="s">
        <v>0</v>
      </c>
      <c r="P3291" t="s">
        <v>5664</v>
      </c>
      <c r="Q3291" t="s">
        <v>5665</v>
      </c>
      <c r="R3291" s="2">
        <v>8.2420000000000009</v>
      </c>
      <c r="S3291" s="37">
        <f>Tabla1[[#This Row],[Valor total]]/'T.C.'!$B$4</f>
        <v>343.41666666666669</v>
      </c>
      <c r="T3291" t="s">
        <v>11</v>
      </c>
      <c r="U3291" t="s">
        <v>3</v>
      </c>
    </row>
    <row r="3292" spans="1:21" x14ac:dyDescent="0.25">
      <c r="A3292" t="s">
        <v>763</v>
      </c>
      <c r="B3292" t="str">
        <f>LEFT(Tabla1[[#This Row],[Organización compras]],2)</f>
        <v>CL</v>
      </c>
      <c r="C3292" t="s">
        <v>339</v>
      </c>
      <c r="D3292">
        <v>622</v>
      </c>
      <c r="E3292" t="str">
        <f>VLOOKUP(Tabla1[[#This Row],[Grupo de compras]],'Grupo compras'!$A$1:$B$115,2,FALSE)</f>
        <v>CL Arq Mall</v>
      </c>
      <c r="F3292" t="s">
        <v>362</v>
      </c>
      <c r="G3292" t="str">
        <f>LEFT(Tabla1[[#This Row],[Solicitud de pedido]],2)</f>
        <v>12</v>
      </c>
      <c r="H3292" t="s">
        <v>8560</v>
      </c>
      <c r="I3292" t="s">
        <v>104</v>
      </c>
      <c r="J3292" t="s">
        <v>8561</v>
      </c>
      <c r="K3292" t="s">
        <v>8569</v>
      </c>
      <c r="L3292" s="1">
        <v>46037</v>
      </c>
      <c r="M3292" t="s">
        <v>15</v>
      </c>
      <c r="N3292" t="s">
        <v>1</v>
      </c>
      <c r="O3292" t="s">
        <v>0</v>
      </c>
      <c r="P3292" t="s">
        <v>5664</v>
      </c>
      <c r="Q3292" t="s">
        <v>5665</v>
      </c>
      <c r="R3292" s="2">
        <v>8.2420000000000009</v>
      </c>
      <c r="S3292" s="37">
        <f>Tabla1[[#This Row],[Valor total]]/'T.C.'!$B$4</f>
        <v>343.41666666666669</v>
      </c>
      <c r="T3292" t="s">
        <v>11</v>
      </c>
      <c r="U3292" t="s">
        <v>3</v>
      </c>
    </row>
    <row r="3293" spans="1:21" x14ac:dyDescent="0.25">
      <c r="A3293" t="s">
        <v>763</v>
      </c>
      <c r="B3293" t="str">
        <f>LEFT(Tabla1[[#This Row],[Organización compras]],2)</f>
        <v>CL</v>
      </c>
      <c r="C3293" t="s">
        <v>339</v>
      </c>
      <c r="D3293">
        <v>622</v>
      </c>
      <c r="E3293" t="str">
        <f>VLOOKUP(Tabla1[[#This Row],[Grupo de compras]],'Grupo compras'!$A$1:$B$115,2,FALSE)</f>
        <v>CL Arq Mall</v>
      </c>
      <c r="F3293" t="s">
        <v>362</v>
      </c>
      <c r="G3293" t="str">
        <f>LEFT(Tabla1[[#This Row],[Solicitud de pedido]],2)</f>
        <v>12</v>
      </c>
      <c r="H3293" t="s">
        <v>8560</v>
      </c>
      <c r="I3293" t="s">
        <v>105</v>
      </c>
      <c r="J3293" t="s">
        <v>8561</v>
      </c>
      <c r="K3293" t="s">
        <v>8570</v>
      </c>
      <c r="L3293" s="1">
        <v>46037</v>
      </c>
      <c r="M3293" t="s">
        <v>15</v>
      </c>
      <c r="N3293" t="s">
        <v>1</v>
      </c>
      <c r="O3293" t="s">
        <v>0</v>
      </c>
      <c r="P3293" t="s">
        <v>5664</v>
      </c>
      <c r="Q3293" t="s">
        <v>5665</v>
      </c>
      <c r="R3293" s="2">
        <v>8.2420000000000009</v>
      </c>
      <c r="S3293" s="37">
        <f>Tabla1[[#This Row],[Valor total]]/'T.C.'!$B$4</f>
        <v>343.41666666666669</v>
      </c>
      <c r="T3293" t="s">
        <v>11</v>
      </c>
      <c r="U3293" t="s">
        <v>3</v>
      </c>
    </row>
    <row r="3294" spans="1:21" x14ac:dyDescent="0.25">
      <c r="A3294" t="s">
        <v>763</v>
      </c>
      <c r="B3294" t="str">
        <f>LEFT(Tabla1[[#This Row],[Organización compras]],2)</f>
        <v>CL</v>
      </c>
      <c r="C3294" t="s">
        <v>339</v>
      </c>
      <c r="D3294">
        <v>622</v>
      </c>
      <c r="E3294" t="str">
        <f>VLOOKUP(Tabla1[[#This Row],[Grupo de compras]],'Grupo compras'!$A$1:$B$115,2,FALSE)</f>
        <v>CL Arq Mall</v>
      </c>
      <c r="F3294" t="s">
        <v>362</v>
      </c>
      <c r="G3294" t="str">
        <f>LEFT(Tabla1[[#This Row],[Solicitud de pedido]],2)</f>
        <v>12</v>
      </c>
      <c r="H3294" t="s">
        <v>8560</v>
      </c>
      <c r="I3294" t="s">
        <v>106</v>
      </c>
      <c r="J3294" t="s">
        <v>8561</v>
      </c>
      <c r="K3294" t="s">
        <v>8571</v>
      </c>
      <c r="L3294" s="1">
        <v>46037</v>
      </c>
      <c r="M3294" t="s">
        <v>15</v>
      </c>
      <c r="N3294" t="s">
        <v>1</v>
      </c>
      <c r="O3294" t="s">
        <v>0</v>
      </c>
      <c r="P3294" t="s">
        <v>5664</v>
      </c>
      <c r="Q3294" t="s">
        <v>5665</v>
      </c>
      <c r="R3294" s="2">
        <v>8.2420000000000009</v>
      </c>
      <c r="S3294" s="37">
        <f>Tabla1[[#This Row],[Valor total]]/'T.C.'!$B$4</f>
        <v>343.41666666666669</v>
      </c>
      <c r="T3294" t="s">
        <v>11</v>
      </c>
      <c r="U3294" t="s">
        <v>3</v>
      </c>
    </row>
    <row r="3295" spans="1:21" x14ac:dyDescent="0.25">
      <c r="A3295" t="s">
        <v>763</v>
      </c>
      <c r="B3295" t="str">
        <f>LEFT(Tabla1[[#This Row],[Organización compras]],2)</f>
        <v>CL</v>
      </c>
      <c r="C3295" t="s">
        <v>339</v>
      </c>
      <c r="D3295">
        <v>622</v>
      </c>
      <c r="E3295" t="str">
        <f>VLOOKUP(Tabla1[[#This Row],[Grupo de compras]],'Grupo compras'!$A$1:$B$115,2,FALSE)</f>
        <v>CL Arq Mall</v>
      </c>
      <c r="F3295" t="s">
        <v>362</v>
      </c>
      <c r="G3295" t="str">
        <f>LEFT(Tabla1[[#This Row],[Solicitud de pedido]],2)</f>
        <v>12</v>
      </c>
      <c r="H3295" t="s">
        <v>8560</v>
      </c>
      <c r="I3295" t="s">
        <v>107</v>
      </c>
      <c r="J3295" t="s">
        <v>8561</v>
      </c>
      <c r="K3295" t="s">
        <v>8572</v>
      </c>
      <c r="L3295" s="1">
        <v>46037</v>
      </c>
      <c r="M3295" t="s">
        <v>15</v>
      </c>
      <c r="N3295" t="s">
        <v>1</v>
      </c>
      <c r="O3295" t="s">
        <v>0</v>
      </c>
      <c r="P3295" t="s">
        <v>5664</v>
      </c>
      <c r="Q3295" t="s">
        <v>5665</v>
      </c>
      <c r="R3295" s="2">
        <v>8.2420000000000009</v>
      </c>
      <c r="S3295" s="37">
        <f>Tabla1[[#This Row],[Valor total]]/'T.C.'!$B$4</f>
        <v>343.41666666666669</v>
      </c>
      <c r="T3295" t="s">
        <v>11</v>
      </c>
      <c r="U3295" t="s">
        <v>3</v>
      </c>
    </row>
    <row r="3296" spans="1:21" x14ac:dyDescent="0.25">
      <c r="A3296" t="s">
        <v>763</v>
      </c>
      <c r="B3296" t="str">
        <f>LEFT(Tabla1[[#This Row],[Organización compras]],2)</f>
        <v>CL</v>
      </c>
      <c r="C3296" t="s">
        <v>339</v>
      </c>
      <c r="D3296">
        <v>622</v>
      </c>
      <c r="E3296" t="str">
        <f>VLOOKUP(Tabla1[[#This Row],[Grupo de compras]],'Grupo compras'!$A$1:$B$115,2,FALSE)</f>
        <v>CL Arq Mall</v>
      </c>
      <c r="F3296" t="s">
        <v>362</v>
      </c>
      <c r="G3296" t="str">
        <f>LEFT(Tabla1[[#This Row],[Solicitud de pedido]],2)</f>
        <v>12</v>
      </c>
      <c r="H3296" t="s">
        <v>8560</v>
      </c>
      <c r="I3296" t="s">
        <v>1502</v>
      </c>
      <c r="J3296" t="s">
        <v>8561</v>
      </c>
      <c r="K3296" t="s">
        <v>8573</v>
      </c>
      <c r="L3296" s="1">
        <v>46037</v>
      </c>
      <c r="M3296" t="s">
        <v>15</v>
      </c>
      <c r="N3296" t="s">
        <v>1</v>
      </c>
      <c r="O3296" t="s">
        <v>0</v>
      </c>
      <c r="P3296" t="s">
        <v>5664</v>
      </c>
      <c r="Q3296" t="s">
        <v>5665</v>
      </c>
      <c r="R3296" s="2">
        <v>8.2420000000000009</v>
      </c>
      <c r="S3296" s="37">
        <f>Tabla1[[#This Row],[Valor total]]/'T.C.'!$B$4</f>
        <v>343.41666666666669</v>
      </c>
      <c r="T3296" t="s">
        <v>11</v>
      </c>
      <c r="U3296" t="s">
        <v>3</v>
      </c>
    </row>
    <row r="3297" spans="1:21" x14ac:dyDescent="0.25">
      <c r="A3297" t="s">
        <v>12</v>
      </c>
      <c r="B3297" t="str">
        <f>LEFT(Tabla1[[#This Row],[Organización compras]],2)</f>
        <v>PE</v>
      </c>
      <c r="C3297" t="s">
        <v>340</v>
      </c>
      <c r="D3297">
        <v>802</v>
      </c>
      <c r="E3297" t="str">
        <f>VLOOKUP(Tabla1[[#This Row],[Grupo de compras]],'Grupo compras'!$A$1:$B$115,2,FALSE)</f>
        <v>PE Ops Mall</v>
      </c>
      <c r="F3297" t="s">
        <v>360</v>
      </c>
      <c r="G3297" t="str">
        <f>LEFT(Tabla1[[#This Row],[Solicitud de pedido]],2)</f>
        <v>12</v>
      </c>
      <c r="H3297" t="s">
        <v>8574</v>
      </c>
      <c r="I3297" t="s">
        <v>88</v>
      </c>
      <c r="J3297" t="s">
        <v>8575</v>
      </c>
      <c r="K3297" t="s">
        <v>8576</v>
      </c>
      <c r="L3297" s="1">
        <v>46037</v>
      </c>
      <c r="M3297" t="s">
        <v>14</v>
      </c>
      <c r="N3297" t="s">
        <v>1</v>
      </c>
      <c r="O3297" t="s">
        <v>0</v>
      </c>
      <c r="P3297" t="s">
        <v>1011</v>
      </c>
      <c r="Q3297" t="s">
        <v>1012</v>
      </c>
      <c r="R3297" s="2">
        <v>1184.6199999999999</v>
      </c>
      <c r="S3297" s="37">
        <f>Tabla1[[#This Row],[Valor total]]/'T.C.'!$B$2</f>
        <v>343.36811594202896</v>
      </c>
      <c r="T3297" t="s">
        <v>2</v>
      </c>
      <c r="U3297" t="s">
        <v>3</v>
      </c>
    </row>
    <row r="3298" spans="1:21" x14ac:dyDescent="0.25">
      <c r="A3298" t="s">
        <v>38</v>
      </c>
      <c r="B3298" t="str">
        <f>LEFT(Tabla1[[#This Row],[Organización compras]],2)</f>
        <v>CL</v>
      </c>
      <c r="C3298" t="s">
        <v>339</v>
      </c>
      <c r="D3298">
        <v>603</v>
      </c>
      <c r="E3298" t="str">
        <f>VLOOKUP(Tabla1[[#This Row],[Grupo de compras]],'Grupo compras'!$A$1:$B$115,2,FALSE)</f>
        <v>CL Ops Out/Strip</v>
      </c>
      <c r="F3298" t="s">
        <v>39</v>
      </c>
      <c r="G3298" t="str">
        <f>LEFT(Tabla1[[#This Row],[Solicitud de pedido]],2)</f>
        <v>12</v>
      </c>
      <c r="H3298" t="s">
        <v>8577</v>
      </c>
      <c r="I3298" t="s">
        <v>88</v>
      </c>
      <c r="J3298" t="s">
        <v>8578</v>
      </c>
      <c r="K3298" t="s">
        <v>8579</v>
      </c>
      <c r="L3298" s="1">
        <v>46076</v>
      </c>
      <c r="M3298" t="s">
        <v>40</v>
      </c>
      <c r="N3298" t="s">
        <v>1</v>
      </c>
      <c r="O3298" t="s">
        <v>0</v>
      </c>
      <c r="P3298" t="s">
        <v>41</v>
      </c>
      <c r="Q3298" t="s">
        <v>42</v>
      </c>
      <c r="R3298" s="2">
        <v>317766</v>
      </c>
      <c r="S3298" s="37">
        <f>Tabla1[[#This Row],[Valor total]]/'T.C.'!$B$3</f>
        <v>343.1857699826121</v>
      </c>
      <c r="T3298" t="s">
        <v>6</v>
      </c>
      <c r="U3298" t="s">
        <v>3</v>
      </c>
    </row>
    <row r="3299" spans="1:21" x14ac:dyDescent="0.25">
      <c r="A3299" t="s">
        <v>17</v>
      </c>
      <c r="B3299" t="str">
        <f>LEFT(Tabla1[[#This Row],[Organización compras]],2)</f>
        <v>CO</v>
      </c>
      <c r="C3299" t="s">
        <v>338</v>
      </c>
      <c r="D3299">
        <v>710</v>
      </c>
      <c r="E3299" t="str">
        <f>VLOOKUP(Tabla1[[#This Row],[Grupo de compras]],'Grupo compras'!$A$1:$B$115,2,FALSE)</f>
        <v>CO Sgcia Personas</v>
      </c>
      <c r="F3299" t="s">
        <v>77</v>
      </c>
      <c r="G3299" t="str">
        <f>LEFT(Tabla1[[#This Row],[Solicitud de pedido]],2)</f>
        <v>12</v>
      </c>
      <c r="H3299" t="s">
        <v>8580</v>
      </c>
      <c r="I3299" t="s">
        <v>88</v>
      </c>
      <c r="J3299" t="s">
        <v>8581</v>
      </c>
      <c r="K3299" t="s">
        <v>8582</v>
      </c>
      <c r="L3299" s="1">
        <v>46076</v>
      </c>
      <c r="M3299" t="s">
        <v>77</v>
      </c>
      <c r="N3299" t="s">
        <v>1</v>
      </c>
      <c r="O3299" t="s">
        <v>0</v>
      </c>
      <c r="P3299" t="s">
        <v>33</v>
      </c>
      <c r="Q3299" t="s">
        <v>34</v>
      </c>
      <c r="R3299" s="2">
        <v>1260140</v>
      </c>
      <c r="S3299" s="37">
        <f>Tabla1[[#This Row],[Valor total]]/'T.C.'!$B$5</f>
        <v>342.61555193039698</v>
      </c>
      <c r="T3299" t="s">
        <v>18</v>
      </c>
      <c r="U3299" t="s">
        <v>3</v>
      </c>
    </row>
    <row r="3300" spans="1:21" x14ac:dyDescent="0.25">
      <c r="A3300" t="s">
        <v>1498</v>
      </c>
      <c r="B3300" t="str">
        <f>LEFT(Tabla1[[#This Row],[Organización compras]],2)</f>
        <v>PE</v>
      </c>
      <c r="C3300" t="s">
        <v>340</v>
      </c>
      <c r="D3300">
        <v>803</v>
      </c>
      <c r="E3300" t="str">
        <f>VLOOKUP(Tabla1[[#This Row],[Grupo de compras]],'Grupo compras'!$A$1:$B$115,2,FALSE)</f>
        <v>PE Ops Out/Strips</v>
      </c>
      <c r="F3300" t="s">
        <v>926</v>
      </c>
      <c r="G3300" t="str">
        <f>LEFT(Tabla1[[#This Row],[Solicitud de pedido]],2)</f>
        <v>12</v>
      </c>
      <c r="H3300" t="s">
        <v>8583</v>
      </c>
      <c r="I3300" t="s">
        <v>88</v>
      </c>
      <c r="J3300" t="s">
        <v>8584</v>
      </c>
      <c r="K3300" t="s">
        <v>8585</v>
      </c>
      <c r="L3300" s="1">
        <v>46043</v>
      </c>
      <c r="M3300" t="s">
        <v>930</v>
      </c>
      <c r="N3300" t="s">
        <v>1</v>
      </c>
      <c r="O3300" t="s">
        <v>0</v>
      </c>
      <c r="P3300" t="s">
        <v>931</v>
      </c>
      <c r="Q3300" t="s">
        <v>932</v>
      </c>
      <c r="R3300" s="2">
        <v>1180</v>
      </c>
      <c r="S3300" s="37">
        <f>Tabla1[[#This Row],[Valor total]]/'T.C.'!$B$2</f>
        <v>342.02898550724638</v>
      </c>
      <c r="T3300" t="s">
        <v>2</v>
      </c>
      <c r="U3300" t="s">
        <v>3</v>
      </c>
    </row>
    <row r="3301" spans="1:21" x14ac:dyDescent="0.25">
      <c r="A3301" t="s">
        <v>1239</v>
      </c>
      <c r="B3301" t="str">
        <f>LEFT(Tabla1[[#This Row],[Organización compras]],2)</f>
        <v>PE</v>
      </c>
      <c r="C3301" t="s">
        <v>340</v>
      </c>
      <c r="D3301">
        <v>802</v>
      </c>
      <c r="E3301" t="str">
        <f>VLOOKUP(Tabla1[[#This Row],[Grupo de compras]],'Grupo compras'!$A$1:$B$115,2,FALSE)</f>
        <v>PE Ops Mall</v>
      </c>
      <c r="F3301" t="s">
        <v>3220</v>
      </c>
      <c r="G3301" t="str">
        <f>LEFT(Tabla1[[#This Row],[Solicitud de pedido]],2)</f>
        <v>12</v>
      </c>
      <c r="H3301" t="s">
        <v>8586</v>
      </c>
      <c r="I3301" t="s">
        <v>88</v>
      </c>
      <c r="J3301" t="s">
        <v>8587</v>
      </c>
      <c r="K3301" t="s">
        <v>8588</v>
      </c>
      <c r="L3301" s="1">
        <v>46070</v>
      </c>
      <c r="M3301" t="s">
        <v>3220</v>
      </c>
      <c r="N3301" t="s">
        <v>1</v>
      </c>
      <c r="O3301" t="s">
        <v>0</v>
      </c>
      <c r="P3301" t="s">
        <v>8589</v>
      </c>
      <c r="Q3301" t="s">
        <v>8590</v>
      </c>
      <c r="R3301" s="2">
        <v>1179</v>
      </c>
      <c r="S3301" s="37">
        <f>Tabla1[[#This Row],[Valor total]]/'T.C.'!$B$2</f>
        <v>341.73913043478257</v>
      </c>
      <c r="T3301" t="s">
        <v>2</v>
      </c>
      <c r="U3301" t="s">
        <v>3</v>
      </c>
    </row>
    <row r="3302" spans="1:21" x14ac:dyDescent="0.25">
      <c r="A3302" t="s">
        <v>7</v>
      </c>
      <c r="B3302" t="str">
        <f>LEFT(Tabla1[[#This Row],[Organización compras]],2)</f>
        <v>CL</v>
      </c>
      <c r="C3302" t="s">
        <v>339</v>
      </c>
      <c r="D3302">
        <v>602</v>
      </c>
      <c r="E3302" t="str">
        <f>VLOOKUP(Tabla1[[#This Row],[Grupo de compras]],'Grupo compras'!$A$1:$B$115,2,FALSE)</f>
        <v>CL Ops Mall</v>
      </c>
      <c r="F3302" t="s">
        <v>78</v>
      </c>
      <c r="G3302" t="str">
        <f>LEFT(Tabla1[[#This Row],[Solicitud de pedido]],2)</f>
        <v>12</v>
      </c>
      <c r="H3302" t="s">
        <v>8591</v>
      </c>
      <c r="I3302" t="s">
        <v>88</v>
      </c>
      <c r="J3302" t="s">
        <v>8592</v>
      </c>
      <c r="K3302" t="s">
        <v>8593</v>
      </c>
      <c r="L3302" s="1">
        <v>46029</v>
      </c>
      <c r="M3302" t="s">
        <v>79</v>
      </c>
      <c r="N3302" t="s">
        <v>1</v>
      </c>
      <c r="O3302" t="s">
        <v>0</v>
      </c>
      <c r="P3302" t="s">
        <v>2207</v>
      </c>
      <c r="Q3302" t="s">
        <v>2208</v>
      </c>
      <c r="R3302" s="2">
        <v>8.1999999999999993</v>
      </c>
      <c r="S3302" s="37">
        <f>Tabla1[[#This Row],[Valor total]]/'T.C.'!$B$4</f>
        <v>341.66666666666663</v>
      </c>
      <c r="T3302" t="s">
        <v>11</v>
      </c>
      <c r="U3302" t="s">
        <v>3</v>
      </c>
    </row>
    <row r="3303" spans="1:21" x14ac:dyDescent="0.25">
      <c r="A3303" t="s">
        <v>83</v>
      </c>
      <c r="B3303" t="str">
        <f>LEFT(Tabla1[[#This Row],[Organización compras]],2)</f>
        <v>CL</v>
      </c>
      <c r="C3303" t="s">
        <v>339</v>
      </c>
      <c r="D3303">
        <v>602</v>
      </c>
      <c r="E3303" t="str">
        <f>VLOOKUP(Tabla1[[#This Row],[Grupo de compras]],'Grupo compras'!$A$1:$B$115,2,FALSE)</f>
        <v>CL Ops Mall</v>
      </c>
      <c r="F3303" t="s">
        <v>214</v>
      </c>
      <c r="H3303" t="s">
        <v>11828</v>
      </c>
      <c r="I3303" t="s">
        <v>88</v>
      </c>
      <c r="J3303" t="s">
        <v>11829</v>
      </c>
      <c r="K3303" t="s">
        <v>11830</v>
      </c>
      <c r="L3303" s="1">
        <v>46093</v>
      </c>
      <c r="M3303" t="s">
        <v>214</v>
      </c>
      <c r="N3303" t="s">
        <v>1</v>
      </c>
      <c r="O3303" t="s">
        <v>0</v>
      </c>
      <c r="P3303" t="s">
        <v>41</v>
      </c>
      <c r="Q3303" t="s">
        <v>42</v>
      </c>
      <c r="R3303" s="2">
        <v>315789</v>
      </c>
      <c r="S3303" s="37">
        <f>Tabla1[[#This Row],[Valor total]]/'T.C.'!$B$3</f>
        <v>341.05061937727476</v>
      </c>
      <c r="T3303" t="s">
        <v>6</v>
      </c>
      <c r="U3303" t="s">
        <v>3</v>
      </c>
    </row>
    <row r="3304" spans="1:21" x14ac:dyDescent="0.25">
      <c r="A3304" t="s">
        <v>4</v>
      </c>
      <c r="B3304" t="str">
        <f>LEFT(Tabla1[[#This Row],[Organización compras]],2)</f>
        <v>CL</v>
      </c>
      <c r="C3304" t="s">
        <v>339</v>
      </c>
      <c r="D3304">
        <v>604</v>
      </c>
      <c r="E3304" t="str">
        <f>VLOOKUP(Tabla1[[#This Row],[Grupo de compras]],'Grupo compras'!$A$1:$B$115,2,FALSE)</f>
        <v>CL Marketing Mall</v>
      </c>
      <c r="F3304" t="s">
        <v>60</v>
      </c>
      <c r="G3304" t="str">
        <f>LEFT(Tabla1[[#This Row],[Solicitud de pedido]],2)</f>
        <v>12</v>
      </c>
      <c r="H3304" t="s">
        <v>8594</v>
      </c>
      <c r="I3304" t="s">
        <v>88</v>
      </c>
      <c r="J3304" t="s">
        <v>8595</v>
      </c>
      <c r="K3304" t="s">
        <v>8596</v>
      </c>
      <c r="L3304" s="1">
        <v>46030</v>
      </c>
      <c r="M3304" t="s">
        <v>60</v>
      </c>
      <c r="N3304" t="s">
        <v>1</v>
      </c>
      <c r="O3304" t="s">
        <v>0</v>
      </c>
      <c r="P3304" t="s">
        <v>1787</v>
      </c>
      <c r="Q3304" t="s">
        <v>1788</v>
      </c>
      <c r="R3304" s="2">
        <v>314525</v>
      </c>
      <c r="S3304" s="37">
        <f>Tabla1[[#This Row],[Valor total]]/'T.C.'!$B$3</f>
        <v>339.68550538377633</v>
      </c>
      <c r="T3304" t="s">
        <v>6</v>
      </c>
      <c r="U3304" t="s">
        <v>3</v>
      </c>
    </row>
    <row r="3305" spans="1:21" x14ac:dyDescent="0.25">
      <c r="A3305" t="s">
        <v>19</v>
      </c>
      <c r="B3305" t="str">
        <f>LEFT(Tabla1[[#This Row],[Organización compras]],2)</f>
        <v>CL</v>
      </c>
      <c r="C3305" t="s">
        <v>339</v>
      </c>
      <c r="D3305">
        <v>602</v>
      </c>
      <c r="E3305" t="str">
        <f>VLOOKUP(Tabla1[[#This Row],[Grupo de compras]],'Grupo compras'!$A$1:$B$115,2,FALSE)</f>
        <v>CL Ops Mall</v>
      </c>
      <c r="F3305" t="s">
        <v>20</v>
      </c>
      <c r="G3305" t="str">
        <f>LEFT(Tabla1[[#This Row],[Solicitud de pedido]],2)</f>
        <v>12</v>
      </c>
      <c r="H3305" t="s">
        <v>8597</v>
      </c>
      <c r="I3305" t="s">
        <v>88</v>
      </c>
      <c r="J3305" t="s">
        <v>8598</v>
      </c>
      <c r="K3305" t="s">
        <v>8599</v>
      </c>
      <c r="L3305" s="1">
        <v>46062</v>
      </c>
      <c r="M3305" t="s">
        <v>21</v>
      </c>
      <c r="N3305" t="s">
        <v>1</v>
      </c>
      <c r="O3305" t="s">
        <v>0</v>
      </c>
      <c r="P3305" t="s">
        <v>94</v>
      </c>
      <c r="Q3305" t="s">
        <v>95</v>
      </c>
      <c r="R3305" s="2">
        <v>314035</v>
      </c>
      <c r="S3305" s="37">
        <f>Tabla1[[#This Row],[Valor total]]/'T.C.'!$B$3</f>
        <v>339.15630771224608</v>
      </c>
      <c r="T3305" t="s">
        <v>6</v>
      </c>
      <c r="U3305" t="s">
        <v>3</v>
      </c>
    </row>
    <row r="3306" spans="1:21" x14ac:dyDescent="0.25">
      <c r="A3306" t="s">
        <v>53</v>
      </c>
      <c r="B3306" t="str">
        <f>LEFT(Tabla1[[#This Row],[Organización compras]],2)</f>
        <v>CO</v>
      </c>
      <c r="C3306" t="s">
        <v>338</v>
      </c>
      <c r="D3306">
        <v>702</v>
      </c>
      <c r="E3306" t="str">
        <f>VLOOKUP(Tabla1[[#This Row],[Grupo de compras]],'Grupo compras'!$A$1:$B$115,2,FALSE)</f>
        <v>CO Ops Mall</v>
      </c>
      <c r="F3306" t="s">
        <v>54</v>
      </c>
      <c r="G3306" t="str">
        <f>LEFT(Tabla1[[#This Row],[Solicitud de pedido]],2)</f>
        <v>12</v>
      </c>
      <c r="H3306" t="s">
        <v>8600</v>
      </c>
      <c r="I3306" t="s">
        <v>88</v>
      </c>
      <c r="J3306" t="s">
        <v>8601</v>
      </c>
      <c r="K3306" t="s">
        <v>8602</v>
      </c>
      <c r="L3306" s="1">
        <v>46036</v>
      </c>
      <c r="M3306" t="s">
        <v>55</v>
      </c>
      <c r="N3306" t="s">
        <v>1</v>
      </c>
      <c r="O3306" t="s">
        <v>0</v>
      </c>
      <c r="P3306" t="s">
        <v>8603</v>
      </c>
      <c r="Q3306" t="s">
        <v>8604</v>
      </c>
      <c r="R3306" s="2">
        <v>1244754</v>
      </c>
      <c r="S3306" s="37">
        <f>Tabla1[[#This Row],[Valor total]]/'T.C.'!$B$5</f>
        <v>338.43230016313214</v>
      </c>
      <c r="T3306" t="s">
        <v>18</v>
      </c>
      <c r="U3306" t="s">
        <v>3</v>
      </c>
    </row>
    <row r="3307" spans="1:21" x14ac:dyDescent="0.25">
      <c r="A3307" t="s">
        <v>717</v>
      </c>
      <c r="B3307" t="str">
        <f>LEFT(Tabla1[[#This Row],[Organización compras]],2)</f>
        <v>PE</v>
      </c>
      <c r="C3307" t="s">
        <v>340</v>
      </c>
      <c r="D3307">
        <v>801</v>
      </c>
      <c r="E3307" t="str">
        <f>VLOOKUP(Tabla1[[#This Row],[Grupo de compras]],'Grupo compras'!$A$1:$B$115,2,FALSE)</f>
        <v>PE Center Manager</v>
      </c>
      <c r="F3307" t="s">
        <v>1233</v>
      </c>
      <c r="G3307" t="str">
        <f>LEFT(Tabla1[[#This Row],[Solicitud de pedido]],2)</f>
        <v>12</v>
      </c>
      <c r="H3307" t="s">
        <v>8605</v>
      </c>
      <c r="I3307" t="s">
        <v>88</v>
      </c>
      <c r="J3307" t="s">
        <v>8606</v>
      </c>
      <c r="K3307" t="s">
        <v>8607</v>
      </c>
      <c r="L3307" s="1">
        <v>46048</v>
      </c>
      <c r="M3307" t="s">
        <v>819</v>
      </c>
      <c r="N3307" t="s">
        <v>1</v>
      </c>
      <c r="O3307" t="s">
        <v>0</v>
      </c>
      <c r="P3307" t="s">
        <v>1011</v>
      </c>
      <c r="Q3307" t="s">
        <v>1012</v>
      </c>
      <c r="R3307" s="2">
        <v>1165.4000000000001</v>
      </c>
      <c r="S3307" s="37">
        <f>Tabla1[[#This Row],[Valor total]]/'T.C.'!$B$2</f>
        <v>337.79710144927537</v>
      </c>
      <c r="T3307" t="s">
        <v>2</v>
      </c>
      <c r="U3307" t="s">
        <v>3</v>
      </c>
    </row>
    <row r="3308" spans="1:21" x14ac:dyDescent="0.25">
      <c r="A3308" t="s">
        <v>2783</v>
      </c>
      <c r="B3308" t="str">
        <f>LEFT(Tabla1[[#This Row],[Organización compras]],2)</f>
        <v>PE</v>
      </c>
      <c r="C3308" t="s">
        <v>681</v>
      </c>
      <c r="D3308">
        <v>808</v>
      </c>
      <c r="E3308" t="str">
        <f>VLOOKUP(Tabla1[[#This Row],[Grupo de compras]],'Grupo compras'!$A$1:$B$115,2,FALSE)</f>
        <v>PE Área Legal</v>
      </c>
      <c r="F3308" t="s">
        <v>365</v>
      </c>
      <c r="G3308" t="str">
        <f>LEFT(Tabla1[[#This Row],[Solicitud de pedido]],2)</f>
        <v>12</v>
      </c>
      <c r="H3308" t="s">
        <v>8608</v>
      </c>
      <c r="I3308" t="s">
        <v>88</v>
      </c>
      <c r="J3308" t="s">
        <v>8609</v>
      </c>
      <c r="K3308" t="s">
        <v>5319</v>
      </c>
      <c r="L3308" s="1">
        <v>46070</v>
      </c>
      <c r="M3308" t="s">
        <v>485</v>
      </c>
      <c r="N3308" t="s">
        <v>1</v>
      </c>
      <c r="O3308" t="s">
        <v>0</v>
      </c>
      <c r="P3308" t="s">
        <v>769</v>
      </c>
      <c r="Q3308" t="s">
        <v>770</v>
      </c>
      <c r="R3308" s="2">
        <v>335.83</v>
      </c>
      <c r="S3308" s="37">
        <f>Tabla1[[#This Row],[Valor total]]</f>
        <v>335.83</v>
      </c>
      <c r="T3308" t="s">
        <v>662</v>
      </c>
      <c r="U3308" t="s">
        <v>3</v>
      </c>
    </row>
    <row r="3309" spans="1:21" x14ac:dyDescent="0.25">
      <c r="A3309" t="s">
        <v>38</v>
      </c>
      <c r="B3309" t="str">
        <f>LEFT(Tabla1[[#This Row],[Organización compras]],2)</f>
        <v>CL</v>
      </c>
      <c r="C3309" t="s">
        <v>339</v>
      </c>
      <c r="D3309">
        <v>622</v>
      </c>
      <c r="E3309" t="str">
        <f>VLOOKUP(Tabla1[[#This Row],[Grupo de compras]],'Grupo compras'!$A$1:$B$115,2,FALSE)</f>
        <v>CL Arq Mall</v>
      </c>
      <c r="F3309" t="s">
        <v>362</v>
      </c>
      <c r="G3309" t="str">
        <f>LEFT(Tabla1[[#This Row],[Solicitud de pedido]],2)</f>
        <v>12</v>
      </c>
      <c r="H3309" t="s">
        <v>8610</v>
      </c>
      <c r="I3309" t="s">
        <v>88</v>
      </c>
      <c r="J3309" t="s">
        <v>8611</v>
      </c>
      <c r="K3309" t="s">
        <v>8612</v>
      </c>
      <c r="L3309" s="1">
        <v>46049</v>
      </c>
      <c r="M3309" t="s">
        <v>15</v>
      </c>
      <c r="N3309" t="s">
        <v>1</v>
      </c>
      <c r="O3309" t="s">
        <v>0</v>
      </c>
      <c r="P3309" t="s">
        <v>5664</v>
      </c>
      <c r="Q3309" t="s">
        <v>5665</v>
      </c>
      <c r="R3309" s="2">
        <v>8.0510000000000002</v>
      </c>
      <c r="S3309" s="37">
        <f>Tabla1[[#This Row],[Valor total]]/'T.C.'!$B$4</f>
        <v>335.45833333333331</v>
      </c>
      <c r="T3309" t="s">
        <v>11</v>
      </c>
      <c r="U3309" t="s">
        <v>3</v>
      </c>
    </row>
    <row r="3310" spans="1:21" x14ac:dyDescent="0.25">
      <c r="A3310" t="s">
        <v>38</v>
      </c>
      <c r="B3310" t="str">
        <f>LEFT(Tabla1[[#This Row],[Organización compras]],2)</f>
        <v>CL</v>
      </c>
      <c r="C3310" t="s">
        <v>339</v>
      </c>
      <c r="D3310">
        <v>622</v>
      </c>
      <c r="E3310" t="str">
        <f>VLOOKUP(Tabla1[[#This Row],[Grupo de compras]],'Grupo compras'!$A$1:$B$115,2,FALSE)</f>
        <v>CL Arq Mall</v>
      </c>
      <c r="F3310" t="s">
        <v>362</v>
      </c>
      <c r="G3310" t="str">
        <f>LEFT(Tabla1[[#This Row],[Solicitud de pedido]],2)</f>
        <v>12</v>
      </c>
      <c r="H3310" t="s">
        <v>8610</v>
      </c>
      <c r="I3310" t="s">
        <v>89</v>
      </c>
      <c r="J3310" t="s">
        <v>8611</v>
      </c>
      <c r="K3310" t="s">
        <v>8613</v>
      </c>
      <c r="L3310" s="1">
        <v>46049</v>
      </c>
      <c r="M3310" t="s">
        <v>15</v>
      </c>
      <c r="N3310" t="s">
        <v>1</v>
      </c>
      <c r="O3310" t="s">
        <v>0</v>
      </c>
      <c r="P3310" t="s">
        <v>5664</v>
      </c>
      <c r="Q3310" t="s">
        <v>5665</v>
      </c>
      <c r="R3310" s="2">
        <v>8.0510000000000002</v>
      </c>
      <c r="S3310" s="37">
        <f>Tabla1[[#This Row],[Valor total]]/'T.C.'!$B$4</f>
        <v>335.45833333333331</v>
      </c>
      <c r="T3310" t="s">
        <v>11</v>
      </c>
      <c r="U3310" t="s">
        <v>3</v>
      </c>
    </row>
    <row r="3311" spans="1:21" x14ac:dyDescent="0.25">
      <c r="A3311" t="s">
        <v>38</v>
      </c>
      <c r="B3311" t="str">
        <f>LEFT(Tabla1[[#This Row],[Organización compras]],2)</f>
        <v>CL</v>
      </c>
      <c r="C3311" t="s">
        <v>339</v>
      </c>
      <c r="D3311">
        <v>622</v>
      </c>
      <c r="E3311" t="str">
        <f>VLOOKUP(Tabla1[[#This Row],[Grupo de compras]],'Grupo compras'!$A$1:$B$115,2,FALSE)</f>
        <v>CL Arq Mall</v>
      </c>
      <c r="F3311" t="s">
        <v>362</v>
      </c>
      <c r="G3311" t="str">
        <f>LEFT(Tabla1[[#This Row],[Solicitud de pedido]],2)</f>
        <v>12</v>
      </c>
      <c r="H3311" t="s">
        <v>8610</v>
      </c>
      <c r="I3311" t="s">
        <v>99</v>
      </c>
      <c r="J3311" t="s">
        <v>8611</v>
      </c>
      <c r="K3311" t="s">
        <v>8614</v>
      </c>
      <c r="L3311" s="1">
        <v>46049</v>
      </c>
      <c r="M3311" t="s">
        <v>15</v>
      </c>
      <c r="N3311" t="s">
        <v>1</v>
      </c>
      <c r="O3311" t="s">
        <v>0</v>
      </c>
      <c r="P3311" t="s">
        <v>5664</v>
      </c>
      <c r="Q3311" t="s">
        <v>5665</v>
      </c>
      <c r="R3311" s="2">
        <v>8.0510000000000002</v>
      </c>
      <c r="S3311" s="37">
        <f>Tabla1[[#This Row],[Valor total]]/'T.C.'!$B$4</f>
        <v>335.45833333333331</v>
      </c>
      <c r="T3311" t="s">
        <v>11</v>
      </c>
      <c r="U3311" t="s">
        <v>3</v>
      </c>
    </row>
    <row r="3312" spans="1:21" x14ac:dyDescent="0.25">
      <c r="A3312" t="s">
        <v>38</v>
      </c>
      <c r="B3312" t="str">
        <f>LEFT(Tabla1[[#This Row],[Organización compras]],2)</f>
        <v>CL</v>
      </c>
      <c r="C3312" t="s">
        <v>339</v>
      </c>
      <c r="D3312">
        <v>622</v>
      </c>
      <c r="E3312" t="str">
        <f>VLOOKUP(Tabla1[[#This Row],[Grupo de compras]],'Grupo compras'!$A$1:$B$115,2,FALSE)</f>
        <v>CL Arq Mall</v>
      </c>
      <c r="F3312" t="s">
        <v>362</v>
      </c>
      <c r="G3312" t="str">
        <f>LEFT(Tabla1[[#This Row],[Solicitud de pedido]],2)</f>
        <v>12</v>
      </c>
      <c r="H3312" t="s">
        <v>8610</v>
      </c>
      <c r="I3312" t="s">
        <v>100</v>
      </c>
      <c r="J3312" t="s">
        <v>8611</v>
      </c>
      <c r="K3312" t="s">
        <v>8615</v>
      </c>
      <c r="L3312" s="1">
        <v>46049</v>
      </c>
      <c r="M3312" t="s">
        <v>15</v>
      </c>
      <c r="N3312" t="s">
        <v>1</v>
      </c>
      <c r="O3312" t="s">
        <v>0</v>
      </c>
      <c r="P3312" t="s">
        <v>5664</v>
      </c>
      <c r="Q3312" t="s">
        <v>5665</v>
      </c>
      <c r="R3312" s="2">
        <v>8.0510000000000002</v>
      </c>
      <c r="S3312" s="37">
        <f>Tabla1[[#This Row],[Valor total]]/'T.C.'!$B$4</f>
        <v>335.45833333333331</v>
      </c>
      <c r="T3312" t="s">
        <v>11</v>
      </c>
      <c r="U3312" t="s">
        <v>3</v>
      </c>
    </row>
    <row r="3313" spans="1:21" x14ac:dyDescent="0.25">
      <c r="A3313" t="s">
        <v>38</v>
      </c>
      <c r="B3313" t="str">
        <f>LEFT(Tabla1[[#This Row],[Organización compras]],2)</f>
        <v>CL</v>
      </c>
      <c r="C3313" t="s">
        <v>339</v>
      </c>
      <c r="D3313">
        <v>622</v>
      </c>
      <c r="E3313" t="str">
        <f>VLOOKUP(Tabla1[[#This Row],[Grupo de compras]],'Grupo compras'!$A$1:$B$115,2,FALSE)</f>
        <v>CL Arq Mall</v>
      </c>
      <c r="F3313" t="s">
        <v>362</v>
      </c>
      <c r="G3313" t="str">
        <f>LEFT(Tabla1[[#This Row],[Solicitud de pedido]],2)</f>
        <v>12</v>
      </c>
      <c r="H3313" t="s">
        <v>8610</v>
      </c>
      <c r="I3313" t="s">
        <v>101</v>
      </c>
      <c r="J3313" t="s">
        <v>8611</v>
      </c>
      <c r="K3313" t="s">
        <v>8616</v>
      </c>
      <c r="L3313" s="1">
        <v>46049</v>
      </c>
      <c r="M3313" t="s">
        <v>15</v>
      </c>
      <c r="N3313" t="s">
        <v>1</v>
      </c>
      <c r="O3313" t="s">
        <v>0</v>
      </c>
      <c r="P3313" t="s">
        <v>5664</v>
      </c>
      <c r="Q3313" t="s">
        <v>5665</v>
      </c>
      <c r="R3313" s="2">
        <v>8.0510000000000002</v>
      </c>
      <c r="S3313" s="37">
        <f>Tabla1[[#This Row],[Valor total]]/'T.C.'!$B$4</f>
        <v>335.45833333333331</v>
      </c>
      <c r="T3313" t="s">
        <v>11</v>
      </c>
      <c r="U3313" t="s">
        <v>3</v>
      </c>
    </row>
    <row r="3314" spans="1:21" x14ac:dyDescent="0.25">
      <c r="A3314" t="s">
        <v>38</v>
      </c>
      <c r="B3314" t="str">
        <f>LEFT(Tabla1[[#This Row],[Organización compras]],2)</f>
        <v>CL</v>
      </c>
      <c r="C3314" t="s">
        <v>339</v>
      </c>
      <c r="D3314">
        <v>622</v>
      </c>
      <c r="E3314" t="str">
        <f>VLOOKUP(Tabla1[[#This Row],[Grupo de compras]],'Grupo compras'!$A$1:$B$115,2,FALSE)</f>
        <v>CL Arq Mall</v>
      </c>
      <c r="F3314" t="s">
        <v>362</v>
      </c>
      <c r="G3314" t="str">
        <f>LEFT(Tabla1[[#This Row],[Solicitud de pedido]],2)</f>
        <v>12</v>
      </c>
      <c r="H3314" t="s">
        <v>8610</v>
      </c>
      <c r="I3314" t="s">
        <v>102</v>
      </c>
      <c r="J3314" t="s">
        <v>8611</v>
      </c>
      <c r="K3314" t="s">
        <v>8617</v>
      </c>
      <c r="L3314" s="1">
        <v>46049</v>
      </c>
      <c r="M3314" t="s">
        <v>15</v>
      </c>
      <c r="N3314" t="s">
        <v>1</v>
      </c>
      <c r="O3314" t="s">
        <v>0</v>
      </c>
      <c r="P3314" t="s">
        <v>5664</v>
      </c>
      <c r="Q3314" t="s">
        <v>5665</v>
      </c>
      <c r="R3314" s="2">
        <v>8.0510000000000002</v>
      </c>
      <c r="S3314" s="37">
        <f>Tabla1[[#This Row],[Valor total]]/'T.C.'!$B$4</f>
        <v>335.45833333333331</v>
      </c>
      <c r="T3314" t="s">
        <v>11</v>
      </c>
      <c r="U3314" t="s">
        <v>3</v>
      </c>
    </row>
    <row r="3315" spans="1:21" x14ac:dyDescent="0.25">
      <c r="A3315" t="s">
        <v>38</v>
      </c>
      <c r="B3315" t="str">
        <f>LEFT(Tabla1[[#This Row],[Organización compras]],2)</f>
        <v>CL</v>
      </c>
      <c r="C3315" t="s">
        <v>339</v>
      </c>
      <c r="D3315">
        <v>622</v>
      </c>
      <c r="E3315" t="str">
        <f>VLOOKUP(Tabla1[[#This Row],[Grupo de compras]],'Grupo compras'!$A$1:$B$115,2,FALSE)</f>
        <v>CL Arq Mall</v>
      </c>
      <c r="F3315" t="s">
        <v>362</v>
      </c>
      <c r="G3315" t="str">
        <f>LEFT(Tabla1[[#This Row],[Solicitud de pedido]],2)</f>
        <v>12</v>
      </c>
      <c r="H3315" t="s">
        <v>8610</v>
      </c>
      <c r="I3315" t="s">
        <v>103</v>
      </c>
      <c r="J3315" t="s">
        <v>8611</v>
      </c>
      <c r="K3315" t="s">
        <v>8618</v>
      </c>
      <c r="L3315" s="1">
        <v>46049</v>
      </c>
      <c r="M3315" t="s">
        <v>15</v>
      </c>
      <c r="N3315" t="s">
        <v>1</v>
      </c>
      <c r="O3315" t="s">
        <v>0</v>
      </c>
      <c r="P3315" t="s">
        <v>5664</v>
      </c>
      <c r="Q3315" t="s">
        <v>5665</v>
      </c>
      <c r="R3315" s="2">
        <v>8.0510000000000002</v>
      </c>
      <c r="S3315" s="37">
        <f>Tabla1[[#This Row],[Valor total]]/'T.C.'!$B$4</f>
        <v>335.45833333333331</v>
      </c>
      <c r="T3315" t="s">
        <v>11</v>
      </c>
      <c r="U3315" t="s">
        <v>3</v>
      </c>
    </row>
    <row r="3316" spans="1:21" x14ac:dyDescent="0.25">
      <c r="A3316" t="s">
        <v>38</v>
      </c>
      <c r="B3316" t="str">
        <f>LEFT(Tabla1[[#This Row],[Organización compras]],2)</f>
        <v>CL</v>
      </c>
      <c r="C3316" t="s">
        <v>339</v>
      </c>
      <c r="D3316">
        <v>622</v>
      </c>
      <c r="E3316" t="str">
        <f>VLOOKUP(Tabla1[[#This Row],[Grupo de compras]],'Grupo compras'!$A$1:$B$115,2,FALSE)</f>
        <v>CL Arq Mall</v>
      </c>
      <c r="F3316" t="s">
        <v>362</v>
      </c>
      <c r="G3316" t="str">
        <f>LEFT(Tabla1[[#This Row],[Solicitud de pedido]],2)</f>
        <v>12</v>
      </c>
      <c r="H3316" t="s">
        <v>8610</v>
      </c>
      <c r="I3316" t="s">
        <v>104</v>
      </c>
      <c r="J3316" t="s">
        <v>8611</v>
      </c>
      <c r="K3316" t="s">
        <v>8619</v>
      </c>
      <c r="L3316" s="1">
        <v>46049</v>
      </c>
      <c r="M3316" t="s">
        <v>15</v>
      </c>
      <c r="N3316" t="s">
        <v>1</v>
      </c>
      <c r="O3316" t="s">
        <v>0</v>
      </c>
      <c r="P3316" t="s">
        <v>5664</v>
      </c>
      <c r="Q3316" t="s">
        <v>5665</v>
      </c>
      <c r="R3316" s="2">
        <v>8.0510000000000002</v>
      </c>
      <c r="S3316" s="37">
        <f>Tabla1[[#This Row],[Valor total]]/'T.C.'!$B$4</f>
        <v>335.45833333333331</v>
      </c>
      <c r="T3316" t="s">
        <v>11</v>
      </c>
      <c r="U3316" t="s">
        <v>3</v>
      </c>
    </row>
    <row r="3317" spans="1:21" x14ac:dyDescent="0.25">
      <c r="A3317" t="s">
        <v>38</v>
      </c>
      <c r="B3317" t="str">
        <f>LEFT(Tabla1[[#This Row],[Organización compras]],2)</f>
        <v>CL</v>
      </c>
      <c r="C3317" t="s">
        <v>339</v>
      </c>
      <c r="D3317">
        <v>622</v>
      </c>
      <c r="E3317" t="str">
        <f>VLOOKUP(Tabla1[[#This Row],[Grupo de compras]],'Grupo compras'!$A$1:$B$115,2,FALSE)</f>
        <v>CL Arq Mall</v>
      </c>
      <c r="F3317" t="s">
        <v>362</v>
      </c>
      <c r="G3317" t="str">
        <f>LEFT(Tabla1[[#This Row],[Solicitud de pedido]],2)</f>
        <v>12</v>
      </c>
      <c r="H3317" t="s">
        <v>8610</v>
      </c>
      <c r="I3317" t="s">
        <v>105</v>
      </c>
      <c r="J3317" t="s">
        <v>8611</v>
      </c>
      <c r="K3317" t="s">
        <v>8620</v>
      </c>
      <c r="L3317" s="1">
        <v>46049</v>
      </c>
      <c r="M3317" t="s">
        <v>15</v>
      </c>
      <c r="N3317" t="s">
        <v>1</v>
      </c>
      <c r="O3317" t="s">
        <v>0</v>
      </c>
      <c r="P3317" t="s">
        <v>5664</v>
      </c>
      <c r="Q3317" t="s">
        <v>5665</v>
      </c>
      <c r="R3317" s="2">
        <v>8.0510000000000002</v>
      </c>
      <c r="S3317" s="37">
        <f>Tabla1[[#This Row],[Valor total]]/'T.C.'!$B$4</f>
        <v>335.45833333333331</v>
      </c>
      <c r="T3317" t="s">
        <v>11</v>
      </c>
      <c r="U3317" t="s">
        <v>3</v>
      </c>
    </row>
    <row r="3318" spans="1:21" x14ac:dyDescent="0.25">
      <c r="A3318" t="s">
        <v>38</v>
      </c>
      <c r="B3318" t="str">
        <f>LEFT(Tabla1[[#This Row],[Organización compras]],2)</f>
        <v>CL</v>
      </c>
      <c r="C3318" t="s">
        <v>339</v>
      </c>
      <c r="D3318">
        <v>622</v>
      </c>
      <c r="E3318" t="str">
        <f>VLOOKUP(Tabla1[[#This Row],[Grupo de compras]],'Grupo compras'!$A$1:$B$115,2,FALSE)</f>
        <v>CL Arq Mall</v>
      </c>
      <c r="F3318" t="s">
        <v>362</v>
      </c>
      <c r="G3318" t="str">
        <f>LEFT(Tabla1[[#This Row],[Solicitud de pedido]],2)</f>
        <v>12</v>
      </c>
      <c r="H3318" t="s">
        <v>8610</v>
      </c>
      <c r="I3318" t="s">
        <v>106</v>
      </c>
      <c r="J3318" t="s">
        <v>8611</v>
      </c>
      <c r="K3318" t="s">
        <v>8621</v>
      </c>
      <c r="L3318" s="1">
        <v>46049</v>
      </c>
      <c r="M3318" t="s">
        <v>15</v>
      </c>
      <c r="N3318" t="s">
        <v>1</v>
      </c>
      <c r="O3318" t="s">
        <v>0</v>
      </c>
      <c r="P3318" t="s">
        <v>5664</v>
      </c>
      <c r="Q3318" t="s">
        <v>5665</v>
      </c>
      <c r="R3318" s="2">
        <v>8.0510000000000002</v>
      </c>
      <c r="S3318" s="37">
        <f>Tabla1[[#This Row],[Valor total]]/'T.C.'!$B$4</f>
        <v>335.45833333333331</v>
      </c>
      <c r="T3318" t="s">
        <v>11</v>
      </c>
      <c r="U3318" t="s">
        <v>3</v>
      </c>
    </row>
    <row r="3319" spans="1:21" x14ac:dyDescent="0.25">
      <c r="A3319" t="s">
        <v>38</v>
      </c>
      <c r="B3319" t="str">
        <f>LEFT(Tabla1[[#This Row],[Organización compras]],2)</f>
        <v>CL</v>
      </c>
      <c r="C3319" t="s">
        <v>339</v>
      </c>
      <c r="D3319">
        <v>622</v>
      </c>
      <c r="E3319" t="str">
        <f>VLOOKUP(Tabla1[[#This Row],[Grupo de compras]],'Grupo compras'!$A$1:$B$115,2,FALSE)</f>
        <v>CL Arq Mall</v>
      </c>
      <c r="F3319" t="s">
        <v>362</v>
      </c>
      <c r="G3319" t="str">
        <f>LEFT(Tabla1[[#This Row],[Solicitud de pedido]],2)</f>
        <v>12</v>
      </c>
      <c r="H3319" t="s">
        <v>8610</v>
      </c>
      <c r="I3319" t="s">
        <v>107</v>
      </c>
      <c r="J3319" t="s">
        <v>8611</v>
      </c>
      <c r="K3319" t="s">
        <v>8622</v>
      </c>
      <c r="L3319" s="1">
        <v>46049</v>
      </c>
      <c r="M3319" t="s">
        <v>15</v>
      </c>
      <c r="N3319" t="s">
        <v>1</v>
      </c>
      <c r="O3319" t="s">
        <v>0</v>
      </c>
      <c r="P3319" t="s">
        <v>5664</v>
      </c>
      <c r="Q3319" t="s">
        <v>5665</v>
      </c>
      <c r="R3319" s="2">
        <v>8.0510000000000002</v>
      </c>
      <c r="S3319" s="37">
        <f>Tabla1[[#This Row],[Valor total]]/'T.C.'!$B$4</f>
        <v>335.45833333333331</v>
      </c>
      <c r="T3319" t="s">
        <v>11</v>
      </c>
      <c r="U3319" t="s">
        <v>3</v>
      </c>
    </row>
    <row r="3320" spans="1:21" x14ac:dyDescent="0.25">
      <c r="A3320" t="s">
        <v>38</v>
      </c>
      <c r="B3320" t="str">
        <f>LEFT(Tabla1[[#This Row],[Organización compras]],2)</f>
        <v>CL</v>
      </c>
      <c r="C3320" t="s">
        <v>339</v>
      </c>
      <c r="D3320">
        <v>622</v>
      </c>
      <c r="E3320" t="str">
        <f>VLOOKUP(Tabla1[[#This Row],[Grupo de compras]],'Grupo compras'!$A$1:$B$115,2,FALSE)</f>
        <v>CL Arq Mall</v>
      </c>
      <c r="F3320" t="s">
        <v>362</v>
      </c>
      <c r="G3320" t="str">
        <f>LEFT(Tabla1[[#This Row],[Solicitud de pedido]],2)</f>
        <v>12</v>
      </c>
      <c r="H3320" t="s">
        <v>8610</v>
      </c>
      <c r="I3320" t="s">
        <v>1502</v>
      </c>
      <c r="J3320" t="s">
        <v>8611</v>
      </c>
      <c r="K3320" t="s">
        <v>8623</v>
      </c>
      <c r="L3320" s="1">
        <v>46049</v>
      </c>
      <c r="M3320" t="s">
        <v>15</v>
      </c>
      <c r="N3320" t="s">
        <v>1</v>
      </c>
      <c r="O3320" t="s">
        <v>0</v>
      </c>
      <c r="P3320" t="s">
        <v>5664</v>
      </c>
      <c r="Q3320" t="s">
        <v>5665</v>
      </c>
      <c r="R3320" s="2">
        <v>8.0510000000000002</v>
      </c>
      <c r="S3320" s="37">
        <f>Tabla1[[#This Row],[Valor total]]/'T.C.'!$B$4</f>
        <v>335.45833333333331</v>
      </c>
      <c r="T3320" t="s">
        <v>11</v>
      </c>
      <c r="U3320" t="s">
        <v>3</v>
      </c>
    </row>
    <row r="3321" spans="1:21" x14ac:dyDescent="0.25">
      <c r="A3321" t="s">
        <v>38</v>
      </c>
      <c r="B3321" t="str">
        <f>LEFT(Tabla1[[#This Row],[Organización compras]],2)</f>
        <v>CL</v>
      </c>
      <c r="C3321" t="s">
        <v>339</v>
      </c>
      <c r="D3321">
        <v>603</v>
      </c>
      <c r="E3321" t="str">
        <f>VLOOKUP(Tabla1[[#This Row],[Grupo de compras]],'Grupo compras'!$A$1:$B$115,2,FALSE)</f>
        <v>CL Ops Out/Strip</v>
      </c>
      <c r="F3321" t="s">
        <v>39</v>
      </c>
      <c r="G3321" t="str">
        <f>LEFT(Tabla1[[#This Row],[Solicitud de pedido]],2)</f>
        <v>12</v>
      </c>
      <c r="H3321" t="s">
        <v>8624</v>
      </c>
      <c r="I3321" t="s">
        <v>88</v>
      </c>
      <c r="J3321" t="s">
        <v>8625</v>
      </c>
      <c r="K3321" t="s">
        <v>8626</v>
      </c>
      <c r="L3321" s="1">
        <v>46058</v>
      </c>
      <c r="M3321" t="s">
        <v>40</v>
      </c>
      <c r="N3321" t="s">
        <v>1</v>
      </c>
      <c r="O3321" t="s">
        <v>0</v>
      </c>
      <c r="P3321" t="s">
        <v>41</v>
      </c>
      <c r="Q3321" t="s">
        <v>42</v>
      </c>
      <c r="R3321" s="2">
        <v>310341</v>
      </c>
      <c r="S3321" s="37">
        <f>Tabla1[[#This Row],[Valor total]]/'T.C.'!$B$3</f>
        <v>335.16680526605683</v>
      </c>
      <c r="T3321" t="s">
        <v>6</v>
      </c>
      <c r="U3321" t="s">
        <v>3</v>
      </c>
    </row>
    <row r="3322" spans="1:21" x14ac:dyDescent="0.25">
      <c r="A3322" t="s">
        <v>373</v>
      </c>
      <c r="B3322" t="str">
        <f>LEFT(Tabla1[[#This Row],[Organización compras]],2)</f>
        <v>PE</v>
      </c>
      <c r="C3322" t="s">
        <v>340</v>
      </c>
      <c r="D3322">
        <v>810</v>
      </c>
      <c r="E3322" t="str">
        <f>VLOOKUP(Tabla1[[#This Row],[Grupo de compras]],'Grupo compras'!$A$1:$B$115,2,FALSE)</f>
        <v>PE Área Personas</v>
      </c>
      <c r="F3322" t="s">
        <v>2647</v>
      </c>
      <c r="G3322" t="str">
        <f>LEFT(Tabla1[[#This Row],[Solicitud de pedido]],2)</f>
        <v>12</v>
      </c>
      <c r="H3322" t="s">
        <v>8627</v>
      </c>
      <c r="I3322" t="s">
        <v>88</v>
      </c>
      <c r="J3322" t="s">
        <v>8628</v>
      </c>
      <c r="K3322" t="s">
        <v>8629</v>
      </c>
      <c r="L3322" s="1">
        <v>46050</v>
      </c>
      <c r="M3322" t="s">
        <v>2647</v>
      </c>
      <c r="N3322" t="s">
        <v>1</v>
      </c>
      <c r="O3322" t="s">
        <v>0</v>
      </c>
      <c r="P3322" t="s">
        <v>7826</v>
      </c>
      <c r="Q3322" t="s">
        <v>7827</v>
      </c>
      <c r="R3322" s="2">
        <v>1152.54</v>
      </c>
      <c r="S3322" s="37">
        <f>Tabla1[[#This Row],[Valor total]]/'T.C.'!$B$2</f>
        <v>334.0695652173913</v>
      </c>
      <c r="T3322" t="s">
        <v>2</v>
      </c>
      <c r="U3322" t="s">
        <v>3</v>
      </c>
    </row>
    <row r="3323" spans="1:21" x14ac:dyDescent="0.25">
      <c r="A3323" t="s">
        <v>24</v>
      </c>
      <c r="B3323" t="str">
        <f>LEFT(Tabla1[[#This Row],[Organización compras]],2)</f>
        <v>CL</v>
      </c>
      <c r="C3323" t="s">
        <v>339</v>
      </c>
      <c r="D3323">
        <v>604</v>
      </c>
      <c r="E3323" t="str">
        <f>VLOOKUP(Tabla1[[#This Row],[Grupo de compras]],'Grupo compras'!$A$1:$B$115,2,FALSE)</f>
        <v>CL Marketing Mall</v>
      </c>
      <c r="F3323" t="s">
        <v>2690</v>
      </c>
      <c r="G3323" t="str">
        <f>LEFT(Tabla1[[#This Row],[Solicitud de pedido]],2)</f>
        <v>12</v>
      </c>
      <c r="H3323" t="s">
        <v>8630</v>
      </c>
      <c r="I3323" t="s">
        <v>88</v>
      </c>
      <c r="J3323" t="s">
        <v>8631</v>
      </c>
      <c r="K3323" t="s">
        <v>7680</v>
      </c>
      <c r="L3323" s="1">
        <v>46050</v>
      </c>
      <c r="M3323" t="s">
        <v>1054</v>
      </c>
      <c r="N3323" t="s">
        <v>1</v>
      </c>
      <c r="O3323" t="s">
        <v>0</v>
      </c>
      <c r="P3323" t="s">
        <v>2694</v>
      </c>
      <c r="Q3323" t="s">
        <v>2695</v>
      </c>
      <c r="R3323" s="2">
        <v>309109</v>
      </c>
      <c r="S3323" s="37">
        <f>Tabla1[[#This Row],[Valor total]]/'T.C.'!$B$3</f>
        <v>333.83625112049509</v>
      </c>
      <c r="T3323" t="s">
        <v>6</v>
      </c>
      <c r="U3323" t="s">
        <v>3</v>
      </c>
    </row>
    <row r="3324" spans="1:21" x14ac:dyDescent="0.25">
      <c r="A3324" t="s">
        <v>38</v>
      </c>
      <c r="B3324" t="str">
        <f>LEFT(Tabla1[[#This Row],[Organización compras]],2)</f>
        <v>CL</v>
      </c>
      <c r="C3324" t="s">
        <v>339</v>
      </c>
      <c r="D3324">
        <v>604</v>
      </c>
      <c r="E3324" t="str">
        <f>VLOOKUP(Tabla1[[#This Row],[Grupo de compras]],'Grupo compras'!$A$1:$B$115,2,FALSE)</f>
        <v>CL Marketing Mall</v>
      </c>
      <c r="F3324" t="s">
        <v>2690</v>
      </c>
      <c r="G3324" t="str">
        <f>LEFT(Tabla1[[#This Row],[Solicitud de pedido]],2)</f>
        <v>12</v>
      </c>
      <c r="H3324" t="s">
        <v>8632</v>
      </c>
      <c r="I3324" t="s">
        <v>88</v>
      </c>
      <c r="J3324" t="s">
        <v>8633</v>
      </c>
      <c r="K3324" t="s">
        <v>7680</v>
      </c>
      <c r="L3324" s="1">
        <v>46050</v>
      </c>
      <c r="M3324" t="s">
        <v>1054</v>
      </c>
      <c r="N3324" t="s">
        <v>1</v>
      </c>
      <c r="O3324" t="s">
        <v>0</v>
      </c>
      <c r="P3324" t="s">
        <v>2694</v>
      </c>
      <c r="Q3324" t="s">
        <v>2695</v>
      </c>
      <c r="R3324" s="2">
        <v>309109</v>
      </c>
      <c r="S3324" s="37">
        <f>Tabla1[[#This Row],[Valor total]]/'T.C.'!$B$3</f>
        <v>333.83625112049509</v>
      </c>
      <c r="T3324" t="s">
        <v>6</v>
      </c>
      <c r="U3324" t="s">
        <v>3</v>
      </c>
    </row>
    <row r="3325" spans="1:21" x14ac:dyDescent="0.25">
      <c r="A3325" t="s">
        <v>19</v>
      </c>
      <c r="B3325" t="str">
        <f>LEFT(Tabla1[[#This Row],[Organización compras]],2)</f>
        <v>CL</v>
      </c>
      <c r="C3325" t="s">
        <v>339</v>
      </c>
      <c r="D3325">
        <v>602</v>
      </c>
      <c r="E3325" t="str">
        <f>VLOOKUP(Tabla1[[#This Row],[Grupo de compras]],'Grupo compras'!$A$1:$B$115,2,FALSE)</f>
        <v>CL Ops Mall</v>
      </c>
      <c r="F3325" t="s">
        <v>20</v>
      </c>
      <c r="G3325" t="str">
        <f>LEFT(Tabla1[[#This Row],[Solicitud de pedido]],2)</f>
        <v>12</v>
      </c>
      <c r="H3325" t="s">
        <v>8634</v>
      </c>
      <c r="I3325" t="s">
        <v>88</v>
      </c>
      <c r="J3325" t="s">
        <v>8635</v>
      </c>
      <c r="K3325" t="s">
        <v>8636</v>
      </c>
      <c r="L3325" s="1">
        <v>46037</v>
      </c>
      <c r="M3325" t="s">
        <v>1851</v>
      </c>
      <c r="N3325" t="s">
        <v>1</v>
      </c>
      <c r="O3325" t="s">
        <v>0</v>
      </c>
      <c r="P3325" t="s">
        <v>2565</v>
      </c>
      <c r="Q3325" t="s">
        <v>2566</v>
      </c>
      <c r="R3325" s="2">
        <v>8</v>
      </c>
      <c r="S3325" s="37">
        <f>Tabla1[[#This Row],[Valor total]]/'T.C.'!$B$4</f>
        <v>333.33333333333331</v>
      </c>
      <c r="T3325" t="s">
        <v>11</v>
      </c>
      <c r="U3325" t="s">
        <v>3</v>
      </c>
    </row>
    <row r="3326" spans="1:21" x14ac:dyDescent="0.25">
      <c r="A3326" t="s">
        <v>4</v>
      </c>
      <c r="B3326" t="str">
        <f>LEFT(Tabla1[[#This Row],[Organización compras]],2)</f>
        <v>CL</v>
      </c>
      <c r="C3326" t="s">
        <v>339</v>
      </c>
      <c r="D3326">
        <v>602</v>
      </c>
      <c r="E3326" t="str">
        <f>VLOOKUP(Tabla1[[#This Row],[Grupo de compras]],'Grupo compras'!$A$1:$B$115,2,FALSE)</f>
        <v>CL Ops Mall</v>
      </c>
      <c r="F3326" t="s">
        <v>1068</v>
      </c>
      <c r="G3326" t="str">
        <f>LEFT(Tabla1[[#This Row],[Solicitud de pedido]],2)</f>
        <v>12</v>
      </c>
      <c r="H3326" t="s">
        <v>8637</v>
      </c>
      <c r="I3326" t="s">
        <v>88</v>
      </c>
      <c r="J3326" t="s">
        <v>8638</v>
      </c>
      <c r="K3326" t="s">
        <v>8639</v>
      </c>
      <c r="L3326" s="1">
        <v>46048</v>
      </c>
      <c r="M3326" t="s">
        <v>1072</v>
      </c>
      <c r="N3326" t="s">
        <v>1</v>
      </c>
      <c r="O3326" t="s">
        <v>5</v>
      </c>
      <c r="P3326" t="s">
        <v>633</v>
      </c>
      <c r="Q3326" t="s">
        <v>634</v>
      </c>
      <c r="R3326" s="2">
        <v>8</v>
      </c>
      <c r="S3326" s="37">
        <f>Tabla1[[#This Row],[Valor total]]/'T.C.'!$B$4</f>
        <v>333.33333333333331</v>
      </c>
      <c r="T3326" t="s">
        <v>11</v>
      </c>
      <c r="U3326" t="s">
        <v>3</v>
      </c>
    </row>
    <row r="3327" spans="1:21" x14ac:dyDescent="0.25">
      <c r="A3327" t="s">
        <v>4</v>
      </c>
      <c r="B3327" t="str">
        <f>LEFT(Tabla1[[#This Row],[Organización compras]],2)</f>
        <v>CL</v>
      </c>
      <c r="C3327" t="s">
        <v>339</v>
      </c>
      <c r="D3327">
        <v>602</v>
      </c>
      <c r="E3327" t="str">
        <f>VLOOKUP(Tabla1[[#This Row],[Grupo de compras]],'Grupo compras'!$A$1:$B$115,2,FALSE)</f>
        <v>CL Ops Mall</v>
      </c>
      <c r="F3327" t="s">
        <v>1068</v>
      </c>
      <c r="G3327" t="str">
        <f>LEFT(Tabla1[[#This Row],[Solicitud de pedido]],2)</f>
        <v>12</v>
      </c>
      <c r="H3327" t="s">
        <v>8640</v>
      </c>
      <c r="I3327" t="s">
        <v>88</v>
      </c>
      <c r="J3327" t="s">
        <v>8641</v>
      </c>
      <c r="K3327" t="s">
        <v>8642</v>
      </c>
      <c r="L3327" s="1">
        <v>46049</v>
      </c>
      <c r="M3327" t="s">
        <v>1072</v>
      </c>
      <c r="N3327" t="s">
        <v>1</v>
      </c>
      <c r="O3327" t="s">
        <v>5</v>
      </c>
      <c r="P3327" t="s">
        <v>633</v>
      </c>
      <c r="Q3327" t="s">
        <v>634</v>
      </c>
      <c r="R3327" s="2">
        <v>8</v>
      </c>
      <c r="S3327" s="37">
        <f>Tabla1[[#This Row],[Valor total]]/'T.C.'!$B$4</f>
        <v>333.33333333333331</v>
      </c>
      <c r="T3327" t="s">
        <v>11</v>
      </c>
      <c r="U3327" t="s">
        <v>3</v>
      </c>
    </row>
    <row r="3328" spans="1:21" x14ac:dyDescent="0.25">
      <c r="A3328" t="s">
        <v>4</v>
      </c>
      <c r="B3328" t="str">
        <f>LEFT(Tabla1[[#This Row],[Organización compras]],2)</f>
        <v>CL</v>
      </c>
      <c r="C3328" t="s">
        <v>339</v>
      </c>
      <c r="D3328">
        <v>602</v>
      </c>
      <c r="E3328" t="str">
        <f>VLOOKUP(Tabla1[[#This Row],[Grupo de compras]],'Grupo compras'!$A$1:$B$115,2,FALSE)</f>
        <v>CL Ops Mall</v>
      </c>
      <c r="F3328" t="s">
        <v>1068</v>
      </c>
      <c r="G3328" t="str">
        <f>LEFT(Tabla1[[#This Row],[Solicitud de pedido]],2)</f>
        <v>12</v>
      </c>
      <c r="H3328" t="s">
        <v>8643</v>
      </c>
      <c r="I3328" t="s">
        <v>88</v>
      </c>
      <c r="J3328" t="s">
        <v>8644</v>
      </c>
      <c r="K3328" t="s">
        <v>8645</v>
      </c>
      <c r="L3328" s="1">
        <v>46049</v>
      </c>
      <c r="M3328" t="s">
        <v>1072</v>
      </c>
      <c r="N3328" t="s">
        <v>1</v>
      </c>
      <c r="O3328" t="s">
        <v>5</v>
      </c>
      <c r="P3328" t="s">
        <v>633</v>
      </c>
      <c r="Q3328" t="s">
        <v>634</v>
      </c>
      <c r="R3328" s="2">
        <v>8</v>
      </c>
      <c r="S3328" s="37">
        <f>Tabla1[[#This Row],[Valor total]]/'T.C.'!$B$4</f>
        <v>333.33333333333331</v>
      </c>
      <c r="T3328" t="s">
        <v>11</v>
      </c>
      <c r="U3328" t="s">
        <v>3</v>
      </c>
    </row>
    <row r="3329" spans="1:21" x14ac:dyDescent="0.25">
      <c r="A3329" t="s">
        <v>4</v>
      </c>
      <c r="B3329" t="str">
        <f>LEFT(Tabla1[[#This Row],[Organización compras]],2)</f>
        <v>CL</v>
      </c>
      <c r="C3329" t="s">
        <v>339</v>
      </c>
      <c r="D3329">
        <v>602</v>
      </c>
      <c r="E3329" t="str">
        <f>VLOOKUP(Tabla1[[#This Row],[Grupo de compras]],'Grupo compras'!$A$1:$B$115,2,FALSE)</f>
        <v>CL Ops Mall</v>
      </c>
      <c r="F3329" t="s">
        <v>1068</v>
      </c>
      <c r="G3329" t="str">
        <f>LEFT(Tabla1[[#This Row],[Solicitud de pedido]],2)</f>
        <v>12</v>
      </c>
      <c r="H3329" t="s">
        <v>8646</v>
      </c>
      <c r="I3329" t="s">
        <v>88</v>
      </c>
      <c r="J3329" t="s">
        <v>8647</v>
      </c>
      <c r="K3329" t="s">
        <v>8648</v>
      </c>
      <c r="L3329" s="1">
        <v>46049</v>
      </c>
      <c r="M3329" t="s">
        <v>1072</v>
      </c>
      <c r="N3329" t="s">
        <v>1</v>
      </c>
      <c r="O3329" t="s">
        <v>5</v>
      </c>
      <c r="P3329" t="s">
        <v>633</v>
      </c>
      <c r="Q3329" t="s">
        <v>634</v>
      </c>
      <c r="R3329" s="2">
        <v>8</v>
      </c>
      <c r="S3329" s="37">
        <f>Tabla1[[#This Row],[Valor total]]/'T.C.'!$B$4</f>
        <v>333.33333333333331</v>
      </c>
      <c r="T3329" t="s">
        <v>11</v>
      </c>
      <c r="U3329" t="s">
        <v>3</v>
      </c>
    </row>
    <row r="3330" spans="1:21" x14ac:dyDescent="0.25">
      <c r="A3330" t="s">
        <v>4</v>
      </c>
      <c r="B3330" t="str">
        <f>LEFT(Tabla1[[#This Row],[Organización compras]],2)</f>
        <v>CL</v>
      </c>
      <c r="C3330" t="s">
        <v>339</v>
      </c>
      <c r="D3330">
        <v>602</v>
      </c>
      <c r="E3330" t="str">
        <f>VLOOKUP(Tabla1[[#This Row],[Grupo de compras]],'Grupo compras'!$A$1:$B$115,2,FALSE)</f>
        <v>CL Ops Mall</v>
      </c>
      <c r="F3330" t="s">
        <v>1068</v>
      </c>
      <c r="G3330" t="str">
        <f>LEFT(Tabla1[[#This Row],[Solicitud de pedido]],2)</f>
        <v>12</v>
      </c>
      <c r="H3330" t="s">
        <v>8649</v>
      </c>
      <c r="I3330" t="s">
        <v>88</v>
      </c>
      <c r="J3330" t="s">
        <v>8650</v>
      </c>
      <c r="K3330" t="s">
        <v>8651</v>
      </c>
      <c r="L3330" s="1">
        <v>46049</v>
      </c>
      <c r="M3330" t="s">
        <v>1072</v>
      </c>
      <c r="N3330" t="s">
        <v>1</v>
      </c>
      <c r="O3330" t="s">
        <v>5</v>
      </c>
      <c r="P3330" t="s">
        <v>633</v>
      </c>
      <c r="Q3330" t="s">
        <v>634</v>
      </c>
      <c r="R3330" s="2">
        <v>8</v>
      </c>
      <c r="S3330" s="37">
        <f>Tabla1[[#This Row],[Valor total]]/'T.C.'!$B$4</f>
        <v>333.33333333333331</v>
      </c>
      <c r="T3330" t="s">
        <v>11</v>
      </c>
      <c r="U3330" t="s">
        <v>3</v>
      </c>
    </row>
    <row r="3331" spans="1:21" x14ac:dyDescent="0.25">
      <c r="A3331" t="s">
        <v>4</v>
      </c>
      <c r="B3331" t="str">
        <f>LEFT(Tabla1[[#This Row],[Organización compras]],2)</f>
        <v>CL</v>
      </c>
      <c r="C3331" t="s">
        <v>339</v>
      </c>
      <c r="D3331">
        <v>602</v>
      </c>
      <c r="E3331" t="str">
        <f>VLOOKUP(Tabla1[[#This Row],[Grupo de compras]],'Grupo compras'!$A$1:$B$115,2,FALSE)</f>
        <v>CL Ops Mall</v>
      </c>
      <c r="F3331" t="s">
        <v>1068</v>
      </c>
      <c r="G3331" t="str">
        <f>LEFT(Tabla1[[#This Row],[Solicitud de pedido]],2)</f>
        <v>12</v>
      </c>
      <c r="H3331" t="s">
        <v>8652</v>
      </c>
      <c r="I3331" t="s">
        <v>88</v>
      </c>
      <c r="J3331" t="s">
        <v>8653</v>
      </c>
      <c r="K3331" t="s">
        <v>8654</v>
      </c>
      <c r="L3331" s="1">
        <v>46049</v>
      </c>
      <c r="M3331" t="s">
        <v>1072</v>
      </c>
      <c r="N3331" t="s">
        <v>1</v>
      </c>
      <c r="O3331" t="s">
        <v>5</v>
      </c>
      <c r="P3331" t="s">
        <v>633</v>
      </c>
      <c r="Q3331" t="s">
        <v>634</v>
      </c>
      <c r="R3331" s="2">
        <v>8</v>
      </c>
      <c r="S3331" s="37">
        <f>Tabla1[[#This Row],[Valor total]]/'T.C.'!$B$4</f>
        <v>333.33333333333331</v>
      </c>
      <c r="T3331" t="s">
        <v>11</v>
      </c>
      <c r="U3331" t="s">
        <v>3</v>
      </c>
    </row>
    <row r="3332" spans="1:21" x14ac:dyDescent="0.25">
      <c r="A3332" t="s">
        <v>4</v>
      </c>
      <c r="B3332" t="str">
        <f>LEFT(Tabla1[[#This Row],[Organización compras]],2)</f>
        <v>CL</v>
      </c>
      <c r="C3332" t="s">
        <v>339</v>
      </c>
      <c r="D3332">
        <v>602</v>
      </c>
      <c r="E3332" t="str">
        <f>VLOOKUP(Tabla1[[#This Row],[Grupo de compras]],'Grupo compras'!$A$1:$B$115,2,FALSE)</f>
        <v>CL Ops Mall</v>
      </c>
      <c r="F3332" t="s">
        <v>1068</v>
      </c>
      <c r="G3332" t="str">
        <f>LEFT(Tabla1[[#This Row],[Solicitud de pedido]],2)</f>
        <v>12</v>
      </c>
      <c r="H3332" t="s">
        <v>8655</v>
      </c>
      <c r="I3332" t="s">
        <v>88</v>
      </c>
      <c r="J3332" t="s">
        <v>8656</v>
      </c>
      <c r="K3332" t="s">
        <v>8657</v>
      </c>
      <c r="L3332" s="1">
        <v>46051</v>
      </c>
      <c r="M3332" t="s">
        <v>1072</v>
      </c>
      <c r="N3332" t="s">
        <v>1</v>
      </c>
      <c r="O3332" t="s">
        <v>5</v>
      </c>
      <c r="P3332" t="s">
        <v>633</v>
      </c>
      <c r="Q3332" t="s">
        <v>634</v>
      </c>
      <c r="R3332" s="2">
        <v>8</v>
      </c>
      <c r="S3332" s="37">
        <f>Tabla1[[#This Row],[Valor total]]/'T.C.'!$B$4</f>
        <v>333.33333333333331</v>
      </c>
      <c r="T3332" t="s">
        <v>11</v>
      </c>
      <c r="U3332" t="s">
        <v>3</v>
      </c>
    </row>
    <row r="3333" spans="1:21" x14ac:dyDescent="0.25">
      <c r="A3333" t="s">
        <v>4</v>
      </c>
      <c r="B3333" t="str">
        <f>LEFT(Tabla1[[#This Row],[Organización compras]],2)</f>
        <v>CL</v>
      </c>
      <c r="C3333" t="s">
        <v>339</v>
      </c>
      <c r="D3333">
        <v>602</v>
      </c>
      <c r="E3333" t="str">
        <f>VLOOKUP(Tabla1[[#This Row],[Grupo de compras]],'Grupo compras'!$A$1:$B$115,2,FALSE)</f>
        <v>CL Ops Mall</v>
      </c>
      <c r="F3333" t="s">
        <v>2185</v>
      </c>
      <c r="G3333" t="str">
        <f>LEFT(Tabla1[[#This Row],[Solicitud de pedido]],2)</f>
        <v>12</v>
      </c>
      <c r="H3333" t="s">
        <v>8658</v>
      </c>
      <c r="I3333" t="s">
        <v>88</v>
      </c>
      <c r="J3333" t="s">
        <v>8659</v>
      </c>
      <c r="K3333" t="s">
        <v>8660</v>
      </c>
      <c r="L3333" s="1">
        <v>46063</v>
      </c>
      <c r="M3333" t="s">
        <v>1072</v>
      </c>
      <c r="N3333" t="s">
        <v>1</v>
      </c>
      <c r="O3333" t="s">
        <v>5</v>
      </c>
      <c r="P3333" t="s">
        <v>633</v>
      </c>
      <c r="Q3333" t="s">
        <v>634</v>
      </c>
      <c r="R3333" s="2">
        <v>8</v>
      </c>
      <c r="S3333" s="37">
        <f>Tabla1[[#This Row],[Valor total]]/'T.C.'!$B$4</f>
        <v>333.33333333333331</v>
      </c>
      <c r="T3333" t="s">
        <v>11</v>
      </c>
      <c r="U3333" t="s">
        <v>3</v>
      </c>
    </row>
    <row r="3334" spans="1:21" x14ac:dyDescent="0.25">
      <c r="A3334" t="s">
        <v>50</v>
      </c>
      <c r="B3334" t="str">
        <f>LEFT(Tabla1[[#This Row],[Organización compras]],2)</f>
        <v>CL</v>
      </c>
      <c r="C3334" t="s">
        <v>339</v>
      </c>
      <c r="D3334">
        <v>602</v>
      </c>
      <c r="E3334" t="str">
        <f>VLOOKUP(Tabla1[[#This Row],[Grupo de compras]],'Grupo compras'!$A$1:$B$115,2,FALSE)</f>
        <v>CL Ops Mall</v>
      </c>
      <c r="F3334" t="s">
        <v>51</v>
      </c>
      <c r="G3334" t="str">
        <f>LEFT(Tabla1[[#This Row],[Solicitud de pedido]],2)</f>
        <v>12</v>
      </c>
      <c r="H3334" t="s">
        <v>8661</v>
      </c>
      <c r="I3334" t="s">
        <v>88</v>
      </c>
      <c r="J3334" t="s">
        <v>8662</v>
      </c>
      <c r="K3334" t="s">
        <v>8663</v>
      </c>
      <c r="L3334" s="1">
        <v>46070</v>
      </c>
      <c r="M3334" t="s">
        <v>52</v>
      </c>
      <c r="N3334" t="s">
        <v>1</v>
      </c>
      <c r="O3334" t="s">
        <v>0</v>
      </c>
      <c r="P3334" t="s">
        <v>2565</v>
      </c>
      <c r="Q3334" t="s">
        <v>2566</v>
      </c>
      <c r="R3334" s="2">
        <v>8</v>
      </c>
      <c r="S3334" s="37">
        <f>Tabla1[[#This Row],[Valor total]]/'T.C.'!$B$4</f>
        <v>333.33333333333331</v>
      </c>
      <c r="T3334" t="s">
        <v>11</v>
      </c>
      <c r="U3334" t="s">
        <v>3</v>
      </c>
    </row>
    <row r="3335" spans="1:21" x14ac:dyDescent="0.25">
      <c r="A3335" t="s">
        <v>4</v>
      </c>
      <c r="B3335" t="str">
        <f>LEFT(Tabla1[[#This Row],[Organización compras]],2)</f>
        <v>CL</v>
      </c>
      <c r="C3335" t="s">
        <v>339</v>
      </c>
      <c r="D3335">
        <v>602</v>
      </c>
      <c r="E3335" t="str">
        <f>VLOOKUP(Tabla1[[#This Row],[Grupo de compras]],'Grupo compras'!$A$1:$B$115,2,FALSE)</f>
        <v>CL Ops Mall</v>
      </c>
      <c r="F3335" t="s">
        <v>2185</v>
      </c>
      <c r="G3335" t="str">
        <f>LEFT(Tabla1[[#This Row],[Solicitud de pedido]],2)</f>
        <v>12</v>
      </c>
      <c r="H3335" t="s">
        <v>8664</v>
      </c>
      <c r="I3335" t="s">
        <v>88</v>
      </c>
      <c r="J3335" t="s">
        <v>8665</v>
      </c>
      <c r="K3335" t="s">
        <v>8666</v>
      </c>
      <c r="L3335" s="1">
        <v>46076</v>
      </c>
      <c r="M3335" t="s">
        <v>1072</v>
      </c>
      <c r="N3335" t="s">
        <v>1</v>
      </c>
      <c r="O3335" t="s">
        <v>5</v>
      </c>
      <c r="P3335" t="s">
        <v>633</v>
      </c>
      <c r="Q3335" t="s">
        <v>634</v>
      </c>
      <c r="R3335" s="2">
        <v>8</v>
      </c>
      <c r="S3335" s="37">
        <f>Tabla1[[#This Row],[Valor total]]/'T.C.'!$B$4</f>
        <v>333.33333333333331</v>
      </c>
      <c r="T3335" t="s">
        <v>11</v>
      </c>
      <c r="U3335" t="s">
        <v>3</v>
      </c>
    </row>
    <row r="3336" spans="1:21" x14ac:dyDescent="0.25">
      <c r="A3336" t="s">
        <v>4</v>
      </c>
      <c r="B3336" t="str">
        <f>LEFT(Tabla1[[#This Row],[Organización compras]],2)</f>
        <v>CL</v>
      </c>
      <c r="C3336" t="s">
        <v>339</v>
      </c>
      <c r="D3336">
        <v>602</v>
      </c>
      <c r="E3336" t="str">
        <f>VLOOKUP(Tabla1[[#This Row],[Grupo de compras]],'Grupo compras'!$A$1:$B$115,2,FALSE)</f>
        <v>CL Ops Mall</v>
      </c>
      <c r="F3336" t="s">
        <v>2185</v>
      </c>
      <c r="G3336" t="str">
        <f>LEFT(Tabla1[[#This Row],[Solicitud de pedido]],2)</f>
        <v>12</v>
      </c>
      <c r="H3336" t="s">
        <v>8667</v>
      </c>
      <c r="I3336" t="s">
        <v>88</v>
      </c>
      <c r="J3336" t="s">
        <v>8668</v>
      </c>
      <c r="K3336" t="s">
        <v>8669</v>
      </c>
      <c r="L3336" s="1">
        <v>46076</v>
      </c>
      <c r="M3336" t="s">
        <v>1072</v>
      </c>
      <c r="N3336" t="s">
        <v>1</v>
      </c>
      <c r="O3336" t="s">
        <v>5</v>
      </c>
      <c r="P3336" t="s">
        <v>633</v>
      </c>
      <c r="Q3336" t="s">
        <v>634</v>
      </c>
      <c r="R3336" s="2">
        <v>8</v>
      </c>
      <c r="S3336" s="37">
        <f>Tabla1[[#This Row],[Valor total]]/'T.C.'!$B$4</f>
        <v>333.33333333333331</v>
      </c>
      <c r="T3336" t="s">
        <v>11</v>
      </c>
      <c r="U3336" t="s">
        <v>3</v>
      </c>
    </row>
    <row r="3337" spans="1:21" x14ac:dyDescent="0.25">
      <c r="A3337" t="s">
        <v>4</v>
      </c>
      <c r="B3337" t="str">
        <f>LEFT(Tabla1[[#This Row],[Organización compras]],2)</f>
        <v>CL</v>
      </c>
      <c r="C3337" t="s">
        <v>339</v>
      </c>
      <c r="D3337">
        <v>602</v>
      </c>
      <c r="E3337" t="str">
        <f>VLOOKUP(Tabla1[[#This Row],[Grupo de compras]],'Grupo compras'!$A$1:$B$115,2,FALSE)</f>
        <v>CL Ops Mall</v>
      </c>
      <c r="F3337" t="s">
        <v>2185</v>
      </c>
      <c r="G3337" t="str">
        <f>LEFT(Tabla1[[#This Row],[Solicitud de pedido]],2)</f>
        <v>12</v>
      </c>
      <c r="H3337" t="s">
        <v>8670</v>
      </c>
      <c r="I3337" t="s">
        <v>88</v>
      </c>
      <c r="J3337" t="s">
        <v>8671</v>
      </c>
      <c r="K3337" t="s">
        <v>8672</v>
      </c>
      <c r="L3337" s="1">
        <v>46076</v>
      </c>
      <c r="M3337" t="s">
        <v>1072</v>
      </c>
      <c r="N3337" t="s">
        <v>1</v>
      </c>
      <c r="O3337" t="s">
        <v>5</v>
      </c>
      <c r="P3337" t="s">
        <v>633</v>
      </c>
      <c r="Q3337" t="s">
        <v>634</v>
      </c>
      <c r="R3337" s="2">
        <v>8</v>
      </c>
      <c r="S3337" s="37">
        <f>Tabla1[[#This Row],[Valor total]]/'T.C.'!$B$4</f>
        <v>333.33333333333331</v>
      </c>
      <c r="T3337" t="s">
        <v>11</v>
      </c>
      <c r="U3337" t="s">
        <v>3</v>
      </c>
    </row>
    <row r="3338" spans="1:21" x14ac:dyDescent="0.25">
      <c r="A3338" t="s">
        <v>2783</v>
      </c>
      <c r="B3338" t="str">
        <f>LEFT(Tabla1[[#This Row],[Organización compras]],2)</f>
        <v>PE</v>
      </c>
      <c r="C3338" t="s">
        <v>681</v>
      </c>
      <c r="D3338">
        <v>802</v>
      </c>
      <c r="E3338" t="str">
        <f>VLOOKUP(Tabla1[[#This Row],[Grupo de compras]],'Grupo compras'!$A$1:$B$115,2,FALSE)</f>
        <v>PE Ops Mall</v>
      </c>
      <c r="F3338" t="s">
        <v>3119</v>
      </c>
      <c r="G3338" t="str">
        <f>LEFT(Tabla1[[#This Row],[Solicitud de pedido]],2)</f>
        <v>12</v>
      </c>
      <c r="H3338" t="s">
        <v>8673</v>
      </c>
      <c r="I3338" t="s">
        <v>88</v>
      </c>
      <c r="J3338" t="s">
        <v>8674</v>
      </c>
      <c r="K3338" t="s">
        <v>8675</v>
      </c>
      <c r="L3338" s="1">
        <v>46044</v>
      </c>
      <c r="M3338" t="s">
        <v>1340</v>
      </c>
      <c r="N3338" t="s">
        <v>1</v>
      </c>
      <c r="O3338" t="s">
        <v>0</v>
      </c>
      <c r="P3338" t="s">
        <v>1011</v>
      </c>
      <c r="Q3338" t="s">
        <v>1012</v>
      </c>
      <c r="R3338" s="2">
        <v>1150</v>
      </c>
      <c r="S3338" s="37">
        <f>Tabla1[[#This Row],[Valor total]]/'T.C.'!$B$2</f>
        <v>333.33333333333331</v>
      </c>
      <c r="T3338" t="s">
        <v>2</v>
      </c>
      <c r="U3338" t="s">
        <v>3</v>
      </c>
    </row>
    <row r="3339" spans="1:21" x14ac:dyDescent="0.25">
      <c r="A3339" t="s">
        <v>369</v>
      </c>
      <c r="B3339" t="str">
        <f>LEFT(Tabla1[[#This Row],[Organización compras]],2)</f>
        <v>PE</v>
      </c>
      <c r="C3339" t="s">
        <v>681</v>
      </c>
      <c r="D3339">
        <v>802</v>
      </c>
      <c r="E3339" t="str">
        <f>VLOOKUP(Tabla1[[#This Row],[Grupo de compras]],'Grupo compras'!$A$1:$B$115,2,FALSE)</f>
        <v>PE Ops Mall</v>
      </c>
      <c r="F3339" t="s">
        <v>370</v>
      </c>
      <c r="G3339" t="str">
        <f>LEFT(Tabla1[[#This Row],[Solicitud de pedido]],2)</f>
        <v>12</v>
      </c>
      <c r="H3339" t="s">
        <v>8676</v>
      </c>
      <c r="I3339" t="s">
        <v>88</v>
      </c>
      <c r="J3339" t="s">
        <v>8677</v>
      </c>
      <c r="K3339" t="s">
        <v>8678</v>
      </c>
      <c r="L3339" s="1">
        <v>46087</v>
      </c>
      <c r="M3339" t="s">
        <v>370</v>
      </c>
      <c r="N3339" t="s">
        <v>1</v>
      </c>
      <c r="O3339" t="s">
        <v>0</v>
      </c>
      <c r="P3339" t="s">
        <v>8679</v>
      </c>
      <c r="Q3339" t="s">
        <v>8680</v>
      </c>
      <c r="R3339" s="2">
        <v>1150</v>
      </c>
      <c r="S3339" s="37">
        <f>Tabla1[[#This Row],[Valor total]]/'T.C.'!$B$2</f>
        <v>333.33333333333331</v>
      </c>
      <c r="T3339" t="s">
        <v>2</v>
      </c>
      <c r="U3339" t="s">
        <v>3</v>
      </c>
    </row>
    <row r="3340" spans="1:21" x14ac:dyDescent="0.25">
      <c r="A3340" t="s">
        <v>12</v>
      </c>
      <c r="B3340" t="str">
        <f>LEFT(Tabla1[[#This Row],[Organización compras]],2)</f>
        <v>PE</v>
      </c>
      <c r="C3340" t="s">
        <v>340</v>
      </c>
      <c r="D3340">
        <v>802</v>
      </c>
      <c r="E3340" t="str">
        <f>VLOOKUP(Tabla1[[#This Row],[Grupo de compras]],'Grupo compras'!$A$1:$B$115,2,FALSE)</f>
        <v>PE Ops Mall</v>
      </c>
      <c r="F3340" t="s">
        <v>9282</v>
      </c>
      <c r="H3340" t="s">
        <v>12388</v>
      </c>
      <c r="I3340" t="s">
        <v>88</v>
      </c>
      <c r="J3340" t="s">
        <v>12389</v>
      </c>
      <c r="K3340" t="s">
        <v>12390</v>
      </c>
      <c r="L3340" s="1">
        <v>46098</v>
      </c>
      <c r="M3340" t="s">
        <v>14</v>
      </c>
      <c r="N3340" t="s">
        <v>1</v>
      </c>
      <c r="O3340" t="s">
        <v>0</v>
      </c>
      <c r="P3340" t="s">
        <v>2596</v>
      </c>
      <c r="Q3340" t="s">
        <v>2597</v>
      </c>
      <c r="R3340" s="2">
        <v>1150</v>
      </c>
      <c r="S3340" s="37">
        <f>Tabla1[[#This Row],[Valor total]]/'T.C.'!$B$2</f>
        <v>333.33333333333331</v>
      </c>
      <c r="T3340" t="s">
        <v>2</v>
      </c>
      <c r="U3340" t="s">
        <v>3</v>
      </c>
    </row>
    <row r="3341" spans="1:21" x14ac:dyDescent="0.25">
      <c r="A3341" t="s">
        <v>61</v>
      </c>
      <c r="B3341" t="str">
        <f>LEFT(Tabla1[[#This Row],[Organización compras]],2)</f>
        <v>CO</v>
      </c>
      <c r="C3341" t="s">
        <v>338</v>
      </c>
      <c r="D3341">
        <v>719</v>
      </c>
      <c r="E3341" t="str">
        <f>VLOOKUP(Tabla1[[#This Row],[Grupo de compras]],'Grupo compras'!$A$1:$B$115,2,FALSE)</f>
        <v>CO Gcia Ing</v>
      </c>
      <c r="F3341" t="s">
        <v>77</v>
      </c>
      <c r="G3341" t="str">
        <f>LEFT(Tabla1[[#This Row],[Solicitud de pedido]],2)</f>
        <v>12</v>
      </c>
      <c r="H3341" t="s">
        <v>1701</v>
      </c>
      <c r="I3341" t="s">
        <v>89</v>
      </c>
      <c r="J3341" t="s">
        <v>1702</v>
      </c>
      <c r="K3341" t="s">
        <v>1703</v>
      </c>
      <c r="L3341" s="1">
        <v>46041</v>
      </c>
      <c r="M3341" t="s">
        <v>77</v>
      </c>
      <c r="N3341" t="s">
        <v>1</v>
      </c>
      <c r="O3341" t="s">
        <v>0</v>
      </c>
      <c r="P3341" t="s">
        <v>1704</v>
      </c>
      <c r="Q3341" t="s">
        <v>1705</v>
      </c>
      <c r="R3341" s="2">
        <v>1224863</v>
      </c>
      <c r="S3341" s="37">
        <f>Tabla1[[#This Row],[Valor total]]/'T.C.'!$B$5</f>
        <v>333.02419793365959</v>
      </c>
      <c r="T3341" t="s">
        <v>18</v>
      </c>
      <c r="U3341" t="s">
        <v>3</v>
      </c>
    </row>
    <row r="3342" spans="1:21" x14ac:dyDescent="0.25">
      <c r="A3342" t="s">
        <v>50</v>
      </c>
      <c r="B3342" t="str">
        <f>LEFT(Tabla1[[#This Row],[Organización compras]],2)</f>
        <v>CL</v>
      </c>
      <c r="C3342" t="s">
        <v>339</v>
      </c>
      <c r="D3342">
        <v>604</v>
      </c>
      <c r="E3342" t="str">
        <f>VLOOKUP(Tabla1[[#This Row],[Grupo de compras]],'Grupo compras'!$A$1:$B$115,2,FALSE)</f>
        <v>CL Marketing Mall</v>
      </c>
      <c r="F3342" t="s">
        <v>3410</v>
      </c>
      <c r="G3342" t="str">
        <f>LEFT(Tabla1[[#This Row],[Solicitud de pedido]],2)</f>
        <v>12</v>
      </c>
      <c r="H3342" t="s">
        <v>8681</v>
      </c>
      <c r="I3342" t="s">
        <v>88</v>
      </c>
      <c r="J3342" t="s">
        <v>8682</v>
      </c>
      <c r="K3342" t="s">
        <v>8683</v>
      </c>
      <c r="L3342" s="1">
        <v>46050</v>
      </c>
      <c r="M3342" t="s">
        <v>3410</v>
      </c>
      <c r="N3342" t="s">
        <v>1</v>
      </c>
      <c r="O3342" t="s">
        <v>0</v>
      </c>
      <c r="P3342" t="s">
        <v>2389</v>
      </c>
      <c r="Q3342" t="s">
        <v>2390</v>
      </c>
      <c r="R3342" s="2">
        <v>308000</v>
      </c>
      <c r="S3342" s="37">
        <f>Tabla1[[#This Row],[Valor total]]/'T.C.'!$B$3</f>
        <v>332.63853639043992</v>
      </c>
      <c r="T3342" t="s">
        <v>6</v>
      </c>
      <c r="U3342" t="s">
        <v>3</v>
      </c>
    </row>
    <row r="3343" spans="1:21" x14ac:dyDescent="0.25">
      <c r="A3343" t="s">
        <v>763</v>
      </c>
      <c r="B3343" t="str">
        <f>LEFT(Tabla1[[#This Row],[Organización compras]],2)</f>
        <v>CL</v>
      </c>
      <c r="C3343" t="s">
        <v>339</v>
      </c>
      <c r="D3343">
        <v>622</v>
      </c>
      <c r="E3343" t="str">
        <f>VLOOKUP(Tabla1[[#This Row],[Grupo de compras]],'Grupo compras'!$A$1:$B$115,2,FALSE)</f>
        <v>CL Arq Mall</v>
      </c>
      <c r="F3343" t="s">
        <v>4609</v>
      </c>
      <c r="G3343" t="str">
        <f>LEFT(Tabla1[[#This Row],[Solicitud de pedido]],2)</f>
        <v>14</v>
      </c>
      <c r="H3343" t="s">
        <v>8684</v>
      </c>
      <c r="I3343" t="s">
        <v>88</v>
      </c>
      <c r="J3343" t="s">
        <v>8685</v>
      </c>
      <c r="K3343" t="s">
        <v>8686</v>
      </c>
      <c r="L3343" s="1">
        <v>46052</v>
      </c>
      <c r="M3343" t="s">
        <v>15</v>
      </c>
      <c r="N3343" t="s">
        <v>46</v>
      </c>
      <c r="O3343" t="s">
        <v>0</v>
      </c>
      <c r="P3343" t="s">
        <v>470</v>
      </c>
      <c r="Q3343" t="s">
        <v>471</v>
      </c>
      <c r="R3343" s="2">
        <v>7.9749999999999996</v>
      </c>
      <c r="S3343" s="37">
        <f>Tabla1[[#This Row],[Valor total]]/'T.C.'!$B$4</f>
        <v>332.29166666666663</v>
      </c>
      <c r="T3343" t="s">
        <v>11</v>
      </c>
      <c r="U3343" t="s">
        <v>3</v>
      </c>
    </row>
    <row r="3344" spans="1:21" x14ac:dyDescent="0.25">
      <c r="A3344" t="s">
        <v>763</v>
      </c>
      <c r="B3344" t="str">
        <f>LEFT(Tabla1[[#This Row],[Organización compras]],2)</f>
        <v>CL</v>
      </c>
      <c r="C3344" t="s">
        <v>339</v>
      </c>
      <c r="D3344">
        <v>622</v>
      </c>
      <c r="E3344" t="str">
        <f>VLOOKUP(Tabla1[[#This Row],[Grupo de compras]],'Grupo compras'!$A$1:$B$115,2,FALSE)</f>
        <v>CL Arq Mall</v>
      </c>
      <c r="F3344" t="s">
        <v>4609</v>
      </c>
      <c r="G3344" t="str">
        <f>LEFT(Tabla1[[#This Row],[Solicitud de pedido]],2)</f>
        <v>14</v>
      </c>
      <c r="H3344" t="s">
        <v>8684</v>
      </c>
      <c r="I3344" t="s">
        <v>89</v>
      </c>
      <c r="J3344" t="s">
        <v>8685</v>
      </c>
      <c r="K3344" t="s">
        <v>8687</v>
      </c>
      <c r="L3344" s="1">
        <v>46052</v>
      </c>
      <c r="M3344" t="s">
        <v>15</v>
      </c>
      <c r="N3344" t="s">
        <v>46</v>
      </c>
      <c r="O3344" t="s">
        <v>0</v>
      </c>
      <c r="P3344" t="s">
        <v>470</v>
      </c>
      <c r="Q3344" t="s">
        <v>471</v>
      </c>
      <c r="R3344" s="2">
        <v>7.9749999999999996</v>
      </c>
      <c r="S3344" s="37">
        <f>Tabla1[[#This Row],[Valor total]]/'T.C.'!$B$4</f>
        <v>332.29166666666663</v>
      </c>
      <c r="T3344" t="s">
        <v>11</v>
      </c>
      <c r="U3344" t="s">
        <v>3</v>
      </c>
    </row>
    <row r="3345" spans="1:21" x14ac:dyDescent="0.25">
      <c r="A3345" t="s">
        <v>763</v>
      </c>
      <c r="B3345" t="str">
        <f>LEFT(Tabla1[[#This Row],[Organización compras]],2)</f>
        <v>CL</v>
      </c>
      <c r="C3345" t="s">
        <v>339</v>
      </c>
      <c r="D3345">
        <v>622</v>
      </c>
      <c r="E3345" t="str">
        <f>VLOOKUP(Tabla1[[#This Row],[Grupo de compras]],'Grupo compras'!$A$1:$B$115,2,FALSE)</f>
        <v>CL Arq Mall</v>
      </c>
      <c r="F3345" t="s">
        <v>4609</v>
      </c>
      <c r="G3345" t="str">
        <f>LEFT(Tabla1[[#This Row],[Solicitud de pedido]],2)</f>
        <v>14</v>
      </c>
      <c r="H3345" t="s">
        <v>8684</v>
      </c>
      <c r="I3345" t="s">
        <v>99</v>
      </c>
      <c r="J3345" t="s">
        <v>8685</v>
      </c>
      <c r="K3345" t="s">
        <v>8688</v>
      </c>
      <c r="L3345" s="1">
        <v>46052</v>
      </c>
      <c r="M3345" t="s">
        <v>15</v>
      </c>
      <c r="N3345" t="s">
        <v>46</v>
      </c>
      <c r="O3345" t="s">
        <v>0</v>
      </c>
      <c r="P3345" t="s">
        <v>470</v>
      </c>
      <c r="Q3345" t="s">
        <v>471</v>
      </c>
      <c r="R3345" s="2">
        <v>7.9749999999999996</v>
      </c>
      <c r="S3345" s="37">
        <f>Tabla1[[#This Row],[Valor total]]/'T.C.'!$B$4</f>
        <v>332.29166666666663</v>
      </c>
      <c r="T3345" t="s">
        <v>11</v>
      </c>
      <c r="U3345" t="s">
        <v>3</v>
      </c>
    </row>
    <row r="3346" spans="1:21" x14ac:dyDescent="0.25">
      <c r="A3346" t="s">
        <v>763</v>
      </c>
      <c r="B3346" t="str">
        <f>LEFT(Tabla1[[#This Row],[Organización compras]],2)</f>
        <v>CL</v>
      </c>
      <c r="C3346" t="s">
        <v>339</v>
      </c>
      <c r="D3346">
        <v>622</v>
      </c>
      <c r="E3346" t="str">
        <f>VLOOKUP(Tabla1[[#This Row],[Grupo de compras]],'Grupo compras'!$A$1:$B$115,2,FALSE)</f>
        <v>CL Arq Mall</v>
      </c>
      <c r="F3346" t="s">
        <v>4609</v>
      </c>
      <c r="G3346" t="str">
        <f>LEFT(Tabla1[[#This Row],[Solicitud de pedido]],2)</f>
        <v>14</v>
      </c>
      <c r="H3346" t="s">
        <v>8684</v>
      </c>
      <c r="I3346" t="s">
        <v>100</v>
      </c>
      <c r="J3346" t="s">
        <v>8685</v>
      </c>
      <c r="K3346" t="s">
        <v>8689</v>
      </c>
      <c r="L3346" s="1">
        <v>46052</v>
      </c>
      <c r="M3346" t="s">
        <v>15</v>
      </c>
      <c r="N3346" t="s">
        <v>46</v>
      </c>
      <c r="O3346" t="s">
        <v>0</v>
      </c>
      <c r="P3346" t="s">
        <v>470</v>
      </c>
      <c r="Q3346" t="s">
        <v>471</v>
      </c>
      <c r="R3346" s="2">
        <v>7.9749999999999996</v>
      </c>
      <c r="S3346" s="37">
        <f>Tabla1[[#This Row],[Valor total]]/'T.C.'!$B$4</f>
        <v>332.29166666666663</v>
      </c>
      <c r="T3346" t="s">
        <v>11</v>
      </c>
      <c r="U3346" t="s">
        <v>3</v>
      </c>
    </row>
    <row r="3347" spans="1:21" x14ac:dyDescent="0.25">
      <c r="A3347" t="s">
        <v>763</v>
      </c>
      <c r="B3347" t="str">
        <f>LEFT(Tabla1[[#This Row],[Organización compras]],2)</f>
        <v>CL</v>
      </c>
      <c r="C3347" t="s">
        <v>339</v>
      </c>
      <c r="D3347">
        <v>622</v>
      </c>
      <c r="E3347" t="str">
        <f>VLOOKUP(Tabla1[[#This Row],[Grupo de compras]],'Grupo compras'!$A$1:$B$115,2,FALSE)</f>
        <v>CL Arq Mall</v>
      </c>
      <c r="F3347" t="s">
        <v>4609</v>
      </c>
      <c r="G3347" t="str">
        <f>LEFT(Tabla1[[#This Row],[Solicitud de pedido]],2)</f>
        <v>14</v>
      </c>
      <c r="H3347" t="s">
        <v>8684</v>
      </c>
      <c r="I3347" t="s">
        <v>101</v>
      </c>
      <c r="J3347" t="s">
        <v>8685</v>
      </c>
      <c r="K3347" t="s">
        <v>8690</v>
      </c>
      <c r="L3347" s="1">
        <v>46052</v>
      </c>
      <c r="M3347" t="s">
        <v>15</v>
      </c>
      <c r="N3347" t="s">
        <v>46</v>
      </c>
      <c r="O3347" t="s">
        <v>0</v>
      </c>
      <c r="P3347" t="s">
        <v>470</v>
      </c>
      <c r="Q3347" t="s">
        <v>471</v>
      </c>
      <c r="R3347" s="2">
        <v>7.9749999999999996</v>
      </c>
      <c r="S3347" s="37">
        <f>Tabla1[[#This Row],[Valor total]]/'T.C.'!$B$4</f>
        <v>332.29166666666663</v>
      </c>
      <c r="T3347" t="s">
        <v>11</v>
      </c>
      <c r="U3347" t="s">
        <v>3</v>
      </c>
    </row>
    <row r="3348" spans="1:21" x14ac:dyDescent="0.25">
      <c r="A3348" t="s">
        <v>763</v>
      </c>
      <c r="B3348" t="str">
        <f>LEFT(Tabla1[[#This Row],[Organización compras]],2)</f>
        <v>CL</v>
      </c>
      <c r="C3348" t="s">
        <v>339</v>
      </c>
      <c r="D3348">
        <v>622</v>
      </c>
      <c r="E3348" t="str">
        <f>VLOOKUP(Tabla1[[#This Row],[Grupo de compras]],'Grupo compras'!$A$1:$B$115,2,FALSE)</f>
        <v>CL Arq Mall</v>
      </c>
      <c r="F3348" t="s">
        <v>4609</v>
      </c>
      <c r="G3348" t="str">
        <f>LEFT(Tabla1[[#This Row],[Solicitud de pedido]],2)</f>
        <v>14</v>
      </c>
      <c r="H3348" t="s">
        <v>8684</v>
      </c>
      <c r="I3348" t="s">
        <v>102</v>
      </c>
      <c r="J3348" t="s">
        <v>8685</v>
      </c>
      <c r="K3348" t="s">
        <v>8691</v>
      </c>
      <c r="L3348" s="1">
        <v>46052</v>
      </c>
      <c r="M3348" t="s">
        <v>15</v>
      </c>
      <c r="N3348" t="s">
        <v>46</v>
      </c>
      <c r="O3348" t="s">
        <v>0</v>
      </c>
      <c r="P3348" t="s">
        <v>470</v>
      </c>
      <c r="Q3348" t="s">
        <v>471</v>
      </c>
      <c r="R3348" s="2">
        <v>7.9749999999999996</v>
      </c>
      <c r="S3348" s="37">
        <f>Tabla1[[#This Row],[Valor total]]/'T.C.'!$B$4</f>
        <v>332.29166666666663</v>
      </c>
      <c r="T3348" t="s">
        <v>11</v>
      </c>
      <c r="U3348" t="s">
        <v>3</v>
      </c>
    </row>
    <row r="3349" spans="1:21" x14ac:dyDescent="0.25">
      <c r="A3349" t="s">
        <v>763</v>
      </c>
      <c r="B3349" t="str">
        <f>LEFT(Tabla1[[#This Row],[Organización compras]],2)</f>
        <v>CL</v>
      </c>
      <c r="C3349" t="s">
        <v>339</v>
      </c>
      <c r="D3349">
        <v>622</v>
      </c>
      <c r="E3349" t="str">
        <f>VLOOKUP(Tabla1[[#This Row],[Grupo de compras]],'Grupo compras'!$A$1:$B$115,2,FALSE)</f>
        <v>CL Arq Mall</v>
      </c>
      <c r="F3349" t="s">
        <v>4609</v>
      </c>
      <c r="G3349" t="str">
        <f>LEFT(Tabla1[[#This Row],[Solicitud de pedido]],2)</f>
        <v>14</v>
      </c>
      <c r="H3349" t="s">
        <v>8684</v>
      </c>
      <c r="I3349" t="s">
        <v>103</v>
      </c>
      <c r="J3349" t="s">
        <v>8685</v>
      </c>
      <c r="K3349" t="s">
        <v>8692</v>
      </c>
      <c r="L3349" s="1">
        <v>46052</v>
      </c>
      <c r="M3349" t="s">
        <v>15</v>
      </c>
      <c r="N3349" t="s">
        <v>46</v>
      </c>
      <c r="O3349" t="s">
        <v>0</v>
      </c>
      <c r="P3349" t="s">
        <v>470</v>
      </c>
      <c r="Q3349" t="s">
        <v>471</v>
      </c>
      <c r="R3349" s="2">
        <v>7.9749999999999996</v>
      </c>
      <c r="S3349" s="37">
        <f>Tabla1[[#This Row],[Valor total]]/'T.C.'!$B$4</f>
        <v>332.29166666666663</v>
      </c>
      <c r="T3349" t="s">
        <v>11</v>
      </c>
      <c r="U3349" t="s">
        <v>3</v>
      </c>
    </row>
    <row r="3350" spans="1:21" x14ac:dyDescent="0.25">
      <c r="A3350" t="s">
        <v>763</v>
      </c>
      <c r="B3350" t="str">
        <f>LEFT(Tabla1[[#This Row],[Organización compras]],2)</f>
        <v>CL</v>
      </c>
      <c r="C3350" t="s">
        <v>339</v>
      </c>
      <c r="D3350">
        <v>622</v>
      </c>
      <c r="E3350" t="str">
        <f>VLOOKUP(Tabla1[[#This Row],[Grupo de compras]],'Grupo compras'!$A$1:$B$115,2,FALSE)</f>
        <v>CL Arq Mall</v>
      </c>
      <c r="F3350" t="s">
        <v>4609</v>
      </c>
      <c r="G3350" t="str">
        <f>LEFT(Tabla1[[#This Row],[Solicitud de pedido]],2)</f>
        <v>14</v>
      </c>
      <c r="H3350" t="s">
        <v>8684</v>
      </c>
      <c r="I3350" t="s">
        <v>104</v>
      </c>
      <c r="J3350" t="s">
        <v>8685</v>
      </c>
      <c r="K3350" t="s">
        <v>8693</v>
      </c>
      <c r="L3350" s="1">
        <v>46052</v>
      </c>
      <c r="M3350" t="s">
        <v>15</v>
      </c>
      <c r="N3350" t="s">
        <v>46</v>
      </c>
      <c r="O3350" t="s">
        <v>0</v>
      </c>
      <c r="P3350" t="s">
        <v>470</v>
      </c>
      <c r="Q3350" t="s">
        <v>471</v>
      </c>
      <c r="R3350" s="2">
        <v>7.9749999999999996</v>
      </c>
      <c r="S3350" s="37">
        <f>Tabla1[[#This Row],[Valor total]]/'T.C.'!$B$4</f>
        <v>332.29166666666663</v>
      </c>
      <c r="T3350" t="s">
        <v>11</v>
      </c>
      <c r="U3350" t="s">
        <v>3</v>
      </c>
    </row>
    <row r="3351" spans="1:21" x14ac:dyDescent="0.25">
      <c r="A3351" t="s">
        <v>763</v>
      </c>
      <c r="B3351" t="str">
        <f>LEFT(Tabla1[[#This Row],[Organización compras]],2)</f>
        <v>CL</v>
      </c>
      <c r="C3351" t="s">
        <v>339</v>
      </c>
      <c r="D3351">
        <v>622</v>
      </c>
      <c r="E3351" t="str">
        <f>VLOOKUP(Tabla1[[#This Row],[Grupo de compras]],'Grupo compras'!$A$1:$B$115,2,FALSE)</f>
        <v>CL Arq Mall</v>
      </c>
      <c r="F3351" t="s">
        <v>4609</v>
      </c>
      <c r="G3351" t="str">
        <f>LEFT(Tabla1[[#This Row],[Solicitud de pedido]],2)</f>
        <v>14</v>
      </c>
      <c r="H3351" t="s">
        <v>8684</v>
      </c>
      <c r="I3351" t="s">
        <v>105</v>
      </c>
      <c r="J3351" t="s">
        <v>8685</v>
      </c>
      <c r="K3351" t="s">
        <v>8694</v>
      </c>
      <c r="L3351" s="1">
        <v>46052</v>
      </c>
      <c r="M3351" t="s">
        <v>15</v>
      </c>
      <c r="N3351" t="s">
        <v>46</v>
      </c>
      <c r="O3351" t="s">
        <v>0</v>
      </c>
      <c r="P3351" t="s">
        <v>470</v>
      </c>
      <c r="Q3351" t="s">
        <v>471</v>
      </c>
      <c r="R3351" s="2">
        <v>7.9749999999999996</v>
      </c>
      <c r="S3351" s="37">
        <f>Tabla1[[#This Row],[Valor total]]/'T.C.'!$B$4</f>
        <v>332.29166666666663</v>
      </c>
      <c r="T3351" t="s">
        <v>11</v>
      </c>
      <c r="U3351" t="s">
        <v>3</v>
      </c>
    </row>
    <row r="3352" spans="1:21" x14ac:dyDescent="0.25">
      <c r="A3352" t="s">
        <v>763</v>
      </c>
      <c r="B3352" t="str">
        <f>LEFT(Tabla1[[#This Row],[Organización compras]],2)</f>
        <v>CL</v>
      </c>
      <c r="C3352" t="s">
        <v>339</v>
      </c>
      <c r="D3352">
        <v>622</v>
      </c>
      <c r="E3352" t="str">
        <f>VLOOKUP(Tabla1[[#This Row],[Grupo de compras]],'Grupo compras'!$A$1:$B$115,2,FALSE)</f>
        <v>CL Arq Mall</v>
      </c>
      <c r="F3352" t="s">
        <v>4609</v>
      </c>
      <c r="G3352" t="str">
        <f>LEFT(Tabla1[[#This Row],[Solicitud de pedido]],2)</f>
        <v>14</v>
      </c>
      <c r="H3352" t="s">
        <v>8684</v>
      </c>
      <c r="I3352" t="s">
        <v>106</v>
      </c>
      <c r="J3352" t="s">
        <v>8685</v>
      </c>
      <c r="K3352" t="s">
        <v>8695</v>
      </c>
      <c r="L3352" s="1">
        <v>46052</v>
      </c>
      <c r="M3352" t="s">
        <v>15</v>
      </c>
      <c r="N3352" t="s">
        <v>46</v>
      </c>
      <c r="O3352" t="s">
        <v>0</v>
      </c>
      <c r="P3352" t="s">
        <v>470</v>
      </c>
      <c r="Q3352" t="s">
        <v>471</v>
      </c>
      <c r="R3352" s="2">
        <v>7.9749999999999996</v>
      </c>
      <c r="S3352" s="37">
        <f>Tabla1[[#This Row],[Valor total]]/'T.C.'!$B$4</f>
        <v>332.29166666666663</v>
      </c>
      <c r="T3352" t="s">
        <v>11</v>
      </c>
      <c r="U3352" t="s">
        <v>3</v>
      </c>
    </row>
    <row r="3353" spans="1:21" x14ac:dyDescent="0.25">
      <c r="A3353" t="s">
        <v>763</v>
      </c>
      <c r="B3353" t="str">
        <f>LEFT(Tabla1[[#This Row],[Organización compras]],2)</f>
        <v>CL</v>
      </c>
      <c r="C3353" t="s">
        <v>339</v>
      </c>
      <c r="D3353">
        <v>622</v>
      </c>
      <c r="E3353" t="str">
        <f>VLOOKUP(Tabla1[[#This Row],[Grupo de compras]],'Grupo compras'!$A$1:$B$115,2,FALSE)</f>
        <v>CL Arq Mall</v>
      </c>
      <c r="F3353" t="s">
        <v>4609</v>
      </c>
      <c r="G3353" t="str">
        <f>LEFT(Tabla1[[#This Row],[Solicitud de pedido]],2)</f>
        <v>14</v>
      </c>
      <c r="H3353" t="s">
        <v>8684</v>
      </c>
      <c r="I3353" t="s">
        <v>107</v>
      </c>
      <c r="J3353" t="s">
        <v>8685</v>
      </c>
      <c r="K3353" t="s">
        <v>8696</v>
      </c>
      <c r="L3353" s="1">
        <v>46052</v>
      </c>
      <c r="M3353" t="s">
        <v>15</v>
      </c>
      <c r="N3353" t="s">
        <v>46</v>
      </c>
      <c r="O3353" t="s">
        <v>0</v>
      </c>
      <c r="P3353" t="s">
        <v>470</v>
      </c>
      <c r="Q3353" t="s">
        <v>471</v>
      </c>
      <c r="R3353" s="2">
        <v>7.9749999999999996</v>
      </c>
      <c r="S3353" s="37">
        <f>Tabla1[[#This Row],[Valor total]]/'T.C.'!$B$4</f>
        <v>332.29166666666663</v>
      </c>
      <c r="T3353" t="s">
        <v>11</v>
      </c>
      <c r="U3353" t="s">
        <v>3</v>
      </c>
    </row>
    <row r="3354" spans="1:21" x14ac:dyDescent="0.25">
      <c r="A3354" t="s">
        <v>763</v>
      </c>
      <c r="B3354" t="str">
        <f>LEFT(Tabla1[[#This Row],[Organización compras]],2)</f>
        <v>CL</v>
      </c>
      <c r="C3354" t="s">
        <v>339</v>
      </c>
      <c r="D3354">
        <v>622</v>
      </c>
      <c r="E3354" t="str">
        <f>VLOOKUP(Tabla1[[#This Row],[Grupo de compras]],'Grupo compras'!$A$1:$B$115,2,FALSE)</f>
        <v>CL Arq Mall</v>
      </c>
      <c r="F3354" t="s">
        <v>4609</v>
      </c>
      <c r="G3354" t="str">
        <f>LEFT(Tabla1[[#This Row],[Solicitud de pedido]],2)</f>
        <v>14</v>
      </c>
      <c r="H3354" t="s">
        <v>8684</v>
      </c>
      <c r="I3354" t="s">
        <v>1502</v>
      </c>
      <c r="J3354" t="s">
        <v>8685</v>
      </c>
      <c r="K3354" t="s">
        <v>8697</v>
      </c>
      <c r="L3354" s="1">
        <v>46052</v>
      </c>
      <c r="M3354" t="s">
        <v>15</v>
      </c>
      <c r="N3354" t="s">
        <v>46</v>
      </c>
      <c r="O3354" t="s">
        <v>0</v>
      </c>
      <c r="P3354" t="s">
        <v>470</v>
      </c>
      <c r="Q3354" t="s">
        <v>471</v>
      </c>
      <c r="R3354" s="2">
        <v>7.9749999999999996</v>
      </c>
      <c r="S3354" s="37">
        <f>Tabla1[[#This Row],[Valor total]]/'T.C.'!$B$4</f>
        <v>332.29166666666663</v>
      </c>
      <c r="T3354" t="s">
        <v>11</v>
      </c>
      <c r="U3354" t="s">
        <v>3</v>
      </c>
    </row>
    <row r="3355" spans="1:21" x14ac:dyDescent="0.25">
      <c r="A3355" t="s">
        <v>717</v>
      </c>
      <c r="B3355" t="str">
        <f>LEFT(Tabla1[[#This Row],[Organización compras]],2)</f>
        <v>PE</v>
      </c>
      <c r="C3355" t="s">
        <v>340</v>
      </c>
      <c r="D3355">
        <v>801</v>
      </c>
      <c r="E3355" t="str">
        <f>VLOOKUP(Tabla1[[#This Row],[Grupo de compras]],'Grupo compras'!$A$1:$B$115,2,FALSE)</f>
        <v>PE Center Manager</v>
      </c>
      <c r="F3355" t="s">
        <v>1233</v>
      </c>
      <c r="G3355" t="str">
        <f>LEFT(Tabla1[[#This Row],[Solicitud de pedido]],2)</f>
        <v>12</v>
      </c>
      <c r="H3355" t="s">
        <v>8698</v>
      </c>
      <c r="I3355" t="s">
        <v>88</v>
      </c>
      <c r="J3355" t="s">
        <v>8699</v>
      </c>
      <c r="K3355" t="s">
        <v>8700</v>
      </c>
      <c r="L3355" s="1">
        <v>46029</v>
      </c>
      <c r="M3355" t="s">
        <v>819</v>
      </c>
      <c r="N3355" t="s">
        <v>1</v>
      </c>
      <c r="O3355" t="s">
        <v>0</v>
      </c>
      <c r="P3355" t="s">
        <v>931</v>
      </c>
      <c r="Q3355" t="s">
        <v>932</v>
      </c>
      <c r="R3355" s="2">
        <v>1145</v>
      </c>
      <c r="S3355" s="37">
        <f>Tabla1[[#This Row],[Valor total]]/'T.C.'!$B$2</f>
        <v>331.8840579710145</v>
      </c>
      <c r="T3355" t="s">
        <v>2</v>
      </c>
      <c r="U3355" t="s">
        <v>3</v>
      </c>
    </row>
    <row r="3356" spans="1:21" x14ac:dyDescent="0.25">
      <c r="A3356" t="s">
        <v>64</v>
      </c>
      <c r="B3356" t="str">
        <f>LEFT(Tabla1[[#This Row],[Organización compras]],2)</f>
        <v>CO</v>
      </c>
      <c r="C3356" t="s">
        <v>338</v>
      </c>
      <c r="D3356">
        <v>704</v>
      </c>
      <c r="E3356" t="str">
        <f>VLOOKUP(Tabla1[[#This Row],[Grupo de compras]],'Grupo compras'!$A$1:$B$115,2,FALSE)</f>
        <v>CO Mktg Mall</v>
      </c>
      <c r="F3356" t="s">
        <v>65</v>
      </c>
      <c r="H3356" t="s">
        <v>12843</v>
      </c>
      <c r="I3356" t="s">
        <v>88</v>
      </c>
      <c r="J3356" t="s">
        <v>12844</v>
      </c>
      <c r="K3356" t="s">
        <v>12845</v>
      </c>
      <c r="L3356" s="1">
        <v>46099</v>
      </c>
      <c r="M3356" t="s">
        <v>66</v>
      </c>
      <c r="N3356" t="s">
        <v>1</v>
      </c>
      <c r="O3356" t="s">
        <v>67</v>
      </c>
      <c r="P3356" t="s">
        <v>3701</v>
      </c>
      <c r="Q3356" t="s">
        <v>3702</v>
      </c>
      <c r="R3356" s="2">
        <v>1220000</v>
      </c>
      <c r="S3356" s="37">
        <f>Tabla1[[#This Row],[Valor total]]/'T.C.'!$B$5</f>
        <v>331.70201196302338</v>
      </c>
      <c r="T3356" t="s">
        <v>18</v>
      </c>
      <c r="U3356" t="s">
        <v>3</v>
      </c>
    </row>
    <row r="3357" spans="1:21" x14ac:dyDescent="0.25">
      <c r="A3357" t="s">
        <v>373</v>
      </c>
      <c r="B3357" t="str">
        <f>LEFT(Tabla1[[#This Row],[Organización compras]],2)</f>
        <v>PE</v>
      </c>
      <c r="C3357" t="s">
        <v>340</v>
      </c>
      <c r="D3357">
        <v>813</v>
      </c>
      <c r="E3357" t="str">
        <f>VLOOKUP(Tabla1[[#This Row],[Grupo de compras]],'Grupo compras'!$A$1:$B$115,2,FALSE)</f>
        <v>PE Gcia Ops</v>
      </c>
      <c r="F3357" t="s">
        <v>6434</v>
      </c>
      <c r="G3357" t="str">
        <f>LEFT(Tabla1[[#This Row],[Solicitud de pedido]],2)</f>
        <v>12</v>
      </c>
      <c r="H3357" t="s">
        <v>8701</v>
      </c>
      <c r="I3357" t="s">
        <v>88</v>
      </c>
      <c r="J3357" t="s">
        <v>8702</v>
      </c>
      <c r="K3357" t="s">
        <v>8703</v>
      </c>
      <c r="L3357" s="1">
        <v>46078</v>
      </c>
      <c r="M3357" t="s">
        <v>6434</v>
      </c>
      <c r="N3357" t="s">
        <v>1</v>
      </c>
      <c r="O3357" t="s">
        <v>0</v>
      </c>
      <c r="P3357" t="s">
        <v>8704</v>
      </c>
      <c r="Q3357" t="s">
        <v>8705</v>
      </c>
      <c r="R3357" s="2">
        <v>1141.8</v>
      </c>
      <c r="S3357" s="37">
        <f>Tabla1[[#This Row],[Valor total]]/'T.C.'!$B$2</f>
        <v>330.95652173913038</v>
      </c>
      <c r="T3357" t="s">
        <v>2</v>
      </c>
      <c r="U3357" t="s">
        <v>3</v>
      </c>
    </row>
    <row r="3358" spans="1:21" x14ac:dyDescent="0.25">
      <c r="A3358" t="s">
        <v>53</v>
      </c>
      <c r="B3358" t="str">
        <f>LEFT(Tabla1[[#This Row],[Organización compras]],2)</f>
        <v>CO</v>
      </c>
      <c r="C3358" t="s">
        <v>338</v>
      </c>
      <c r="D3358">
        <v>704</v>
      </c>
      <c r="E3358" t="str">
        <f>VLOOKUP(Tabla1[[#This Row],[Grupo de compras]],'Grupo compras'!$A$1:$B$115,2,FALSE)</f>
        <v>CO Mktg Mall</v>
      </c>
      <c r="F3358" t="s">
        <v>795</v>
      </c>
      <c r="G3358" t="str">
        <f>LEFT(Tabla1[[#This Row],[Solicitud de pedido]],2)</f>
        <v>12</v>
      </c>
      <c r="H3358" t="s">
        <v>8706</v>
      </c>
      <c r="I3358" t="s">
        <v>88</v>
      </c>
      <c r="J3358" t="s">
        <v>8707</v>
      </c>
      <c r="K3358" t="s">
        <v>8708</v>
      </c>
      <c r="L3358" s="1">
        <v>46036</v>
      </c>
      <c r="M3358" t="s">
        <v>799</v>
      </c>
      <c r="N3358" t="s">
        <v>1</v>
      </c>
      <c r="O3358" t="s">
        <v>0</v>
      </c>
      <c r="P3358" t="s">
        <v>8206</v>
      </c>
      <c r="Q3358" t="s">
        <v>8207</v>
      </c>
      <c r="R3358" s="2">
        <v>1215378</v>
      </c>
      <c r="S3358" s="37">
        <f>Tabla1[[#This Row],[Valor total]]/'T.C.'!$B$5</f>
        <v>330.44535073409463</v>
      </c>
      <c r="T3358" t="s">
        <v>18</v>
      </c>
      <c r="U3358" t="s">
        <v>3</v>
      </c>
    </row>
    <row r="3359" spans="1:21" x14ac:dyDescent="0.25">
      <c r="A3359" t="s">
        <v>53</v>
      </c>
      <c r="B3359" t="str">
        <f>LEFT(Tabla1[[#This Row],[Organización compras]],2)</f>
        <v>CO</v>
      </c>
      <c r="C3359" t="s">
        <v>338</v>
      </c>
      <c r="D3359">
        <v>704</v>
      </c>
      <c r="E3359" t="str">
        <f>VLOOKUP(Tabla1[[#This Row],[Grupo de compras]],'Grupo compras'!$A$1:$B$115,2,FALSE)</f>
        <v>CO Mktg Mall</v>
      </c>
      <c r="F3359" t="s">
        <v>795</v>
      </c>
      <c r="G3359" t="str">
        <f>LEFT(Tabla1[[#This Row],[Solicitud de pedido]],2)</f>
        <v>12</v>
      </c>
      <c r="H3359" t="s">
        <v>8706</v>
      </c>
      <c r="I3359" t="s">
        <v>89</v>
      </c>
      <c r="J3359" t="s">
        <v>8707</v>
      </c>
      <c r="K3359" t="s">
        <v>8709</v>
      </c>
      <c r="L3359" s="1">
        <v>46036</v>
      </c>
      <c r="M3359" t="s">
        <v>799</v>
      </c>
      <c r="N3359" t="s">
        <v>1</v>
      </c>
      <c r="O3359" t="s">
        <v>0</v>
      </c>
      <c r="P3359" t="s">
        <v>8206</v>
      </c>
      <c r="Q3359" t="s">
        <v>8207</v>
      </c>
      <c r="R3359" s="2">
        <v>1215378</v>
      </c>
      <c r="S3359" s="37">
        <f>Tabla1[[#This Row],[Valor total]]/'T.C.'!$B$5</f>
        <v>330.44535073409463</v>
      </c>
      <c r="T3359" t="s">
        <v>18</v>
      </c>
      <c r="U3359" t="s">
        <v>3</v>
      </c>
    </row>
    <row r="3360" spans="1:21" x14ac:dyDescent="0.25">
      <c r="A3360" t="s">
        <v>53</v>
      </c>
      <c r="B3360" t="str">
        <f>LEFT(Tabla1[[#This Row],[Organización compras]],2)</f>
        <v>CO</v>
      </c>
      <c r="C3360" t="s">
        <v>338</v>
      </c>
      <c r="D3360">
        <v>704</v>
      </c>
      <c r="E3360" t="str">
        <f>VLOOKUP(Tabla1[[#This Row],[Grupo de compras]],'Grupo compras'!$A$1:$B$115,2,FALSE)</f>
        <v>CO Mktg Mall</v>
      </c>
      <c r="F3360" t="s">
        <v>795</v>
      </c>
      <c r="G3360" t="str">
        <f>LEFT(Tabla1[[#This Row],[Solicitud de pedido]],2)</f>
        <v>12</v>
      </c>
      <c r="H3360" t="s">
        <v>8706</v>
      </c>
      <c r="I3360" t="s">
        <v>99</v>
      </c>
      <c r="J3360" t="s">
        <v>8707</v>
      </c>
      <c r="K3360" t="s">
        <v>8710</v>
      </c>
      <c r="L3360" s="1">
        <v>46036</v>
      </c>
      <c r="M3360" t="s">
        <v>799</v>
      </c>
      <c r="N3360" t="s">
        <v>1</v>
      </c>
      <c r="O3360" t="s">
        <v>0</v>
      </c>
      <c r="P3360" t="s">
        <v>8206</v>
      </c>
      <c r="Q3360" t="s">
        <v>8207</v>
      </c>
      <c r="R3360" s="2">
        <v>1215378</v>
      </c>
      <c r="S3360" s="37">
        <f>Tabla1[[#This Row],[Valor total]]/'T.C.'!$B$5</f>
        <v>330.44535073409463</v>
      </c>
      <c r="T3360" t="s">
        <v>18</v>
      </c>
      <c r="U3360" t="s">
        <v>3</v>
      </c>
    </row>
    <row r="3361" spans="1:21" x14ac:dyDescent="0.25">
      <c r="A3361" t="s">
        <v>53</v>
      </c>
      <c r="B3361" t="str">
        <f>LEFT(Tabla1[[#This Row],[Organización compras]],2)</f>
        <v>CO</v>
      </c>
      <c r="C3361" t="s">
        <v>338</v>
      </c>
      <c r="D3361">
        <v>704</v>
      </c>
      <c r="E3361" t="str">
        <f>VLOOKUP(Tabla1[[#This Row],[Grupo de compras]],'Grupo compras'!$A$1:$B$115,2,FALSE)</f>
        <v>CO Mktg Mall</v>
      </c>
      <c r="F3361" t="s">
        <v>795</v>
      </c>
      <c r="G3361" t="str">
        <f>LEFT(Tabla1[[#This Row],[Solicitud de pedido]],2)</f>
        <v>12</v>
      </c>
      <c r="H3361" t="s">
        <v>8706</v>
      </c>
      <c r="I3361" t="s">
        <v>100</v>
      </c>
      <c r="J3361" t="s">
        <v>8707</v>
      </c>
      <c r="K3361" t="s">
        <v>8711</v>
      </c>
      <c r="L3361" s="1">
        <v>46036</v>
      </c>
      <c r="M3361" t="s">
        <v>799</v>
      </c>
      <c r="N3361" t="s">
        <v>1</v>
      </c>
      <c r="O3361" t="s">
        <v>0</v>
      </c>
      <c r="P3361" t="s">
        <v>8206</v>
      </c>
      <c r="Q3361" t="s">
        <v>8207</v>
      </c>
      <c r="R3361" s="2">
        <v>1215378</v>
      </c>
      <c r="S3361" s="37">
        <f>Tabla1[[#This Row],[Valor total]]/'T.C.'!$B$5</f>
        <v>330.44535073409463</v>
      </c>
      <c r="T3361" t="s">
        <v>18</v>
      </c>
      <c r="U3361" t="s">
        <v>3</v>
      </c>
    </row>
    <row r="3362" spans="1:21" x14ac:dyDescent="0.25">
      <c r="A3362" t="s">
        <v>16</v>
      </c>
      <c r="B3362" t="str">
        <f>LEFT(Tabla1[[#This Row],[Organización compras]],2)</f>
        <v>PE</v>
      </c>
      <c r="C3362" t="s">
        <v>681</v>
      </c>
      <c r="D3362">
        <v>802</v>
      </c>
      <c r="E3362" t="str">
        <f>VLOOKUP(Tabla1[[#This Row],[Grupo de compras]],'Grupo compras'!$A$1:$B$115,2,FALSE)</f>
        <v>PE Ops Mall</v>
      </c>
      <c r="F3362" t="s">
        <v>1789</v>
      </c>
      <c r="G3362" t="str">
        <f>LEFT(Tabla1[[#This Row],[Solicitud de pedido]],2)</f>
        <v>12</v>
      </c>
      <c r="H3362" t="s">
        <v>8712</v>
      </c>
      <c r="I3362" t="s">
        <v>88</v>
      </c>
      <c r="J3362" t="s">
        <v>8713</v>
      </c>
      <c r="K3362" t="s">
        <v>8714</v>
      </c>
      <c r="L3362" s="1">
        <v>46034</v>
      </c>
      <c r="M3362" t="s">
        <v>43</v>
      </c>
      <c r="N3362" t="s">
        <v>1</v>
      </c>
      <c r="O3362" t="s">
        <v>44</v>
      </c>
      <c r="P3362" t="s">
        <v>694</v>
      </c>
      <c r="Q3362" t="s">
        <v>695</v>
      </c>
      <c r="R3362" s="2">
        <v>1140</v>
      </c>
      <c r="S3362" s="37">
        <f>Tabla1[[#This Row],[Valor total]]/'T.C.'!$B$2</f>
        <v>330.43478260869563</v>
      </c>
      <c r="T3362" t="s">
        <v>2</v>
      </c>
      <c r="U3362" t="s">
        <v>3</v>
      </c>
    </row>
    <row r="3363" spans="1:21" x14ac:dyDescent="0.25">
      <c r="A3363" t="s">
        <v>16</v>
      </c>
      <c r="B3363" t="str">
        <f>LEFT(Tabla1[[#This Row],[Organización compras]],2)</f>
        <v>PE</v>
      </c>
      <c r="C3363" t="s">
        <v>681</v>
      </c>
      <c r="D3363">
        <v>802</v>
      </c>
      <c r="E3363" t="str">
        <f>VLOOKUP(Tabla1[[#This Row],[Grupo de compras]],'Grupo compras'!$A$1:$B$115,2,FALSE)</f>
        <v>PE Ops Mall</v>
      </c>
      <c r="F3363" t="s">
        <v>1789</v>
      </c>
      <c r="G3363" t="str">
        <f>LEFT(Tabla1[[#This Row],[Solicitud de pedido]],2)</f>
        <v>12</v>
      </c>
      <c r="H3363" t="s">
        <v>8712</v>
      </c>
      <c r="I3363" t="s">
        <v>89</v>
      </c>
      <c r="J3363" t="s">
        <v>8713</v>
      </c>
      <c r="K3363" t="s">
        <v>8715</v>
      </c>
      <c r="L3363" s="1">
        <v>46034</v>
      </c>
      <c r="M3363" t="s">
        <v>43</v>
      </c>
      <c r="N3363" t="s">
        <v>1</v>
      </c>
      <c r="O3363" t="s">
        <v>44</v>
      </c>
      <c r="P3363" t="s">
        <v>694</v>
      </c>
      <c r="Q3363" t="s">
        <v>695</v>
      </c>
      <c r="R3363" s="2">
        <v>1140</v>
      </c>
      <c r="S3363" s="37">
        <f>Tabla1[[#This Row],[Valor total]]/'T.C.'!$B$2</f>
        <v>330.43478260869563</v>
      </c>
      <c r="T3363" t="s">
        <v>2</v>
      </c>
      <c r="U3363" t="s">
        <v>3</v>
      </c>
    </row>
    <row r="3364" spans="1:21" x14ac:dyDescent="0.25">
      <c r="A3364" t="s">
        <v>16</v>
      </c>
      <c r="B3364" t="str">
        <f>LEFT(Tabla1[[#This Row],[Organización compras]],2)</f>
        <v>PE</v>
      </c>
      <c r="C3364" t="s">
        <v>681</v>
      </c>
      <c r="D3364">
        <v>802</v>
      </c>
      <c r="E3364" t="str">
        <f>VLOOKUP(Tabla1[[#This Row],[Grupo de compras]],'Grupo compras'!$A$1:$B$115,2,FALSE)</f>
        <v>PE Ops Mall</v>
      </c>
      <c r="F3364" t="s">
        <v>1789</v>
      </c>
      <c r="G3364" t="str">
        <f>LEFT(Tabla1[[#This Row],[Solicitud de pedido]],2)</f>
        <v>12</v>
      </c>
      <c r="H3364" t="s">
        <v>8712</v>
      </c>
      <c r="I3364" t="s">
        <v>99</v>
      </c>
      <c r="J3364" t="s">
        <v>8713</v>
      </c>
      <c r="K3364" t="s">
        <v>8716</v>
      </c>
      <c r="L3364" s="1">
        <v>46034</v>
      </c>
      <c r="M3364" t="s">
        <v>43</v>
      </c>
      <c r="N3364" t="s">
        <v>1</v>
      </c>
      <c r="O3364" t="s">
        <v>44</v>
      </c>
      <c r="P3364" t="s">
        <v>694</v>
      </c>
      <c r="Q3364" t="s">
        <v>695</v>
      </c>
      <c r="R3364" s="2">
        <v>1140</v>
      </c>
      <c r="S3364" s="37">
        <f>Tabla1[[#This Row],[Valor total]]/'T.C.'!$B$2</f>
        <v>330.43478260869563</v>
      </c>
      <c r="T3364" t="s">
        <v>2</v>
      </c>
      <c r="U3364" t="s">
        <v>3</v>
      </c>
    </row>
    <row r="3365" spans="1:21" x14ac:dyDescent="0.25">
      <c r="A3365" t="s">
        <v>16</v>
      </c>
      <c r="B3365" t="str">
        <f>LEFT(Tabla1[[#This Row],[Organización compras]],2)</f>
        <v>PE</v>
      </c>
      <c r="C3365" t="s">
        <v>681</v>
      </c>
      <c r="D3365">
        <v>802</v>
      </c>
      <c r="E3365" t="str">
        <f>VLOOKUP(Tabla1[[#This Row],[Grupo de compras]],'Grupo compras'!$A$1:$B$115,2,FALSE)</f>
        <v>PE Ops Mall</v>
      </c>
      <c r="F3365" t="s">
        <v>1789</v>
      </c>
      <c r="G3365" t="str">
        <f>LEFT(Tabla1[[#This Row],[Solicitud de pedido]],2)</f>
        <v>12</v>
      </c>
      <c r="H3365" t="s">
        <v>8712</v>
      </c>
      <c r="I3365" t="s">
        <v>100</v>
      </c>
      <c r="J3365" t="s">
        <v>8713</v>
      </c>
      <c r="K3365" t="s">
        <v>8717</v>
      </c>
      <c r="L3365" s="1">
        <v>46034</v>
      </c>
      <c r="M3365" t="s">
        <v>43</v>
      </c>
      <c r="N3365" t="s">
        <v>1</v>
      </c>
      <c r="O3365" t="s">
        <v>44</v>
      </c>
      <c r="P3365" t="s">
        <v>694</v>
      </c>
      <c r="Q3365" t="s">
        <v>695</v>
      </c>
      <c r="R3365" s="2">
        <v>1140</v>
      </c>
      <c r="S3365" s="37">
        <f>Tabla1[[#This Row],[Valor total]]/'T.C.'!$B$2</f>
        <v>330.43478260869563</v>
      </c>
      <c r="T3365" t="s">
        <v>2</v>
      </c>
      <c r="U3365" t="s">
        <v>3</v>
      </c>
    </row>
    <row r="3366" spans="1:21" x14ac:dyDescent="0.25">
      <c r="A3366" t="s">
        <v>16</v>
      </c>
      <c r="B3366" t="str">
        <f>LEFT(Tabla1[[#This Row],[Organización compras]],2)</f>
        <v>PE</v>
      </c>
      <c r="C3366" t="s">
        <v>681</v>
      </c>
      <c r="D3366">
        <v>802</v>
      </c>
      <c r="E3366" t="str">
        <f>VLOOKUP(Tabla1[[#This Row],[Grupo de compras]],'Grupo compras'!$A$1:$B$115,2,FALSE)</f>
        <v>PE Ops Mall</v>
      </c>
      <c r="F3366" t="s">
        <v>1789</v>
      </c>
      <c r="G3366" t="str">
        <f>LEFT(Tabla1[[#This Row],[Solicitud de pedido]],2)</f>
        <v>12</v>
      </c>
      <c r="H3366" t="s">
        <v>8712</v>
      </c>
      <c r="I3366" t="s">
        <v>101</v>
      </c>
      <c r="J3366" t="s">
        <v>8713</v>
      </c>
      <c r="K3366" t="s">
        <v>8718</v>
      </c>
      <c r="L3366" s="1">
        <v>46034</v>
      </c>
      <c r="M3366" t="s">
        <v>43</v>
      </c>
      <c r="N3366" t="s">
        <v>1</v>
      </c>
      <c r="O3366" t="s">
        <v>44</v>
      </c>
      <c r="P3366" t="s">
        <v>694</v>
      </c>
      <c r="Q3366" t="s">
        <v>695</v>
      </c>
      <c r="R3366" s="2">
        <v>1140</v>
      </c>
      <c r="S3366" s="37">
        <f>Tabla1[[#This Row],[Valor total]]/'T.C.'!$B$2</f>
        <v>330.43478260869563</v>
      </c>
      <c r="T3366" t="s">
        <v>2</v>
      </c>
      <c r="U3366" t="s">
        <v>3</v>
      </c>
    </row>
    <row r="3367" spans="1:21" x14ac:dyDescent="0.25">
      <c r="A3367" t="s">
        <v>16</v>
      </c>
      <c r="B3367" t="str">
        <f>LEFT(Tabla1[[#This Row],[Organización compras]],2)</f>
        <v>PE</v>
      </c>
      <c r="C3367" t="s">
        <v>681</v>
      </c>
      <c r="D3367">
        <v>802</v>
      </c>
      <c r="E3367" t="str">
        <f>VLOOKUP(Tabla1[[#This Row],[Grupo de compras]],'Grupo compras'!$A$1:$B$115,2,FALSE)</f>
        <v>PE Ops Mall</v>
      </c>
      <c r="F3367" t="s">
        <v>1789</v>
      </c>
      <c r="G3367" t="str">
        <f>LEFT(Tabla1[[#This Row],[Solicitud de pedido]],2)</f>
        <v>12</v>
      </c>
      <c r="H3367" t="s">
        <v>8712</v>
      </c>
      <c r="I3367" t="s">
        <v>102</v>
      </c>
      <c r="J3367" t="s">
        <v>8713</v>
      </c>
      <c r="K3367" t="s">
        <v>8719</v>
      </c>
      <c r="L3367" s="1">
        <v>46034</v>
      </c>
      <c r="M3367" t="s">
        <v>43</v>
      </c>
      <c r="N3367" t="s">
        <v>1</v>
      </c>
      <c r="O3367" t="s">
        <v>44</v>
      </c>
      <c r="P3367" t="s">
        <v>694</v>
      </c>
      <c r="Q3367" t="s">
        <v>695</v>
      </c>
      <c r="R3367" s="2">
        <v>1140</v>
      </c>
      <c r="S3367" s="37">
        <f>Tabla1[[#This Row],[Valor total]]/'T.C.'!$B$2</f>
        <v>330.43478260869563</v>
      </c>
      <c r="T3367" t="s">
        <v>2</v>
      </c>
      <c r="U3367" t="s">
        <v>3</v>
      </c>
    </row>
    <row r="3368" spans="1:21" x14ac:dyDescent="0.25">
      <c r="A3368" t="s">
        <v>16</v>
      </c>
      <c r="B3368" t="str">
        <f>LEFT(Tabla1[[#This Row],[Organización compras]],2)</f>
        <v>PE</v>
      </c>
      <c r="C3368" t="s">
        <v>681</v>
      </c>
      <c r="D3368">
        <v>802</v>
      </c>
      <c r="E3368" t="str">
        <f>VLOOKUP(Tabla1[[#This Row],[Grupo de compras]],'Grupo compras'!$A$1:$B$115,2,FALSE)</f>
        <v>PE Ops Mall</v>
      </c>
      <c r="F3368" t="s">
        <v>1789</v>
      </c>
      <c r="G3368" t="str">
        <f>LEFT(Tabla1[[#This Row],[Solicitud de pedido]],2)</f>
        <v>12</v>
      </c>
      <c r="H3368" t="s">
        <v>8712</v>
      </c>
      <c r="I3368" t="s">
        <v>103</v>
      </c>
      <c r="J3368" t="s">
        <v>8713</v>
      </c>
      <c r="K3368" t="s">
        <v>8720</v>
      </c>
      <c r="L3368" s="1">
        <v>46034</v>
      </c>
      <c r="M3368" t="s">
        <v>43</v>
      </c>
      <c r="N3368" t="s">
        <v>1</v>
      </c>
      <c r="O3368" t="s">
        <v>44</v>
      </c>
      <c r="P3368" t="s">
        <v>694</v>
      </c>
      <c r="Q3368" t="s">
        <v>695</v>
      </c>
      <c r="R3368" s="2">
        <v>1140</v>
      </c>
      <c r="S3368" s="37">
        <f>Tabla1[[#This Row],[Valor total]]/'T.C.'!$B$2</f>
        <v>330.43478260869563</v>
      </c>
      <c r="T3368" t="s">
        <v>2</v>
      </c>
      <c r="U3368" t="s">
        <v>3</v>
      </c>
    </row>
    <row r="3369" spans="1:21" x14ac:dyDescent="0.25">
      <c r="A3369" t="s">
        <v>16</v>
      </c>
      <c r="B3369" t="str">
        <f>LEFT(Tabla1[[#This Row],[Organización compras]],2)</f>
        <v>PE</v>
      </c>
      <c r="C3369" t="s">
        <v>681</v>
      </c>
      <c r="D3369">
        <v>802</v>
      </c>
      <c r="E3369" t="str">
        <f>VLOOKUP(Tabla1[[#This Row],[Grupo de compras]],'Grupo compras'!$A$1:$B$115,2,FALSE)</f>
        <v>PE Ops Mall</v>
      </c>
      <c r="F3369" t="s">
        <v>1789</v>
      </c>
      <c r="G3369" t="str">
        <f>LEFT(Tabla1[[#This Row],[Solicitud de pedido]],2)</f>
        <v>12</v>
      </c>
      <c r="H3369" t="s">
        <v>8712</v>
      </c>
      <c r="I3369" t="s">
        <v>104</v>
      </c>
      <c r="J3369" t="s">
        <v>8713</v>
      </c>
      <c r="K3369" t="s">
        <v>8721</v>
      </c>
      <c r="L3369" s="1">
        <v>46034</v>
      </c>
      <c r="M3369" t="s">
        <v>43</v>
      </c>
      <c r="N3369" t="s">
        <v>1</v>
      </c>
      <c r="O3369" t="s">
        <v>44</v>
      </c>
      <c r="P3369" t="s">
        <v>694</v>
      </c>
      <c r="Q3369" t="s">
        <v>695</v>
      </c>
      <c r="R3369" s="2">
        <v>1140</v>
      </c>
      <c r="S3369" s="37">
        <f>Tabla1[[#This Row],[Valor total]]/'T.C.'!$B$2</f>
        <v>330.43478260869563</v>
      </c>
      <c r="T3369" t="s">
        <v>2</v>
      </c>
      <c r="U3369" t="s">
        <v>3</v>
      </c>
    </row>
    <row r="3370" spans="1:21" x14ac:dyDescent="0.25">
      <c r="A3370" t="s">
        <v>16</v>
      </c>
      <c r="B3370" t="str">
        <f>LEFT(Tabla1[[#This Row],[Organización compras]],2)</f>
        <v>PE</v>
      </c>
      <c r="C3370" t="s">
        <v>681</v>
      </c>
      <c r="D3370">
        <v>802</v>
      </c>
      <c r="E3370" t="str">
        <f>VLOOKUP(Tabla1[[#This Row],[Grupo de compras]],'Grupo compras'!$A$1:$B$115,2,FALSE)</f>
        <v>PE Ops Mall</v>
      </c>
      <c r="F3370" t="s">
        <v>1789</v>
      </c>
      <c r="G3370" t="str">
        <f>LEFT(Tabla1[[#This Row],[Solicitud de pedido]],2)</f>
        <v>12</v>
      </c>
      <c r="H3370" t="s">
        <v>8712</v>
      </c>
      <c r="I3370" t="s">
        <v>105</v>
      </c>
      <c r="J3370" t="s">
        <v>8713</v>
      </c>
      <c r="K3370" t="s">
        <v>8722</v>
      </c>
      <c r="L3370" s="1">
        <v>46034</v>
      </c>
      <c r="M3370" t="s">
        <v>43</v>
      </c>
      <c r="N3370" t="s">
        <v>1</v>
      </c>
      <c r="O3370" t="s">
        <v>44</v>
      </c>
      <c r="P3370" t="s">
        <v>694</v>
      </c>
      <c r="Q3370" t="s">
        <v>695</v>
      </c>
      <c r="R3370" s="2">
        <v>1140</v>
      </c>
      <c r="S3370" s="37">
        <f>Tabla1[[#This Row],[Valor total]]/'T.C.'!$B$2</f>
        <v>330.43478260869563</v>
      </c>
      <c r="T3370" t="s">
        <v>2</v>
      </c>
      <c r="U3370" t="s">
        <v>3</v>
      </c>
    </row>
    <row r="3371" spans="1:21" x14ac:dyDescent="0.25">
      <c r="A3371" t="s">
        <v>16</v>
      </c>
      <c r="B3371" t="str">
        <f>LEFT(Tabla1[[#This Row],[Organización compras]],2)</f>
        <v>PE</v>
      </c>
      <c r="C3371" t="s">
        <v>681</v>
      </c>
      <c r="D3371">
        <v>802</v>
      </c>
      <c r="E3371" t="str">
        <f>VLOOKUP(Tabla1[[#This Row],[Grupo de compras]],'Grupo compras'!$A$1:$B$115,2,FALSE)</f>
        <v>PE Ops Mall</v>
      </c>
      <c r="F3371" t="s">
        <v>1789</v>
      </c>
      <c r="G3371" t="str">
        <f>LEFT(Tabla1[[#This Row],[Solicitud de pedido]],2)</f>
        <v>12</v>
      </c>
      <c r="H3371" t="s">
        <v>8712</v>
      </c>
      <c r="I3371" t="s">
        <v>106</v>
      </c>
      <c r="J3371" t="s">
        <v>8713</v>
      </c>
      <c r="K3371" t="s">
        <v>8723</v>
      </c>
      <c r="L3371" s="1">
        <v>46034</v>
      </c>
      <c r="M3371" t="s">
        <v>43</v>
      </c>
      <c r="N3371" t="s">
        <v>1</v>
      </c>
      <c r="O3371" t="s">
        <v>44</v>
      </c>
      <c r="P3371" t="s">
        <v>694</v>
      </c>
      <c r="Q3371" t="s">
        <v>695</v>
      </c>
      <c r="R3371" s="2">
        <v>1140</v>
      </c>
      <c r="S3371" s="37">
        <f>Tabla1[[#This Row],[Valor total]]/'T.C.'!$B$2</f>
        <v>330.43478260869563</v>
      </c>
      <c r="T3371" t="s">
        <v>2</v>
      </c>
      <c r="U3371" t="s">
        <v>3</v>
      </c>
    </row>
    <row r="3372" spans="1:21" x14ac:dyDescent="0.25">
      <c r="A3372" t="s">
        <v>16</v>
      </c>
      <c r="B3372" t="str">
        <f>LEFT(Tabla1[[#This Row],[Organización compras]],2)</f>
        <v>PE</v>
      </c>
      <c r="C3372" t="s">
        <v>681</v>
      </c>
      <c r="D3372">
        <v>802</v>
      </c>
      <c r="E3372" t="str">
        <f>VLOOKUP(Tabla1[[#This Row],[Grupo de compras]],'Grupo compras'!$A$1:$B$115,2,FALSE)</f>
        <v>PE Ops Mall</v>
      </c>
      <c r="F3372" t="s">
        <v>1789</v>
      </c>
      <c r="G3372" t="str">
        <f>LEFT(Tabla1[[#This Row],[Solicitud de pedido]],2)</f>
        <v>12</v>
      </c>
      <c r="H3372" t="s">
        <v>8712</v>
      </c>
      <c r="I3372" t="s">
        <v>107</v>
      </c>
      <c r="J3372" t="s">
        <v>8713</v>
      </c>
      <c r="K3372" t="s">
        <v>8724</v>
      </c>
      <c r="L3372" s="1">
        <v>46034</v>
      </c>
      <c r="M3372" t="s">
        <v>43</v>
      </c>
      <c r="N3372" t="s">
        <v>1</v>
      </c>
      <c r="O3372" t="s">
        <v>44</v>
      </c>
      <c r="P3372" t="s">
        <v>694</v>
      </c>
      <c r="Q3372" t="s">
        <v>695</v>
      </c>
      <c r="R3372" s="2">
        <v>1140</v>
      </c>
      <c r="S3372" s="37">
        <f>Tabla1[[#This Row],[Valor total]]/'T.C.'!$B$2</f>
        <v>330.43478260869563</v>
      </c>
      <c r="T3372" t="s">
        <v>2</v>
      </c>
      <c r="U3372" t="s">
        <v>3</v>
      </c>
    </row>
    <row r="3373" spans="1:21" x14ac:dyDescent="0.25">
      <c r="A3373" t="s">
        <v>16</v>
      </c>
      <c r="B3373" t="str">
        <f>LEFT(Tabla1[[#This Row],[Organización compras]],2)</f>
        <v>PE</v>
      </c>
      <c r="C3373" t="s">
        <v>681</v>
      </c>
      <c r="D3373">
        <v>802</v>
      </c>
      <c r="E3373" t="str">
        <f>VLOOKUP(Tabla1[[#This Row],[Grupo de compras]],'Grupo compras'!$A$1:$B$115,2,FALSE)</f>
        <v>PE Ops Mall</v>
      </c>
      <c r="F3373" t="s">
        <v>1789</v>
      </c>
      <c r="G3373" t="str">
        <f>LEFT(Tabla1[[#This Row],[Solicitud de pedido]],2)</f>
        <v>12</v>
      </c>
      <c r="H3373" t="s">
        <v>8712</v>
      </c>
      <c r="I3373" t="s">
        <v>1502</v>
      </c>
      <c r="J3373" t="s">
        <v>8713</v>
      </c>
      <c r="K3373" t="s">
        <v>8725</v>
      </c>
      <c r="L3373" s="1">
        <v>46034</v>
      </c>
      <c r="M3373" t="s">
        <v>43</v>
      </c>
      <c r="N3373" t="s">
        <v>1</v>
      </c>
      <c r="O3373" t="s">
        <v>44</v>
      </c>
      <c r="P3373" t="s">
        <v>694</v>
      </c>
      <c r="Q3373" t="s">
        <v>695</v>
      </c>
      <c r="R3373" s="2">
        <v>1140</v>
      </c>
      <c r="S3373" s="37">
        <f>Tabla1[[#This Row],[Valor total]]/'T.C.'!$B$2</f>
        <v>330.43478260869563</v>
      </c>
      <c r="T3373" t="s">
        <v>2</v>
      </c>
      <c r="U3373" t="s">
        <v>3</v>
      </c>
    </row>
    <row r="3374" spans="1:21" x14ac:dyDescent="0.25">
      <c r="A3374" t="s">
        <v>377</v>
      </c>
      <c r="B3374" t="str">
        <f>LEFT(Tabla1[[#This Row],[Organización compras]],2)</f>
        <v>PE</v>
      </c>
      <c r="C3374" t="s">
        <v>340</v>
      </c>
      <c r="D3374">
        <v>802</v>
      </c>
      <c r="E3374" t="str">
        <f>VLOOKUP(Tabla1[[#This Row],[Grupo de compras]],'Grupo compras'!$A$1:$B$115,2,FALSE)</f>
        <v>PE Ops Mall</v>
      </c>
      <c r="F3374" t="s">
        <v>2774</v>
      </c>
      <c r="G3374" t="str">
        <f>LEFT(Tabla1[[#This Row],[Solicitud de pedido]],2)</f>
        <v>12</v>
      </c>
      <c r="H3374" t="s">
        <v>8726</v>
      </c>
      <c r="I3374" t="s">
        <v>88</v>
      </c>
      <c r="J3374" t="s">
        <v>8727</v>
      </c>
      <c r="K3374" t="s">
        <v>8728</v>
      </c>
      <c r="L3374" s="1">
        <v>46037</v>
      </c>
      <c r="M3374" t="s">
        <v>2774</v>
      </c>
      <c r="N3374" t="s">
        <v>1</v>
      </c>
      <c r="O3374" t="s">
        <v>0</v>
      </c>
      <c r="P3374" t="s">
        <v>1011</v>
      </c>
      <c r="Q3374" t="s">
        <v>1012</v>
      </c>
      <c r="R3374" s="2">
        <v>1140</v>
      </c>
      <c r="S3374" s="37">
        <f>Tabla1[[#This Row],[Valor total]]/'T.C.'!$B$2</f>
        <v>330.43478260869563</v>
      </c>
      <c r="T3374" t="s">
        <v>2</v>
      </c>
      <c r="U3374" t="s">
        <v>3</v>
      </c>
    </row>
    <row r="3375" spans="1:21" x14ac:dyDescent="0.25">
      <c r="A3375" t="s">
        <v>373</v>
      </c>
      <c r="B3375" t="str">
        <f>LEFT(Tabla1[[#This Row],[Organización compras]],2)</f>
        <v>PE</v>
      </c>
      <c r="C3375" t="s">
        <v>340</v>
      </c>
      <c r="D3375">
        <v>814</v>
      </c>
      <c r="E3375" t="str">
        <f>VLOOKUP(Tabla1[[#This Row],[Grupo de compras]],'Grupo compras'!$A$1:$B$115,2,FALSE)</f>
        <v>PE Explotación TI</v>
      </c>
      <c r="F3375" t="s">
        <v>363</v>
      </c>
      <c r="G3375" t="str">
        <f>LEFT(Tabla1[[#This Row],[Solicitud de pedido]],2)</f>
        <v>12</v>
      </c>
      <c r="H3375" t="s">
        <v>8729</v>
      </c>
      <c r="I3375" t="s">
        <v>88</v>
      </c>
      <c r="J3375" t="s">
        <v>8730</v>
      </c>
      <c r="K3375" t="s">
        <v>8731</v>
      </c>
      <c r="L3375" s="1">
        <v>46037</v>
      </c>
      <c r="M3375" t="s">
        <v>363</v>
      </c>
      <c r="N3375" t="s">
        <v>1</v>
      </c>
      <c r="O3375" t="s">
        <v>5</v>
      </c>
      <c r="P3375" t="s">
        <v>8732</v>
      </c>
      <c r="Q3375" t="s">
        <v>8733</v>
      </c>
      <c r="R3375" s="2">
        <v>1140</v>
      </c>
      <c r="S3375" s="37">
        <f>Tabla1[[#This Row],[Valor total]]/'T.C.'!$B$2</f>
        <v>330.43478260869563</v>
      </c>
      <c r="T3375" t="s">
        <v>2</v>
      </c>
      <c r="U3375" t="s">
        <v>3</v>
      </c>
    </row>
    <row r="3376" spans="1:21" x14ac:dyDescent="0.25">
      <c r="A3376" t="s">
        <v>47</v>
      </c>
      <c r="B3376" t="str">
        <f>LEFT(Tabla1[[#This Row],[Organización compras]],2)</f>
        <v>CL</v>
      </c>
      <c r="C3376" t="s">
        <v>339</v>
      </c>
      <c r="D3376">
        <v>602</v>
      </c>
      <c r="E3376" t="str">
        <f>VLOOKUP(Tabla1[[#This Row],[Grupo de compras]],'Grupo compras'!$A$1:$B$115,2,FALSE)</f>
        <v>CL Ops Mall</v>
      </c>
      <c r="F3376" t="s">
        <v>39</v>
      </c>
      <c r="G3376" t="str">
        <f>LEFT(Tabla1[[#This Row],[Solicitud de pedido]],2)</f>
        <v>12</v>
      </c>
      <c r="H3376" t="s">
        <v>8734</v>
      </c>
      <c r="I3376" t="s">
        <v>88</v>
      </c>
      <c r="J3376" t="s">
        <v>8735</v>
      </c>
      <c r="K3376" t="s">
        <v>8736</v>
      </c>
      <c r="L3376" s="1">
        <v>46078</v>
      </c>
      <c r="M3376" t="s">
        <v>40</v>
      </c>
      <c r="N3376" t="s">
        <v>1</v>
      </c>
      <c r="O3376" t="s">
        <v>0</v>
      </c>
      <c r="P3376" t="s">
        <v>41</v>
      </c>
      <c r="Q3376" t="s">
        <v>42</v>
      </c>
      <c r="R3376" s="2">
        <v>305264</v>
      </c>
      <c r="S3376" s="37">
        <f>Tabla1[[#This Row],[Valor total]]/'T.C.'!$B$3</f>
        <v>329.68366939185472</v>
      </c>
      <c r="T3376" t="s">
        <v>6</v>
      </c>
      <c r="U3376" t="s">
        <v>3</v>
      </c>
    </row>
    <row r="3377" spans="1:21" x14ac:dyDescent="0.25">
      <c r="A3377" t="s">
        <v>2101</v>
      </c>
      <c r="B3377" t="str">
        <f>LEFT(Tabla1[[#This Row],[Organización compras]],2)</f>
        <v>PE</v>
      </c>
      <c r="C3377" t="s">
        <v>681</v>
      </c>
      <c r="D3377">
        <v>802</v>
      </c>
      <c r="E3377" t="str">
        <f>VLOOKUP(Tabla1[[#This Row],[Grupo de compras]],'Grupo compras'!$A$1:$B$115,2,FALSE)</f>
        <v>PE Ops Mall</v>
      </c>
      <c r="F3377" t="s">
        <v>2803</v>
      </c>
      <c r="G3377" t="str">
        <f>LEFT(Tabla1[[#This Row],[Solicitud de pedido]],2)</f>
        <v>12</v>
      </c>
      <c r="H3377" t="s">
        <v>8737</v>
      </c>
      <c r="I3377" t="s">
        <v>88</v>
      </c>
      <c r="J3377" t="s">
        <v>8738</v>
      </c>
      <c r="K3377" t="s">
        <v>8739</v>
      </c>
      <c r="L3377" s="1">
        <v>46086</v>
      </c>
      <c r="M3377" t="s">
        <v>2803</v>
      </c>
      <c r="N3377" t="s">
        <v>1</v>
      </c>
      <c r="O3377" t="s">
        <v>0</v>
      </c>
      <c r="P3377" t="s">
        <v>6615</v>
      </c>
      <c r="Q3377" t="s">
        <v>6616</v>
      </c>
      <c r="R3377" s="2">
        <v>1131</v>
      </c>
      <c r="S3377" s="37">
        <f>Tabla1[[#This Row],[Valor total]]/'T.C.'!$B$2</f>
        <v>327.82608695652175</v>
      </c>
      <c r="T3377" t="s">
        <v>2</v>
      </c>
      <c r="U3377" t="s">
        <v>3</v>
      </c>
    </row>
    <row r="3378" spans="1:21" x14ac:dyDescent="0.25">
      <c r="A3378" t="s">
        <v>96</v>
      </c>
      <c r="B3378" t="str">
        <f>LEFT(Tabla1[[#This Row],[Organización compras]],2)</f>
        <v>CL</v>
      </c>
      <c r="C3378" t="s">
        <v>339</v>
      </c>
      <c r="D3378">
        <v>604</v>
      </c>
      <c r="E3378" t="str">
        <f>VLOOKUP(Tabla1[[#This Row],[Grupo de compras]],'Grupo compras'!$A$1:$B$115,2,FALSE)</f>
        <v>CL Marketing Mall</v>
      </c>
      <c r="F3378" t="s">
        <v>2690</v>
      </c>
      <c r="G3378" t="str">
        <f>LEFT(Tabla1[[#This Row],[Solicitud de pedido]],2)</f>
        <v>12</v>
      </c>
      <c r="H3378" t="s">
        <v>8740</v>
      </c>
      <c r="I3378" t="s">
        <v>88</v>
      </c>
      <c r="J3378" t="s">
        <v>8741</v>
      </c>
      <c r="K3378" t="s">
        <v>7680</v>
      </c>
      <c r="L3378" s="1">
        <v>46050</v>
      </c>
      <c r="M3378" t="s">
        <v>1054</v>
      </c>
      <c r="N3378" t="s">
        <v>1</v>
      </c>
      <c r="O3378" t="s">
        <v>0</v>
      </c>
      <c r="P3378" t="s">
        <v>2694</v>
      </c>
      <c r="Q3378" t="s">
        <v>2695</v>
      </c>
      <c r="R3378" s="2">
        <v>303509</v>
      </c>
      <c r="S3378" s="37">
        <f>Tabla1[[#This Row],[Valor total]]/'T.C.'!$B$3</f>
        <v>327.78827773157798</v>
      </c>
      <c r="T3378" t="s">
        <v>6</v>
      </c>
      <c r="U3378" t="s">
        <v>3</v>
      </c>
    </row>
    <row r="3379" spans="1:21" x14ac:dyDescent="0.25">
      <c r="A3379" t="s">
        <v>763</v>
      </c>
      <c r="B3379" t="str">
        <f>LEFT(Tabla1[[#This Row],[Organización compras]],2)</f>
        <v>CL</v>
      </c>
      <c r="C3379" t="s">
        <v>339</v>
      </c>
      <c r="D3379">
        <v>604</v>
      </c>
      <c r="E3379" t="str">
        <f>VLOOKUP(Tabla1[[#This Row],[Grupo de compras]],'Grupo compras'!$A$1:$B$115,2,FALSE)</f>
        <v>CL Marketing Mall</v>
      </c>
      <c r="F3379" t="s">
        <v>2690</v>
      </c>
      <c r="G3379" t="str">
        <f>LEFT(Tabla1[[#This Row],[Solicitud de pedido]],2)</f>
        <v>12</v>
      </c>
      <c r="H3379" t="s">
        <v>8742</v>
      </c>
      <c r="I3379" t="s">
        <v>88</v>
      </c>
      <c r="J3379" t="s">
        <v>8743</v>
      </c>
      <c r="K3379" t="s">
        <v>7680</v>
      </c>
      <c r="L3379" s="1">
        <v>46050</v>
      </c>
      <c r="M3379" t="s">
        <v>1054</v>
      </c>
      <c r="N3379" t="s">
        <v>1</v>
      </c>
      <c r="O3379" t="s">
        <v>0</v>
      </c>
      <c r="P3379" t="s">
        <v>2694</v>
      </c>
      <c r="Q3379" t="s">
        <v>2695</v>
      </c>
      <c r="R3379" s="2">
        <v>303509</v>
      </c>
      <c r="S3379" s="37">
        <f>Tabla1[[#This Row],[Valor total]]/'T.C.'!$B$3</f>
        <v>327.78827773157798</v>
      </c>
      <c r="T3379" t="s">
        <v>6</v>
      </c>
      <c r="U3379" t="s">
        <v>3</v>
      </c>
    </row>
    <row r="3380" spans="1:21" x14ac:dyDescent="0.25">
      <c r="A3380" t="s">
        <v>1498</v>
      </c>
      <c r="B3380" t="str">
        <f>LEFT(Tabla1[[#This Row],[Organización compras]],2)</f>
        <v>PE</v>
      </c>
      <c r="C3380" t="s">
        <v>340</v>
      </c>
      <c r="D3380">
        <v>803</v>
      </c>
      <c r="E3380" t="str">
        <f>VLOOKUP(Tabla1[[#This Row],[Grupo de compras]],'Grupo compras'!$A$1:$B$115,2,FALSE)</f>
        <v>PE Ops Out/Strips</v>
      </c>
      <c r="F3380" t="s">
        <v>926</v>
      </c>
      <c r="G3380" t="str">
        <f>LEFT(Tabla1[[#This Row],[Solicitud de pedido]],2)</f>
        <v>12</v>
      </c>
      <c r="H3380" t="s">
        <v>8744</v>
      </c>
      <c r="I3380" t="s">
        <v>88</v>
      </c>
      <c r="J3380" t="s">
        <v>8745</v>
      </c>
      <c r="K3380" t="s">
        <v>8746</v>
      </c>
      <c r="L3380" s="1">
        <v>46034</v>
      </c>
      <c r="M3380" t="s">
        <v>930</v>
      </c>
      <c r="N3380" t="s">
        <v>1</v>
      </c>
      <c r="O3380" t="s">
        <v>0</v>
      </c>
      <c r="P3380" t="s">
        <v>6467</v>
      </c>
      <c r="Q3380" t="s">
        <v>6468</v>
      </c>
      <c r="R3380" s="2">
        <v>1130</v>
      </c>
      <c r="S3380" s="37">
        <f>Tabla1[[#This Row],[Valor total]]/'T.C.'!$B$2</f>
        <v>327.53623188405794</v>
      </c>
      <c r="T3380" t="s">
        <v>2</v>
      </c>
      <c r="U3380" t="s">
        <v>3</v>
      </c>
    </row>
    <row r="3381" spans="1:21" x14ac:dyDescent="0.25">
      <c r="A3381" t="s">
        <v>814</v>
      </c>
      <c r="B3381" t="str">
        <f>LEFT(Tabla1[[#This Row],[Organización compras]],2)</f>
        <v>PE</v>
      </c>
      <c r="C3381" t="s">
        <v>340</v>
      </c>
      <c r="D3381">
        <v>802</v>
      </c>
      <c r="E3381" t="str">
        <f>VLOOKUP(Tabla1[[#This Row],[Grupo de compras]],'Grupo compras'!$A$1:$B$115,2,FALSE)</f>
        <v>PE Ops Mall</v>
      </c>
      <c r="F3381" t="s">
        <v>3151</v>
      </c>
      <c r="G3381" t="str">
        <f>LEFT(Tabla1[[#This Row],[Solicitud de pedido]],2)</f>
        <v>12</v>
      </c>
      <c r="H3381" t="s">
        <v>8747</v>
      </c>
      <c r="I3381" t="s">
        <v>88</v>
      </c>
      <c r="J3381" t="s">
        <v>8748</v>
      </c>
      <c r="K3381" t="s">
        <v>3154</v>
      </c>
      <c r="L3381" s="1">
        <v>46079</v>
      </c>
      <c r="M3381" t="s">
        <v>3155</v>
      </c>
      <c r="N3381" t="s">
        <v>1</v>
      </c>
      <c r="O3381" t="s">
        <v>2759</v>
      </c>
      <c r="P3381" t="s">
        <v>3156</v>
      </c>
      <c r="Q3381" t="s">
        <v>3157</v>
      </c>
      <c r="R3381" s="2">
        <v>1129.3800000000001</v>
      </c>
      <c r="S3381" s="37">
        <f>Tabla1[[#This Row],[Valor total]]/'T.C.'!$B$2</f>
        <v>327.35652173913047</v>
      </c>
      <c r="T3381" t="s">
        <v>2</v>
      </c>
      <c r="U3381" t="s">
        <v>3</v>
      </c>
    </row>
    <row r="3382" spans="1:21" x14ac:dyDescent="0.25">
      <c r="A3382" t="s">
        <v>883</v>
      </c>
      <c r="B3382" t="str">
        <f>LEFT(Tabla1[[#This Row],[Organización compras]],2)</f>
        <v>PE</v>
      </c>
      <c r="C3382" t="s">
        <v>681</v>
      </c>
      <c r="D3382">
        <v>814</v>
      </c>
      <c r="E3382" t="str">
        <f>VLOOKUP(Tabla1[[#This Row],[Grupo de compras]],'Grupo compras'!$A$1:$B$115,2,FALSE)</f>
        <v>PE Explotación TI</v>
      </c>
      <c r="F3382" t="s">
        <v>371</v>
      </c>
      <c r="G3382" t="str">
        <f>LEFT(Tabla1[[#This Row],[Solicitud de pedido]],2)</f>
        <v>14</v>
      </c>
      <c r="H3382" t="s">
        <v>8749</v>
      </c>
      <c r="I3382" t="s">
        <v>88</v>
      </c>
      <c r="J3382" t="s">
        <v>8750</v>
      </c>
      <c r="K3382" t="s">
        <v>8751</v>
      </c>
      <c r="L3382" s="1">
        <v>46042</v>
      </c>
      <c r="M3382" t="s">
        <v>556</v>
      </c>
      <c r="N3382" t="s">
        <v>46</v>
      </c>
      <c r="O3382" t="s">
        <v>5</v>
      </c>
      <c r="P3382" t="s">
        <v>820</v>
      </c>
      <c r="Q3382" t="s">
        <v>821</v>
      </c>
      <c r="R3382" s="2">
        <v>1127.4000000000001</v>
      </c>
      <c r="S3382" s="37">
        <f>Tabla1[[#This Row],[Valor total]]/'T.C.'!$B$2</f>
        <v>326.78260869565219</v>
      </c>
      <c r="T3382" t="s">
        <v>2</v>
      </c>
      <c r="U3382" t="s">
        <v>3</v>
      </c>
    </row>
    <row r="3383" spans="1:21" x14ac:dyDescent="0.25">
      <c r="A3383" t="s">
        <v>883</v>
      </c>
      <c r="B3383" t="str">
        <f>LEFT(Tabla1[[#This Row],[Organización compras]],2)</f>
        <v>PE</v>
      </c>
      <c r="C3383" t="s">
        <v>681</v>
      </c>
      <c r="D3383">
        <v>814</v>
      </c>
      <c r="E3383" t="str">
        <f>VLOOKUP(Tabla1[[#This Row],[Grupo de compras]],'Grupo compras'!$A$1:$B$115,2,FALSE)</f>
        <v>PE Explotación TI</v>
      </c>
      <c r="F3383" t="s">
        <v>371</v>
      </c>
      <c r="G3383" t="str">
        <f>LEFT(Tabla1[[#This Row],[Solicitud de pedido]],2)</f>
        <v>14</v>
      </c>
      <c r="H3383" t="s">
        <v>8749</v>
      </c>
      <c r="I3383" t="s">
        <v>89</v>
      </c>
      <c r="J3383" t="s">
        <v>8750</v>
      </c>
      <c r="K3383" t="s">
        <v>8751</v>
      </c>
      <c r="L3383" s="1">
        <v>46042</v>
      </c>
      <c r="M3383" t="s">
        <v>556</v>
      </c>
      <c r="N3383" t="s">
        <v>46</v>
      </c>
      <c r="O3383" t="s">
        <v>5</v>
      </c>
      <c r="P3383" t="s">
        <v>820</v>
      </c>
      <c r="Q3383" t="s">
        <v>821</v>
      </c>
      <c r="R3383" s="2">
        <v>1127.4000000000001</v>
      </c>
      <c r="S3383" s="37">
        <f>Tabla1[[#This Row],[Valor total]]/'T.C.'!$B$2</f>
        <v>326.78260869565219</v>
      </c>
      <c r="T3383" t="s">
        <v>2</v>
      </c>
      <c r="U3383" t="s">
        <v>3</v>
      </c>
    </row>
    <row r="3384" spans="1:21" x14ac:dyDescent="0.25">
      <c r="A3384" t="s">
        <v>883</v>
      </c>
      <c r="B3384" t="str">
        <f>LEFT(Tabla1[[#This Row],[Organización compras]],2)</f>
        <v>PE</v>
      </c>
      <c r="C3384" t="s">
        <v>681</v>
      </c>
      <c r="D3384">
        <v>814</v>
      </c>
      <c r="E3384" t="str">
        <f>VLOOKUP(Tabla1[[#This Row],[Grupo de compras]],'Grupo compras'!$A$1:$B$115,2,FALSE)</f>
        <v>PE Explotación TI</v>
      </c>
      <c r="F3384" t="s">
        <v>371</v>
      </c>
      <c r="G3384" t="str">
        <f>LEFT(Tabla1[[#This Row],[Solicitud de pedido]],2)</f>
        <v>14</v>
      </c>
      <c r="H3384" t="s">
        <v>8749</v>
      </c>
      <c r="I3384" t="s">
        <v>99</v>
      </c>
      <c r="J3384" t="s">
        <v>8750</v>
      </c>
      <c r="K3384" t="s">
        <v>8751</v>
      </c>
      <c r="L3384" s="1">
        <v>46042</v>
      </c>
      <c r="M3384" t="s">
        <v>556</v>
      </c>
      <c r="N3384" t="s">
        <v>46</v>
      </c>
      <c r="O3384" t="s">
        <v>5</v>
      </c>
      <c r="P3384" t="s">
        <v>820</v>
      </c>
      <c r="Q3384" t="s">
        <v>821</v>
      </c>
      <c r="R3384" s="2">
        <v>1127.4000000000001</v>
      </c>
      <c r="S3384" s="37">
        <f>Tabla1[[#This Row],[Valor total]]/'T.C.'!$B$2</f>
        <v>326.78260869565219</v>
      </c>
      <c r="T3384" t="s">
        <v>2</v>
      </c>
      <c r="U3384" t="s">
        <v>3</v>
      </c>
    </row>
    <row r="3385" spans="1:21" x14ac:dyDescent="0.25">
      <c r="A3385" t="s">
        <v>883</v>
      </c>
      <c r="B3385" t="str">
        <f>LEFT(Tabla1[[#This Row],[Organización compras]],2)</f>
        <v>PE</v>
      </c>
      <c r="C3385" t="s">
        <v>681</v>
      </c>
      <c r="D3385">
        <v>814</v>
      </c>
      <c r="E3385" t="str">
        <f>VLOOKUP(Tabla1[[#This Row],[Grupo de compras]],'Grupo compras'!$A$1:$B$115,2,FALSE)</f>
        <v>PE Explotación TI</v>
      </c>
      <c r="F3385" t="s">
        <v>371</v>
      </c>
      <c r="G3385" t="str">
        <f>LEFT(Tabla1[[#This Row],[Solicitud de pedido]],2)</f>
        <v>14</v>
      </c>
      <c r="H3385" t="s">
        <v>8749</v>
      </c>
      <c r="I3385" t="s">
        <v>100</v>
      </c>
      <c r="J3385" t="s">
        <v>8750</v>
      </c>
      <c r="K3385" t="s">
        <v>8751</v>
      </c>
      <c r="L3385" s="1">
        <v>46042</v>
      </c>
      <c r="M3385" t="s">
        <v>556</v>
      </c>
      <c r="N3385" t="s">
        <v>46</v>
      </c>
      <c r="O3385" t="s">
        <v>5</v>
      </c>
      <c r="P3385" t="s">
        <v>820</v>
      </c>
      <c r="Q3385" t="s">
        <v>821</v>
      </c>
      <c r="R3385" s="2">
        <v>1127.4000000000001</v>
      </c>
      <c r="S3385" s="37">
        <f>Tabla1[[#This Row],[Valor total]]/'T.C.'!$B$2</f>
        <v>326.78260869565219</v>
      </c>
      <c r="T3385" t="s">
        <v>2</v>
      </c>
      <c r="U3385" t="s">
        <v>3</v>
      </c>
    </row>
    <row r="3386" spans="1:21" x14ac:dyDescent="0.25">
      <c r="A3386" t="s">
        <v>883</v>
      </c>
      <c r="B3386" t="str">
        <f>LEFT(Tabla1[[#This Row],[Organización compras]],2)</f>
        <v>PE</v>
      </c>
      <c r="C3386" t="s">
        <v>681</v>
      </c>
      <c r="D3386">
        <v>814</v>
      </c>
      <c r="E3386" t="str">
        <f>VLOOKUP(Tabla1[[#This Row],[Grupo de compras]],'Grupo compras'!$A$1:$B$115,2,FALSE)</f>
        <v>PE Explotación TI</v>
      </c>
      <c r="F3386" t="s">
        <v>371</v>
      </c>
      <c r="G3386" t="str">
        <f>LEFT(Tabla1[[#This Row],[Solicitud de pedido]],2)</f>
        <v>14</v>
      </c>
      <c r="H3386" t="s">
        <v>8749</v>
      </c>
      <c r="I3386" t="s">
        <v>101</v>
      </c>
      <c r="J3386" t="s">
        <v>8750</v>
      </c>
      <c r="K3386" t="s">
        <v>8751</v>
      </c>
      <c r="L3386" s="1">
        <v>46042</v>
      </c>
      <c r="M3386" t="s">
        <v>556</v>
      </c>
      <c r="N3386" t="s">
        <v>46</v>
      </c>
      <c r="O3386" t="s">
        <v>5</v>
      </c>
      <c r="P3386" t="s">
        <v>820</v>
      </c>
      <c r="Q3386" t="s">
        <v>821</v>
      </c>
      <c r="R3386" s="2">
        <v>1127.4000000000001</v>
      </c>
      <c r="S3386" s="37">
        <f>Tabla1[[#This Row],[Valor total]]/'T.C.'!$B$2</f>
        <v>326.78260869565219</v>
      </c>
      <c r="T3386" t="s">
        <v>2</v>
      </c>
      <c r="U3386" t="s">
        <v>3</v>
      </c>
    </row>
    <row r="3387" spans="1:21" x14ac:dyDescent="0.25">
      <c r="A3387" t="s">
        <v>883</v>
      </c>
      <c r="B3387" t="str">
        <f>LEFT(Tabla1[[#This Row],[Organización compras]],2)</f>
        <v>PE</v>
      </c>
      <c r="C3387" t="s">
        <v>681</v>
      </c>
      <c r="D3387">
        <v>814</v>
      </c>
      <c r="E3387" t="str">
        <f>VLOOKUP(Tabla1[[#This Row],[Grupo de compras]],'Grupo compras'!$A$1:$B$115,2,FALSE)</f>
        <v>PE Explotación TI</v>
      </c>
      <c r="F3387" t="s">
        <v>371</v>
      </c>
      <c r="G3387" t="str">
        <f>LEFT(Tabla1[[#This Row],[Solicitud de pedido]],2)</f>
        <v>14</v>
      </c>
      <c r="H3387" t="s">
        <v>8749</v>
      </c>
      <c r="I3387" t="s">
        <v>102</v>
      </c>
      <c r="J3387" t="s">
        <v>8750</v>
      </c>
      <c r="K3387" t="s">
        <v>8751</v>
      </c>
      <c r="L3387" s="1">
        <v>46042</v>
      </c>
      <c r="M3387" t="s">
        <v>556</v>
      </c>
      <c r="N3387" t="s">
        <v>46</v>
      </c>
      <c r="O3387" t="s">
        <v>5</v>
      </c>
      <c r="P3387" t="s">
        <v>820</v>
      </c>
      <c r="Q3387" t="s">
        <v>821</v>
      </c>
      <c r="R3387" s="2">
        <v>1127.4000000000001</v>
      </c>
      <c r="S3387" s="37">
        <f>Tabla1[[#This Row],[Valor total]]/'T.C.'!$B$2</f>
        <v>326.78260869565219</v>
      </c>
      <c r="T3387" t="s">
        <v>2</v>
      </c>
      <c r="U3387" t="s">
        <v>3</v>
      </c>
    </row>
    <row r="3388" spans="1:21" x14ac:dyDescent="0.25">
      <c r="A3388" t="s">
        <v>883</v>
      </c>
      <c r="B3388" t="str">
        <f>LEFT(Tabla1[[#This Row],[Organización compras]],2)</f>
        <v>PE</v>
      </c>
      <c r="C3388" t="s">
        <v>681</v>
      </c>
      <c r="D3388">
        <v>814</v>
      </c>
      <c r="E3388" t="str">
        <f>VLOOKUP(Tabla1[[#This Row],[Grupo de compras]],'Grupo compras'!$A$1:$B$115,2,FALSE)</f>
        <v>PE Explotación TI</v>
      </c>
      <c r="F3388" t="s">
        <v>371</v>
      </c>
      <c r="G3388" t="str">
        <f>LEFT(Tabla1[[#This Row],[Solicitud de pedido]],2)</f>
        <v>14</v>
      </c>
      <c r="H3388" t="s">
        <v>8749</v>
      </c>
      <c r="I3388" t="s">
        <v>103</v>
      </c>
      <c r="J3388" t="s">
        <v>8750</v>
      </c>
      <c r="K3388" t="s">
        <v>8751</v>
      </c>
      <c r="L3388" s="1">
        <v>46042</v>
      </c>
      <c r="M3388" t="s">
        <v>556</v>
      </c>
      <c r="N3388" t="s">
        <v>46</v>
      </c>
      <c r="O3388" t="s">
        <v>5</v>
      </c>
      <c r="P3388" t="s">
        <v>820</v>
      </c>
      <c r="Q3388" t="s">
        <v>821</v>
      </c>
      <c r="R3388" s="2">
        <v>1127.4000000000001</v>
      </c>
      <c r="S3388" s="37">
        <f>Tabla1[[#This Row],[Valor total]]/'T.C.'!$B$2</f>
        <v>326.78260869565219</v>
      </c>
      <c r="T3388" t="s">
        <v>2</v>
      </c>
      <c r="U3388" t="s">
        <v>3</v>
      </c>
    </row>
    <row r="3389" spans="1:21" x14ac:dyDescent="0.25">
      <c r="A3389" t="s">
        <v>883</v>
      </c>
      <c r="B3389" t="str">
        <f>LEFT(Tabla1[[#This Row],[Organización compras]],2)</f>
        <v>PE</v>
      </c>
      <c r="C3389" t="s">
        <v>681</v>
      </c>
      <c r="D3389">
        <v>814</v>
      </c>
      <c r="E3389" t="str">
        <f>VLOOKUP(Tabla1[[#This Row],[Grupo de compras]],'Grupo compras'!$A$1:$B$115,2,FALSE)</f>
        <v>PE Explotación TI</v>
      </c>
      <c r="F3389" t="s">
        <v>371</v>
      </c>
      <c r="G3389" t="str">
        <f>LEFT(Tabla1[[#This Row],[Solicitud de pedido]],2)</f>
        <v>14</v>
      </c>
      <c r="H3389" t="s">
        <v>8749</v>
      </c>
      <c r="I3389" t="s">
        <v>104</v>
      </c>
      <c r="J3389" t="s">
        <v>8750</v>
      </c>
      <c r="K3389" t="s">
        <v>8751</v>
      </c>
      <c r="L3389" s="1">
        <v>46042</v>
      </c>
      <c r="M3389" t="s">
        <v>556</v>
      </c>
      <c r="N3389" t="s">
        <v>46</v>
      </c>
      <c r="O3389" t="s">
        <v>5</v>
      </c>
      <c r="P3389" t="s">
        <v>820</v>
      </c>
      <c r="Q3389" t="s">
        <v>821</v>
      </c>
      <c r="R3389" s="2">
        <v>1127.4000000000001</v>
      </c>
      <c r="S3389" s="37">
        <f>Tabla1[[#This Row],[Valor total]]/'T.C.'!$B$2</f>
        <v>326.78260869565219</v>
      </c>
      <c r="T3389" t="s">
        <v>2</v>
      </c>
      <c r="U3389" t="s">
        <v>3</v>
      </c>
    </row>
    <row r="3390" spans="1:21" x14ac:dyDescent="0.25">
      <c r="A3390" t="s">
        <v>883</v>
      </c>
      <c r="B3390" t="str">
        <f>LEFT(Tabla1[[#This Row],[Organización compras]],2)</f>
        <v>PE</v>
      </c>
      <c r="C3390" t="s">
        <v>681</v>
      </c>
      <c r="D3390">
        <v>814</v>
      </c>
      <c r="E3390" t="str">
        <f>VLOOKUP(Tabla1[[#This Row],[Grupo de compras]],'Grupo compras'!$A$1:$B$115,2,FALSE)</f>
        <v>PE Explotación TI</v>
      </c>
      <c r="F3390" t="s">
        <v>371</v>
      </c>
      <c r="G3390" t="str">
        <f>LEFT(Tabla1[[#This Row],[Solicitud de pedido]],2)</f>
        <v>14</v>
      </c>
      <c r="H3390" t="s">
        <v>8749</v>
      </c>
      <c r="I3390" t="s">
        <v>105</v>
      </c>
      <c r="J3390" t="s">
        <v>8750</v>
      </c>
      <c r="K3390" t="s">
        <v>8751</v>
      </c>
      <c r="L3390" s="1">
        <v>46042</v>
      </c>
      <c r="M3390" t="s">
        <v>556</v>
      </c>
      <c r="N3390" t="s">
        <v>46</v>
      </c>
      <c r="O3390" t="s">
        <v>5</v>
      </c>
      <c r="P3390" t="s">
        <v>820</v>
      </c>
      <c r="Q3390" t="s">
        <v>821</v>
      </c>
      <c r="R3390" s="2">
        <v>1127.4000000000001</v>
      </c>
      <c r="S3390" s="37">
        <f>Tabla1[[#This Row],[Valor total]]/'T.C.'!$B$2</f>
        <v>326.78260869565219</v>
      </c>
      <c r="T3390" t="s">
        <v>2</v>
      </c>
      <c r="U3390" t="s">
        <v>3</v>
      </c>
    </row>
    <row r="3391" spans="1:21" x14ac:dyDescent="0.25">
      <c r="A3391" t="s">
        <v>883</v>
      </c>
      <c r="B3391" t="str">
        <f>LEFT(Tabla1[[#This Row],[Organización compras]],2)</f>
        <v>PE</v>
      </c>
      <c r="C3391" t="s">
        <v>681</v>
      </c>
      <c r="D3391">
        <v>814</v>
      </c>
      <c r="E3391" t="str">
        <f>VLOOKUP(Tabla1[[#This Row],[Grupo de compras]],'Grupo compras'!$A$1:$B$115,2,FALSE)</f>
        <v>PE Explotación TI</v>
      </c>
      <c r="F3391" t="s">
        <v>371</v>
      </c>
      <c r="G3391" t="str">
        <f>LEFT(Tabla1[[#This Row],[Solicitud de pedido]],2)</f>
        <v>14</v>
      </c>
      <c r="H3391" t="s">
        <v>8749</v>
      </c>
      <c r="I3391" t="s">
        <v>106</v>
      </c>
      <c r="J3391" t="s">
        <v>8750</v>
      </c>
      <c r="K3391" t="s">
        <v>8751</v>
      </c>
      <c r="L3391" s="1">
        <v>46042</v>
      </c>
      <c r="M3391" t="s">
        <v>556</v>
      </c>
      <c r="N3391" t="s">
        <v>46</v>
      </c>
      <c r="O3391" t="s">
        <v>5</v>
      </c>
      <c r="P3391" t="s">
        <v>820</v>
      </c>
      <c r="Q3391" t="s">
        <v>821</v>
      </c>
      <c r="R3391" s="2">
        <v>1127.4000000000001</v>
      </c>
      <c r="S3391" s="37">
        <f>Tabla1[[#This Row],[Valor total]]/'T.C.'!$B$2</f>
        <v>326.78260869565219</v>
      </c>
      <c r="T3391" t="s">
        <v>2</v>
      </c>
      <c r="U3391" t="s">
        <v>3</v>
      </c>
    </row>
    <row r="3392" spans="1:21" x14ac:dyDescent="0.25">
      <c r="A3392" t="s">
        <v>883</v>
      </c>
      <c r="B3392" t="str">
        <f>LEFT(Tabla1[[#This Row],[Organización compras]],2)</f>
        <v>PE</v>
      </c>
      <c r="C3392" t="s">
        <v>681</v>
      </c>
      <c r="D3392">
        <v>814</v>
      </c>
      <c r="E3392" t="str">
        <f>VLOOKUP(Tabla1[[#This Row],[Grupo de compras]],'Grupo compras'!$A$1:$B$115,2,FALSE)</f>
        <v>PE Explotación TI</v>
      </c>
      <c r="F3392" t="s">
        <v>371</v>
      </c>
      <c r="G3392" t="str">
        <f>LEFT(Tabla1[[#This Row],[Solicitud de pedido]],2)</f>
        <v>14</v>
      </c>
      <c r="H3392" t="s">
        <v>8749</v>
      </c>
      <c r="I3392" t="s">
        <v>107</v>
      </c>
      <c r="J3392" t="s">
        <v>8750</v>
      </c>
      <c r="K3392" t="s">
        <v>8751</v>
      </c>
      <c r="L3392" s="1">
        <v>46042</v>
      </c>
      <c r="M3392" t="s">
        <v>556</v>
      </c>
      <c r="N3392" t="s">
        <v>46</v>
      </c>
      <c r="O3392" t="s">
        <v>5</v>
      </c>
      <c r="P3392" t="s">
        <v>820</v>
      </c>
      <c r="Q3392" t="s">
        <v>821</v>
      </c>
      <c r="R3392" s="2">
        <v>1127.4000000000001</v>
      </c>
      <c r="S3392" s="37">
        <f>Tabla1[[#This Row],[Valor total]]/'T.C.'!$B$2</f>
        <v>326.78260869565219</v>
      </c>
      <c r="T3392" t="s">
        <v>2</v>
      </c>
      <c r="U3392" t="s">
        <v>3</v>
      </c>
    </row>
    <row r="3393" spans="1:21" x14ac:dyDescent="0.25">
      <c r="A3393" t="s">
        <v>883</v>
      </c>
      <c r="B3393" t="str">
        <f>LEFT(Tabla1[[#This Row],[Organización compras]],2)</f>
        <v>PE</v>
      </c>
      <c r="C3393" t="s">
        <v>681</v>
      </c>
      <c r="D3393">
        <v>814</v>
      </c>
      <c r="E3393" t="str">
        <f>VLOOKUP(Tabla1[[#This Row],[Grupo de compras]],'Grupo compras'!$A$1:$B$115,2,FALSE)</f>
        <v>PE Explotación TI</v>
      </c>
      <c r="F3393" t="s">
        <v>371</v>
      </c>
      <c r="G3393" t="str">
        <f>LEFT(Tabla1[[#This Row],[Solicitud de pedido]],2)</f>
        <v>14</v>
      </c>
      <c r="H3393" t="s">
        <v>8749</v>
      </c>
      <c r="I3393" t="s">
        <v>1502</v>
      </c>
      <c r="J3393" t="s">
        <v>8750</v>
      </c>
      <c r="K3393" t="s">
        <v>8751</v>
      </c>
      <c r="L3393" s="1">
        <v>46042</v>
      </c>
      <c r="M3393" t="s">
        <v>556</v>
      </c>
      <c r="N3393" t="s">
        <v>46</v>
      </c>
      <c r="O3393" t="s">
        <v>5</v>
      </c>
      <c r="P3393" t="s">
        <v>820</v>
      </c>
      <c r="Q3393" t="s">
        <v>821</v>
      </c>
      <c r="R3393" s="2">
        <v>1127.4000000000001</v>
      </c>
      <c r="S3393" s="37">
        <f>Tabla1[[#This Row],[Valor total]]/'T.C.'!$B$2</f>
        <v>326.78260869565219</v>
      </c>
      <c r="T3393" t="s">
        <v>2</v>
      </c>
      <c r="U3393" t="s">
        <v>3</v>
      </c>
    </row>
    <row r="3394" spans="1:21" x14ac:dyDescent="0.25">
      <c r="A3394" t="s">
        <v>369</v>
      </c>
      <c r="B3394" t="str">
        <f>LEFT(Tabla1[[#This Row],[Organización compras]],2)</f>
        <v>PE</v>
      </c>
      <c r="C3394" t="s">
        <v>681</v>
      </c>
      <c r="D3394">
        <v>802</v>
      </c>
      <c r="E3394" t="str">
        <f>VLOOKUP(Tabla1[[#This Row],[Grupo de compras]],'Grupo compras'!$A$1:$B$115,2,FALSE)</f>
        <v>PE Ops Mall</v>
      </c>
      <c r="F3394" t="s">
        <v>370</v>
      </c>
      <c r="G3394" t="str">
        <f>LEFT(Tabla1[[#This Row],[Solicitud de pedido]],2)</f>
        <v>12</v>
      </c>
      <c r="H3394" t="s">
        <v>8752</v>
      </c>
      <c r="I3394" t="s">
        <v>88</v>
      </c>
      <c r="J3394" t="s">
        <v>8753</v>
      </c>
      <c r="K3394" t="s">
        <v>8754</v>
      </c>
      <c r="L3394" s="1">
        <v>46091</v>
      </c>
      <c r="M3394" t="s">
        <v>370</v>
      </c>
      <c r="N3394" t="s">
        <v>1</v>
      </c>
      <c r="O3394" t="s">
        <v>0</v>
      </c>
      <c r="P3394" t="s">
        <v>1011</v>
      </c>
      <c r="Q3394" t="s">
        <v>1012</v>
      </c>
      <c r="R3394" s="2">
        <v>1127.31</v>
      </c>
      <c r="S3394" s="37">
        <f>Tabla1[[#This Row],[Valor total]]/'T.C.'!$B$2</f>
        <v>326.75652173913039</v>
      </c>
      <c r="T3394" t="s">
        <v>2</v>
      </c>
      <c r="U3394" t="s">
        <v>3</v>
      </c>
    </row>
    <row r="3395" spans="1:21" x14ac:dyDescent="0.25">
      <c r="A3395" t="s">
        <v>71</v>
      </c>
      <c r="B3395" t="str">
        <f>LEFT(Tabla1[[#This Row],[Organización compras]],2)</f>
        <v>CO</v>
      </c>
      <c r="C3395" t="s">
        <v>338</v>
      </c>
      <c r="D3395">
        <v>719</v>
      </c>
      <c r="E3395" t="str">
        <f>VLOOKUP(Tabla1[[#This Row],[Grupo de compras]],'Grupo compras'!$A$1:$B$115,2,FALSE)</f>
        <v>CO Gcia Ing</v>
      </c>
      <c r="F3395" t="s">
        <v>77</v>
      </c>
      <c r="G3395" t="str">
        <f>LEFT(Tabla1[[#This Row],[Solicitud de pedido]],2)</f>
        <v>12</v>
      </c>
      <c r="H3395" t="s">
        <v>8755</v>
      </c>
      <c r="I3395" t="s">
        <v>88</v>
      </c>
      <c r="J3395" t="s">
        <v>8756</v>
      </c>
      <c r="K3395" t="s">
        <v>8757</v>
      </c>
      <c r="L3395" s="1">
        <v>46055</v>
      </c>
      <c r="M3395" t="s">
        <v>77</v>
      </c>
      <c r="N3395" t="s">
        <v>1</v>
      </c>
      <c r="O3395" t="s">
        <v>0</v>
      </c>
      <c r="P3395" t="s">
        <v>8758</v>
      </c>
      <c r="Q3395" t="s">
        <v>8759</v>
      </c>
      <c r="R3395" s="2">
        <v>1200000</v>
      </c>
      <c r="S3395" s="37">
        <f>Tabla1[[#This Row],[Valor total]]/'T.C.'!$B$5</f>
        <v>326.26427406199019</v>
      </c>
      <c r="T3395" t="s">
        <v>18</v>
      </c>
      <c r="U3395" t="s">
        <v>3</v>
      </c>
    </row>
    <row r="3396" spans="1:21" x14ac:dyDescent="0.25">
      <c r="A3396" t="s">
        <v>63</v>
      </c>
      <c r="B3396" t="str">
        <f>LEFT(Tabla1[[#This Row],[Organización compras]],2)</f>
        <v>CO</v>
      </c>
      <c r="C3396" t="s">
        <v>338</v>
      </c>
      <c r="D3396">
        <v>704</v>
      </c>
      <c r="E3396" t="str">
        <f>VLOOKUP(Tabla1[[#This Row],[Grupo de compras]],'Grupo compras'!$A$1:$B$115,2,FALSE)</f>
        <v>CO Mktg Mall</v>
      </c>
      <c r="F3396" t="s">
        <v>2725</v>
      </c>
      <c r="G3396" t="str">
        <f>LEFT(Tabla1[[#This Row],[Solicitud de pedido]],2)</f>
        <v>12</v>
      </c>
      <c r="H3396" t="s">
        <v>8760</v>
      </c>
      <c r="I3396" t="s">
        <v>88</v>
      </c>
      <c r="J3396" t="s">
        <v>8761</v>
      </c>
      <c r="K3396" t="s">
        <v>8762</v>
      </c>
      <c r="L3396" s="1">
        <v>46066</v>
      </c>
      <c r="M3396" t="s">
        <v>1067</v>
      </c>
      <c r="N3396" t="s">
        <v>1</v>
      </c>
      <c r="O3396" t="s">
        <v>0</v>
      </c>
      <c r="P3396" t="s">
        <v>8763</v>
      </c>
      <c r="Q3396" t="s">
        <v>8764</v>
      </c>
      <c r="R3396" s="2">
        <v>1200000</v>
      </c>
      <c r="S3396" s="37">
        <f>Tabla1[[#This Row],[Valor total]]/'T.C.'!$B$5</f>
        <v>326.26427406199019</v>
      </c>
      <c r="T3396" t="s">
        <v>18</v>
      </c>
      <c r="U3396" t="s">
        <v>3</v>
      </c>
    </row>
    <row r="3397" spans="1:21" x14ac:dyDescent="0.25">
      <c r="A3397" t="s">
        <v>12</v>
      </c>
      <c r="B3397" t="str">
        <f>LEFT(Tabla1[[#This Row],[Organización compras]],2)</f>
        <v>PE</v>
      </c>
      <c r="C3397" t="s">
        <v>340</v>
      </c>
      <c r="D3397">
        <v>802</v>
      </c>
      <c r="E3397" t="str">
        <f>VLOOKUP(Tabla1[[#This Row],[Grupo de compras]],'Grupo compras'!$A$1:$B$115,2,FALSE)</f>
        <v>PE Ops Mall</v>
      </c>
      <c r="F3397" t="s">
        <v>360</v>
      </c>
      <c r="G3397" t="str">
        <f>LEFT(Tabla1[[#This Row],[Solicitud de pedido]],2)</f>
        <v>12</v>
      </c>
      <c r="H3397" t="s">
        <v>8765</v>
      </c>
      <c r="I3397" t="s">
        <v>88</v>
      </c>
      <c r="J3397" t="s">
        <v>8766</v>
      </c>
      <c r="K3397" t="s">
        <v>8767</v>
      </c>
      <c r="L3397" s="1">
        <v>46076</v>
      </c>
      <c r="M3397" t="s">
        <v>14</v>
      </c>
      <c r="N3397" t="s">
        <v>1</v>
      </c>
      <c r="O3397" t="s">
        <v>0</v>
      </c>
      <c r="P3397" t="s">
        <v>1011</v>
      </c>
      <c r="Q3397" t="s">
        <v>1012</v>
      </c>
      <c r="R3397" s="2">
        <v>1125</v>
      </c>
      <c r="S3397" s="37">
        <f>Tabla1[[#This Row],[Valor total]]/'T.C.'!$B$2</f>
        <v>326.08695652173913</v>
      </c>
      <c r="T3397" t="s">
        <v>2</v>
      </c>
      <c r="U3397" t="s">
        <v>3</v>
      </c>
    </row>
    <row r="3398" spans="1:21" x14ac:dyDescent="0.25">
      <c r="A3398" t="s">
        <v>63</v>
      </c>
      <c r="B3398" t="str">
        <f>LEFT(Tabla1[[#This Row],[Organización compras]],2)</f>
        <v>CO</v>
      </c>
      <c r="C3398" t="s">
        <v>338</v>
      </c>
      <c r="D3398">
        <v>702</v>
      </c>
      <c r="E3398" t="str">
        <f>VLOOKUP(Tabla1[[#This Row],[Grupo de compras]],'Grupo compras'!$A$1:$B$115,2,FALSE)</f>
        <v>CO Ops Mall</v>
      </c>
      <c r="F3398" t="s">
        <v>1281</v>
      </c>
      <c r="H3398" t="s">
        <v>12351</v>
      </c>
      <c r="I3398" t="s">
        <v>88</v>
      </c>
      <c r="J3398" t="s">
        <v>12352</v>
      </c>
      <c r="K3398" t="s">
        <v>7000</v>
      </c>
      <c r="L3398" s="1">
        <v>46097</v>
      </c>
      <c r="M3398" t="s">
        <v>1067</v>
      </c>
      <c r="N3398" t="s">
        <v>1</v>
      </c>
      <c r="O3398" t="s">
        <v>0</v>
      </c>
      <c r="P3398" t="s">
        <v>7001</v>
      </c>
      <c r="Q3398" t="s">
        <v>7002</v>
      </c>
      <c r="R3398" s="2">
        <v>1198000</v>
      </c>
      <c r="S3398" s="37">
        <f>Tabla1[[#This Row],[Valor total]]/'T.C.'!$B$5</f>
        <v>325.72050027188692</v>
      </c>
      <c r="T3398" t="s">
        <v>18</v>
      </c>
      <c r="U3398" t="s">
        <v>3</v>
      </c>
    </row>
    <row r="3399" spans="1:21" x14ac:dyDescent="0.25">
      <c r="A3399" t="s">
        <v>83</v>
      </c>
      <c r="B3399" t="str">
        <f>LEFT(Tabla1[[#This Row],[Organización compras]],2)</f>
        <v>CL</v>
      </c>
      <c r="C3399" t="s">
        <v>339</v>
      </c>
      <c r="D3399">
        <v>602</v>
      </c>
      <c r="E3399" t="str">
        <f>VLOOKUP(Tabla1[[#This Row],[Grupo de compras]],'Grupo compras'!$A$1:$B$115,2,FALSE)</f>
        <v>CL Ops Mall</v>
      </c>
      <c r="F3399" t="s">
        <v>224</v>
      </c>
      <c r="H3399" t="s">
        <v>12022</v>
      </c>
      <c r="I3399" t="s">
        <v>88</v>
      </c>
      <c r="J3399" t="s">
        <v>12023</v>
      </c>
      <c r="K3399" t="s">
        <v>12024</v>
      </c>
      <c r="L3399" s="1">
        <v>46095</v>
      </c>
      <c r="M3399" t="s">
        <v>214</v>
      </c>
      <c r="N3399" t="s">
        <v>1</v>
      </c>
      <c r="O3399" t="s">
        <v>0</v>
      </c>
      <c r="P3399" t="s">
        <v>111</v>
      </c>
      <c r="Q3399" t="s">
        <v>112</v>
      </c>
      <c r="R3399" s="2">
        <v>301250</v>
      </c>
      <c r="S3399" s="37">
        <f>Tabla1[[#This Row],[Valor total]]/'T.C.'!$B$3</f>
        <v>325.34856846629879</v>
      </c>
      <c r="T3399" t="s">
        <v>6</v>
      </c>
      <c r="U3399" t="s">
        <v>3</v>
      </c>
    </row>
    <row r="3400" spans="1:21" x14ac:dyDescent="0.25">
      <c r="A3400" t="s">
        <v>380</v>
      </c>
      <c r="B3400" t="str">
        <f>LEFT(Tabla1[[#This Row],[Organización compras]],2)</f>
        <v>PE</v>
      </c>
      <c r="C3400" t="s">
        <v>340</v>
      </c>
      <c r="D3400">
        <v>804</v>
      </c>
      <c r="E3400" t="str">
        <f>VLOOKUP(Tabla1[[#This Row],[Grupo de compras]],'Grupo compras'!$A$1:$B$115,2,FALSE)</f>
        <v>PE Marketing Mall</v>
      </c>
      <c r="F3400" t="s">
        <v>4854</v>
      </c>
      <c r="G3400" t="str">
        <f>LEFT(Tabla1[[#This Row],[Solicitud de pedido]],2)</f>
        <v>12</v>
      </c>
      <c r="H3400" t="s">
        <v>8768</v>
      </c>
      <c r="I3400" t="s">
        <v>88</v>
      </c>
      <c r="J3400" t="s">
        <v>8769</v>
      </c>
      <c r="K3400" t="s">
        <v>8770</v>
      </c>
      <c r="L3400" s="1">
        <v>46030</v>
      </c>
      <c r="M3400" t="s">
        <v>14</v>
      </c>
      <c r="N3400" t="s">
        <v>1</v>
      </c>
      <c r="O3400" t="s">
        <v>67</v>
      </c>
      <c r="P3400" t="s">
        <v>6615</v>
      </c>
      <c r="Q3400" t="s">
        <v>6616</v>
      </c>
      <c r="R3400" s="2">
        <v>1121</v>
      </c>
      <c r="S3400" s="37">
        <f>Tabla1[[#This Row],[Valor total]]/'T.C.'!$B$2</f>
        <v>324.92753623188406</v>
      </c>
      <c r="T3400" t="s">
        <v>2</v>
      </c>
      <c r="U3400" t="s">
        <v>3</v>
      </c>
    </row>
    <row r="3401" spans="1:21" x14ac:dyDescent="0.25">
      <c r="A3401" t="s">
        <v>61</v>
      </c>
      <c r="B3401" t="str">
        <f>LEFT(Tabla1[[#This Row],[Organización compras]],2)</f>
        <v>CO</v>
      </c>
      <c r="C3401" t="s">
        <v>338</v>
      </c>
      <c r="D3401">
        <v>703</v>
      </c>
      <c r="E3401" t="str">
        <f>VLOOKUP(Tabla1[[#This Row],[Grupo de compras]],'Grupo compras'!$A$1:$B$115,2,FALSE)</f>
        <v>CO Ops Out/Strip</v>
      </c>
      <c r="F3401" t="s">
        <v>62</v>
      </c>
      <c r="G3401" t="str">
        <f>LEFT(Tabla1[[#This Row],[Solicitud de pedido]],2)</f>
        <v>12</v>
      </c>
      <c r="H3401" t="s">
        <v>8771</v>
      </c>
      <c r="I3401" t="s">
        <v>88</v>
      </c>
      <c r="J3401" t="s">
        <v>8772</v>
      </c>
      <c r="K3401" t="s">
        <v>8773</v>
      </c>
      <c r="L3401" s="1">
        <v>46047</v>
      </c>
      <c r="M3401" t="s">
        <v>62</v>
      </c>
      <c r="N3401" t="s">
        <v>1</v>
      </c>
      <c r="O3401" t="s">
        <v>0</v>
      </c>
      <c r="P3401" t="s">
        <v>6384</v>
      </c>
      <c r="Q3401" t="s">
        <v>6385</v>
      </c>
      <c r="R3401" s="2">
        <v>1194620</v>
      </c>
      <c r="S3401" s="37">
        <f>Tabla1[[#This Row],[Valor total]]/'T.C.'!$B$5</f>
        <v>324.80152256661228</v>
      </c>
      <c r="T3401" t="s">
        <v>18</v>
      </c>
      <c r="U3401" t="s">
        <v>3</v>
      </c>
    </row>
    <row r="3402" spans="1:21" x14ac:dyDescent="0.25">
      <c r="A3402" t="s">
        <v>12</v>
      </c>
      <c r="B3402" t="str">
        <f>LEFT(Tabla1[[#This Row],[Organización compras]],2)</f>
        <v>PE</v>
      </c>
      <c r="C3402" t="s">
        <v>340</v>
      </c>
      <c r="D3402">
        <v>802</v>
      </c>
      <c r="E3402" t="str">
        <f>VLOOKUP(Tabla1[[#This Row],[Grupo de compras]],'Grupo compras'!$A$1:$B$115,2,FALSE)</f>
        <v>PE Ops Mall</v>
      </c>
      <c r="F3402" t="s">
        <v>13</v>
      </c>
      <c r="G3402" t="str">
        <f>LEFT(Tabla1[[#This Row],[Solicitud de pedido]],2)</f>
        <v>12</v>
      </c>
      <c r="H3402" t="s">
        <v>8774</v>
      </c>
      <c r="I3402" t="s">
        <v>88</v>
      </c>
      <c r="J3402" t="s">
        <v>8775</v>
      </c>
      <c r="K3402" t="s">
        <v>8776</v>
      </c>
      <c r="L3402" s="1">
        <v>46050</v>
      </c>
      <c r="M3402" t="s">
        <v>14</v>
      </c>
      <c r="N3402" t="s">
        <v>1</v>
      </c>
      <c r="O3402" t="s">
        <v>0</v>
      </c>
      <c r="P3402" t="s">
        <v>4043</v>
      </c>
      <c r="Q3402" t="s">
        <v>4044</v>
      </c>
      <c r="R3402" s="2">
        <v>1120</v>
      </c>
      <c r="S3402" s="37">
        <f>Tabla1[[#This Row],[Valor total]]/'T.C.'!$B$2</f>
        <v>324.63768115942025</v>
      </c>
      <c r="T3402" t="s">
        <v>2</v>
      </c>
      <c r="U3402" t="s">
        <v>3</v>
      </c>
    </row>
    <row r="3403" spans="1:21" x14ac:dyDescent="0.25">
      <c r="A3403" t="s">
        <v>12</v>
      </c>
      <c r="B3403" t="str">
        <f>LEFT(Tabla1[[#This Row],[Organización compras]],2)</f>
        <v>PE</v>
      </c>
      <c r="C3403" t="s">
        <v>340</v>
      </c>
      <c r="D3403">
        <v>804</v>
      </c>
      <c r="E3403" t="str">
        <f>VLOOKUP(Tabla1[[#This Row],[Grupo de compras]],'Grupo compras'!$A$1:$B$115,2,FALSE)</f>
        <v>PE Marketing Mall</v>
      </c>
      <c r="F3403" t="s">
        <v>1158</v>
      </c>
      <c r="G3403" t="str">
        <f>LEFT(Tabla1[[#This Row],[Solicitud de pedido]],2)</f>
        <v>12</v>
      </c>
      <c r="H3403" t="s">
        <v>8777</v>
      </c>
      <c r="I3403" t="s">
        <v>88</v>
      </c>
      <c r="J3403" t="s">
        <v>8778</v>
      </c>
      <c r="K3403" t="s">
        <v>8779</v>
      </c>
      <c r="L3403" s="1">
        <v>46079</v>
      </c>
      <c r="M3403" t="s">
        <v>1158</v>
      </c>
      <c r="N3403" t="s">
        <v>1</v>
      </c>
      <c r="O3403" t="s">
        <v>0</v>
      </c>
      <c r="P3403" t="s">
        <v>2596</v>
      </c>
      <c r="Q3403" t="s">
        <v>2597</v>
      </c>
      <c r="R3403" s="2">
        <v>1120</v>
      </c>
      <c r="S3403" s="37">
        <f>Tabla1[[#This Row],[Valor total]]/'T.C.'!$B$2</f>
        <v>324.63768115942025</v>
      </c>
      <c r="T3403" t="s">
        <v>2</v>
      </c>
      <c r="U3403" t="s">
        <v>3</v>
      </c>
    </row>
    <row r="3404" spans="1:21" x14ac:dyDescent="0.25">
      <c r="A3404" t="s">
        <v>38</v>
      </c>
      <c r="B3404" t="str">
        <f>LEFT(Tabla1[[#This Row],[Organización compras]],2)</f>
        <v>CL</v>
      </c>
      <c r="C3404" t="s">
        <v>339</v>
      </c>
      <c r="D3404">
        <v>622</v>
      </c>
      <c r="E3404" t="str">
        <f>VLOOKUP(Tabla1[[#This Row],[Grupo de compras]],'Grupo compras'!$A$1:$B$115,2,FALSE)</f>
        <v>CL Arq Mall</v>
      </c>
      <c r="F3404" t="s">
        <v>4609</v>
      </c>
      <c r="G3404" t="str">
        <f>LEFT(Tabla1[[#This Row],[Solicitud de pedido]],2)</f>
        <v>14</v>
      </c>
      <c r="H3404" t="s">
        <v>8780</v>
      </c>
      <c r="I3404" t="s">
        <v>88</v>
      </c>
      <c r="J3404" t="s">
        <v>8781</v>
      </c>
      <c r="K3404" t="s">
        <v>8782</v>
      </c>
      <c r="L3404" s="1">
        <v>46052</v>
      </c>
      <c r="M3404" t="s">
        <v>15</v>
      </c>
      <c r="N3404" t="s">
        <v>46</v>
      </c>
      <c r="O3404" t="s">
        <v>0</v>
      </c>
      <c r="P3404" t="s">
        <v>470</v>
      </c>
      <c r="Q3404" t="s">
        <v>471</v>
      </c>
      <c r="R3404" s="2">
        <v>7.79</v>
      </c>
      <c r="S3404" s="37">
        <f>Tabla1[[#This Row],[Valor total]]/'T.C.'!$B$4</f>
        <v>324.58333333333331</v>
      </c>
      <c r="T3404" t="s">
        <v>11</v>
      </c>
      <c r="U3404" t="s">
        <v>3</v>
      </c>
    </row>
    <row r="3405" spans="1:21" x14ac:dyDescent="0.25">
      <c r="A3405" t="s">
        <v>38</v>
      </c>
      <c r="B3405" t="str">
        <f>LEFT(Tabla1[[#This Row],[Organización compras]],2)</f>
        <v>CL</v>
      </c>
      <c r="C3405" t="s">
        <v>339</v>
      </c>
      <c r="D3405">
        <v>622</v>
      </c>
      <c r="E3405" t="str">
        <f>VLOOKUP(Tabla1[[#This Row],[Grupo de compras]],'Grupo compras'!$A$1:$B$115,2,FALSE)</f>
        <v>CL Arq Mall</v>
      </c>
      <c r="F3405" t="s">
        <v>4609</v>
      </c>
      <c r="G3405" t="str">
        <f>LEFT(Tabla1[[#This Row],[Solicitud de pedido]],2)</f>
        <v>14</v>
      </c>
      <c r="H3405" t="s">
        <v>8780</v>
      </c>
      <c r="I3405" t="s">
        <v>89</v>
      </c>
      <c r="J3405" t="s">
        <v>8781</v>
      </c>
      <c r="K3405" t="s">
        <v>8783</v>
      </c>
      <c r="L3405" s="1">
        <v>46052</v>
      </c>
      <c r="M3405" t="s">
        <v>15</v>
      </c>
      <c r="N3405" t="s">
        <v>46</v>
      </c>
      <c r="O3405" t="s">
        <v>0</v>
      </c>
      <c r="P3405" t="s">
        <v>470</v>
      </c>
      <c r="Q3405" t="s">
        <v>471</v>
      </c>
      <c r="R3405" s="2">
        <v>7.79</v>
      </c>
      <c r="S3405" s="37">
        <f>Tabla1[[#This Row],[Valor total]]/'T.C.'!$B$4</f>
        <v>324.58333333333331</v>
      </c>
      <c r="T3405" t="s">
        <v>11</v>
      </c>
      <c r="U3405" t="s">
        <v>3</v>
      </c>
    </row>
    <row r="3406" spans="1:21" x14ac:dyDescent="0.25">
      <c r="A3406" t="s">
        <v>38</v>
      </c>
      <c r="B3406" t="str">
        <f>LEFT(Tabla1[[#This Row],[Organización compras]],2)</f>
        <v>CL</v>
      </c>
      <c r="C3406" t="s">
        <v>339</v>
      </c>
      <c r="D3406">
        <v>622</v>
      </c>
      <c r="E3406" t="str">
        <f>VLOOKUP(Tabla1[[#This Row],[Grupo de compras]],'Grupo compras'!$A$1:$B$115,2,FALSE)</f>
        <v>CL Arq Mall</v>
      </c>
      <c r="F3406" t="s">
        <v>4609</v>
      </c>
      <c r="G3406" t="str">
        <f>LEFT(Tabla1[[#This Row],[Solicitud de pedido]],2)</f>
        <v>14</v>
      </c>
      <c r="H3406" t="s">
        <v>8780</v>
      </c>
      <c r="I3406" t="s">
        <v>99</v>
      </c>
      <c r="J3406" t="s">
        <v>8781</v>
      </c>
      <c r="K3406" t="s">
        <v>8784</v>
      </c>
      <c r="L3406" s="1">
        <v>46052</v>
      </c>
      <c r="M3406" t="s">
        <v>15</v>
      </c>
      <c r="N3406" t="s">
        <v>46</v>
      </c>
      <c r="O3406" t="s">
        <v>0</v>
      </c>
      <c r="P3406" t="s">
        <v>470</v>
      </c>
      <c r="Q3406" t="s">
        <v>471</v>
      </c>
      <c r="R3406" s="2">
        <v>7.79</v>
      </c>
      <c r="S3406" s="37">
        <f>Tabla1[[#This Row],[Valor total]]/'T.C.'!$B$4</f>
        <v>324.58333333333331</v>
      </c>
      <c r="T3406" t="s">
        <v>11</v>
      </c>
      <c r="U3406" t="s">
        <v>3</v>
      </c>
    </row>
    <row r="3407" spans="1:21" x14ac:dyDescent="0.25">
      <c r="A3407" t="s">
        <v>38</v>
      </c>
      <c r="B3407" t="str">
        <f>LEFT(Tabla1[[#This Row],[Organización compras]],2)</f>
        <v>CL</v>
      </c>
      <c r="C3407" t="s">
        <v>339</v>
      </c>
      <c r="D3407">
        <v>622</v>
      </c>
      <c r="E3407" t="str">
        <f>VLOOKUP(Tabla1[[#This Row],[Grupo de compras]],'Grupo compras'!$A$1:$B$115,2,FALSE)</f>
        <v>CL Arq Mall</v>
      </c>
      <c r="F3407" t="s">
        <v>4609</v>
      </c>
      <c r="G3407" t="str">
        <f>LEFT(Tabla1[[#This Row],[Solicitud de pedido]],2)</f>
        <v>14</v>
      </c>
      <c r="H3407" t="s">
        <v>8780</v>
      </c>
      <c r="I3407" t="s">
        <v>100</v>
      </c>
      <c r="J3407" t="s">
        <v>8781</v>
      </c>
      <c r="K3407" t="s">
        <v>8785</v>
      </c>
      <c r="L3407" s="1">
        <v>46052</v>
      </c>
      <c r="M3407" t="s">
        <v>15</v>
      </c>
      <c r="N3407" t="s">
        <v>46</v>
      </c>
      <c r="O3407" t="s">
        <v>0</v>
      </c>
      <c r="P3407" t="s">
        <v>470</v>
      </c>
      <c r="Q3407" t="s">
        <v>471</v>
      </c>
      <c r="R3407" s="2">
        <v>7.79</v>
      </c>
      <c r="S3407" s="37">
        <f>Tabla1[[#This Row],[Valor total]]/'T.C.'!$B$4</f>
        <v>324.58333333333331</v>
      </c>
      <c r="T3407" t="s">
        <v>11</v>
      </c>
      <c r="U3407" t="s">
        <v>3</v>
      </c>
    </row>
    <row r="3408" spans="1:21" x14ac:dyDescent="0.25">
      <c r="A3408" t="s">
        <v>38</v>
      </c>
      <c r="B3408" t="str">
        <f>LEFT(Tabla1[[#This Row],[Organización compras]],2)</f>
        <v>CL</v>
      </c>
      <c r="C3408" t="s">
        <v>339</v>
      </c>
      <c r="D3408">
        <v>622</v>
      </c>
      <c r="E3408" t="str">
        <f>VLOOKUP(Tabla1[[#This Row],[Grupo de compras]],'Grupo compras'!$A$1:$B$115,2,FALSE)</f>
        <v>CL Arq Mall</v>
      </c>
      <c r="F3408" t="s">
        <v>4609</v>
      </c>
      <c r="G3408" t="str">
        <f>LEFT(Tabla1[[#This Row],[Solicitud de pedido]],2)</f>
        <v>14</v>
      </c>
      <c r="H3408" t="s">
        <v>8780</v>
      </c>
      <c r="I3408" t="s">
        <v>101</v>
      </c>
      <c r="J3408" t="s">
        <v>8781</v>
      </c>
      <c r="K3408" t="s">
        <v>8786</v>
      </c>
      <c r="L3408" s="1">
        <v>46052</v>
      </c>
      <c r="M3408" t="s">
        <v>15</v>
      </c>
      <c r="N3408" t="s">
        <v>46</v>
      </c>
      <c r="O3408" t="s">
        <v>0</v>
      </c>
      <c r="P3408" t="s">
        <v>470</v>
      </c>
      <c r="Q3408" t="s">
        <v>471</v>
      </c>
      <c r="R3408" s="2">
        <v>7.79</v>
      </c>
      <c r="S3408" s="37">
        <f>Tabla1[[#This Row],[Valor total]]/'T.C.'!$B$4</f>
        <v>324.58333333333331</v>
      </c>
      <c r="T3408" t="s">
        <v>11</v>
      </c>
      <c r="U3408" t="s">
        <v>3</v>
      </c>
    </row>
    <row r="3409" spans="1:21" x14ac:dyDescent="0.25">
      <c r="A3409" t="s">
        <v>38</v>
      </c>
      <c r="B3409" t="str">
        <f>LEFT(Tabla1[[#This Row],[Organización compras]],2)</f>
        <v>CL</v>
      </c>
      <c r="C3409" t="s">
        <v>339</v>
      </c>
      <c r="D3409">
        <v>622</v>
      </c>
      <c r="E3409" t="str">
        <f>VLOOKUP(Tabla1[[#This Row],[Grupo de compras]],'Grupo compras'!$A$1:$B$115,2,FALSE)</f>
        <v>CL Arq Mall</v>
      </c>
      <c r="F3409" t="s">
        <v>4609</v>
      </c>
      <c r="G3409" t="str">
        <f>LEFT(Tabla1[[#This Row],[Solicitud de pedido]],2)</f>
        <v>14</v>
      </c>
      <c r="H3409" t="s">
        <v>8780</v>
      </c>
      <c r="I3409" t="s">
        <v>102</v>
      </c>
      <c r="J3409" t="s">
        <v>8781</v>
      </c>
      <c r="K3409" t="s">
        <v>8787</v>
      </c>
      <c r="L3409" s="1">
        <v>46052</v>
      </c>
      <c r="M3409" t="s">
        <v>15</v>
      </c>
      <c r="N3409" t="s">
        <v>46</v>
      </c>
      <c r="O3409" t="s">
        <v>0</v>
      </c>
      <c r="P3409" t="s">
        <v>470</v>
      </c>
      <c r="Q3409" t="s">
        <v>471</v>
      </c>
      <c r="R3409" s="2">
        <v>7.79</v>
      </c>
      <c r="S3409" s="37">
        <f>Tabla1[[#This Row],[Valor total]]/'T.C.'!$B$4</f>
        <v>324.58333333333331</v>
      </c>
      <c r="T3409" t="s">
        <v>11</v>
      </c>
      <c r="U3409" t="s">
        <v>3</v>
      </c>
    </row>
    <row r="3410" spans="1:21" x14ac:dyDescent="0.25">
      <c r="A3410" t="s">
        <v>38</v>
      </c>
      <c r="B3410" t="str">
        <f>LEFT(Tabla1[[#This Row],[Organización compras]],2)</f>
        <v>CL</v>
      </c>
      <c r="C3410" t="s">
        <v>339</v>
      </c>
      <c r="D3410">
        <v>622</v>
      </c>
      <c r="E3410" t="str">
        <f>VLOOKUP(Tabla1[[#This Row],[Grupo de compras]],'Grupo compras'!$A$1:$B$115,2,FALSE)</f>
        <v>CL Arq Mall</v>
      </c>
      <c r="F3410" t="s">
        <v>4609</v>
      </c>
      <c r="G3410" t="str">
        <f>LEFT(Tabla1[[#This Row],[Solicitud de pedido]],2)</f>
        <v>14</v>
      </c>
      <c r="H3410" t="s">
        <v>8780</v>
      </c>
      <c r="I3410" t="s">
        <v>103</v>
      </c>
      <c r="J3410" t="s">
        <v>8781</v>
      </c>
      <c r="K3410" t="s">
        <v>8788</v>
      </c>
      <c r="L3410" s="1">
        <v>46052</v>
      </c>
      <c r="M3410" t="s">
        <v>15</v>
      </c>
      <c r="N3410" t="s">
        <v>46</v>
      </c>
      <c r="O3410" t="s">
        <v>0</v>
      </c>
      <c r="P3410" t="s">
        <v>470</v>
      </c>
      <c r="Q3410" t="s">
        <v>471</v>
      </c>
      <c r="R3410" s="2">
        <v>7.79</v>
      </c>
      <c r="S3410" s="37">
        <f>Tabla1[[#This Row],[Valor total]]/'T.C.'!$B$4</f>
        <v>324.58333333333331</v>
      </c>
      <c r="T3410" t="s">
        <v>11</v>
      </c>
      <c r="U3410" t="s">
        <v>3</v>
      </c>
    </row>
    <row r="3411" spans="1:21" x14ac:dyDescent="0.25">
      <c r="A3411" t="s">
        <v>38</v>
      </c>
      <c r="B3411" t="str">
        <f>LEFT(Tabla1[[#This Row],[Organización compras]],2)</f>
        <v>CL</v>
      </c>
      <c r="C3411" t="s">
        <v>339</v>
      </c>
      <c r="D3411">
        <v>622</v>
      </c>
      <c r="E3411" t="str">
        <f>VLOOKUP(Tabla1[[#This Row],[Grupo de compras]],'Grupo compras'!$A$1:$B$115,2,FALSE)</f>
        <v>CL Arq Mall</v>
      </c>
      <c r="F3411" t="s">
        <v>4609</v>
      </c>
      <c r="G3411" t="str">
        <f>LEFT(Tabla1[[#This Row],[Solicitud de pedido]],2)</f>
        <v>14</v>
      </c>
      <c r="H3411" t="s">
        <v>8780</v>
      </c>
      <c r="I3411" t="s">
        <v>104</v>
      </c>
      <c r="J3411" t="s">
        <v>8781</v>
      </c>
      <c r="K3411" t="s">
        <v>8789</v>
      </c>
      <c r="L3411" s="1">
        <v>46052</v>
      </c>
      <c r="M3411" t="s">
        <v>15</v>
      </c>
      <c r="N3411" t="s">
        <v>46</v>
      </c>
      <c r="O3411" t="s">
        <v>0</v>
      </c>
      <c r="P3411" t="s">
        <v>470</v>
      </c>
      <c r="Q3411" t="s">
        <v>471</v>
      </c>
      <c r="R3411" s="2">
        <v>7.79</v>
      </c>
      <c r="S3411" s="37">
        <f>Tabla1[[#This Row],[Valor total]]/'T.C.'!$B$4</f>
        <v>324.58333333333331</v>
      </c>
      <c r="T3411" t="s">
        <v>11</v>
      </c>
      <c r="U3411" t="s">
        <v>3</v>
      </c>
    </row>
    <row r="3412" spans="1:21" x14ac:dyDescent="0.25">
      <c r="A3412" t="s">
        <v>38</v>
      </c>
      <c r="B3412" t="str">
        <f>LEFT(Tabla1[[#This Row],[Organización compras]],2)</f>
        <v>CL</v>
      </c>
      <c r="C3412" t="s">
        <v>339</v>
      </c>
      <c r="D3412">
        <v>622</v>
      </c>
      <c r="E3412" t="str">
        <f>VLOOKUP(Tabla1[[#This Row],[Grupo de compras]],'Grupo compras'!$A$1:$B$115,2,FALSE)</f>
        <v>CL Arq Mall</v>
      </c>
      <c r="F3412" t="s">
        <v>4609</v>
      </c>
      <c r="G3412" t="str">
        <f>LEFT(Tabla1[[#This Row],[Solicitud de pedido]],2)</f>
        <v>14</v>
      </c>
      <c r="H3412" t="s">
        <v>8780</v>
      </c>
      <c r="I3412" t="s">
        <v>105</v>
      </c>
      <c r="J3412" t="s">
        <v>8781</v>
      </c>
      <c r="K3412" t="s">
        <v>8790</v>
      </c>
      <c r="L3412" s="1">
        <v>46052</v>
      </c>
      <c r="M3412" t="s">
        <v>15</v>
      </c>
      <c r="N3412" t="s">
        <v>46</v>
      </c>
      <c r="O3412" t="s">
        <v>0</v>
      </c>
      <c r="P3412" t="s">
        <v>470</v>
      </c>
      <c r="Q3412" t="s">
        <v>471</v>
      </c>
      <c r="R3412" s="2">
        <v>7.79</v>
      </c>
      <c r="S3412" s="37">
        <f>Tabla1[[#This Row],[Valor total]]/'T.C.'!$B$4</f>
        <v>324.58333333333331</v>
      </c>
      <c r="T3412" t="s">
        <v>11</v>
      </c>
      <c r="U3412" t="s">
        <v>3</v>
      </c>
    </row>
    <row r="3413" spans="1:21" x14ac:dyDescent="0.25">
      <c r="A3413" t="s">
        <v>38</v>
      </c>
      <c r="B3413" t="str">
        <f>LEFT(Tabla1[[#This Row],[Organización compras]],2)</f>
        <v>CL</v>
      </c>
      <c r="C3413" t="s">
        <v>339</v>
      </c>
      <c r="D3413">
        <v>622</v>
      </c>
      <c r="E3413" t="str">
        <f>VLOOKUP(Tabla1[[#This Row],[Grupo de compras]],'Grupo compras'!$A$1:$B$115,2,FALSE)</f>
        <v>CL Arq Mall</v>
      </c>
      <c r="F3413" t="s">
        <v>4609</v>
      </c>
      <c r="G3413" t="str">
        <f>LEFT(Tabla1[[#This Row],[Solicitud de pedido]],2)</f>
        <v>14</v>
      </c>
      <c r="H3413" t="s">
        <v>8780</v>
      </c>
      <c r="I3413" t="s">
        <v>106</v>
      </c>
      <c r="J3413" t="s">
        <v>8781</v>
      </c>
      <c r="K3413" t="s">
        <v>8791</v>
      </c>
      <c r="L3413" s="1">
        <v>46052</v>
      </c>
      <c r="M3413" t="s">
        <v>15</v>
      </c>
      <c r="N3413" t="s">
        <v>46</v>
      </c>
      <c r="O3413" t="s">
        <v>0</v>
      </c>
      <c r="P3413" t="s">
        <v>470</v>
      </c>
      <c r="Q3413" t="s">
        <v>471</v>
      </c>
      <c r="R3413" s="2">
        <v>7.79</v>
      </c>
      <c r="S3413" s="37">
        <f>Tabla1[[#This Row],[Valor total]]/'T.C.'!$B$4</f>
        <v>324.58333333333331</v>
      </c>
      <c r="T3413" t="s">
        <v>11</v>
      </c>
      <c r="U3413" t="s">
        <v>3</v>
      </c>
    </row>
    <row r="3414" spans="1:21" x14ac:dyDescent="0.25">
      <c r="A3414" t="s">
        <v>38</v>
      </c>
      <c r="B3414" t="str">
        <f>LEFT(Tabla1[[#This Row],[Organización compras]],2)</f>
        <v>CL</v>
      </c>
      <c r="C3414" t="s">
        <v>339</v>
      </c>
      <c r="D3414">
        <v>622</v>
      </c>
      <c r="E3414" t="str">
        <f>VLOOKUP(Tabla1[[#This Row],[Grupo de compras]],'Grupo compras'!$A$1:$B$115,2,FALSE)</f>
        <v>CL Arq Mall</v>
      </c>
      <c r="F3414" t="s">
        <v>4609</v>
      </c>
      <c r="G3414" t="str">
        <f>LEFT(Tabla1[[#This Row],[Solicitud de pedido]],2)</f>
        <v>14</v>
      </c>
      <c r="H3414" t="s">
        <v>8780</v>
      </c>
      <c r="I3414" t="s">
        <v>107</v>
      </c>
      <c r="J3414" t="s">
        <v>8781</v>
      </c>
      <c r="K3414" t="s">
        <v>8792</v>
      </c>
      <c r="L3414" s="1">
        <v>46052</v>
      </c>
      <c r="M3414" t="s">
        <v>15</v>
      </c>
      <c r="N3414" t="s">
        <v>46</v>
      </c>
      <c r="O3414" t="s">
        <v>0</v>
      </c>
      <c r="P3414" t="s">
        <v>470</v>
      </c>
      <c r="Q3414" t="s">
        <v>471</v>
      </c>
      <c r="R3414" s="2">
        <v>7.79</v>
      </c>
      <c r="S3414" s="37">
        <f>Tabla1[[#This Row],[Valor total]]/'T.C.'!$B$4</f>
        <v>324.58333333333331</v>
      </c>
      <c r="T3414" t="s">
        <v>11</v>
      </c>
      <c r="U3414" t="s">
        <v>3</v>
      </c>
    </row>
    <row r="3415" spans="1:21" x14ac:dyDescent="0.25">
      <c r="A3415" t="s">
        <v>38</v>
      </c>
      <c r="B3415" t="str">
        <f>LEFT(Tabla1[[#This Row],[Organización compras]],2)</f>
        <v>CL</v>
      </c>
      <c r="C3415" t="s">
        <v>339</v>
      </c>
      <c r="D3415">
        <v>622</v>
      </c>
      <c r="E3415" t="str">
        <f>VLOOKUP(Tabla1[[#This Row],[Grupo de compras]],'Grupo compras'!$A$1:$B$115,2,FALSE)</f>
        <v>CL Arq Mall</v>
      </c>
      <c r="F3415" t="s">
        <v>4609</v>
      </c>
      <c r="G3415" t="str">
        <f>LEFT(Tabla1[[#This Row],[Solicitud de pedido]],2)</f>
        <v>14</v>
      </c>
      <c r="H3415" t="s">
        <v>8780</v>
      </c>
      <c r="I3415" t="s">
        <v>1502</v>
      </c>
      <c r="J3415" t="s">
        <v>8781</v>
      </c>
      <c r="K3415" t="s">
        <v>8793</v>
      </c>
      <c r="L3415" s="1">
        <v>46052</v>
      </c>
      <c r="M3415" t="s">
        <v>15</v>
      </c>
      <c r="N3415" t="s">
        <v>46</v>
      </c>
      <c r="O3415" t="s">
        <v>0</v>
      </c>
      <c r="P3415" t="s">
        <v>470</v>
      </c>
      <c r="Q3415" t="s">
        <v>471</v>
      </c>
      <c r="R3415" s="2">
        <v>7.79</v>
      </c>
      <c r="S3415" s="37">
        <f>Tabla1[[#This Row],[Valor total]]/'T.C.'!$B$4</f>
        <v>324.58333333333331</v>
      </c>
      <c r="T3415" t="s">
        <v>11</v>
      </c>
      <c r="U3415" t="s">
        <v>3</v>
      </c>
    </row>
    <row r="3416" spans="1:21" x14ac:dyDescent="0.25">
      <c r="A3416" t="s">
        <v>856</v>
      </c>
      <c r="B3416" t="str">
        <f>LEFT(Tabla1[[#This Row],[Organización compras]],2)</f>
        <v>CL</v>
      </c>
      <c r="C3416" t="s">
        <v>339</v>
      </c>
      <c r="D3416">
        <v>602</v>
      </c>
      <c r="E3416" t="str">
        <f>VLOOKUP(Tabla1[[#This Row],[Grupo de compras]],'Grupo compras'!$A$1:$B$115,2,FALSE)</f>
        <v>CL Ops Mall</v>
      </c>
      <c r="F3416" t="s">
        <v>857</v>
      </c>
      <c r="G3416" t="str">
        <f>LEFT(Tabla1[[#This Row],[Solicitud de pedido]],2)</f>
        <v>12</v>
      </c>
      <c r="H3416" t="s">
        <v>8794</v>
      </c>
      <c r="I3416" t="s">
        <v>88</v>
      </c>
      <c r="J3416" t="s">
        <v>8795</v>
      </c>
      <c r="K3416" t="s">
        <v>8796</v>
      </c>
      <c r="L3416" s="1">
        <v>46043</v>
      </c>
      <c r="M3416" t="s">
        <v>857</v>
      </c>
      <c r="N3416" t="s">
        <v>1</v>
      </c>
      <c r="O3416" t="s">
        <v>0</v>
      </c>
      <c r="P3416" t="s">
        <v>861</v>
      </c>
      <c r="Q3416" t="s">
        <v>862</v>
      </c>
      <c r="R3416" s="2">
        <v>300000</v>
      </c>
      <c r="S3416" s="37">
        <f>Tabla1[[#This Row],[Valor total]]/'T.C.'!$B$3</f>
        <v>323.99857440627261</v>
      </c>
      <c r="T3416" t="s">
        <v>6</v>
      </c>
      <c r="U3416" t="s">
        <v>3</v>
      </c>
    </row>
    <row r="3417" spans="1:21" x14ac:dyDescent="0.25">
      <c r="A3417" t="s">
        <v>7</v>
      </c>
      <c r="B3417" t="str">
        <f>LEFT(Tabla1[[#This Row],[Organización compras]],2)</f>
        <v>CL</v>
      </c>
      <c r="C3417" t="s">
        <v>339</v>
      </c>
      <c r="D3417">
        <v>604</v>
      </c>
      <c r="E3417" t="str">
        <f>VLOOKUP(Tabla1[[#This Row],[Grupo de compras]],'Grupo compras'!$A$1:$B$115,2,FALSE)</f>
        <v>CL Marketing Mall</v>
      </c>
      <c r="F3417" t="s">
        <v>1585</v>
      </c>
      <c r="G3417" t="str">
        <f>LEFT(Tabla1[[#This Row],[Solicitud de pedido]],2)</f>
        <v>12</v>
      </c>
      <c r="H3417" t="s">
        <v>8797</v>
      </c>
      <c r="I3417" t="s">
        <v>88</v>
      </c>
      <c r="J3417" t="s">
        <v>8798</v>
      </c>
      <c r="K3417" t="s">
        <v>8799</v>
      </c>
      <c r="L3417" s="1">
        <v>46065</v>
      </c>
      <c r="M3417" t="s">
        <v>1054</v>
      </c>
      <c r="N3417" t="s">
        <v>1</v>
      </c>
      <c r="O3417" t="s">
        <v>0</v>
      </c>
      <c r="P3417" t="s">
        <v>2937</v>
      </c>
      <c r="Q3417" t="s">
        <v>2938</v>
      </c>
      <c r="R3417" s="2">
        <v>300000</v>
      </c>
      <c r="S3417" s="37">
        <f>Tabla1[[#This Row],[Valor total]]/'T.C.'!$B$3</f>
        <v>323.99857440627261</v>
      </c>
      <c r="T3417" t="s">
        <v>6</v>
      </c>
      <c r="U3417" t="s">
        <v>3</v>
      </c>
    </row>
    <row r="3418" spans="1:21" x14ac:dyDescent="0.25">
      <c r="A3418" t="s">
        <v>7</v>
      </c>
      <c r="B3418" t="str">
        <f>LEFT(Tabla1[[#This Row],[Organización compras]],2)</f>
        <v>CL</v>
      </c>
      <c r="C3418" t="s">
        <v>339</v>
      </c>
      <c r="D3418">
        <v>602</v>
      </c>
      <c r="E3418" t="str">
        <f>VLOOKUP(Tabla1[[#This Row],[Grupo de compras]],'Grupo compras'!$A$1:$B$115,2,FALSE)</f>
        <v>CL Ops Mall</v>
      </c>
      <c r="F3418" t="s">
        <v>56</v>
      </c>
      <c r="G3418" t="str">
        <f>LEFT(Tabla1[[#This Row],[Solicitud de pedido]],2)</f>
        <v>12</v>
      </c>
      <c r="H3418" t="s">
        <v>8800</v>
      </c>
      <c r="I3418" t="s">
        <v>88</v>
      </c>
      <c r="J3418" t="s">
        <v>8801</v>
      </c>
      <c r="K3418" t="s">
        <v>8802</v>
      </c>
      <c r="L3418" s="1">
        <v>46084</v>
      </c>
      <c r="M3418" t="s">
        <v>57</v>
      </c>
      <c r="N3418" t="s">
        <v>1</v>
      </c>
      <c r="O3418" t="s">
        <v>0</v>
      </c>
      <c r="P3418" t="s">
        <v>1388</v>
      </c>
      <c r="Q3418" t="s">
        <v>1389</v>
      </c>
      <c r="R3418" s="2">
        <v>300000</v>
      </c>
      <c r="S3418" s="37">
        <f>Tabla1[[#This Row],[Valor total]]/'T.C.'!$B$3</f>
        <v>323.99857440627261</v>
      </c>
      <c r="T3418" t="s">
        <v>6</v>
      </c>
      <c r="U3418" t="s">
        <v>3</v>
      </c>
    </row>
    <row r="3419" spans="1:21" x14ac:dyDescent="0.25">
      <c r="A3419" t="s">
        <v>7</v>
      </c>
      <c r="B3419" t="str">
        <f>LEFT(Tabla1[[#This Row],[Organización compras]],2)</f>
        <v>CL</v>
      </c>
      <c r="C3419" t="s">
        <v>339</v>
      </c>
      <c r="D3419">
        <v>910</v>
      </c>
      <c r="E3419" t="str">
        <f>VLOOKUP(Tabla1[[#This Row],[Grupo de compras]],'Grupo compras'!$A$1:$B$115,2,FALSE)</f>
        <v>Corp A. Personas</v>
      </c>
      <c r="F3419" t="s">
        <v>10</v>
      </c>
      <c r="G3419" t="str">
        <f>LEFT(Tabla1[[#This Row],[Solicitud de pedido]],2)</f>
        <v>14</v>
      </c>
      <c r="H3419" t="s">
        <v>8803</v>
      </c>
      <c r="I3419" t="s">
        <v>88</v>
      </c>
      <c r="J3419" t="s">
        <v>8804</v>
      </c>
      <c r="K3419" t="s">
        <v>7635</v>
      </c>
      <c r="L3419" s="1">
        <v>46091</v>
      </c>
      <c r="M3419" t="s">
        <v>10</v>
      </c>
      <c r="N3419" t="s">
        <v>46</v>
      </c>
      <c r="O3419" t="s">
        <v>0</v>
      </c>
      <c r="P3419" t="s">
        <v>8805</v>
      </c>
      <c r="Q3419" t="s">
        <v>8806</v>
      </c>
      <c r="R3419" s="2">
        <v>299705</v>
      </c>
      <c r="S3419" s="37">
        <f>Tabla1[[#This Row],[Valor total]]/'T.C.'!$B$3</f>
        <v>323.67997580810646</v>
      </c>
      <c r="T3419" t="s">
        <v>6</v>
      </c>
      <c r="U3419" t="s">
        <v>3</v>
      </c>
    </row>
    <row r="3420" spans="1:21" x14ac:dyDescent="0.25">
      <c r="A3420" t="s">
        <v>7</v>
      </c>
      <c r="B3420" t="str">
        <f>LEFT(Tabla1[[#This Row],[Organización compras]],2)</f>
        <v>CL</v>
      </c>
      <c r="C3420" t="s">
        <v>339</v>
      </c>
      <c r="D3420">
        <v>910</v>
      </c>
      <c r="E3420" t="str">
        <f>VLOOKUP(Tabla1[[#This Row],[Grupo de compras]],'Grupo compras'!$A$1:$B$115,2,FALSE)</f>
        <v>Corp A. Personas</v>
      </c>
      <c r="F3420" t="s">
        <v>10</v>
      </c>
      <c r="G3420" t="str">
        <f>LEFT(Tabla1[[#This Row],[Solicitud de pedido]],2)</f>
        <v>14</v>
      </c>
      <c r="H3420" t="s">
        <v>8803</v>
      </c>
      <c r="I3420" t="s">
        <v>89</v>
      </c>
      <c r="J3420" t="s">
        <v>8804</v>
      </c>
      <c r="K3420" t="s">
        <v>7644</v>
      </c>
      <c r="L3420" s="1">
        <v>46091</v>
      </c>
      <c r="M3420" t="s">
        <v>10</v>
      </c>
      <c r="N3420" t="s">
        <v>46</v>
      </c>
      <c r="O3420" t="s">
        <v>0</v>
      </c>
      <c r="P3420" t="s">
        <v>7647</v>
      </c>
      <c r="Q3420" t="s">
        <v>7648</v>
      </c>
      <c r="R3420" s="2">
        <v>299705</v>
      </c>
      <c r="S3420" s="37">
        <f>Tabla1[[#This Row],[Valor total]]/'T.C.'!$B$3</f>
        <v>323.67997580810646</v>
      </c>
      <c r="T3420" t="s">
        <v>6</v>
      </c>
      <c r="U3420" t="s">
        <v>3</v>
      </c>
    </row>
    <row r="3421" spans="1:21" x14ac:dyDescent="0.25">
      <c r="A3421" t="s">
        <v>7</v>
      </c>
      <c r="B3421" t="str">
        <f>LEFT(Tabla1[[#This Row],[Organización compras]],2)</f>
        <v>CL</v>
      </c>
      <c r="C3421" t="s">
        <v>339</v>
      </c>
      <c r="D3421">
        <v>910</v>
      </c>
      <c r="E3421" t="str">
        <f>VLOOKUP(Tabla1[[#This Row],[Grupo de compras]],'Grupo compras'!$A$1:$B$115,2,FALSE)</f>
        <v>Corp A. Personas</v>
      </c>
      <c r="F3421" t="s">
        <v>10</v>
      </c>
      <c r="G3421" t="str">
        <f>LEFT(Tabla1[[#This Row],[Solicitud de pedido]],2)</f>
        <v>14</v>
      </c>
      <c r="H3421" t="s">
        <v>8803</v>
      </c>
      <c r="I3421" t="s">
        <v>99</v>
      </c>
      <c r="J3421" t="s">
        <v>8804</v>
      </c>
      <c r="K3421" t="s">
        <v>7645</v>
      </c>
      <c r="L3421" s="1">
        <v>46091</v>
      </c>
      <c r="M3421" t="s">
        <v>10</v>
      </c>
      <c r="N3421" t="s">
        <v>46</v>
      </c>
      <c r="O3421" t="s">
        <v>0</v>
      </c>
      <c r="P3421" t="s">
        <v>7647</v>
      </c>
      <c r="Q3421" t="s">
        <v>7648</v>
      </c>
      <c r="R3421" s="2">
        <v>299705</v>
      </c>
      <c r="S3421" s="37">
        <f>Tabla1[[#This Row],[Valor total]]/'T.C.'!$B$3</f>
        <v>323.67997580810646</v>
      </c>
      <c r="T3421" t="s">
        <v>6</v>
      </c>
      <c r="U3421" t="s">
        <v>3</v>
      </c>
    </row>
    <row r="3422" spans="1:21" x14ac:dyDescent="0.25">
      <c r="A3422" t="s">
        <v>7</v>
      </c>
      <c r="B3422" t="str">
        <f>LEFT(Tabla1[[#This Row],[Organización compras]],2)</f>
        <v>CL</v>
      </c>
      <c r="C3422" t="s">
        <v>339</v>
      </c>
      <c r="D3422">
        <v>910</v>
      </c>
      <c r="E3422" t="str">
        <f>VLOOKUP(Tabla1[[#This Row],[Grupo de compras]],'Grupo compras'!$A$1:$B$115,2,FALSE)</f>
        <v>Corp A. Personas</v>
      </c>
      <c r="F3422" t="s">
        <v>10</v>
      </c>
      <c r="G3422" t="str">
        <f>LEFT(Tabla1[[#This Row],[Solicitud de pedido]],2)</f>
        <v>14</v>
      </c>
      <c r="H3422" t="s">
        <v>8803</v>
      </c>
      <c r="I3422" t="s">
        <v>100</v>
      </c>
      <c r="J3422" t="s">
        <v>8804</v>
      </c>
      <c r="K3422" t="s">
        <v>7646</v>
      </c>
      <c r="L3422" s="1">
        <v>46091</v>
      </c>
      <c r="M3422" t="s">
        <v>10</v>
      </c>
      <c r="N3422" t="s">
        <v>46</v>
      </c>
      <c r="O3422" t="s">
        <v>0</v>
      </c>
      <c r="P3422" t="s">
        <v>7647</v>
      </c>
      <c r="Q3422" t="s">
        <v>7648</v>
      </c>
      <c r="R3422" s="2">
        <v>299705</v>
      </c>
      <c r="S3422" s="37">
        <f>Tabla1[[#This Row],[Valor total]]/'T.C.'!$B$3</f>
        <v>323.67997580810646</v>
      </c>
      <c r="T3422" t="s">
        <v>6</v>
      </c>
      <c r="U3422" t="s">
        <v>3</v>
      </c>
    </row>
    <row r="3423" spans="1:21" x14ac:dyDescent="0.25">
      <c r="A3423" t="s">
        <v>1498</v>
      </c>
      <c r="B3423" t="str">
        <f>LEFT(Tabla1[[#This Row],[Organización compras]],2)</f>
        <v>PE</v>
      </c>
      <c r="C3423" t="s">
        <v>340</v>
      </c>
      <c r="D3423">
        <v>814</v>
      </c>
      <c r="E3423" t="str">
        <f>VLOOKUP(Tabla1[[#This Row],[Grupo de compras]],'Grupo compras'!$A$1:$B$115,2,FALSE)</f>
        <v>PE Explotación TI</v>
      </c>
      <c r="F3423" t="s">
        <v>371</v>
      </c>
      <c r="G3423" t="str">
        <f>LEFT(Tabla1[[#This Row],[Solicitud de pedido]],2)</f>
        <v>14</v>
      </c>
      <c r="H3423" t="s">
        <v>8807</v>
      </c>
      <c r="I3423" t="s">
        <v>88</v>
      </c>
      <c r="J3423" t="s">
        <v>8808</v>
      </c>
      <c r="K3423" t="s">
        <v>8809</v>
      </c>
      <c r="L3423" s="1">
        <v>46042</v>
      </c>
      <c r="M3423" t="s">
        <v>556</v>
      </c>
      <c r="N3423" t="s">
        <v>46</v>
      </c>
      <c r="O3423" t="s">
        <v>5</v>
      </c>
      <c r="P3423" t="s">
        <v>820</v>
      </c>
      <c r="Q3423" t="s">
        <v>821</v>
      </c>
      <c r="R3423" s="2">
        <v>1113.5999999999999</v>
      </c>
      <c r="S3423" s="37">
        <f>Tabla1[[#This Row],[Valor total]]/'T.C.'!$B$2</f>
        <v>322.78260869565213</v>
      </c>
      <c r="T3423" t="s">
        <v>2</v>
      </c>
      <c r="U3423" t="s">
        <v>3</v>
      </c>
    </row>
    <row r="3424" spans="1:21" x14ac:dyDescent="0.25">
      <c r="A3424" t="s">
        <v>1498</v>
      </c>
      <c r="B3424" t="str">
        <f>LEFT(Tabla1[[#This Row],[Organización compras]],2)</f>
        <v>PE</v>
      </c>
      <c r="C3424" t="s">
        <v>340</v>
      </c>
      <c r="D3424">
        <v>814</v>
      </c>
      <c r="E3424" t="str">
        <f>VLOOKUP(Tabla1[[#This Row],[Grupo de compras]],'Grupo compras'!$A$1:$B$115,2,FALSE)</f>
        <v>PE Explotación TI</v>
      </c>
      <c r="F3424" t="s">
        <v>371</v>
      </c>
      <c r="G3424" t="str">
        <f>LEFT(Tabla1[[#This Row],[Solicitud de pedido]],2)</f>
        <v>14</v>
      </c>
      <c r="H3424" t="s">
        <v>8807</v>
      </c>
      <c r="I3424" t="s">
        <v>89</v>
      </c>
      <c r="J3424" t="s">
        <v>8808</v>
      </c>
      <c r="K3424" t="s">
        <v>8809</v>
      </c>
      <c r="L3424" s="1">
        <v>46042</v>
      </c>
      <c r="M3424" t="s">
        <v>556</v>
      </c>
      <c r="N3424" t="s">
        <v>46</v>
      </c>
      <c r="O3424" t="s">
        <v>5</v>
      </c>
      <c r="P3424" t="s">
        <v>820</v>
      </c>
      <c r="Q3424" t="s">
        <v>821</v>
      </c>
      <c r="R3424" s="2">
        <v>1113.5999999999999</v>
      </c>
      <c r="S3424" s="37">
        <f>Tabla1[[#This Row],[Valor total]]/'T.C.'!$B$2</f>
        <v>322.78260869565213</v>
      </c>
      <c r="T3424" t="s">
        <v>2</v>
      </c>
      <c r="U3424" t="s">
        <v>3</v>
      </c>
    </row>
    <row r="3425" spans="1:21" x14ac:dyDescent="0.25">
      <c r="A3425" t="s">
        <v>1498</v>
      </c>
      <c r="B3425" t="str">
        <f>LEFT(Tabla1[[#This Row],[Organización compras]],2)</f>
        <v>PE</v>
      </c>
      <c r="C3425" t="s">
        <v>340</v>
      </c>
      <c r="D3425">
        <v>814</v>
      </c>
      <c r="E3425" t="str">
        <f>VLOOKUP(Tabla1[[#This Row],[Grupo de compras]],'Grupo compras'!$A$1:$B$115,2,FALSE)</f>
        <v>PE Explotación TI</v>
      </c>
      <c r="F3425" t="s">
        <v>371</v>
      </c>
      <c r="G3425" t="str">
        <f>LEFT(Tabla1[[#This Row],[Solicitud de pedido]],2)</f>
        <v>14</v>
      </c>
      <c r="H3425" t="s">
        <v>8807</v>
      </c>
      <c r="I3425" t="s">
        <v>99</v>
      </c>
      <c r="J3425" t="s">
        <v>8808</v>
      </c>
      <c r="K3425" t="s">
        <v>8809</v>
      </c>
      <c r="L3425" s="1">
        <v>46042</v>
      </c>
      <c r="M3425" t="s">
        <v>556</v>
      </c>
      <c r="N3425" t="s">
        <v>46</v>
      </c>
      <c r="O3425" t="s">
        <v>5</v>
      </c>
      <c r="P3425" t="s">
        <v>820</v>
      </c>
      <c r="Q3425" t="s">
        <v>821</v>
      </c>
      <c r="R3425" s="2">
        <v>1113.5999999999999</v>
      </c>
      <c r="S3425" s="37">
        <f>Tabla1[[#This Row],[Valor total]]/'T.C.'!$B$2</f>
        <v>322.78260869565213</v>
      </c>
      <c r="T3425" t="s">
        <v>2</v>
      </c>
      <c r="U3425" t="s">
        <v>3</v>
      </c>
    </row>
    <row r="3426" spans="1:21" x14ac:dyDescent="0.25">
      <c r="A3426" t="s">
        <v>1498</v>
      </c>
      <c r="B3426" t="str">
        <f>LEFT(Tabla1[[#This Row],[Organización compras]],2)</f>
        <v>PE</v>
      </c>
      <c r="C3426" t="s">
        <v>340</v>
      </c>
      <c r="D3426">
        <v>814</v>
      </c>
      <c r="E3426" t="str">
        <f>VLOOKUP(Tabla1[[#This Row],[Grupo de compras]],'Grupo compras'!$A$1:$B$115,2,FALSE)</f>
        <v>PE Explotación TI</v>
      </c>
      <c r="F3426" t="s">
        <v>371</v>
      </c>
      <c r="G3426" t="str">
        <f>LEFT(Tabla1[[#This Row],[Solicitud de pedido]],2)</f>
        <v>14</v>
      </c>
      <c r="H3426" t="s">
        <v>8807</v>
      </c>
      <c r="I3426" t="s">
        <v>100</v>
      </c>
      <c r="J3426" t="s">
        <v>8808</v>
      </c>
      <c r="K3426" t="s">
        <v>8809</v>
      </c>
      <c r="L3426" s="1">
        <v>46042</v>
      </c>
      <c r="M3426" t="s">
        <v>556</v>
      </c>
      <c r="N3426" t="s">
        <v>46</v>
      </c>
      <c r="O3426" t="s">
        <v>5</v>
      </c>
      <c r="P3426" t="s">
        <v>820</v>
      </c>
      <c r="Q3426" t="s">
        <v>821</v>
      </c>
      <c r="R3426" s="2">
        <v>1113.5999999999999</v>
      </c>
      <c r="S3426" s="37">
        <f>Tabla1[[#This Row],[Valor total]]/'T.C.'!$B$2</f>
        <v>322.78260869565213</v>
      </c>
      <c r="T3426" t="s">
        <v>2</v>
      </c>
      <c r="U3426" t="s">
        <v>3</v>
      </c>
    </row>
    <row r="3427" spans="1:21" x14ac:dyDescent="0.25">
      <c r="A3427" t="s">
        <v>1498</v>
      </c>
      <c r="B3427" t="str">
        <f>LEFT(Tabla1[[#This Row],[Organización compras]],2)</f>
        <v>PE</v>
      </c>
      <c r="C3427" t="s">
        <v>340</v>
      </c>
      <c r="D3427">
        <v>814</v>
      </c>
      <c r="E3427" t="str">
        <f>VLOOKUP(Tabla1[[#This Row],[Grupo de compras]],'Grupo compras'!$A$1:$B$115,2,FALSE)</f>
        <v>PE Explotación TI</v>
      </c>
      <c r="F3427" t="s">
        <v>371</v>
      </c>
      <c r="G3427" t="str">
        <f>LEFT(Tabla1[[#This Row],[Solicitud de pedido]],2)</f>
        <v>14</v>
      </c>
      <c r="H3427" t="s">
        <v>8807</v>
      </c>
      <c r="I3427" t="s">
        <v>101</v>
      </c>
      <c r="J3427" t="s">
        <v>8808</v>
      </c>
      <c r="K3427" t="s">
        <v>8809</v>
      </c>
      <c r="L3427" s="1">
        <v>46042</v>
      </c>
      <c r="M3427" t="s">
        <v>556</v>
      </c>
      <c r="N3427" t="s">
        <v>46</v>
      </c>
      <c r="O3427" t="s">
        <v>5</v>
      </c>
      <c r="P3427" t="s">
        <v>820</v>
      </c>
      <c r="Q3427" t="s">
        <v>821</v>
      </c>
      <c r="R3427" s="2">
        <v>1113.5999999999999</v>
      </c>
      <c r="S3427" s="37">
        <f>Tabla1[[#This Row],[Valor total]]/'T.C.'!$B$2</f>
        <v>322.78260869565213</v>
      </c>
      <c r="T3427" t="s">
        <v>2</v>
      </c>
      <c r="U3427" t="s">
        <v>3</v>
      </c>
    </row>
    <row r="3428" spans="1:21" x14ac:dyDescent="0.25">
      <c r="A3428" t="s">
        <v>1498</v>
      </c>
      <c r="B3428" t="str">
        <f>LEFT(Tabla1[[#This Row],[Organización compras]],2)</f>
        <v>PE</v>
      </c>
      <c r="C3428" t="s">
        <v>340</v>
      </c>
      <c r="D3428">
        <v>814</v>
      </c>
      <c r="E3428" t="str">
        <f>VLOOKUP(Tabla1[[#This Row],[Grupo de compras]],'Grupo compras'!$A$1:$B$115,2,FALSE)</f>
        <v>PE Explotación TI</v>
      </c>
      <c r="F3428" t="s">
        <v>371</v>
      </c>
      <c r="G3428" t="str">
        <f>LEFT(Tabla1[[#This Row],[Solicitud de pedido]],2)</f>
        <v>14</v>
      </c>
      <c r="H3428" t="s">
        <v>8807</v>
      </c>
      <c r="I3428" t="s">
        <v>102</v>
      </c>
      <c r="J3428" t="s">
        <v>8808</v>
      </c>
      <c r="K3428" t="s">
        <v>8809</v>
      </c>
      <c r="L3428" s="1">
        <v>46042</v>
      </c>
      <c r="M3428" t="s">
        <v>556</v>
      </c>
      <c r="N3428" t="s">
        <v>46</v>
      </c>
      <c r="O3428" t="s">
        <v>5</v>
      </c>
      <c r="P3428" t="s">
        <v>820</v>
      </c>
      <c r="Q3428" t="s">
        <v>821</v>
      </c>
      <c r="R3428" s="2">
        <v>1113.5999999999999</v>
      </c>
      <c r="S3428" s="37">
        <f>Tabla1[[#This Row],[Valor total]]/'T.C.'!$B$2</f>
        <v>322.78260869565213</v>
      </c>
      <c r="T3428" t="s">
        <v>2</v>
      </c>
      <c r="U3428" t="s">
        <v>3</v>
      </c>
    </row>
    <row r="3429" spans="1:21" x14ac:dyDescent="0.25">
      <c r="A3429" t="s">
        <v>1498</v>
      </c>
      <c r="B3429" t="str">
        <f>LEFT(Tabla1[[#This Row],[Organización compras]],2)</f>
        <v>PE</v>
      </c>
      <c r="C3429" t="s">
        <v>340</v>
      </c>
      <c r="D3429">
        <v>814</v>
      </c>
      <c r="E3429" t="str">
        <f>VLOOKUP(Tabla1[[#This Row],[Grupo de compras]],'Grupo compras'!$A$1:$B$115,2,FALSE)</f>
        <v>PE Explotación TI</v>
      </c>
      <c r="F3429" t="s">
        <v>371</v>
      </c>
      <c r="G3429" t="str">
        <f>LEFT(Tabla1[[#This Row],[Solicitud de pedido]],2)</f>
        <v>14</v>
      </c>
      <c r="H3429" t="s">
        <v>8807</v>
      </c>
      <c r="I3429" t="s">
        <v>103</v>
      </c>
      <c r="J3429" t="s">
        <v>8808</v>
      </c>
      <c r="K3429" t="s">
        <v>8809</v>
      </c>
      <c r="L3429" s="1">
        <v>46042</v>
      </c>
      <c r="M3429" t="s">
        <v>556</v>
      </c>
      <c r="N3429" t="s">
        <v>46</v>
      </c>
      <c r="O3429" t="s">
        <v>5</v>
      </c>
      <c r="P3429" t="s">
        <v>820</v>
      </c>
      <c r="Q3429" t="s">
        <v>821</v>
      </c>
      <c r="R3429" s="2">
        <v>1113.5999999999999</v>
      </c>
      <c r="S3429" s="37">
        <f>Tabla1[[#This Row],[Valor total]]/'T.C.'!$B$2</f>
        <v>322.78260869565213</v>
      </c>
      <c r="T3429" t="s">
        <v>2</v>
      </c>
      <c r="U3429" t="s">
        <v>3</v>
      </c>
    </row>
    <row r="3430" spans="1:21" x14ac:dyDescent="0.25">
      <c r="A3430" t="s">
        <v>1498</v>
      </c>
      <c r="B3430" t="str">
        <f>LEFT(Tabla1[[#This Row],[Organización compras]],2)</f>
        <v>PE</v>
      </c>
      <c r="C3430" t="s">
        <v>340</v>
      </c>
      <c r="D3430">
        <v>814</v>
      </c>
      <c r="E3430" t="str">
        <f>VLOOKUP(Tabla1[[#This Row],[Grupo de compras]],'Grupo compras'!$A$1:$B$115,2,FALSE)</f>
        <v>PE Explotación TI</v>
      </c>
      <c r="F3430" t="s">
        <v>371</v>
      </c>
      <c r="G3430" t="str">
        <f>LEFT(Tabla1[[#This Row],[Solicitud de pedido]],2)</f>
        <v>14</v>
      </c>
      <c r="H3430" t="s">
        <v>8807</v>
      </c>
      <c r="I3430" t="s">
        <v>104</v>
      </c>
      <c r="J3430" t="s">
        <v>8808</v>
      </c>
      <c r="K3430" t="s">
        <v>8809</v>
      </c>
      <c r="L3430" s="1">
        <v>46042</v>
      </c>
      <c r="M3430" t="s">
        <v>556</v>
      </c>
      <c r="N3430" t="s">
        <v>46</v>
      </c>
      <c r="O3430" t="s">
        <v>5</v>
      </c>
      <c r="P3430" t="s">
        <v>820</v>
      </c>
      <c r="Q3430" t="s">
        <v>821</v>
      </c>
      <c r="R3430" s="2">
        <v>1113.5999999999999</v>
      </c>
      <c r="S3430" s="37">
        <f>Tabla1[[#This Row],[Valor total]]/'T.C.'!$B$2</f>
        <v>322.78260869565213</v>
      </c>
      <c r="T3430" t="s">
        <v>2</v>
      </c>
      <c r="U3430" t="s">
        <v>3</v>
      </c>
    </row>
    <row r="3431" spans="1:21" x14ac:dyDescent="0.25">
      <c r="A3431" t="s">
        <v>1498</v>
      </c>
      <c r="B3431" t="str">
        <f>LEFT(Tabla1[[#This Row],[Organización compras]],2)</f>
        <v>PE</v>
      </c>
      <c r="C3431" t="s">
        <v>340</v>
      </c>
      <c r="D3431">
        <v>814</v>
      </c>
      <c r="E3431" t="str">
        <f>VLOOKUP(Tabla1[[#This Row],[Grupo de compras]],'Grupo compras'!$A$1:$B$115,2,FALSE)</f>
        <v>PE Explotación TI</v>
      </c>
      <c r="F3431" t="s">
        <v>371</v>
      </c>
      <c r="G3431" t="str">
        <f>LEFT(Tabla1[[#This Row],[Solicitud de pedido]],2)</f>
        <v>14</v>
      </c>
      <c r="H3431" t="s">
        <v>8807</v>
      </c>
      <c r="I3431" t="s">
        <v>105</v>
      </c>
      <c r="J3431" t="s">
        <v>8808</v>
      </c>
      <c r="K3431" t="s">
        <v>8809</v>
      </c>
      <c r="L3431" s="1">
        <v>46042</v>
      </c>
      <c r="M3431" t="s">
        <v>556</v>
      </c>
      <c r="N3431" t="s">
        <v>46</v>
      </c>
      <c r="O3431" t="s">
        <v>5</v>
      </c>
      <c r="P3431" t="s">
        <v>820</v>
      </c>
      <c r="Q3431" t="s">
        <v>821</v>
      </c>
      <c r="R3431" s="2">
        <v>1113.5999999999999</v>
      </c>
      <c r="S3431" s="37">
        <f>Tabla1[[#This Row],[Valor total]]/'T.C.'!$B$2</f>
        <v>322.78260869565213</v>
      </c>
      <c r="T3431" t="s">
        <v>2</v>
      </c>
      <c r="U3431" t="s">
        <v>3</v>
      </c>
    </row>
    <row r="3432" spans="1:21" x14ac:dyDescent="0.25">
      <c r="A3432" t="s">
        <v>1498</v>
      </c>
      <c r="B3432" t="str">
        <f>LEFT(Tabla1[[#This Row],[Organización compras]],2)</f>
        <v>PE</v>
      </c>
      <c r="C3432" t="s">
        <v>340</v>
      </c>
      <c r="D3432">
        <v>814</v>
      </c>
      <c r="E3432" t="str">
        <f>VLOOKUP(Tabla1[[#This Row],[Grupo de compras]],'Grupo compras'!$A$1:$B$115,2,FALSE)</f>
        <v>PE Explotación TI</v>
      </c>
      <c r="F3432" t="s">
        <v>371</v>
      </c>
      <c r="G3432" t="str">
        <f>LEFT(Tabla1[[#This Row],[Solicitud de pedido]],2)</f>
        <v>14</v>
      </c>
      <c r="H3432" t="s">
        <v>8807</v>
      </c>
      <c r="I3432" t="s">
        <v>106</v>
      </c>
      <c r="J3432" t="s">
        <v>8808</v>
      </c>
      <c r="K3432" t="s">
        <v>8809</v>
      </c>
      <c r="L3432" s="1">
        <v>46042</v>
      </c>
      <c r="M3432" t="s">
        <v>556</v>
      </c>
      <c r="N3432" t="s">
        <v>46</v>
      </c>
      <c r="O3432" t="s">
        <v>5</v>
      </c>
      <c r="P3432" t="s">
        <v>820</v>
      </c>
      <c r="Q3432" t="s">
        <v>821</v>
      </c>
      <c r="R3432" s="2">
        <v>1113.5999999999999</v>
      </c>
      <c r="S3432" s="37">
        <f>Tabla1[[#This Row],[Valor total]]/'T.C.'!$B$2</f>
        <v>322.78260869565213</v>
      </c>
      <c r="T3432" t="s">
        <v>2</v>
      </c>
      <c r="U3432" t="s">
        <v>3</v>
      </c>
    </row>
    <row r="3433" spans="1:21" x14ac:dyDescent="0.25">
      <c r="A3433" t="s">
        <v>1498</v>
      </c>
      <c r="B3433" t="str">
        <f>LEFT(Tabla1[[#This Row],[Organización compras]],2)</f>
        <v>PE</v>
      </c>
      <c r="C3433" t="s">
        <v>340</v>
      </c>
      <c r="D3433">
        <v>814</v>
      </c>
      <c r="E3433" t="str">
        <f>VLOOKUP(Tabla1[[#This Row],[Grupo de compras]],'Grupo compras'!$A$1:$B$115,2,FALSE)</f>
        <v>PE Explotación TI</v>
      </c>
      <c r="F3433" t="s">
        <v>371</v>
      </c>
      <c r="G3433" t="str">
        <f>LEFT(Tabla1[[#This Row],[Solicitud de pedido]],2)</f>
        <v>14</v>
      </c>
      <c r="H3433" t="s">
        <v>8807</v>
      </c>
      <c r="I3433" t="s">
        <v>107</v>
      </c>
      <c r="J3433" t="s">
        <v>8808</v>
      </c>
      <c r="K3433" t="s">
        <v>8809</v>
      </c>
      <c r="L3433" s="1">
        <v>46042</v>
      </c>
      <c r="M3433" t="s">
        <v>556</v>
      </c>
      <c r="N3433" t="s">
        <v>46</v>
      </c>
      <c r="O3433" t="s">
        <v>5</v>
      </c>
      <c r="P3433" t="s">
        <v>820</v>
      </c>
      <c r="Q3433" t="s">
        <v>821</v>
      </c>
      <c r="R3433" s="2">
        <v>1113.5999999999999</v>
      </c>
      <c r="S3433" s="37">
        <f>Tabla1[[#This Row],[Valor total]]/'T.C.'!$B$2</f>
        <v>322.78260869565213</v>
      </c>
      <c r="T3433" t="s">
        <v>2</v>
      </c>
      <c r="U3433" t="s">
        <v>3</v>
      </c>
    </row>
    <row r="3434" spans="1:21" x14ac:dyDescent="0.25">
      <c r="A3434" t="s">
        <v>1498</v>
      </c>
      <c r="B3434" t="str">
        <f>LEFT(Tabla1[[#This Row],[Organización compras]],2)</f>
        <v>PE</v>
      </c>
      <c r="C3434" t="s">
        <v>340</v>
      </c>
      <c r="D3434">
        <v>814</v>
      </c>
      <c r="E3434" t="str">
        <f>VLOOKUP(Tabla1[[#This Row],[Grupo de compras]],'Grupo compras'!$A$1:$B$115,2,FALSE)</f>
        <v>PE Explotación TI</v>
      </c>
      <c r="F3434" t="s">
        <v>371</v>
      </c>
      <c r="G3434" t="str">
        <f>LEFT(Tabla1[[#This Row],[Solicitud de pedido]],2)</f>
        <v>14</v>
      </c>
      <c r="H3434" t="s">
        <v>8807</v>
      </c>
      <c r="I3434" t="s">
        <v>1502</v>
      </c>
      <c r="J3434" t="s">
        <v>8808</v>
      </c>
      <c r="K3434" t="s">
        <v>8809</v>
      </c>
      <c r="L3434" s="1">
        <v>46042</v>
      </c>
      <c r="M3434" t="s">
        <v>556</v>
      </c>
      <c r="N3434" t="s">
        <v>46</v>
      </c>
      <c r="O3434" t="s">
        <v>5</v>
      </c>
      <c r="P3434" t="s">
        <v>820</v>
      </c>
      <c r="Q3434" t="s">
        <v>821</v>
      </c>
      <c r="R3434" s="2">
        <v>1113.5999999999999</v>
      </c>
      <c r="S3434" s="37">
        <f>Tabla1[[#This Row],[Valor total]]/'T.C.'!$B$2</f>
        <v>322.78260869565213</v>
      </c>
      <c r="T3434" t="s">
        <v>2</v>
      </c>
      <c r="U3434" t="s">
        <v>3</v>
      </c>
    </row>
    <row r="3435" spans="1:21" x14ac:dyDescent="0.25">
      <c r="A3435" t="s">
        <v>373</v>
      </c>
      <c r="B3435" t="str">
        <f>LEFT(Tabla1[[#This Row],[Organización compras]],2)</f>
        <v>PE</v>
      </c>
      <c r="C3435" t="s">
        <v>340</v>
      </c>
      <c r="D3435">
        <v>814</v>
      </c>
      <c r="E3435" t="str">
        <f>VLOOKUP(Tabla1[[#This Row],[Grupo de compras]],'Grupo compras'!$A$1:$B$115,2,FALSE)</f>
        <v>PE Explotación TI</v>
      </c>
      <c r="F3435" t="s">
        <v>8</v>
      </c>
      <c r="G3435" t="str">
        <f>LEFT(Tabla1[[#This Row],[Solicitud de pedido]],2)</f>
        <v>12</v>
      </c>
      <c r="H3435" t="s">
        <v>8810</v>
      </c>
      <c r="I3435" t="s">
        <v>88</v>
      </c>
      <c r="J3435" t="s">
        <v>8811</v>
      </c>
      <c r="K3435" t="s">
        <v>8812</v>
      </c>
      <c r="L3435" s="1">
        <v>46078</v>
      </c>
      <c r="M3435" t="s">
        <v>8</v>
      </c>
      <c r="N3435" t="s">
        <v>1</v>
      </c>
      <c r="O3435" t="s">
        <v>5</v>
      </c>
      <c r="P3435" t="s">
        <v>7899</v>
      </c>
      <c r="Q3435" t="s">
        <v>7900</v>
      </c>
      <c r="R3435" s="2">
        <v>320</v>
      </c>
      <c r="S3435" s="37">
        <f>Tabla1[[#This Row],[Valor total]]</f>
        <v>320</v>
      </c>
      <c r="T3435" t="s">
        <v>662</v>
      </c>
      <c r="U3435" t="s">
        <v>3</v>
      </c>
    </row>
    <row r="3436" spans="1:21" x14ac:dyDescent="0.25">
      <c r="A3436" t="s">
        <v>717</v>
      </c>
      <c r="B3436" t="str">
        <f>LEFT(Tabla1[[#This Row],[Organización compras]],2)</f>
        <v>PE</v>
      </c>
      <c r="C3436" t="s">
        <v>340</v>
      </c>
      <c r="D3436">
        <v>801</v>
      </c>
      <c r="E3436" t="str">
        <f>VLOOKUP(Tabla1[[#This Row],[Grupo de compras]],'Grupo compras'!$A$1:$B$115,2,FALSE)</f>
        <v>PE Center Manager</v>
      </c>
      <c r="F3436" t="s">
        <v>1233</v>
      </c>
      <c r="G3436" t="str">
        <f>LEFT(Tabla1[[#This Row],[Solicitud de pedido]],2)</f>
        <v>12</v>
      </c>
      <c r="H3436" t="s">
        <v>8813</v>
      </c>
      <c r="I3436" t="s">
        <v>88</v>
      </c>
      <c r="J3436" t="s">
        <v>8814</v>
      </c>
      <c r="K3436" t="s">
        <v>8815</v>
      </c>
      <c r="L3436" s="1">
        <v>46085</v>
      </c>
      <c r="M3436" t="s">
        <v>819</v>
      </c>
      <c r="N3436" t="s">
        <v>1</v>
      </c>
      <c r="O3436" t="s">
        <v>0</v>
      </c>
      <c r="P3436" t="s">
        <v>1011</v>
      </c>
      <c r="Q3436" t="s">
        <v>1012</v>
      </c>
      <c r="R3436" s="2">
        <v>1103.2</v>
      </c>
      <c r="S3436" s="37">
        <f>Tabla1[[#This Row],[Valor total]]/'T.C.'!$B$2</f>
        <v>319.768115942029</v>
      </c>
      <c r="T3436" t="s">
        <v>2</v>
      </c>
      <c r="U3436" t="s">
        <v>3</v>
      </c>
    </row>
    <row r="3437" spans="1:21" x14ac:dyDescent="0.25">
      <c r="A3437" t="s">
        <v>3346</v>
      </c>
      <c r="B3437" t="str">
        <f>LEFT(Tabla1[[#This Row],[Organización compras]],2)</f>
        <v>PE</v>
      </c>
      <c r="C3437" t="s">
        <v>681</v>
      </c>
      <c r="D3437">
        <v>802</v>
      </c>
      <c r="E3437" t="str">
        <f>VLOOKUP(Tabla1[[#This Row],[Grupo de compras]],'Grupo compras'!$A$1:$B$115,2,FALSE)</f>
        <v>PE Ops Mall</v>
      </c>
      <c r="F3437" t="s">
        <v>3376</v>
      </c>
      <c r="G3437" t="str">
        <f>LEFT(Tabla1[[#This Row],[Solicitud de pedido]],2)</f>
        <v>12</v>
      </c>
      <c r="H3437" t="s">
        <v>8816</v>
      </c>
      <c r="I3437" t="s">
        <v>88</v>
      </c>
      <c r="J3437" t="s">
        <v>8817</v>
      </c>
      <c r="K3437" t="s">
        <v>8818</v>
      </c>
      <c r="L3437" s="1">
        <v>46042</v>
      </c>
      <c r="M3437" t="s">
        <v>3376</v>
      </c>
      <c r="N3437" t="s">
        <v>1</v>
      </c>
      <c r="O3437" t="s">
        <v>0</v>
      </c>
      <c r="P3437" t="s">
        <v>1604</v>
      </c>
      <c r="Q3437" t="s">
        <v>1605</v>
      </c>
      <c r="R3437" s="2">
        <v>1100</v>
      </c>
      <c r="S3437" s="37">
        <f>Tabla1[[#This Row],[Valor total]]/'T.C.'!$B$2</f>
        <v>318.84057971014494</v>
      </c>
      <c r="T3437" t="s">
        <v>2</v>
      </c>
      <c r="U3437" t="s">
        <v>3</v>
      </c>
    </row>
    <row r="3438" spans="1:21" x14ac:dyDescent="0.25">
      <c r="A3438" t="s">
        <v>1239</v>
      </c>
      <c r="B3438" t="str">
        <f>LEFT(Tabla1[[#This Row],[Organización compras]],2)</f>
        <v>PE</v>
      </c>
      <c r="C3438" t="s">
        <v>340</v>
      </c>
      <c r="D3438">
        <v>802</v>
      </c>
      <c r="E3438" t="str">
        <f>VLOOKUP(Tabla1[[#This Row],[Grupo de compras]],'Grupo compras'!$A$1:$B$115,2,FALSE)</f>
        <v>PE Ops Mall</v>
      </c>
      <c r="F3438" t="s">
        <v>3220</v>
      </c>
      <c r="G3438" t="str">
        <f>LEFT(Tabla1[[#This Row],[Solicitud de pedido]],2)</f>
        <v>12</v>
      </c>
      <c r="H3438" t="s">
        <v>8819</v>
      </c>
      <c r="I3438" t="s">
        <v>88</v>
      </c>
      <c r="J3438" t="s">
        <v>8820</v>
      </c>
      <c r="K3438" t="s">
        <v>8821</v>
      </c>
      <c r="L3438" s="1">
        <v>46070</v>
      </c>
      <c r="M3438" t="s">
        <v>3220</v>
      </c>
      <c r="N3438" t="s">
        <v>1</v>
      </c>
      <c r="O3438" t="s">
        <v>0</v>
      </c>
      <c r="P3438" t="s">
        <v>2807</v>
      </c>
      <c r="Q3438" t="s">
        <v>2808</v>
      </c>
      <c r="R3438" s="2">
        <v>1100</v>
      </c>
      <c r="S3438" s="37">
        <f>Tabla1[[#This Row],[Valor total]]/'T.C.'!$B$2</f>
        <v>318.84057971014494</v>
      </c>
      <c r="T3438" t="s">
        <v>2</v>
      </c>
      <c r="U3438" t="s">
        <v>3</v>
      </c>
    </row>
    <row r="3439" spans="1:21" x14ac:dyDescent="0.25">
      <c r="A3439" t="s">
        <v>1498</v>
      </c>
      <c r="B3439" t="str">
        <f>LEFT(Tabla1[[#This Row],[Organización compras]],2)</f>
        <v>PE</v>
      </c>
      <c r="C3439" t="s">
        <v>340</v>
      </c>
      <c r="D3439">
        <v>803</v>
      </c>
      <c r="E3439" t="str">
        <f>VLOOKUP(Tabla1[[#This Row],[Grupo de compras]],'Grupo compras'!$A$1:$B$115,2,FALSE)</f>
        <v>PE Ops Out/Strips</v>
      </c>
      <c r="F3439" t="s">
        <v>926</v>
      </c>
      <c r="G3439" t="str">
        <f>LEFT(Tabla1[[#This Row],[Solicitud de pedido]],2)</f>
        <v>12</v>
      </c>
      <c r="H3439" t="s">
        <v>8822</v>
      </c>
      <c r="I3439" t="s">
        <v>88</v>
      </c>
      <c r="J3439" t="s">
        <v>8823</v>
      </c>
      <c r="K3439" t="s">
        <v>8824</v>
      </c>
      <c r="L3439" s="1">
        <v>46077</v>
      </c>
      <c r="M3439" t="s">
        <v>930</v>
      </c>
      <c r="N3439" t="s">
        <v>1</v>
      </c>
      <c r="O3439" t="s">
        <v>0</v>
      </c>
      <c r="P3439" t="s">
        <v>2458</v>
      </c>
      <c r="Q3439" t="s">
        <v>2459</v>
      </c>
      <c r="R3439" s="2">
        <v>1100</v>
      </c>
      <c r="S3439" s="37">
        <f>Tabla1[[#This Row],[Valor total]]/'T.C.'!$B$2</f>
        <v>318.84057971014494</v>
      </c>
      <c r="T3439" t="s">
        <v>2</v>
      </c>
      <c r="U3439" t="s">
        <v>3</v>
      </c>
    </row>
    <row r="3440" spans="1:21" x14ac:dyDescent="0.25">
      <c r="A3440" t="s">
        <v>2453</v>
      </c>
      <c r="B3440" t="str">
        <f>LEFT(Tabla1[[#This Row],[Organización compras]],2)</f>
        <v>PE</v>
      </c>
      <c r="C3440" t="s">
        <v>681</v>
      </c>
      <c r="D3440">
        <v>804</v>
      </c>
      <c r="E3440" t="str">
        <f>VLOOKUP(Tabla1[[#This Row],[Grupo de compras]],'Grupo compras'!$A$1:$B$115,2,FALSE)</f>
        <v>PE Marketing Mall</v>
      </c>
      <c r="F3440" t="s">
        <v>2857</v>
      </c>
      <c r="G3440" t="str">
        <f>LEFT(Tabla1[[#This Row],[Solicitud de pedido]],2)</f>
        <v>12</v>
      </c>
      <c r="H3440" t="s">
        <v>8825</v>
      </c>
      <c r="I3440" t="s">
        <v>88</v>
      </c>
      <c r="J3440" t="s">
        <v>8826</v>
      </c>
      <c r="K3440" t="s">
        <v>8827</v>
      </c>
      <c r="L3440" s="1">
        <v>46076</v>
      </c>
      <c r="M3440" t="s">
        <v>400</v>
      </c>
      <c r="N3440" t="s">
        <v>1</v>
      </c>
      <c r="O3440" t="s">
        <v>67</v>
      </c>
      <c r="P3440" t="s">
        <v>8828</v>
      </c>
      <c r="Q3440" t="s">
        <v>8829</v>
      </c>
      <c r="R3440" s="2">
        <v>1099.5</v>
      </c>
      <c r="S3440" s="37">
        <f>Tabla1[[#This Row],[Valor total]]/'T.C.'!$B$2</f>
        <v>318.695652173913</v>
      </c>
      <c r="T3440" t="s">
        <v>2</v>
      </c>
      <c r="U3440" t="s">
        <v>3</v>
      </c>
    </row>
    <row r="3441" spans="1:21" x14ac:dyDescent="0.25">
      <c r="A3441" t="s">
        <v>63</v>
      </c>
      <c r="B3441" t="str">
        <f>LEFT(Tabla1[[#This Row],[Organización compras]],2)</f>
        <v>CO</v>
      </c>
      <c r="C3441" t="s">
        <v>338</v>
      </c>
      <c r="D3441">
        <v>702</v>
      </c>
      <c r="E3441" t="str">
        <f>VLOOKUP(Tabla1[[#This Row],[Grupo de compras]],'Grupo compras'!$A$1:$B$115,2,FALSE)</f>
        <v>CO Ops Mall</v>
      </c>
      <c r="F3441" t="s">
        <v>1281</v>
      </c>
      <c r="H3441" t="s">
        <v>12349</v>
      </c>
      <c r="I3441" t="s">
        <v>88</v>
      </c>
      <c r="J3441" t="s">
        <v>12350</v>
      </c>
      <c r="K3441" t="s">
        <v>7000</v>
      </c>
      <c r="L3441" s="1">
        <v>46097</v>
      </c>
      <c r="M3441" t="s">
        <v>1067</v>
      </c>
      <c r="N3441" t="s">
        <v>1</v>
      </c>
      <c r="O3441" t="s">
        <v>0</v>
      </c>
      <c r="P3441" t="s">
        <v>7001</v>
      </c>
      <c r="Q3441" t="s">
        <v>7002</v>
      </c>
      <c r="R3441" s="2">
        <v>1170000</v>
      </c>
      <c r="S3441" s="37">
        <f>Tabla1[[#This Row],[Valor total]]/'T.C.'!$B$5</f>
        <v>318.10766721044047</v>
      </c>
      <c r="T3441" t="s">
        <v>18</v>
      </c>
      <c r="U3441" t="s">
        <v>3</v>
      </c>
    </row>
    <row r="3442" spans="1:21" x14ac:dyDescent="0.25">
      <c r="A3442" t="s">
        <v>38</v>
      </c>
      <c r="B3442" t="str">
        <f>LEFT(Tabla1[[#This Row],[Organización compras]],2)</f>
        <v>CL</v>
      </c>
      <c r="C3442" t="s">
        <v>339</v>
      </c>
      <c r="D3442">
        <v>603</v>
      </c>
      <c r="E3442" t="str">
        <f>VLOOKUP(Tabla1[[#This Row],[Grupo de compras]],'Grupo compras'!$A$1:$B$115,2,FALSE)</f>
        <v>CL Ops Out/Strip</v>
      </c>
      <c r="F3442" t="s">
        <v>39</v>
      </c>
      <c r="G3442" t="str">
        <f>LEFT(Tabla1[[#This Row],[Solicitud de pedido]],2)</f>
        <v>12</v>
      </c>
      <c r="H3442" t="s">
        <v>8830</v>
      </c>
      <c r="I3442" t="s">
        <v>88</v>
      </c>
      <c r="J3442" t="s">
        <v>8831</v>
      </c>
      <c r="K3442" t="s">
        <v>8832</v>
      </c>
      <c r="L3442" s="1">
        <v>46071</v>
      </c>
      <c r="M3442" t="s">
        <v>40</v>
      </c>
      <c r="N3442" t="s">
        <v>1</v>
      </c>
      <c r="O3442" t="s">
        <v>0</v>
      </c>
      <c r="P3442" t="s">
        <v>48</v>
      </c>
      <c r="Q3442" t="s">
        <v>49</v>
      </c>
      <c r="R3442" s="2">
        <v>294534</v>
      </c>
      <c r="S3442" s="37">
        <f>Tabla1[[#This Row],[Valor total]]/'T.C.'!$B$3</f>
        <v>318.09532038059035</v>
      </c>
      <c r="T3442" t="s">
        <v>6</v>
      </c>
      <c r="U3442" t="s">
        <v>3</v>
      </c>
    </row>
    <row r="3443" spans="1:21" x14ac:dyDescent="0.25">
      <c r="A3443" t="s">
        <v>38</v>
      </c>
      <c r="B3443" t="str">
        <f>LEFT(Tabla1[[#This Row],[Organización compras]],2)</f>
        <v>CL</v>
      </c>
      <c r="C3443" t="s">
        <v>339</v>
      </c>
      <c r="D3443">
        <v>603</v>
      </c>
      <c r="E3443" t="str">
        <f>VLOOKUP(Tabla1[[#This Row],[Grupo de compras]],'Grupo compras'!$A$1:$B$115,2,FALSE)</f>
        <v>CL Ops Out/Strip</v>
      </c>
      <c r="F3443" t="s">
        <v>39</v>
      </c>
      <c r="G3443" t="str">
        <f>LEFT(Tabla1[[#This Row],[Solicitud de pedido]],2)</f>
        <v>12</v>
      </c>
      <c r="H3443" t="s">
        <v>8833</v>
      </c>
      <c r="I3443" t="s">
        <v>88</v>
      </c>
      <c r="J3443" t="s">
        <v>8834</v>
      </c>
      <c r="K3443" t="s">
        <v>8835</v>
      </c>
      <c r="L3443" s="1">
        <v>46059</v>
      </c>
      <c r="M3443" t="s">
        <v>40</v>
      </c>
      <c r="N3443" t="s">
        <v>1</v>
      </c>
      <c r="O3443" t="s">
        <v>0</v>
      </c>
      <c r="P3443" t="s">
        <v>41</v>
      </c>
      <c r="Q3443" t="s">
        <v>42</v>
      </c>
      <c r="R3443" s="2">
        <v>292902</v>
      </c>
      <c r="S3443" s="37">
        <f>Tabla1[[#This Row],[Valor total]]/'T.C.'!$B$3</f>
        <v>316.33276813582023</v>
      </c>
      <c r="T3443" t="s">
        <v>6</v>
      </c>
      <c r="U3443" t="s">
        <v>3</v>
      </c>
    </row>
    <row r="3444" spans="1:21" x14ac:dyDescent="0.25">
      <c r="A3444" t="s">
        <v>53</v>
      </c>
      <c r="B3444" t="str">
        <f>LEFT(Tabla1[[#This Row],[Organización compras]],2)</f>
        <v>CO</v>
      </c>
      <c r="C3444" t="s">
        <v>338</v>
      </c>
      <c r="D3444">
        <v>702</v>
      </c>
      <c r="E3444" t="str">
        <f>VLOOKUP(Tabla1[[#This Row],[Grupo de compras]],'Grupo compras'!$A$1:$B$115,2,FALSE)</f>
        <v>CO Ops Mall</v>
      </c>
      <c r="F3444" t="s">
        <v>54</v>
      </c>
      <c r="G3444" t="str">
        <f>LEFT(Tabla1[[#This Row],[Solicitud de pedido]],2)</f>
        <v>12</v>
      </c>
      <c r="H3444" t="s">
        <v>8836</v>
      </c>
      <c r="I3444" t="s">
        <v>88</v>
      </c>
      <c r="J3444" t="s">
        <v>8837</v>
      </c>
      <c r="K3444" t="s">
        <v>8838</v>
      </c>
      <c r="L3444" s="1">
        <v>46073</v>
      </c>
      <c r="M3444" t="s">
        <v>55</v>
      </c>
      <c r="N3444" t="s">
        <v>1</v>
      </c>
      <c r="O3444" t="s">
        <v>0</v>
      </c>
      <c r="P3444" t="s">
        <v>8839</v>
      </c>
      <c r="Q3444" t="s">
        <v>8840</v>
      </c>
      <c r="R3444" s="2">
        <v>1162000</v>
      </c>
      <c r="S3444" s="37">
        <f>Tabla1[[#This Row],[Valor total]]/'T.C.'!$B$5</f>
        <v>315.9325720500272</v>
      </c>
      <c r="T3444" t="s">
        <v>18</v>
      </c>
      <c r="U3444" t="s">
        <v>3</v>
      </c>
    </row>
    <row r="3445" spans="1:21" x14ac:dyDescent="0.25">
      <c r="A3445" t="s">
        <v>377</v>
      </c>
      <c r="B3445" t="str">
        <f>LEFT(Tabla1[[#This Row],[Organización compras]],2)</f>
        <v>PE</v>
      </c>
      <c r="C3445" t="s">
        <v>340</v>
      </c>
      <c r="D3445">
        <v>802</v>
      </c>
      <c r="E3445" t="str">
        <f>VLOOKUP(Tabla1[[#This Row],[Grupo de compras]],'Grupo compras'!$A$1:$B$115,2,FALSE)</f>
        <v>PE Ops Mall</v>
      </c>
      <c r="F3445" t="s">
        <v>2774</v>
      </c>
      <c r="G3445" t="str">
        <f>LEFT(Tabla1[[#This Row],[Solicitud de pedido]],2)</f>
        <v>12</v>
      </c>
      <c r="H3445" t="s">
        <v>8841</v>
      </c>
      <c r="I3445" t="s">
        <v>88</v>
      </c>
      <c r="J3445" t="s">
        <v>8842</v>
      </c>
      <c r="K3445" t="s">
        <v>8843</v>
      </c>
      <c r="L3445" s="1">
        <v>46036</v>
      </c>
      <c r="M3445" t="s">
        <v>2774</v>
      </c>
      <c r="N3445" t="s">
        <v>1</v>
      </c>
      <c r="O3445" t="s">
        <v>0</v>
      </c>
      <c r="P3445" t="s">
        <v>1011</v>
      </c>
      <c r="Q3445" t="s">
        <v>1012</v>
      </c>
      <c r="R3445" s="2">
        <v>1089</v>
      </c>
      <c r="S3445" s="37">
        <f>Tabla1[[#This Row],[Valor total]]/'T.C.'!$B$2</f>
        <v>315.65217391304344</v>
      </c>
      <c r="T3445" t="s">
        <v>2</v>
      </c>
      <c r="U3445" t="s">
        <v>3</v>
      </c>
    </row>
    <row r="3446" spans="1:21" x14ac:dyDescent="0.25">
      <c r="A3446" t="s">
        <v>38</v>
      </c>
      <c r="B3446" t="str">
        <f>LEFT(Tabla1[[#This Row],[Organización compras]],2)</f>
        <v>CL</v>
      </c>
      <c r="C3446" t="s">
        <v>339</v>
      </c>
      <c r="D3446">
        <v>603</v>
      </c>
      <c r="E3446" t="str">
        <f>VLOOKUP(Tabla1[[#This Row],[Grupo de compras]],'Grupo compras'!$A$1:$B$115,2,FALSE)</f>
        <v>CL Ops Out/Strip</v>
      </c>
      <c r="F3446" t="s">
        <v>39</v>
      </c>
      <c r="G3446" t="str">
        <f>LEFT(Tabla1[[#This Row],[Solicitud de pedido]],2)</f>
        <v>12</v>
      </c>
      <c r="H3446" t="s">
        <v>8844</v>
      </c>
      <c r="I3446" t="s">
        <v>88</v>
      </c>
      <c r="J3446" t="s">
        <v>8845</v>
      </c>
      <c r="K3446" t="s">
        <v>8846</v>
      </c>
      <c r="L3446" s="1">
        <v>46042</v>
      </c>
      <c r="M3446" t="s">
        <v>40</v>
      </c>
      <c r="N3446" t="s">
        <v>1</v>
      </c>
      <c r="O3446" t="s">
        <v>0</v>
      </c>
      <c r="P3446" t="s">
        <v>807</v>
      </c>
      <c r="Q3446" t="s">
        <v>808</v>
      </c>
      <c r="R3446" s="2">
        <v>292100</v>
      </c>
      <c r="S3446" s="37">
        <f>Tabla1[[#This Row],[Valor total]]/'T.C.'!$B$3</f>
        <v>315.46661194690745</v>
      </c>
      <c r="T3446" t="s">
        <v>6</v>
      </c>
      <c r="U3446" t="s">
        <v>3</v>
      </c>
    </row>
    <row r="3447" spans="1:21" x14ac:dyDescent="0.25">
      <c r="A3447" t="s">
        <v>61</v>
      </c>
      <c r="B3447" t="str">
        <f>LEFT(Tabla1[[#This Row],[Organización compras]],2)</f>
        <v>CO</v>
      </c>
      <c r="C3447" t="s">
        <v>338</v>
      </c>
      <c r="D3447">
        <v>703</v>
      </c>
      <c r="E3447" t="str">
        <f>VLOOKUP(Tabla1[[#This Row],[Grupo de compras]],'Grupo compras'!$A$1:$B$115,2,FALSE)</f>
        <v>CO Ops Out/Strip</v>
      </c>
      <c r="F3447" t="s">
        <v>62</v>
      </c>
      <c r="G3447" t="str">
        <f>LEFT(Tabla1[[#This Row],[Solicitud de pedido]],2)</f>
        <v>12</v>
      </c>
      <c r="H3447" t="s">
        <v>8847</v>
      </c>
      <c r="I3447" t="s">
        <v>88</v>
      </c>
      <c r="J3447" t="s">
        <v>8848</v>
      </c>
      <c r="K3447" t="s">
        <v>8849</v>
      </c>
      <c r="L3447" s="1">
        <v>46035</v>
      </c>
      <c r="M3447" t="s">
        <v>62</v>
      </c>
      <c r="N3447" t="s">
        <v>1</v>
      </c>
      <c r="O3447" t="s">
        <v>0</v>
      </c>
      <c r="P3447" t="s">
        <v>6505</v>
      </c>
      <c r="Q3447" t="s">
        <v>6506</v>
      </c>
      <c r="R3447" s="2">
        <v>1160000</v>
      </c>
      <c r="S3447" s="37">
        <f>Tabla1[[#This Row],[Valor total]]/'T.C.'!$B$5</f>
        <v>315.38879825992387</v>
      </c>
      <c r="T3447" t="s">
        <v>18</v>
      </c>
      <c r="U3447" t="s">
        <v>3</v>
      </c>
    </row>
    <row r="3448" spans="1:21" x14ac:dyDescent="0.25">
      <c r="A3448" t="s">
        <v>61</v>
      </c>
      <c r="B3448" t="str">
        <f>LEFT(Tabla1[[#This Row],[Organización compras]],2)</f>
        <v>CO</v>
      </c>
      <c r="C3448" t="s">
        <v>338</v>
      </c>
      <c r="D3448">
        <v>719</v>
      </c>
      <c r="E3448" t="str">
        <f>VLOOKUP(Tabla1[[#This Row],[Grupo de compras]],'Grupo compras'!$A$1:$B$115,2,FALSE)</f>
        <v>CO Gcia Ing</v>
      </c>
      <c r="F3448" t="s">
        <v>77</v>
      </c>
      <c r="G3448" t="str">
        <f>LEFT(Tabla1[[#This Row],[Solicitud de pedido]],2)</f>
        <v>12</v>
      </c>
      <c r="H3448" t="s">
        <v>1706</v>
      </c>
      <c r="I3448" t="s">
        <v>89</v>
      </c>
      <c r="J3448" t="s">
        <v>1707</v>
      </c>
      <c r="K3448" t="s">
        <v>1708</v>
      </c>
      <c r="L3448" s="1">
        <v>46052</v>
      </c>
      <c r="M3448" t="s">
        <v>77</v>
      </c>
      <c r="N3448" t="s">
        <v>1</v>
      </c>
      <c r="O3448" t="s">
        <v>0</v>
      </c>
      <c r="P3448" t="s">
        <v>1709</v>
      </c>
      <c r="Q3448" t="s">
        <v>1710</v>
      </c>
      <c r="R3448" s="2">
        <v>1160000</v>
      </c>
      <c r="S3448" s="37">
        <f>Tabla1[[#This Row],[Valor total]]/'T.C.'!$B$5</f>
        <v>315.38879825992387</v>
      </c>
      <c r="T3448" t="s">
        <v>18</v>
      </c>
      <c r="U3448" t="s">
        <v>3</v>
      </c>
    </row>
    <row r="3449" spans="1:21" x14ac:dyDescent="0.25">
      <c r="A3449" t="s">
        <v>696</v>
      </c>
      <c r="B3449" t="str">
        <f>LEFT(Tabla1[[#This Row],[Organización compras]],2)</f>
        <v>PE</v>
      </c>
      <c r="C3449" t="s">
        <v>681</v>
      </c>
      <c r="D3449">
        <v>803</v>
      </c>
      <c r="E3449" t="str">
        <f>VLOOKUP(Tabla1[[#This Row],[Grupo de compras]],'Grupo compras'!$A$1:$B$115,2,FALSE)</f>
        <v>PE Ops Out/Strips</v>
      </c>
      <c r="F3449" t="s">
        <v>2857</v>
      </c>
      <c r="G3449" t="str">
        <f>LEFT(Tabla1[[#This Row],[Solicitud de pedido]],2)</f>
        <v>12</v>
      </c>
      <c r="H3449" t="s">
        <v>8850</v>
      </c>
      <c r="I3449" t="s">
        <v>88</v>
      </c>
      <c r="J3449" t="s">
        <v>8851</v>
      </c>
      <c r="K3449" t="s">
        <v>8852</v>
      </c>
      <c r="L3449" s="1">
        <v>46071</v>
      </c>
      <c r="M3449" t="s">
        <v>2857</v>
      </c>
      <c r="N3449" t="s">
        <v>1</v>
      </c>
      <c r="O3449" t="s">
        <v>0</v>
      </c>
      <c r="P3449" t="s">
        <v>7093</v>
      </c>
      <c r="Q3449" t="s">
        <v>7094</v>
      </c>
      <c r="R3449" s="2">
        <v>1081</v>
      </c>
      <c r="S3449" s="37">
        <f>Tabla1[[#This Row],[Valor total]]/'T.C.'!$B$2</f>
        <v>313.33333333333331</v>
      </c>
      <c r="T3449" t="s">
        <v>2</v>
      </c>
      <c r="U3449" t="s">
        <v>3</v>
      </c>
    </row>
    <row r="3450" spans="1:21" x14ac:dyDescent="0.25">
      <c r="A3450" t="s">
        <v>7</v>
      </c>
      <c r="B3450" t="str">
        <f>LEFT(Tabla1[[#This Row],[Organización compras]],2)</f>
        <v>CL</v>
      </c>
      <c r="C3450" t="s">
        <v>339</v>
      </c>
      <c r="D3450">
        <v>604</v>
      </c>
      <c r="E3450" t="str">
        <f>VLOOKUP(Tabla1[[#This Row],[Grupo de compras]],'Grupo compras'!$A$1:$B$115,2,FALSE)</f>
        <v>CL Marketing Mall</v>
      </c>
      <c r="F3450" t="s">
        <v>3619</v>
      </c>
      <c r="H3450" t="s">
        <v>12960</v>
      </c>
      <c r="I3450" t="s">
        <v>88</v>
      </c>
      <c r="J3450" t="s">
        <v>12961</v>
      </c>
      <c r="K3450" t="s">
        <v>12962</v>
      </c>
      <c r="L3450" s="1">
        <v>46100</v>
      </c>
      <c r="M3450" t="s">
        <v>3623</v>
      </c>
      <c r="N3450" t="s">
        <v>1</v>
      </c>
      <c r="O3450" t="s">
        <v>0</v>
      </c>
      <c r="P3450" t="s">
        <v>4933</v>
      </c>
      <c r="Q3450" t="s">
        <v>4934</v>
      </c>
      <c r="R3450" s="2">
        <v>290000</v>
      </c>
      <c r="S3450" s="37">
        <f>Tabla1[[#This Row],[Valor total]]/'T.C.'!$B$3</f>
        <v>313.19862192606354</v>
      </c>
      <c r="T3450" t="s">
        <v>6</v>
      </c>
      <c r="U3450" t="s">
        <v>3</v>
      </c>
    </row>
    <row r="3451" spans="1:21" x14ac:dyDescent="0.25">
      <c r="A3451" t="s">
        <v>31</v>
      </c>
      <c r="B3451" t="str">
        <f>LEFT(Tabla1[[#This Row],[Organización compras]],2)</f>
        <v>CO</v>
      </c>
      <c r="C3451" t="s">
        <v>338</v>
      </c>
      <c r="D3451">
        <v>719</v>
      </c>
      <c r="E3451" t="str">
        <f>VLOOKUP(Tabla1[[#This Row],[Grupo de compras]],'Grupo compras'!$A$1:$B$115,2,FALSE)</f>
        <v>CO Gcia Ing</v>
      </c>
      <c r="F3451" t="s">
        <v>77</v>
      </c>
      <c r="G3451" t="str">
        <f>LEFT(Tabla1[[#This Row],[Solicitud de pedido]],2)</f>
        <v>12</v>
      </c>
      <c r="H3451" t="s">
        <v>8853</v>
      </c>
      <c r="I3451" t="s">
        <v>88</v>
      </c>
      <c r="J3451" t="s">
        <v>8854</v>
      </c>
      <c r="K3451" t="s">
        <v>8855</v>
      </c>
      <c r="L3451" s="1">
        <v>46080</v>
      </c>
      <c r="M3451" t="s">
        <v>77</v>
      </c>
      <c r="N3451" t="s">
        <v>1</v>
      </c>
      <c r="O3451" t="s">
        <v>0</v>
      </c>
      <c r="P3451" t="s">
        <v>6548</v>
      </c>
      <c r="Q3451" t="s">
        <v>6549</v>
      </c>
      <c r="R3451" s="2">
        <v>1151565</v>
      </c>
      <c r="S3451" s="37">
        <f>Tabla1[[#This Row],[Valor total]]/'T.C.'!$B$5</f>
        <v>313.09543230016311</v>
      </c>
      <c r="T3451" t="s">
        <v>18</v>
      </c>
      <c r="U3451" t="s">
        <v>3</v>
      </c>
    </row>
    <row r="3452" spans="1:21" x14ac:dyDescent="0.25">
      <c r="A3452" t="s">
        <v>3346</v>
      </c>
      <c r="B3452" t="str">
        <f>LEFT(Tabla1[[#This Row],[Organización compras]],2)</f>
        <v>PE</v>
      </c>
      <c r="C3452" t="s">
        <v>681</v>
      </c>
      <c r="D3452">
        <v>802</v>
      </c>
      <c r="E3452" t="str">
        <f>VLOOKUP(Tabla1[[#This Row],[Grupo de compras]],'Grupo compras'!$A$1:$B$115,2,FALSE)</f>
        <v>PE Ops Mall</v>
      </c>
      <c r="F3452" t="s">
        <v>376</v>
      </c>
      <c r="G3452" t="str">
        <f>LEFT(Tabla1[[#This Row],[Solicitud de pedido]],2)</f>
        <v>12</v>
      </c>
      <c r="H3452" t="s">
        <v>8856</v>
      </c>
      <c r="I3452" t="s">
        <v>88</v>
      </c>
      <c r="J3452" t="s">
        <v>8857</v>
      </c>
      <c r="K3452" t="s">
        <v>8858</v>
      </c>
      <c r="L3452" s="1">
        <v>46078</v>
      </c>
      <c r="M3452" t="s">
        <v>400</v>
      </c>
      <c r="N3452" t="s">
        <v>1</v>
      </c>
      <c r="O3452" t="s">
        <v>5</v>
      </c>
      <c r="P3452" t="s">
        <v>68</v>
      </c>
      <c r="Q3452" t="s">
        <v>69</v>
      </c>
      <c r="R3452" s="2">
        <v>1080</v>
      </c>
      <c r="S3452" s="37">
        <f>Tabla1[[#This Row],[Valor total]]/'T.C.'!$B$2</f>
        <v>313.04347826086956</v>
      </c>
      <c r="T3452" t="s">
        <v>2</v>
      </c>
      <c r="U3452" t="s">
        <v>3</v>
      </c>
    </row>
    <row r="3453" spans="1:21" x14ac:dyDescent="0.25">
      <c r="A3453" t="s">
        <v>377</v>
      </c>
      <c r="B3453" t="str">
        <f>LEFT(Tabla1[[#This Row],[Organización compras]],2)</f>
        <v>PE</v>
      </c>
      <c r="C3453" t="s">
        <v>340</v>
      </c>
      <c r="D3453">
        <v>802</v>
      </c>
      <c r="E3453" t="str">
        <f>VLOOKUP(Tabla1[[#This Row],[Grupo de compras]],'Grupo compras'!$A$1:$B$115,2,FALSE)</f>
        <v>PE Ops Mall</v>
      </c>
      <c r="F3453" t="s">
        <v>2881</v>
      </c>
      <c r="G3453" t="str">
        <f>LEFT(Tabla1[[#This Row],[Solicitud de pedido]],2)</f>
        <v>12</v>
      </c>
      <c r="H3453" t="s">
        <v>8859</v>
      </c>
      <c r="I3453" t="s">
        <v>88</v>
      </c>
      <c r="J3453" t="s">
        <v>8860</v>
      </c>
      <c r="K3453" t="s">
        <v>8861</v>
      </c>
      <c r="L3453" s="1">
        <v>46079</v>
      </c>
      <c r="M3453" t="s">
        <v>1340</v>
      </c>
      <c r="N3453" t="s">
        <v>1</v>
      </c>
      <c r="O3453" t="s">
        <v>0</v>
      </c>
      <c r="P3453" t="s">
        <v>2710</v>
      </c>
      <c r="Q3453" t="s">
        <v>2711</v>
      </c>
      <c r="R3453" s="2">
        <v>1080</v>
      </c>
      <c r="S3453" s="37">
        <f>Tabla1[[#This Row],[Valor total]]/'T.C.'!$B$2</f>
        <v>313.04347826086956</v>
      </c>
      <c r="T3453" t="s">
        <v>2</v>
      </c>
      <c r="U3453" t="s">
        <v>3</v>
      </c>
    </row>
    <row r="3454" spans="1:21" x14ac:dyDescent="0.25">
      <c r="A3454" t="s">
        <v>16</v>
      </c>
      <c r="B3454" t="str">
        <f>LEFT(Tabla1[[#This Row],[Organización compras]],2)</f>
        <v>PE</v>
      </c>
      <c r="C3454" t="s">
        <v>681</v>
      </c>
      <c r="D3454">
        <v>802</v>
      </c>
      <c r="E3454" t="str">
        <f>VLOOKUP(Tabla1[[#This Row],[Grupo de compras]],'Grupo compras'!$A$1:$B$115,2,FALSE)</f>
        <v>PE Ops Mall</v>
      </c>
      <c r="F3454" t="s">
        <v>1789</v>
      </c>
      <c r="G3454" t="str">
        <f>LEFT(Tabla1[[#This Row],[Solicitud de pedido]],2)</f>
        <v>12</v>
      </c>
      <c r="H3454" t="s">
        <v>8862</v>
      </c>
      <c r="I3454" t="s">
        <v>88</v>
      </c>
      <c r="J3454" t="s">
        <v>8863</v>
      </c>
      <c r="K3454" t="s">
        <v>8864</v>
      </c>
      <c r="L3454" s="1">
        <v>46080</v>
      </c>
      <c r="M3454" t="s">
        <v>43</v>
      </c>
      <c r="N3454" t="s">
        <v>1</v>
      </c>
      <c r="O3454" t="s">
        <v>44</v>
      </c>
      <c r="P3454" t="s">
        <v>7093</v>
      </c>
      <c r="Q3454" t="s">
        <v>7094</v>
      </c>
      <c r="R3454" s="2">
        <v>1080</v>
      </c>
      <c r="S3454" s="37">
        <f>Tabla1[[#This Row],[Valor total]]/'T.C.'!$B$2</f>
        <v>313.04347826086956</v>
      </c>
      <c r="T3454" t="s">
        <v>2</v>
      </c>
      <c r="U3454" t="s">
        <v>3</v>
      </c>
    </row>
    <row r="3455" spans="1:21" x14ac:dyDescent="0.25">
      <c r="A3455" t="s">
        <v>7</v>
      </c>
      <c r="B3455" t="str">
        <f>LEFT(Tabla1[[#This Row],[Organización compras]],2)</f>
        <v>CL</v>
      </c>
      <c r="C3455" t="s">
        <v>339</v>
      </c>
      <c r="D3455">
        <v>602</v>
      </c>
      <c r="E3455" t="str">
        <f>VLOOKUP(Tabla1[[#This Row],[Grupo de compras]],'Grupo compras'!$A$1:$B$115,2,FALSE)</f>
        <v>CL Ops Mall</v>
      </c>
      <c r="F3455" t="s">
        <v>869</v>
      </c>
      <c r="G3455" t="str">
        <f>LEFT(Tabla1[[#This Row],[Solicitud de pedido]],2)</f>
        <v>12</v>
      </c>
      <c r="H3455" t="s">
        <v>8865</v>
      </c>
      <c r="I3455" t="s">
        <v>88</v>
      </c>
      <c r="J3455" t="s">
        <v>8866</v>
      </c>
      <c r="K3455" t="s">
        <v>8867</v>
      </c>
      <c r="L3455" s="1">
        <v>46066</v>
      </c>
      <c r="M3455" t="s">
        <v>79</v>
      </c>
      <c r="N3455" t="s">
        <v>1</v>
      </c>
      <c r="O3455" t="s">
        <v>0</v>
      </c>
      <c r="P3455" t="s">
        <v>2151</v>
      </c>
      <c r="Q3455" t="s">
        <v>2152</v>
      </c>
      <c r="R3455" s="2">
        <v>7.5</v>
      </c>
      <c r="S3455" s="37">
        <f>Tabla1[[#This Row],[Valor total]]/'T.C.'!$B$4</f>
        <v>312.5</v>
      </c>
      <c r="T3455" t="s">
        <v>11</v>
      </c>
      <c r="U3455" t="s">
        <v>3</v>
      </c>
    </row>
    <row r="3456" spans="1:21" x14ac:dyDescent="0.25">
      <c r="A3456" t="s">
        <v>7</v>
      </c>
      <c r="B3456" t="str">
        <f>LEFT(Tabla1[[#This Row],[Organización compras]],2)</f>
        <v>CL</v>
      </c>
      <c r="C3456" t="s">
        <v>339</v>
      </c>
      <c r="D3456">
        <v>602</v>
      </c>
      <c r="E3456" t="str">
        <f>VLOOKUP(Tabla1[[#This Row],[Grupo de compras]],'Grupo compras'!$A$1:$B$115,2,FALSE)</f>
        <v>CL Ops Mall</v>
      </c>
      <c r="F3456" t="s">
        <v>869</v>
      </c>
      <c r="G3456" t="str">
        <f>LEFT(Tabla1[[#This Row],[Solicitud de pedido]],2)</f>
        <v>12</v>
      </c>
      <c r="H3456" t="s">
        <v>8868</v>
      </c>
      <c r="I3456" t="s">
        <v>88</v>
      </c>
      <c r="J3456" t="s">
        <v>8869</v>
      </c>
      <c r="K3456" t="s">
        <v>8870</v>
      </c>
      <c r="L3456" s="1">
        <v>46036</v>
      </c>
      <c r="M3456" t="s">
        <v>79</v>
      </c>
      <c r="N3456" t="s">
        <v>1</v>
      </c>
      <c r="O3456" t="s">
        <v>0</v>
      </c>
      <c r="P3456" t="s">
        <v>8871</v>
      </c>
      <c r="Q3456" t="s">
        <v>8872</v>
      </c>
      <c r="R3456" s="2">
        <v>7.49</v>
      </c>
      <c r="S3456" s="37">
        <f>Tabla1[[#This Row],[Valor total]]/'T.C.'!$B$4</f>
        <v>312.08333333333331</v>
      </c>
      <c r="T3456" t="s">
        <v>11</v>
      </c>
      <c r="U3456" t="s">
        <v>3</v>
      </c>
    </row>
    <row r="3457" spans="1:21" x14ac:dyDescent="0.25">
      <c r="A3457" t="s">
        <v>16</v>
      </c>
      <c r="B3457" t="str">
        <f>LEFT(Tabla1[[#This Row],[Organización compras]],2)</f>
        <v>PE</v>
      </c>
      <c r="C3457" t="s">
        <v>681</v>
      </c>
      <c r="D3457">
        <v>816</v>
      </c>
      <c r="E3457" t="str">
        <f>VLOOKUP(Tabla1[[#This Row],[Grupo de compras]],'Grupo compras'!$A$1:$B$115,2,FALSE)</f>
        <v>PE Sgcia Infra</v>
      </c>
      <c r="F3457" t="s">
        <v>354</v>
      </c>
      <c r="G3457" t="str">
        <f>LEFT(Tabla1[[#This Row],[Solicitud de pedido]],2)</f>
        <v>12</v>
      </c>
      <c r="H3457" t="s">
        <v>8873</v>
      </c>
      <c r="I3457" t="s">
        <v>88</v>
      </c>
      <c r="J3457" t="s">
        <v>8874</v>
      </c>
      <c r="K3457" t="s">
        <v>8875</v>
      </c>
      <c r="L3457" s="1">
        <v>46059</v>
      </c>
      <c r="M3457" t="s">
        <v>406</v>
      </c>
      <c r="N3457" t="s">
        <v>1</v>
      </c>
      <c r="O3457" t="s">
        <v>0</v>
      </c>
      <c r="P3457" t="s">
        <v>8164</v>
      </c>
      <c r="Q3457" t="s">
        <v>8165</v>
      </c>
      <c r="R3457" s="2">
        <v>1072.8800000000001</v>
      </c>
      <c r="S3457" s="37">
        <f>Tabla1[[#This Row],[Valor total]]/'T.C.'!$B$2</f>
        <v>310.97971014492754</v>
      </c>
      <c r="T3457" t="s">
        <v>2</v>
      </c>
      <c r="U3457" t="s">
        <v>3</v>
      </c>
    </row>
    <row r="3458" spans="1:21" x14ac:dyDescent="0.25">
      <c r="A3458" t="s">
        <v>2101</v>
      </c>
      <c r="B3458" t="str">
        <f>LEFT(Tabla1[[#This Row],[Organización compras]],2)</f>
        <v>PE</v>
      </c>
      <c r="C3458" t="s">
        <v>681</v>
      </c>
      <c r="D3458">
        <v>802</v>
      </c>
      <c r="E3458" t="str">
        <f>VLOOKUP(Tabla1[[#This Row],[Grupo de compras]],'Grupo compras'!$A$1:$B$115,2,FALSE)</f>
        <v>PE Ops Mall</v>
      </c>
      <c r="F3458" t="s">
        <v>2803</v>
      </c>
      <c r="G3458" t="str">
        <f>LEFT(Tabla1[[#This Row],[Solicitud de pedido]],2)</f>
        <v>12</v>
      </c>
      <c r="H3458" t="s">
        <v>8876</v>
      </c>
      <c r="I3458" t="s">
        <v>88</v>
      </c>
      <c r="J3458" t="s">
        <v>8877</v>
      </c>
      <c r="K3458" t="s">
        <v>8878</v>
      </c>
      <c r="L3458" s="1">
        <v>46071</v>
      </c>
      <c r="M3458" t="s">
        <v>2803</v>
      </c>
      <c r="N3458" t="s">
        <v>1</v>
      </c>
      <c r="O3458" t="s">
        <v>0</v>
      </c>
      <c r="P3458" t="s">
        <v>6615</v>
      </c>
      <c r="Q3458" t="s">
        <v>6616</v>
      </c>
      <c r="R3458" s="2">
        <v>1072</v>
      </c>
      <c r="S3458" s="37">
        <f>Tabla1[[#This Row],[Valor total]]/'T.C.'!$B$2</f>
        <v>310.72463768115938</v>
      </c>
      <c r="T3458" t="s">
        <v>2</v>
      </c>
      <c r="U3458" t="s">
        <v>3</v>
      </c>
    </row>
    <row r="3459" spans="1:21" x14ac:dyDescent="0.25">
      <c r="A3459" t="s">
        <v>717</v>
      </c>
      <c r="B3459" t="str">
        <f>LEFT(Tabla1[[#This Row],[Organización compras]],2)</f>
        <v>PE</v>
      </c>
      <c r="C3459" t="s">
        <v>340</v>
      </c>
      <c r="D3459">
        <v>801</v>
      </c>
      <c r="E3459" t="str">
        <f>VLOOKUP(Tabla1[[#This Row],[Grupo de compras]],'Grupo compras'!$A$1:$B$115,2,FALSE)</f>
        <v>PE Center Manager</v>
      </c>
      <c r="F3459" t="s">
        <v>1233</v>
      </c>
      <c r="G3459" t="str">
        <f>LEFT(Tabla1[[#This Row],[Solicitud de pedido]],2)</f>
        <v>12</v>
      </c>
      <c r="H3459" t="s">
        <v>8879</v>
      </c>
      <c r="I3459" t="s">
        <v>88</v>
      </c>
      <c r="J3459" t="s">
        <v>8880</v>
      </c>
      <c r="K3459" t="s">
        <v>8881</v>
      </c>
      <c r="L3459" s="1">
        <v>46027</v>
      </c>
      <c r="M3459" t="s">
        <v>819</v>
      </c>
      <c r="N3459" t="s">
        <v>1</v>
      </c>
      <c r="O3459" t="s">
        <v>0</v>
      </c>
      <c r="P3459" t="s">
        <v>1011</v>
      </c>
      <c r="Q3459" t="s">
        <v>1012</v>
      </c>
      <c r="R3459" s="2">
        <v>1070.1300000000001</v>
      </c>
      <c r="S3459" s="37">
        <f>Tabla1[[#This Row],[Valor total]]/'T.C.'!$B$2</f>
        <v>310.18260869565216</v>
      </c>
      <c r="T3459" t="s">
        <v>2</v>
      </c>
      <c r="U3459" t="s">
        <v>3</v>
      </c>
    </row>
    <row r="3460" spans="1:21" x14ac:dyDescent="0.25">
      <c r="A3460" t="s">
        <v>16</v>
      </c>
      <c r="B3460" t="str">
        <f>LEFT(Tabla1[[#This Row],[Organización compras]],2)</f>
        <v>PE</v>
      </c>
      <c r="C3460" t="s">
        <v>681</v>
      </c>
      <c r="D3460">
        <v>802</v>
      </c>
      <c r="E3460" t="str">
        <f>VLOOKUP(Tabla1[[#This Row],[Grupo de compras]],'Grupo compras'!$A$1:$B$115,2,FALSE)</f>
        <v>PE Ops Mall</v>
      </c>
      <c r="F3460" t="s">
        <v>1789</v>
      </c>
      <c r="G3460" t="str">
        <f>LEFT(Tabla1[[#This Row],[Solicitud de pedido]],2)</f>
        <v>12</v>
      </c>
      <c r="H3460" t="s">
        <v>8882</v>
      </c>
      <c r="I3460" t="s">
        <v>88</v>
      </c>
      <c r="J3460" t="s">
        <v>8883</v>
      </c>
      <c r="K3460" t="s">
        <v>5968</v>
      </c>
      <c r="L3460" s="1">
        <v>46091</v>
      </c>
      <c r="M3460" t="s">
        <v>43</v>
      </c>
      <c r="N3460" t="s">
        <v>1</v>
      </c>
      <c r="O3460" t="s">
        <v>44</v>
      </c>
      <c r="P3460" t="s">
        <v>4970</v>
      </c>
      <c r="Q3460" t="s">
        <v>4971</v>
      </c>
      <c r="R3460" s="2">
        <v>1070</v>
      </c>
      <c r="S3460" s="37">
        <f>Tabla1[[#This Row],[Valor total]]/'T.C.'!$B$2</f>
        <v>310.14492753623188</v>
      </c>
      <c r="T3460" t="s">
        <v>2</v>
      </c>
      <c r="U3460" t="s">
        <v>3</v>
      </c>
    </row>
    <row r="3461" spans="1:21" x14ac:dyDescent="0.25">
      <c r="A3461" t="s">
        <v>1498</v>
      </c>
      <c r="B3461" t="str">
        <f>LEFT(Tabla1[[#This Row],[Organización compras]],2)</f>
        <v>PE</v>
      </c>
      <c r="C3461" t="s">
        <v>340</v>
      </c>
      <c r="D3461">
        <v>804</v>
      </c>
      <c r="E3461" t="str">
        <f>VLOOKUP(Tabla1[[#This Row],[Grupo de compras]],'Grupo compras'!$A$1:$B$115,2,FALSE)</f>
        <v>PE Marketing Mall</v>
      </c>
      <c r="F3461" t="s">
        <v>5225</v>
      </c>
      <c r="G3461" t="str">
        <f>LEFT(Tabla1[[#This Row],[Solicitud de pedido]],2)</f>
        <v>12</v>
      </c>
      <c r="H3461" t="s">
        <v>8884</v>
      </c>
      <c r="I3461" t="s">
        <v>88</v>
      </c>
      <c r="J3461" t="s">
        <v>8885</v>
      </c>
      <c r="K3461" t="s">
        <v>8886</v>
      </c>
      <c r="L3461" s="1">
        <v>46076</v>
      </c>
      <c r="M3461" t="s">
        <v>400</v>
      </c>
      <c r="N3461" t="s">
        <v>1</v>
      </c>
      <c r="O3461" t="s">
        <v>67</v>
      </c>
      <c r="P3461" t="s">
        <v>8828</v>
      </c>
      <c r="Q3461" t="s">
        <v>8829</v>
      </c>
      <c r="R3461" s="2">
        <v>1065.5</v>
      </c>
      <c r="S3461" s="37">
        <f>Tabla1[[#This Row],[Valor total]]/'T.C.'!$B$2</f>
        <v>308.84057971014494</v>
      </c>
      <c r="T3461" t="s">
        <v>2</v>
      </c>
      <c r="U3461" t="s">
        <v>3</v>
      </c>
    </row>
    <row r="3462" spans="1:21" x14ac:dyDescent="0.25">
      <c r="A3462" t="s">
        <v>369</v>
      </c>
      <c r="B3462" t="str">
        <f>LEFT(Tabla1[[#This Row],[Organización compras]],2)</f>
        <v>PE</v>
      </c>
      <c r="C3462" t="s">
        <v>681</v>
      </c>
      <c r="D3462">
        <v>802</v>
      </c>
      <c r="E3462" t="str">
        <f>VLOOKUP(Tabla1[[#This Row],[Grupo de compras]],'Grupo compras'!$A$1:$B$115,2,FALSE)</f>
        <v>PE Ops Mall</v>
      </c>
      <c r="F3462" t="s">
        <v>370</v>
      </c>
      <c r="G3462" t="str">
        <f>LEFT(Tabla1[[#This Row],[Solicitud de pedido]],2)</f>
        <v>12</v>
      </c>
      <c r="H3462" t="s">
        <v>8887</v>
      </c>
      <c r="I3462" t="s">
        <v>88</v>
      </c>
      <c r="J3462" t="s">
        <v>8888</v>
      </c>
      <c r="K3462" t="s">
        <v>8889</v>
      </c>
      <c r="L3462" s="1">
        <v>46058</v>
      </c>
      <c r="M3462" t="s">
        <v>370</v>
      </c>
      <c r="N3462" t="s">
        <v>1</v>
      </c>
      <c r="O3462" t="s">
        <v>0</v>
      </c>
      <c r="P3462" t="s">
        <v>4043</v>
      </c>
      <c r="Q3462" t="s">
        <v>4044</v>
      </c>
      <c r="R3462" s="2">
        <v>1060</v>
      </c>
      <c r="S3462" s="37">
        <f>Tabla1[[#This Row],[Valor total]]/'T.C.'!$B$2</f>
        <v>307.24637681159419</v>
      </c>
      <c r="T3462" t="s">
        <v>2</v>
      </c>
      <c r="U3462" t="s">
        <v>3</v>
      </c>
    </row>
    <row r="3463" spans="1:21" x14ac:dyDescent="0.25">
      <c r="A3463" t="s">
        <v>373</v>
      </c>
      <c r="B3463" t="str">
        <f>LEFT(Tabla1[[#This Row],[Organización compras]],2)</f>
        <v>PE</v>
      </c>
      <c r="C3463" t="s">
        <v>340</v>
      </c>
      <c r="D3463">
        <v>810</v>
      </c>
      <c r="E3463" t="str">
        <f>VLOOKUP(Tabla1[[#This Row],[Grupo de compras]],'Grupo compras'!$A$1:$B$115,2,FALSE)</f>
        <v>PE Área Personas</v>
      </c>
      <c r="F3463" t="s">
        <v>2647</v>
      </c>
      <c r="G3463" t="str">
        <f>LEFT(Tabla1[[#This Row],[Solicitud de pedido]],2)</f>
        <v>12</v>
      </c>
      <c r="H3463" t="s">
        <v>8890</v>
      </c>
      <c r="I3463" t="s">
        <v>88</v>
      </c>
      <c r="J3463" t="s">
        <v>8891</v>
      </c>
      <c r="K3463" t="s">
        <v>8892</v>
      </c>
      <c r="L3463" s="1">
        <v>46080</v>
      </c>
      <c r="M3463" t="s">
        <v>2647</v>
      </c>
      <c r="N3463" t="s">
        <v>1</v>
      </c>
      <c r="O3463" t="s">
        <v>0</v>
      </c>
      <c r="P3463" t="s">
        <v>8893</v>
      </c>
      <c r="Q3463" t="s">
        <v>8894</v>
      </c>
      <c r="R3463" s="2">
        <v>1059.46</v>
      </c>
      <c r="S3463" s="37">
        <f>Tabla1[[#This Row],[Valor total]]/'T.C.'!$B$2</f>
        <v>307.08985507246376</v>
      </c>
      <c r="T3463" t="s">
        <v>2</v>
      </c>
      <c r="U3463" t="s">
        <v>3</v>
      </c>
    </row>
    <row r="3464" spans="1:21" x14ac:dyDescent="0.25">
      <c r="A3464" t="s">
        <v>925</v>
      </c>
      <c r="B3464" t="str">
        <f>LEFT(Tabla1[[#This Row],[Organización compras]],2)</f>
        <v>PE</v>
      </c>
      <c r="C3464" t="s">
        <v>340</v>
      </c>
      <c r="D3464">
        <v>803</v>
      </c>
      <c r="E3464" t="str">
        <f>VLOOKUP(Tabla1[[#This Row],[Grupo de compras]],'Grupo compras'!$A$1:$B$115,2,FALSE)</f>
        <v>PE Ops Out/Strips</v>
      </c>
      <c r="F3464" t="s">
        <v>926</v>
      </c>
      <c r="G3464" t="str">
        <f>LEFT(Tabla1[[#This Row],[Solicitud de pedido]],2)</f>
        <v>12</v>
      </c>
      <c r="H3464" t="s">
        <v>8895</v>
      </c>
      <c r="I3464" t="s">
        <v>88</v>
      </c>
      <c r="J3464" t="s">
        <v>8896</v>
      </c>
      <c r="K3464" t="s">
        <v>8897</v>
      </c>
      <c r="L3464" s="1">
        <v>46069</v>
      </c>
      <c r="M3464" t="s">
        <v>930</v>
      </c>
      <c r="N3464" t="s">
        <v>1</v>
      </c>
      <c r="O3464" t="s">
        <v>0</v>
      </c>
      <c r="P3464" t="s">
        <v>2458</v>
      </c>
      <c r="Q3464" t="s">
        <v>2459</v>
      </c>
      <c r="R3464" s="2">
        <v>1055</v>
      </c>
      <c r="S3464" s="37">
        <f>Tabla1[[#This Row],[Valor total]]/'T.C.'!$B$2</f>
        <v>305.79710144927537</v>
      </c>
      <c r="T3464" t="s">
        <v>2</v>
      </c>
      <c r="U3464" t="s">
        <v>3</v>
      </c>
    </row>
    <row r="3465" spans="1:21" x14ac:dyDescent="0.25">
      <c r="A3465" t="s">
        <v>17</v>
      </c>
      <c r="B3465" t="str">
        <f>LEFT(Tabla1[[#This Row],[Organización compras]],2)</f>
        <v>CO</v>
      </c>
      <c r="C3465" t="s">
        <v>338</v>
      </c>
      <c r="D3465">
        <v>714</v>
      </c>
      <c r="E3465" t="str">
        <f>VLOOKUP(Tabla1[[#This Row],[Grupo de compras]],'Grupo compras'!$A$1:$B$115,2,FALSE)</f>
        <v>CO Explotación TI</v>
      </c>
      <c r="F3465" t="s">
        <v>8</v>
      </c>
      <c r="G3465" t="str">
        <f>LEFT(Tabla1[[#This Row],[Solicitud de pedido]],2)</f>
        <v>12</v>
      </c>
      <c r="H3465" t="s">
        <v>8898</v>
      </c>
      <c r="I3465" t="s">
        <v>88</v>
      </c>
      <c r="J3465" t="s">
        <v>8899</v>
      </c>
      <c r="K3465" t="s">
        <v>7560</v>
      </c>
      <c r="L3465" s="1">
        <v>46042</v>
      </c>
      <c r="M3465" t="s">
        <v>8</v>
      </c>
      <c r="N3465" t="s">
        <v>1</v>
      </c>
      <c r="O3465" t="s">
        <v>5</v>
      </c>
      <c r="P3465" t="s">
        <v>3701</v>
      </c>
      <c r="Q3465" t="s">
        <v>3702</v>
      </c>
      <c r="R3465" s="2">
        <v>1120000</v>
      </c>
      <c r="S3465" s="37">
        <f>Tabla1[[#This Row],[Valor total]]/'T.C.'!$B$5</f>
        <v>304.51332245785756</v>
      </c>
      <c r="T3465" t="s">
        <v>18</v>
      </c>
      <c r="U3465" t="s">
        <v>3</v>
      </c>
    </row>
    <row r="3466" spans="1:21" x14ac:dyDescent="0.25">
      <c r="A3466" t="s">
        <v>17</v>
      </c>
      <c r="B3466" t="str">
        <f>LEFT(Tabla1[[#This Row],[Organización compras]],2)</f>
        <v>CO</v>
      </c>
      <c r="C3466" t="s">
        <v>338</v>
      </c>
      <c r="D3466">
        <v>714</v>
      </c>
      <c r="E3466" t="str">
        <f>VLOOKUP(Tabla1[[#This Row],[Grupo de compras]],'Grupo compras'!$A$1:$B$115,2,FALSE)</f>
        <v>CO Explotación TI</v>
      </c>
      <c r="F3466" t="s">
        <v>8</v>
      </c>
      <c r="G3466" t="str">
        <f>LEFT(Tabla1[[#This Row],[Solicitud de pedido]],2)</f>
        <v>12</v>
      </c>
      <c r="H3466" t="s">
        <v>8900</v>
      </c>
      <c r="I3466" t="s">
        <v>88</v>
      </c>
      <c r="J3466" t="s">
        <v>8901</v>
      </c>
      <c r="K3466" t="s">
        <v>7560</v>
      </c>
      <c r="L3466" s="1">
        <v>46073</v>
      </c>
      <c r="M3466" t="s">
        <v>8</v>
      </c>
      <c r="N3466" t="s">
        <v>1</v>
      </c>
      <c r="O3466" t="s">
        <v>5</v>
      </c>
      <c r="P3466" t="s">
        <v>3701</v>
      </c>
      <c r="Q3466" t="s">
        <v>3702</v>
      </c>
      <c r="R3466" s="2">
        <v>1120000</v>
      </c>
      <c r="S3466" s="37">
        <f>Tabla1[[#This Row],[Valor total]]/'T.C.'!$B$5</f>
        <v>304.51332245785756</v>
      </c>
      <c r="T3466" t="s">
        <v>18</v>
      </c>
      <c r="U3466" t="s">
        <v>3</v>
      </c>
    </row>
    <row r="3467" spans="1:21" x14ac:dyDescent="0.25">
      <c r="A3467" t="s">
        <v>925</v>
      </c>
      <c r="B3467" t="str">
        <f>LEFT(Tabla1[[#This Row],[Organización compras]],2)</f>
        <v>PE</v>
      </c>
      <c r="C3467" t="s">
        <v>340</v>
      </c>
      <c r="D3467">
        <v>804</v>
      </c>
      <c r="E3467" t="str">
        <f>VLOOKUP(Tabla1[[#This Row],[Grupo de compras]],'Grupo compras'!$A$1:$B$115,2,FALSE)</f>
        <v>PE Marketing Mall</v>
      </c>
      <c r="F3467" t="s">
        <v>5225</v>
      </c>
      <c r="G3467" t="str">
        <f>LEFT(Tabla1[[#This Row],[Solicitud de pedido]],2)</f>
        <v>12</v>
      </c>
      <c r="H3467" t="s">
        <v>8902</v>
      </c>
      <c r="I3467" t="s">
        <v>88</v>
      </c>
      <c r="J3467" t="s">
        <v>8903</v>
      </c>
      <c r="K3467" t="s">
        <v>8904</v>
      </c>
      <c r="L3467" s="1">
        <v>46076</v>
      </c>
      <c r="M3467" t="s">
        <v>400</v>
      </c>
      <c r="N3467" t="s">
        <v>1</v>
      </c>
      <c r="O3467" t="s">
        <v>67</v>
      </c>
      <c r="P3467" t="s">
        <v>8828</v>
      </c>
      <c r="Q3467" t="s">
        <v>8829</v>
      </c>
      <c r="R3467" s="2">
        <v>1050.5</v>
      </c>
      <c r="S3467" s="37">
        <f>Tabla1[[#This Row],[Valor total]]/'T.C.'!$B$2</f>
        <v>304.49275362318838</v>
      </c>
      <c r="T3467" t="s">
        <v>2</v>
      </c>
      <c r="U3467" t="s">
        <v>3</v>
      </c>
    </row>
    <row r="3468" spans="1:21" x14ac:dyDescent="0.25">
      <c r="A3468" t="s">
        <v>883</v>
      </c>
      <c r="B3468" t="str">
        <f>LEFT(Tabla1[[#This Row],[Organización compras]],2)</f>
        <v>PE</v>
      </c>
      <c r="C3468" t="s">
        <v>681</v>
      </c>
      <c r="D3468">
        <v>802</v>
      </c>
      <c r="E3468" t="str">
        <f>VLOOKUP(Tabla1[[#This Row],[Grupo de compras]],'Grupo compras'!$A$1:$B$115,2,FALSE)</f>
        <v>PE Ops Mall</v>
      </c>
      <c r="F3468" t="s">
        <v>5959</v>
      </c>
      <c r="G3468" t="str">
        <f>LEFT(Tabla1[[#This Row],[Solicitud de pedido]],2)</f>
        <v>12</v>
      </c>
      <c r="H3468" t="s">
        <v>8905</v>
      </c>
      <c r="I3468" t="s">
        <v>88</v>
      </c>
      <c r="J3468" t="s">
        <v>8906</v>
      </c>
      <c r="K3468" t="s">
        <v>8907</v>
      </c>
      <c r="L3468" s="1">
        <v>46035</v>
      </c>
      <c r="M3468" t="s">
        <v>5959</v>
      </c>
      <c r="N3468" t="s">
        <v>1</v>
      </c>
      <c r="O3468" t="s">
        <v>0</v>
      </c>
      <c r="P3468" t="s">
        <v>1011</v>
      </c>
      <c r="Q3468" t="s">
        <v>1012</v>
      </c>
      <c r="R3468" s="2">
        <v>1050</v>
      </c>
      <c r="S3468" s="37">
        <f>Tabla1[[#This Row],[Valor total]]/'T.C.'!$B$2</f>
        <v>304.3478260869565</v>
      </c>
      <c r="T3468" t="s">
        <v>2</v>
      </c>
      <c r="U3468" t="s">
        <v>3</v>
      </c>
    </row>
    <row r="3469" spans="1:21" x14ac:dyDescent="0.25">
      <c r="A3469" t="s">
        <v>12</v>
      </c>
      <c r="B3469" t="str">
        <f>LEFT(Tabla1[[#This Row],[Organización compras]],2)</f>
        <v>PE</v>
      </c>
      <c r="C3469" t="s">
        <v>340</v>
      </c>
      <c r="D3469">
        <v>802</v>
      </c>
      <c r="E3469" t="str">
        <f>VLOOKUP(Tabla1[[#This Row],[Grupo de compras]],'Grupo compras'!$A$1:$B$115,2,FALSE)</f>
        <v>PE Ops Mall</v>
      </c>
      <c r="F3469" t="s">
        <v>360</v>
      </c>
      <c r="G3469" t="str">
        <f>LEFT(Tabla1[[#This Row],[Solicitud de pedido]],2)</f>
        <v>12</v>
      </c>
      <c r="H3469" t="s">
        <v>8908</v>
      </c>
      <c r="I3469" t="s">
        <v>88</v>
      </c>
      <c r="J3469" t="s">
        <v>8909</v>
      </c>
      <c r="K3469" t="s">
        <v>8910</v>
      </c>
      <c r="L3469" s="1">
        <v>46069</v>
      </c>
      <c r="M3469" t="s">
        <v>14</v>
      </c>
      <c r="N3469" t="s">
        <v>1</v>
      </c>
      <c r="O3469" t="s">
        <v>0</v>
      </c>
      <c r="P3469" t="s">
        <v>8037</v>
      </c>
      <c r="Q3469" t="s">
        <v>8038</v>
      </c>
      <c r="R3469" s="2">
        <v>1050</v>
      </c>
      <c r="S3469" s="37">
        <f>Tabla1[[#This Row],[Valor total]]/'T.C.'!$B$2</f>
        <v>304.3478260869565</v>
      </c>
      <c r="T3469" t="s">
        <v>2</v>
      </c>
      <c r="U3469" t="s">
        <v>3</v>
      </c>
    </row>
    <row r="3470" spans="1:21" x14ac:dyDescent="0.25">
      <c r="A3470" t="s">
        <v>1667</v>
      </c>
      <c r="B3470" t="str">
        <f>LEFT(Tabla1[[#This Row],[Organización compras]],2)</f>
        <v>CO</v>
      </c>
      <c r="C3470" t="s">
        <v>338</v>
      </c>
      <c r="D3470">
        <v>701</v>
      </c>
      <c r="E3470" t="str">
        <f>VLOOKUP(Tabla1[[#This Row],[Grupo de compras]],'Grupo compras'!$A$1:$B$115,2,FALSE)</f>
        <v>CO Center Manager</v>
      </c>
      <c r="F3470" t="s">
        <v>1668</v>
      </c>
      <c r="G3470" t="str">
        <f>LEFT(Tabla1[[#This Row],[Solicitud de pedido]],2)</f>
        <v>12</v>
      </c>
      <c r="H3470" t="s">
        <v>1669</v>
      </c>
      <c r="I3470" t="s">
        <v>89</v>
      </c>
      <c r="J3470" t="s">
        <v>1670</v>
      </c>
      <c r="K3470" t="s">
        <v>8911</v>
      </c>
      <c r="L3470" s="1">
        <v>46051</v>
      </c>
      <c r="M3470" t="s">
        <v>1095</v>
      </c>
      <c r="N3470" t="s">
        <v>1</v>
      </c>
      <c r="O3470" t="s">
        <v>0</v>
      </c>
      <c r="P3470" t="s">
        <v>1672</v>
      </c>
      <c r="Q3470" t="s">
        <v>1673</v>
      </c>
      <c r="R3470" s="2">
        <v>1111500</v>
      </c>
      <c r="S3470" s="37">
        <f>Tabla1[[#This Row],[Valor total]]/'T.C.'!$B$5</f>
        <v>302.20228384991844</v>
      </c>
      <c r="T3470" t="s">
        <v>18</v>
      </c>
      <c r="U3470" t="s">
        <v>3</v>
      </c>
    </row>
    <row r="3471" spans="1:21" x14ac:dyDescent="0.25">
      <c r="A3471" t="s">
        <v>4</v>
      </c>
      <c r="B3471" t="str">
        <f>LEFT(Tabla1[[#This Row],[Organización compras]],2)</f>
        <v>CL</v>
      </c>
      <c r="C3471" t="s">
        <v>339</v>
      </c>
      <c r="D3471">
        <v>928</v>
      </c>
      <c r="E3471" t="str">
        <f>VLOOKUP(Tabla1[[#This Row],[Grupo de compras]],'Grupo compras'!$A$1:$B$115,2,FALSE)</f>
        <v>Corp Gest Riesgo</v>
      </c>
      <c r="F3471" t="s">
        <v>85</v>
      </c>
      <c r="G3471" t="str">
        <f>LEFT(Tabla1[[#This Row],[Solicitud de pedido]],2)</f>
        <v>14</v>
      </c>
      <c r="H3471" t="s">
        <v>8912</v>
      </c>
      <c r="I3471" t="s">
        <v>88</v>
      </c>
      <c r="J3471" t="s">
        <v>8913</v>
      </c>
      <c r="K3471" t="s">
        <v>5733</v>
      </c>
      <c r="L3471" s="1">
        <v>46031</v>
      </c>
      <c r="M3471" t="s">
        <v>74</v>
      </c>
      <c r="N3471" t="s">
        <v>46</v>
      </c>
      <c r="O3471" t="s">
        <v>0</v>
      </c>
      <c r="P3471" t="s">
        <v>520</v>
      </c>
      <c r="Q3471" t="s">
        <v>521</v>
      </c>
      <c r="R3471" s="2">
        <v>301.49</v>
      </c>
      <c r="S3471" s="37">
        <f>Tabla1[[#This Row],[Valor total]]</f>
        <v>301.49</v>
      </c>
      <c r="T3471" t="s">
        <v>662</v>
      </c>
      <c r="U3471" t="s">
        <v>3</v>
      </c>
    </row>
    <row r="3472" spans="1:21" x14ac:dyDescent="0.25">
      <c r="A3472" t="s">
        <v>2101</v>
      </c>
      <c r="B3472" t="str">
        <f>LEFT(Tabla1[[#This Row],[Organización compras]],2)</f>
        <v>PE</v>
      </c>
      <c r="C3472" t="s">
        <v>681</v>
      </c>
      <c r="D3472">
        <v>802</v>
      </c>
      <c r="E3472" t="str">
        <f>VLOOKUP(Tabla1[[#This Row],[Grupo de compras]],'Grupo compras'!$A$1:$B$115,2,FALSE)</f>
        <v>PE Ops Mall</v>
      </c>
      <c r="F3472" t="s">
        <v>2803</v>
      </c>
      <c r="G3472" t="str">
        <f>LEFT(Tabla1[[#This Row],[Solicitud de pedido]],2)</f>
        <v>12</v>
      </c>
      <c r="H3472" t="s">
        <v>8914</v>
      </c>
      <c r="I3472" t="s">
        <v>88</v>
      </c>
      <c r="J3472" t="s">
        <v>8915</v>
      </c>
      <c r="K3472" t="s">
        <v>8916</v>
      </c>
      <c r="L3472" s="1">
        <v>46048</v>
      </c>
      <c r="M3472" t="s">
        <v>2803</v>
      </c>
      <c r="N3472" t="s">
        <v>1</v>
      </c>
      <c r="O3472" t="s">
        <v>0</v>
      </c>
      <c r="P3472" t="s">
        <v>2807</v>
      </c>
      <c r="Q3472" t="s">
        <v>2808</v>
      </c>
      <c r="R3472" s="2">
        <v>1040</v>
      </c>
      <c r="S3472" s="37">
        <f>Tabla1[[#This Row],[Valor total]]/'T.C.'!$B$2</f>
        <v>301.44927536231882</v>
      </c>
      <c r="T3472" t="s">
        <v>2</v>
      </c>
      <c r="U3472" t="s">
        <v>3</v>
      </c>
    </row>
    <row r="3473" spans="1:21" x14ac:dyDescent="0.25">
      <c r="A3473" t="s">
        <v>373</v>
      </c>
      <c r="B3473" t="str">
        <f>LEFT(Tabla1[[#This Row],[Organización compras]],2)</f>
        <v>PE</v>
      </c>
      <c r="C3473" t="s">
        <v>340</v>
      </c>
      <c r="D3473">
        <v>810</v>
      </c>
      <c r="E3473" t="str">
        <f>VLOOKUP(Tabla1[[#This Row],[Grupo de compras]],'Grupo compras'!$A$1:$B$115,2,FALSE)</f>
        <v>PE Área Personas</v>
      </c>
      <c r="F3473" t="s">
        <v>2647</v>
      </c>
      <c r="G3473" t="str">
        <f>LEFT(Tabla1[[#This Row],[Solicitud de pedido]],2)</f>
        <v>12</v>
      </c>
      <c r="H3473" t="s">
        <v>8917</v>
      </c>
      <c r="I3473" t="s">
        <v>88</v>
      </c>
      <c r="J3473" t="s">
        <v>8918</v>
      </c>
      <c r="K3473" t="s">
        <v>8919</v>
      </c>
      <c r="L3473" s="1">
        <v>46062</v>
      </c>
      <c r="M3473" t="s">
        <v>2647</v>
      </c>
      <c r="N3473" t="s">
        <v>1</v>
      </c>
      <c r="O3473" t="s">
        <v>0</v>
      </c>
      <c r="P3473" t="s">
        <v>8077</v>
      </c>
      <c r="Q3473" t="s">
        <v>8078</v>
      </c>
      <c r="R3473" s="2">
        <v>1040</v>
      </c>
      <c r="S3473" s="37">
        <f>Tabla1[[#This Row],[Valor total]]/'T.C.'!$B$2</f>
        <v>301.44927536231882</v>
      </c>
      <c r="T3473" t="s">
        <v>2</v>
      </c>
      <c r="U3473" t="s">
        <v>3</v>
      </c>
    </row>
    <row r="3474" spans="1:21" x14ac:dyDescent="0.25">
      <c r="A3474" t="s">
        <v>925</v>
      </c>
      <c r="B3474" t="str">
        <f>LEFT(Tabla1[[#This Row],[Organización compras]],2)</f>
        <v>PE</v>
      </c>
      <c r="C3474" t="s">
        <v>340</v>
      </c>
      <c r="D3474">
        <v>803</v>
      </c>
      <c r="E3474" t="str">
        <f>VLOOKUP(Tabla1[[#This Row],[Grupo de compras]],'Grupo compras'!$A$1:$B$115,2,FALSE)</f>
        <v>PE Ops Out/Strips</v>
      </c>
      <c r="F3474" t="s">
        <v>3151</v>
      </c>
      <c r="G3474" t="str">
        <f>LEFT(Tabla1[[#This Row],[Solicitud de pedido]],2)</f>
        <v>12</v>
      </c>
      <c r="H3474" t="s">
        <v>8920</v>
      </c>
      <c r="I3474" t="s">
        <v>88</v>
      </c>
      <c r="J3474" t="s">
        <v>8921</v>
      </c>
      <c r="K3474" t="s">
        <v>8922</v>
      </c>
      <c r="L3474" s="1">
        <v>46073</v>
      </c>
      <c r="M3474" t="s">
        <v>3155</v>
      </c>
      <c r="N3474" t="s">
        <v>1</v>
      </c>
      <c r="O3474" t="s">
        <v>2759</v>
      </c>
      <c r="P3474" t="s">
        <v>8923</v>
      </c>
      <c r="Q3474" t="s">
        <v>8924</v>
      </c>
      <c r="R3474" s="2">
        <v>1038.1400000000001</v>
      </c>
      <c r="S3474" s="37">
        <f>Tabla1[[#This Row],[Valor total]]/'T.C.'!$B$2</f>
        <v>300.91014492753624</v>
      </c>
      <c r="T3474" t="s">
        <v>2</v>
      </c>
      <c r="U3474" t="s">
        <v>3</v>
      </c>
    </row>
    <row r="3475" spans="1:21" x14ac:dyDescent="0.25">
      <c r="A3475" t="s">
        <v>925</v>
      </c>
      <c r="B3475" t="str">
        <f>LEFT(Tabla1[[#This Row],[Organización compras]],2)</f>
        <v>PE</v>
      </c>
      <c r="C3475" t="s">
        <v>340</v>
      </c>
      <c r="D3475">
        <v>803</v>
      </c>
      <c r="E3475" t="str">
        <f>VLOOKUP(Tabla1[[#This Row],[Grupo de compras]],'Grupo compras'!$A$1:$B$115,2,FALSE)</f>
        <v>PE Ops Out/Strips</v>
      </c>
      <c r="F3475" t="s">
        <v>3151</v>
      </c>
      <c r="G3475" t="str">
        <f>LEFT(Tabla1[[#This Row],[Solicitud de pedido]],2)</f>
        <v>12</v>
      </c>
      <c r="H3475" t="s">
        <v>8925</v>
      </c>
      <c r="I3475" t="s">
        <v>88</v>
      </c>
      <c r="J3475" t="s">
        <v>8926</v>
      </c>
      <c r="K3475" t="s">
        <v>8922</v>
      </c>
      <c r="L3475" s="1">
        <v>46073</v>
      </c>
      <c r="M3475" t="s">
        <v>3155</v>
      </c>
      <c r="N3475" t="s">
        <v>1</v>
      </c>
      <c r="O3475" t="s">
        <v>2759</v>
      </c>
      <c r="P3475" t="s">
        <v>8923</v>
      </c>
      <c r="Q3475" t="s">
        <v>8924</v>
      </c>
      <c r="R3475" s="2">
        <v>1038.1400000000001</v>
      </c>
      <c r="S3475" s="37">
        <f>Tabla1[[#This Row],[Valor total]]/'T.C.'!$B$2</f>
        <v>300.91014492753624</v>
      </c>
      <c r="T3475" t="s">
        <v>2</v>
      </c>
      <c r="U3475" t="s">
        <v>3</v>
      </c>
    </row>
    <row r="3476" spans="1:21" x14ac:dyDescent="0.25">
      <c r="A3476" t="s">
        <v>925</v>
      </c>
      <c r="B3476" t="str">
        <f>LEFT(Tabla1[[#This Row],[Organización compras]],2)</f>
        <v>PE</v>
      </c>
      <c r="C3476" t="s">
        <v>340</v>
      </c>
      <c r="D3476">
        <v>803</v>
      </c>
      <c r="E3476" t="str">
        <f>VLOOKUP(Tabla1[[#This Row],[Grupo de compras]],'Grupo compras'!$A$1:$B$115,2,FALSE)</f>
        <v>PE Ops Out/Strips</v>
      </c>
      <c r="F3476" t="s">
        <v>3151</v>
      </c>
      <c r="G3476" t="str">
        <f>LEFT(Tabla1[[#This Row],[Solicitud de pedido]],2)</f>
        <v>12</v>
      </c>
      <c r="H3476" t="s">
        <v>8927</v>
      </c>
      <c r="I3476" t="s">
        <v>88</v>
      </c>
      <c r="J3476" t="s">
        <v>8928</v>
      </c>
      <c r="K3476" t="s">
        <v>8922</v>
      </c>
      <c r="L3476" s="1">
        <v>46073</v>
      </c>
      <c r="M3476" t="s">
        <v>3155</v>
      </c>
      <c r="N3476" t="s">
        <v>1</v>
      </c>
      <c r="O3476" t="s">
        <v>2759</v>
      </c>
      <c r="P3476" t="s">
        <v>8923</v>
      </c>
      <c r="Q3476" t="s">
        <v>8924</v>
      </c>
      <c r="R3476" s="2">
        <v>1038.1400000000001</v>
      </c>
      <c r="S3476" s="37">
        <f>Tabla1[[#This Row],[Valor total]]/'T.C.'!$B$2</f>
        <v>300.91014492753624</v>
      </c>
      <c r="T3476" t="s">
        <v>2</v>
      </c>
      <c r="U3476" t="s">
        <v>3</v>
      </c>
    </row>
    <row r="3477" spans="1:21" x14ac:dyDescent="0.25">
      <c r="A3477" t="s">
        <v>883</v>
      </c>
      <c r="B3477" t="str">
        <f>LEFT(Tabla1[[#This Row],[Organización compras]],2)</f>
        <v>PE</v>
      </c>
      <c r="C3477" t="s">
        <v>681</v>
      </c>
      <c r="D3477">
        <v>802</v>
      </c>
      <c r="E3477" t="str">
        <f>VLOOKUP(Tabla1[[#This Row],[Grupo de compras]],'Grupo compras'!$A$1:$B$115,2,FALSE)</f>
        <v>PE Ops Mall</v>
      </c>
      <c r="F3477" t="s">
        <v>5959</v>
      </c>
      <c r="G3477" t="str">
        <f>LEFT(Tabla1[[#This Row],[Solicitud de pedido]],2)</f>
        <v>12</v>
      </c>
      <c r="H3477" t="s">
        <v>8929</v>
      </c>
      <c r="I3477" t="s">
        <v>88</v>
      </c>
      <c r="J3477" t="s">
        <v>8930</v>
      </c>
      <c r="K3477" t="s">
        <v>8931</v>
      </c>
      <c r="L3477" s="1">
        <v>46069</v>
      </c>
      <c r="M3477" t="s">
        <v>5959</v>
      </c>
      <c r="N3477" t="s">
        <v>1</v>
      </c>
      <c r="O3477" t="s">
        <v>0</v>
      </c>
      <c r="P3477" t="s">
        <v>4548</v>
      </c>
      <c r="Q3477" t="s">
        <v>4549</v>
      </c>
      <c r="R3477" s="2">
        <v>1036.19</v>
      </c>
      <c r="S3477" s="37">
        <f>Tabla1[[#This Row],[Valor total]]/'T.C.'!$B$2</f>
        <v>300.34492753623186</v>
      </c>
      <c r="T3477" t="s">
        <v>2</v>
      </c>
      <c r="U3477" t="s">
        <v>3</v>
      </c>
    </row>
    <row r="3478" spans="1:21" x14ac:dyDescent="0.25">
      <c r="A3478" t="s">
        <v>4</v>
      </c>
      <c r="B3478" t="str">
        <f>LEFT(Tabla1[[#This Row],[Organización compras]],2)</f>
        <v>CL</v>
      </c>
      <c r="C3478" t="s">
        <v>339</v>
      </c>
      <c r="D3478">
        <v>602</v>
      </c>
      <c r="E3478" t="str">
        <f>VLOOKUP(Tabla1[[#This Row],[Grupo de compras]],'Grupo compras'!$A$1:$B$115,2,FALSE)</f>
        <v>CL Ops Mall</v>
      </c>
      <c r="F3478" t="s">
        <v>2185</v>
      </c>
      <c r="G3478" t="str">
        <f>LEFT(Tabla1[[#This Row],[Solicitud de pedido]],2)</f>
        <v>12</v>
      </c>
      <c r="H3478" t="s">
        <v>8932</v>
      </c>
      <c r="I3478" t="s">
        <v>88</v>
      </c>
      <c r="J3478" t="s">
        <v>8933</v>
      </c>
      <c r="K3478" t="s">
        <v>8934</v>
      </c>
      <c r="L3478" s="1">
        <v>46071</v>
      </c>
      <c r="M3478" t="s">
        <v>794</v>
      </c>
      <c r="N3478" t="s">
        <v>1</v>
      </c>
      <c r="O3478" t="s">
        <v>0</v>
      </c>
      <c r="P3478" t="s">
        <v>643</v>
      </c>
      <c r="Q3478" t="s">
        <v>644</v>
      </c>
      <c r="R3478" s="2">
        <v>7.2</v>
      </c>
      <c r="S3478" s="37">
        <f>Tabla1[[#This Row],[Valor total]]/'T.C.'!$B$4</f>
        <v>300</v>
      </c>
      <c r="T3478" t="s">
        <v>11</v>
      </c>
      <c r="U3478" t="s">
        <v>3</v>
      </c>
    </row>
    <row r="3479" spans="1:21" x14ac:dyDescent="0.25">
      <c r="A3479" t="s">
        <v>717</v>
      </c>
      <c r="B3479" t="str">
        <f>LEFT(Tabla1[[#This Row],[Organización compras]],2)</f>
        <v>PE</v>
      </c>
      <c r="C3479" t="s">
        <v>340</v>
      </c>
      <c r="D3479">
        <v>801</v>
      </c>
      <c r="E3479" t="str">
        <f>VLOOKUP(Tabla1[[#This Row],[Grupo de compras]],'Grupo compras'!$A$1:$B$115,2,FALSE)</f>
        <v>PE Center Manager</v>
      </c>
      <c r="F3479" t="s">
        <v>1233</v>
      </c>
      <c r="G3479" t="str">
        <f>LEFT(Tabla1[[#This Row],[Solicitud de pedido]],2)</f>
        <v>12</v>
      </c>
      <c r="H3479" t="s">
        <v>8935</v>
      </c>
      <c r="I3479" t="s">
        <v>88</v>
      </c>
      <c r="J3479" t="s">
        <v>8936</v>
      </c>
      <c r="K3479" t="s">
        <v>7723</v>
      </c>
      <c r="L3479" s="1">
        <v>46035</v>
      </c>
      <c r="M3479" t="s">
        <v>819</v>
      </c>
      <c r="N3479" t="s">
        <v>1</v>
      </c>
      <c r="O3479" t="s">
        <v>0</v>
      </c>
      <c r="P3479" t="s">
        <v>5247</v>
      </c>
      <c r="Q3479" t="s">
        <v>5248</v>
      </c>
      <c r="R3479" s="2">
        <v>1035</v>
      </c>
      <c r="S3479" s="37">
        <f>Tabla1[[#This Row],[Valor total]]/'T.C.'!$B$2</f>
        <v>300</v>
      </c>
      <c r="T3479" t="s">
        <v>2</v>
      </c>
      <c r="U3479" t="s">
        <v>3</v>
      </c>
    </row>
    <row r="3480" spans="1:21" x14ac:dyDescent="0.25">
      <c r="A3480" t="s">
        <v>1410</v>
      </c>
      <c r="B3480" t="str">
        <f>LEFT(Tabla1[[#This Row],[Organización compras]],2)</f>
        <v>CO</v>
      </c>
      <c r="C3480" t="s">
        <v>338</v>
      </c>
      <c r="D3480">
        <v>711</v>
      </c>
      <c r="E3480" t="str">
        <f>VLOOKUP(Tabla1[[#This Row],[Grupo de compras]],'Grupo compras'!$A$1:$B$115,2,FALSE)</f>
        <v>CO A.Finanzas</v>
      </c>
      <c r="F3480" t="s">
        <v>11948</v>
      </c>
      <c r="H3480" t="s">
        <v>11970</v>
      </c>
      <c r="I3480" t="s">
        <v>88</v>
      </c>
      <c r="J3480" t="s">
        <v>11971</v>
      </c>
      <c r="K3480" t="s">
        <v>11972</v>
      </c>
      <c r="L3480" s="1">
        <v>46098</v>
      </c>
      <c r="M3480" t="s">
        <v>10947</v>
      </c>
      <c r="N3480" t="s">
        <v>1</v>
      </c>
      <c r="O3480" t="s">
        <v>0</v>
      </c>
      <c r="P3480" t="s">
        <v>11952</v>
      </c>
      <c r="Q3480" t="s">
        <v>11953</v>
      </c>
      <c r="R3480" s="2">
        <v>1100000</v>
      </c>
      <c r="S3480" s="37">
        <f>Tabla1[[#This Row],[Valor total]]/'T.C.'!$B$5</f>
        <v>299.07558455682437</v>
      </c>
      <c r="T3480" t="s">
        <v>18</v>
      </c>
      <c r="U3480" t="s">
        <v>3</v>
      </c>
    </row>
    <row r="3481" spans="1:21" x14ac:dyDescent="0.25">
      <c r="A3481" t="s">
        <v>1239</v>
      </c>
      <c r="B3481" t="str">
        <f>LEFT(Tabla1[[#This Row],[Organización compras]],2)</f>
        <v>PE</v>
      </c>
      <c r="C3481" t="s">
        <v>340</v>
      </c>
      <c r="D3481">
        <v>802</v>
      </c>
      <c r="E3481" t="str">
        <f>VLOOKUP(Tabla1[[#This Row],[Grupo de compras]],'Grupo compras'!$A$1:$B$115,2,FALSE)</f>
        <v>PE Ops Mall</v>
      </c>
      <c r="F3481" t="s">
        <v>3220</v>
      </c>
      <c r="G3481" t="str">
        <f>LEFT(Tabla1[[#This Row],[Solicitud de pedido]],2)</f>
        <v>12</v>
      </c>
      <c r="H3481" t="s">
        <v>8937</v>
      </c>
      <c r="I3481" t="s">
        <v>88</v>
      </c>
      <c r="J3481" t="s">
        <v>8938</v>
      </c>
      <c r="K3481" t="s">
        <v>8939</v>
      </c>
      <c r="L3481" s="1">
        <v>46071</v>
      </c>
      <c r="M3481" t="s">
        <v>3220</v>
      </c>
      <c r="N3481" t="s">
        <v>1</v>
      </c>
      <c r="O3481" t="s">
        <v>0</v>
      </c>
      <c r="P3481" t="s">
        <v>3224</v>
      </c>
      <c r="Q3481" t="s">
        <v>3225</v>
      </c>
      <c r="R3481" s="2">
        <v>1029.3699999999999</v>
      </c>
      <c r="S3481" s="37">
        <f>Tabla1[[#This Row],[Valor total]]/'T.C.'!$B$2</f>
        <v>298.36811594202896</v>
      </c>
      <c r="T3481" t="s">
        <v>2</v>
      </c>
      <c r="U3481" t="s">
        <v>3</v>
      </c>
    </row>
    <row r="3482" spans="1:21" x14ac:dyDescent="0.25">
      <c r="A3482" t="s">
        <v>64</v>
      </c>
      <c r="B3482" t="str">
        <f>LEFT(Tabla1[[#This Row],[Organización compras]],2)</f>
        <v>CO</v>
      </c>
      <c r="C3482" t="s">
        <v>338</v>
      </c>
      <c r="D3482">
        <v>704</v>
      </c>
      <c r="E3482" t="str">
        <f>VLOOKUP(Tabla1[[#This Row],[Grupo de compras]],'Grupo compras'!$A$1:$B$115,2,FALSE)</f>
        <v>CO Mktg Mall</v>
      </c>
      <c r="F3482" t="s">
        <v>65</v>
      </c>
      <c r="G3482" t="str">
        <f>LEFT(Tabla1[[#This Row],[Solicitud de pedido]],2)</f>
        <v>12</v>
      </c>
      <c r="H3482" t="s">
        <v>8940</v>
      </c>
      <c r="I3482" t="s">
        <v>88</v>
      </c>
      <c r="J3482" t="s">
        <v>8941</v>
      </c>
      <c r="K3482" t="s">
        <v>8942</v>
      </c>
      <c r="L3482" s="1">
        <v>46043</v>
      </c>
      <c r="M3482" t="s">
        <v>66</v>
      </c>
      <c r="N3482" t="s">
        <v>1</v>
      </c>
      <c r="O3482" t="s">
        <v>67</v>
      </c>
      <c r="P3482" t="s">
        <v>8943</v>
      </c>
      <c r="Q3482" t="s">
        <v>8944</v>
      </c>
      <c r="R3482" s="2">
        <v>1090909</v>
      </c>
      <c r="S3482" s="37">
        <f>Tabla1[[#This Row],[Valor total]]/'T.C.'!$B$5</f>
        <v>296.60386079390975</v>
      </c>
      <c r="T3482" t="s">
        <v>18</v>
      </c>
      <c r="U3482" t="s">
        <v>3</v>
      </c>
    </row>
    <row r="3483" spans="1:21" x14ac:dyDescent="0.25">
      <c r="A3483" t="s">
        <v>373</v>
      </c>
      <c r="B3483" t="str">
        <f>LEFT(Tabla1[[#This Row],[Organización compras]],2)</f>
        <v>PE</v>
      </c>
      <c r="C3483" t="s">
        <v>340</v>
      </c>
      <c r="D3483">
        <v>813</v>
      </c>
      <c r="E3483" t="str">
        <f>VLOOKUP(Tabla1[[#This Row],[Grupo de compras]],'Grupo compras'!$A$1:$B$115,2,FALSE)</f>
        <v>PE Gcia Ops</v>
      </c>
      <c r="F3483" t="s">
        <v>1240</v>
      </c>
      <c r="G3483" t="str">
        <f>LEFT(Tabla1[[#This Row],[Solicitud de pedido]],2)</f>
        <v>12</v>
      </c>
      <c r="H3483" t="s">
        <v>8945</v>
      </c>
      <c r="I3483" t="s">
        <v>88</v>
      </c>
      <c r="J3483" t="s">
        <v>8946</v>
      </c>
      <c r="K3483" t="s">
        <v>8947</v>
      </c>
      <c r="L3483" s="1">
        <v>46073</v>
      </c>
      <c r="M3483" t="s">
        <v>565</v>
      </c>
      <c r="N3483" t="s">
        <v>1</v>
      </c>
      <c r="O3483" t="s">
        <v>5</v>
      </c>
      <c r="P3483" t="s">
        <v>3787</v>
      </c>
      <c r="Q3483" t="s">
        <v>3788</v>
      </c>
      <c r="R3483" s="2">
        <v>1023.03</v>
      </c>
      <c r="S3483" s="37">
        <f>Tabla1[[#This Row],[Valor total]]/'T.C.'!$B$2</f>
        <v>296.53043478260867</v>
      </c>
      <c r="T3483" t="s">
        <v>2</v>
      </c>
      <c r="U3483" t="s">
        <v>3</v>
      </c>
    </row>
    <row r="3484" spans="1:21" x14ac:dyDescent="0.25">
      <c r="A3484" t="s">
        <v>369</v>
      </c>
      <c r="B3484" t="str">
        <f>LEFT(Tabla1[[#This Row],[Organización compras]],2)</f>
        <v>PE</v>
      </c>
      <c r="C3484" t="s">
        <v>681</v>
      </c>
      <c r="D3484">
        <v>802</v>
      </c>
      <c r="E3484" t="str">
        <f>VLOOKUP(Tabla1[[#This Row],[Grupo de compras]],'Grupo compras'!$A$1:$B$115,2,FALSE)</f>
        <v>PE Ops Mall</v>
      </c>
      <c r="F3484" t="s">
        <v>370</v>
      </c>
      <c r="G3484" t="str">
        <f>LEFT(Tabla1[[#This Row],[Solicitud de pedido]],2)</f>
        <v>12</v>
      </c>
      <c r="H3484" t="s">
        <v>8948</v>
      </c>
      <c r="I3484" t="s">
        <v>88</v>
      </c>
      <c r="J3484" t="s">
        <v>8949</v>
      </c>
      <c r="K3484" t="s">
        <v>8950</v>
      </c>
      <c r="L3484" s="1">
        <v>46065</v>
      </c>
      <c r="M3484" t="s">
        <v>370</v>
      </c>
      <c r="N3484" t="s">
        <v>1</v>
      </c>
      <c r="O3484" t="s">
        <v>0</v>
      </c>
      <c r="P3484" t="s">
        <v>1011</v>
      </c>
      <c r="Q3484" t="s">
        <v>1012</v>
      </c>
      <c r="R3484" s="2">
        <v>1022.24</v>
      </c>
      <c r="S3484" s="37">
        <f>Tabla1[[#This Row],[Valor total]]/'T.C.'!$B$2</f>
        <v>296.3014492753623</v>
      </c>
      <c r="T3484" t="s">
        <v>2</v>
      </c>
      <c r="U3484" t="s">
        <v>3</v>
      </c>
    </row>
    <row r="3485" spans="1:21" x14ac:dyDescent="0.25">
      <c r="A3485" t="s">
        <v>61</v>
      </c>
      <c r="B3485" t="str">
        <f>LEFT(Tabla1[[#This Row],[Organización compras]],2)</f>
        <v>CO</v>
      </c>
      <c r="C3485" t="s">
        <v>338</v>
      </c>
      <c r="D3485">
        <v>703</v>
      </c>
      <c r="E3485" t="str">
        <f>VLOOKUP(Tabla1[[#This Row],[Grupo de compras]],'Grupo compras'!$A$1:$B$115,2,FALSE)</f>
        <v>CO Ops Out/Strip</v>
      </c>
      <c r="F3485" t="s">
        <v>62</v>
      </c>
      <c r="H3485" t="s">
        <v>12070</v>
      </c>
      <c r="I3485" t="s">
        <v>88</v>
      </c>
      <c r="J3485" t="s">
        <v>12071</v>
      </c>
      <c r="K3485" t="s">
        <v>12072</v>
      </c>
      <c r="L3485" s="1">
        <v>46096</v>
      </c>
      <c r="M3485" t="s">
        <v>62</v>
      </c>
      <c r="N3485" t="s">
        <v>1</v>
      </c>
      <c r="O3485" t="s">
        <v>0</v>
      </c>
      <c r="P3485" t="s">
        <v>12062</v>
      </c>
      <c r="Q3485" t="s">
        <v>12063</v>
      </c>
      <c r="R3485" s="2">
        <v>1089000</v>
      </c>
      <c r="S3485" s="37">
        <f>Tabla1[[#This Row],[Valor total]]/'T.C.'!$B$5</f>
        <v>296.08482871125614</v>
      </c>
      <c r="T3485" t="s">
        <v>18</v>
      </c>
      <c r="U3485" t="s">
        <v>3</v>
      </c>
    </row>
    <row r="3486" spans="1:21" x14ac:dyDescent="0.25">
      <c r="A3486" t="s">
        <v>1325</v>
      </c>
      <c r="B3486" t="str">
        <f>LEFT(Tabla1[[#This Row],[Organización compras]],2)</f>
        <v>CL</v>
      </c>
      <c r="C3486" t="s">
        <v>339</v>
      </c>
      <c r="D3486">
        <v>602</v>
      </c>
      <c r="E3486" t="str">
        <f>VLOOKUP(Tabla1[[#This Row],[Grupo de compras]],'Grupo compras'!$A$1:$B$115,2,FALSE)</f>
        <v>CL Ops Mall</v>
      </c>
      <c r="F3486" t="s">
        <v>2942</v>
      </c>
      <c r="G3486" t="str">
        <f>LEFT(Tabla1[[#This Row],[Solicitud de pedido]],2)</f>
        <v>12</v>
      </c>
      <c r="H3486" t="s">
        <v>8951</v>
      </c>
      <c r="I3486" t="s">
        <v>88</v>
      </c>
      <c r="J3486" t="s">
        <v>8952</v>
      </c>
      <c r="K3486" t="s">
        <v>8953</v>
      </c>
      <c r="L3486" s="1">
        <v>46043</v>
      </c>
      <c r="M3486" t="s">
        <v>2942</v>
      </c>
      <c r="N3486" t="s">
        <v>1</v>
      </c>
      <c r="O3486" t="s">
        <v>0</v>
      </c>
      <c r="P3486" t="s">
        <v>8954</v>
      </c>
      <c r="Q3486" t="s">
        <v>8955</v>
      </c>
      <c r="R3486" s="2">
        <v>273972</v>
      </c>
      <c r="S3486" s="37">
        <f>Tabla1[[#This Row],[Valor total]]/'T.C.'!$B$3</f>
        <v>295.88845809078441</v>
      </c>
      <c r="T3486" t="s">
        <v>6</v>
      </c>
      <c r="U3486" t="s">
        <v>3</v>
      </c>
    </row>
    <row r="3487" spans="1:21" x14ac:dyDescent="0.25">
      <c r="A3487" t="s">
        <v>17</v>
      </c>
      <c r="B3487" t="str">
        <f>LEFT(Tabla1[[#This Row],[Organización compras]],2)</f>
        <v>CO</v>
      </c>
      <c r="C3487" t="s">
        <v>338</v>
      </c>
      <c r="D3487">
        <v>711</v>
      </c>
      <c r="E3487" t="str">
        <f>VLOOKUP(Tabla1[[#This Row],[Grupo de compras]],'Grupo compras'!$A$1:$B$115,2,FALSE)</f>
        <v>CO A.Finanzas</v>
      </c>
      <c r="F3487" t="s">
        <v>4709</v>
      </c>
      <c r="G3487" t="str">
        <f>LEFT(Tabla1[[#This Row],[Solicitud de pedido]],2)</f>
        <v>12</v>
      </c>
      <c r="H3487" t="s">
        <v>8956</v>
      </c>
      <c r="I3487" t="s">
        <v>88</v>
      </c>
      <c r="J3487" t="s">
        <v>8957</v>
      </c>
      <c r="K3487" t="s">
        <v>8958</v>
      </c>
      <c r="L3487" s="1">
        <v>46057</v>
      </c>
      <c r="M3487" t="s">
        <v>4713</v>
      </c>
      <c r="N3487" t="s">
        <v>1</v>
      </c>
      <c r="O3487" t="s">
        <v>0</v>
      </c>
      <c r="P3487" t="s">
        <v>5899</v>
      </c>
      <c r="Q3487" t="s">
        <v>5900</v>
      </c>
      <c r="R3487" s="2">
        <v>1085000</v>
      </c>
      <c r="S3487" s="37">
        <f>Tabla1[[#This Row],[Valor total]]/'T.C.'!$B$5</f>
        <v>294.99728113104948</v>
      </c>
      <c r="T3487" t="s">
        <v>18</v>
      </c>
      <c r="U3487" t="s">
        <v>3</v>
      </c>
    </row>
    <row r="3488" spans="1:21" x14ac:dyDescent="0.25">
      <c r="A3488" t="s">
        <v>373</v>
      </c>
      <c r="B3488" t="str">
        <f>LEFT(Tabla1[[#This Row],[Organización compras]],2)</f>
        <v>PE</v>
      </c>
      <c r="C3488" t="s">
        <v>340</v>
      </c>
      <c r="D3488">
        <v>813</v>
      </c>
      <c r="E3488" t="str">
        <f>VLOOKUP(Tabla1[[#This Row],[Grupo de compras]],'Grupo compras'!$A$1:$B$115,2,FALSE)</f>
        <v>PE Gcia Ops</v>
      </c>
      <c r="F3488" t="s">
        <v>12419</v>
      </c>
      <c r="H3488" t="s">
        <v>12420</v>
      </c>
      <c r="I3488" t="s">
        <v>88</v>
      </c>
      <c r="J3488" t="s">
        <v>12421</v>
      </c>
      <c r="K3488" t="s">
        <v>12422</v>
      </c>
      <c r="L3488" s="1">
        <v>46098</v>
      </c>
      <c r="M3488" t="s">
        <v>6434</v>
      </c>
      <c r="N3488" t="s">
        <v>1</v>
      </c>
      <c r="O3488" t="s">
        <v>0</v>
      </c>
      <c r="P3488" t="s">
        <v>8704</v>
      </c>
      <c r="Q3488" t="s">
        <v>8705</v>
      </c>
      <c r="R3488" s="2">
        <v>1017.5</v>
      </c>
      <c r="S3488" s="37">
        <f>Tabla1[[#This Row],[Valor total]]/'T.C.'!$B$2</f>
        <v>294.92753623188406</v>
      </c>
      <c r="T3488" t="s">
        <v>2</v>
      </c>
      <c r="U3488" t="s">
        <v>3</v>
      </c>
    </row>
    <row r="3489" spans="1:21" x14ac:dyDescent="0.25">
      <c r="A3489" t="s">
        <v>96</v>
      </c>
      <c r="B3489" t="str">
        <f>LEFT(Tabla1[[#This Row],[Organización compras]],2)</f>
        <v>CL</v>
      </c>
      <c r="C3489" t="s">
        <v>339</v>
      </c>
      <c r="D3489">
        <v>604</v>
      </c>
      <c r="E3489" t="str">
        <f>VLOOKUP(Tabla1[[#This Row],[Grupo de compras]],'Grupo compras'!$A$1:$B$115,2,FALSE)</f>
        <v>CL Marketing Mall</v>
      </c>
      <c r="F3489" t="s">
        <v>2690</v>
      </c>
      <c r="G3489" t="str">
        <f>LEFT(Tabla1[[#This Row],[Solicitud de pedido]],2)</f>
        <v>12</v>
      </c>
      <c r="H3489" t="s">
        <v>8959</v>
      </c>
      <c r="I3489" t="s">
        <v>88</v>
      </c>
      <c r="J3489" t="s">
        <v>8960</v>
      </c>
      <c r="K3489" t="s">
        <v>8961</v>
      </c>
      <c r="L3489" s="1">
        <v>46031</v>
      </c>
      <c r="M3489" t="s">
        <v>1054</v>
      </c>
      <c r="N3489" t="s">
        <v>1</v>
      </c>
      <c r="O3489" t="s">
        <v>0</v>
      </c>
      <c r="P3489" t="s">
        <v>7595</v>
      </c>
      <c r="Q3489" t="s">
        <v>7596</v>
      </c>
      <c r="R3489" s="2">
        <v>272712</v>
      </c>
      <c r="S3489" s="37">
        <f>Tabla1[[#This Row],[Valor total]]/'T.C.'!$B$3</f>
        <v>294.52766407827806</v>
      </c>
      <c r="T3489" t="s">
        <v>6</v>
      </c>
      <c r="U3489" t="s">
        <v>3</v>
      </c>
    </row>
    <row r="3490" spans="1:21" x14ac:dyDescent="0.25">
      <c r="A3490" t="s">
        <v>96</v>
      </c>
      <c r="B3490" t="str">
        <f>LEFT(Tabla1[[#This Row],[Organización compras]],2)</f>
        <v>CL</v>
      </c>
      <c r="C3490" t="s">
        <v>339</v>
      </c>
      <c r="D3490">
        <v>604</v>
      </c>
      <c r="E3490" t="str">
        <f>VLOOKUP(Tabla1[[#This Row],[Grupo de compras]],'Grupo compras'!$A$1:$B$115,2,FALSE)</f>
        <v>CL Marketing Mall</v>
      </c>
      <c r="F3490" t="s">
        <v>2690</v>
      </c>
      <c r="G3490" t="str">
        <f>LEFT(Tabla1[[#This Row],[Solicitud de pedido]],2)</f>
        <v>12</v>
      </c>
      <c r="H3490" t="s">
        <v>8962</v>
      </c>
      <c r="I3490" t="s">
        <v>88</v>
      </c>
      <c r="J3490" t="s">
        <v>8963</v>
      </c>
      <c r="K3490" t="s">
        <v>8964</v>
      </c>
      <c r="L3490" s="1">
        <v>46070</v>
      </c>
      <c r="M3490" t="s">
        <v>1054</v>
      </c>
      <c r="N3490" t="s">
        <v>1</v>
      </c>
      <c r="O3490" t="s">
        <v>0</v>
      </c>
      <c r="P3490" t="s">
        <v>7595</v>
      </c>
      <c r="Q3490" t="s">
        <v>7596</v>
      </c>
      <c r="R3490" s="2">
        <v>272712</v>
      </c>
      <c r="S3490" s="37">
        <f>Tabla1[[#This Row],[Valor total]]/'T.C.'!$B$3</f>
        <v>294.52766407827806</v>
      </c>
      <c r="T3490" t="s">
        <v>6</v>
      </c>
      <c r="U3490" t="s">
        <v>3</v>
      </c>
    </row>
    <row r="3491" spans="1:21" x14ac:dyDescent="0.25">
      <c r="A3491" t="s">
        <v>856</v>
      </c>
      <c r="B3491" t="str">
        <f>LEFT(Tabla1[[#This Row],[Organización compras]],2)</f>
        <v>CL</v>
      </c>
      <c r="C3491" t="s">
        <v>339</v>
      </c>
      <c r="D3491">
        <v>602</v>
      </c>
      <c r="E3491" t="str">
        <f>VLOOKUP(Tabla1[[#This Row],[Grupo de compras]],'Grupo compras'!$A$1:$B$115,2,FALSE)</f>
        <v>CL Ops Mall</v>
      </c>
      <c r="F3491" t="s">
        <v>857</v>
      </c>
      <c r="G3491" t="str">
        <f>LEFT(Tabla1[[#This Row],[Solicitud de pedido]],2)</f>
        <v>12</v>
      </c>
      <c r="H3491" t="s">
        <v>8965</v>
      </c>
      <c r="I3491" t="s">
        <v>88</v>
      </c>
      <c r="J3491" t="s">
        <v>8966</v>
      </c>
      <c r="K3491" t="s">
        <v>8967</v>
      </c>
      <c r="L3491" s="1">
        <v>46051</v>
      </c>
      <c r="M3491" t="s">
        <v>857</v>
      </c>
      <c r="N3491" t="s">
        <v>1</v>
      </c>
      <c r="O3491" t="s">
        <v>0</v>
      </c>
      <c r="P3491" t="s">
        <v>3063</v>
      </c>
      <c r="Q3491" t="s">
        <v>3064</v>
      </c>
      <c r="R3491" s="2">
        <v>272100</v>
      </c>
      <c r="S3491" s="37">
        <f>Tabla1[[#This Row],[Valor total]]/'T.C.'!$B$3</f>
        <v>293.86670698648925</v>
      </c>
      <c r="T3491" t="s">
        <v>6</v>
      </c>
      <c r="U3491" t="s">
        <v>3</v>
      </c>
    </row>
    <row r="3492" spans="1:21" x14ac:dyDescent="0.25">
      <c r="A3492" t="s">
        <v>17</v>
      </c>
      <c r="B3492" t="str">
        <f>LEFT(Tabla1[[#This Row],[Organización compras]],2)</f>
        <v>CO</v>
      </c>
      <c r="C3492" t="s">
        <v>338</v>
      </c>
      <c r="D3492">
        <v>710</v>
      </c>
      <c r="E3492" t="str">
        <f>VLOOKUP(Tabla1[[#This Row],[Grupo de compras]],'Grupo compras'!$A$1:$B$115,2,FALSE)</f>
        <v>CO Sgcia Personas</v>
      </c>
      <c r="F3492" t="s">
        <v>8968</v>
      </c>
      <c r="G3492" t="str">
        <f>LEFT(Tabla1[[#This Row],[Solicitud de pedido]],2)</f>
        <v>12</v>
      </c>
      <c r="H3492" t="s">
        <v>8969</v>
      </c>
      <c r="I3492" t="s">
        <v>88</v>
      </c>
      <c r="J3492" t="s">
        <v>8970</v>
      </c>
      <c r="K3492" t="s">
        <v>8971</v>
      </c>
      <c r="L3492" s="1">
        <v>46044</v>
      </c>
      <c r="M3492" t="s">
        <v>3458</v>
      </c>
      <c r="N3492" t="s">
        <v>1</v>
      </c>
      <c r="O3492" t="s">
        <v>0</v>
      </c>
      <c r="P3492" t="s">
        <v>8972</v>
      </c>
      <c r="Q3492" t="s">
        <v>8973</v>
      </c>
      <c r="R3492" s="2">
        <v>1080400</v>
      </c>
      <c r="S3492" s="37">
        <f>Tabla1[[#This Row],[Valor total]]/'T.C.'!$B$5</f>
        <v>293.74660141381185</v>
      </c>
      <c r="T3492" t="s">
        <v>18</v>
      </c>
      <c r="U3492" t="s">
        <v>3</v>
      </c>
    </row>
    <row r="3493" spans="1:21" x14ac:dyDescent="0.25">
      <c r="A3493" t="s">
        <v>7</v>
      </c>
      <c r="B3493" t="str">
        <f>LEFT(Tabla1[[#This Row],[Organización compras]],2)</f>
        <v>CL</v>
      </c>
      <c r="C3493" t="s">
        <v>339</v>
      </c>
      <c r="D3493">
        <v>602</v>
      </c>
      <c r="E3493" t="str">
        <f>VLOOKUP(Tabla1[[#This Row],[Grupo de compras]],'Grupo compras'!$A$1:$B$115,2,FALSE)</f>
        <v>CL Ops Mall</v>
      </c>
      <c r="F3493" t="s">
        <v>78</v>
      </c>
      <c r="G3493" t="str">
        <f>LEFT(Tabla1[[#This Row],[Solicitud de pedido]],2)</f>
        <v>12</v>
      </c>
      <c r="H3493" t="s">
        <v>8974</v>
      </c>
      <c r="I3493" t="s">
        <v>88</v>
      </c>
      <c r="J3493" t="s">
        <v>8975</v>
      </c>
      <c r="K3493" t="s">
        <v>8976</v>
      </c>
      <c r="L3493" s="1">
        <v>46029</v>
      </c>
      <c r="M3493" t="s">
        <v>79</v>
      </c>
      <c r="N3493" t="s">
        <v>1</v>
      </c>
      <c r="O3493" t="s">
        <v>0</v>
      </c>
      <c r="P3493" t="s">
        <v>5787</v>
      </c>
      <c r="Q3493" t="s">
        <v>5788</v>
      </c>
      <c r="R3493" s="2">
        <v>271770</v>
      </c>
      <c r="S3493" s="37">
        <f>Tabla1[[#This Row],[Valor total]]/'T.C.'!$B$3</f>
        <v>293.51030855464239</v>
      </c>
      <c r="T3493" t="s">
        <v>6</v>
      </c>
      <c r="U3493" t="s">
        <v>3</v>
      </c>
    </row>
    <row r="3494" spans="1:21" x14ac:dyDescent="0.25">
      <c r="A3494" t="s">
        <v>17</v>
      </c>
      <c r="B3494" t="str">
        <f>LEFT(Tabla1[[#This Row],[Organización compras]],2)</f>
        <v>CO</v>
      </c>
      <c r="C3494" t="s">
        <v>338</v>
      </c>
      <c r="D3494">
        <v>711</v>
      </c>
      <c r="E3494" t="str">
        <f>VLOOKUP(Tabla1[[#This Row],[Grupo de compras]],'Grupo compras'!$A$1:$B$115,2,FALSE)</f>
        <v>CO A.Finanzas</v>
      </c>
      <c r="F3494" t="s">
        <v>4709</v>
      </c>
      <c r="H3494" t="s">
        <v>12440</v>
      </c>
      <c r="I3494" t="s">
        <v>88</v>
      </c>
      <c r="J3494" t="s">
        <v>12441</v>
      </c>
      <c r="K3494" t="s">
        <v>12442</v>
      </c>
      <c r="L3494" s="1">
        <v>46097</v>
      </c>
      <c r="M3494" t="s">
        <v>4713</v>
      </c>
      <c r="N3494" t="s">
        <v>1</v>
      </c>
      <c r="O3494" t="s">
        <v>0</v>
      </c>
      <c r="P3494" t="s">
        <v>9191</v>
      </c>
      <c r="Q3494" t="s">
        <v>9192</v>
      </c>
      <c r="R3494" s="2">
        <v>1074150</v>
      </c>
      <c r="S3494" s="37">
        <f>Tabla1[[#This Row],[Valor total]]/'T.C.'!$B$5</f>
        <v>292.04730831973899</v>
      </c>
      <c r="T3494" t="s">
        <v>18</v>
      </c>
      <c r="U3494" t="s">
        <v>3</v>
      </c>
    </row>
    <row r="3495" spans="1:21" x14ac:dyDescent="0.25">
      <c r="A3495" t="s">
        <v>1498</v>
      </c>
      <c r="B3495" t="str">
        <f>LEFT(Tabla1[[#This Row],[Organización compras]],2)</f>
        <v>PE</v>
      </c>
      <c r="C3495" t="s">
        <v>340</v>
      </c>
      <c r="D3495">
        <v>803</v>
      </c>
      <c r="E3495" t="str">
        <f>VLOOKUP(Tabla1[[#This Row],[Grupo de compras]],'Grupo compras'!$A$1:$B$115,2,FALSE)</f>
        <v>PE Ops Out/Strips</v>
      </c>
      <c r="F3495" t="s">
        <v>926</v>
      </c>
      <c r="G3495" t="str">
        <f>LEFT(Tabla1[[#This Row],[Solicitud de pedido]],2)</f>
        <v>12</v>
      </c>
      <c r="H3495" t="s">
        <v>8977</v>
      </c>
      <c r="I3495" t="s">
        <v>88</v>
      </c>
      <c r="J3495" t="s">
        <v>8978</v>
      </c>
      <c r="K3495" t="s">
        <v>8979</v>
      </c>
      <c r="L3495" s="1">
        <v>46077</v>
      </c>
      <c r="M3495" t="s">
        <v>930</v>
      </c>
      <c r="N3495" t="s">
        <v>1</v>
      </c>
      <c r="O3495" t="s">
        <v>0</v>
      </c>
      <c r="P3495" t="s">
        <v>119</v>
      </c>
      <c r="Q3495" t="s">
        <v>120</v>
      </c>
      <c r="R3495" s="2">
        <v>1007.5</v>
      </c>
      <c r="S3495" s="37">
        <f>Tabla1[[#This Row],[Valor total]]/'T.C.'!$B$2</f>
        <v>292.02898550724638</v>
      </c>
      <c r="T3495" t="s">
        <v>2</v>
      </c>
      <c r="U3495" t="s">
        <v>3</v>
      </c>
    </row>
    <row r="3496" spans="1:21" x14ac:dyDescent="0.25">
      <c r="A3496" t="s">
        <v>4</v>
      </c>
      <c r="B3496" t="str">
        <f>LEFT(Tabla1[[#This Row],[Organización compras]],2)</f>
        <v>CL</v>
      </c>
      <c r="C3496" t="s">
        <v>339</v>
      </c>
      <c r="D3496">
        <v>602</v>
      </c>
      <c r="E3496" t="str">
        <f>VLOOKUP(Tabla1[[#This Row],[Grupo de compras]],'Grupo compras'!$A$1:$B$115,2,FALSE)</f>
        <v>CL Ops Mall</v>
      </c>
      <c r="F3496" t="s">
        <v>1068</v>
      </c>
      <c r="G3496" t="str">
        <f>LEFT(Tabla1[[#This Row],[Solicitud de pedido]],2)</f>
        <v>12</v>
      </c>
      <c r="H3496" t="s">
        <v>8980</v>
      </c>
      <c r="I3496" t="s">
        <v>88</v>
      </c>
      <c r="J3496" t="s">
        <v>8981</v>
      </c>
      <c r="K3496" t="s">
        <v>8982</v>
      </c>
      <c r="L3496" s="1">
        <v>46056</v>
      </c>
      <c r="M3496" t="s">
        <v>794</v>
      </c>
      <c r="N3496" t="s">
        <v>1</v>
      </c>
      <c r="O3496" t="s">
        <v>0</v>
      </c>
      <c r="P3496" t="s">
        <v>633</v>
      </c>
      <c r="Q3496" t="s">
        <v>634</v>
      </c>
      <c r="R3496" s="2">
        <v>7</v>
      </c>
      <c r="S3496" s="37">
        <f>Tabla1[[#This Row],[Valor total]]/'T.C.'!$B$4</f>
        <v>291.66666666666669</v>
      </c>
      <c r="T3496" t="s">
        <v>11</v>
      </c>
      <c r="U3496" t="s">
        <v>3</v>
      </c>
    </row>
    <row r="3497" spans="1:21" x14ac:dyDescent="0.25">
      <c r="A3497" t="s">
        <v>24</v>
      </c>
      <c r="B3497" t="str">
        <f>LEFT(Tabla1[[#This Row],[Organización compras]],2)</f>
        <v>CL</v>
      </c>
      <c r="C3497" t="s">
        <v>339</v>
      </c>
      <c r="D3497">
        <v>602</v>
      </c>
      <c r="E3497" t="str">
        <f>VLOOKUP(Tabla1[[#This Row],[Grupo de compras]],'Grupo compras'!$A$1:$B$115,2,FALSE)</f>
        <v>CL Ops Mall</v>
      </c>
      <c r="F3497" t="s">
        <v>724</v>
      </c>
      <c r="G3497" t="str">
        <f>LEFT(Tabla1[[#This Row],[Solicitud de pedido]],2)</f>
        <v>12</v>
      </c>
      <c r="H3497" t="s">
        <v>8983</v>
      </c>
      <c r="I3497" t="s">
        <v>88</v>
      </c>
      <c r="J3497" t="s">
        <v>8984</v>
      </c>
      <c r="K3497" t="s">
        <v>8985</v>
      </c>
      <c r="L3497" s="1">
        <v>46077</v>
      </c>
      <c r="M3497" t="s">
        <v>728</v>
      </c>
      <c r="N3497" t="s">
        <v>1</v>
      </c>
      <c r="O3497" t="s">
        <v>0</v>
      </c>
      <c r="P3497" t="s">
        <v>8986</v>
      </c>
      <c r="Q3497" t="s">
        <v>8987</v>
      </c>
      <c r="R3497" s="2">
        <v>7</v>
      </c>
      <c r="S3497" s="37">
        <f>Tabla1[[#This Row],[Valor total]]/'T.C.'!$B$4</f>
        <v>291.66666666666669</v>
      </c>
      <c r="T3497" t="s">
        <v>11</v>
      </c>
      <c r="U3497" t="s">
        <v>3</v>
      </c>
    </row>
    <row r="3498" spans="1:21" x14ac:dyDescent="0.25">
      <c r="A3498" t="s">
        <v>7</v>
      </c>
      <c r="B3498" t="str">
        <f>LEFT(Tabla1[[#This Row],[Organización compras]],2)</f>
        <v>CL</v>
      </c>
      <c r="C3498" t="s">
        <v>339</v>
      </c>
      <c r="D3498">
        <v>614</v>
      </c>
      <c r="E3498" t="str">
        <f>VLOOKUP(Tabla1[[#This Row],[Grupo de compras]],'Grupo compras'!$A$1:$B$115,2,FALSE)</f>
        <v>CL Explotación TI</v>
      </c>
      <c r="F3498" t="s">
        <v>7321</v>
      </c>
      <c r="H3498" t="s">
        <v>11657</v>
      </c>
      <c r="I3498" t="s">
        <v>88</v>
      </c>
      <c r="J3498" t="s">
        <v>11658</v>
      </c>
      <c r="K3498" t="s">
        <v>11659</v>
      </c>
      <c r="L3498" s="1">
        <v>46094</v>
      </c>
      <c r="M3498" t="s">
        <v>7321</v>
      </c>
      <c r="N3498" t="s">
        <v>1</v>
      </c>
      <c r="O3498" t="s">
        <v>5</v>
      </c>
      <c r="P3498" t="s">
        <v>3471</v>
      </c>
      <c r="Q3498" t="s">
        <v>3472</v>
      </c>
      <c r="R3498" s="2">
        <v>7</v>
      </c>
      <c r="S3498" s="37">
        <f>Tabla1[[#This Row],[Valor total]]/'T.C.'!$B$4</f>
        <v>291.66666666666669</v>
      </c>
      <c r="T3498" t="s">
        <v>11</v>
      </c>
      <c r="U3498" t="s">
        <v>3</v>
      </c>
    </row>
    <row r="3499" spans="1:21" x14ac:dyDescent="0.25">
      <c r="A3499" t="s">
        <v>38</v>
      </c>
      <c r="B3499" t="str">
        <f>LEFT(Tabla1[[#This Row],[Organización compras]],2)</f>
        <v>CL</v>
      </c>
      <c r="C3499" t="s">
        <v>339</v>
      </c>
      <c r="D3499">
        <v>612</v>
      </c>
      <c r="E3499" t="str">
        <f>VLOOKUP(Tabla1[[#This Row],[Grupo de compras]],'Grupo compras'!$A$1:$B$115,2,FALSE)</f>
        <v>CL Serv al Cliente</v>
      </c>
      <c r="F3499" t="s">
        <v>1513</v>
      </c>
      <c r="H3499" t="s">
        <v>8988</v>
      </c>
      <c r="I3499" t="s">
        <v>88</v>
      </c>
      <c r="J3499" t="s">
        <v>8989</v>
      </c>
      <c r="K3499" t="s">
        <v>8990</v>
      </c>
      <c r="L3499" s="1">
        <v>46092</v>
      </c>
      <c r="M3499" t="s">
        <v>4310</v>
      </c>
      <c r="N3499" t="s">
        <v>1</v>
      </c>
      <c r="O3499" t="s">
        <v>0</v>
      </c>
      <c r="P3499" t="s">
        <v>1733</v>
      </c>
      <c r="Q3499" t="s">
        <v>1734</v>
      </c>
      <c r="R3499" s="2">
        <v>7</v>
      </c>
      <c r="S3499" s="37">
        <f>Tabla1[[#This Row],[Valor total]]/'T.C.'!$B$4</f>
        <v>291.66666666666669</v>
      </c>
      <c r="T3499" t="s">
        <v>11</v>
      </c>
      <c r="U3499" t="s">
        <v>3</v>
      </c>
    </row>
    <row r="3500" spans="1:21" x14ac:dyDescent="0.25">
      <c r="A3500" t="s">
        <v>83</v>
      </c>
      <c r="B3500" t="str">
        <f>LEFT(Tabla1[[#This Row],[Organización compras]],2)</f>
        <v>CL</v>
      </c>
      <c r="C3500" t="s">
        <v>339</v>
      </c>
      <c r="D3500">
        <v>612</v>
      </c>
      <c r="E3500" t="str">
        <f>VLOOKUP(Tabla1[[#This Row],[Grupo de compras]],'Grupo compras'!$A$1:$B$115,2,FALSE)</f>
        <v>CL Serv al Cliente</v>
      </c>
      <c r="F3500" t="s">
        <v>1513</v>
      </c>
      <c r="H3500" t="s">
        <v>8991</v>
      </c>
      <c r="I3500" t="s">
        <v>88</v>
      </c>
      <c r="J3500" t="s">
        <v>8992</v>
      </c>
      <c r="K3500" t="s">
        <v>8993</v>
      </c>
      <c r="L3500" s="1">
        <v>46092</v>
      </c>
      <c r="M3500" t="s">
        <v>4310</v>
      </c>
      <c r="N3500" t="s">
        <v>1</v>
      </c>
      <c r="O3500" t="s">
        <v>0</v>
      </c>
      <c r="P3500" t="s">
        <v>1733</v>
      </c>
      <c r="Q3500" t="s">
        <v>1734</v>
      </c>
      <c r="R3500" s="2">
        <v>7</v>
      </c>
      <c r="S3500" s="37">
        <f>Tabla1[[#This Row],[Valor total]]/'T.C.'!$B$4</f>
        <v>291.66666666666669</v>
      </c>
      <c r="T3500" t="s">
        <v>11</v>
      </c>
      <c r="U3500" t="s">
        <v>3</v>
      </c>
    </row>
    <row r="3501" spans="1:21" x14ac:dyDescent="0.25">
      <c r="A3501" t="s">
        <v>19</v>
      </c>
      <c r="B3501" t="str">
        <f>LEFT(Tabla1[[#This Row],[Organización compras]],2)</f>
        <v>CL</v>
      </c>
      <c r="C3501" t="s">
        <v>339</v>
      </c>
      <c r="D3501">
        <v>602</v>
      </c>
      <c r="E3501" t="str">
        <f>VLOOKUP(Tabla1[[#This Row],[Grupo de compras]],'Grupo compras'!$A$1:$B$115,2,FALSE)</f>
        <v>CL Ops Mall</v>
      </c>
      <c r="F3501" t="s">
        <v>1847</v>
      </c>
      <c r="G3501" t="str">
        <f>LEFT(Tabla1[[#This Row],[Solicitud de pedido]],2)</f>
        <v>12</v>
      </c>
      <c r="H3501" t="s">
        <v>8994</v>
      </c>
      <c r="I3501" t="s">
        <v>88</v>
      </c>
      <c r="J3501" t="s">
        <v>8995</v>
      </c>
      <c r="K3501" t="s">
        <v>8996</v>
      </c>
      <c r="L3501" s="1">
        <v>46087</v>
      </c>
      <c r="M3501" t="s">
        <v>1851</v>
      </c>
      <c r="N3501" t="s">
        <v>1</v>
      </c>
      <c r="O3501" t="s">
        <v>0</v>
      </c>
      <c r="P3501" t="s">
        <v>8997</v>
      </c>
      <c r="Q3501" t="s">
        <v>8998</v>
      </c>
      <c r="R3501" s="2">
        <v>270000</v>
      </c>
      <c r="S3501" s="37">
        <f>Tabla1[[#This Row],[Valor total]]/'T.C.'!$B$3</f>
        <v>291.59871696564539</v>
      </c>
      <c r="T3501" t="s">
        <v>6</v>
      </c>
      <c r="U3501" t="s">
        <v>3</v>
      </c>
    </row>
    <row r="3502" spans="1:21" x14ac:dyDescent="0.25">
      <c r="A3502" t="s">
        <v>1498</v>
      </c>
      <c r="B3502" t="str">
        <f>LEFT(Tabla1[[#This Row],[Organización compras]],2)</f>
        <v>PE</v>
      </c>
      <c r="C3502" t="s">
        <v>340</v>
      </c>
      <c r="D3502">
        <v>804</v>
      </c>
      <c r="E3502" t="str">
        <f>VLOOKUP(Tabla1[[#This Row],[Grupo de compras]],'Grupo compras'!$A$1:$B$115,2,FALSE)</f>
        <v>PE Marketing Mall</v>
      </c>
      <c r="F3502" t="s">
        <v>4579</v>
      </c>
      <c r="G3502" t="str">
        <f>LEFT(Tabla1[[#This Row],[Solicitud de pedido]],2)</f>
        <v>12</v>
      </c>
      <c r="H3502" t="s">
        <v>8999</v>
      </c>
      <c r="I3502" t="s">
        <v>88</v>
      </c>
      <c r="J3502" t="s">
        <v>9000</v>
      </c>
      <c r="K3502" t="s">
        <v>9001</v>
      </c>
      <c r="L3502" s="1">
        <v>46034</v>
      </c>
      <c r="M3502" t="s">
        <v>400</v>
      </c>
      <c r="N3502" t="s">
        <v>1</v>
      </c>
      <c r="O3502" t="s">
        <v>67</v>
      </c>
      <c r="P3502" t="s">
        <v>8828</v>
      </c>
      <c r="Q3502" t="s">
        <v>8829</v>
      </c>
      <c r="R3502" s="2">
        <v>1005</v>
      </c>
      <c r="S3502" s="37">
        <f>Tabla1[[#This Row],[Valor total]]/'T.C.'!$B$2</f>
        <v>291.30434782608694</v>
      </c>
      <c r="T3502" t="s">
        <v>2</v>
      </c>
      <c r="U3502" t="s">
        <v>3</v>
      </c>
    </row>
    <row r="3503" spans="1:21" x14ac:dyDescent="0.25">
      <c r="A3503" t="s">
        <v>1498</v>
      </c>
      <c r="B3503" t="str">
        <f>LEFT(Tabla1[[#This Row],[Organización compras]],2)</f>
        <v>PE</v>
      </c>
      <c r="C3503" t="s">
        <v>340</v>
      </c>
      <c r="D3503">
        <v>804</v>
      </c>
      <c r="E3503" t="str">
        <f>VLOOKUP(Tabla1[[#This Row],[Grupo de compras]],'Grupo compras'!$A$1:$B$115,2,FALSE)</f>
        <v>PE Marketing Mall</v>
      </c>
      <c r="F3503" t="s">
        <v>5225</v>
      </c>
      <c r="G3503" t="str">
        <f>LEFT(Tabla1[[#This Row],[Solicitud de pedido]],2)</f>
        <v>12</v>
      </c>
      <c r="H3503" t="s">
        <v>9002</v>
      </c>
      <c r="I3503" t="s">
        <v>88</v>
      </c>
      <c r="J3503" t="s">
        <v>9003</v>
      </c>
      <c r="K3503" t="s">
        <v>9004</v>
      </c>
      <c r="L3503" s="1">
        <v>46076</v>
      </c>
      <c r="M3503" t="s">
        <v>400</v>
      </c>
      <c r="N3503" t="s">
        <v>1</v>
      </c>
      <c r="O3503" t="s">
        <v>67</v>
      </c>
      <c r="P3503" t="s">
        <v>8828</v>
      </c>
      <c r="Q3503" t="s">
        <v>8829</v>
      </c>
      <c r="R3503" s="2">
        <v>1005</v>
      </c>
      <c r="S3503" s="37">
        <f>Tabla1[[#This Row],[Valor total]]/'T.C.'!$B$2</f>
        <v>291.30434782608694</v>
      </c>
      <c r="T3503" t="s">
        <v>2</v>
      </c>
      <c r="U3503" t="s">
        <v>3</v>
      </c>
    </row>
    <row r="3504" spans="1:21" x14ac:dyDescent="0.25">
      <c r="A3504" t="s">
        <v>38</v>
      </c>
      <c r="B3504" t="str">
        <f>LEFT(Tabla1[[#This Row],[Organización compras]],2)</f>
        <v>CL</v>
      </c>
      <c r="C3504" t="s">
        <v>339</v>
      </c>
      <c r="D3504">
        <v>603</v>
      </c>
      <c r="E3504" t="str">
        <f>VLOOKUP(Tabla1[[#This Row],[Grupo de compras]],'Grupo compras'!$A$1:$B$115,2,FALSE)</f>
        <v>CL Ops Out/Strip</v>
      </c>
      <c r="F3504" t="s">
        <v>39</v>
      </c>
      <c r="H3504" t="s">
        <v>12966</v>
      </c>
      <c r="I3504" t="s">
        <v>88</v>
      </c>
      <c r="J3504" t="s">
        <v>12967</v>
      </c>
      <c r="K3504" t="s">
        <v>12968</v>
      </c>
      <c r="L3504" s="1">
        <v>46100</v>
      </c>
      <c r="M3504" t="s">
        <v>40</v>
      </c>
      <c r="N3504" t="s">
        <v>1</v>
      </c>
      <c r="O3504" t="s">
        <v>0</v>
      </c>
      <c r="P3504" t="s">
        <v>807</v>
      </c>
      <c r="Q3504" t="s">
        <v>808</v>
      </c>
      <c r="R3504" s="2">
        <v>268750</v>
      </c>
      <c r="S3504" s="37">
        <f>Tabla1[[#This Row],[Valor total]]/'T.C.'!$B$3</f>
        <v>290.24872290561922</v>
      </c>
      <c r="T3504" t="s">
        <v>6</v>
      </c>
      <c r="U3504" t="s">
        <v>3</v>
      </c>
    </row>
    <row r="3505" spans="1:21" x14ac:dyDescent="0.25">
      <c r="A3505" t="s">
        <v>696</v>
      </c>
      <c r="B3505" t="str">
        <f>LEFT(Tabla1[[#This Row],[Organización compras]],2)</f>
        <v>PE</v>
      </c>
      <c r="C3505" t="s">
        <v>681</v>
      </c>
      <c r="D3505">
        <v>803</v>
      </c>
      <c r="E3505" t="str">
        <f>VLOOKUP(Tabla1[[#This Row],[Grupo de compras]],'Grupo compras'!$A$1:$B$115,2,FALSE)</f>
        <v>PE Ops Out/Strips</v>
      </c>
      <c r="F3505" t="s">
        <v>2857</v>
      </c>
      <c r="G3505" t="str">
        <f>LEFT(Tabla1[[#This Row],[Solicitud de pedido]],2)</f>
        <v>12</v>
      </c>
      <c r="H3505" t="s">
        <v>9005</v>
      </c>
      <c r="I3505" t="s">
        <v>88</v>
      </c>
      <c r="J3505" t="s">
        <v>9006</v>
      </c>
      <c r="K3505" t="s">
        <v>9007</v>
      </c>
      <c r="L3505" s="1">
        <v>46048</v>
      </c>
      <c r="M3505" t="s">
        <v>2857</v>
      </c>
      <c r="N3505" t="s">
        <v>1</v>
      </c>
      <c r="O3505" t="s">
        <v>0</v>
      </c>
      <c r="P3505" t="s">
        <v>1898</v>
      </c>
      <c r="Q3505" t="s">
        <v>1899</v>
      </c>
      <c r="R3505" s="2">
        <v>1000</v>
      </c>
      <c r="S3505" s="37">
        <f>Tabla1[[#This Row],[Valor total]]/'T.C.'!$B$2</f>
        <v>289.85507246376812</v>
      </c>
      <c r="T3505" t="s">
        <v>2</v>
      </c>
      <c r="U3505" t="s">
        <v>3</v>
      </c>
    </row>
    <row r="3506" spans="1:21" x14ac:dyDescent="0.25">
      <c r="A3506" t="s">
        <v>2091</v>
      </c>
      <c r="B3506" t="str">
        <f>LEFT(Tabla1[[#This Row],[Organización compras]],2)</f>
        <v>PE</v>
      </c>
      <c r="C3506" t="s">
        <v>681</v>
      </c>
      <c r="D3506">
        <v>803</v>
      </c>
      <c r="E3506" t="str">
        <f>VLOOKUP(Tabla1[[#This Row],[Grupo de compras]],'Grupo compras'!$A$1:$B$115,2,FALSE)</f>
        <v>PE Ops Out/Strips</v>
      </c>
      <c r="F3506" t="s">
        <v>2857</v>
      </c>
      <c r="G3506" t="str">
        <f>LEFT(Tabla1[[#This Row],[Solicitud de pedido]],2)</f>
        <v>12</v>
      </c>
      <c r="H3506" t="s">
        <v>9008</v>
      </c>
      <c r="I3506" t="s">
        <v>88</v>
      </c>
      <c r="J3506" t="s">
        <v>9009</v>
      </c>
      <c r="K3506" t="s">
        <v>9010</v>
      </c>
      <c r="L3506" s="1">
        <v>46071</v>
      </c>
      <c r="M3506" t="s">
        <v>2857</v>
      </c>
      <c r="N3506" t="s">
        <v>1</v>
      </c>
      <c r="O3506" t="s">
        <v>0</v>
      </c>
      <c r="P3506" t="s">
        <v>4043</v>
      </c>
      <c r="Q3506" t="s">
        <v>4044</v>
      </c>
      <c r="R3506" s="2">
        <v>1000</v>
      </c>
      <c r="S3506" s="37">
        <f>Tabla1[[#This Row],[Valor total]]/'T.C.'!$B$2</f>
        <v>289.85507246376812</v>
      </c>
      <c r="T3506" t="s">
        <v>2</v>
      </c>
      <c r="U3506" t="s">
        <v>3</v>
      </c>
    </row>
    <row r="3507" spans="1:21" x14ac:dyDescent="0.25">
      <c r="A3507" t="s">
        <v>373</v>
      </c>
      <c r="B3507" t="str">
        <f>LEFT(Tabla1[[#This Row],[Organización compras]],2)</f>
        <v>PE</v>
      </c>
      <c r="C3507" t="s">
        <v>340</v>
      </c>
      <c r="D3507">
        <v>810</v>
      </c>
      <c r="E3507" t="str">
        <f>VLOOKUP(Tabla1[[#This Row],[Grupo de compras]],'Grupo compras'!$A$1:$B$115,2,FALSE)</f>
        <v>PE Área Personas</v>
      </c>
      <c r="F3507" t="s">
        <v>3987</v>
      </c>
      <c r="G3507" t="str">
        <f>LEFT(Tabla1[[#This Row],[Solicitud de pedido]],2)</f>
        <v>12</v>
      </c>
      <c r="H3507" t="s">
        <v>9011</v>
      </c>
      <c r="I3507" t="s">
        <v>88</v>
      </c>
      <c r="J3507" t="s">
        <v>9012</v>
      </c>
      <c r="K3507" t="s">
        <v>9013</v>
      </c>
      <c r="L3507" s="1">
        <v>46070</v>
      </c>
      <c r="M3507" t="s">
        <v>3987</v>
      </c>
      <c r="N3507" t="s">
        <v>1</v>
      </c>
      <c r="O3507" t="s">
        <v>3991</v>
      </c>
      <c r="P3507" t="s">
        <v>9014</v>
      </c>
      <c r="Q3507" t="s">
        <v>9015</v>
      </c>
      <c r="R3507" s="2">
        <v>1000</v>
      </c>
      <c r="S3507" s="37">
        <f>Tabla1[[#This Row],[Valor total]]/'T.C.'!$B$2</f>
        <v>289.85507246376812</v>
      </c>
      <c r="T3507" t="s">
        <v>2</v>
      </c>
      <c r="U3507" t="s">
        <v>3</v>
      </c>
    </row>
    <row r="3508" spans="1:21" x14ac:dyDescent="0.25">
      <c r="A3508" t="s">
        <v>377</v>
      </c>
      <c r="B3508" t="str">
        <f>LEFT(Tabla1[[#This Row],[Organización compras]],2)</f>
        <v>PE</v>
      </c>
      <c r="C3508" t="s">
        <v>340</v>
      </c>
      <c r="D3508">
        <v>816</v>
      </c>
      <c r="E3508" t="str">
        <f>VLOOKUP(Tabla1[[#This Row],[Grupo de compras]],'Grupo compras'!$A$1:$B$115,2,FALSE)</f>
        <v>PE Sgcia Infra</v>
      </c>
      <c r="F3508" t="s">
        <v>2330</v>
      </c>
      <c r="G3508" t="str">
        <f>LEFT(Tabla1[[#This Row],[Solicitud de pedido]],2)</f>
        <v>12</v>
      </c>
      <c r="H3508" t="s">
        <v>9016</v>
      </c>
      <c r="I3508" t="s">
        <v>88</v>
      </c>
      <c r="J3508" t="s">
        <v>9017</v>
      </c>
      <c r="K3508" t="s">
        <v>9018</v>
      </c>
      <c r="L3508" s="1">
        <v>46083</v>
      </c>
      <c r="M3508" t="s">
        <v>400</v>
      </c>
      <c r="N3508" t="s">
        <v>1</v>
      </c>
      <c r="O3508" t="s">
        <v>5</v>
      </c>
      <c r="P3508" t="s">
        <v>68</v>
      </c>
      <c r="Q3508" t="s">
        <v>69</v>
      </c>
      <c r="R3508" s="2">
        <v>1000</v>
      </c>
      <c r="S3508" s="37">
        <f>Tabla1[[#This Row],[Valor total]]/'T.C.'!$B$2</f>
        <v>289.85507246376812</v>
      </c>
      <c r="T3508" t="s">
        <v>2</v>
      </c>
      <c r="U3508" t="s">
        <v>3</v>
      </c>
    </row>
    <row r="3509" spans="1:21" x14ac:dyDescent="0.25">
      <c r="A3509" t="s">
        <v>925</v>
      </c>
      <c r="B3509" t="str">
        <f>LEFT(Tabla1[[#This Row],[Organización compras]],2)</f>
        <v>PE</v>
      </c>
      <c r="C3509" t="s">
        <v>340</v>
      </c>
      <c r="D3509">
        <v>804</v>
      </c>
      <c r="E3509" t="str">
        <f>VLOOKUP(Tabla1[[#This Row],[Grupo de compras]],'Grupo compras'!$A$1:$B$115,2,FALSE)</f>
        <v>PE Marketing Mall</v>
      </c>
      <c r="F3509" t="s">
        <v>5225</v>
      </c>
      <c r="G3509" t="str">
        <f>LEFT(Tabla1[[#This Row],[Solicitud de pedido]],2)</f>
        <v>12</v>
      </c>
      <c r="H3509" t="s">
        <v>9019</v>
      </c>
      <c r="I3509" t="s">
        <v>88</v>
      </c>
      <c r="J3509" t="s">
        <v>9020</v>
      </c>
      <c r="K3509" t="s">
        <v>9021</v>
      </c>
      <c r="L3509" s="1">
        <v>46090</v>
      </c>
      <c r="M3509" t="s">
        <v>400</v>
      </c>
      <c r="N3509" t="s">
        <v>1</v>
      </c>
      <c r="O3509" t="s">
        <v>67</v>
      </c>
      <c r="P3509" t="s">
        <v>2596</v>
      </c>
      <c r="Q3509" t="s">
        <v>2597</v>
      </c>
      <c r="R3509" s="2">
        <v>1000</v>
      </c>
      <c r="S3509" s="37">
        <f>Tabla1[[#This Row],[Valor total]]/'T.C.'!$B$2</f>
        <v>289.85507246376812</v>
      </c>
      <c r="T3509" t="s">
        <v>2</v>
      </c>
      <c r="U3509" t="s">
        <v>3</v>
      </c>
    </row>
    <row r="3510" spans="1:21" x14ac:dyDescent="0.25">
      <c r="A3510" t="s">
        <v>717</v>
      </c>
      <c r="B3510" t="str">
        <f>LEFT(Tabla1[[#This Row],[Organización compras]],2)</f>
        <v>PE</v>
      </c>
      <c r="C3510" t="s">
        <v>340</v>
      </c>
      <c r="D3510">
        <v>801</v>
      </c>
      <c r="E3510" t="str">
        <f>VLOOKUP(Tabla1[[#This Row],[Grupo de compras]],'Grupo compras'!$A$1:$B$115,2,FALSE)</f>
        <v>PE Center Manager</v>
      </c>
      <c r="F3510" t="s">
        <v>1233</v>
      </c>
      <c r="H3510" t="s">
        <v>12322</v>
      </c>
      <c r="I3510" t="s">
        <v>88</v>
      </c>
      <c r="J3510" t="s">
        <v>12323</v>
      </c>
      <c r="K3510" t="s">
        <v>12324</v>
      </c>
      <c r="L3510" s="1">
        <v>46097</v>
      </c>
      <c r="M3510" t="s">
        <v>43</v>
      </c>
      <c r="N3510" t="s">
        <v>1</v>
      </c>
      <c r="O3510" t="s">
        <v>0</v>
      </c>
      <c r="P3510" t="s">
        <v>1011</v>
      </c>
      <c r="Q3510" t="s">
        <v>1012</v>
      </c>
      <c r="R3510" s="2">
        <v>1000</v>
      </c>
      <c r="S3510" s="37">
        <f>Tabla1[[#This Row],[Valor total]]/'T.C.'!$B$2</f>
        <v>289.85507246376812</v>
      </c>
      <c r="T3510" t="s">
        <v>2</v>
      </c>
      <c r="U3510" t="s">
        <v>3</v>
      </c>
    </row>
    <row r="3511" spans="1:21" x14ac:dyDescent="0.25">
      <c r="A3511" t="s">
        <v>1239</v>
      </c>
      <c r="B3511" t="str">
        <f>LEFT(Tabla1[[#This Row],[Organización compras]],2)</f>
        <v>PE</v>
      </c>
      <c r="C3511" t="s">
        <v>340</v>
      </c>
      <c r="D3511">
        <v>802</v>
      </c>
      <c r="E3511" t="str">
        <f>VLOOKUP(Tabla1[[#This Row],[Grupo de compras]],'Grupo compras'!$A$1:$B$115,2,FALSE)</f>
        <v>PE Ops Mall</v>
      </c>
      <c r="F3511" t="s">
        <v>3220</v>
      </c>
      <c r="H3511" t="s">
        <v>12681</v>
      </c>
      <c r="I3511" t="s">
        <v>88</v>
      </c>
      <c r="J3511" t="s">
        <v>12682</v>
      </c>
      <c r="K3511" t="s">
        <v>12683</v>
      </c>
      <c r="L3511" s="1">
        <v>46099</v>
      </c>
      <c r="M3511" t="s">
        <v>3220</v>
      </c>
      <c r="N3511" t="s">
        <v>1</v>
      </c>
      <c r="O3511" t="s">
        <v>0</v>
      </c>
      <c r="P3511" t="s">
        <v>4970</v>
      </c>
      <c r="Q3511" t="s">
        <v>4971</v>
      </c>
      <c r="R3511" s="2">
        <v>995</v>
      </c>
      <c r="S3511" s="37">
        <f>Tabla1[[#This Row],[Valor total]]/'T.C.'!$B$2</f>
        <v>288.40579710144925</v>
      </c>
      <c r="T3511" t="s">
        <v>2</v>
      </c>
      <c r="U3511" t="s">
        <v>3</v>
      </c>
    </row>
    <row r="3512" spans="1:21" x14ac:dyDescent="0.25">
      <c r="A3512" t="s">
        <v>4178</v>
      </c>
      <c r="B3512" t="str">
        <f>LEFT(Tabla1[[#This Row],[Organización compras]],2)</f>
        <v>PE</v>
      </c>
      <c r="C3512" t="s">
        <v>340</v>
      </c>
      <c r="D3512">
        <v>802</v>
      </c>
      <c r="E3512" t="str">
        <f>VLOOKUP(Tabla1[[#This Row],[Grupo de compras]],'Grupo compras'!$A$1:$B$115,2,FALSE)</f>
        <v>PE Ops Mall</v>
      </c>
      <c r="F3512" t="s">
        <v>1305</v>
      </c>
      <c r="G3512" t="str">
        <f>LEFT(Tabla1[[#This Row],[Solicitud de pedido]],2)</f>
        <v>12</v>
      </c>
      <c r="H3512" t="s">
        <v>9022</v>
      </c>
      <c r="I3512" t="s">
        <v>88</v>
      </c>
      <c r="J3512" t="s">
        <v>9023</v>
      </c>
      <c r="K3512" t="s">
        <v>9024</v>
      </c>
      <c r="L3512" s="1">
        <v>46078</v>
      </c>
      <c r="M3512" t="s">
        <v>1305</v>
      </c>
      <c r="N3512" t="s">
        <v>1</v>
      </c>
      <c r="O3512" t="s">
        <v>0</v>
      </c>
      <c r="P3512" t="s">
        <v>2825</v>
      </c>
      <c r="Q3512" t="s">
        <v>2826</v>
      </c>
      <c r="R3512" s="2">
        <v>993.8</v>
      </c>
      <c r="S3512" s="37">
        <f>Tabla1[[#This Row],[Valor total]]/'T.C.'!$B$2</f>
        <v>288.05797101449275</v>
      </c>
      <c r="T3512" t="s">
        <v>2</v>
      </c>
      <c r="U3512" t="s">
        <v>3</v>
      </c>
    </row>
    <row r="3513" spans="1:21" x14ac:dyDescent="0.25">
      <c r="A3513" t="s">
        <v>1239</v>
      </c>
      <c r="B3513" t="str">
        <f>LEFT(Tabla1[[#This Row],[Organización compras]],2)</f>
        <v>PE</v>
      </c>
      <c r="C3513" t="s">
        <v>340</v>
      </c>
      <c r="D3513">
        <v>802</v>
      </c>
      <c r="E3513" t="str">
        <f>VLOOKUP(Tabla1[[#This Row],[Grupo de compras]],'Grupo compras'!$A$1:$B$115,2,FALSE)</f>
        <v>PE Ops Mall</v>
      </c>
      <c r="F3513" t="s">
        <v>3220</v>
      </c>
      <c r="G3513" t="str">
        <f>LEFT(Tabla1[[#This Row],[Solicitud de pedido]],2)</f>
        <v>12</v>
      </c>
      <c r="H3513" t="s">
        <v>9025</v>
      </c>
      <c r="I3513" t="s">
        <v>88</v>
      </c>
      <c r="J3513" t="s">
        <v>9026</v>
      </c>
      <c r="K3513" t="s">
        <v>9027</v>
      </c>
      <c r="L3513" s="1">
        <v>46043</v>
      </c>
      <c r="M3513" t="s">
        <v>3220</v>
      </c>
      <c r="N3513" t="s">
        <v>1</v>
      </c>
      <c r="O3513" t="s">
        <v>0</v>
      </c>
      <c r="P3513" t="s">
        <v>3224</v>
      </c>
      <c r="Q3513" t="s">
        <v>3225</v>
      </c>
      <c r="R3513" s="2">
        <v>993.6</v>
      </c>
      <c r="S3513" s="37">
        <f>Tabla1[[#This Row],[Valor total]]/'T.C.'!$B$2</f>
        <v>288</v>
      </c>
      <c r="T3513" t="s">
        <v>2</v>
      </c>
      <c r="U3513" t="s">
        <v>3</v>
      </c>
    </row>
    <row r="3514" spans="1:21" x14ac:dyDescent="0.25">
      <c r="A3514" t="s">
        <v>696</v>
      </c>
      <c r="B3514" t="str">
        <f>LEFT(Tabla1[[#This Row],[Organización compras]],2)</f>
        <v>PE</v>
      </c>
      <c r="C3514" t="s">
        <v>681</v>
      </c>
      <c r="D3514">
        <v>803</v>
      </c>
      <c r="E3514" t="str">
        <f>VLOOKUP(Tabla1[[#This Row],[Grupo de compras]],'Grupo compras'!$A$1:$B$115,2,FALSE)</f>
        <v>PE Ops Out/Strips</v>
      </c>
      <c r="F3514" t="s">
        <v>2857</v>
      </c>
      <c r="G3514" t="str">
        <f>LEFT(Tabla1[[#This Row],[Solicitud de pedido]],2)</f>
        <v>12</v>
      </c>
      <c r="H3514" t="s">
        <v>9028</v>
      </c>
      <c r="I3514" t="s">
        <v>88</v>
      </c>
      <c r="J3514" t="s">
        <v>9029</v>
      </c>
      <c r="K3514" t="s">
        <v>9030</v>
      </c>
      <c r="L3514" s="1">
        <v>46056</v>
      </c>
      <c r="M3514" t="s">
        <v>2857</v>
      </c>
      <c r="N3514" t="s">
        <v>1</v>
      </c>
      <c r="O3514" t="s">
        <v>0</v>
      </c>
      <c r="P3514" t="s">
        <v>4962</v>
      </c>
      <c r="Q3514" t="s">
        <v>4963</v>
      </c>
      <c r="R3514" s="2">
        <v>990</v>
      </c>
      <c r="S3514" s="37">
        <f>Tabla1[[#This Row],[Valor total]]/'T.C.'!$B$2</f>
        <v>286.95652173913044</v>
      </c>
      <c r="T3514" t="s">
        <v>2</v>
      </c>
      <c r="U3514" t="s">
        <v>3</v>
      </c>
    </row>
    <row r="3515" spans="1:21" x14ac:dyDescent="0.25">
      <c r="A3515" t="s">
        <v>373</v>
      </c>
      <c r="B3515" t="str">
        <f>LEFT(Tabla1[[#This Row],[Organización compras]],2)</f>
        <v>PE</v>
      </c>
      <c r="C3515" t="s">
        <v>340</v>
      </c>
      <c r="D3515">
        <v>811</v>
      </c>
      <c r="E3515" t="str">
        <f>VLOOKUP(Tabla1[[#This Row],[Grupo de compras]],'Grupo compras'!$A$1:$B$115,2,FALSE)</f>
        <v>PE Área Admin</v>
      </c>
      <c r="F3515" t="s">
        <v>406</v>
      </c>
      <c r="G3515" t="str">
        <f>LEFT(Tabla1[[#This Row],[Solicitud de pedido]],2)</f>
        <v>12</v>
      </c>
      <c r="H3515" t="s">
        <v>9031</v>
      </c>
      <c r="I3515" t="s">
        <v>88</v>
      </c>
      <c r="J3515" t="s">
        <v>9032</v>
      </c>
      <c r="K3515" t="s">
        <v>9033</v>
      </c>
      <c r="L3515" s="1">
        <v>46062</v>
      </c>
      <c r="M3515" t="s">
        <v>406</v>
      </c>
      <c r="N3515" t="s">
        <v>1</v>
      </c>
      <c r="O3515" t="s">
        <v>0</v>
      </c>
      <c r="P3515" t="s">
        <v>9034</v>
      </c>
      <c r="Q3515" t="s">
        <v>9035</v>
      </c>
      <c r="R3515" s="2">
        <v>988.72</v>
      </c>
      <c r="S3515" s="37">
        <f>Tabla1[[#This Row],[Valor total]]/'T.C.'!$B$2</f>
        <v>286.58550724637678</v>
      </c>
      <c r="T3515" t="s">
        <v>2</v>
      </c>
      <c r="U3515" t="s">
        <v>3</v>
      </c>
    </row>
    <row r="3516" spans="1:21" x14ac:dyDescent="0.25">
      <c r="A3516" t="s">
        <v>53</v>
      </c>
      <c r="B3516" t="str">
        <f>LEFT(Tabla1[[#This Row],[Organización compras]],2)</f>
        <v>CO</v>
      </c>
      <c r="C3516" t="s">
        <v>338</v>
      </c>
      <c r="D3516">
        <v>702</v>
      </c>
      <c r="E3516" t="str">
        <f>VLOOKUP(Tabla1[[#This Row],[Grupo de compras]],'Grupo compras'!$A$1:$B$115,2,FALSE)</f>
        <v>CO Ops Mall</v>
      </c>
      <c r="F3516" t="s">
        <v>54</v>
      </c>
      <c r="G3516" t="str">
        <f>LEFT(Tabla1[[#This Row],[Solicitud de pedido]],2)</f>
        <v>12</v>
      </c>
      <c r="H3516" t="s">
        <v>9036</v>
      </c>
      <c r="I3516" t="s">
        <v>88</v>
      </c>
      <c r="J3516" t="s">
        <v>9037</v>
      </c>
      <c r="K3516" t="s">
        <v>9038</v>
      </c>
      <c r="L3516" s="1">
        <v>46049</v>
      </c>
      <c r="M3516" t="s">
        <v>1340</v>
      </c>
      <c r="N3516" t="s">
        <v>1</v>
      </c>
      <c r="O3516" t="s">
        <v>0</v>
      </c>
      <c r="P3516" t="s">
        <v>9039</v>
      </c>
      <c r="Q3516" t="s">
        <v>9040</v>
      </c>
      <c r="R3516" s="2">
        <v>1050419</v>
      </c>
      <c r="S3516" s="37">
        <f>Tabla1[[#This Row],[Valor total]]/'T.C.'!$B$5</f>
        <v>285.5951604132681</v>
      </c>
      <c r="T3516" t="s">
        <v>18</v>
      </c>
      <c r="U3516" t="s">
        <v>3</v>
      </c>
    </row>
    <row r="3517" spans="1:21" x14ac:dyDescent="0.25">
      <c r="A3517" t="s">
        <v>373</v>
      </c>
      <c r="B3517" t="str">
        <f>LEFT(Tabla1[[#This Row],[Organización compras]],2)</f>
        <v>PE</v>
      </c>
      <c r="C3517" t="s">
        <v>340</v>
      </c>
      <c r="D3517">
        <v>814</v>
      </c>
      <c r="E3517" t="str">
        <f>VLOOKUP(Tabla1[[#This Row],[Grupo de compras]],'Grupo compras'!$A$1:$B$115,2,FALSE)</f>
        <v>PE Explotación TI</v>
      </c>
      <c r="F3517" t="s">
        <v>363</v>
      </c>
      <c r="H3517" t="s">
        <v>12969</v>
      </c>
      <c r="I3517" t="s">
        <v>88</v>
      </c>
      <c r="J3517" t="s">
        <v>12970</v>
      </c>
      <c r="K3517" t="s">
        <v>12971</v>
      </c>
      <c r="L3517" s="1">
        <v>46100</v>
      </c>
      <c r="M3517" t="s">
        <v>363</v>
      </c>
      <c r="N3517" t="s">
        <v>1</v>
      </c>
      <c r="O3517" t="s">
        <v>5</v>
      </c>
      <c r="P3517" t="s">
        <v>8732</v>
      </c>
      <c r="Q3517" t="s">
        <v>8733</v>
      </c>
      <c r="R3517" s="2">
        <v>285</v>
      </c>
      <c r="S3517" s="37">
        <f>Tabla1[[#This Row],[Valor total]]</f>
        <v>285</v>
      </c>
      <c r="T3517" t="s">
        <v>662</v>
      </c>
      <c r="U3517" t="s">
        <v>3</v>
      </c>
    </row>
    <row r="3518" spans="1:21" x14ac:dyDescent="0.25">
      <c r="A3518" t="s">
        <v>83</v>
      </c>
      <c r="B3518" t="str">
        <f>LEFT(Tabla1[[#This Row],[Organización compras]],2)</f>
        <v>CL</v>
      </c>
      <c r="C3518" t="s">
        <v>339</v>
      </c>
      <c r="D3518">
        <v>604</v>
      </c>
      <c r="E3518" t="str">
        <f>VLOOKUP(Tabla1[[#This Row],[Grupo de compras]],'Grupo compras'!$A$1:$B$115,2,FALSE)</f>
        <v>CL Marketing Mall</v>
      </c>
      <c r="F3518" t="s">
        <v>2690</v>
      </c>
      <c r="G3518" t="str">
        <f>LEFT(Tabla1[[#This Row],[Solicitud de pedido]],2)</f>
        <v>12</v>
      </c>
      <c r="H3518" t="s">
        <v>9041</v>
      </c>
      <c r="I3518" t="s">
        <v>88</v>
      </c>
      <c r="J3518" t="s">
        <v>9042</v>
      </c>
      <c r="K3518" t="s">
        <v>9043</v>
      </c>
      <c r="L3518" s="1">
        <v>46043</v>
      </c>
      <c r="M3518" t="s">
        <v>1054</v>
      </c>
      <c r="N3518" t="s">
        <v>1</v>
      </c>
      <c r="O3518" t="s">
        <v>0</v>
      </c>
      <c r="P3518" t="s">
        <v>9044</v>
      </c>
      <c r="Q3518" t="s">
        <v>9045</v>
      </c>
      <c r="R3518" s="2">
        <v>263330</v>
      </c>
      <c r="S3518" s="37">
        <f>Tabla1[[#This Row],[Valor total]]/'T.C.'!$B$3</f>
        <v>284.3951486613459</v>
      </c>
      <c r="T3518" t="s">
        <v>6</v>
      </c>
      <c r="U3518" t="s">
        <v>3</v>
      </c>
    </row>
    <row r="3519" spans="1:21" x14ac:dyDescent="0.25">
      <c r="A3519" t="s">
        <v>883</v>
      </c>
      <c r="B3519" t="str">
        <f>LEFT(Tabla1[[#This Row],[Organización compras]],2)</f>
        <v>PE</v>
      </c>
      <c r="C3519" t="s">
        <v>681</v>
      </c>
      <c r="D3519">
        <v>802</v>
      </c>
      <c r="E3519" t="str">
        <f>VLOOKUP(Tabla1[[#This Row],[Grupo de compras]],'Grupo compras'!$A$1:$B$115,2,FALSE)</f>
        <v>PE Ops Mall</v>
      </c>
      <c r="F3519" t="s">
        <v>5959</v>
      </c>
      <c r="G3519" t="str">
        <f>LEFT(Tabla1[[#This Row],[Solicitud de pedido]],2)</f>
        <v>12</v>
      </c>
      <c r="H3519" t="s">
        <v>9046</v>
      </c>
      <c r="I3519" t="s">
        <v>88</v>
      </c>
      <c r="J3519" t="s">
        <v>9047</v>
      </c>
      <c r="K3519" t="s">
        <v>9048</v>
      </c>
      <c r="L3519" s="1">
        <v>46081</v>
      </c>
      <c r="M3519" t="s">
        <v>5959</v>
      </c>
      <c r="N3519" t="s">
        <v>1</v>
      </c>
      <c r="O3519" t="s">
        <v>0</v>
      </c>
      <c r="P3519" t="s">
        <v>5842</v>
      </c>
      <c r="Q3519" t="s">
        <v>5843</v>
      </c>
      <c r="R3519" s="2">
        <v>980.5</v>
      </c>
      <c r="S3519" s="37">
        <f>Tabla1[[#This Row],[Valor total]]/'T.C.'!$B$2</f>
        <v>284.20289855072463</v>
      </c>
      <c r="T3519" t="s">
        <v>2</v>
      </c>
      <c r="U3519" t="s">
        <v>3</v>
      </c>
    </row>
    <row r="3520" spans="1:21" x14ac:dyDescent="0.25">
      <c r="A3520" t="s">
        <v>814</v>
      </c>
      <c r="B3520" t="str">
        <f>LEFT(Tabla1[[#This Row],[Organización compras]],2)</f>
        <v>PE</v>
      </c>
      <c r="C3520" t="s">
        <v>340</v>
      </c>
      <c r="D3520">
        <v>802</v>
      </c>
      <c r="E3520" t="str">
        <f>VLOOKUP(Tabla1[[#This Row],[Grupo de compras]],'Grupo compras'!$A$1:$B$115,2,FALSE)</f>
        <v>PE Ops Mall</v>
      </c>
      <c r="F3520" t="s">
        <v>815</v>
      </c>
      <c r="G3520" t="str">
        <f>LEFT(Tabla1[[#This Row],[Solicitud de pedido]],2)</f>
        <v>12</v>
      </c>
      <c r="H3520" t="s">
        <v>9049</v>
      </c>
      <c r="I3520" t="s">
        <v>88</v>
      </c>
      <c r="J3520" t="s">
        <v>9050</v>
      </c>
      <c r="K3520" t="s">
        <v>9051</v>
      </c>
      <c r="L3520" s="1">
        <v>46071</v>
      </c>
      <c r="M3520" t="s">
        <v>819</v>
      </c>
      <c r="N3520" t="s">
        <v>1</v>
      </c>
      <c r="O3520" t="s">
        <v>0</v>
      </c>
      <c r="P3520" t="s">
        <v>4826</v>
      </c>
      <c r="Q3520" t="s">
        <v>4827</v>
      </c>
      <c r="R3520" s="2">
        <v>980</v>
      </c>
      <c r="S3520" s="37">
        <f>Tabla1[[#This Row],[Valor total]]/'T.C.'!$B$2</f>
        <v>284.05797101449275</v>
      </c>
      <c r="T3520" t="s">
        <v>2</v>
      </c>
      <c r="U3520" t="s">
        <v>3</v>
      </c>
    </row>
    <row r="3521" spans="1:21" x14ac:dyDescent="0.25">
      <c r="A3521" t="s">
        <v>31</v>
      </c>
      <c r="B3521" t="str">
        <f>LEFT(Tabla1[[#This Row],[Organización compras]],2)</f>
        <v>CO</v>
      </c>
      <c r="C3521" t="s">
        <v>338</v>
      </c>
      <c r="D3521">
        <v>702</v>
      </c>
      <c r="E3521" t="str">
        <f>VLOOKUP(Tabla1[[#This Row],[Grupo de compras]],'Grupo compras'!$A$1:$B$115,2,FALSE)</f>
        <v>CO Ops Mall</v>
      </c>
      <c r="F3521" t="s">
        <v>210</v>
      </c>
      <c r="G3521" t="str">
        <f>LEFT(Tabla1[[#This Row],[Solicitud de pedido]],2)</f>
        <v>12</v>
      </c>
      <c r="H3521" t="s">
        <v>9052</v>
      </c>
      <c r="I3521" t="s">
        <v>88</v>
      </c>
      <c r="J3521" t="s">
        <v>9053</v>
      </c>
      <c r="K3521" t="s">
        <v>9054</v>
      </c>
      <c r="L3521" s="1">
        <v>46087</v>
      </c>
      <c r="M3521" t="s">
        <v>32</v>
      </c>
      <c r="N3521" t="s">
        <v>1</v>
      </c>
      <c r="O3521" t="s">
        <v>0</v>
      </c>
      <c r="P3521" t="s">
        <v>2264</v>
      </c>
      <c r="Q3521" t="s">
        <v>2265</v>
      </c>
      <c r="R3521" s="2">
        <v>1042615</v>
      </c>
      <c r="S3521" s="37">
        <f>Tabla1[[#This Row],[Valor total]]/'T.C.'!$B$5</f>
        <v>283.47335508428495</v>
      </c>
      <c r="T3521" t="s">
        <v>18</v>
      </c>
      <c r="U3521" t="s">
        <v>3</v>
      </c>
    </row>
    <row r="3522" spans="1:21" x14ac:dyDescent="0.25">
      <c r="A3522" t="s">
        <v>1239</v>
      </c>
      <c r="B3522" t="str">
        <f>LEFT(Tabla1[[#This Row],[Organización compras]],2)</f>
        <v>PE</v>
      </c>
      <c r="C3522" t="s">
        <v>340</v>
      </c>
      <c r="D3522">
        <v>802</v>
      </c>
      <c r="E3522" t="str">
        <f>VLOOKUP(Tabla1[[#This Row],[Grupo de compras]],'Grupo compras'!$A$1:$B$115,2,FALSE)</f>
        <v>PE Ops Mall</v>
      </c>
      <c r="F3522" t="s">
        <v>3220</v>
      </c>
      <c r="G3522" t="str">
        <f>LEFT(Tabla1[[#This Row],[Solicitud de pedido]],2)</f>
        <v>12</v>
      </c>
      <c r="H3522" t="s">
        <v>9055</v>
      </c>
      <c r="I3522" t="s">
        <v>88</v>
      </c>
      <c r="J3522" t="s">
        <v>9056</v>
      </c>
      <c r="K3522" t="s">
        <v>9057</v>
      </c>
      <c r="L3522" s="1">
        <v>46045</v>
      </c>
      <c r="M3522" t="s">
        <v>3220</v>
      </c>
      <c r="N3522" t="s">
        <v>1</v>
      </c>
      <c r="O3522" t="s">
        <v>0</v>
      </c>
      <c r="P3522" t="s">
        <v>1011</v>
      </c>
      <c r="Q3522" t="s">
        <v>1012</v>
      </c>
      <c r="R3522" s="2">
        <v>977.5</v>
      </c>
      <c r="S3522" s="37">
        <f>Tabla1[[#This Row],[Valor total]]/'T.C.'!$B$2</f>
        <v>283.33333333333331</v>
      </c>
      <c r="T3522" t="s">
        <v>2</v>
      </c>
      <c r="U3522" t="s">
        <v>3</v>
      </c>
    </row>
    <row r="3523" spans="1:21" x14ac:dyDescent="0.25">
      <c r="A3523" t="s">
        <v>2101</v>
      </c>
      <c r="B3523" t="str">
        <f>LEFT(Tabla1[[#This Row],[Organización compras]],2)</f>
        <v>PE</v>
      </c>
      <c r="C3523" t="s">
        <v>681</v>
      </c>
      <c r="D3523">
        <v>802</v>
      </c>
      <c r="E3523" t="str">
        <f>VLOOKUP(Tabla1[[#This Row],[Grupo de compras]],'Grupo compras'!$A$1:$B$115,2,FALSE)</f>
        <v>PE Ops Mall</v>
      </c>
      <c r="F3523" t="s">
        <v>2803</v>
      </c>
      <c r="H3523" t="s">
        <v>11666</v>
      </c>
      <c r="I3523" t="s">
        <v>88</v>
      </c>
      <c r="J3523" t="s">
        <v>11667</v>
      </c>
      <c r="K3523" t="s">
        <v>11668</v>
      </c>
      <c r="L3523" s="1">
        <v>46094</v>
      </c>
      <c r="M3523" t="s">
        <v>2803</v>
      </c>
      <c r="N3523" t="s">
        <v>1</v>
      </c>
      <c r="O3523" t="s">
        <v>0</v>
      </c>
      <c r="P3523" t="s">
        <v>5478</v>
      </c>
      <c r="Q3523" t="s">
        <v>5479</v>
      </c>
      <c r="R3523" s="2">
        <v>970</v>
      </c>
      <c r="S3523" s="37">
        <f>Tabla1[[#This Row],[Valor total]]/'T.C.'!$B$2</f>
        <v>281.15942028985506</v>
      </c>
      <c r="T3523" t="s">
        <v>2</v>
      </c>
      <c r="U3523" t="s">
        <v>3</v>
      </c>
    </row>
    <row r="3524" spans="1:21" x14ac:dyDescent="0.25">
      <c r="A3524" t="s">
        <v>83</v>
      </c>
      <c r="B3524" t="str">
        <f>LEFT(Tabla1[[#This Row],[Organización compras]],2)</f>
        <v>CL</v>
      </c>
      <c r="C3524" t="s">
        <v>339</v>
      </c>
      <c r="D3524">
        <v>604</v>
      </c>
      <c r="E3524" t="str">
        <f>VLOOKUP(Tabla1[[#This Row],[Grupo de compras]],'Grupo compras'!$A$1:$B$115,2,FALSE)</f>
        <v>CL Marketing Mall</v>
      </c>
      <c r="F3524" t="s">
        <v>2690</v>
      </c>
      <c r="G3524" t="str">
        <f>LEFT(Tabla1[[#This Row],[Solicitud de pedido]],2)</f>
        <v>12</v>
      </c>
      <c r="H3524" t="s">
        <v>9058</v>
      </c>
      <c r="I3524" t="s">
        <v>88</v>
      </c>
      <c r="J3524" t="s">
        <v>9059</v>
      </c>
      <c r="K3524" t="s">
        <v>9060</v>
      </c>
      <c r="L3524" s="1">
        <v>46034</v>
      </c>
      <c r="M3524" t="s">
        <v>1054</v>
      </c>
      <c r="N3524" t="s">
        <v>1</v>
      </c>
      <c r="O3524" t="s">
        <v>0</v>
      </c>
      <c r="P3524" t="s">
        <v>1787</v>
      </c>
      <c r="Q3524" t="s">
        <v>1788</v>
      </c>
      <c r="R3524" s="2">
        <v>259650</v>
      </c>
      <c r="S3524" s="37">
        <f>Tabla1[[#This Row],[Valor total]]/'T.C.'!$B$3</f>
        <v>280.42076614862896</v>
      </c>
      <c r="T3524" t="s">
        <v>6</v>
      </c>
      <c r="U3524" t="s">
        <v>3</v>
      </c>
    </row>
    <row r="3525" spans="1:21" x14ac:dyDescent="0.25">
      <c r="A3525" t="s">
        <v>47</v>
      </c>
      <c r="B3525" t="str">
        <f>LEFT(Tabla1[[#This Row],[Organización compras]],2)</f>
        <v>CL</v>
      </c>
      <c r="C3525" t="s">
        <v>339</v>
      </c>
      <c r="D3525">
        <v>604</v>
      </c>
      <c r="E3525" t="str">
        <f>VLOOKUP(Tabla1[[#This Row],[Grupo de compras]],'Grupo compras'!$A$1:$B$115,2,FALSE)</f>
        <v>CL Marketing Mall</v>
      </c>
      <c r="F3525" t="s">
        <v>2690</v>
      </c>
      <c r="G3525" t="str">
        <f>LEFT(Tabla1[[#This Row],[Solicitud de pedido]],2)</f>
        <v>12</v>
      </c>
      <c r="H3525" t="s">
        <v>9061</v>
      </c>
      <c r="I3525" t="s">
        <v>88</v>
      </c>
      <c r="J3525" t="s">
        <v>9062</v>
      </c>
      <c r="K3525" t="s">
        <v>6600</v>
      </c>
      <c r="L3525" s="1">
        <v>46034</v>
      </c>
      <c r="M3525" t="s">
        <v>1054</v>
      </c>
      <c r="N3525" t="s">
        <v>1</v>
      </c>
      <c r="O3525" t="s">
        <v>0</v>
      </c>
      <c r="P3525" t="s">
        <v>1787</v>
      </c>
      <c r="Q3525" t="s">
        <v>1788</v>
      </c>
      <c r="R3525" s="2">
        <v>259650</v>
      </c>
      <c r="S3525" s="37">
        <f>Tabla1[[#This Row],[Valor total]]/'T.C.'!$B$3</f>
        <v>280.42076614862896</v>
      </c>
      <c r="T3525" t="s">
        <v>6</v>
      </c>
      <c r="U3525" t="s">
        <v>3</v>
      </c>
    </row>
    <row r="3526" spans="1:21" x14ac:dyDescent="0.25">
      <c r="A3526" t="s">
        <v>47</v>
      </c>
      <c r="B3526" t="str">
        <f>LEFT(Tabla1[[#This Row],[Organización compras]],2)</f>
        <v>CL</v>
      </c>
      <c r="C3526" t="s">
        <v>339</v>
      </c>
      <c r="D3526">
        <v>604</v>
      </c>
      <c r="E3526" t="str">
        <f>VLOOKUP(Tabla1[[#This Row],[Grupo de compras]],'Grupo compras'!$A$1:$B$115,2,FALSE)</f>
        <v>CL Marketing Mall</v>
      </c>
      <c r="F3526" t="s">
        <v>2690</v>
      </c>
      <c r="G3526" t="str">
        <f>LEFT(Tabla1[[#This Row],[Solicitud de pedido]],2)</f>
        <v>12</v>
      </c>
      <c r="H3526" t="s">
        <v>9063</v>
      </c>
      <c r="I3526" t="s">
        <v>88</v>
      </c>
      <c r="J3526" t="s">
        <v>9064</v>
      </c>
      <c r="K3526" t="s">
        <v>9065</v>
      </c>
      <c r="L3526" s="1">
        <v>46049</v>
      </c>
      <c r="M3526" t="s">
        <v>1054</v>
      </c>
      <c r="N3526" t="s">
        <v>1</v>
      </c>
      <c r="O3526" t="s">
        <v>0</v>
      </c>
      <c r="P3526" t="s">
        <v>1787</v>
      </c>
      <c r="Q3526" t="s">
        <v>1788</v>
      </c>
      <c r="R3526" s="2">
        <v>259650</v>
      </c>
      <c r="S3526" s="37">
        <f>Tabla1[[#This Row],[Valor total]]/'T.C.'!$B$3</f>
        <v>280.42076614862896</v>
      </c>
      <c r="T3526" t="s">
        <v>6</v>
      </c>
      <c r="U3526" t="s">
        <v>3</v>
      </c>
    </row>
    <row r="3527" spans="1:21" x14ac:dyDescent="0.25">
      <c r="A3527" t="s">
        <v>83</v>
      </c>
      <c r="B3527" t="str">
        <f>LEFT(Tabla1[[#This Row],[Organización compras]],2)</f>
        <v>CL</v>
      </c>
      <c r="C3527" t="s">
        <v>339</v>
      </c>
      <c r="D3527">
        <v>604</v>
      </c>
      <c r="E3527" t="str">
        <f>VLOOKUP(Tabla1[[#This Row],[Grupo de compras]],'Grupo compras'!$A$1:$B$115,2,FALSE)</f>
        <v>CL Marketing Mall</v>
      </c>
      <c r="F3527" t="s">
        <v>2690</v>
      </c>
      <c r="G3527" t="str">
        <f>LEFT(Tabla1[[#This Row],[Solicitud de pedido]],2)</f>
        <v>12</v>
      </c>
      <c r="H3527" t="s">
        <v>9066</v>
      </c>
      <c r="I3527" t="s">
        <v>88</v>
      </c>
      <c r="J3527" t="s">
        <v>9067</v>
      </c>
      <c r="K3527" t="s">
        <v>9065</v>
      </c>
      <c r="L3527" s="1">
        <v>46049</v>
      </c>
      <c r="M3527" t="s">
        <v>1054</v>
      </c>
      <c r="N3527" t="s">
        <v>1</v>
      </c>
      <c r="O3527" t="s">
        <v>0</v>
      </c>
      <c r="P3527" t="s">
        <v>1787</v>
      </c>
      <c r="Q3527" t="s">
        <v>1788</v>
      </c>
      <c r="R3527" s="2">
        <v>259650</v>
      </c>
      <c r="S3527" s="37">
        <f>Tabla1[[#This Row],[Valor total]]/'T.C.'!$B$3</f>
        <v>280.42076614862896</v>
      </c>
      <c r="T3527" t="s">
        <v>6</v>
      </c>
      <c r="U3527" t="s">
        <v>3</v>
      </c>
    </row>
    <row r="3528" spans="1:21" x14ac:dyDescent="0.25">
      <c r="A3528" t="s">
        <v>1239</v>
      </c>
      <c r="B3528" t="str">
        <f>LEFT(Tabla1[[#This Row],[Organización compras]],2)</f>
        <v>PE</v>
      </c>
      <c r="C3528" t="s">
        <v>340</v>
      </c>
      <c r="D3528">
        <v>802</v>
      </c>
      <c r="E3528" t="str">
        <f>VLOOKUP(Tabla1[[#This Row],[Grupo de compras]],'Grupo compras'!$A$1:$B$115,2,FALSE)</f>
        <v>PE Ops Mall</v>
      </c>
      <c r="F3528" t="s">
        <v>3220</v>
      </c>
      <c r="G3528" t="str">
        <f>LEFT(Tabla1[[#This Row],[Solicitud de pedido]],2)</f>
        <v>12</v>
      </c>
      <c r="H3528" t="s">
        <v>9068</v>
      </c>
      <c r="I3528" t="s">
        <v>88</v>
      </c>
      <c r="J3528" t="s">
        <v>9069</v>
      </c>
      <c r="K3528" t="s">
        <v>9070</v>
      </c>
      <c r="L3528" s="1">
        <v>46091</v>
      </c>
      <c r="M3528" t="s">
        <v>3220</v>
      </c>
      <c r="N3528" t="s">
        <v>1</v>
      </c>
      <c r="O3528" t="s">
        <v>0</v>
      </c>
      <c r="P3528" t="s">
        <v>3224</v>
      </c>
      <c r="Q3528" t="s">
        <v>3225</v>
      </c>
      <c r="R3528" s="2">
        <v>964.55</v>
      </c>
      <c r="S3528" s="37">
        <f>Tabla1[[#This Row],[Valor total]]/'T.C.'!$B$2</f>
        <v>279.5797101449275</v>
      </c>
      <c r="T3528" t="s">
        <v>2</v>
      </c>
      <c r="U3528" t="s">
        <v>3</v>
      </c>
    </row>
    <row r="3529" spans="1:21" x14ac:dyDescent="0.25">
      <c r="A3529" t="s">
        <v>19</v>
      </c>
      <c r="B3529" t="str">
        <f>LEFT(Tabla1[[#This Row],[Organización compras]],2)</f>
        <v>CL</v>
      </c>
      <c r="C3529" t="s">
        <v>339</v>
      </c>
      <c r="D3529">
        <v>602</v>
      </c>
      <c r="E3529" t="str">
        <f>VLOOKUP(Tabla1[[#This Row],[Grupo de compras]],'Grupo compras'!$A$1:$B$115,2,FALSE)</f>
        <v>CL Ops Mall</v>
      </c>
      <c r="F3529" t="s">
        <v>20</v>
      </c>
      <c r="G3529" t="str">
        <f>LEFT(Tabla1[[#This Row],[Solicitud de pedido]],2)</f>
        <v>12</v>
      </c>
      <c r="H3529" t="s">
        <v>9071</v>
      </c>
      <c r="I3529" t="s">
        <v>88</v>
      </c>
      <c r="J3529" t="s">
        <v>9072</v>
      </c>
      <c r="K3529" t="s">
        <v>9073</v>
      </c>
      <c r="L3529" s="1">
        <v>46069</v>
      </c>
      <c r="M3529" t="s">
        <v>3584</v>
      </c>
      <c r="N3529" t="s">
        <v>1</v>
      </c>
      <c r="O3529" t="s">
        <v>0</v>
      </c>
      <c r="P3529" t="s">
        <v>5680</v>
      </c>
      <c r="Q3529" t="s">
        <v>5681</v>
      </c>
      <c r="R3529" s="2">
        <v>6.7</v>
      </c>
      <c r="S3529" s="37">
        <f>Tabla1[[#This Row],[Valor total]]/'T.C.'!$B$4</f>
        <v>279.16666666666669</v>
      </c>
      <c r="T3529" t="s">
        <v>11</v>
      </c>
      <c r="U3529" t="s">
        <v>3</v>
      </c>
    </row>
    <row r="3530" spans="1:21" x14ac:dyDescent="0.25">
      <c r="A3530" t="s">
        <v>19</v>
      </c>
      <c r="B3530" t="str">
        <f>LEFT(Tabla1[[#This Row],[Organización compras]],2)</f>
        <v>CL</v>
      </c>
      <c r="C3530" t="s">
        <v>339</v>
      </c>
      <c r="D3530">
        <v>602</v>
      </c>
      <c r="E3530" t="str">
        <f>VLOOKUP(Tabla1[[#This Row],[Grupo de compras]],'Grupo compras'!$A$1:$B$115,2,FALSE)</f>
        <v>CL Ops Mall</v>
      </c>
      <c r="F3530" t="s">
        <v>20</v>
      </c>
      <c r="G3530" t="str">
        <f>LEFT(Tabla1[[#This Row],[Solicitud de pedido]],2)</f>
        <v>12</v>
      </c>
      <c r="H3530" t="s">
        <v>9074</v>
      </c>
      <c r="I3530" t="s">
        <v>88</v>
      </c>
      <c r="J3530" t="s">
        <v>9075</v>
      </c>
      <c r="K3530" t="s">
        <v>9076</v>
      </c>
      <c r="L3530" s="1">
        <v>46069</v>
      </c>
      <c r="M3530" t="s">
        <v>3584</v>
      </c>
      <c r="N3530" t="s">
        <v>1</v>
      </c>
      <c r="O3530" t="s">
        <v>0</v>
      </c>
      <c r="P3530" t="s">
        <v>5680</v>
      </c>
      <c r="Q3530" t="s">
        <v>5681</v>
      </c>
      <c r="R3530" s="2">
        <v>6.7</v>
      </c>
      <c r="S3530" s="37">
        <f>Tabla1[[#This Row],[Valor total]]/'T.C.'!$B$4</f>
        <v>279.16666666666669</v>
      </c>
      <c r="T3530" t="s">
        <v>11</v>
      </c>
      <c r="U3530" t="s">
        <v>3</v>
      </c>
    </row>
    <row r="3531" spans="1:21" x14ac:dyDescent="0.25">
      <c r="A3531" t="s">
        <v>75</v>
      </c>
      <c r="B3531" t="str">
        <f>LEFT(Tabla1[[#This Row],[Organización compras]],2)</f>
        <v>CO</v>
      </c>
      <c r="C3531" t="s">
        <v>338</v>
      </c>
      <c r="D3531">
        <v>701</v>
      </c>
      <c r="E3531" t="str">
        <f>VLOOKUP(Tabla1[[#This Row],[Grupo de compras]],'Grupo compras'!$A$1:$B$115,2,FALSE)</f>
        <v>CO Center Manager</v>
      </c>
      <c r="F3531" t="s">
        <v>4709</v>
      </c>
      <c r="H3531" t="s">
        <v>12443</v>
      </c>
      <c r="I3531" t="s">
        <v>88</v>
      </c>
      <c r="J3531" t="s">
        <v>12444</v>
      </c>
      <c r="K3531" t="s">
        <v>12445</v>
      </c>
      <c r="L3531" s="1">
        <v>46097</v>
      </c>
      <c r="M3531" t="s">
        <v>4713</v>
      </c>
      <c r="N3531" t="s">
        <v>1</v>
      </c>
      <c r="O3531" t="s">
        <v>0</v>
      </c>
      <c r="P3531" t="s">
        <v>9191</v>
      </c>
      <c r="Q3531" t="s">
        <v>9192</v>
      </c>
      <c r="R3531" s="2">
        <v>1025450</v>
      </c>
      <c r="S3531" s="37">
        <f>Tabla1[[#This Row],[Valor total]]/'T.C.'!$B$5</f>
        <v>278.8064165307232</v>
      </c>
      <c r="T3531" t="s">
        <v>18</v>
      </c>
      <c r="U3531" t="s">
        <v>3</v>
      </c>
    </row>
    <row r="3532" spans="1:21" x14ac:dyDescent="0.25">
      <c r="A3532" t="s">
        <v>12</v>
      </c>
      <c r="B3532" t="str">
        <f>LEFT(Tabla1[[#This Row],[Organización compras]],2)</f>
        <v>PE</v>
      </c>
      <c r="C3532" t="s">
        <v>340</v>
      </c>
      <c r="D3532">
        <v>801</v>
      </c>
      <c r="E3532" t="str">
        <f>VLOOKUP(Tabla1[[#This Row],[Grupo de compras]],'Grupo compras'!$A$1:$B$115,2,FALSE)</f>
        <v>PE Center Manager</v>
      </c>
      <c r="F3532" t="s">
        <v>3151</v>
      </c>
      <c r="G3532" t="str">
        <f>LEFT(Tabla1[[#This Row],[Solicitud de pedido]],2)</f>
        <v>12</v>
      </c>
      <c r="H3532" t="s">
        <v>9077</v>
      </c>
      <c r="I3532" t="s">
        <v>88</v>
      </c>
      <c r="J3532" t="s">
        <v>9078</v>
      </c>
      <c r="K3532" t="s">
        <v>9079</v>
      </c>
      <c r="L3532" s="1">
        <v>46075</v>
      </c>
      <c r="M3532" t="s">
        <v>3155</v>
      </c>
      <c r="N3532" t="s">
        <v>1</v>
      </c>
      <c r="O3532" t="s">
        <v>2759</v>
      </c>
      <c r="P3532" t="s">
        <v>2181</v>
      </c>
      <c r="Q3532" t="s">
        <v>2182</v>
      </c>
      <c r="R3532" s="2">
        <v>957.6</v>
      </c>
      <c r="S3532" s="37">
        <f>Tabla1[[#This Row],[Valor total]]/'T.C.'!$B$2</f>
        <v>277.56521739130432</v>
      </c>
      <c r="T3532" t="s">
        <v>2</v>
      </c>
      <c r="U3532" t="s">
        <v>3</v>
      </c>
    </row>
    <row r="3533" spans="1:21" x14ac:dyDescent="0.25">
      <c r="A3533" t="s">
        <v>16</v>
      </c>
      <c r="B3533" t="str">
        <f>LEFT(Tabla1[[#This Row],[Organización compras]],2)</f>
        <v>PE</v>
      </c>
      <c r="C3533" t="s">
        <v>681</v>
      </c>
      <c r="D3533">
        <v>801</v>
      </c>
      <c r="E3533" t="str">
        <f>VLOOKUP(Tabla1[[#This Row],[Grupo de compras]],'Grupo compras'!$A$1:$B$115,2,FALSE)</f>
        <v>PE Center Manager</v>
      </c>
      <c r="F3533" t="s">
        <v>3151</v>
      </c>
      <c r="G3533" t="str">
        <f>LEFT(Tabla1[[#This Row],[Solicitud de pedido]],2)</f>
        <v>12</v>
      </c>
      <c r="H3533" t="s">
        <v>9080</v>
      </c>
      <c r="I3533" t="s">
        <v>88</v>
      </c>
      <c r="J3533" t="s">
        <v>9081</v>
      </c>
      <c r="K3533" t="s">
        <v>9079</v>
      </c>
      <c r="L3533" s="1">
        <v>46075</v>
      </c>
      <c r="M3533" t="s">
        <v>3155</v>
      </c>
      <c r="N3533" t="s">
        <v>1</v>
      </c>
      <c r="O3533" t="s">
        <v>2759</v>
      </c>
      <c r="P3533" t="s">
        <v>2181</v>
      </c>
      <c r="Q3533" t="s">
        <v>2182</v>
      </c>
      <c r="R3533" s="2">
        <v>957.6</v>
      </c>
      <c r="S3533" s="37">
        <f>Tabla1[[#This Row],[Valor total]]/'T.C.'!$B$2</f>
        <v>277.56521739130432</v>
      </c>
      <c r="T3533" t="s">
        <v>2</v>
      </c>
      <c r="U3533" t="s">
        <v>3</v>
      </c>
    </row>
    <row r="3534" spans="1:21" x14ac:dyDescent="0.25">
      <c r="A3534" t="s">
        <v>75</v>
      </c>
      <c r="B3534" t="str">
        <f>LEFT(Tabla1[[#This Row],[Organización compras]],2)</f>
        <v>CO</v>
      </c>
      <c r="C3534" t="s">
        <v>338</v>
      </c>
      <c r="D3534">
        <v>702</v>
      </c>
      <c r="E3534" t="str">
        <f>VLOOKUP(Tabla1[[#This Row],[Grupo de compras]],'Grupo compras'!$A$1:$B$115,2,FALSE)</f>
        <v>CO Ops Mall</v>
      </c>
      <c r="F3534" t="s">
        <v>92</v>
      </c>
      <c r="G3534" t="str">
        <f>LEFT(Tabla1[[#This Row],[Solicitud de pedido]],2)</f>
        <v>12</v>
      </c>
      <c r="H3534" t="s">
        <v>9082</v>
      </c>
      <c r="I3534" t="s">
        <v>88</v>
      </c>
      <c r="J3534" t="s">
        <v>9083</v>
      </c>
      <c r="K3534" t="s">
        <v>9084</v>
      </c>
      <c r="L3534" s="1">
        <v>46059</v>
      </c>
      <c r="M3534" t="s">
        <v>93</v>
      </c>
      <c r="N3534" t="s">
        <v>1</v>
      </c>
      <c r="O3534" t="s">
        <v>0</v>
      </c>
      <c r="P3534" t="s">
        <v>218</v>
      </c>
      <c r="Q3534" t="s">
        <v>219</v>
      </c>
      <c r="R3534" s="2">
        <v>1020000</v>
      </c>
      <c r="S3534" s="37">
        <f>Tabla1[[#This Row],[Valor total]]/'T.C.'!$B$5</f>
        <v>277.32463295269167</v>
      </c>
      <c r="T3534" t="s">
        <v>18</v>
      </c>
      <c r="U3534" t="s">
        <v>3</v>
      </c>
    </row>
    <row r="3535" spans="1:21" x14ac:dyDescent="0.25">
      <c r="A3535" t="s">
        <v>925</v>
      </c>
      <c r="B3535" t="str">
        <f>LEFT(Tabla1[[#This Row],[Organización compras]],2)</f>
        <v>PE</v>
      </c>
      <c r="C3535" t="s">
        <v>340</v>
      </c>
      <c r="D3535">
        <v>803</v>
      </c>
      <c r="E3535" t="str">
        <f>VLOOKUP(Tabla1[[#This Row],[Grupo de compras]],'Grupo compras'!$A$1:$B$115,2,FALSE)</f>
        <v>PE Ops Out/Strips</v>
      </c>
      <c r="F3535" t="s">
        <v>1453</v>
      </c>
      <c r="G3535" t="str">
        <f>LEFT(Tabla1[[#This Row],[Solicitud de pedido]],2)</f>
        <v>12</v>
      </c>
      <c r="H3535" t="s">
        <v>9085</v>
      </c>
      <c r="I3535" t="s">
        <v>88</v>
      </c>
      <c r="J3535" t="s">
        <v>9086</v>
      </c>
      <c r="K3535" t="s">
        <v>9087</v>
      </c>
      <c r="L3535" s="1">
        <v>46045</v>
      </c>
      <c r="M3535" t="s">
        <v>1453</v>
      </c>
      <c r="N3535" t="s">
        <v>1</v>
      </c>
      <c r="O3535" t="s">
        <v>0</v>
      </c>
      <c r="P3535" t="s">
        <v>1011</v>
      </c>
      <c r="Q3535" t="s">
        <v>1012</v>
      </c>
      <c r="R3535" s="2">
        <v>950</v>
      </c>
      <c r="S3535" s="37">
        <f>Tabla1[[#This Row],[Valor total]]/'T.C.'!$B$2</f>
        <v>275.36231884057969</v>
      </c>
      <c r="T3535" t="s">
        <v>2</v>
      </c>
      <c r="U3535" t="s">
        <v>3</v>
      </c>
    </row>
    <row r="3536" spans="1:21" x14ac:dyDescent="0.25">
      <c r="A3536" t="s">
        <v>925</v>
      </c>
      <c r="B3536" t="str">
        <f>LEFT(Tabla1[[#This Row],[Organización compras]],2)</f>
        <v>PE</v>
      </c>
      <c r="C3536" t="s">
        <v>340</v>
      </c>
      <c r="D3536">
        <v>804</v>
      </c>
      <c r="E3536" t="str">
        <f>VLOOKUP(Tabla1[[#This Row],[Grupo de compras]],'Grupo compras'!$A$1:$B$115,2,FALSE)</f>
        <v>PE Marketing Mall</v>
      </c>
      <c r="F3536" t="s">
        <v>2885</v>
      </c>
      <c r="G3536" t="str">
        <f>LEFT(Tabla1[[#This Row],[Solicitud de pedido]],2)</f>
        <v>12</v>
      </c>
      <c r="H3536" t="s">
        <v>9088</v>
      </c>
      <c r="I3536" t="s">
        <v>88</v>
      </c>
      <c r="J3536" t="s">
        <v>9089</v>
      </c>
      <c r="K3536" t="s">
        <v>9090</v>
      </c>
      <c r="L3536" s="1">
        <v>46076</v>
      </c>
      <c r="M3536" t="s">
        <v>400</v>
      </c>
      <c r="N3536" t="s">
        <v>1</v>
      </c>
      <c r="O3536" t="s">
        <v>67</v>
      </c>
      <c r="P3536" t="s">
        <v>2596</v>
      </c>
      <c r="Q3536" t="s">
        <v>2597</v>
      </c>
      <c r="R3536" s="2">
        <v>950</v>
      </c>
      <c r="S3536" s="37">
        <f>Tabla1[[#This Row],[Valor total]]/'T.C.'!$B$2</f>
        <v>275.36231884057969</v>
      </c>
      <c r="T3536" t="s">
        <v>2</v>
      </c>
      <c r="U3536" t="s">
        <v>3</v>
      </c>
    </row>
    <row r="3537" spans="1:21" x14ac:dyDescent="0.25">
      <c r="A3537" t="s">
        <v>925</v>
      </c>
      <c r="B3537" t="str">
        <f>LEFT(Tabla1[[#This Row],[Organización compras]],2)</f>
        <v>PE</v>
      </c>
      <c r="C3537" t="s">
        <v>340</v>
      </c>
      <c r="D3537">
        <v>804</v>
      </c>
      <c r="E3537" t="str">
        <f>VLOOKUP(Tabla1[[#This Row],[Grupo de compras]],'Grupo compras'!$A$1:$B$115,2,FALSE)</f>
        <v>PE Marketing Mall</v>
      </c>
      <c r="F3537" t="s">
        <v>2885</v>
      </c>
      <c r="G3537" t="str">
        <f>LEFT(Tabla1[[#This Row],[Solicitud de pedido]],2)</f>
        <v>12</v>
      </c>
      <c r="H3537" t="s">
        <v>9091</v>
      </c>
      <c r="I3537" t="s">
        <v>88</v>
      </c>
      <c r="J3537" t="s">
        <v>9092</v>
      </c>
      <c r="K3537" t="s">
        <v>9093</v>
      </c>
      <c r="L3537" s="1">
        <v>46076</v>
      </c>
      <c r="M3537" t="s">
        <v>400</v>
      </c>
      <c r="N3537" t="s">
        <v>1</v>
      </c>
      <c r="O3537" t="s">
        <v>67</v>
      </c>
      <c r="P3537" t="s">
        <v>2596</v>
      </c>
      <c r="Q3537" t="s">
        <v>2597</v>
      </c>
      <c r="R3537" s="2">
        <v>950</v>
      </c>
      <c r="S3537" s="37">
        <f>Tabla1[[#This Row],[Valor total]]/'T.C.'!$B$2</f>
        <v>275.36231884057969</v>
      </c>
      <c r="T3537" t="s">
        <v>2</v>
      </c>
      <c r="U3537" t="s">
        <v>3</v>
      </c>
    </row>
    <row r="3538" spans="1:21" x14ac:dyDescent="0.25">
      <c r="A3538" t="s">
        <v>16</v>
      </c>
      <c r="B3538" t="str">
        <f>LEFT(Tabla1[[#This Row],[Organización compras]],2)</f>
        <v>PE</v>
      </c>
      <c r="C3538" t="s">
        <v>681</v>
      </c>
      <c r="D3538">
        <v>802</v>
      </c>
      <c r="E3538" t="str">
        <f>VLOOKUP(Tabla1[[#This Row],[Grupo de compras]],'Grupo compras'!$A$1:$B$115,2,FALSE)</f>
        <v>PE Ops Mall</v>
      </c>
      <c r="F3538" t="s">
        <v>37</v>
      </c>
      <c r="G3538" t="str">
        <f>LEFT(Tabla1[[#This Row],[Solicitud de pedido]],2)</f>
        <v>12</v>
      </c>
      <c r="H3538" t="s">
        <v>9094</v>
      </c>
      <c r="I3538" t="s">
        <v>88</v>
      </c>
      <c r="J3538" t="s">
        <v>9095</v>
      </c>
      <c r="K3538" t="s">
        <v>9096</v>
      </c>
      <c r="L3538" s="1">
        <v>46079</v>
      </c>
      <c r="M3538" t="s">
        <v>43</v>
      </c>
      <c r="N3538" t="s">
        <v>1</v>
      </c>
      <c r="O3538" t="s">
        <v>44</v>
      </c>
      <c r="P3538" t="s">
        <v>68</v>
      </c>
      <c r="Q3538" t="s">
        <v>69</v>
      </c>
      <c r="R3538" s="2">
        <v>950</v>
      </c>
      <c r="S3538" s="37">
        <f>Tabla1[[#This Row],[Valor total]]/'T.C.'!$B$2</f>
        <v>275.36231884057969</v>
      </c>
      <c r="T3538" t="s">
        <v>2</v>
      </c>
      <c r="U3538" t="s">
        <v>3</v>
      </c>
    </row>
    <row r="3539" spans="1:21" x14ac:dyDescent="0.25">
      <c r="A3539" t="s">
        <v>7</v>
      </c>
      <c r="B3539" t="str">
        <f>LEFT(Tabla1[[#This Row],[Organización compras]],2)</f>
        <v>CL</v>
      </c>
      <c r="C3539" t="s">
        <v>339</v>
      </c>
      <c r="D3539">
        <v>602</v>
      </c>
      <c r="E3539" t="str">
        <f>VLOOKUP(Tabla1[[#This Row],[Grupo de compras]],'Grupo compras'!$A$1:$B$115,2,FALSE)</f>
        <v>CL Ops Mall</v>
      </c>
      <c r="F3539" t="s">
        <v>84</v>
      </c>
      <c r="H3539" t="s">
        <v>12855</v>
      </c>
      <c r="I3539" t="s">
        <v>89</v>
      </c>
      <c r="J3539" t="s">
        <v>12856</v>
      </c>
      <c r="K3539" t="s">
        <v>12858</v>
      </c>
      <c r="L3539" s="1">
        <v>46098</v>
      </c>
      <c r="M3539" t="s">
        <v>79</v>
      </c>
      <c r="N3539" t="s">
        <v>1</v>
      </c>
      <c r="O3539" t="s">
        <v>0</v>
      </c>
      <c r="P3539" t="s">
        <v>72</v>
      </c>
      <c r="Q3539" t="s">
        <v>73</v>
      </c>
      <c r="R3539" s="2">
        <v>254600</v>
      </c>
      <c r="S3539" s="37">
        <f>Tabla1[[#This Row],[Valor total]]/'T.C.'!$B$3</f>
        <v>274.96679014612334</v>
      </c>
      <c r="T3539" t="s">
        <v>6</v>
      </c>
      <c r="U3539" t="s">
        <v>3</v>
      </c>
    </row>
    <row r="3540" spans="1:21" x14ac:dyDescent="0.25">
      <c r="A3540" t="s">
        <v>369</v>
      </c>
      <c r="B3540" t="str">
        <f>LEFT(Tabla1[[#This Row],[Organización compras]],2)</f>
        <v>PE</v>
      </c>
      <c r="C3540" t="s">
        <v>681</v>
      </c>
      <c r="D3540">
        <v>928</v>
      </c>
      <c r="E3540" t="str">
        <f>VLOOKUP(Tabla1[[#This Row],[Grupo de compras]],'Grupo compras'!$A$1:$B$115,2,FALSE)</f>
        <v>Corp Gest Riesgo</v>
      </c>
      <c r="F3540" t="s">
        <v>1411</v>
      </c>
      <c r="G3540" t="str">
        <f>LEFT(Tabla1[[#This Row],[Solicitud de pedido]],2)</f>
        <v>14</v>
      </c>
      <c r="H3540" t="s">
        <v>9097</v>
      </c>
      <c r="I3540" t="s">
        <v>88</v>
      </c>
      <c r="J3540" t="s">
        <v>9098</v>
      </c>
      <c r="K3540" t="s">
        <v>1572</v>
      </c>
      <c r="L3540" s="1">
        <v>46062</v>
      </c>
      <c r="M3540" t="s">
        <v>1415</v>
      </c>
      <c r="N3540" t="s">
        <v>46</v>
      </c>
      <c r="O3540" t="s">
        <v>0</v>
      </c>
      <c r="P3540" t="s">
        <v>3251</v>
      </c>
      <c r="Q3540" t="s">
        <v>3252</v>
      </c>
      <c r="R3540" s="2">
        <v>274.93</v>
      </c>
      <c r="S3540" s="37">
        <f>Tabla1[[#This Row],[Valor total]]</f>
        <v>274.93</v>
      </c>
      <c r="T3540" t="s">
        <v>662</v>
      </c>
      <c r="U3540" t="s">
        <v>3</v>
      </c>
    </row>
    <row r="3541" spans="1:21" x14ac:dyDescent="0.25">
      <c r="A3541" t="s">
        <v>2101</v>
      </c>
      <c r="B3541" t="str">
        <f>LEFT(Tabla1[[#This Row],[Organización compras]],2)</f>
        <v>PE</v>
      </c>
      <c r="C3541" t="s">
        <v>681</v>
      </c>
      <c r="D3541">
        <v>802</v>
      </c>
      <c r="E3541" t="str">
        <f>VLOOKUP(Tabla1[[#This Row],[Grupo de compras]],'Grupo compras'!$A$1:$B$115,2,FALSE)</f>
        <v>PE Ops Mall</v>
      </c>
      <c r="F3541" t="s">
        <v>2803</v>
      </c>
      <c r="G3541" t="str">
        <f>LEFT(Tabla1[[#This Row],[Solicitud de pedido]],2)</f>
        <v>12</v>
      </c>
      <c r="H3541" t="s">
        <v>9099</v>
      </c>
      <c r="I3541" t="s">
        <v>88</v>
      </c>
      <c r="J3541" t="s">
        <v>9100</v>
      </c>
      <c r="K3541" t="s">
        <v>9101</v>
      </c>
      <c r="L3541" s="1">
        <v>46091</v>
      </c>
      <c r="M3541" t="s">
        <v>2803</v>
      </c>
      <c r="N3541" t="s">
        <v>1</v>
      </c>
      <c r="O3541" t="s">
        <v>0</v>
      </c>
      <c r="P3541" t="s">
        <v>119</v>
      </c>
      <c r="Q3541" t="s">
        <v>120</v>
      </c>
      <c r="R3541" s="2">
        <v>948</v>
      </c>
      <c r="S3541" s="37">
        <f>Tabla1[[#This Row],[Valor total]]/'T.C.'!$B$2</f>
        <v>274.78260869565219</v>
      </c>
      <c r="T3541" t="s">
        <v>2</v>
      </c>
      <c r="U3541" t="s">
        <v>3</v>
      </c>
    </row>
    <row r="3542" spans="1:21" x14ac:dyDescent="0.25">
      <c r="A3542" t="s">
        <v>2101</v>
      </c>
      <c r="B3542" t="str">
        <f>LEFT(Tabla1[[#This Row],[Organización compras]],2)</f>
        <v>PE</v>
      </c>
      <c r="C3542" t="s">
        <v>681</v>
      </c>
      <c r="D3542">
        <v>802</v>
      </c>
      <c r="E3542" t="str">
        <f>VLOOKUP(Tabla1[[#This Row],[Grupo de compras]],'Grupo compras'!$A$1:$B$115,2,FALSE)</f>
        <v>PE Ops Mall</v>
      </c>
      <c r="F3542" t="s">
        <v>2803</v>
      </c>
      <c r="G3542" t="str">
        <f>LEFT(Tabla1[[#This Row],[Solicitud de pedido]],2)</f>
        <v>12</v>
      </c>
      <c r="H3542" t="s">
        <v>9102</v>
      </c>
      <c r="I3542" t="s">
        <v>88</v>
      </c>
      <c r="J3542" t="s">
        <v>9103</v>
      </c>
      <c r="K3542" t="s">
        <v>9104</v>
      </c>
      <c r="L3542" s="1">
        <v>46091</v>
      </c>
      <c r="M3542" t="s">
        <v>2803</v>
      </c>
      <c r="N3542" t="s">
        <v>1</v>
      </c>
      <c r="O3542" t="s">
        <v>0</v>
      </c>
      <c r="P3542" t="s">
        <v>119</v>
      </c>
      <c r="Q3542" t="s">
        <v>120</v>
      </c>
      <c r="R3542" s="2">
        <v>948</v>
      </c>
      <c r="S3542" s="37">
        <f>Tabla1[[#This Row],[Valor total]]/'T.C.'!$B$2</f>
        <v>274.78260869565219</v>
      </c>
      <c r="T3542" t="s">
        <v>2</v>
      </c>
      <c r="U3542" t="s">
        <v>3</v>
      </c>
    </row>
    <row r="3543" spans="1:21" x14ac:dyDescent="0.25">
      <c r="A3543" t="s">
        <v>2101</v>
      </c>
      <c r="B3543" t="str">
        <f>LEFT(Tabla1[[#This Row],[Organización compras]],2)</f>
        <v>PE</v>
      </c>
      <c r="C3543" t="s">
        <v>681</v>
      </c>
      <c r="D3543">
        <v>802</v>
      </c>
      <c r="E3543" t="str">
        <f>VLOOKUP(Tabla1[[#This Row],[Grupo de compras]],'Grupo compras'!$A$1:$B$115,2,FALSE)</f>
        <v>PE Ops Mall</v>
      </c>
      <c r="F3543" t="s">
        <v>2803</v>
      </c>
      <c r="H3543" t="s">
        <v>12482</v>
      </c>
      <c r="I3543" t="s">
        <v>88</v>
      </c>
      <c r="J3543" t="s">
        <v>12483</v>
      </c>
      <c r="K3543" t="s">
        <v>12484</v>
      </c>
      <c r="L3543" s="1">
        <v>46099</v>
      </c>
      <c r="M3543" t="s">
        <v>2803</v>
      </c>
      <c r="N3543" t="s">
        <v>1</v>
      </c>
      <c r="O3543" t="s">
        <v>0</v>
      </c>
      <c r="P3543" t="s">
        <v>119</v>
      </c>
      <c r="Q3543" t="s">
        <v>120</v>
      </c>
      <c r="R3543" s="2">
        <v>948</v>
      </c>
      <c r="S3543" s="37">
        <f>Tabla1[[#This Row],[Valor total]]/'T.C.'!$B$2</f>
        <v>274.78260869565219</v>
      </c>
      <c r="T3543" t="s">
        <v>2</v>
      </c>
      <c r="U3543" t="s">
        <v>3</v>
      </c>
    </row>
    <row r="3544" spans="1:21" x14ac:dyDescent="0.25">
      <c r="A3544" t="s">
        <v>31</v>
      </c>
      <c r="B3544" t="str">
        <f>LEFT(Tabla1[[#This Row],[Organización compras]],2)</f>
        <v>CO</v>
      </c>
      <c r="C3544" t="s">
        <v>338</v>
      </c>
      <c r="D3544">
        <v>719</v>
      </c>
      <c r="E3544" t="str">
        <f>VLOOKUP(Tabla1[[#This Row],[Grupo de compras]],'Grupo compras'!$A$1:$B$115,2,FALSE)</f>
        <v>CO Gcia Ing</v>
      </c>
      <c r="F3544" t="s">
        <v>77</v>
      </c>
      <c r="G3544" t="str">
        <f>LEFT(Tabla1[[#This Row],[Solicitud de pedido]],2)</f>
        <v>12</v>
      </c>
      <c r="H3544" t="s">
        <v>1659</v>
      </c>
      <c r="I3544" t="s">
        <v>89</v>
      </c>
      <c r="J3544" t="s">
        <v>1660</v>
      </c>
      <c r="K3544" t="s">
        <v>1661</v>
      </c>
      <c r="L3544" s="1">
        <v>46080</v>
      </c>
      <c r="M3544" t="s">
        <v>77</v>
      </c>
      <c r="N3544" t="s">
        <v>1</v>
      </c>
      <c r="O3544" t="s">
        <v>0</v>
      </c>
      <c r="P3544" t="s">
        <v>1662</v>
      </c>
      <c r="Q3544" t="s">
        <v>1663</v>
      </c>
      <c r="R3544" s="2">
        <v>1010115</v>
      </c>
      <c r="S3544" s="37">
        <f>Tabla1[[#This Row],[Valor total]]/'T.C.'!$B$5</f>
        <v>274.63703099510604</v>
      </c>
      <c r="T3544" t="s">
        <v>18</v>
      </c>
      <c r="U3544" t="s">
        <v>3</v>
      </c>
    </row>
    <row r="3545" spans="1:21" x14ac:dyDescent="0.25">
      <c r="A3545" t="s">
        <v>31</v>
      </c>
      <c r="B3545" t="str">
        <f>LEFT(Tabla1[[#This Row],[Organización compras]],2)</f>
        <v>CO</v>
      </c>
      <c r="C3545" t="s">
        <v>338</v>
      </c>
      <c r="D3545">
        <v>702</v>
      </c>
      <c r="E3545" t="str">
        <f>VLOOKUP(Tabla1[[#This Row],[Grupo de compras]],'Grupo compras'!$A$1:$B$115,2,FALSE)</f>
        <v>CO Ops Mall</v>
      </c>
      <c r="F3545" t="s">
        <v>1013</v>
      </c>
      <c r="G3545" t="str">
        <f>LEFT(Tabla1[[#This Row],[Solicitud de pedido]],2)</f>
        <v>12</v>
      </c>
      <c r="H3545" t="s">
        <v>9105</v>
      </c>
      <c r="I3545" t="s">
        <v>88</v>
      </c>
      <c r="J3545" t="s">
        <v>9106</v>
      </c>
      <c r="K3545" t="s">
        <v>9107</v>
      </c>
      <c r="L3545" s="1">
        <v>46031</v>
      </c>
      <c r="M3545" t="s">
        <v>32</v>
      </c>
      <c r="N3545" t="s">
        <v>1</v>
      </c>
      <c r="O3545" t="s">
        <v>0</v>
      </c>
      <c r="P3545" t="s">
        <v>2715</v>
      </c>
      <c r="Q3545" t="s">
        <v>2716</v>
      </c>
      <c r="R3545" s="2">
        <v>1010010</v>
      </c>
      <c r="S3545" s="37">
        <f>Tabla1[[#This Row],[Valor total]]/'T.C.'!$B$5</f>
        <v>274.6084828711256</v>
      </c>
      <c r="T3545" t="s">
        <v>18</v>
      </c>
      <c r="U3545" t="s">
        <v>3</v>
      </c>
    </row>
    <row r="3546" spans="1:21" x14ac:dyDescent="0.25">
      <c r="A3546" t="s">
        <v>12</v>
      </c>
      <c r="B3546" t="str">
        <f>LEFT(Tabla1[[#This Row],[Organización compras]],2)</f>
        <v>PE</v>
      </c>
      <c r="C3546" t="s">
        <v>340</v>
      </c>
      <c r="D3546">
        <v>804</v>
      </c>
      <c r="E3546" t="str">
        <f>VLOOKUP(Tabla1[[#This Row],[Grupo de compras]],'Grupo compras'!$A$1:$B$115,2,FALSE)</f>
        <v>PE Marketing Mall</v>
      </c>
      <c r="F3546" t="s">
        <v>1158</v>
      </c>
      <c r="G3546" t="str">
        <f>LEFT(Tabla1[[#This Row],[Solicitud de pedido]],2)</f>
        <v>12</v>
      </c>
      <c r="H3546" t="s">
        <v>9108</v>
      </c>
      <c r="I3546" t="s">
        <v>88</v>
      </c>
      <c r="J3546" t="s">
        <v>9109</v>
      </c>
      <c r="K3546" t="s">
        <v>9110</v>
      </c>
      <c r="L3546" s="1">
        <v>46080</v>
      </c>
      <c r="M3546" t="s">
        <v>1158</v>
      </c>
      <c r="N3546" t="s">
        <v>1</v>
      </c>
      <c r="O3546" t="s">
        <v>0</v>
      </c>
      <c r="P3546" t="s">
        <v>2089</v>
      </c>
      <c r="Q3546" t="s">
        <v>2090</v>
      </c>
      <c r="R3546" s="2">
        <v>945</v>
      </c>
      <c r="S3546" s="37">
        <f>Tabla1[[#This Row],[Valor total]]/'T.C.'!$B$2</f>
        <v>273.91304347826087</v>
      </c>
      <c r="T3546" t="s">
        <v>2</v>
      </c>
      <c r="U3546" t="s">
        <v>3</v>
      </c>
    </row>
    <row r="3547" spans="1:21" x14ac:dyDescent="0.25">
      <c r="A3547" t="s">
        <v>373</v>
      </c>
      <c r="B3547" t="str">
        <f>LEFT(Tabla1[[#This Row],[Organización compras]],2)</f>
        <v>PE</v>
      </c>
      <c r="C3547" t="s">
        <v>340</v>
      </c>
      <c r="D3547">
        <v>815</v>
      </c>
      <c r="E3547" t="str">
        <f>VLOOKUP(Tabla1[[#This Row],[Grupo de compras]],'Grupo compras'!$A$1:$B$115,2,FALSE)</f>
        <v>PE Gcia Centro Com</v>
      </c>
      <c r="F3547" t="s">
        <v>9111</v>
      </c>
      <c r="G3547" t="str">
        <f>LEFT(Tabla1[[#This Row],[Solicitud de pedido]],2)</f>
        <v>12</v>
      </c>
      <c r="H3547" t="s">
        <v>9112</v>
      </c>
      <c r="I3547" t="s">
        <v>88</v>
      </c>
      <c r="J3547" t="s">
        <v>9113</v>
      </c>
      <c r="K3547" t="s">
        <v>9114</v>
      </c>
      <c r="L3547" s="1">
        <v>46036</v>
      </c>
      <c r="M3547" t="s">
        <v>9115</v>
      </c>
      <c r="N3547" t="s">
        <v>1</v>
      </c>
      <c r="O3547" t="s">
        <v>5</v>
      </c>
      <c r="P3547" t="s">
        <v>2778</v>
      </c>
      <c r="Q3547" t="s">
        <v>2779</v>
      </c>
      <c r="R3547" s="2">
        <v>944</v>
      </c>
      <c r="S3547" s="37">
        <f>Tabla1[[#This Row],[Valor total]]/'T.C.'!$B$2</f>
        <v>273.62318840579707</v>
      </c>
      <c r="T3547" t="s">
        <v>2</v>
      </c>
      <c r="U3547" t="s">
        <v>3</v>
      </c>
    </row>
    <row r="3548" spans="1:21" x14ac:dyDescent="0.25">
      <c r="A3548" t="s">
        <v>1239</v>
      </c>
      <c r="B3548" t="str">
        <f>LEFT(Tabla1[[#This Row],[Organización compras]],2)</f>
        <v>PE</v>
      </c>
      <c r="C3548" t="s">
        <v>340</v>
      </c>
      <c r="D3548">
        <v>802</v>
      </c>
      <c r="E3548" t="str">
        <f>VLOOKUP(Tabla1[[#This Row],[Grupo de compras]],'Grupo compras'!$A$1:$B$115,2,FALSE)</f>
        <v>PE Ops Mall</v>
      </c>
      <c r="F3548" t="s">
        <v>3220</v>
      </c>
      <c r="G3548" t="str">
        <f>LEFT(Tabla1[[#This Row],[Solicitud de pedido]],2)</f>
        <v>12</v>
      </c>
      <c r="H3548" t="s">
        <v>9116</v>
      </c>
      <c r="I3548" t="s">
        <v>88</v>
      </c>
      <c r="J3548" t="s">
        <v>9117</v>
      </c>
      <c r="K3548" t="s">
        <v>9118</v>
      </c>
      <c r="L3548" s="1">
        <v>46043</v>
      </c>
      <c r="M3548" t="s">
        <v>3220</v>
      </c>
      <c r="N3548" t="s">
        <v>1</v>
      </c>
      <c r="O3548" t="s">
        <v>0</v>
      </c>
      <c r="P3548" t="s">
        <v>2807</v>
      </c>
      <c r="Q3548" t="s">
        <v>2808</v>
      </c>
      <c r="R3548" s="2">
        <v>941.5</v>
      </c>
      <c r="S3548" s="37">
        <f>Tabla1[[#This Row],[Valor total]]/'T.C.'!$B$2</f>
        <v>272.89855072463769</v>
      </c>
      <c r="T3548" t="s">
        <v>2</v>
      </c>
      <c r="U3548" t="s">
        <v>3</v>
      </c>
    </row>
    <row r="3549" spans="1:21" x14ac:dyDescent="0.25">
      <c r="A3549" t="s">
        <v>17</v>
      </c>
      <c r="B3549" t="str">
        <f>LEFT(Tabla1[[#This Row],[Organización compras]],2)</f>
        <v>CO</v>
      </c>
      <c r="C3549" t="s">
        <v>338</v>
      </c>
      <c r="D3549">
        <v>711</v>
      </c>
      <c r="E3549" t="str">
        <f>VLOOKUP(Tabla1[[#This Row],[Grupo de compras]],'Grupo compras'!$A$1:$B$115,2,FALSE)</f>
        <v>CO A.Finanzas</v>
      </c>
      <c r="F3549" t="s">
        <v>4709</v>
      </c>
      <c r="G3549" t="str">
        <f>LEFT(Tabla1[[#This Row],[Solicitud de pedido]],2)</f>
        <v>12</v>
      </c>
      <c r="H3549" t="s">
        <v>9119</v>
      </c>
      <c r="I3549" t="s">
        <v>88</v>
      </c>
      <c r="J3549" t="s">
        <v>9120</v>
      </c>
      <c r="K3549" t="s">
        <v>9121</v>
      </c>
      <c r="L3549" s="1">
        <v>46036</v>
      </c>
      <c r="M3549" t="s">
        <v>4713</v>
      </c>
      <c r="N3549" t="s">
        <v>1</v>
      </c>
      <c r="O3549" t="s">
        <v>0</v>
      </c>
      <c r="P3549" t="s">
        <v>8066</v>
      </c>
      <c r="Q3549" t="s">
        <v>8067</v>
      </c>
      <c r="R3549" s="2">
        <v>1003426</v>
      </c>
      <c r="S3549" s="37">
        <f>Tabla1[[#This Row],[Valor total]]/'T.C.'!$B$5</f>
        <v>272.81837955410549</v>
      </c>
      <c r="T3549" t="s">
        <v>18</v>
      </c>
      <c r="U3549" t="s">
        <v>3</v>
      </c>
    </row>
    <row r="3550" spans="1:21" x14ac:dyDescent="0.25">
      <c r="A3550" t="s">
        <v>17</v>
      </c>
      <c r="B3550" t="str">
        <f>LEFT(Tabla1[[#This Row],[Organización compras]],2)</f>
        <v>CO</v>
      </c>
      <c r="C3550" t="s">
        <v>338</v>
      </c>
      <c r="D3550">
        <v>714</v>
      </c>
      <c r="E3550" t="str">
        <f>VLOOKUP(Tabla1[[#This Row],[Grupo de compras]],'Grupo compras'!$A$1:$B$115,2,FALSE)</f>
        <v>CO Explotación TI</v>
      </c>
      <c r="F3550" t="s">
        <v>8</v>
      </c>
      <c r="G3550" t="str">
        <f>LEFT(Tabla1[[#This Row],[Solicitud de pedido]],2)</f>
        <v>12</v>
      </c>
      <c r="H3550" t="s">
        <v>9122</v>
      </c>
      <c r="I3550" t="s">
        <v>88</v>
      </c>
      <c r="J3550" t="s">
        <v>9123</v>
      </c>
      <c r="K3550" t="s">
        <v>9124</v>
      </c>
      <c r="L3550" s="1">
        <v>46070</v>
      </c>
      <c r="M3550" t="s">
        <v>8</v>
      </c>
      <c r="N3550" t="s">
        <v>1</v>
      </c>
      <c r="O3550" t="s">
        <v>5</v>
      </c>
      <c r="P3550" t="s">
        <v>9125</v>
      </c>
      <c r="Q3550" t="s">
        <v>9126</v>
      </c>
      <c r="R3550" s="2">
        <v>1002500</v>
      </c>
      <c r="S3550" s="37">
        <f>Tabla1[[#This Row],[Valor total]]/'T.C.'!$B$5</f>
        <v>272.56661228928766</v>
      </c>
      <c r="T3550" t="s">
        <v>18</v>
      </c>
      <c r="U3550" t="s">
        <v>3</v>
      </c>
    </row>
    <row r="3551" spans="1:21" x14ac:dyDescent="0.25">
      <c r="A3551" t="s">
        <v>2091</v>
      </c>
      <c r="B3551" t="str">
        <f>LEFT(Tabla1[[#This Row],[Organización compras]],2)</f>
        <v>PE</v>
      </c>
      <c r="C3551" t="s">
        <v>681</v>
      </c>
      <c r="D3551">
        <v>803</v>
      </c>
      <c r="E3551" t="str">
        <f>VLOOKUP(Tabla1[[#This Row],[Grupo de compras]],'Grupo compras'!$A$1:$B$115,2,FALSE)</f>
        <v>PE Ops Out/Strips</v>
      </c>
      <c r="F3551" t="s">
        <v>2857</v>
      </c>
      <c r="H3551" t="s">
        <v>12805</v>
      </c>
      <c r="I3551" t="s">
        <v>89</v>
      </c>
      <c r="J3551" t="s">
        <v>12806</v>
      </c>
      <c r="K3551" t="s">
        <v>12808</v>
      </c>
      <c r="L3551" s="1">
        <v>46099</v>
      </c>
      <c r="M3551" t="s">
        <v>2857</v>
      </c>
      <c r="N3551" t="s">
        <v>1</v>
      </c>
      <c r="O3551" t="s">
        <v>0</v>
      </c>
      <c r="P3551" t="s">
        <v>7719</v>
      </c>
      <c r="Q3551" t="s">
        <v>7720</v>
      </c>
      <c r="R3551" s="2">
        <v>940</v>
      </c>
      <c r="S3551" s="37">
        <f>Tabla1[[#This Row],[Valor total]]/'T.C.'!$B$2</f>
        <v>272.463768115942</v>
      </c>
      <c r="T3551" t="s">
        <v>2</v>
      </c>
      <c r="U3551" t="s">
        <v>3</v>
      </c>
    </row>
    <row r="3552" spans="1:21" x14ac:dyDescent="0.25">
      <c r="A3552" t="s">
        <v>17</v>
      </c>
      <c r="B3552" t="str">
        <f>LEFT(Tabla1[[#This Row],[Organización compras]],2)</f>
        <v>CO</v>
      </c>
      <c r="C3552" t="s">
        <v>338</v>
      </c>
      <c r="D3552">
        <v>710</v>
      </c>
      <c r="E3552" t="str">
        <f>VLOOKUP(Tabla1[[#This Row],[Grupo de compras]],'Grupo compras'!$A$1:$B$115,2,FALSE)</f>
        <v>CO Sgcia Personas</v>
      </c>
      <c r="F3552" t="s">
        <v>3527</v>
      </c>
      <c r="G3552" t="str">
        <f>LEFT(Tabla1[[#This Row],[Solicitud de pedido]],2)</f>
        <v>12</v>
      </c>
      <c r="H3552" t="s">
        <v>9127</v>
      </c>
      <c r="I3552" t="s">
        <v>88</v>
      </c>
      <c r="J3552" t="s">
        <v>9128</v>
      </c>
      <c r="K3552" t="s">
        <v>9129</v>
      </c>
      <c r="L3552" s="1">
        <v>46077</v>
      </c>
      <c r="M3552" t="s">
        <v>706</v>
      </c>
      <c r="N3552" t="s">
        <v>1</v>
      </c>
      <c r="O3552" t="s">
        <v>0</v>
      </c>
      <c r="P3552" t="s">
        <v>2448</v>
      </c>
      <c r="Q3552" t="s">
        <v>2449</v>
      </c>
      <c r="R3552" s="2">
        <v>1000000</v>
      </c>
      <c r="S3552" s="37">
        <f>Tabla1[[#This Row],[Valor total]]/'T.C.'!$B$5</f>
        <v>271.88689505165848</v>
      </c>
      <c r="T3552" t="s">
        <v>18</v>
      </c>
      <c r="U3552" t="s">
        <v>3</v>
      </c>
    </row>
    <row r="3553" spans="1:21" x14ac:dyDescent="0.25">
      <c r="A3553" t="s">
        <v>1251</v>
      </c>
      <c r="B3553" t="str">
        <f>LEFT(Tabla1[[#This Row],[Organización compras]],2)</f>
        <v>CL</v>
      </c>
      <c r="C3553" t="s">
        <v>339</v>
      </c>
      <c r="D3553">
        <v>602</v>
      </c>
      <c r="E3553" t="str">
        <f>VLOOKUP(Tabla1[[#This Row],[Grupo de compras]],'Grupo compras'!$A$1:$B$115,2,FALSE)</f>
        <v>CL Ops Mall</v>
      </c>
      <c r="F3553" t="s">
        <v>2799</v>
      </c>
      <c r="G3553" t="str">
        <f>LEFT(Tabla1[[#This Row],[Solicitud de pedido]],2)</f>
        <v>12</v>
      </c>
      <c r="H3553" t="s">
        <v>9130</v>
      </c>
      <c r="I3553" t="s">
        <v>88</v>
      </c>
      <c r="J3553" t="s">
        <v>9131</v>
      </c>
      <c r="K3553" t="s">
        <v>9132</v>
      </c>
      <c r="L3553" s="1">
        <v>46061</v>
      </c>
      <c r="M3553" t="s">
        <v>82</v>
      </c>
      <c r="N3553" t="s">
        <v>1</v>
      </c>
      <c r="O3553" t="s">
        <v>0</v>
      </c>
      <c r="P3553" t="s">
        <v>6120</v>
      </c>
      <c r="Q3553" t="s">
        <v>6121</v>
      </c>
      <c r="R3553" s="2">
        <v>250500</v>
      </c>
      <c r="S3553" s="37">
        <f>Tabla1[[#This Row],[Valor total]]/'T.C.'!$B$3</f>
        <v>270.53880962923762</v>
      </c>
      <c r="T3553" t="s">
        <v>6</v>
      </c>
      <c r="U3553" t="s">
        <v>3</v>
      </c>
    </row>
    <row r="3554" spans="1:21" x14ac:dyDescent="0.25">
      <c r="A3554" t="s">
        <v>19</v>
      </c>
      <c r="B3554" t="str">
        <f>LEFT(Tabla1[[#This Row],[Organización compras]],2)</f>
        <v>CL</v>
      </c>
      <c r="C3554" t="s">
        <v>339</v>
      </c>
      <c r="D3554">
        <v>602</v>
      </c>
      <c r="E3554" t="str">
        <f>VLOOKUP(Tabla1[[#This Row],[Grupo de compras]],'Grupo compras'!$A$1:$B$115,2,FALSE)</f>
        <v>CL Ops Mall</v>
      </c>
      <c r="F3554" t="s">
        <v>20</v>
      </c>
      <c r="G3554" t="str">
        <f>LEFT(Tabla1[[#This Row],[Solicitud de pedido]],2)</f>
        <v>12</v>
      </c>
      <c r="H3554" t="s">
        <v>9133</v>
      </c>
      <c r="I3554" t="s">
        <v>88</v>
      </c>
      <c r="J3554" t="s">
        <v>9134</v>
      </c>
      <c r="K3554" t="s">
        <v>9135</v>
      </c>
      <c r="L3554" s="1">
        <v>46077</v>
      </c>
      <c r="M3554" t="s">
        <v>21</v>
      </c>
      <c r="N3554" t="s">
        <v>1</v>
      </c>
      <c r="O3554" t="s">
        <v>0</v>
      </c>
      <c r="P3554" t="s">
        <v>807</v>
      </c>
      <c r="Q3554" t="s">
        <v>808</v>
      </c>
      <c r="R3554" s="2">
        <v>250170</v>
      </c>
      <c r="S3554" s="37">
        <f>Tabla1[[#This Row],[Valor total]]/'T.C.'!$B$3</f>
        <v>270.18241119739076</v>
      </c>
      <c r="T3554" t="s">
        <v>6</v>
      </c>
      <c r="U3554" t="s">
        <v>3</v>
      </c>
    </row>
    <row r="3555" spans="1:21" x14ac:dyDescent="0.25">
      <c r="A3555" t="s">
        <v>38</v>
      </c>
      <c r="B3555" t="str">
        <f>LEFT(Tabla1[[#This Row],[Organización compras]],2)</f>
        <v>CL</v>
      </c>
      <c r="C3555" t="s">
        <v>339</v>
      </c>
      <c r="D3555">
        <v>603</v>
      </c>
      <c r="E3555" t="str">
        <f>VLOOKUP(Tabla1[[#This Row],[Grupo de compras]],'Grupo compras'!$A$1:$B$115,2,FALSE)</f>
        <v>CL Ops Out/Strip</v>
      </c>
      <c r="F3555" t="s">
        <v>39</v>
      </c>
      <c r="G3555" t="str">
        <f>LEFT(Tabla1[[#This Row],[Solicitud de pedido]],2)</f>
        <v>12</v>
      </c>
      <c r="H3555" t="s">
        <v>9136</v>
      </c>
      <c r="I3555" t="s">
        <v>88</v>
      </c>
      <c r="J3555" t="s">
        <v>9137</v>
      </c>
      <c r="K3555" t="s">
        <v>9138</v>
      </c>
      <c r="L3555" s="1">
        <v>46044</v>
      </c>
      <c r="M3555" t="s">
        <v>40</v>
      </c>
      <c r="N3555" t="s">
        <v>1</v>
      </c>
      <c r="O3555" t="s">
        <v>0</v>
      </c>
      <c r="P3555" t="s">
        <v>3063</v>
      </c>
      <c r="Q3555" t="s">
        <v>3064</v>
      </c>
      <c r="R3555" s="2">
        <v>249600</v>
      </c>
      <c r="S3555" s="37">
        <f>Tabla1[[#This Row],[Valor total]]/'T.C.'!$B$3</f>
        <v>269.56681390601881</v>
      </c>
      <c r="T3555" t="s">
        <v>6</v>
      </c>
      <c r="U3555" t="s">
        <v>3</v>
      </c>
    </row>
    <row r="3556" spans="1:21" x14ac:dyDescent="0.25">
      <c r="A3556" t="s">
        <v>883</v>
      </c>
      <c r="B3556" t="str">
        <f>LEFT(Tabla1[[#This Row],[Organización compras]],2)</f>
        <v>PE</v>
      </c>
      <c r="C3556" t="s">
        <v>681</v>
      </c>
      <c r="D3556">
        <v>802</v>
      </c>
      <c r="E3556" t="str">
        <f>VLOOKUP(Tabla1[[#This Row],[Grupo de compras]],'Grupo compras'!$A$1:$B$115,2,FALSE)</f>
        <v>PE Ops Mall</v>
      </c>
      <c r="F3556" t="s">
        <v>884</v>
      </c>
      <c r="G3556" t="str">
        <f>LEFT(Tabla1[[#This Row],[Solicitud de pedido]],2)</f>
        <v>12</v>
      </c>
      <c r="H3556" t="s">
        <v>9139</v>
      </c>
      <c r="I3556" t="s">
        <v>88</v>
      </c>
      <c r="J3556" t="s">
        <v>9140</v>
      </c>
      <c r="K3556" t="s">
        <v>4639</v>
      </c>
      <c r="L3556" s="1">
        <v>46078</v>
      </c>
      <c r="M3556" t="s">
        <v>400</v>
      </c>
      <c r="N3556" t="s">
        <v>1</v>
      </c>
      <c r="O3556" t="s">
        <v>5</v>
      </c>
      <c r="P3556" t="s">
        <v>68</v>
      </c>
      <c r="Q3556" t="s">
        <v>69</v>
      </c>
      <c r="R3556" s="2">
        <v>930</v>
      </c>
      <c r="S3556" s="37">
        <f>Tabla1[[#This Row],[Valor total]]/'T.C.'!$B$2</f>
        <v>269.56521739130432</v>
      </c>
      <c r="T3556" t="s">
        <v>2</v>
      </c>
      <c r="U3556" t="s">
        <v>3</v>
      </c>
    </row>
    <row r="3557" spans="1:21" x14ac:dyDescent="0.25">
      <c r="A3557" t="s">
        <v>61</v>
      </c>
      <c r="B3557" t="str">
        <f>LEFT(Tabla1[[#This Row],[Organización compras]],2)</f>
        <v>CO</v>
      </c>
      <c r="C3557" t="s">
        <v>338</v>
      </c>
      <c r="D3557">
        <v>709</v>
      </c>
      <c r="E3557" t="str">
        <f>VLOOKUP(Tabla1[[#This Row],[Grupo de compras]],'Grupo compras'!$A$1:$B$115,2,FALSE)</f>
        <v>CO Mktg Div</v>
      </c>
      <c r="F3557" t="s">
        <v>6557</v>
      </c>
      <c r="G3557" t="str">
        <f>LEFT(Tabla1[[#This Row],[Solicitud de pedido]],2)</f>
        <v>12</v>
      </c>
      <c r="H3557" t="s">
        <v>9141</v>
      </c>
      <c r="I3557" t="s">
        <v>88</v>
      </c>
      <c r="J3557" t="s">
        <v>9142</v>
      </c>
      <c r="K3557" t="s">
        <v>9143</v>
      </c>
      <c r="L3557" s="1">
        <v>46071</v>
      </c>
      <c r="M3557" t="s">
        <v>3700</v>
      </c>
      <c r="N3557" t="s">
        <v>1</v>
      </c>
      <c r="O3557" t="s">
        <v>67</v>
      </c>
      <c r="P3557" t="s">
        <v>6356</v>
      </c>
      <c r="Q3557" t="s">
        <v>6357</v>
      </c>
      <c r="R3557" s="2">
        <v>990000</v>
      </c>
      <c r="S3557" s="37">
        <f>Tabla1[[#This Row],[Valor total]]/'T.C.'!$B$5</f>
        <v>269.16802610114195</v>
      </c>
      <c r="T3557" t="s">
        <v>18</v>
      </c>
      <c r="U3557" t="s">
        <v>3</v>
      </c>
    </row>
    <row r="3558" spans="1:21" x14ac:dyDescent="0.25">
      <c r="A3558" t="s">
        <v>7</v>
      </c>
      <c r="B3558" t="str">
        <f>LEFT(Tabla1[[#This Row],[Organización compras]],2)</f>
        <v>CL</v>
      </c>
      <c r="C3558" t="s">
        <v>339</v>
      </c>
      <c r="D3558">
        <v>602</v>
      </c>
      <c r="E3558" t="str">
        <f>VLOOKUP(Tabla1[[#This Row],[Grupo de compras]],'Grupo compras'!$A$1:$B$115,2,FALSE)</f>
        <v>CL Ops Mall</v>
      </c>
      <c r="F3558" t="s">
        <v>869</v>
      </c>
      <c r="G3558" t="str">
        <f>LEFT(Tabla1[[#This Row],[Solicitud de pedido]],2)</f>
        <v>12</v>
      </c>
      <c r="H3558" t="s">
        <v>9144</v>
      </c>
      <c r="I3558" t="s">
        <v>88</v>
      </c>
      <c r="J3558" t="s">
        <v>9145</v>
      </c>
      <c r="K3558" t="s">
        <v>9146</v>
      </c>
      <c r="L3558" s="1">
        <v>46062</v>
      </c>
      <c r="M3558" t="s">
        <v>79</v>
      </c>
      <c r="N3558" t="s">
        <v>1</v>
      </c>
      <c r="O3558" t="s">
        <v>0</v>
      </c>
      <c r="P3558" t="s">
        <v>2366</v>
      </c>
      <c r="Q3558" t="s">
        <v>2367</v>
      </c>
      <c r="R3558" s="2">
        <v>248400</v>
      </c>
      <c r="S3558" s="37">
        <f>Tabla1[[#This Row],[Valor total]]/'T.C.'!$B$3</f>
        <v>268.27081960839377</v>
      </c>
      <c r="T3558" t="s">
        <v>6</v>
      </c>
      <c r="U3558" t="s">
        <v>3</v>
      </c>
    </row>
    <row r="3559" spans="1:21" x14ac:dyDescent="0.25">
      <c r="A3559" t="s">
        <v>16</v>
      </c>
      <c r="B3559" t="str">
        <f>LEFT(Tabla1[[#This Row],[Organización compras]],2)</f>
        <v>PE</v>
      </c>
      <c r="C3559" t="s">
        <v>681</v>
      </c>
      <c r="D3559">
        <v>802</v>
      </c>
      <c r="E3559" t="str">
        <f>VLOOKUP(Tabla1[[#This Row],[Grupo de compras]],'Grupo compras'!$A$1:$B$115,2,FALSE)</f>
        <v>PE Ops Mall</v>
      </c>
      <c r="F3559" t="s">
        <v>7122</v>
      </c>
      <c r="G3559" t="str">
        <f>LEFT(Tabla1[[#This Row],[Solicitud de pedido]],2)</f>
        <v>12</v>
      </c>
      <c r="H3559" t="s">
        <v>9147</v>
      </c>
      <c r="I3559" t="s">
        <v>88</v>
      </c>
      <c r="J3559" t="s">
        <v>9148</v>
      </c>
      <c r="K3559" t="s">
        <v>9149</v>
      </c>
      <c r="L3559" s="1">
        <v>46069</v>
      </c>
      <c r="M3559" t="s">
        <v>43</v>
      </c>
      <c r="N3559" t="s">
        <v>1</v>
      </c>
      <c r="O3559" t="s">
        <v>44</v>
      </c>
      <c r="P3559" t="s">
        <v>9150</v>
      </c>
      <c r="Q3559" t="s">
        <v>9151</v>
      </c>
      <c r="R3559" s="2">
        <v>924.92</v>
      </c>
      <c r="S3559" s="37">
        <f>Tabla1[[#This Row],[Valor total]]/'T.C.'!$B$2</f>
        <v>268.0927536231884</v>
      </c>
      <c r="T3559" t="s">
        <v>2</v>
      </c>
      <c r="U3559" t="s">
        <v>3</v>
      </c>
    </row>
    <row r="3560" spans="1:21" x14ac:dyDescent="0.25">
      <c r="A3560" t="s">
        <v>7</v>
      </c>
      <c r="B3560" t="str">
        <f>LEFT(Tabla1[[#This Row],[Organización compras]],2)</f>
        <v>CL</v>
      </c>
      <c r="C3560" t="s">
        <v>339</v>
      </c>
      <c r="D3560">
        <v>602</v>
      </c>
      <c r="E3560" t="str">
        <f>VLOOKUP(Tabla1[[#This Row],[Grupo de compras]],'Grupo compras'!$A$1:$B$115,2,FALSE)</f>
        <v>CL Ops Mall</v>
      </c>
      <c r="F3560" t="s">
        <v>4618</v>
      </c>
      <c r="G3560" t="str">
        <f>LEFT(Tabla1[[#This Row],[Solicitud de pedido]],2)</f>
        <v>12</v>
      </c>
      <c r="H3560" t="s">
        <v>9152</v>
      </c>
      <c r="I3560" t="s">
        <v>89</v>
      </c>
      <c r="J3560" t="s">
        <v>9153</v>
      </c>
      <c r="K3560" t="s">
        <v>9154</v>
      </c>
      <c r="L3560" s="1">
        <v>46034</v>
      </c>
      <c r="M3560" t="s">
        <v>79</v>
      </c>
      <c r="N3560" t="s">
        <v>1</v>
      </c>
      <c r="O3560" t="s">
        <v>0</v>
      </c>
      <c r="P3560" t="s">
        <v>6414</v>
      </c>
      <c r="Q3560" t="s">
        <v>6415</v>
      </c>
      <c r="R3560" s="2">
        <v>247500</v>
      </c>
      <c r="S3560" s="37">
        <f>Tabla1[[#This Row],[Valor total]]/'T.C.'!$B$3</f>
        <v>267.2988238851749</v>
      </c>
      <c r="T3560" t="s">
        <v>6</v>
      </c>
      <c r="U3560" t="s">
        <v>3</v>
      </c>
    </row>
    <row r="3561" spans="1:21" x14ac:dyDescent="0.25">
      <c r="A3561" t="s">
        <v>717</v>
      </c>
      <c r="B3561" t="str">
        <f>LEFT(Tabla1[[#This Row],[Organización compras]],2)</f>
        <v>PE</v>
      </c>
      <c r="C3561" t="s">
        <v>340</v>
      </c>
      <c r="D3561">
        <v>801</v>
      </c>
      <c r="E3561" t="str">
        <f>VLOOKUP(Tabla1[[#This Row],[Grupo de compras]],'Grupo compras'!$A$1:$B$115,2,FALSE)</f>
        <v>PE Center Manager</v>
      </c>
      <c r="F3561" t="s">
        <v>1233</v>
      </c>
      <c r="G3561" t="str">
        <f>LEFT(Tabla1[[#This Row],[Solicitud de pedido]],2)</f>
        <v>12</v>
      </c>
      <c r="H3561" t="s">
        <v>9155</v>
      </c>
      <c r="I3561" t="s">
        <v>88</v>
      </c>
      <c r="J3561" t="s">
        <v>9156</v>
      </c>
      <c r="K3561" t="s">
        <v>9157</v>
      </c>
      <c r="L3561" s="1">
        <v>46069</v>
      </c>
      <c r="M3561" t="s">
        <v>819</v>
      </c>
      <c r="N3561" t="s">
        <v>1</v>
      </c>
      <c r="O3561" t="s">
        <v>0</v>
      </c>
      <c r="P3561" t="s">
        <v>1011</v>
      </c>
      <c r="Q3561" t="s">
        <v>1012</v>
      </c>
      <c r="R3561" s="2">
        <v>920.25</v>
      </c>
      <c r="S3561" s="37">
        <f>Tabla1[[#This Row],[Valor total]]/'T.C.'!$B$2</f>
        <v>266.73913043478257</v>
      </c>
      <c r="T3561" t="s">
        <v>2</v>
      </c>
      <c r="U3561" t="s">
        <v>3</v>
      </c>
    </row>
    <row r="3562" spans="1:21" x14ac:dyDescent="0.25">
      <c r="A3562" t="s">
        <v>814</v>
      </c>
      <c r="B3562" t="str">
        <f>LEFT(Tabla1[[#This Row],[Organización compras]],2)</f>
        <v>PE</v>
      </c>
      <c r="C3562" t="s">
        <v>340</v>
      </c>
      <c r="D3562">
        <v>802</v>
      </c>
      <c r="E3562" t="str">
        <f>VLOOKUP(Tabla1[[#This Row],[Grupo de compras]],'Grupo compras'!$A$1:$B$115,2,FALSE)</f>
        <v>PE Ops Mall</v>
      </c>
      <c r="F3562" t="s">
        <v>815</v>
      </c>
      <c r="G3562" t="str">
        <f>LEFT(Tabla1[[#This Row],[Solicitud de pedido]],2)</f>
        <v>12</v>
      </c>
      <c r="H3562" t="s">
        <v>9158</v>
      </c>
      <c r="I3562" t="s">
        <v>88</v>
      </c>
      <c r="J3562" t="s">
        <v>9159</v>
      </c>
      <c r="K3562" t="s">
        <v>9157</v>
      </c>
      <c r="L3562" s="1">
        <v>46069</v>
      </c>
      <c r="M3562" t="s">
        <v>819</v>
      </c>
      <c r="N3562" t="s">
        <v>1</v>
      </c>
      <c r="O3562" t="s">
        <v>0</v>
      </c>
      <c r="P3562" t="s">
        <v>1011</v>
      </c>
      <c r="Q3562" t="s">
        <v>1012</v>
      </c>
      <c r="R3562" s="2">
        <v>920.25</v>
      </c>
      <c r="S3562" s="37">
        <f>Tabla1[[#This Row],[Valor total]]/'T.C.'!$B$2</f>
        <v>266.73913043478257</v>
      </c>
      <c r="T3562" t="s">
        <v>2</v>
      </c>
      <c r="U3562" t="s">
        <v>3</v>
      </c>
    </row>
    <row r="3563" spans="1:21" x14ac:dyDescent="0.25">
      <c r="A3563" t="s">
        <v>814</v>
      </c>
      <c r="B3563" t="str">
        <f>LEFT(Tabla1[[#This Row],[Organización compras]],2)</f>
        <v>PE</v>
      </c>
      <c r="C3563" t="s">
        <v>340</v>
      </c>
      <c r="D3563">
        <v>802</v>
      </c>
      <c r="E3563" t="str">
        <f>VLOOKUP(Tabla1[[#This Row],[Grupo de compras]],'Grupo compras'!$A$1:$B$115,2,FALSE)</f>
        <v>PE Ops Mall</v>
      </c>
      <c r="F3563" t="s">
        <v>815</v>
      </c>
      <c r="H3563" t="s">
        <v>12414</v>
      </c>
      <c r="I3563" t="s">
        <v>88</v>
      </c>
      <c r="J3563" t="s">
        <v>12415</v>
      </c>
      <c r="K3563" t="s">
        <v>9157</v>
      </c>
      <c r="L3563" s="1">
        <v>46098</v>
      </c>
      <c r="M3563" t="s">
        <v>43</v>
      </c>
      <c r="N3563" t="s">
        <v>1</v>
      </c>
      <c r="O3563" t="s">
        <v>0</v>
      </c>
      <c r="P3563" t="s">
        <v>1011</v>
      </c>
      <c r="Q3563" t="s">
        <v>1012</v>
      </c>
      <c r="R3563" s="2">
        <v>920.25</v>
      </c>
      <c r="S3563" s="37">
        <f>Tabla1[[#This Row],[Valor total]]/'T.C.'!$B$2</f>
        <v>266.73913043478257</v>
      </c>
      <c r="T3563" t="s">
        <v>2</v>
      </c>
      <c r="U3563" t="s">
        <v>3</v>
      </c>
    </row>
    <row r="3564" spans="1:21" x14ac:dyDescent="0.25">
      <c r="A3564" t="s">
        <v>1239</v>
      </c>
      <c r="B3564" t="str">
        <f>LEFT(Tabla1[[#This Row],[Organización compras]],2)</f>
        <v>PE</v>
      </c>
      <c r="C3564" t="s">
        <v>340</v>
      </c>
      <c r="D3564">
        <v>804</v>
      </c>
      <c r="E3564" t="str">
        <f>VLOOKUP(Tabla1[[#This Row],[Grupo de compras]],'Grupo compras'!$A$1:$B$115,2,FALSE)</f>
        <v>PE Marketing Mall</v>
      </c>
      <c r="F3564" t="s">
        <v>2454</v>
      </c>
      <c r="G3564" t="str">
        <f>LEFT(Tabla1[[#This Row],[Solicitud de pedido]],2)</f>
        <v>12</v>
      </c>
      <c r="H3564" t="s">
        <v>9160</v>
      </c>
      <c r="I3564" t="s">
        <v>88</v>
      </c>
      <c r="J3564" t="s">
        <v>9161</v>
      </c>
      <c r="K3564" t="s">
        <v>9162</v>
      </c>
      <c r="L3564" s="1">
        <v>46057</v>
      </c>
      <c r="M3564" t="s">
        <v>485</v>
      </c>
      <c r="N3564" t="s">
        <v>1</v>
      </c>
      <c r="O3564" t="s">
        <v>0</v>
      </c>
      <c r="P3564" t="s">
        <v>4285</v>
      </c>
      <c r="Q3564" t="s">
        <v>4286</v>
      </c>
      <c r="R3564" s="2">
        <v>920</v>
      </c>
      <c r="S3564" s="37">
        <f>Tabla1[[#This Row],[Valor total]]/'T.C.'!$B$2</f>
        <v>266.66666666666663</v>
      </c>
      <c r="T3564" t="s">
        <v>2</v>
      </c>
      <c r="U3564" t="s">
        <v>3</v>
      </c>
    </row>
    <row r="3565" spans="1:21" x14ac:dyDescent="0.25">
      <c r="A3565" t="s">
        <v>12</v>
      </c>
      <c r="B3565" t="str">
        <f>LEFT(Tabla1[[#This Row],[Organización compras]],2)</f>
        <v>PE</v>
      </c>
      <c r="C3565" t="s">
        <v>340</v>
      </c>
      <c r="D3565">
        <v>802</v>
      </c>
      <c r="E3565" t="str">
        <f>VLOOKUP(Tabla1[[#This Row],[Grupo de compras]],'Grupo compras'!$A$1:$B$115,2,FALSE)</f>
        <v>PE Ops Mall</v>
      </c>
      <c r="F3565" t="s">
        <v>12391</v>
      </c>
      <c r="H3565" t="s">
        <v>12392</v>
      </c>
      <c r="I3565" t="s">
        <v>88</v>
      </c>
      <c r="J3565" t="s">
        <v>12393</v>
      </c>
      <c r="K3565" t="s">
        <v>12394</v>
      </c>
      <c r="L3565" s="1">
        <v>46098</v>
      </c>
      <c r="M3565" t="s">
        <v>14</v>
      </c>
      <c r="N3565" t="s">
        <v>1</v>
      </c>
      <c r="O3565" t="s">
        <v>0</v>
      </c>
      <c r="P3565" t="s">
        <v>2458</v>
      </c>
      <c r="Q3565" t="s">
        <v>2459</v>
      </c>
      <c r="R3565" s="2">
        <v>920</v>
      </c>
      <c r="S3565" s="37">
        <f>Tabla1[[#This Row],[Valor total]]/'T.C.'!$B$2</f>
        <v>266.66666666666663</v>
      </c>
      <c r="T3565" t="s">
        <v>2</v>
      </c>
      <c r="U3565" t="s">
        <v>3</v>
      </c>
    </row>
    <row r="3566" spans="1:21" x14ac:dyDescent="0.25">
      <c r="A3566" t="s">
        <v>12</v>
      </c>
      <c r="B3566" t="str">
        <f>LEFT(Tabla1[[#This Row],[Organización compras]],2)</f>
        <v>PE</v>
      </c>
      <c r="C3566" t="s">
        <v>340</v>
      </c>
      <c r="D3566">
        <v>802</v>
      </c>
      <c r="E3566" t="str">
        <f>VLOOKUP(Tabla1[[#This Row],[Grupo de compras]],'Grupo compras'!$A$1:$B$115,2,FALSE)</f>
        <v>PE Ops Mall</v>
      </c>
      <c r="F3566" t="s">
        <v>360</v>
      </c>
      <c r="G3566" t="str">
        <f>LEFT(Tabla1[[#This Row],[Solicitud de pedido]],2)</f>
        <v>12</v>
      </c>
      <c r="H3566" t="s">
        <v>9163</v>
      </c>
      <c r="I3566" t="s">
        <v>88</v>
      </c>
      <c r="J3566" t="s">
        <v>9164</v>
      </c>
      <c r="K3566" t="s">
        <v>9165</v>
      </c>
      <c r="L3566" s="1">
        <v>46076</v>
      </c>
      <c r="M3566" t="s">
        <v>14</v>
      </c>
      <c r="N3566" t="s">
        <v>1</v>
      </c>
      <c r="O3566" t="s">
        <v>0</v>
      </c>
      <c r="P3566" t="s">
        <v>1011</v>
      </c>
      <c r="Q3566" t="s">
        <v>1012</v>
      </c>
      <c r="R3566" s="2">
        <v>918.75</v>
      </c>
      <c r="S3566" s="37">
        <f>Tabla1[[#This Row],[Valor total]]/'T.C.'!$B$2</f>
        <v>266.30434782608694</v>
      </c>
      <c r="T3566" t="s">
        <v>2</v>
      </c>
      <c r="U3566" t="s">
        <v>3</v>
      </c>
    </row>
    <row r="3567" spans="1:21" x14ac:dyDescent="0.25">
      <c r="A3567" t="s">
        <v>75</v>
      </c>
      <c r="B3567" t="str">
        <f>LEFT(Tabla1[[#This Row],[Organización compras]],2)</f>
        <v>CO</v>
      </c>
      <c r="C3567" t="s">
        <v>338</v>
      </c>
      <c r="D3567">
        <v>710</v>
      </c>
      <c r="E3567" t="str">
        <f>VLOOKUP(Tabla1[[#This Row],[Grupo de compras]],'Grupo compras'!$A$1:$B$115,2,FALSE)</f>
        <v>CO Sgcia Personas</v>
      </c>
      <c r="F3567" t="s">
        <v>77</v>
      </c>
      <c r="G3567" t="str">
        <f>LEFT(Tabla1[[#This Row],[Solicitud de pedido]],2)</f>
        <v>12</v>
      </c>
      <c r="H3567" t="s">
        <v>9166</v>
      </c>
      <c r="I3567" t="s">
        <v>88</v>
      </c>
      <c r="J3567" t="s">
        <v>9167</v>
      </c>
      <c r="K3567" t="s">
        <v>6585</v>
      </c>
      <c r="L3567" s="1">
        <v>46035</v>
      </c>
      <c r="M3567" t="s">
        <v>77</v>
      </c>
      <c r="N3567" t="s">
        <v>1</v>
      </c>
      <c r="O3567" t="s">
        <v>0</v>
      </c>
      <c r="P3567" t="s">
        <v>4341</v>
      </c>
      <c r="Q3567" t="s">
        <v>4342</v>
      </c>
      <c r="R3567" s="2">
        <v>976307</v>
      </c>
      <c r="S3567" s="37">
        <f>Tabla1[[#This Row],[Valor total]]/'T.C.'!$B$5</f>
        <v>265.44507884719957</v>
      </c>
      <c r="T3567" t="s">
        <v>18</v>
      </c>
      <c r="U3567" t="s">
        <v>3</v>
      </c>
    </row>
    <row r="3568" spans="1:21" x14ac:dyDescent="0.25">
      <c r="A3568" t="s">
        <v>19</v>
      </c>
      <c r="B3568" t="str">
        <f>LEFT(Tabla1[[#This Row],[Organización compras]],2)</f>
        <v>CL</v>
      </c>
      <c r="C3568" t="s">
        <v>339</v>
      </c>
      <c r="D3568">
        <v>602</v>
      </c>
      <c r="E3568" t="str">
        <f>VLOOKUP(Tabla1[[#This Row],[Grupo de compras]],'Grupo compras'!$A$1:$B$115,2,FALSE)</f>
        <v>CL Ops Mall</v>
      </c>
      <c r="F3568" t="s">
        <v>20</v>
      </c>
      <c r="G3568" t="str">
        <f>LEFT(Tabla1[[#This Row],[Solicitud de pedido]],2)</f>
        <v>12</v>
      </c>
      <c r="H3568" t="s">
        <v>9168</v>
      </c>
      <c r="I3568" t="s">
        <v>88</v>
      </c>
      <c r="J3568" t="s">
        <v>9169</v>
      </c>
      <c r="K3568" t="s">
        <v>9170</v>
      </c>
      <c r="L3568" s="1">
        <v>46062</v>
      </c>
      <c r="M3568" t="s">
        <v>21</v>
      </c>
      <c r="N3568" t="s">
        <v>1</v>
      </c>
      <c r="O3568" t="s">
        <v>0</v>
      </c>
      <c r="P3568" t="s">
        <v>94</v>
      </c>
      <c r="Q3568" t="s">
        <v>95</v>
      </c>
      <c r="R3568" s="2">
        <v>245700</v>
      </c>
      <c r="S3568" s="37">
        <f>Tabla1[[#This Row],[Valor total]]/'T.C.'!$B$3</f>
        <v>265.35483243873728</v>
      </c>
      <c r="T3568" t="s">
        <v>6</v>
      </c>
      <c r="U3568" t="s">
        <v>3</v>
      </c>
    </row>
    <row r="3569" spans="1:21" x14ac:dyDescent="0.25">
      <c r="A3569" t="s">
        <v>75</v>
      </c>
      <c r="B3569" t="str">
        <f>LEFT(Tabla1[[#This Row],[Organización compras]],2)</f>
        <v>CO</v>
      </c>
      <c r="C3569" t="s">
        <v>338</v>
      </c>
      <c r="D3569">
        <v>702</v>
      </c>
      <c r="E3569" t="str">
        <f>VLOOKUP(Tabla1[[#This Row],[Grupo de compras]],'Grupo compras'!$A$1:$B$115,2,FALSE)</f>
        <v>CO Ops Mall</v>
      </c>
      <c r="F3569" t="s">
        <v>92</v>
      </c>
      <c r="G3569" t="str">
        <f>LEFT(Tabla1[[#This Row],[Solicitud de pedido]],2)</f>
        <v>12</v>
      </c>
      <c r="H3569" t="s">
        <v>9171</v>
      </c>
      <c r="I3569" t="s">
        <v>88</v>
      </c>
      <c r="J3569" t="s">
        <v>9172</v>
      </c>
      <c r="K3569" t="s">
        <v>9173</v>
      </c>
      <c r="L3569" s="1">
        <v>46035</v>
      </c>
      <c r="M3569" t="s">
        <v>93</v>
      </c>
      <c r="N3569" t="s">
        <v>1</v>
      </c>
      <c r="O3569" t="s">
        <v>0</v>
      </c>
      <c r="P3569" t="s">
        <v>9174</v>
      </c>
      <c r="Q3569" t="s">
        <v>9175</v>
      </c>
      <c r="R3569" s="2">
        <v>975000</v>
      </c>
      <c r="S3569" s="37">
        <f>Tabla1[[#This Row],[Valor total]]/'T.C.'!$B$5</f>
        <v>265.08972267536706</v>
      </c>
      <c r="T3569" t="s">
        <v>18</v>
      </c>
      <c r="U3569" t="s">
        <v>3</v>
      </c>
    </row>
    <row r="3570" spans="1:21" x14ac:dyDescent="0.25">
      <c r="A3570" t="s">
        <v>696</v>
      </c>
      <c r="B3570" t="str">
        <f>LEFT(Tabla1[[#This Row],[Organización compras]],2)</f>
        <v>PE</v>
      </c>
      <c r="C3570" t="s">
        <v>681</v>
      </c>
      <c r="D3570">
        <v>804</v>
      </c>
      <c r="E3570" t="str">
        <f>VLOOKUP(Tabla1[[#This Row],[Grupo de compras]],'Grupo compras'!$A$1:$B$115,2,FALSE)</f>
        <v>PE Marketing Mall</v>
      </c>
      <c r="F3570" t="s">
        <v>2857</v>
      </c>
      <c r="G3570" t="str">
        <f>LEFT(Tabla1[[#This Row],[Solicitud de pedido]],2)</f>
        <v>12</v>
      </c>
      <c r="H3570" t="s">
        <v>9176</v>
      </c>
      <c r="I3570" t="s">
        <v>88</v>
      </c>
      <c r="J3570" t="s">
        <v>9177</v>
      </c>
      <c r="K3570" t="s">
        <v>9178</v>
      </c>
      <c r="L3570" s="1">
        <v>46076</v>
      </c>
      <c r="M3570" t="s">
        <v>400</v>
      </c>
      <c r="N3570" t="s">
        <v>1</v>
      </c>
      <c r="O3570" t="s">
        <v>67</v>
      </c>
      <c r="P3570" t="s">
        <v>8828</v>
      </c>
      <c r="Q3570" t="s">
        <v>8829</v>
      </c>
      <c r="R3570" s="2">
        <v>912</v>
      </c>
      <c r="S3570" s="37">
        <f>Tabla1[[#This Row],[Valor total]]/'T.C.'!$B$2</f>
        <v>264.3478260869565</v>
      </c>
      <c r="T3570" t="s">
        <v>2</v>
      </c>
      <c r="U3570" t="s">
        <v>3</v>
      </c>
    </row>
    <row r="3571" spans="1:21" x14ac:dyDescent="0.25">
      <c r="A3571" t="s">
        <v>2091</v>
      </c>
      <c r="B3571" t="str">
        <f>LEFT(Tabla1[[#This Row],[Organización compras]],2)</f>
        <v>PE</v>
      </c>
      <c r="C3571" t="s">
        <v>681</v>
      </c>
      <c r="D3571">
        <v>803</v>
      </c>
      <c r="E3571" t="str">
        <f>VLOOKUP(Tabla1[[#This Row],[Grupo de compras]],'Grupo compras'!$A$1:$B$115,2,FALSE)</f>
        <v>PE Ops Out/Strips</v>
      </c>
      <c r="F3571" t="s">
        <v>2857</v>
      </c>
      <c r="G3571" t="str">
        <f>LEFT(Tabla1[[#This Row],[Solicitud de pedido]],2)</f>
        <v>12</v>
      </c>
      <c r="H3571" t="s">
        <v>9179</v>
      </c>
      <c r="I3571" t="s">
        <v>88</v>
      </c>
      <c r="J3571" t="s">
        <v>9180</v>
      </c>
      <c r="K3571" t="s">
        <v>9181</v>
      </c>
      <c r="L3571" s="1">
        <v>46056</v>
      </c>
      <c r="M3571" t="s">
        <v>2857</v>
      </c>
      <c r="N3571" t="s">
        <v>1</v>
      </c>
      <c r="O3571" t="s">
        <v>0</v>
      </c>
      <c r="P3571" t="s">
        <v>2710</v>
      </c>
      <c r="Q3571" t="s">
        <v>2711</v>
      </c>
      <c r="R3571" s="2">
        <v>910</v>
      </c>
      <c r="S3571" s="37">
        <f>Tabla1[[#This Row],[Valor total]]/'T.C.'!$B$2</f>
        <v>263.768115942029</v>
      </c>
      <c r="T3571" t="s">
        <v>2</v>
      </c>
      <c r="U3571" t="s">
        <v>3</v>
      </c>
    </row>
    <row r="3572" spans="1:21" x14ac:dyDescent="0.25">
      <c r="A3572" t="s">
        <v>369</v>
      </c>
      <c r="B3572" t="str">
        <f>LEFT(Tabla1[[#This Row],[Organización compras]],2)</f>
        <v>PE</v>
      </c>
      <c r="C3572" t="s">
        <v>681</v>
      </c>
      <c r="D3572">
        <v>802</v>
      </c>
      <c r="E3572" t="str">
        <f>VLOOKUP(Tabla1[[#This Row],[Grupo de compras]],'Grupo compras'!$A$1:$B$115,2,FALSE)</f>
        <v>PE Ops Mall</v>
      </c>
      <c r="F3572" t="s">
        <v>370</v>
      </c>
      <c r="G3572" t="str">
        <f>LEFT(Tabla1[[#This Row],[Solicitud de pedido]],2)</f>
        <v>12</v>
      </c>
      <c r="H3572" t="s">
        <v>9182</v>
      </c>
      <c r="I3572" t="s">
        <v>88</v>
      </c>
      <c r="J3572" t="s">
        <v>9183</v>
      </c>
      <c r="K3572" t="s">
        <v>9184</v>
      </c>
      <c r="L3572" s="1">
        <v>46058</v>
      </c>
      <c r="M3572" t="s">
        <v>370</v>
      </c>
      <c r="N3572" t="s">
        <v>1</v>
      </c>
      <c r="O3572" t="s">
        <v>0</v>
      </c>
      <c r="P3572" t="s">
        <v>4043</v>
      </c>
      <c r="Q3572" t="s">
        <v>4044</v>
      </c>
      <c r="R3572" s="2">
        <v>910</v>
      </c>
      <c r="S3572" s="37">
        <f>Tabla1[[#This Row],[Valor total]]/'T.C.'!$B$2</f>
        <v>263.768115942029</v>
      </c>
      <c r="T3572" t="s">
        <v>2</v>
      </c>
      <c r="U3572" t="s">
        <v>3</v>
      </c>
    </row>
    <row r="3573" spans="1:21" x14ac:dyDescent="0.25">
      <c r="A3573" t="s">
        <v>377</v>
      </c>
      <c r="B3573" t="str">
        <f>LEFT(Tabla1[[#This Row],[Organización compras]],2)</f>
        <v>PE</v>
      </c>
      <c r="C3573" t="s">
        <v>340</v>
      </c>
      <c r="D3573">
        <v>802</v>
      </c>
      <c r="E3573" t="str">
        <f>VLOOKUP(Tabla1[[#This Row],[Grupo de compras]],'Grupo compras'!$A$1:$B$115,2,FALSE)</f>
        <v>PE Ops Mall</v>
      </c>
      <c r="F3573" t="s">
        <v>2774</v>
      </c>
      <c r="G3573" t="str">
        <f>LEFT(Tabla1[[#This Row],[Solicitud de pedido]],2)</f>
        <v>12</v>
      </c>
      <c r="H3573" t="s">
        <v>9185</v>
      </c>
      <c r="I3573" t="s">
        <v>88</v>
      </c>
      <c r="J3573" t="s">
        <v>9186</v>
      </c>
      <c r="K3573" t="s">
        <v>9187</v>
      </c>
      <c r="L3573" s="1">
        <v>46030</v>
      </c>
      <c r="M3573" t="s">
        <v>2774</v>
      </c>
      <c r="N3573" t="s">
        <v>1</v>
      </c>
      <c r="O3573" t="s">
        <v>0</v>
      </c>
      <c r="P3573" t="s">
        <v>4043</v>
      </c>
      <c r="Q3573" t="s">
        <v>4044</v>
      </c>
      <c r="R3573" s="2">
        <v>909.59</v>
      </c>
      <c r="S3573" s="37">
        <f>Tabla1[[#This Row],[Valor total]]/'T.C.'!$B$2</f>
        <v>263.64927536231886</v>
      </c>
      <c r="T3573" t="s">
        <v>2</v>
      </c>
      <c r="U3573" t="s">
        <v>3</v>
      </c>
    </row>
    <row r="3574" spans="1:21" x14ac:dyDescent="0.25">
      <c r="A3574" t="s">
        <v>17</v>
      </c>
      <c r="B3574" t="str">
        <f>LEFT(Tabla1[[#This Row],[Organización compras]],2)</f>
        <v>CO</v>
      </c>
      <c r="C3574" t="s">
        <v>338</v>
      </c>
      <c r="D3574">
        <v>711</v>
      </c>
      <c r="E3574" t="str">
        <f>VLOOKUP(Tabla1[[#This Row],[Grupo de compras]],'Grupo compras'!$A$1:$B$115,2,FALSE)</f>
        <v>CO A.Finanzas</v>
      </c>
      <c r="F3574" t="s">
        <v>4709</v>
      </c>
      <c r="G3574" t="str">
        <f>LEFT(Tabla1[[#This Row],[Solicitud de pedido]],2)</f>
        <v>12</v>
      </c>
      <c r="H3574" t="s">
        <v>9188</v>
      </c>
      <c r="I3574" t="s">
        <v>88</v>
      </c>
      <c r="J3574" t="s">
        <v>9189</v>
      </c>
      <c r="K3574" t="s">
        <v>9190</v>
      </c>
      <c r="L3574" s="1">
        <v>46090</v>
      </c>
      <c r="M3574" t="s">
        <v>4713</v>
      </c>
      <c r="N3574" t="s">
        <v>1</v>
      </c>
      <c r="O3574" t="s">
        <v>0</v>
      </c>
      <c r="P3574" t="s">
        <v>9191</v>
      </c>
      <c r="Q3574" t="s">
        <v>9192</v>
      </c>
      <c r="R3574" s="2">
        <v>965980</v>
      </c>
      <c r="S3574" s="37">
        <f>Tabla1[[#This Row],[Valor total]]/'T.C.'!$B$5</f>
        <v>262.63730288200111</v>
      </c>
      <c r="T3574" t="s">
        <v>18</v>
      </c>
      <c r="U3574" t="s">
        <v>3</v>
      </c>
    </row>
    <row r="3575" spans="1:21" x14ac:dyDescent="0.25">
      <c r="A3575" t="s">
        <v>96</v>
      </c>
      <c r="B3575" t="str">
        <f>LEFT(Tabla1[[#This Row],[Organización compras]],2)</f>
        <v>CL</v>
      </c>
      <c r="C3575" t="s">
        <v>339</v>
      </c>
      <c r="D3575">
        <v>602</v>
      </c>
      <c r="E3575" t="str">
        <f>VLOOKUP(Tabla1[[#This Row],[Grupo de compras]],'Grupo compras'!$A$1:$B$115,2,FALSE)</f>
        <v>CL Ops Mall</v>
      </c>
      <c r="F3575" t="s">
        <v>9193</v>
      </c>
      <c r="G3575" t="str">
        <f>LEFT(Tabla1[[#This Row],[Solicitud de pedido]],2)</f>
        <v>12</v>
      </c>
      <c r="H3575" t="s">
        <v>9194</v>
      </c>
      <c r="I3575" t="s">
        <v>88</v>
      </c>
      <c r="J3575" t="s">
        <v>9195</v>
      </c>
      <c r="K3575" t="s">
        <v>9196</v>
      </c>
      <c r="L3575" s="1">
        <v>46051</v>
      </c>
      <c r="M3575" t="s">
        <v>82</v>
      </c>
      <c r="N3575" t="s">
        <v>1</v>
      </c>
      <c r="O3575" t="s">
        <v>0</v>
      </c>
      <c r="P3575" t="s">
        <v>9197</v>
      </c>
      <c r="Q3575" t="s">
        <v>9198</v>
      </c>
      <c r="R3575" s="2">
        <v>6.3</v>
      </c>
      <c r="S3575" s="37">
        <f>Tabla1[[#This Row],[Valor total]]/'T.C.'!$B$4</f>
        <v>262.5</v>
      </c>
      <c r="T3575" t="s">
        <v>11</v>
      </c>
      <c r="U3575" t="s">
        <v>3</v>
      </c>
    </row>
    <row r="3576" spans="1:21" x14ac:dyDescent="0.25">
      <c r="A3576" t="s">
        <v>7</v>
      </c>
      <c r="B3576" t="str">
        <f>LEFT(Tabla1[[#This Row],[Organización compras]],2)</f>
        <v>CL</v>
      </c>
      <c r="C3576" t="s">
        <v>339</v>
      </c>
      <c r="D3576">
        <v>612</v>
      </c>
      <c r="E3576" t="str">
        <f>VLOOKUP(Tabla1[[#This Row],[Grupo de compras]],'Grupo compras'!$A$1:$B$115,2,FALSE)</f>
        <v>CL Serv al Cliente</v>
      </c>
      <c r="F3576" t="s">
        <v>1765</v>
      </c>
      <c r="G3576" t="str">
        <f>LEFT(Tabla1[[#This Row],[Solicitud de pedido]],2)</f>
        <v>12</v>
      </c>
      <c r="H3576" t="s">
        <v>9199</v>
      </c>
      <c r="I3576" t="s">
        <v>88</v>
      </c>
      <c r="J3576" t="s">
        <v>9200</v>
      </c>
      <c r="K3576" t="s">
        <v>9201</v>
      </c>
      <c r="L3576" s="1">
        <v>46080</v>
      </c>
      <c r="M3576" t="s">
        <v>4310</v>
      </c>
      <c r="N3576" t="s">
        <v>1</v>
      </c>
      <c r="O3576" t="s">
        <v>0</v>
      </c>
      <c r="P3576" t="s">
        <v>3828</v>
      </c>
      <c r="Q3576" t="s">
        <v>3829</v>
      </c>
      <c r="R3576" s="2">
        <v>242950</v>
      </c>
      <c r="S3576" s="37">
        <f>Tabla1[[#This Row],[Valor total]]/'T.C.'!$B$3</f>
        <v>262.38484550667977</v>
      </c>
      <c r="T3576" t="s">
        <v>6</v>
      </c>
      <c r="U3576" t="s">
        <v>3</v>
      </c>
    </row>
    <row r="3577" spans="1:21" x14ac:dyDescent="0.25">
      <c r="A3577" t="s">
        <v>1079</v>
      </c>
      <c r="B3577" t="str">
        <f>LEFT(Tabla1[[#This Row],[Organización compras]],2)</f>
        <v>PE</v>
      </c>
      <c r="C3577" t="s">
        <v>681</v>
      </c>
      <c r="D3577">
        <v>802</v>
      </c>
      <c r="E3577" t="str">
        <f>VLOOKUP(Tabla1[[#This Row],[Grupo de compras]],'Grupo compras'!$A$1:$B$115,2,FALSE)</f>
        <v>PE Ops Mall</v>
      </c>
      <c r="F3577" t="s">
        <v>3394</v>
      </c>
      <c r="H3577" t="s">
        <v>9202</v>
      </c>
      <c r="I3577" t="s">
        <v>88</v>
      </c>
      <c r="J3577" t="s">
        <v>9203</v>
      </c>
      <c r="K3577" t="s">
        <v>9204</v>
      </c>
      <c r="L3577" s="1">
        <v>46092</v>
      </c>
      <c r="M3577" t="s">
        <v>3398</v>
      </c>
      <c r="N3577" t="s">
        <v>1</v>
      </c>
      <c r="O3577" t="s">
        <v>0</v>
      </c>
      <c r="P3577" t="s">
        <v>2855</v>
      </c>
      <c r="Q3577" t="s">
        <v>2856</v>
      </c>
      <c r="R3577" s="2">
        <v>904</v>
      </c>
      <c r="S3577" s="37">
        <f>Tabla1[[#This Row],[Valor total]]/'T.C.'!$B$2</f>
        <v>262.02898550724638</v>
      </c>
      <c r="T3577" t="s">
        <v>2</v>
      </c>
      <c r="U3577" t="s">
        <v>3</v>
      </c>
    </row>
    <row r="3578" spans="1:21" x14ac:dyDescent="0.25">
      <c r="A3578" t="s">
        <v>75</v>
      </c>
      <c r="B3578" t="str">
        <f>LEFT(Tabla1[[#This Row],[Organización compras]],2)</f>
        <v>CO</v>
      </c>
      <c r="C3578" t="s">
        <v>338</v>
      </c>
      <c r="D3578">
        <v>702</v>
      </c>
      <c r="E3578" t="str">
        <f>VLOOKUP(Tabla1[[#This Row],[Grupo de compras]],'Grupo compras'!$A$1:$B$115,2,FALSE)</f>
        <v>CO Ops Mall</v>
      </c>
      <c r="F3578" t="s">
        <v>92</v>
      </c>
      <c r="G3578" t="str">
        <f>LEFT(Tabla1[[#This Row],[Solicitud de pedido]],2)</f>
        <v>12</v>
      </c>
      <c r="H3578" t="s">
        <v>9171</v>
      </c>
      <c r="I3578" t="s">
        <v>89</v>
      </c>
      <c r="J3578" t="s">
        <v>9172</v>
      </c>
      <c r="K3578" t="s">
        <v>9205</v>
      </c>
      <c r="L3578" s="1">
        <v>46035</v>
      </c>
      <c r="M3578" t="s">
        <v>93</v>
      </c>
      <c r="N3578" t="s">
        <v>1</v>
      </c>
      <c r="O3578" t="s">
        <v>0</v>
      </c>
      <c r="P3578" t="s">
        <v>9174</v>
      </c>
      <c r="Q3578" t="s">
        <v>9175</v>
      </c>
      <c r="R3578" s="2">
        <v>960000</v>
      </c>
      <c r="S3578" s="37">
        <f>Tabla1[[#This Row],[Valor total]]/'T.C.'!$B$5</f>
        <v>261.01141924959217</v>
      </c>
      <c r="T3578" t="s">
        <v>18</v>
      </c>
      <c r="U3578" t="s">
        <v>3</v>
      </c>
    </row>
    <row r="3579" spans="1:21" x14ac:dyDescent="0.25">
      <c r="A3579" t="s">
        <v>31</v>
      </c>
      <c r="B3579" t="str">
        <f>LEFT(Tabla1[[#This Row],[Organización compras]],2)</f>
        <v>CO</v>
      </c>
      <c r="C3579" t="s">
        <v>338</v>
      </c>
      <c r="D3579">
        <v>704</v>
      </c>
      <c r="E3579" t="str">
        <f>VLOOKUP(Tabla1[[#This Row],[Grupo de compras]],'Grupo compras'!$A$1:$B$115,2,FALSE)</f>
        <v>CO Mktg Mall</v>
      </c>
      <c r="F3579" t="s">
        <v>3696</v>
      </c>
      <c r="H3579" t="s">
        <v>12789</v>
      </c>
      <c r="I3579" t="s">
        <v>88</v>
      </c>
      <c r="J3579" t="s">
        <v>12790</v>
      </c>
      <c r="K3579" t="s">
        <v>12791</v>
      </c>
      <c r="L3579" s="1">
        <v>46099</v>
      </c>
      <c r="M3579" t="s">
        <v>3696</v>
      </c>
      <c r="N3579" t="s">
        <v>1</v>
      </c>
      <c r="O3579" t="s">
        <v>0</v>
      </c>
      <c r="P3579" t="s">
        <v>12792</v>
      </c>
      <c r="Q3579" t="s">
        <v>12793</v>
      </c>
      <c r="R3579" s="2">
        <v>960000</v>
      </c>
      <c r="S3579" s="37">
        <f>Tabla1[[#This Row],[Valor total]]/'T.C.'!$B$5</f>
        <v>261.01141924959217</v>
      </c>
      <c r="T3579" t="s">
        <v>18</v>
      </c>
      <c r="U3579" t="s">
        <v>3</v>
      </c>
    </row>
    <row r="3580" spans="1:21" x14ac:dyDescent="0.25">
      <c r="A3580" t="s">
        <v>19</v>
      </c>
      <c r="B3580" t="str">
        <f>LEFT(Tabla1[[#This Row],[Organización compras]],2)</f>
        <v>CL</v>
      </c>
      <c r="C3580" t="s">
        <v>339</v>
      </c>
      <c r="D3580">
        <v>602</v>
      </c>
      <c r="E3580" t="str">
        <f>VLOOKUP(Tabla1[[#This Row],[Grupo de compras]],'Grupo compras'!$A$1:$B$115,2,FALSE)</f>
        <v>CL Ops Mall</v>
      </c>
      <c r="F3580" t="s">
        <v>1847</v>
      </c>
      <c r="G3580" t="str">
        <f>LEFT(Tabla1[[#This Row],[Solicitud de pedido]],2)</f>
        <v>12</v>
      </c>
      <c r="H3580" t="s">
        <v>9206</v>
      </c>
      <c r="I3580" t="s">
        <v>88</v>
      </c>
      <c r="J3580" t="s">
        <v>9207</v>
      </c>
      <c r="K3580" t="s">
        <v>9208</v>
      </c>
      <c r="L3580" s="1">
        <v>46079</v>
      </c>
      <c r="M3580" t="s">
        <v>3584</v>
      </c>
      <c r="N3580" t="s">
        <v>1</v>
      </c>
      <c r="O3580" t="s">
        <v>0</v>
      </c>
      <c r="P3580" t="s">
        <v>9197</v>
      </c>
      <c r="Q3580" t="s">
        <v>9198</v>
      </c>
      <c r="R3580" s="2">
        <v>241553</v>
      </c>
      <c r="S3580" s="37">
        <f>Tabla1[[#This Row],[Valor total]]/'T.C.'!$B$3</f>
        <v>260.87609214519455</v>
      </c>
      <c r="T3580" t="s">
        <v>6</v>
      </c>
      <c r="U3580" t="s">
        <v>3</v>
      </c>
    </row>
    <row r="3581" spans="1:21" x14ac:dyDescent="0.25">
      <c r="A3581" t="s">
        <v>1239</v>
      </c>
      <c r="B3581" t="str">
        <f>LEFT(Tabla1[[#This Row],[Organización compras]],2)</f>
        <v>PE</v>
      </c>
      <c r="C3581" t="s">
        <v>340</v>
      </c>
      <c r="D3581">
        <v>802</v>
      </c>
      <c r="E3581" t="str">
        <f>VLOOKUP(Tabla1[[#This Row],[Grupo de compras]],'Grupo compras'!$A$1:$B$115,2,FALSE)</f>
        <v>PE Ops Mall</v>
      </c>
      <c r="F3581" t="s">
        <v>3220</v>
      </c>
      <c r="G3581" t="str">
        <f>LEFT(Tabla1[[#This Row],[Solicitud de pedido]],2)</f>
        <v>12</v>
      </c>
      <c r="H3581" t="s">
        <v>9209</v>
      </c>
      <c r="I3581" t="s">
        <v>88</v>
      </c>
      <c r="J3581" t="s">
        <v>9210</v>
      </c>
      <c r="K3581" t="s">
        <v>9211</v>
      </c>
      <c r="L3581" s="1">
        <v>46044</v>
      </c>
      <c r="M3581" t="s">
        <v>3220</v>
      </c>
      <c r="N3581" t="s">
        <v>1</v>
      </c>
      <c r="O3581" t="s">
        <v>0</v>
      </c>
      <c r="P3581" t="s">
        <v>4043</v>
      </c>
      <c r="Q3581" t="s">
        <v>4044</v>
      </c>
      <c r="R3581" s="2">
        <v>900</v>
      </c>
      <c r="S3581" s="37">
        <f>Tabla1[[#This Row],[Valor total]]/'T.C.'!$B$2</f>
        <v>260.86956521739131</v>
      </c>
      <c r="T3581" t="s">
        <v>2</v>
      </c>
      <c r="U3581" t="s">
        <v>3</v>
      </c>
    </row>
    <row r="3582" spans="1:21" x14ac:dyDescent="0.25">
      <c r="A3582" t="s">
        <v>1498</v>
      </c>
      <c r="B3582" t="str">
        <f>LEFT(Tabla1[[#This Row],[Organización compras]],2)</f>
        <v>PE</v>
      </c>
      <c r="C3582" t="s">
        <v>340</v>
      </c>
      <c r="D3582">
        <v>803</v>
      </c>
      <c r="E3582" t="str">
        <f>VLOOKUP(Tabla1[[#This Row],[Grupo de compras]],'Grupo compras'!$A$1:$B$115,2,FALSE)</f>
        <v>PE Ops Out/Strips</v>
      </c>
      <c r="F3582" t="s">
        <v>926</v>
      </c>
      <c r="G3582" t="str">
        <f>LEFT(Tabla1[[#This Row],[Solicitud de pedido]],2)</f>
        <v>12</v>
      </c>
      <c r="H3582" t="s">
        <v>9212</v>
      </c>
      <c r="I3582" t="s">
        <v>88</v>
      </c>
      <c r="J3582" t="s">
        <v>9213</v>
      </c>
      <c r="K3582" t="s">
        <v>9214</v>
      </c>
      <c r="L3582" s="1">
        <v>46065</v>
      </c>
      <c r="M3582" t="s">
        <v>930</v>
      </c>
      <c r="N3582" t="s">
        <v>1</v>
      </c>
      <c r="O3582" t="s">
        <v>0</v>
      </c>
      <c r="P3582" t="s">
        <v>1011</v>
      </c>
      <c r="Q3582" t="s">
        <v>1012</v>
      </c>
      <c r="R3582" s="2">
        <v>900</v>
      </c>
      <c r="S3582" s="37">
        <f>Tabla1[[#This Row],[Valor total]]/'T.C.'!$B$2</f>
        <v>260.86956521739131</v>
      </c>
      <c r="T3582" t="s">
        <v>2</v>
      </c>
      <c r="U3582" t="s">
        <v>3</v>
      </c>
    </row>
    <row r="3583" spans="1:21" x14ac:dyDescent="0.25">
      <c r="A3583" t="s">
        <v>12</v>
      </c>
      <c r="B3583" t="str">
        <f>LEFT(Tabla1[[#This Row],[Organización compras]],2)</f>
        <v>PE</v>
      </c>
      <c r="C3583" t="s">
        <v>340</v>
      </c>
      <c r="D3583">
        <v>804</v>
      </c>
      <c r="E3583" t="str">
        <f>VLOOKUP(Tabla1[[#This Row],[Grupo de compras]],'Grupo compras'!$A$1:$B$115,2,FALSE)</f>
        <v>PE Marketing Mall</v>
      </c>
      <c r="F3583" t="s">
        <v>1158</v>
      </c>
      <c r="G3583" t="str">
        <f>LEFT(Tabla1[[#This Row],[Solicitud de pedido]],2)</f>
        <v>12</v>
      </c>
      <c r="H3583" t="s">
        <v>9215</v>
      </c>
      <c r="I3583" t="s">
        <v>88</v>
      </c>
      <c r="J3583" t="s">
        <v>9216</v>
      </c>
      <c r="K3583" t="s">
        <v>9217</v>
      </c>
      <c r="L3583" s="1">
        <v>46065</v>
      </c>
      <c r="M3583" t="s">
        <v>14</v>
      </c>
      <c r="N3583" t="s">
        <v>1</v>
      </c>
      <c r="O3583" t="s">
        <v>67</v>
      </c>
      <c r="P3583" t="s">
        <v>9218</v>
      </c>
      <c r="Q3583" t="s">
        <v>9219</v>
      </c>
      <c r="R3583" s="2">
        <v>900</v>
      </c>
      <c r="S3583" s="37">
        <f>Tabla1[[#This Row],[Valor total]]/'T.C.'!$B$2</f>
        <v>260.86956521739131</v>
      </c>
      <c r="T3583" t="s">
        <v>2</v>
      </c>
      <c r="U3583" t="s">
        <v>3</v>
      </c>
    </row>
    <row r="3584" spans="1:21" x14ac:dyDescent="0.25">
      <c r="A3584" t="s">
        <v>16</v>
      </c>
      <c r="B3584" t="str">
        <f>LEFT(Tabla1[[#This Row],[Organización compras]],2)</f>
        <v>PE</v>
      </c>
      <c r="C3584" t="s">
        <v>681</v>
      </c>
      <c r="D3584">
        <v>804</v>
      </c>
      <c r="E3584" t="str">
        <f>VLOOKUP(Tabla1[[#This Row],[Grupo de compras]],'Grupo compras'!$A$1:$B$115,2,FALSE)</f>
        <v>PE Marketing Mall</v>
      </c>
      <c r="F3584" t="s">
        <v>1158</v>
      </c>
      <c r="G3584" t="str">
        <f>LEFT(Tabla1[[#This Row],[Solicitud de pedido]],2)</f>
        <v>12</v>
      </c>
      <c r="H3584" t="s">
        <v>9220</v>
      </c>
      <c r="I3584" t="s">
        <v>88</v>
      </c>
      <c r="J3584" t="s">
        <v>9221</v>
      </c>
      <c r="K3584" t="s">
        <v>9222</v>
      </c>
      <c r="L3584" s="1">
        <v>46070</v>
      </c>
      <c r="M3584" t="s">
        <v>43</v>
      </c>
      <c r="N3584" t="s">
        <v>1</v>
      </c>
      <c r="O3584" t="s">
        <v>67</v>
      </c>
      <c r="P3584" t="s">
        <v>8487</v>
      </c>
      <c r="Q3584" t="s">
        <v>8488</v>
      </c>
      <c r="R3584" s="2">
        <v>900</v>
      </c>
      <c r="S3584" s="37">
        <f>Tabla1[[#This Row],[Valor total]]/'T.C.'!$B$2</f>
        <v>260.86956521739131</v>
      </c>
      <c r="T3584" t="s">
        <v>2</v>
      </c>
      <c r="U3584" t="s">
        <v>3</v>
      </c>
    </row>
    <row r="3585" spans="1:21" x14ac:dyDescent="0.25">
      <c r="A3585" t="s">
        <v>1239</v>
      </c>
      <c r="B3585" t="str">
        <f>LEFT(Tabla1[[#This Row],[Organización compras]],2)</f>
        <v>PE</v>
      </c>
      <c r="C3585" t="s">
        <v>340</v>
      </c>
      <c r="D3585">
        <v>804</v>
      </c>
      <c r="E3585" t="str">
        <f>VLOOKUP(Tabla1[[#This Row],[Grupo de compras]],'Grupo compras'!$A$1:$B$115,2,FALSE)</f>
        <v>PE Marketing Mall</v>
      </c>
      <c r="F3585" t="s">
        <v>2454</v>
      </c>
      <c r="G3585" t="str">
        <f>LEFT(Tabla1[[#This Row],[Solicitud de pedido]],2)</f>
        <v>12</v>
      </c>
      <c r="H3585" t="s">
        <v>9223</v>
      </c>
      <c r="I3585" t="s">
        <v>88</v>
      </c>
      <c r="J3585" t="s">
        <v>9224</v>
      </c>
      <c r="K3585" t="s">
        <v>9225</v>
      </c>
      <c r="L3585" s="1">
        <v>46072</v>
      </c>
      <c r="M3585" t="s">
        <v>485</v>
      </c>
      <c r="N3585" t="s">
        <v>1</v>
      </c>
      <c r="O3585" t="s">
        <v>0</v>
      </c>
      <c r="P3585" t="s">
        <v>4285</v>
      </c>
      <c r="Q3585" t="s">
        <v>4286</v>
      </c>
      <c r="R3585" s="2">
        <v>900</v>
      </c>
      <c r="S3585" s="37">
        <f>Tabla1[[#This Row],[Valor total]]/'T.C.'!$B$2</f>
        <v>260.86956521739131</v>
      </c>
      <c r="T3585" t="s">
        <v>2</v>
      </c>
      <c r="U3585" t="s">
        <v>3</v>
      </c>
    </row>
    <row r="3586" spans="1:21" x14ac:dyDescent="0.25">
      <c r="A3586" t="s">
        <v>1239</v>
      </c>
      <c r="B3586" t="str">
        <f>LEFT(Tabla1[[#This Row],[Organización compras]],2)</f>
        <v>PE</v>
      </c>
      <c r="C3586" t="s">
        <v>340</v>
      </c>
      <c r="D3586">
        <v>804</v>
      </c>
      <c r="E3586" t="str">
        <f>VLOOKUP(Tabla1[[#This Row],[Grupo de compras]],'Grupo compras'!$A$1:$B$115,2,FALSE)</f>
        <v>PE Marketing Mall</v>
      </c>
      <c r="F3586" t="s">
        <v>2454</v>
      </c>
      <c r="G3586" t="str">
        <f>LEFT(Tabla1[[#This Row],[Solicitud de pedido]],2)</f>
        <v>12</v>
      </c>
      <c r="H3586" t="s">
        <v>9226</v>
      </c>
      <c r="I3586" t="s">
        <v>88</v>
      </c>
      <c r="J3586" t="s">
        <v>9227</v>
      </c>
      <c r="K3586" t="s">
        <v>9228</v>
      </c>
      <c r="L3586" s="1">
        <v>46077</v>
      </c>
      <c r="M3586" t="s">
        <v>485</v>
      </c>
      <c r="N3586" t="s">
        <v>1</v>
      </c>
      <c r="O3586" t="s">
        <v>0</v>
      </c>
      <c r="P3586" t="s">
        <v>2596</v>
      </c>
      <c r="Q3586" t="s">
        <v>2597</v>
      </c>
      <c r="R3586" s="2">
        <v>900</v>
      </c>
      <c r="S3586" s="37">
        <f>Tabla1[[#This Row],[Valor total]]/'T.C.'!$B$2</f>
        <v>260.86956521739131</v>
      </c>
      <c r="T3586" t="s">
        <v>2</v>
      </c>
      <c r="U3586" t="s">
        <v>3</v>
      </c>
    </row>
    <row r="3587" spans="1:21" x14ac:dyDescent="0.25">
      <c r="A3587" t="s">
        <v>925</v>
      </c>
      <c r="B3587" t="str">
        <f>LEFT(Tabla1[[#This Row],[Organización compras]],2)</f>
        <v>PE</v>
      </c>
      <c r="C3587" t="s">
        <v>340</v>
      </c>
      <c r="D3587">
        <v>816</v>
      </c>
      <c r="E3587" t="str">
        <f>VLOOKUP(Tabla1[[#This Row],[Grupo de compras]],'Grupo compras'!$A$1:$B$115,2,FALSE)</f>
        <v>PE Sgcia Infra</v>
      </c>
      <c r="F3587" t="s">
        <v>884</v>
      </c>
      <c r="G3587" t="str">
        <f>LEFT(Tabla1[[#This Row],[Solicitud de pedido]],2)</f>
        <v>12</v>
      </c>
      <c r="H3587" t="s">
        <v>9229</v>
      </c>
      <c r="I3587" t="s">
        <v>88</v>
      </c>
      <c r="J3587" t="s">
        <v>9230</v>
      </c>
      <c r="K3587" t="s">
        <v>9231</v>
      </c>
      <c r="L3587" s="1">
        <v>46078</v>
      </c>
      <c r="M3587" t="s">
        <v>400</v>
      </c>
      <c r="N3587" t="s">
        <v>1</v>
      </c>
      <c r="O3587" t="s">
        <v>5</v>
      </c>
      <c r="P3587" t="s">
        <v>68</v>
      </c>
      <c r="Q3587" t="s">
        <v>69</v>
      </c>
      <c r="R3587" s="2">
        <v>900</v>
      </c>
      <c r="S3587" s="37">
        <f>Tabla1[[#This Row],[Valor total]]/'T.C.'!$B$2</f>
        <v>260.86956521739131</v>
      </c>
      <c r="T3587" t="s">
        <v>2</v>
      </c>
      <c r="U3587" t="s">
        <v>3</v>
      </c>
    </row>
    <row r="3588" spans="1:21" x14ac:dyDescent="0.25">
      <c r="A3588" t="s">
        <v>717</v>
      </c>
      <c r="B3588" t="str">
        <f>LEFT(Tabla1[[#This Row],[Organización compras]],2)</f>
        <v>PE</v>
      </c>
      <c r="C3588" t="s">
        <v>340</v>
      </c>
      <c r="D3588">
        <v>801</v>
      </c>
      <c r="E3588" t="str">
        <f>VLOOKUP(Tabla1[[#This Row],[Grupo de compras]],'Grupo compras'!$A$1:$B$115,2,FALSE)</f>
        <v>PE Center Manager</v>
      </c>
      <c r="F3588" t="s">
        <v>1233</v>
      </c>
      <c r="G3588" t="str">
        <f>LEFT(Tabla1[[#This Row],[Solicitud de pedido]],2)</f>
        <v>12</v>
      </c>
      <c r="H3588" t="s">
        <v>9232</v>
      </c>
      <c r="I3588" t="s">
        <v>88</v>
      </c>
      <c r="J3588" t="s">
        <v>9233</v>
      </c>
      <c r="K3588" t="s">
        <v>9234</v>
      </c>
      <c r="L3588" s="1">
        <v>46087</v>
      </c>
      <c r="M3588" t="s">
        <v>43</v>
      </c>
      <c r="N3588" t="s">
        <v>1</v>
      </c>
      <c r="O3588" t="s">
        <v>0</v>
      </c>
      <c r="P3588" t="s">
        <v>1011</v>
      </c>
      <c r="Q3588" t="s">
        <v>1012</v>
      </c>
      <c r="R3588" s="2">
        <v>900</v>
      </c>
      <c r="S3588" s="37">
        <f>Tabla1[[#This Row],[Valor total]]/'T.C.'!$B$2</f>
        <v>260.86956521739131</v>
      </c>
      <c r="T3588" t="s">
        <v>2</v>
      </c>
      <c r="U3588" t="s">
        <v>3</v>
      </c>
    </row>
    <row r="3589" spans="1:21" x14ac:dyDescent="0.25">
      <c r="A3589" t="s">
        <v>1498</v>
      </c>
      <c r="B3589" t="str">
        <f>LEFT(Tabla1[[#This Row],[Organización compras]],2)</f>
        <v>PE</v>
      </c>
      <c r="C3589" t="s">
        <v>340</v>
      </c>
      <c r="D3589">
        <v>803</v>
      </c>
      <c r="E3589" t="str">
        <f>VLOOKUP(Tabla1[[#This Row],[Grupo de compras]],'Grupo compras'!$A$1:$B$115,2,FALSE)</f>
        <v>PE Ops Out/Strips</v>
      </c>
      <c r="F3589" t="s">
        <v>926</v>
      </c>
      <c r="H3589" t="s">
        <v>12643</v>
      </c>
      <c r="I3589" t="s">
        <v>88</v>
      </c>
      <c r="J3589" t="s">
        <v>12644</v>
      </c>
      <c r="K3589" t="s">
        <v>12645</v>
      </c>
      <c r="L3589" s="1">
        <v>46098</v>
      </c>
      <c r="M3589" t="s">
        <v>930</v>
      </c>
      <c r="N3589" t="s">
        <v>1</v>
      </c>
      <c r="O3589" t="s">
        <v>0</v>
      </c>
      <c r="P3589" t="s">
        <v>1011</v>
      </c>
      <c r="Q3589" t="s">
        <v>1012</v>
      </c>
      <c r="R3589" s="2">
        <v>900</v>
      </c>
      <c r="S3589" s="37">
        <f>Tabla1[[#This Row],[Valor total]]/'T.C.'!$B$2</f>
        <v>260.86956521739131</v>
      </c>
      <c r="T3589" t="s">
        <v>2</v>
      </c>
      <c r="U3589" t="s">
        <v>3</v>
      </c>
    </row>
    <row r="3590" spans="1:21" x14ac:dyDescent="0.25">
      <c r="A3590" t="s">
        <v>1498</v>
      </c>
      <c r="B3590" t="str">
        <f>LEFT(Tabla1[[#This Row],[Organización compras]],2)</f>
        <v>PE</v>
      </c>
      <c r="C3590" t="s">
        <v>340</v>
      </c>
      <c r="D3590">
        <v>803</v>
      </c>
      <c r="E3590" t="str">
        <f>VLOOKUP(Tabla1[[#This Row],[Grupo de compras]],'Grupo compras'!$A$1:$B$115,2,FALSE)</f>
        <v>PE Ops Out/Strips</v>
      </c>
      <c r="F3590" t="s">
        <v>926</v>
      </c>
      <c r="H3590" t="s">
        <v>12646</v>
      </c>
      <c r="I3590" t="s">
        <v>88</v>
      </c>
      <c r="J3590" t="s">
        <v>12647</v>
      </c>
      <c r="K3590" t="s">
        <v>12648</v>
      </c>
      <c r="L3590" s="1">
        <v>46098</v>
      </c>
      <c r="M3590" t="s">
        <v>930</v>
      </c>
      <c r="N3590" t="s">
        <v>1</v>
      </c>
      <c r="O3590" t="s">
        <v>0</v>
      </c>
      <c r="P3590" t="s">
        <v>1011</v>
      </c>
      <c r="Q3590" t="s">
        <v>1012</v>
      </c>
      <c r="R3590" s="2">
        <v>900</v>
      </c>
      <c r="S3590" s="37">
        <f>Tabla1[[#This Row],[Valor total]]/'T.C.'!$B$2</f>
        <v>260.86956521739131</v>
      </c>
      <c r="T3590" t="s">
        <v>2</v>
      </c>
      <c r="U3590" t="s">
        <v>3</v>
      </c>
    </row>
    <row r="3591" spans="1:21" x14ac:dyDescent="0.25">
      <c r="A3591" t="s">
        <v>696</v>
      </c>
      <c r="B3591" t="str">
        <f>LEFT(Tabla1[[#This Row],[Organización compras]],2)</f>
        <v>PE</v>
      </c>
      <c r="C3591" t="s">
        <v>681</v>
      </c>
      <c r="D3591">
        <v>814</v>
      </c>
      <c r="E3591" t="str">
        <f>VLOOKUP(Tabla1[[#This Row],[Grupo de compras]],'Grupo compras'!$A$1:$B$115,2,FALSE)</f>
        <v>PE Explotación TI</v>
      </c>
      <c r="F3591" t="s">
        <v>371</v>
      </c>
      <c r="G3591" t="str">
        <f>LEFT(Tabla1[[#This Row],[Solicitud de pedido]],2)</f>
        <v>14</v>
      </c>
      <c r="H3591" t="s">
        <v>9235</v>
      </c>
      <c r="I3591" t="s">
        <v>88</v>
      </c>
      <c r="J3591" t="s">
        <v>9236</v>
      </c>
      <c r="K3591" t="s">
        <v>9237</v>
      </c>
      <c r="L3591" s="1">
        <v>46048</v>
      </c>
      <c r="M3591" t="s">
        <v>556</v>
      </c>
      <c r="N3591" t="s">
        <v>46</v>
      </c>
      <c r="O3591" t="s">
        <v>5</v>
      </c>
      <c r="P3591" t="s">
        <v>820</v>
      </c>
      <c r="Q3591" t="s">
        <v>821</v>
      </c>
      <c r="R3591" s="2">
        <v>899.4</v>
      </c>
      <c r="S3591" s="37">
        <f>Tabla1[[#This Row],[Valor total]]/'T.C.'!$B$2</f>
        <v>260.695652173913</v>
      </c>
      <c r="T3591" t="s">
        <v>2</v>
      </c>
      <c r="U3591" t="s">
        <v>3</v>
      </c>
    </row>
    <row r="3592" spans="1:21" x14ac:dyDescent="0.25">
      <c r="A3592" t="s">
        <v>696</v>
      </c>
      <c r="B3592" t="str">
        <f>LEFT(Tabla1[[#This Row],[Organización compras]],2)</f>
        <v>PE</v>
      </c>
      <c r="C3592" t="s">
        <v>681</v>
      </c>
      <c r="D3592">
        <v>814</v>
      </c>
      <c r="E3592" t="str">
        <f>VLOOKUP(Tabla1[[#This Row],[Grupo de compras]],'Grupo compras'!$A$1:$B$115,2,FALSE)</f>
        <v>PE Explotación TI</v>
      </c>
      <c r="F3592" t="s">
        <v>371</v>
      </c>
      <c r="G3592" t="str">
        <f>LEFT(Tabla1[[#This Row],[Solicitud de pedido]],2)</f>
        <v>14</v>
      </c>
      <c r="H3592" t="s">
        <v>9235</v>
      </c>
      <c r="I3592" t="s">
        <v>89</v>
      </c>
      <c r="J3592" t="s">
        <v>9236</v>
      </c>
      <c r="K3592" t="s">
        <v>9237</v>
      </c>
      <c r="L3592" s="1">
        <v>46048</v>
      </c>
      <c r="M3592" t="s">
        <v>556</v>
      </c>
      <c r="N3592" t="s">
        <v>46</v>
      </c>
      <c r="O3592" t="s">
        <v>5</v>
      </c>
      <c r="P3592" t="s">
        <v>820</v>
      </c>
      <c r="Q3592" t="s">
        <v>821</v>
      </c>
      <c r="R3592" s="2">
        <v>899.4</v>
      </c>
      <c r="S3592" s="37">
        <f>Tabla1[[#This Row],[Valor total]]/'T.C.'!$B$2</f>
        <v>260.695652173913</v>
      </c>
      <c r="T3592" t="s">
        <v>2</v>
      </c>
      <c r="U3592" t="s">
        <v>3</v>
      </c>
    </row>
    <row r="3593" spans="1:21" x14ac:dyDescent="0.25">
      <c r="A3593" t="s">
        <v>696</v>
      </c>
      <c r="B3593" t="str">
        <f>LEFT(Tabla1[[#This Row],[Organización compras]],2)</f>
        <v>PE</v>
      </c>
      <c r="C3593" t="s">
        <v>681</v>
      </c>
      <c r="D3593">
        <v>814</v>
      </c>
      <c r="E3593" t="str">
        <f>VLOOKUP(Tabla1[[#This Row],[Grupo de compras]],'Grupo compras'!$A$1:$B$115,2,FALSE)</f>
        <v>PE Explotación TI</v>
      </c>
      <c r="F3593" t="s">
        <v>371</v>
      </c>
      <c r="G3593" t="str">
        <f>LEFT(Tabla1[[#This Row],[Solicitud de pedido]],2)</f>
        <v>14</v>
      </c>
      <c r="H3593" t="s">
        <v>9235</v>
      </c>
      <c r="I3593" t="s">
        <v>99</v>
      </c>
      <c r="J3593" t="s">
        <v>9236</v>
      </c>
      <c r="K3593" t="s">
        <v>9237</v>
      </c>
      <c r="L3593" s="1">
        <v>46048</v>
      </c>
      <c r="M3593" t="s">
        <v>556</v>
      </c>
      <c r="N3593" t="s">
        <v>46</v>
      </c>
      <c r="O3593" t="s">
        <v>5</v>
      </c>
      <c r="P3593" t="s">
        <v>820</v>
      </c>
      <c r="Q3593" t="s">
        <v>821</v>
      </c>
      <c r="R3593" s="2">
        <v>899.4</v>
      </c>
      <c r="S3593" s="37">
        <f>Tabla1[[#This Row],[Valor total]]/'T.C.'!$B$2</f>
        <v>260.695652173913</v>
      </c>
      <c r="T3593" t="s">
        <v>2</v>
      </c>
      <c r="U3593" t="s">
        <v>3</v>
      </c>
    </row>
    <row r="3594" spans="1:21" x14ac:dyDescent="0.25">
      <c r="A3594" t="s">
        <v>696</v>
      </c>
      <c r="B3594" t="str">
        <f>LEFT(Tabla1[[#This Row],[Organización compras]],2)</f>
        <v>PE</v>
      </c>
      <c r="C3594" t="s">
        <v>681</v>
      </c>
      <c r="D3594">
        <v>814</v>
      </c>
      <c r="E3594" t="str">
        <f>VLOOKUP(Tabla1[[#This Row],[Grupo de compras]],'Grupo compras'!$A$1:$B$115,2,FALSE)</f>
        <v>PE Explotación TI</v>
      </c>
      <c r="F3594" t="s">
        <v>371</v>
      </c>
      <c r="G3594" t="str">
        <f>LEFT(Tabla1[[#This Row],[Solicitud de pedido]],2)</f>
        <v>14</v>
      </c>
      <c r="H3594" t="s">
        <v>9235</v>
      </c>
      <c r="I3594" t="s">
        <v>100</v>
      </c>
      <c r="J3594" t="s">
        <v>9236</v>
      </c>
      <c r="K3594" t="s">
        <v>9237</v>
      </c>
      <c r="L3594" s="1">
        <v>46048</v>
      </c>
      <c r="M3594" t="s">
        <v>556</v>
      </c>
      <c r="N3594" t="s">
        <v>46</v>
      </c>
      <c r="O3594" t="s">
        <v>5</v>
      </c>
      <c r="P3594" t="s">
        <v>820</v>
      </c>
      <c r="Q3594" t="s">
        <v>821</v>
      </c>
      <c r="R3594" s="2">
        <v>899.4</v>
      </c>
      <c r="S3594" s="37">
        <f>Tabla1[[#This Row],[Valor total]]/'T.C.'!$B$2</f>
        <v>260.695652173913</v>
      </c>
      <c r="T3594" t="s">
        <v>2</v>
      </c>
      <c r="U3594" t="s">
        <v>3</v>
      </c>
    </row>
    <row r="3595" spans="1:21" x14ac:dyDescent="0.25">
      <c r="A3595" t="s">
        <v>696</v>
      </c>
      <c r="B3595" t="str">
        <f>LEFT(Tabla1[[#This Row],[Organización compras]],2)</f>
        <v>PE</v>
      </c>
      <c r="C3595" t="s">
        <v>681</v>
      </c>
      <c r="D3595">
        <v>814</v>
      </c>
      <c r="E3595" t="str">
        <f>VLOOKUP(Tabla1[[#This Row],[Grupo de compras]],'Grupo compras'!$A$1:$B$115,2,FALSE)</f>
        <v>PE Explotación TI</v>
      </c>
      <c r="F3595" t="s">
        <v>371</v>
      </c>
      <c r="G3595" t="str">
        <f>LEFT(Tabla1[[#This Row],[Solicitud de pedido]],2)</f>
        <v>14</v>
      </c>
      <c r="H3595" t="s">
        <v>9235</v>
      </c>
      <c r="I3595" t="s">
        <v>101</v>
      </c>
      <c r="J3595" t="s">
        <v>9236</v>
      </c>
      <c r="K3595" t="s">
        <v>9237</v>
      </c>
      <c r="L3595" s="1">
        <v>46048</v>
      </c>
      <c r="M3595" t="s">
        <v>556</v>
      </c>
      <c r="N3595" t="s">
        <v>46</v>
      </c>
      <c r="O3595" t="s">
        <v>5</v>
      </c>
      <c r="P3595" t="s">
        <v>820</v>
      </c>
      <c r="Q3595" t="s">
        <v>821</v>
      </c>
      <c r="R3595" s="2">
        <v>899.4</v>
      </c>
      <c r="S3595" s="37">
        <f>Tabla1[[#This Row],[Valor total]]/'T.C.'!$B$2</f>
        <v>260.695652173913</v>
      </c>
      <c r="T3595" t="s">
        <v>2</v>
      </c>
      <c r="U3595" t="s">
        <v>3</v>
      </c>
    </row>
    <row r="3596" spans="1:21" x14ac:dyDescent="0.25">
      <c r="A3596" t="s">
        <v>696</v>
      </c>
      <c r="B3596" t="str">
        <f>LEFT(Tabla1[[#This Row],[Organización compras]],2)</f>
        <v>PE</v>
      </c>
      <c r="C3596" t="s">
        <v>681</v>
      </c>
      <c r="D3596">
        <v>814</v>
      </c>
      <c r="E3596" t="str">
        <f>VLOOKUP(Tabla1[[#This Row],[Grupo de compras]],'Grupo compras'!$A$1:$B$115,2,FALSE)</f>
        <v>PE Explotación TI</v>
      </c>
      <c r="F3596" t="s">
        <v>371</v>
      </c>
      <c r="G3596" t="str">
        <f>LEFT(Tabla1[[#This Row],[Solicitud de pedido]],2)</f>
        <v>14</v>
      </c>
      <c r="H3596" t="s">
        <v>9235</v>
      </c>
      <c r="I3596" t="s">
        <v>102</v>
      </c>
      <c r="J3596" t="s">
        <v>9236</v>
      </c>
      <c r="K3596" t="s">
        <v>9237</v>
      </c>
      <c r="L3596" s="1">
        <v>46048</v>
      </c>
      <c r="M3596" t="s">
        <v>556</v>
      </c>
      <c r="N3596" t="s">
        <v>46</v>
      </c>
      <c r="O3596" t="s">
        <v>5</v>
      </c>
      <c r="P3596" t="s">
        <v>820</v>
      </c>
      <c r="Q3596" t="s">
        <v>821</v>
      </c>
      <c r="R3596" s="2">
        <v>899.4</v>
      </c>
      <c r="S3596" s="37">
        <f>Tabla1[[#This Row],[Valor total]]/'T.C.'!$B$2</f>
        <v>260.695652173913</v>
      </c>
      <c r="T3596" t="s">
        <v>2</v>
      </c>
      <c r="U3596" t="s">
        <v>3</v>
      </c>
    </row>
    <row r="3597" spans="1:21" x14ac:dyDescent="0.25">
      <c r="A3597" t="s">
        <v>696</v>
      </c>
      <c r="B3597" t="str">
        <f>LEFT(Tabla1[[#This Row],[Organización compras]],2)</f>
        <v>PE</v>
      </c>
      <c r="C3597" t="s">
        <v>681</v>
      </c>
      <c r="D3597">
        <v>814</v>
      </c>
      <c r="E3597" t="str">
        <f>VLOOKUP(Tabla1[[#This Row],[Grupo de compras]],'Grupo compras'!$A$1:$B$115,2,FALSE)</f>
        <v>PE Explotación TI</v>
      </c>
      <c r="F3597" t="s">
        <v>371</v>
      </c>
      <c r="G3597" t="str">
        <f>LEFT(Tabla1[[#This Row],[Solicitud de pedido]],2)</f>
        <v>14</v>
      </c>
      <c r="H3597" t="s">
        <v>9235</v>
      </c>
      <c r="I3597" t="s">
        <v>103</v>
      </c>
      <c r="J3597" t="s">
        <v>9236</v>
      </c>
      <c r="K3597" t="s">
        <v>9237</v>
      </c>
      <c r="L3597" s="1">
        <v>46048</v>
      </c>
      <c r="M3597" t="s">
        <v>556</v>
      </c>
      <c r="N3597" t="s">
        <v>46</v>
      </c>
      <c r="O3597" t="s">
        <v>5</v>
      </c>
      <c r="P3597" t="s">
        <v>820</v>
      </c>
      <c r="Q3597" t="s">
        <v>821</v>
      </c>
      <c r="R3597" s="2">
        <v>899.4</v>
      </c>
      <c r="S3597" s="37">
        <f>Tabla1[[#This Row],[Valor total]]/'T.C.'!$B$2</f>
        <v>260.695652173913</v>
      </c>
      <c r="T3597" t="s">
        <v>2</v>
      </c>
      <c r="U3597" t="s">
        <v>3</v>
      </c>
    </row>
    <row r="3598" spans="1:21" x14ac:dyDescent="0.25">
      <c r="A3598" t="s">
        <v>696</v>
      </c>
      <c r="B3598" t="str">
        <f>LEFT(Tabla1[[#This Row],[Organización compras]],2)</f>
        <v>PE</v>
      </c>
      <c r="C3598" t="s">
        <v>681</v>
      </c>
      <c r="D3598">
        <v>814</v>
      </c>
      <c r="E3598" t="str">
        <f>VLOOKUP(Tabla1[[#This Row],[Grupo de compras]],'Grupo compras'!$A$1:$B$115,2,FALSE)</f>
        <v>PE Explotación TI</v>
      </c>
      <c r="F3598" t="s">
        <v>371</v>
      </c>
      <c r="G3598" t="str">
        <f>LEFT(Tabla1[[#This Row],[Solicitud de pedido]],2)</f>
        <v>14</v>
      </c>
      <c r="H3598" t="s">
        <v>9235</v>
      </c>
      <c r="I3598" t="s">
        <v>104</v>
      </c>
      <c r="J3598" t="s">
        <v>9236</v>
      </c>
      <c r="K3598" t="s">
        <v>9237</v>
      </c>
      <c r="L3598" s="1">
        <v>46048</v>
      </c>
      <c r="M3598" t="s">
        <v>556</v>
      </c>
      <c r="N3598" t="s">
        <v>46</v>
      </c>
      <c r="O3598" t="s">
        <v>5</v>
      </c>
      <c r="P3598" t="s">
        <v>820</v>
      </c>
      <c r="Q3598" t="s">
        <v>821</v>
      </c>
      <c r="R3598" s="2">
        <v>899.4</v>
      </c>
      <c r="S3598" s="37">
        <f>Tabla1[[#This Row],[Valor total]]/'T.C.'!$B$2</f>
        <v>260.695652173913</v>
      </c>
      <c r="T3598" t="s">
        <v>2</v>
      </c>
      <c r="U3598" t="s">
        <v>3</v>
      </c>
    </row>
    <row r="3599" spans="1:21" x14ac:dyDescent="0.25">
      <c r="A3599" t="s">
        <v>696</v>
      </c>
      <c r="B3599" t="str">
        <f>LEFT(Tabla1[[#This Row],[Organización compras]],2)</f>
        <v>PE</v>
      </c>
      <c r="C3599" t="s">
        <v>681</v>
      </c>
      <c r="D3599">
        <v>814</v>
      </c>
      <c r="E3599" t="str">
        <f>VLOOKUP(Tabla1[[#This Row],[Grupo de compras]],'Grupo compras'!$A$1:$B$115,2,FALSE)</f>
        <v>PE Explotación TI</v>
      </c>
      <c r="F3599" t="s">
        <v>371</v>
      </c>
      <c r="G3599" t="str">
        <f>LEFT(Tabla1[[#This Row],[Solicitud de pedido]],2)</f>
        <v>14</v>
      </c>
      <c r="H3599" t="s">
        <v>9235</v>
      </c>
      <c r="I3599" t="s">
        <v>105</v>
      </c>
      <c r="J3599" t="s">
        <v>9236</v>
      </c>
      <c r="K3599" t="s">
        <v>9237</v>
      </c>
      <c r="L3599" s="1">
        <v>46048</v>
      </c>
      <c r="M3599" t="s">
        <v>556</v>
      </c>
      <c r="N3599" t="s">
        <v>46</v>
      </c>
      <c r="O3599" t="s">
        <v>5</v>
      </c>
      <c r="P3599" t="s">
        <v>820</v>
      </c>
      <c r="Q3599" t="s">
        <v>821</v>
      </c>
      <c r="R3599" s="2">
        <v>899.4</v>
      </c>
      <c r="S3599" s="37">
        <f>Tabla1[[#This Row],[Valor total]]/'T.C.'!$B$2</f>
        <v>260.695652173913</v>
      </c>
      <c r="T3599" t="s">
        <v>2</v>
      </c>
      <c r="U3599" t="s">
        <v>3</v>
      </c>
    </row>
    <row r="3600" spans="1:21" x14ac:dyDescent="0.25">
      <c r="A3600" t="s">
        <v>696</v>
      </c>
      <c r="B3600" t="str">
        <f>LEFT(Tabla1[[#This Row],[Organización compras]],2)</f>
        <v>PE</v>
      </c>
      <c r="C3600" t="s">
        <v>681</v>
      </c>
      <c r="D3600">
        <v>814</v>
      </c>
      <c r="E3600" t="str">
        <f>VLOOKUP(Tabla1[[#This Row],[Grupo de compras]],'Grupo compras'!$A$1:$B$115,2,FALSE)</f>
        <v>PE Explotación TI</v>
      </c>
      <c r="F3600" t="s">
        <v>371</v>
      </c>
      <c r="G3600" t="str">
        <f>LEFT(Tabla1[[#This Row],[Solicitud de pedido]],2)</f>
        <v>14</v>
      </c>
      <c r="H3600" t="s">
        <v>9235</v>
      </c>
      <c r="I3600" t="s">
        <v>106</v>
      </c>
      <c r="J3600" t="s">
        <v>9236</v>
      </c>
      <c r="K3600" t="s">
        <v>9237</v>
      </c>
      <c r="L3600" s="1">
        <v>46048</v>
      </c>
      <c r="M3600" t="s">
        <v>556</v>
      </c>
      <c r="N3600" t="s">
        <v>46</v>
      </c>
      <c r="O3600" t="s">
        <v>5</v>
      </c>
      <c r="P3600" t="s">
        <v>820</v>
      </c>
      <c r="Q3600" t="s">
        <v>821</v>
      </c>
      <c r="R3600" s="2">
        <v>899.4</v>
      </c>
      <c r="S3600" s="37">
        <f>Tabla1[[#This Row],[Valor total]]/'T.C.'!$B$2</f>
        <v>260.695652173913</v>
      </c>
      <c r="T3600" t="s">
        <v>2</v>
      </c>
      <c r="U3600" t="s">
        <v>3</v>
      </c>
    </row>
    <row r="3601" spans="1:21" x14ac:dyDescent="0.25">
      <c r="A3601" t="s">
        <v>696</v>
      </c>
      <c r="B3601" t="str">
        <f>LEFT(Tabla1[[#This Row],[Organización compras]],2)</f>
        <v>PE</v>
      </c>
      <c r="C3601" t="s">
        <v>681</v>
      </c>
      <c r="D3601">
        <v>814</v>
      </c>
      <c r="E3601" t="str">
        <f>VLOOKUP(Tabla1[[#This Row],[Grupo de compras]],'Grupo compras'!$A$1:$B$115,2,FALSE)</f>
        <v>PE Explotación TI</v>
      </c>
      <c r="F3601" t="s">
        <v>371</v>
      </c>
      <c r="G3601" t="str">
        <f>LEFT(Tabla1[[#This Row],[Solicitud de pedido]],2)</f>
        <v>14</v>
      </c>
      <c r="H3601" t="s">
        <v>9235</v>
      </c>
      <c r="I3601" t="s">
        <v>107</v>
      </c>
      <c r="J3601" t="s">
        <v>9236</v>
      </c>
      <c r="K3601" t="s">
        <v>9237</v>
      </c>
      <c r="L3601" s="1">
        <v>46048</v>
      </c>
      <c r="M3601" t="s">
        <v>556</v>
      </c>
      <c r="N3601" t="s">
        <v>46</v>
      </c>
      <c r="O3601" t="s">
        <v>5</v>
      </c>
      <c r="P3601" t="s">
        <v>820</v>
      </c>
      <c r="Q3601" t="s">
        <v>821</v>
      </c>
      <c r="R3601" s="2">
        <v>899.4</v>
      </c>
      <c r="S3601" s="37">
        <f>Tabla1[[#This Row],[Valor total]]/'T.C.'!$B$2</f>
        <v>260.695652173913</v>
      </c>
      <c r="T3601" t="s">
        <v>2</v>
      </c>
      <c r="U3601" t="s">
        <v>3</v>
      </c>
    </row>
    <row r="3602" spans="1:21" x14ac:dyDescent="0.25">
      <c r="A3602" t="s">
        <v>696</v>
      </c>
      <c r="B3602" t="str">
        <f>LEFT(Tabla1[[#This Row],[Organización compras]],2)</f>
        <v>PE</v>
      </c>
      <c r="C3602" t="s">
        <v>681</v>
      </c>
      <c r="D3602">
        <v>814</v>
      </c>
      <c r="E3602" t="str">
        <f>VLOOKUP(Tabla1[[#This Row],[Grupo de compras]],'Grupo compras'!$A$1:$B$115,2,FALSE)</f>
        <v>PE Explotación TI</v>
      </c>
      <c r="F3602" t="s">
        <v>371</v>
      </c>
      <c r="G3602" t="str">
        <f>LEFT(Tabla1[[#This Row],[Solicitud de pedido]],2)</f>
        <v>14</v>
      </c>
      <c r="H3602" t="s">
        <v>9235</v>
      </c>
      <c r="I3602" t="s">
        <v>1502</v>
      </c>
      <c r="J3602" t="s">
        <v>9236</v>
      </c>
      <c r="K3602" t="s">
        <v>9237</v>
      </c>
      <c r="L3602" s="1">
        <v>46048</v>
      </c>
      <c r="M3602" t="s">
        <v>556</v>
      </c>
      <c r="N3602" t="s">
        <v>46</v>
      </c>
      <c r="O3602" t="s">
        <v>5</v>
      </c>
      <c r="P3602" t="s">
        <v>820</v>
      </c>
      <c r="Q3602" t="s">
        <v>821</v>
      </c>
      <c r="R3602" s="2">
        <v>899.4</v>
      </c>
      <c r="S3602" s="37">
        <f>Tabla1[[#This Row],[Valor total]]/'T.C.'!$B$2</f>
        <v>260.695652173913</v>
      </c>
      <c r="T3602" t="s">
        <v>2</v>
      </c>
      <c r="U3602" t="s">
        <v>3</v>
      </c>
    </row>
    <row r="3603" spans="1:21" x14ac:dyDescent="0.25">
      <c r="A3603" t="s">
        <v>377</v>
      </c>
      <c r="B3603" t="str">
        <f>LEFT(Tabla1[[#This Row],[Organización compras]],2)</f>
        <v>PE</v>
      </c>
      <c r="C3603" t="s">
        <v>340</v>
      </c>
      <c r="D3603">
        <v>808</v>
      </c>
      <c r="E3603" t="str">
        <f>VLOOKUP(Tabla1[[#This Row],[Grupo de compras]],'Grupo compras'!$A$1:$B$115,2,FALSE)</f>
        <v>PE Área Legal</v>
      </c>
      <c r="F3603" t="s">
        <v>365</v>
      </c>
      <c r="G3603" t="str">
        <f>LEFT(Tabla1[[#This Row],[Solicitud de pedido]],2)</f>
        <v>12</v>
      </c>
      <c r="H3603" t="s">
        <v>9238</v>
      </c>
      <c r="I3603" t="s">
        <v>88</v>
      </c>
      <c r="J3603" t="s">
        <v>9239</v>
      </c>
      <c r="K3603" t="s">
        <v>3818</v>
      </c>
      <c r="L3603" s="1">
        <v>46079</v>
      </c>
      <c r="M3603" t="s">
        <v>485</v>
      </c>
      <c r="N3603" t="s">
        <v>1</v>
      </c>
      <c r="O3603" t="s">
        <v>0</v>
      </c>
      <c r="P3603" t="s">
        <v>769</v>
      </c>
      <c r="Q3603" t="s">
        <v>770</v>
      </c>
      <c r="R3603" s="2">
        <v>260</v>
      </c>
      <c r="S3603" s="37">
        <f>Tabla1[[#This Row],[Valor total]]</f>
        <v>260</v>
      </c>
      <c r="T3603" t="s">
        <v>662</v>
      </c>
      <c r="U3603" t="s">
        <v>3</v>
      </c>
    </row>
    <row r="3604" spans="1:21" x14ac:dyDescent="0.25">
      <c r="A3604" t="s">
        <v>373</v>
      </c>
      <c r="B3604" t="str">
        <f>LEFT(Tabla1[[#This Row],[Organización compras]],2)</f>
        <v>PE</v>
      </c>
      <c r="C3604" t="s">
        <v>340</v>
      </c>
      <c r="D3604">
        <v>810</v>
      </c>
      <c r="E3604" t="str">
        <f>VLOOKUP(Tabla1[[#This Row],[Grupo de compras]],'Grupo compras'!$A$1:$B$115,2,FALSE)</f>
        <v>PE Área Personas</v>
      </c>
      <c r="F3604" t="s">
        <v>3987</v>
      </c>
      <c r="G3604" t="str">
        <f>LEFT(Tabla1[[#This Row],[Solicitud de pedido]],2)</f>
        <v>12</v>
      </c>
      <c r="H3604" t="s">
        <v>9240</v>
      </c>
      <c r="I3604" t="s">
        <v>88</v>
      </c>
      <c r="J3604" t="s">
        <v>9241</v>
      </c>
      <c r="K3604" t="s">
        <v>9242</v>
      </c>
      <c r="L3604" s="1">
        <v>46070</v>
      </c>
      <c r="M3604" t="s">
        <v>3987</v>
      </c>
      <c r="N3604" t="s">
        <v>1</v>
      </c>
      <c r="O3604" t="s">
        <v>3991</v>
      </c>
      <c r="P3604" t="s">
        <v>9243</v>
      </c>
      <c r="Q3604" t="s">
        <v>9244</v>
      </c>
      <c r="R3604" s="2">
        <v>896</v>
      </c>
      <c r="S3604" s="37">
        <f>Tabla1[[#This Row],[Valor total]]/'T.C.'!$B$2</f>
        <v>259.71014492753619</v>
      </c>
      <c r="T3604" t="s">
        <v>2</v>
      </c>
      <c r="U3604" t="s">
        <v>3</v>
      </c>
    </row>
    <row r="3605" spans="1:21" x14ac:dyDescent="0.25">
      <c r="A3605" t="s">
        <v>377</v>
      </c>
      <c r="B3605" t="str">
        <f>LEFT(Tabla1[[#This Row],[Organización compras]],2)</f>
        <v>PE</v>
      </c>
      <c r="C3605" t="s">
        <v>340</v>
      </c>
      <c r="D3605">
        <v>802</v>
      </c>
      <c r="E3605" t="str">
        <f>VLOOKUP(Tabla1[[#This Row],[Grupo de compras]],'Grupo compras'!$A$1:$B$115,2,FALSE)</f>
        <v>PE Ops Mall</v>
      </c>
      <c r="F3605" t="s">
        <v>2774</v>
      </c>
      <c r="G3605" t="str">
        <f>LEFT(Tabla1[[#This Row],[Solicitud de pedido]],2)</f>
        <v>12</v>
      </c>
      <c r="H3605" t="s">
        <v>9245</v>
      </c>
      <c r="I3605" t="s">
        <v>88</v>
      </c>
      <c r="J3605" t="s">
        <v>9246</v>
      </c>
      <c r="K3605" t="s">
        <v>9247</v>
      </c>
      <c r="L3605" s="1">
        <v>46035</v>
      </c>
      <c r="M3605" t="s">
        <v>2774</v>
      </c>
      <c r="N3605" t="s">
        <v>1</v>
      </c>
      <c r="O3605" t="s">
        <v>0</v>
      </c>
      <c r="P3605" t="s">
        <v>1011</v>
      </c>
      <c r="Q3605" t="s">
        <v>1012</v>
      </c>
      <c r="R3605" s="2">
        <v>895</v>
      </c>
      <c r="S3605" s="37">
        <f>Tabla1[[#This Row],[Valor total]]/'T.C.'!$B$2</f>
        <v>259.42028985507244</v>
      </c>
      <c r="T3605" t="s">
        <v>2</v>
      </c>
      <c r="U3605" t="s">
        <v>3</v>
      </c>
    </row>
    <row r="3606" spans="1:21" x14ac:dyDescent="0.25">
      <c r="A3606" t="s">
        <v>2453</v>
      </c>
      <c r="B3606" t="str">
        <f>LEFT(Tabla1[[#This Row],[Organización compras]],2)</f>
        <v>PE</v>
      </c>
      <c r="C3606" t="s">
        <v>681</v>
      </c>
      <c r="D3606">
        <v>802</v>
      </c>
      <c r="E3606" t="str">
        <f>VLOOKUP(Tabla1[[#This Row],[Grupo de compras]],'Grupo compras'!$A$1:$B$115,2,FALSE)</f>
        <v>PE Ops Mall</v>
      </c>
      <c r="F3606" t="s">
        <v>376</v>
      </c>
      <c r="G3606" t="str">
        <f>LEFT(Tabla1[[#This Row],[Solicitud de pedido]],2)</f>
        <v>12</v>
      </c>
      <c r="H3606" t="s">
        <v>9248</v>
      </c>
      <c r="I3606" t="s">
        <v>88</v>
      </c>
      <c r="J3606" t="s">
        <v>9249</v>
      </c>
      <c r="K3606" t="s">
        <v>9250</v>
      </c>
      <c r="L3606" s="1">
        <v>46052</v>
      </c>
      <c r="M3606" t="s">
        <v>400</v>
      </c>
      <c r="N3606" t="s">
        <v>1</v>
      </c>
      <c r="O3606" t="s">
        <v>5</v>
      </c>
      <c r="P3606" t="s">
        <v>68</v>
      </c>
      <c r="Q3606" t="s">
        <v>69</v>
      </c>
      <c r="R3606" s="2">
        <v>895</v>
      </c>
      <c r="S3606" s="37">
        <f>Tabla1[[#This Row],[Valor total]]/'T.C.'!$B$2</f>
        <v>259.42028985507244</v>
      </c>
      <c r="T3606" t="s">
        <v>2</v>
      </c>
      <c r="U3606" t="s">
        <v>3</v>
      </c>
    </row>
    <row r="3607" spans="1:21" x14ac:dyDescent="0.25">
      <c r="A3607" t="s">
        <v>96</v>
      </c>
      <c r="B3607" t="str">
        <f>LEFT(Tabla1[[#This Row],[Organización compras]],2)</f>
        <v>CL</v>
      </c>
      <c r="C3607" t="s">
        <v>339</v>
      </c>
      <c r="D3607">
        <v>602</v>
      </c>
      <c r="E3607" t="str">
        <f>VLOOKUP(Tabla1[[#This Row],[Grupo de compras]],'Grupo compras'!$A$1:$B$115,2,FALSE)</f>
        <v>CL Ops Mall</v>
      </c>
      <c r="F3607" t="s">
        <v>2799</v>
      </c>
      <c r="G3607" t="str">
        <f>LEFT(Tabla1[[#This Row],[Solicitud de pedido]],2)</f>
        <v>12</v>
      </c>
      <c r="H3607" t="s">
        <v>9251</v>
      </c>
      <c r="I3607" t="s">
        <v>88</v>
      </c>
      <c r="J3607" t="s">
        <v>9252</v>
      </c>
      <c r="K3607" t="s">
        <v>9253</v>
      </c>
      <c r="L3607" s="1">
        <v>46037</v>
      </c>
      <c r="M3607" t="s">
        <v>82</v>
      </c>
      <c r="N3607" t="s">
        <v>1</v>
      </c>
      <c r="O3607" t="s">
        <v>0</v>
      </c>
      <c r="P3607" t="s">
        <v>9254</v>
      </c>
      <c r="Q3607" t="s">
        <v>9255</v>
      </c>
      <c r="R3607" s="2">
        <v>240000</v>
      </c>
      <c r="S3607" s="37">
        <f>Tabla1[[#This Row],[Valor total]]/'T.C.'!$B$3</f>
        <v>259.19885952501812</v>
      </c>
      <c r="T3607" t="s">
        <v>6</v>
      </c>
      <c r="U3607" t="s">
        <v>3</v>
      </c>
    </row>
    <row r="3608" spans="1:21" x14ac:dyDescent="0.25">
      <c r="A3608" t="s">
        <v>96</v>
      </c>
      <c r="B3608" t="str">
        <f>LEFT(Tabla1[[#This Row],[Organización compras]],2)</f>
        <v>CL</v>
      </c>
      <c r="C3608" t="s">
        <v>339</v>
      </c>
      <c r="D3608">
        <v>602</v>
      </c>
      <c r="E3608" t="str">
        <f>VLOOKUP(Tabla1[[#This Row],[Grupo de compras]],'Grupo compras'!$A$1:$B$115,2,FALSE)</f>
        <v>CL Ops Mall</v>
      </c>
      <c r="F3608" t="s">
        <v>2799</v>
      </c>
      <c r="G3608" t="str">
        <f>LEFT(Tabla1[[#This Row],[Solicitud de pedido]],2)</f>
        <v>12</v>
      </c>
      <c r="H3608" t="s">
        <v>9256</v>
      </c>
      <c r="I3608" t="s">
        <v>88</v>
      </c>
      <c r="J3608" t="s">
        <v>9257</v>
      </c>
      <c r="K3608" t="s">
        <v>9258</v>
      </c>
      <c r="L3608" s="1">
        <v>46078</v>
      </c>
      <c r="M3608" t="s">
        <v>1851</v>
      </c>
      <c r="N3608" t="s">
        <v>1</v>
      </c>
      <c r="O3608" t="s">
        <v>0</v>
      </c>
      <c r="P3608" t="s">
        <v>6530</v>
      </c>
      <c r="Q3608" t="s">
        <v>6531</v>
      </c>
      <c r="R3608" s="2">
        <v>240000</v>
      </c>
      <c r="S3608" s="37">
        <f>Tabla1[[#This Row],[Valor total]]/'T.C.'!$B$3</f>
        <v>259.19885952501812</v>
      </c>
      <c r="T3608" t="s">
        <v>6</v>
      </c>
      <c r="U3608" t="s">
        <v>3</v>
      </c>
    </row>
    <row r="3609" spans="1:21" x14ac:dyDescent="0.25">
      <c r="A3609" t="s">
        <v>31</v>
      </c>
      <c r="B3609" t="str">
        <f>LEFT(Tabla1[[#This Row],[Organización compras]],2)</f>
        <v>CO</v>
      </c>
      <c r="C3609" t="s">
        <v>338</v>
      </c>
      <c r="D3609">
        <v>704</v>
      </c>
      <c r="E3609" t="str">
        <f>VLOOKUP(Tabla1[[#This Row],[Grupo de compras]],'Grupo compras'!$A$1:$B$115,2,FALSE)</f>
        <v>CO Mktg Mall</v>
      </c>
      <c r="F3609" t="s">
        <v>3696</v>
      </c>
      <c r="H3609" t="s">
        <v>12794</v>
      </c>
      <c r="I3609" t="s">
        <v>88</v>
      </c>
      <c r="J3609" t="s">
        <v>12795</v>
      </c>
      <c r="K3609" t="s">
        <v>12796</v>
      </c>
      <c r="L3609" s="1">
        <v>46099</v>
      </c>
      <c r="M3609" t="s">
        <v>3696</v>
      </c>
      <c r="N3609" t="s">
        <v>1</v>
      </c>
      <c r="O3609" t="s">
        <v>0</v>
      </c>
      <c r="P3609" t="s">
        <v>5029</v>
      </c>
      <c r="Q3609" t="s">
        <v>5030</v>
      </c>
      <c r="R3609" s="2">
        <v>950000</v>
      </c>
      <c r="S3609" s="37">
        <f>Tabla1[[#This Row],[Valor total]]/'T.C.'!$B$5</f>
        <v>258.29255029907557</v>
      </c>
      <c r="T3609" t="s">
        <v>18</v>
      </c>
      <c r="U3609" t="s">
        <v>3</v>
      </c>
    </row>
    <row r="3610" spans="1:21" x14ac:dyDescent="0.25">
      <c r="A3610" t="s">
        <v>64</v>
      </c>
      <c r="B3610" t="str">
        <f>LEFT(Tabla1[[#This Row],[Organización compras]],2)</f>
        <v>CO</v>
      </c>
      <c r="C3610" t="s">
        <v>338</v>
      </c>
      <c r="D3610">
        <v>710</v>
      </c>
      <c r="E3610" t="str">
        <f>VLOOKUP(Tabla1[[#This Row],[Grupo de compras]],'Grupo compras'!$A$1:$B$115,2,FALSE)</f>
        <v>CO Sgcia Personas</v>
      </c>
      <c r="F3610" t="s">
        <v>3527</v>
      </c>
      <c r="G3610" t="str">
        <f>LEFT(Tabla1[[#This Row],[Solicitud de pedido]],2)</f>
        <v>12</v>
      </c>
      <c r="H3610" t="s">
        <v>9259</v>
      </c>
      <c r="I3610" t="s">
        <v>88</v>
      </c>
      <c r="J3610" t="s">
        <v>9260</v>
      </c>
      <c r="K3610" t="s">
        <v>9261</v>
      </c>
      <c r="L3610" s="1">
        <v>46076</v>
      </c>
      <c r="M3610" t="s">
        <v>706</v>
      </c>
      <c r="N3610" t="s">
        <v>1</v>
      </c>
      <c r="O3610" t="s">
        <v>0</v>
      </c>
      <c r="P3610" t="s">
        <v>8339</v>
      </c>
      <c r="Q3610" t="s">
        <v>8340</v>
      </c>
      <c r="R3610" s="2">
        <v>949553</v>
      </c>
      <c r="S3610" s="37">
        <f>Tabla1[[#This Row],[Valor total]]/'T.C.'!$B$5</f>
        <v>258.17101685698748</v>
      </c>
      <c r="T3610" t="s">
        <v>18</v>
      </c>
      <c r="U3610" t="s">
        <v>3</v>
      </c>
    </row>
    <row r="3611" spans="1:21" x14ac:dyDescent="0.25">
      <c r="A3611" t="s">
        <v>1239</v>
      </c>
      <c r="B3611" t="str">
        <f>LEFT(Tabla1[[#This Row],[Organización compras]],2)</f>
        <v>PE</v>
      </c>
      <c r="C3611" t="s">
        <v>340</v>
      </c>
      <c r="D3611">
        <v>802</v>
      </c>
      <c r="E3611" t="str">
        <f>VLOOKUP(Tabla1[[#This Row],[Grupo de compras]],'Grupo compras'!$A$1:$B$115,2,FALSE)</f>
        <v>PE Ops Mall</v>
      </c>
      <c r="F3611" t="s">
        <v>3220</v>
      </c>
      <c r="G3611" t="str">
        <f>LEFT(Tabla1[[#This Row],[Solicitud de pedido]],2)</f>
        <v>12</v>
      </c>
      <c r="H3611" t="s">
        <v>9262</v>
      </c>
      <c r="I3611" t="s">
        <v>88</v>
      </c>
      <c r="J3611" t="s">
        <v>9263</v>
      </c>
      <c r="K3611" t="s">
        <v>9264</v>
      </c>
      <c r="L3611" s="1">
        <v>46045</v>
      </c>
      <c r="M3611" t="s">
        <v>3220</v>
      </c>
      <c r="N3611" t="s">
        <v>1</v>
      </c>
      <c r="O3611" t="s">
        <v>0</v>
      </c>
      <c r="P3611" t="s">
        <v>1011</v>
      </c>
      <c r="Q3611" t="s">
        <v>1012</v>
      </c>
      <c r="R3611" s="2">
        <v>887.5</v>
      </c>
      <c r="S3611" s="37">
        <f>Tabla1[[#This Row],[Valor total]]/'T.C.'!$B$2</f>
        <v>257.24637681159419</v>
      </c>
      <c r="T3611" t="s">
        <v>2</v>
      </c>
      <c r="U3611" t="s">
        <v>3</v>
      </c>
    </row>
    <row r="3612" spans="1:21" x14ac:dyDescent="0.25">
      <c r="A3612" t="s">
        <v>17</v>
      </c>
      <c r="B3612" t="str">
        <f>LEFT(Tabla1[[#This Row],[Organización compras]],2)</f>
        <v>CO</v>
      </c>
      <c r="C3612" t="s">
        <v>338</v>
      </c>
      <c r="D3612">
        <v>711</v>
      </c>
      <c r="E3612" t="str">
        <f>VLOOKUP(Tabla1[[#This Row],[Grupo de compras]],'Grupo compras'!$A$1:$B$115,2,FALSE)</f>
        <v>CO A.Finanzas</v>
      </c>
      <c r="F3612" t="s">
        <v>4709</v>
      </c>
      <c r="G3612" t="str">
        <f>LEFT(Tabla1[[#This Row],[Solicitud de pedido]],2)</f>
        <v>12</v>
      </c>
      <c r="H3612" t="s">
        <v>9265</v>
      </c>
      <c r="I3612" t="s">
        <v>88</v>
      </c>
      <c r="J3612" t="s">
        <v>9266</v>
      </c>
      <c r="K3612" t="s">
        <v>9267</v>
      </c>
      <c r="L3612" s="1">
        <v>46064</v>
      </c>
      <c r="M3612" t="s">
        <v>4713</v>
      </c>
      <c r="N3612" t="s">
        <v>1</v>
      </c>
      <c r="O3612" t="s">
        <v>0</v>
      </c>
      <c r="P3612" t="s">
        <v>9191</v>
      </c>
      <c r="Q3612" t="s">
        <v>9192</v>
      </c>
      <c r="R3612" s="2">
        <v>945540</v>
      </c>
      <c r="S3612" s="37">
        <f>Tabla1[[#This Row],[Valor total]]/'T.C.'!$B$5</f>
        <v>257.07993474714516</v>
      </c>
      <c r="T3612" t="s">
        <v>18</v>
      </c>
      <c r="U3612" t="s">
        <v>3</v>
      </c>
    </row>
    <row r="3613" spans="1:21" x14ac:dyDescent="0.25">
      <c r="A3613" t="s">
        <v>17</v>
      </c>
      <c r="B3613" t="str">
        <f>LEFT(Tabla1[[#This Row],[Organización compras]],2)</f>
        <v>CO</v>
      </c>
      <c r="C3613" t="s">
        <v>338</v>
      </c>
      <c r="D3613">
        <v>711</v>
      </c>
      <c r="E3613" t="str">
        <f>VLOOKUP(Tabla1[[#This Row],[Grupo de compras]],'Grupo compras'!$A$1:$B$115,2,FALSE)</f>
        <v>CO A.Finanzas</v>
      </c>
      <c r="F3613" t="s">
        <v>4709</v>
      </c>
      <c r="G3613" t="str">
        <f>LEFT(Tabla1[[#This Row],[Solicitud de pedido]],2)</f>
        <v>12</v>
      </c>
      <c r="H3613" t="s">
        <v>9268</v>
      </c>
      <c r="I3613" t="s">
        <v>88</v>
      </c>
      <c r="J3613" t="s">
        <v>9269</v>
      </c>
      <c r="K3613" t="s">
        <v>9270</v>
      </c>
      <c r="L3613" s="1">
        <v>46036</v>
      </c>
      <c r="M3613" t="s">
        <v>4713</v>
      </c>
      <c r="N3613" t="s">
        <v>1</v>
      </c>
      <c r="O3613" t="s">
        <v>0</v>
      </c>
      <c r="P3613" t="s">
        <v>5899</v>
      </c>
      <c r="Q3613" t="s">
        <v>5900</v>
      </c>
      <c r="R3613" s="2">
        <v>945000</v>
      </c>
      <c r="S3613" s="37">
        <f>Tabla1[[#This Row],[Valor total]]/'T.C.'!$B$5</f>
        <v>256.93311582381727</v>
      </c>
      <c r="T3613" t="s">
        <v>18</v>
      </c>
      <c r="U3613" t="s">
        <v>3</v>
      </c>
    </row>
    <row r="3614" spans="1:21" x14ac:dyDescent="0.25">
      <c r="A3614" t="s">
        <v>373</v>
      </c>
      <c r="B3614" t="str">
        <f>LEFT(Tabla1[[#This Row],[Organización compras]],2)</f>
        <v>PE</v>
      </c>
      <c r="C3614" t="s">
        <v>340</v>
      </c>
      <c r="D3614">
        <v>811</v>
      </c>
      <c r="E3614" t="str">
        <f>VLOOKUP(Tabla1[[#This Row],[Grupo de compras]],'Grupo compras'!$A$1:$B$115,2,FALSE)</f>
        <v>PE Área Admin</v>
      </c>
      <c r="F3614" t="s">
        <v>406</v>
      </c>
      <c r="G3614" t="str">
        <f>LEFT(Tabla1[[#This Row],[Solicitud de pedido]],2)</f>
        <v>12</v>
      </c>
      <c r="H3614" t="s">
        <v>2108</v>
      </c>
      <c r="I3614" t="s">
        <v>89</v>
      </c>
      <c r="J3614" t="s">
        <v>2109</v>
      </c>
      <c r="K3614" t="s">
        <v>9271</v>
      </c>
      <c r="L3614" s="1">
        <v>46045</v>
      </c>
      <c r="M3614" t="s">
        <v>406</v>
      </c>
      <c r="N3614" t="s">
        <v>1</v>
      </c>
      <c r="O3614" t="s">
        <v>0</v>
      </c>
      <c r="P3614" t="s">
        <v>1911</v>
      </c>
      <c r="Q3614" t="s">
        <v>1912</v>
      </c>
      <c r="R3614" s="2">
        <v>885.46</v>
      </c>
      <c r="S3614" s="37">
        <f>Tabla1[[#This Row],[Valor total]]/'T.C.'!$B$2</f>
        <v>256.65507246376814</v>
      </c>
      <c r="T3614" t="s">
        <v>2</v>
      </c>
      <c r="U3614" t="s">
        <v>3</v>
      </c>
    </row>
    <row r="3615" spans="1:21" x14ac:dyDescent="0.25">
      <c r="A3615" t="s">
        <v>50</v>
      </c>
      <c r="B3615" t="str">
        <f>LEFT(Tabla1[[#This Row],[Organización compras]],2)</f>
        <v>CL</v>
      </c>
      <c r="C3615" t="s">
        <v>339</v>
      </c>
      <c r="D3615">
        <v>604</v>
      </c>
      <c r="E3615" t="str">
        <f>VLOOKUP(Tabla1[[#This Row],[Grupo de compras]],'Grupo compras'!$A$1:$B$115,2,FALSE)</f>
        <v>CL Marketing Mall</v>
      </c>
      <c r="F3615" t="s">
        <v>60</v>
      </c>
      <c r="G3615" t="str">
        <f>LEFT(Tabla1[[#This Row],[Solicitud de pedido]],2)</f>
        <v>12</v>
      </c>
      <c r="H3615" t="s">
        <v>9272</v>
      </c>
      <c r="I3615" t="s">
        <v>88</v>
      </c>
      <c r="J3615" t="s">
        <v>9273</v>
      </c>
      <c r="K3615" t="s">
        <v>9274</v>
      </c>
      <c r="L3615" s="1">
        <v>46048</v>
      </c>
      <c r="M3615" t="s">
        <v>60</v>
      </c>
      <c r="N3615" t="s">
        <v>1</v>
      </c>
      <c r="O3615" t="s">
        <v>0</v>
      </c>
      <c r="P3615" t="s">
        <v>1787</v>
      </c>
      <c r="Q3615" t="s">
        <v>1788</v>
      </c>
      <c r="R3615" s="2">
        <v>236325</v>
      </c>
      <c r="S3615" s="37">
        <f>Tabla1[[#This Row],[Valor total]]/'T.C.'!$B$3</f>
        <v>255.22987698854126</v>
      </c>
      <c r="T3615" t="s">
        <v>6</v>
      </c>
      <c r="U3615" t="s">
        <v>3</v>
      </c>
    </row>
    <row r="3616" spans="1:21" x14ac:dyDescent="0.25">
      <c r="A3616" t="s">
        <v>17</v>
      </c>
      <c r="B3616" t="str">
        <f>LEFT(Tabla1[[#This Row],[Organización compras]],2)</f>
        <v>CO</v>
      </c>
      <c r="C3616" t="s">
        <v>338</v>
      </c>
      <c r="D3616">
        <v>711</v>
      </c>
      <c r="E3616" t="str">
        <f>VLOOKUP(Tabla1[[#This Row],[Grupo de compras]],'Grupo compras'!$A$1:$B$115,2,FALSE)</f>
        <v>CO A.Finanzas</v>
      </c>
      <c r="F3616" t="s">
        <v>4709</v>
      </c>
      <c r="G3616" t="str">
        <f>LEFT(Tabla1[[#This Row],[Solicitud de pedido]],2)</f>
        <v>12</v>
      </c>
      <c r="H3616" t="s">
        <v>6441</v>
      </c>
      <c r="I3616" t="s">
        <v>88</v>
      </c>
      <c r="J3616" t="s">
        <v>6442</v>
      </c>
      <c r="K3616" t="s">
        <v>9275</v>
      </c>
      <c r="L3616" s="1">
        <v>46086</v>
      </c>
      <c r="M3616" t="s">
        <v>4713</v>
      </c>
      <c r="N3616" t="s">
        <v>1</v>
      </c>
      <c r="O3616" t="s">
        <v>0</v>
      </c>
      <c r="P3616" t="s">
        <v>5894</v>
      </c>
      <c r="Q3616" t="s">
        <v>5895</v>
      </c>
      <c r="R3616" s="2">
        <v>936600</v>
      </c>
      <c r="S3616" s="37">
        <f>Tabla1[[#This Row],[Valor total]]/'T.C.'!$B$5</f>
        <v>254.64926590538337</v>
      </c>
      <c r="T3616" t="s">
        <v>18</v>
      </c>
      <c r="U3616" t="s">
        <v>3</v>
      </c>
    </row>
    <row r="3617" spans="1:21" x14ac:dyDescent="0.25">
      <c r="A3617" t="s">
        <v>373</v>
      </c>
      <c r="B3617" t="str">
        <f>LEFT(Tabla1[[#This Row],[Organización compras]],2)</f>
        <v>PE</v>
      </c>
      <c r="C3617" t="s">
        <v>340</v>
      </c>
      <c r="D3617">
        <v>810</v>
      </c>
      <c r="E3617" t="str">
        <f>VLOOKUP(Tabla1[[#This Row],[Grupo de compras]],'Grupo compras'!$A$1:$B$115,2,FALSE)</f>
        <v>PE Área Personas</v>
      </c>
      <c r="F3617" t="s">
        <v>406</v>
      </c>
      <c r="G3617" t="str">
        <f>LEFT(Tabla1[[#This Row],[Solicitud de pedido]],2)</f>
        <v>12</v>
      </c>
      <c r="H3617" t="s">
        <v>9276</v>
      </c>
      <c r="I3617" t="s">
        <v>88</v>
      </c>
      <c r="J3617" t="s">
        <v>9277</v>
      </c>
      <c r="K3617" t="s">
        <v>9278</v>
      </c>
      <c r="L3617" s="1">
        <v>46037</v>
      </c>
      <c r="M3617" t="s">
        <v>406</v>
      </c>
      <c r="N3617" t="s">
        <v>1</v>
      </c>
      <c r="O3617" t="s">
        <v>67</v>
      </c>
      <c r="P3617" t="s">
        <v>8159</v>
      </c>
      <c r="Q3617" t="s">
        <v>8160</v>
      </c>
      <c r="R3617" s="2">
        <v>874.95</v>
      </c>
      <c r="S3617" s="37">
        <f>Tabla1[[#This Row],[Valor total]]/'T.C.'!$B$2</f>
        <v>253.60869565217391</v>
      </c>
      <c r="T3617" t="s">
        <v>2</v>
      </c>
      <c r="U3617" t="s">
        <v>3</v>
      </c>
    </row>
    <row r="3618" spans="1:21" x14ac:dyDescent="0.25">
      <c r="A3618" t="s">
        <v>717</v>
      </c>
      <c r="B3618" t="str">
        <f>LEFT(Tabla1[[#This Row],[Organización compras]],2)</f>
        <v>PE</v>
      </c>
      <c r="C3618" t="s">
        <v>340</v>
      </c>
      <c r="D3618">
        <v>801</v>
      </c>
      <c r="E3618" t="str">
        <f>VLOOKUP(Tabla1[[#This Row],[Grupo de compras]],'Grupo compras'!$A$1:$B$115,2,FALSE)</f>
        <v>PE Center Manager</v>
      </c>
      <c r="F3618" t="s">
        <v>1233</v>
      </c>
      <c r="G3618" t="str">
        <f>LEFT(Tabla1[[#This Row],[Solicitud de pedido]],2)</f>
        <v>12</v>
      </c>
      <c r="H3618" t="s">
        <v>9279</v>
      </c>
      <c r="I3618" t="s">
        <v>88</v>
      </c>
      <c r="J3618" t="s">
        <v>9280</v>
      </c>
      <c r="K3618" t="s">
        <v>9281</v>
      </c>
      <c r="L3618" s="1">
        <v>46029</v>
      </c>
      <c r="M3618" t="s">
        <v>819</v>
      </c>
      <c r="N3618" t="s">
        <v>1</v>
      </c>
      <c r="O3618" t="s">
        <v>0</v>
      </c>
      <c r="P3618" t="s">
        <v>931</v>
      </c>
      <c r="Q3618" t="s">
        <v>932</v>
      </c>
      <c r="R3618" s="2">
        <v>873.6</v>
      </c>
      <c r="S3618" s="37">
        <f>Tabla1[[#This Row],[Valor total]]/'T.C.'!$B$2</f>
        <v>253.21739130434781</v>
      </c>
      <c r="T3618" t="s">
        <v>2</v>
      </c>
      <c r="U3618" t="s">
        <v>3</v>
      </c>
    </row>
    <row r="3619" spans="1:21" x14ac:dyDescent="0.25">
      <c r="A3619" t="s">
        <v>12</v>
      </c>
      <c r="B3619" t="str">
        <f>LEFT(Tabla1[[#This Row],[Organización compras]],2)</f>
        <v>PE</v>
      </c>
      <c r="C3619" t="s">
        <v>340</v>
      </c>
      <c r="D3619">
        <v>802</v>
      </c>
      <c r="E3619" t="str">
        <f>VLOOKUP(Tabla1[[#This Row],[Grupo de compras]],'Grupo compras'!$A$1:$B$115,2,FALSE)</f>
        <v>PE Ops Mall</v>
      </c>
      <c r="F3619" t="s">
        <v>9282</v>
      </c>
      <c r="G3619" t="str">
        <f>LEFT(Tabla1[[#This Row],[Solicitud de pedido]],2)</f>
        <v>12</v>
      </c>
      <c r="H3619" t="s">
        <v>9283</v>
      </c>
      <c r="I3619" t="s">
        <v>88</v>
      </c>
      <c r="J3619" t="s">
        <v>9284</v>
      </c>
      <c r="K3619" t="s">
        <v>9285</v>
      </c>
      <c r="L3619" s="1">
        <v>46091</v>
      </c>
      <c r="M3619" t="s">
        <v>14</v>
      </c>
      <c r="N3619" t="s">
        <v>1</v>
      </c>
      <c r="O3619" t="s">
        <v>0</v>
      </c>
      <c r="P3619" t="s">
        <v>2596</v>
      </c>
      <c r="Q3619" t="s">
        <v>2597</v>
      </c>
      <c r="R3619" s="2">
        <v>873</v>
      </c>
      <c r="S3619" s="37">
        <f>Tabla1[[#This Row],[Valor total]]/'T.C.'!$B$2</f>
        <v>253.04347826086956</v>
      </c>
      <c r="T3619" t="s">
        <v>2</v>
      </c>
      <c r="U3619" t="s">
        <v>3</v>
      </c>
    </row>
    <row r="3620" spans="1:21" x14ac:dyDescent="0.25">
      <c r="A3620" t="s">
        <v>16</v>
      </c>
      <c r="B3620" t="str">
        <f>LEFT(Tabla1[[#This Row],[Organización compras]],2)</f>
        <v>PE</v>
      </c>
      <c r="C3620" t="s">
        <v>681</v>
      </c>
      <c r="D3620">
        <v>802</v>
      </c>
      <c r="E3620" t="str">
        <f>VLOOKUP(Tabla1[[#This Row],[Grupo de compras]],'Grupo compras'!$A$1:$B$115,2,FALSE)</f>
        <v>PE Ops Mall</v>
      </c>
      <c r="F3620" t="s">
        <v>2567</v>
      </c>
      <c r="G3620" t="str">
        <f>LEFT(Tabla1[[#This Row],[Solicitud de pedido]],2)</f>
        <v>12</v>
      </c>
      <c r="H3620" t="s">
        <v>9286</v>
      </c>
      <c r="I3620" t="s">
        <v>88</v>
      </c>
      <c r="J3620" t="s">
        <v>9287</v>
      </c>
      <c r="K3620" t="s">
        <v>9288</v>
      </c>
      <c r="L3620" s="1">
        <v>46031</v>
      </c>
      <c r="M3620" t="s">
        <v>43</v>
      </c>
      <c r="N3620" t="s">
        <v>1</v>
      </c>
      <c r="O3620" t="s">
        <v>44</v>
      </c>
      <c r="P3620" t="s">
        <v>9289</v>
      </c>
      <c r="Q3620" t="s">
        <v>9290</v>
      </c>
      <c r="R3620" s="2">
        <v>872</v>
      </c>
      <c r="S3620" s="37">
        <f>Tabla1[[#This Row],[Valor total]]/'T.C.'!$B$2</f>
        <v>252.75362318840578</v>
      </c>
      <c r="T3620" t="s">
        <v>2</v>
      </c>
      <c r="U3620" t="s">
        <v>3</v>
      </c>
    </row>
    <row r="3621" spans="1:21" x14ac:dyDescent="0.25">
      <c r="A3621" t="s">
        <v>19</v>
      </c>
      <c r="B3621" t="str">
        <f>LEFT(Tabla1[[#This Row],[Organización compras]],2)</f>
        <v>CL</v>
      </c>
      <c r="C3621" t="s">
        <v>339</v>
      </c>
      <c r="D3621">
        <v>602</v>
      </c>
      <c r="E3621" t="str">
        <f>VLOOKUP(Tabla1[[#This Row],[Grupo de compras]],'Grupo compras'!$A$1:$B$115,2,FALSE)</f>
        <v>CL Ops Mall</v>
      </c>
      <c r="F3621" t="s">
        <v>20</v>
      </c>
      <c r="G3621" t="str">
        <f>LEFT(Tabla1[[#This Row],[Solicitud de pedido]],2)</f>
        <v>14</v>
      </c>
      <c r="H3621" t="s">
        <v>9291</v>
      </c>
      <c r="I3621" t="s">
        <v>88</v>
      </c>
      <c r="J3621" t="s">
        <v>9292</v>
      </c>
      <c r="K3621" t="s">
        <v>9293</v>
      </c>
      <c r="L3621" s="1">
        <v>46086</v>
      </c>
      <c r="M3621" t="s">
        <v>3584</v>
      </c>
      <c r="N3621" t="s">
        <v>46</v>
      </c>
      <c r="O3621" t="s">
        <v>0</v>
      </c>
      <c r="P3621" t="s">
        <v>9294</v>
      </c>
      <c r="Q3621" t="s">
        <v>9295</v>
      </c>
      <c r="R3621" s="2">
        <v>233668</v>
      </c>
      <c r="S3621" s="37">
        <f>Tabla1[[#This Row],[Valor total]]/'T.C.'!$B$3</f>
        <v>252.3603296145497</v>
      </c>
      <c r="T3621" t="s">
        <v>6</v>
      </c>
      <c r="U3621" t="s">
        <v>3</v>
      </c>
    </row>
    <row r="3622" spans="1:21" x14ac:dyDescent="0.25">
      <c r="A3622" t="s">
        <v>19</v>
      </c>
      <c r="B3622" t="str">
        <f>LEFT(Tabla1[[#This Row],[Organización compras]],2)</f>
        <v>CL</v>
      </c>
      <c r="C3622" t="s">
        <v>339</v>
      </c>
      <c r="D3622">
        <v>602</v>
      </c>
      <c r="E3622" t="str">
        <f>VLOOKUP(Tabla1[[#This Row],[Grupo de compras]],'Grupo compras'!$A$1:$B$115,2,FALSE)</f>
        <v>CL Ops Mall</v>
      </c>
      <c r="F3622" t="s">
        <v>20</v>
      </c>
      <c r="G3622" t="str">
        <f>LEFT(Tabla1[[#This Row],[Solicitud de pedido]],2)</f>
        <v>14</v>
      </c>
      <c r="H3622" t="s">
        <v>9291</v>
      </c>
      <c r="I3622" t="s">
        <v>89</v>
      </c>
      <c r="J3622" t="s">
        <v>9292</v>
      </c>
      <c r="K3622" t="s">
        <v>9296</v>
      </c>
      <c r="L3622" s="1">
        <v>46086</v>
      </c>
      <c r="M3622" t="s">
        <v>3584</v>
      </c>
      <c r="N3622" t="s">
        <v>46</v>
      </c>
      <c r="O3622" t="s">
        <v>0</v>
      </c>
      <c r="P3622" t="s">
        <v>9294</v>
      </c>
      <c r="Q3622" t="s">
        <v>9295</v>
      </c>
      <c r="R3622" s="2">
        <v>233668</v>
      </c>
      <c r="S3622" s="37">
        <f>Tabla1[[#This Row],[Valor total]]/'T.C.'!$B$3</f>
        <v>252.3603296145497</v>
      </c>
      <c r="T3622" t="s">
        <v>6</v>
      </c>
      <c r="U3622" t="s">
        <v>3</v>
      </c>
    </row>
    <row r="3623" spans="1:21" x14ac:dyDescent="0.25">
      <c r="A3623" t="s">
        <v>19</v>
      </c>
      <c r="B3623" t="str">
        <f>LEFT(Tabla1[[#This Row],[Organización compras]],2)</f>
        <v>CL</v>
      </c>
      <c r="C3623" t="s">
        <v>339</v>
      </c>
      <c r="D3623">
        <v>602</v>
      </c>
      <c r="E3623" t="str">
        <f>VLOOKUP(Tabla1[[#This Row],[Grupo de compras]],'Grupo compras'!$A$1:$B$115,2,FALSE)</f>
        <v>CL Ops Mall</v>
      </c>
      <c r="F3623" t="s">
        <v>20</v>
      </c>
      <c r="G3623" t="str">
        <f>LEFT(Tabla1[[#This Row],[Solicitud de pedido]],2)</f>
        <v>14</v>
      </c>
      <c r="H3623" t="s">
        <v>9291</v>
      </c>
      <c r="I3623" t="s">
        <v>99</v>
      </c>
      <c r="J3623" t="s">
        <v>9292</v>
      </c>
      <c r="K3623" t="s">
        <v>9297</v>
      </c>
      <c r="L3623" s="1">
        <v>46086</v>
      </c>
      <c r="M3623" t="s">
        <v>3584</v>
      </c>
      <c r="N3623" t="s">
        <v>46</v>
      </c>
      <c r="O3623" t="s">
        <v>0</v>
      </c>
      <c r="P3623" t="s">
        <v>9294</v>
      </c>
      <c r="Q3623" t="s">
        <v>9295</v>
      </c>
      <c r="R3623" s="2">
        <v>233668</v>
      </c>
      <c r="S3623" s="37">
        <f>Tabla1[[#This Row],[Valor total]]/'T.C.'!$B$3</f>
        <v>252.3603296145497</v>
      </c>
      <c r="T3623" t="s">
        <v>6</v>
      </c>
      <c r="U3623" t="s">
        <v>3</v>
      </c>
    </row>
    <row r="3624" spans="1:21" x14ac:dyDescent="0.25">
      <c r="A3624" t="s">
        <v>19</v>
      </c>
      <c r="B3624" t="str">
        <f>LEFT(Tabla1[[#This Row],[Organización compras]],2)</f>
        <v>CL</v>
      </c>
      <c r="C3624" t="s">
        <v>339</v>
      </c>
      <c r="D3624">
        <v>602</v>
      </c>
      <c r="E3624" t="str">
        <f>VLOOKUP(Tabla1[[#This Row],[Grupo de compras]],'Grupo compras'!$A$1:$B$115,2,FALSE)</f>
        <v>CL Ops Mall</v>
      </c>
      <c r="F3624" t="s">
        <v>20</v>
      </c>
      <c r="G3624" t="str">
        <f>LEFT(Tabla1[[#This Row],[Solicitud de pedido]],2)</f>
        <v>14</v>
      </c>
      <c r="H3624" t="s">
        <v>9291</v>
      </c>
      <c r="I3624" t="s">
        <v>100</v>
      </c>
      <c r="J3624" t="s">
        <v>9292</v>
      </c>
      <c r="K3624" t="s">
        <v>9298</v>
      </c>
      <c r="L3624" s="1">
        <v>46086</v>
      </c>
      <c r="M3624" t="s">
        <v>3584</v>
      </c>
      <c r="N3624" t="s">
        <v>46</v>
      </c>
      <c r="O3624" t="s">
        <v>0</v>
      </c>
      <c r="P3624" t="s">
        <v>9294</v>
      </c>
      <c r="Q3624" t="s">
        <v>9295</v>
      </c>
      <c r="R3624" s="2">
        <v>233668</v>
      </c>
      <c r="S3624" s="37">
        <f>Tabla1[[#This Row],[Valor total]]/'T.C.'!$B$3</f>
        <v>252.3603296145497</v>
      </c>
      <c r="T3624" t="s">
        <v>6</v>
      </c>
      <c r="U3624" t="s">
        <v>3</v>
      </c>
    </row>
    <row r="3625" spans="1:21" x14ac:dyDescent="0.25">
      <c r="A3625" t="s">
        <v>19</v>
      </c>
      <c r="B3625" t="str">
        <f>LEFT(Tabla1[[#This Row],[Organización compras]],2)</f>
        <v>CL</v>
      </c>
      <c r="C3625" t="s">
        <v>339</v>
      </c>
      <c r="D3625">
        <v>602</v>
      </c>
      <c r="E3625" t="str">
        <f>VLOOKUP(Tabla1[[#This Row],[Grupo de compras]],'Grupo compras'!$A$1:$B$115,2,FALSE)</f>
        <v>CL Ops Mall</v>
      </c>
      <c r="F3625" t="s">
        <v>20</v>
      </c>
      <c r="G3625" t="str">
        <f>LEFT(Tabla1[[#This Row],[Solicitud de pedido]],2)</f>
        <v>14</v>
      </c>
      <c r="H3625" t="s">
        <v>9291</v>
      </c>
      <c r="I3625" t="s">
        <v>101</v>
      </c>
      <c r="J3625" t="s">
        <v>9292</v>
      </c>
      <c r="K3625" t="s">
        <v>9299</v>
      </c>
      <c r="L3625" s="1">
        <v>46086</v>
      </c>
      <c r="M3625" t="s">
        <v>3584</v>
      </c>
      <c r="N3625" t="s">
        <v>46</v>
      </c>
      <c r="O3625" t="s">
        <v>0</v>
      </c>
      <c r="P3625" t="s">
        <v>9294</v>
      </c>
      <c r="Q3625" t="s">
        <v>9295</v>
      </c>
      <c r="R3625" s="2">
        <v>233668</v>
      </c>
      <c r="S3625" s="37">
        <f>Tabla1[[#This Row],[Valor total]]/'T.C.'!$B$3</f>
        <v>252.3603296145497</v>
      </c>
      <c r="T3625" t="s">
        <v>6</v>
      </c>
      <c r="U3625" t="s">
        <v>3</v>
      </c>
    </row>
    <row r="3626" spans="1:21" x14ac:dyDescent="0.25">
      <c r="A3626" t="s">
        <v>19</v>
      </c>
      <c r="B3626" t="str">
        <f>LEFT(Tabla1[[#This Row],[Organización compras]],2)</f>
        <v>CL</v>
      </c>
      <c r="C3626" t="s">
        <v>339</v>
      </c>
      <c r="D3626">
        <v>602</v>
      </c>
      <c r="E3626" t="str">
        <f>VLOOKUP(Tabla1[[#This Row],[Grupo de compras]],'Grupo compras'!$A$1:$B$115,2,FALSE)</f>
        <v>CL Ops Mall</v>
      </c>
      <c r="F3626" t="s">
        <v>20</v>
      </c>
      <c r="G3626" t="str">
        <f>LEFT(Tabla1[[#This Row],[Solicitud de pedido]],2)</f>
        <v>14</v>
      </c>
      <c r="H3626" t="s">
        <v>9291</v>
      </c>
      <c r="I3626" t="s">
        <v>102</v>
      </c>
      <c r="J3626" t="s">
        <v>9292</v>
      </c>
      <c r="K3626" t="s">
        <v>9300</v>
      </c>
      <c r="L3626" s="1">
        <v>46086</v>
      </c>
      <c r="M3626" t="s">
        <v>3584</v>
      </c>
      <c r="N3626" t="s">
        <v>46</v>
      </c>
      <c r="O3626" t="s">
        <v>0</v>
      </c>
      <c r="P3626" t="s">
        <v>9294</v>
      </c>
      <c r="Q3626" t="s">
        <v>9295</v>
      </c>
      <c r="R3626" s="2">
        <v>233668</v>
      </c>
      <c r="S3626" s="37">
        <f>Tabla1[[#This Row],[Valor total]]/'T.C.'!$B$3</f>
        <v>252.3603296145497</v>
      </c>
      <c r="T3626" t="s">
        <v>6</v>
      </c>
      <c r="U3626" t="s">
        <v>3</v>
      </c>
    </row>
    <row r="3627" spans="1:21" x14ac:dyDescent="0.25">
      <c r="A3627" t="s">
        <v>19</v>
      </c>
      <c r="B3627" t="str">
        <f>LEFT(Tabla1[[#This Row],[Organización compras]],2)</f>
        <v>CL</v>
      </c>
      <c r="C3627" t="s">
        <v>339</v>
      </c>
      <c r="D3627">
        <v>602</v>
      </c>
      <c r="E3627" t="str">
        <f>VLOOKUP(Tabla1[[#This Row],[Grupo de compras]],'Grupo compras'!$A$1:$B$115,2,FALSE)</f>
        <v>CL Ops Mall</v>
      </c>
      <c r="F3627" t="s">
        <v>20</v>
      </c>
      <c r="G3627" t="str">
        <f>LEFT(Tabla1[[#This Row],[Solicitud de pedido]],2)</f>
        <v>14</v>
      </c>
      <c r="H3627" t="s">
        <v>9291</v>
      </c>
      <c r="I3627" t="s">
        <v>103</v>
      </c>
      <c r="J3627" t="s">
        <v>9292</v>
      </c>
      <c r="K3627" t="s">
        <v>9301</v>
      </c>
      <c r="L3627" s="1">
        <v>46086</v>
      </c>
      <c r="M3627" t="s">
        <v>3584</v>
      </c>
      <c r="N3627" t="s">
        <v>46</v>
      </c>
      <c r="O3627" t="s">
        <v>0</v>
      </c>
      <c r="P3627" t="s">
        <v>9294</v>
      </c>
      <c r="Q3627" t="s">
        <v>9295</v>
      </c>
      <c r="R3627" s="2">
        <v>233668</v>
      </c>
      <c r="S3627" s="37">
        <f>Tabla1[[#This Row],[Valor total]]/'T.C.'!$B$3</f>
        <v>252.3603296145497</v>
      </c>
      <c r="T3627" t="s">
        <v>6</v>
      </c>
      <c r="U3627" t="s">
        <v>3</v>
      </c>
    </row>
    <row r="3628" spans="1:21" x14ac:dyDescent="0.25">
      <c r="A3628" t="s">
        <v>19</v>
      </c>
      <c r="B3628" t="str">
        <f>LEFT(Tabla1[[#This Row],[Organización compras]],2)</f>
        <v>CL</v>
      </c>
      <c r="C3628" t="s">
        <v>339</v>
      </c>
      <c r="D3628">
        <v>602</v>
      </c>
      <c r="E3628" t="str">
        <f>VLOOKUP(Tabla1[[#This Row],[Grupo de compras]],'Grupo compras'!$A$1:$B$115,2,FALSE)</f>
        <v>CL Ops Mall</v>
      </c>
      <c r="F3628" t="s">
        <v>20</v>
      </c>
      <c r="G3628" t="str">
        <f>LEFT(Tabla1[[#This Row],[Solicitud de pedido]],2)</f>
        <v>14</v>
      </c>
      <c r="H3628" t="s">
        <v>9291</v>
      </c>
      <c r="I3628" t="s">
        <v>104</v>
      </c>
      <c r="J3628" t="s">
        <v>9292</v>
      </c>
      <c r="K3628" t="s">
        <v>9302</v>
      </c>
      <c r="L3628" s="1">
        <v>46086</v>
      </c>
      <c r="M3628" t="s">
        <v>3584</v>
      </c>
      <c r="N3628" t="s">
        <v>46</v>
      </c>
      <c r="O3628" t="s">
        <v>0</v>
      </c>
      <c r="P3628" t="s">
        <v>9294</v>
      </c>
      <c r="Q3628" t="s">
        <v>9295</v>
      </c>
      <c r="R3628" s="2">
        <v>233668</v>
      </c>
      <c r="S3628" s="37">
        <f>Tabla1[[#This Row],[Valor total]]/'T.C.'!$B$3</f>
        <v>252.3603296145497</v>
      </c>
      <c r="T3628" t="s">
        <v>6</v>
      </c>
      <c r="U3628" t="s">
        <v>3</v>
      </c>
    </row>
    <row r="3629" spans="1:21" x14ac:dyDescent="0.25">
      <c r="A3629" t="s">
        <v>19</v>
      </c>
      <c r="B3629" t="str">
        <f>LEFT(Tabla1[[#This Row],[Organización compras]],2)</f>
        <v>CL</v>
      </c>
      <c r="C3629" t="s">
        <v>339</v>
      </c>
      <c r="D3629">
        <v>602</v>
      </c>
      <c r="E3629" t="str">
        <f>VLOOKUP(Tabla1[[#This Row],[Grupo de compras]],'Grupo compras'!$A$1:$B$115,2,FALSE)</f>
        <v>CL Ops Mall</v>
      </c>
      <c r="F3629" t="s">
        <v>20</v>
      </c>
      <c r="G3629" t="str">
        <f>LEFT(Tabla1[[#This Row],[Solicitud de pedido]],2)</f>
        <v>14</v>
      </c>
      <c r="H3629" t="s">
        <v>9291</v>
      </c>
      <c r="I3629" t="s">
        <v>105</v>
      </c>
      <c r="J3629" t="s">
        <v>9292</v>
      </c>
      <c r="K3629" t="s">
        <v>9303</v>
      </c>
      <c r="L3629" s="1">
        <v>46086</v>
      </c>
      <c r="M3629" t="s">
        <v>3584</v>
      </c>
      <c r="N3629" t="s">
        <v>46</v>
      </c>
      <c r="O3629" t="s">
        <v>0</v>
      </c>
      <c r="P3629" t="s">
        <v>9294</v>
      </c>
      <c r="Q3629" t="s">
        <v>9295</v>
      </c>
      <c r="R3629" s="2">
        <v>233668</v>
      </c>
      <c r="S3629" s="37">
        <f>Tabla1[[#This Row],[Valor total]]/'T.C.'!$B$3</f>
        <v>252.3603296145497</v>
      </c>
      <c r="T3629" t="s">
        <v>6</v>
      </c>
      <c r="U3629" t="s">
        <v>3</v>
      </c>
    </row>
    <row r="3630" spans="1:21" x14ac:dyDescent="0.25">
      <c r="A3630" t="s">
        <v>19</v>
      </c>
      <c r="B3630" t="str">
        <f>LEFT(Tabla1[[#This Row],[Organización compras]],2)</f>
        <v>CL</v>
      </c>
      <c r="C3630" t="s">
        <v>339</v>
      </c>
      <c r="D3630">
        <v>602</v>
      </c>
      <c r="E3630" t="str">
        <f>VLOOKUP(Tabla1[[#This Row],[Grupo de compras]],'Grupo compras'!$A$1:$B$115,2,FALSE)</f>
        <v>CL Ops Mall</v>
      </c>
      <c r="F3630" t="s">
        <v>20</v>
      </c>
      <c r="G3630" t="str">
        <f>LEFT(Tabla1[[#This Row],[Solicitud de pedido]],2)</f>
        <v>14</v>
      </c>
      <c r="H3630" t="s">
        <v>9291</v>
      </c>
      <c r="I3630" t="s">
        <v>106</v>
      </c>
      <c r="J3630" t="s">
        <v>9292</v>
      </c>
      <c r="K3630" t="s">
        <v>9304</v>
      </c>
      <c r="L3630" s="1">
        <v>46086</v>
      </c>
      <c r="M3630" t="s">
        <v>3584</v>
      </c>
      <c r="N3630" t="s">
        <v>46</v>
      </c>
      <c r="O3630" t="s">
        <v>0</v>
      </c>
      <c r="P3630" t="s">
        <v>9294</v>
      </c>
      <c r="Q3630" t="s">
        <v>9295</v>
      </c>
      <c r="R3630" s="2">
        <v>233668</v>
      </c>
      <c r="S3630" s="37">
        <f>Tabla1[[#This Row],[Valor total]]/'T.C.'!$B$3</f>
        <v>252.3603296145497</v>
      </c>
      <c r="T3630" t="s">
        <v>6</v>
      </c>
      <c r="U3630" t="s">
        <v>3</v>
      </c>
    </row>
    <row r="3631" spans="1:21" x14ac:dyDescent="0.25">
      <c r="A3631" t="s">
        <v>19</v>
      </c>
      <c r="B3631" t="str">
        <f>LEFT(Tabla1[[#This Row],[Organización compras]],2)</f>
        <v>CL</v>
      </c>
      <c r="C3631" t="s">
        <v>339</v>
      </c>
      <c r="D3631">
        <v>602</v>
      </c>
      <c r="E3631" t="str">
        <f>VLOOKUP(Tabla1[[#This Row],[Grupo de compras]],'Grupo compras'!$A$1:$B$115,2,FALSE)</f>
        <v>CL Ops Mall</v>
      </c>
      <c r="F3631" t="s">
        <v>20</v>
      </c>
      <c r="G3631" t="str">
        <f>LEFT(Tabla1[[#This Row],[Solicitud de pedido]],2)</f>
        <v>14</v>
      </c>
      <c r="H3631" t="s">
        <v>9291</v>
      </c>
      <c r="I3631" t="s">
        <v>107</v>
      </c>
      <c r="J3631" t="s">
        <v>9292</v>
      </c>
      <c r="K3631" t="s">
        <v>9305</v>
      </c>
      <c r="L3631" s="1">
        <v>46086</v>
      </c>
      <c r="M3631" t="s">
        <v>3584</v>
      </c>
      <c r="N3631" t="s">
        <v>46</v>
      </c>
      <c r="O3631" t="s">
        <v>0</v>
      </c>
      <c r="P3631" t="s">
        <v>9294</v>
      </c>
      <c r="Q3631" t="s">
        <v>9295</v>
      </c>
      <c r="R3631" s="2">
        <v>233668</v>
      </c>
      <c r="S3631" s="37">
        <f>Tabla1[[#This Row],[Valor total]]/'T.C.'!$B$3</f>
        <v>252.3603296145497</v>
      </c>
      <c r="T3631" t="s">
        <v>6</v>
      </c>
      <c r="U3631" t="s">
        <v>3</v>
      </c>
    </row>
    <row r="3632" spans="1:21" x14ac:dyDescent="0.25">
      <c r="A3632" t="s">
        <v>19</v>
      </c>
      <c r="B3632" t="str">
        <f>LEFT(Tabla1[[#This Row],[Organización compras]],2)</f>
        <v>CL</v>
      </c>
      <c r="C3632" t="s">
        <v>339</v>
      </c>
      <c r="D3632">
        <v>602</v>
      </c>
      <c r="E3632" t="str">
        <f>VLOOKUP(Tabla1[[#This Row],[Grupo de compras]],'Grupo compras'!$A$1:$B$115,2,FALSE)</f>
        <v>CL Ops Mall</v>
      </c>
      <c r="F3632" t="s">
        <v>20</v>
      </c>
      <c r="G3632" t="str">
        <f>LEFT(Tabla1[[#This Row],[Solicitud de pedido]],2)</f>
        <v>14</v>
      </c>
      <c r="H3632" t="s">
        <v>9291</v>
      </c>
      <c r="I3632" t="s">
        <v>1502</v>
      </c>
      <c r="J3632" t="s">
        <v>9292</v>
      </c>
      <c r="K3632" t="s">
        <v>9306</v>
      </c>
      <c r="L3632" s="1">
        <v>46086</v>
      </c>
      <c r="M3632" t="s">
        <v>3584</v>
      </c>
      <c r="N3632" t="s">
        <v>46</v>
      </c>
      <c r="O3632" t="s">
        <v>0</v>
      </c>
      <c r="P3632" t="s">
        <v>9294</v>
      </c>
      <c r="Q3632" t="s">
        <v>9295</v>
      </c>
      <c r="R3632" s="2">
        <v>233668</v>
      </c>
      <c r="S3632" s="37">
        <f>Tabla1[[#This Row],[Valor total]]/'T.C.'!$B$3</f>
        <v>252.3603296145497</v>
      </c>
      <c r="T3632" t="s">
        <v>6</v>
      </c>
      <c r="U3632" t="s">
        <v>3</v>
      </c>
    </row>
    <row r="3633" spans="1:21" x14ac:dyDescent="0.25">
      <c r="A3633" t="s">
        <v>47</v>
      </c>
      <c r="B3633" t="str">
        <f>LEFT(Tabla1[[#This Row],[Organización compras]],2)</f>
        <v>CL</v>
      </c>
      <c r="C3633" t="s">
        <v>339</v>
      </c>
      <c r="D3633">
        <v>602</v>
      </c>
      <c r="E3633" t="str">
        <f>VLOOKUP(Tabla1[[#This Row],[Grupo de compras]],'Grupo compras'!$A$1:$B$115,2,FALSE)</f>
        <v>CL Ops Mall</v>
      </c>
      <c r="F3633" t="s">
        <v>39</v>
      </c>
      <c r="H3633" t="s">
        <v>12766</v>
      </c>
      <c r="I3633" t="s">
        <v>88</v>
      </c>
      <c r="J3633" t="s">
        <v>12767</v>
      </c>
      <c r="K3633" t="s">
        <v>12768</v>
      </c>
      <c r="L3633" s="1">
        <v>46099</v>
      </c>
      <c r="M3633" t="s">
        <v>40</v>
      </c>
      <c r="N3633" t="s">
        <v>1</v>
      </c>
      <c r="O3633" t="s">
        <v>0</v>
      </c>
      <c r="P3633" t="s">
        <v>12769</v>
      </c>
      <c r="Q3633" t="s">
        <v>12770</v>
      </c>
      <c r="R3633" s="2">
        <v>233525</v>
      </c>
      <c r="S3633" s="37">
        <f>Tabla1[[#This Row],[Valor total]]/'T.C.'!$B$3</f>
        <v>252.20589029408271</v>
      </c>
      <c r="T3633" t="s">
        <v>6</v>
      </c>
      <c r="U3633" t="s">
        <v>3</v>
      </c>
    </row>
    <row r="3634" spans="1:21" x14ac:dyDescent="0.25">
      <c r="A3634" t="s">
        <v>369</v>
      </c>
      <c r="B3634" t="str">
        <f>LEFT(Tabla1[[#This Row],[Organización compras]],2)</f>
        <v>PE</v>
      </c>
      <c r="C3634" t="s">
        <v>681</v>
      </c>
      <c r="D3634">
        <v>802</v>
      </c>
      <c r="E3634" t="str">
        <f>VLOOKUP(Tabla1[[#This Row],[Grupo de compras]],'Grupo compras'!$A$1:$B$115,2,FALSE)</f>
        <v>PE Ops Mall</v>
      </c>
      <c r="F3634" t="s">
        <v>370</v>
      </c>
      <c r="G3634" t="str">
        <f>LEFT(Tabla1[[#This Row],[Solicitud de pedido]],2)</f>
        <v>12</v>
      </c>
      <c r="H3634" t="s">
        <v>9307</v>
      </c>
      <c r="I3634" t="s">
        <v>88</v>
      </c>
      <c r="J3634" t="s">
        <v>9308</v>
      </c>
      <c r="K3634" t="s">
        <v>9309</v>
      </c>
      <c r="L3634" s="1">
        <v>46044</v>
      </c>
      <c r="M3634" t="s">
        <v>370</v>
      </c>
      <c r="N3634" t="s">
        <v>1</v>
      </c>
      <c r="O3634" t="s">
        <v>0</v>
      </c>
      <c r="P3634" t="s">
        <v>1011</v>
      </c>
      <c r="Q3634" t="s">
        <v>1012</v>
      </c>
      <c r="R3634" s="2">
        <v>870</v>
      </c>
      <c r="S3634" s="37">
        <f>Tabla1[[#This Row],[Valor total]]/'T.C.'!$B$2</f>
        <v>252.17391304347825</v>
      </c>
      <c r="T3634" t="s">
        <v>2</v>
      </c>
      <c r="U3634" t="s">
        <v>3</v>
      </c>
    </row>
    <row r="3635" spans="1:21" x14ac:dyDescent="0.25">
      <c r="A3635" t="s">
        <v>53</v>
      </c>
      <c r="B3635" t="str">
        <f>LEFT(Tabla1[[#This Row],[Organización compras]],2)</f>
        <v>CO</v>
      </c>
      <c r="C3635" t="s">
        <v>338</v>
      </c>
      <c r="D3635">
        <v>702</v>
      </c>
      <c r="E3635" t="str">
        <f>VLOOKUP(Tabla1[[#This Row],[Grupo de compras]],'Grupo compras'!$A$1:$B$115,2,FALSE)</f>
        <v>CO Ops Mall</v>
      </c>
      <c r="F3635" t="s">
        <v>54</v>
      </c>
      <c r="G3635" t="str">
        <f>LEFT(Tabla1[[#This Row],[Solicitud de pedido]],2)</f>
        <v>12</v>
      </c>
      <c r="H3635" t="s">
        <v>9310</v>
      </c>
      <c r="I3635" t="s">
        <v>88</v>
      </c>
      <c r="J3635" t="s">
        <v>9311</v>
      </c>
      <c r="K3635" t="s">
        <v>9312</v>
      </c>
      <c r="L3635" s="1">
        <v>46036</v>
      </c>
      <c r="M3635" t="s">
        <v>1340</v>
      </c>
      <c r="N3635" t="s">
        <v>1</v>
      </c>
      <c r="O3635" t="s">
        <v>0</v>
      </c>
      <c r="P3635" t="s">
        <v>9039</v>
      </c>
      <c r="Q3635" t="s">
        <v>9040</v>
      </c>
      <c r="R3635" s="2">
        <v>924370</v>
      </c>
      <c r="S3635" s="37">
        <f>Tabla1[[#This Row],[Valor total]]/'T.C.'!$B$5</f>
        <v>251.32408917890157</v>
      </c>
      <c r="T3635" t="s">
        <v>18</v>
      </c>
      <c r="U3635" t="s">
        <v>3</v>
      </c>
    </row>
    <row r="3636" spans="1:21" x14ac:dyDescent="0.25">
      <c r="A3636" t="s">
        <v>47</v>
      </c>
      <c r="B3636" t="str">
        <f>LEFT(Tabla1[[#This Row],[Organización compras]],2)</f>
        <v>CL</v>
      </c>
      <c r="C3636" t="s">
        <v>339</v>
      </c>
      <c r="D3636">
        <v>602</v>
      </c>
      <c r="E3636" t="str">
        <f>VLOOKUP(Tabla1[[#This Row],[Grupo de compras]],'Grupo compras'!$A$1:$B$115,2,FALSE)</f>
        <v>CL Ops Mall</v>
      </c>
      <c r="F3636" t="s">
        <v>39</v>
      </c>
      <c r="G3636" t="str">
        <f>LEFT(Tabla1[[#This Row],[Solicitud de pedido]],2)</f>
        <v>12</v>
      </c>
      <c r="H3636" t="s">
        <v>9313</v>
      </c>
      <c r="I3636" t="s">
        <v>88</v>
      </c>
      <c r="J3636" t="s">
        <v>9314</v>
      </c>
      <c r="K3636" t="s">
        <v>9315</v>
      </c>
      <c r="L3636" s="1">
        <v>46029</v>
      </c>
      <c r="M3636" t="s">
        <v>40</v>
      </c>
      <c r="N3636" t="s">
        <v>1</v>
      </c>
      <c r="O3636" t="s">
        <v>0</v>
      </c>
      <c r="P3636" t="s">
        <v>41</v>
      </c>
      <c r="Q3636" t="s">
        <v>42</v>
      </c>
      <c r="R3636" s="2">
        <v>231579</v>
      </c>
      <c r="S3636" s="37">
        <f>Tabla1[[#This Row],[Valor total]]/'T.C.'!$B$3</f>
        <v>250.10421954143402</v>
      </c>
      <c r="T3636" t="s">
        <v>6</v>
      </c>
      <c r="U3636" t="s">
        <v>3</v>
      </c>
    </row>
    <row r="3637" spans="1:21" x14ac:dyDescent="0.25">
      <c r="A3637" t="s">
        <v>19</v>
      </c>
      <c r="B3637" t="str">
        <f>LEFT(Tabla1[[#This Row],[Organización compras]],2)</f>
        <v>CL</v>
      </c>
      <c r="C3637" t="s">
        <v>339</v>
      </c>
      <c r="D3637">
        <v>602</v>
      </c>
      <c r="E3637" t="str">
        <f>VLOOKUP(Tabla1[[#This Row],[Grupo de compras]],'Grupo compras'!$A$1:$B$115,2,FALSE)</f>
        <v>CL Ops Mall</v>
      </c>
      <c r="F3637" t="s">
        <v>20</v>
      </c>
      <c r="G3637" t="str">
        <f>LEFT(Tabla1[[#This Row],[Solicitud de pedido]],2)</f>
        <v>12</v>
      </c>
      <c r="H3637" t="s">
        <v>9316</v>
      </c>
      <c r="I3637" t="s">
        <v>88</v>
      </c>
      <c r="J3637" t="s">
        <v>9317</v>
      </c>
      <c r="K3637" t="s">
        <v>9318</v>
      </c>
      <c r="L3637" s="1">
        <v>46065</v>
      </c>
      <c r="M3637" t="s">
        <v>21</v>
      </c>
      <c r="N3637" t="s">
        <v>1</v>
      </c>
      <c r="O3637" t="s">
        <v>0</v>
      </c>
      <c r="P3637" t="s">
        <v>94</v>
      </c>
      <c r="Q3637" t="s">
        <v>95</v>
      </c>
      <c r="R3637" s="2">
        <v>231500</v>
      </c>
      <c r="S3637" s="37">
        <f>Tabla1[[#This Row],[Valor total]]/'T.C.'!$B$3</f>
        <v>250.01889991684038</v>
      </c>
      <c r="T3637" t="s">
        <v>6</v>
      </c>
      <c r="U3637" t="s">
        <v>3</v>
      </c>
    </row>
    <row r="3638" spans="1:21" x14ac:dyDescent="0.25">
      <c r="A3638" t="s">
        <v>83</v>
      </c>
      <c r="B3638" t="str">
        <f>LEFT(Tabla1[[#This Row],[Organización compras]],2)</f>
        <v>CL</v>
      </c>
      <c r="C3638" t="s">
        <v>339</v>
      </c>
      <c r="D3638">
        <v>622</v>
      </c>
      <c r="E3638" t="str">
        <f>VLOOKUP(Tabla1[[#This Row],[Grupo de compras]],'Grupo compras'!$A$1:$B$115,2,FALSE)</f>
        <v>CL Arq Mall</v>
      </c>
      <c r="F3638" t="s">
        <v>3473</v>
      </c>
      <c r="G3638" t="str">
        <f>LEFT(Tabla1[[#This Row],[Solicitud de pedido]],2)</f>
        <v>13</v>
      </c>
      <c r="H3638" t="s">
        <v>9319</v>
      </c>
      <c r="I3638" t="s">
        <v>88</v>
      </c>
      <c r="J3638" t="s">
        <v>9320</v>
      </c>
      <c r="K3638" t="s">
        <v>9321</v>
      </c>
      <c r="L3638" s="1">
        <v>46050</v>
      </c>
      <c r="M3638" t="s">
        <v>15</v>
      </c>
      <c r="N3638" t="s">
        <v>45</v>
      </c>
      <c r="O3638" t="s">
        <v>0</v>
      </c>
      <c r="P3638" t="s">
        <v>3477</v>
      </c>
      <c r="Q3638" t="s">
        <v>3478</v>
      </c>
      <c r="R3638" s="2">
        <v>6</v>
      </c>
      <c r="S3638" s="37">
        <f>Tabla1[[#This Row],[Valor total]]/'T.C.'!$B$4</f>
        <v>250</v>
      </c>
      <c r="T3638" t="s">
        <v>11</v>
      </c>
      <c r="U3638" t="s">
        <v>3</v>
      </c>
    </row>
    <row r="3639" spans="1:21" x14ac:dyDescent="0.25">
      <c r="A3639" t="s">
        <v>47</v>
      </c>
      <c r="B3639" t="str">
        <f>LEFT(Tabla1[[#This Row],[Organización compras]],2)</f>
        <v>CL</v>
      </c>
      <c r="C3639" t="s">
        <v>339</v>
      </c>
      <c r="D3639">
        <v>622</v>
      </c>
      <c r="E3639" t="str">
        <f>VLOOKUP(Tabla1[[#This Row],[Grupo de compras]],'Grupo compras'!$A$1:$B$115,2,FALSE)</f>
        <v>CL Arq Mall</v>
      </c>
      <c r="F3639" t="s">
        <v>3473</v>
      </c>
      <c r="G3639" t="str">
        <f>LEFT(Tabla1[[#This Row],[Solicitud de pedido]],2)</f>
        <v>13</v>
      </c>
      <c r="H3639" t="s">
        <v>9322</v>
      </c>
      <c r="I3639" t="s">
        <v>88</v>
      </c>
      <c r="J3639" t="s">
        <v>9323</v>
      </c>
      <c r="K3639" t="s">
        <v>9324</v>
      </c>
      <c r="L3639" s="1">
        <v>46050</v>
      </c>
      <c r="M3639" t="s">
        <v>15</v>
      </c>
      <c r="N3639" t="s">
        <v>45</v>
      </c>
      <c r="O3639" t="s">
        <v>0</v>
      </c>
      <c r="P3639" t="s">
        <v>3477</v>
      </c>
      <c r="Q3639" t="s">
        <v>3478</v>
      </c>
      <c r="R3639" s="2">
        <v>6</v>
      </c>
      <c r="S3639" s="37">
        <f>Tabla1[[#This Row],[Valor total]]/'T.C.'!$B$4</f>
        <v>250</v>
      </c>
      <c r="T3639" t="s">
        <v>11</v>
      </c>
      <c r="U3639" t="s">
        <v>3</v>
      </c>
    </row>
    <row r="3640" spans="1:21" x14ac:dyDescent="0.25">
      <c r="A3640" t="s">
        <v>717</v>
      </c>
      <c r="B3640" t="str">
        <f>LEFT(Tabla1[[#This Row],[Organización compras]],2)</f>
        <v>PE</v>
      </c>
      <c r="C3640" t="s">
        <v>340</v>
      </c>
      <c r="D3640">
        <v>801</v>
      </c>
      <c r="E3640" t="str">
        <f>VLOOKUP(Tabla1[[#This Row],[Grupo de compras]],'Grupo compras'!$A$1:$B$115,2,FALSE)</f>
        <v>PE Center Manager</v>
      </c>
      <c r="F3640" t="s">
        <v>1233</v>
      </c>
      <c r="G3640" t="str">
        <f>LEFT(Tabla1[[#This Row],[Solicitud de pedido]],2)</f>
        <v>12</v>
      </c>
      <c r="H3640" t="s">
        <v>9325</v>
      </c>
      <c r="I3640" t="s">
        <v>88</v>
      </c>
      <c r="J3640" t="s">
        <v>9326</v>
      </c>
      <c r="K3640" t="s">
        <v>9327</v>
      </c>
      <c r="L3640" s="1">
        <v>46048</v>
      </c>
      <c r="M3640" t="s">
        <v>819</v>
      </c>
      <c r="N3640" t="s">
        <v>1</v>
      </c>
      <c r="O3640" t="s">
        <v>0</v>
      </c>
      <c r="P3640" t="s">
        <v>9328</v>
      </c>
      <c r="Q3640" t="s">
        <v>9329</v>
      </c>
      <c r="R3640" s="2">
        <v>250</v>
      </c>
      <c r="S3640" s="37">
        <f>Tabla1[[#This Row],[Valor total]]</f>
        <v>250</v>
      </c>
      <c r="T3640" t="s">
        <v>662</v>
      </c>
      <c r="U3640" t="s">
        <v>3</v>
      </c>
    </row>
    <row r="3641" spans="1:21" x14ac:dyDescent="0.25">
      <c r="A3641" t="s">
        <v>717</v>
      </c>
      <c r="B3641" t="str">
        <f>LEFT(Tabla1[[#This Row],[Organización compras]],2)</f>
        <v>PE</v>
      </c>
      <c r="C3641" t="s">
        <v>340</v>
      </c>
      <c r="D3641">
        <v>801</v>
      </c>
      <c r="E3641" t="str">
        <f>VLOOKUP(Tabla1[[#This Row],[Grupo de compras]],'Grupo compras'!$A$1:$B$115,2,FALSE)</f>
        <v>PE Center Manager</v>
      </c>
      <c r="F3641" t="s">
        <v>1233</v>
      </c>
      <c r="G3641" t="str">
        <f>LEFT(Tabla1[[#This Row],[Solicitud de pedido]],2)</f>
        <v>12</v>
      </c>
      <c r="H3641" t="s">
        <v>9330</v>
      </c>
      <c r="I3641" t="s">
        <v>88</v>
      </c>
      <c r="J3641" t="s">
        <v>9331</v>
      </c>
      <c r="K3641" t="s">
        <v>9332</v>
      </c>
      <c r="L3641" s="1">
        <v>46069</v>
      </c>
      <c r="M3641" t="s">
        <v>819</v>
      </c>
      <c r="N3641" t="s">
        <v>1</v>
      </c>
      <c r="O3641" t="s">
        <v>0</v>
      </c>
      <c r="P3641" t="s">
        <v>9328</v>
      </c>
      <c r="Q3641" t="s">
        <v>9329</v>
      </c>
      <c r="R3641" s="2">
        <v>250</v>
      </c>
      <c r="S3641" s="37">
        <f>Tabla1[[#This Row],[Valor total]]</f>
        <v>250</v>
      </c>
      <c r="T3641" t="s">
        <v>662</v>
      </c>
      <c r="U3641" t="s">
        <v>3</v>
      </c>
    </row>
    <row r="3642" spans="1:21" x14ac:dyDescent="0.25">
      <c r="A3642" t="s">
        <v>17</v>
      </c>
      <c r="B3642" t="str">
        <f>LEFT(Tabla1[[#This Row],[Organización compras]],2)</f>
        <v>CO</v>
      </c>
      <c r="C3642" t="s">
        <v>338</v>
      </c>
      <c r="D3642">
        <v>710</v>
      </c>
      <c r="E3642" t="str">
        <f>VLOOKUP(Tabla1[[#This Row],[Grupo de compras]],'Grupo compras'!$A$1:$B$115,2,FALSE)</f>
        <v>CO Sgcia Personas</v>
      </c>
      <c r="F3642" t="s">
        <v>77</v>
      </c>
      <c r="G3642" t="str">
        <f>LEFT(Tabla1[[#This Row],[Solicitud de pedido]],2)</f>
        <v>12</v>
      </c>
      <c r="H3642" t="s">
        <v>9333</v>
      </c>
      <c r="I3642" t="s">
        <v>88</v>
      </c>
      <c r="J3642" t="s">
        <v>9334</v>
      </c>
      <c r="K3642" t="s">
        <v>9335</v>
      </c>
      <c r="L3642" s="1">
        <v>46065</v>
      </c>
      <c r="M3642" t="s">
        <v>77</v>
      </c>
      <c r="N3642" t="s">
        <v>1</v>
      </c>
      <c r="O3642" t="s">
        <v>0</v>
      </c>
      <c r="P3642" t="s">
        <v>7534</v>
      </c>
      <c r="Q3642" t="s">
        <v>7535</v>
      </c>
      <c r="R3642" s="2">
        <v>919054</v>
      </c>
      <c r="S3642" s="37">
        <f>Tabla1[[#This Row],[Valor total]]/'T.C.'!$B$5</f>
        <v>249.87873844480697</v>
      </c>
      <c r="T3642" t="s">
        <v>18</v>
      </c>
      <c r="U3642" t="s">
        <v>3</v>
      </c>
    </row>
    <row r="3643" spans="1:21" x14ac:dyDescent="0.25">
      <c r="A3643" t="s">
        <v>4</v>
      </c>
      <c r="B3643" t="str">
        <f>LEFT(Tabla1[[#This Row],[Organización compras]],2)</f>
        <v>CL</v>
      </c>
      <c r="C3643" t="s">
        <v>339</v>
      </c>
      <c r="D3643">
        <v>604</v>
      </c>
      <c r="E3643" t="str">
        <f>VLOOKUP(Tabla1[[#This Row],[Grupo de compras]],'Grupo compras'!$A$1:$B$115,2,FALSE)</f>
        <v>CL Marketing Mall</v>
      </c>
      <c r="F3643" t="s">
        <v>3410</v>
      </c>
      <c r="G3643" t="str">
        <f>LEFT(Tabla1[[#This Row],[Solicitud de pedido]],2)</f>
        <v>12</v>
      </c>
      <c r="H3643" t="s">
        <v>9336</v>
      </c>
      <c r="I3643" t="s">
        <v>88</v>
      </c>
      <c r="J3643" t="s">
        <v>9337</v>
      </c>
      <c r="K3643" t="s">
        <v>9338</v>
      </c>
      <c r="L3643" s="1">
        <v>46042</v>
      </c>
      <c r="M3643" t="s">
        <v>3410</v>
      </c>
      <c r="N3643" t="s">
        <v>1</v>
      </c>
      <c r="O3643" t="s">
        <v>0</v>
      </c>
      <c r="P3643" t="s">
        <v>2389</v>
      </c>
      <c r="Q3643" t="s">
        <v>2390</v>
      </c>
      <c r="R3643" s="2">
        <v>231000</v>
      </c>
      <c r="S3643" s="37">
        <f>Tabla1[[#This Row],[Valor total]]/'T.C.'!$B$3</f>
        <v>249.47890229282993</v>
      </c>
      <c r="T3643" t="s">
        <v>6</v>
      </c>
      <c r="U3643" t="s">
        <v>3</v>
      </c>
    </row>
    <row r="3644" spans="1:21" x14ac:dyDescent="0.25">
      <c r="A3644" t="s">
        <v>7</v>
      </c>
      <c r="B3644" t="str">
        <f>LEFT(Tabla1[[#This Row],[Organización compras]],2)</f>
        <v>CL</v>
      </c>
      <c r="C3644" t="s">
        <v>339</v>
      </c>
      <c r="D3644">
        <v>602</v>
      </c>
      <c r="E3644" t="str">
        <f>VLOOKUP(Tabla1[[#This Row],[Grupo de compras]],'Grupo compras'!$A$1:$B$115,2,FALSE)</f>
        <v>CL Ops Mall</v>
      </c>
      <c r="F3644" t="s">
        <v>869</v>
      </c>
      <c r="G3644" t="str">
        <f>LEFT(Tabla1[[#This Row],[Solicitud de pedido]],2)</f>
        <v>12</v>
      </c>
      <c r="H3644" t="s">
        <v>9339</v>
      </c>
      <c r="I3644" t="s">
        <v>88</v>
      </c>
      <c r="J3644" t="s">
        <v>9340</v>
      </c>
      <c r="K3644" t="s">
        <v>9341</v>
      </c>
      <c r="L3644" s="1">
        <v>46059</v>
      </c>
      <c r="M3644" t="s">
        <v>57</v>
      </c>
      <c r="N3644" t="s">
        <v>1</v>
      </c>
      <c r="O3644" t="s">
        <v>0</v>
      </c>
      <c r="P3644" t="s">
        <v>2366</v>
      </c>
      <c r="Q3644" t="s">
        <v>2367</v>
      </c>
      <c r="R3644" s="2">
        <v>230000</v>
      </c>
      <c r="S3644" s="37">
        <f>Tabla1[[#This Row],[Valor total]]/'T.C.'!$B$3</f>
        <v>248.39890704480902</v>
      </c>
      <c r="T3644" t="s">
        <v>6</v>
      </c>
      <c r="U3644" t="s">
        <v>3</v>
      </c>
    </row>
    <row r="3645" spans="1:21" x14ac:dyDescent="0.25">
      <c r="A3645" t="s">
        <v>24</v>
      </c>
      <c r="B3645" t="str">
        <f>LEFT(Tabla1[[#This Row],[Organización compras]],2)</f>
        <v>CL</v>
      </c>
      <c r="C3645" t="s">
        <v>339</v>
      </c>
      <c r="D3645">
        <v>602</v>
      </c>
      <c r="E3645" t="str">
        <f>VLOOKUP(Tabla1[[#This Row],[Grupo de compras]],'Grupo compras'!$A$1:$B$115,2,FALSE)</f>
        <v>CL Ops Mall</v>
      </c>
      <c r="F3645" t="s">
        <v>724</v>
      </c>
      <c r="G3645" t="str">
        <f>LEFT(Tabla1[[#This Row],[Solicitud de pedido]],2)</f>
        <v>12</v>
      </c>
      <c r="H3645" t="s">
        <v>9342</v>
      </c>
      <c r="I3645" t="s">
        <v>88</v>
      </c>
      <c r="J3645" t="s">
        <v>9343</v>
      </c>
      <c r="K3645" t="s">
        <v>9344</v>
      </c>
      <c r="L3645" s="1">
        <v>46076</v>
      </c>
      <c r="M3645" t="s">
        <v>728</v>
      </c>
      <c r="N3645" t="s">
        <v>1</v>
      </c>
      <c r="O3645" t="s">
        <v>0</v>
      </c>
      <c r="P3645" t="s">
        <v>2440</v>
      </c>
      <c r="Q3645" t="s">
        <v>2441</v>
      </c>
      <c r="R3645" s="2">
        <v>229710</v>
      </c>
      <c r="S3645" s="37">
        <f>Tabla1[[#This Row],[Valor total]]/'T.C.'!$B$3</f>
        <v>248.08570842288296</v>
      </c>
      <c r="T3645" t="s">
        <v>6</v>
      </c>
      <c r="U3645" t="s">
        <v>3</v>
      </c>
    </row>
    <row r="3646" spans="1:21" x14ac:dyDescent="0.25">
      <c r="A3646" t="s">
        <v>377</v>
      </c>
      <c r="B3646" t="str">
        <f>LEFT(Tabla1[[#This Row],[Organización compras]],2)</f>
        <v>PE</v>
      </c>
      <c r="C3646" t="s">
        <v>340</v>
      </c>
      <c r="D3646">
        <v>802</v>
      </c>
      <c r="E3646" t="str">
        <f>VLOOKUP(Tabla1[[#This Row],[Grupo de compras]],'Grupo compras'!$A$1:$B$115,2,FALSE)</f>
        <v>PE Ops Mall</v>
      </c>
      <c r="F3646" t="s">
        <v>2774</v>
      </c>
      <c r="G3646" t="str">
        <f>LEFT(Tabla1[[#This Row],[Solicitud de pedido]],2)</f>
        <v>12</v>
      </c>
      <c r="H3646" t="s">
        <v>9345</v>
      </c>
      <c r="I3646" t="s">
        <v>88</v>
      </c>
      <c r="J3646" t="s">
        <v>9346</v>
      </c>
      <c r="K3646" t="s">
        <v>9347</v>
      </c>
      <c r="L3646" s="1">
        <v>46036</v>
      </c>
      <c r="M3646" t="s">
        <v>2774</v>
      </c>
      <c r="N3646" t="s">
        <v>1</v>
      </c>
      <c r="O3646" t="s">
        <v>0</v>
      </c>
      <c r="P3646" t="s">
        <v>1011</v>
      </c>
      <c r="Q3646" t="s">
        <v>1012</v>
      </c>
      <c r="R3646" s="2">
        <v>850</v>
      </c>
      <c r="S3646" s="37">
        <f>Tabla1[[#This Row],[Valor total]]/'T.C.'!$B$2</f>
        <v>246.37681159420288</v>
      </c>
      <c r="T3646" t="s">
        <v>2</v>
      </c>
      <c r="U3646" t="s">
        <v>3</v>
      </c>
    </row>
    <row r="3647" spans="1:21" x14ac:dyDescent="0.25">
      <c r="A3647" t="s">
        <v>925</v>
      </c>
      <c r="B3647" t="str">
        <f>LEFT(Tabla1[[#This Row],[Organización compras]],2)</f>
        <v>PE</v>
      </c>
      <c r="C3647" t="s">
        <v>340</v>
      </c>
      <c r="D3647">
        <v>804</v>
      </c>
      <c r="E3647" t="str">
        <f>VLOOKUP(Tabla1[[#This Row],[Grupo de compras]],'Grupo compras'!$A$1:$B$115,2,FALSE)</f>
        <v>PE Marketing Mall</v>
      </c>
      <c r="F3647" t="s">
        <v>2885</v>
      </c>
      <c r="G3647" t="str">
        <f>LEFT(Tabla1[[#This Row],[Solicitud de pedido]],2)</f>
        <v>12</v>
      </c>
      <c r="H3647" t="s">
        <v>9348</v>
      </c>
      <c r="I3647" t="s">
        <v>88</v>
      </c>
      <c r="J3647" t="s">
        <v>9349</v>
      </c>
      <c r="K3647" t="s">
        <v>9350</v>
      </c>
      <c r="L3647" s="1">
        <v>46076</v>
      </c>
      <c r="M3647" t="s">
        <v>400</v>
      </c>
      <c r="N3647" t="s">
        <v>1</v>
      </c>
      <c r="O3647" t="s">
        <v>67</v>
      </c>
      <c r="P3647" t="s">
        <v>2596</v>
      </c>
      <c r="Q3647" t="s">
        <v>2597</v>
      </c>
      <c r="R3647" s="2">
        <v>850</v>
      </c>
      <c r="S3647" s="37">
        <f>Tabla1[[#This Row],[Valor total]]/'T.C.'!$B$2</f>
        <v>246.37681159420288</v>
      </c>
      <c r="T3647" t="s">
        <v>2</v>
      </c>
      <c r="U3647" t="s">
        <v>3</v>
      </c>
    </row>
    <row r="3648" spans="1:21" x14ac:dyDescent="0.25">
      <c r="A3648" t="s">
        <v>1498</v>
      </c>
      <c r="B3648" t="str">
        <f>LEFT(Tabla1[[#This Row],[Organización compras]],2)</f>
        <v>PE</v>
      </c>
      <c r="C3648" t="s">
        <v>340</v>
      </c>
      <c r="D3648">
        <v>803</v>
      </c>
      <c r="E3648" t="str">
        <f>VLOOKUP(Tabla1[[#This Row],[Grupo de compras]],'Grupo compras'!$A$1:$B$115,2,FALSE)</f>
        <v>PE Ops Out/Strips</v>
      </c>
      <c r="F3648" t="s">
        <v>926</v>
      </c>
      <c r="G3648" t="str">
        <f>LEFT(Tabla1[[#This Row],[Solicitud de pedido]],2)</f>
        <v>12</v>
      </c>
      <c r="H3648" t="s">
        <v>9351</v>
      </c>
      <c r="I3648" t="s">
        <v>88</v>
      </c>
      <c r="J3648" t="s">
        <v>9352</v>
      </c>
      <c r="K3648" t="s">
        <v>9353</v>
      </c>
      <c r="L3648" s="1">
        <v>46091</v>
      </c>
      <c r="M3648" t="s">
        <v>930</v>
      </c>
      <c r="N3648" t="s">
        <v>1</v>
      </c>
      <c r="O3648" t="s">
        <v>0</v>
      </c>
      <c r="P3648" t="s">
        <v>2458</v>
      </c>
      <c r="Q3648" t="s">
        <v>2459</v>
      </c>
      <c r="R3648" s="2">
        <v>850</v>
      </c>
      <c r="S3648" s="37">
        <f>Tabla1[[#This Row],[Valor total]]/'T.C.'!$B$2</f>
        <v>246.37681159420288</v>
      </c>
      <c r="T3648" t="s">
        <v>2</v>
      </c>
      <c r="U3648" t="s">
        <v>3</v>
      </c>
    </row>
    <row r="3649" spans="1:21" x14ac:dyDescent="0.25">
      <c r="A3649" t="s">
        <v>61</v>
      </c>
      <c r="B3649" t="str">
        <f>LEFT(Tabla1[[#This Row],[Organización compras]],2)</f>
        <v>CO</v>
      </c>
      <c r="C3649" t="s">
        <v>338</v>
      </c>
      <c r="D3649">
        <v>703</v>
      </c>
      <c r="E3649" t="str">
        <f>VLOOKUP(Tabla1[[#This Row],[Grupo de compras]],'Grupo compras'!$A$1:$B$115,2,FALSE)</f>
        <v>CO Ops Out/Strip</v>
      </c>
      <c r="F3649" t="s">
        <v>62</v>
      </c>
      <c r="H3649" t="s">
        <v>12076</v>
      </c>
      <c r="I3649" t="s">
        <v>88</v>
      </c>
      <c r="J3649" t="s">
        <v>12077</v>
      </c>
      <c r="K3649" t="s">
        <v>12078</v>
      </c>
      <c r="L3649" s="1">
        <v>46096</v>
      </c>
      <c r="M3649" t="s">
        <v>1340</v>
      </c>
      <c r="N3649" t="s">
        <v>1</v>
      </c>
      <c r="O3649" t="s">
        <v>0</v>
      </c>
      <c r="P3649" t="s">
        <v>12062</v>
      </c>
      <c r="Q3649" t="s">
        <v>12063</v>
      </c>
      <c r="R3649" s="2">
        <v>905000</v>
      </c>
      <c r="S3649" s="37">
        <f>Tabla1[[#This Row],[Valor total]]/'T.C.'!$B$5</f>
        <v>246.05764002175096</v>
      </c>
      <c r="T3649" t="s">
        <v>18</v>
      </c>
      <c r="U3649" t="s">
        <v>3</v>
      </c>
    </row>
    <row r="3650" spans="1:21" x14ac:dyDescent="0.25">
      <c r="A3650" t="s">
        <v>63</v>
      </c>
      <c r="B3650" t="str">
        <f>LEFT(Tabla1[[#This Row],[Organización compras]],2)</f>
        <v>CO</v>
      </c>
      <c r="C3650" t="s">
        <v>338</v>
      </c>
      <c r="D3650">
        <v>702</v>
      </c>
      <c r="E3650" t="str">
        <f>VLOOKUP(Tabla1[[#This Row],[Grupo de compras]],'Grupo compras'!$A$1:$B$115,2,FALSE)</f>
        <v>CO Ops Mall</v>
      </c>
      <c r="F3650" t="s">
        <v>1281</v>
      </c>
      <c r="G3650" t="str">
        <f>LEFT(Tabla1[[#This Row],[Solicitud de pedido]],2)</f>
        <v>12</v>
      </c>
      <c r="H3650" t="s">
        <v>7988</v>
      </c>
      <c r="I3650" t="s">
        <v>88</v>
      </c>
      <c r="J3650" t="s">
        <v>7989</v>
      </c>
      <c r="K3650" t="s">
        <v>7000</v>
      </c>
      <c r="L3650" s="1">
        <v>46035</v>
      </c>
      <c r="M3650" t="s">
        <v>1067</v>
      </c>
      <c r="N3650" t="s">
        <v>1</v>
      </c>
      <c r="O3650" t="s">
        <v>0</v>
      </c>
      <c r="P3650" t="s">
        <v>7001</v>
      </c>
      <c r="Q3650" t="s">
        <v>7002</v>
      </c>
      <c r="R3650" s="2">
        <v>904000</v>
      </c>
      <c r="S3650" s="37">
        <f>Tabla1[[#This Row],[Valor total]]/'T.C.'!$B$5</f>
        <v>245.78575312669929</v>
      </c>
      <c r="T3650" t="s">
        <v>18</v>
      </c>
      <c r="U3650" t="s">
        <v>3</v>
      </c>
    </row>
    <row r="3651" spans="1:21" x14ac:dyDescent="0.25">
      <c r="A3651" t="s">
        <v>7</v>
      </c>
      <c r="B3651" t="str">
        <f>LEFT(Tabla1[[#This Row],[Organización compras]],2)</f>
        <v>CL</v>
      </c>
      <c r="C3651" t="s">
        <v>339</v>
      </c>
      <c r="D3651">
        <v>602</v>
      </c>
      <c r="E3651" t="str">
        <f>VLOOKUP(Tabla1[[#This Row],[Grupo de compras]],'Grupo compras'!$A$1:$B$115,2,FALSE)</f>
        <v>CL Ops Mall</v>
      </c>
      <c r="F3651" t="s">
        <v>84</v>
      </c>
      <c r="G3651" t="str">
        <f>LEFT(Tabla1[[#This Row],[Solicitud de pedido]],2)</f>
        <v>12</v>
      </c>
      <c r="H3651" t="s">
        <v>8397</v>
      </c>
      <c r="I3651" t="s">
        <v>88</v>
      </c>
      <c r="J3651" t="s">
        <v>8398</v>
      </c>
      <c r="K3651" t="s">
        <v>9354</v>
      </c>
      <c r="L3651" s="1">
        <v>46062</v>
      </c>
      <c r="M3651" t="s">
        <v>79</v>
      </c>
      <c r="N3651" t="s">
        <v>1</v>
      </c>
      <c r="O3651" t="s">
        <v>0</v>
      </c>
      <c r="P3651" t="s">
        <v>2366</v>
      </c>
      <c r="Q3651" t="s">
        <v>2367</v>
      </c>
      <c r="R3651" s="2">
        <v>226800</v>
      </c>
      <c r="S3651" s="37">
        <f>Tabla1[[#This Row],[Valor total]]/'T.C.'!$B$3</f>
        <v>244.94292225114211</v>
      </c>
      <c r="T3651" t="s">
        <v>6</v>
      </c>
      <c r="U3651" t="s">
        <v>3</v>
      </c>
    </row>
    <row r="3652" spans="1:21" x14ac:dyDescent="0.25">
      <c r="A3652" t="s">
        <v>7</v>
      </c>
      <c r="B3652" t="str">
        <f>LEFT(Tabla1[[#This Row],[Organización compras]],2)</f>
        <v>CL</v>
      </c>
      <c r="C3652" t="s">
        <v>339</v>
      </c>
      <c r="D3652">
        <v>602</v>
      </c>
      <c r="E3652" t="str">
        <f>VLOOKUP(Tabla1[[#This Row],[Grupo de compras]],'Grupo compras'!$A$1:$B$115,2,FALSE)</f>
        <v>CL Ops Mall</v>
      </c>
      <c r="F3652" t="s">
        <v>869</v>
      </c>
      <c r="G3652" t="str">
        <f>LEFT(Tabla1[[#This Row],[Solicitud de pedido]],2)</f>
        <v>12</v>
      </c>
      <c r="H3652" t="s">
        <v>9355</v>
      </c>
      <c r="I3652" t="s">
        <v>88</v>
      </c>
      <c r="J3652" t="s">
        <v>9356</v>
      </c>
      <c r="K3652" t="s">
        <v>9357</v>
      </c>
      <c r="L3652" s="1">
        <v>46066</v>
      </c>
      <c r="M3652" t="s">
        <v>113</v>
      </c>
      <c r="N3652" t="s">
        <v>1</v>
      </c>
      <c r="O3652" t="s">
        <v>0</v>
      </c>
      <c r="P3652" t="s">
        <v>2366</v>
      </c>
      <c r="Q3652" t="s">
        <v>2367</v>
      </c>
      <c r="R3652" s="2">
        <v>226800</v>
      </c>
      <c r="S3652" s="37">
        <f>Tabla1[[#This Row],[Valor total]]/'T.C.'!$B$3</f>
        <v>244.94292225114211</v>
      </c>
      <c r="T3652" t="s">
        <v>6</v>
      </c>
      <c r="U3652" t="s">
        <v>3</v>
      </c>
    </row>
    <row r="3653" spans="1:21" x14ac:dyDescent="0.25">
      <c r="A3653" t="s">
        <v>7</v>
      </c>
      <c r="B3653" t="str">
        <f>LEFT(Tabla1[[#This Row],[Organización compras]],2)</f>
        <v>CL</v>
      </c>
      <c r="C3653" t="s">
        <v>339</v>
      </c>
      <c r="D3653">
        <v>602</v>
      </c>
      <c r="E3653" t="str">
        <f>VLOOKUP(Tabla1[[#This Row],[Grupo de compras]],'Grupo compras'!$A$1:$B$115,2,FALSE)</f>
        <v>CL Ops Mall</v>
      </c>
      <c r="F3653" t="s">
        <v>869</v>
      </c>
      <c r="G3653" t="str">
        <f>LEFT(Tabla1[[#This Row],[Solicitud de pedido]],2)</f>
        <v>12</v>
      </c>
      <c r="H3653" t="s">
        <v>9358</v>
      </c>
      <c r="I3653" t="s">
        <v>88</v>
      </c>
      <c r="J3653" t="s">
        <v>9359</v>
      </c>
      <c r="K3653" t="s">
        <v>9360</v>
      </c>
      <c r="L3653" s="1">
        <v>46066</v>
      </c>
      <c r="M3653" t="s">
        <v>113</v>
      </c>
      <c r="N3653" t="s">
        <v>1</v>
      </c>
      <c r="O3653" t="s">
        <v>0</v>
      </c>
      <c r="P3653" t="s">
        <v>2366</v>
      </c>
      <c r="Q3653" t="s">
        <v>2367</v>
      </c>
      <c r="R3653" s="2">
        <v>226800</v>
      </c>
      <c r="S3653" s="37">
        <f>Tabla1[[#This Row],[Valor total]]/'T.C.'!$B$3</f>
        <v>244.94292225114211</v>
      </c>
      <c r="T3653" t="s">
        <v>6</v>
      </c>
      <c r="U3653" t="s">
        <v>3</v>
      </c>
    </row>
    <row r="3654" spans="1:21" x14ac:dyDescent="0.25">
      <c r="A3654" t="s">
        <v>7</v>
      </c>
      <c r="B3654" t="str">
        <f>LEFT(Tabla1[[#This Row],[Organización compras]],2)</f>
        <v>CL</v>
      </c>
      <c r="C3654" t="s">
        <v>339</v>
      </c>
      <c r="D3654">
        <v>610</v>
      </c>
      <c r="E3654" t="str">
        <f>VLOOKUP(Tabla1[[#This Row],[Grupo de compras]],'Grupo compras'!$A$1:$B$115,2,FALSE)</f>
        <v>CL Área Personas</v>
      </c>
      <c r="F3654" t="s">
        <v>4314</v>
      </c>
      <c r="H3654" t="s">
        <v>9361</v>
      </c>
      <c r="I3654" t="s">
        <v>88</v>
      </c>
      <c r="J3654" t="s">
        <v>9362</v>
      </c>
      <c r="K3654" t="s">
        <v>9363</v>
      </c>
      <c r="L3654" s="1">
        <v>46092</v>
      </c>
      <c r="M3654" t="s">
        <v>10</v>
      </c>
      <c r="N3654" t="s">
        <v>1</v>
      </c>
      <c r="O3654" t="s">
        <v>0</v>
      </c>
      <c r="P3654" t="s">
        <v>4318</v>
      </c>
      <c r="Q3654" t="s">
        <v>4319</v>
      </c>
      <c r="R3654" s="2">
        <v>5.85</v>
      </c>
      <c r="S3654" s="37">
        <f>Tabla1[[#This Row],[Valor total]]/'T.C.'!$B$4</f>
        <v>243.74999999999997</v>
      </c>
      <c r="T3654" t="s">
        <v>11</v>
      </c>
      <c r="U3654" t="s">
        <v>3</v>
      </c>
    </row>
    <row r="3655" spans="1:21" x14ac:dyDescent="0.25">
      <c r="A3655" t="s">
        <v>883</v>
      </c>
      <c r="B3655" t="str">
        <f>LEFT(Tabla1[[#This Row],[Organización compras]],2)</f>
        <v>PE</v>
      </c>
      <c r="C3655" t="s">
        <v>681</v>
      </c>
      <c r="D3655">
        <v>802</v>
      </c>
      <c r="E3655" t="str">
        <f>VLOOKUP(Tabla1[[#This Row],[Grupo de compras]],'Grupo compras'!$A$1:$B$115,2,FALSE)</f>
        <v>PE Ops Mall</v>
      </c>
      <c r="F3655" t="s">
        <v>5959</v>
      </c>
      <c r="G3655" t="str">
        <f>LEFT(Tabla1[[#This Row],[Solicitud de pedido]],2)</f>
        <v>12</v>
      </c>
      <c r="H3655" t="s">
        <v>9364</v>
      </c>
      <c r="I3655" t="s">
        <v>88</v>
      </c>
      <c r="J3655" t="s">
        <v>9365</v>
      </c>
      <c r="K3655" t="s">
        <v>9366</v>
      </c>
      <c r="L3655" s="1">
        <v>46030</v>
      </c>
      <c r="M3655" t="s">
        <v>5959</v>
      </c>
      <c r="N3655" t="s">
        <v>1</v>
      </c>
      <c r="O3655" t="s">
        <v>0</v>
      </c>
      <c r="P3655" t="s">
        <v>4043</v>
      </c>
      <c r="Q3655" t="s">
        <v>4044</v>
      </c>
      <c r="R3655" s="2">
        <v>840</v>
      </c>
      <c r="S3655" s="37">
        <f>Tabla1[[#This Row],[Valor total]]/'T.C.'!$B$2</f>
        <v>243.47826086956522</v>
      </c>
      <c r="T3655" t="s">
        <v>2</v>
      </c>
      <c r="U3655" t="s">
        <v>3</v>
      </c>
    </row>
    <row r="3656" spans="1:21" x14ac:dyDescent="0.25">
      <c r="A3656" t="s">
        <v>369</v>
      </c>
      <c r="B3656" t="str">
        <f>LEFT(Tabla1[[#This Row],[Organización compras]],2)</f>
        <v>PE</v>
      </c>
      <c r="C3656" t="s">
        <v>681</v>
      </c>
      <c r="D3656">
        <v>802</v>
      </c>
      <c r="E3656" t="str">
        <f>VLOOKUP(Tabla1[[#This Row],[Grupo de compras]],'Grupo compras'!$A$1:$B$115,2,FALSE)</f>
        <v>PE Ops Mall</v>
      </c>
      <c r="F3656" t="s">
        <v>370</v>
      </c>
      <c r="G3656" t="str">
        <f>LEFT(Tabla1[[#This Row],[Solicitud de pedido]],2)</f>
        <v>12</v>
      </c>
      <c r="H3656" t="s">
        <v>9367</v>
      </c>
      <c r="I3656" t="s">
        <v>88</v>
      </c>
      <c r="J3656" t="s">
        <v>9368</v>
      </c>
      <c r="K3656" t="s">
        <v>9369</v>
      </c>
      <c r="L3656" s="1">
        <v>46058</v>
      </c>
      <c r="M3656" t="s">
        <v>370</v>
      </c>
      <c r="N3656" t="s">
        <v>1</v>
      </c>
      <c r="O3656" t="s">
        <v>0</v>
      </c>
      <c r="P3656" t="s">
        <v>4043</v>
      </c>
      <c r="Q3656" t="s">
        <v>4044</v>
      </c>
      <c r="R3656" s="2">
        <v>840</v>
      </c>
      <c r="S3656" s="37">
        <f>Tabla1[[#This Row],[Valor total]]/'T.C.'!$B$2</f>
        <v>243.47826086956522</v>
      </c>
      <c r="T3656" t="s">
        <v>2</v>
      </c>
      <c r="U3656" t="s">
        <v>3</v>
      </c>
    </row>
    <row r="3657" spans="1:21" x14ac:dyDescent="0.25">
      <c r="A3657" t="s">
        <v>883</v>
      </c>
      <c r="B3657" t="str">
        <f>LEFT(Tabla1[[#This Row],[Organización compras]],2)</f>
        <v>PE</v>
      </c>
      <c r="C3657" t="s">
        <v>681</v>
      </c>
      <c r="D3657">
        <v>802</v>
      </c>
      <c r="E3657" t="str">
        <f>VLOOKUP(Tabla1[[#This Row],[Grupo de compras]],'Grupo compras'!$A$1:$B$115,2,FALSE)</f>
        <v>PE Ops Mall</v>
      </c>
      <c r="F3657" t="s">
        <v>5959</v>
      </c>
      <c r="G3657" t="str">
        <f>LEFT(Tabla1[[#This Row],[Solicitud de pedido]],2)</f>
        <v>12</v>
      </c>
      <c r="H3657" t="s">
        <v>9370</v>
      </c>
      <c r="I3657" t="s">
        <v>88</v>
      </c>
      <c r="J3657" t="s">
        <v>9371</v>
      </c>
      <c r="K3657" t="s">
        <v>9372</v>
      </c>
      <c r="L3657" s="1">
        <v>46063</v>
      </c>
      <c r="M3657" t="s">
        <v>5959</v>
      </c>
      <c r="N3657" t="s">
        <v>1</v>
      </c>
      <c r="O3657" t="s">
        <v>0</v>
      </c>
      <c r="P3657" t="s">
        <v>4043</v>
      </c>
      <c r="Q3657" t="s">
        <v>4044</v>
      </c>
      <c r="R3657" s="2">
        <v>840</v>
      </c>
      <c r="S3657" s="37">
        <f>Tabla1[[#This Row],[Valor total]]/'T.C.'!$B$2</f>
        <v>243.47826086956522</v>
      </c>
      <c r="T3657" t="s">
        <v>2</v>
      </c>
      <c r="U3657" t="s">
        <v>3</v>
      </c>
    </row>
    <row r="3658" spans="1:21" x14ac:dyDescent="0.25">
      <c r="A3658" t="s">
        <v>883</v>
      </c>
      <c r="B3658" t="str">
        <f>LEFT(Tabla1[[#This Row],[Organización compras]],2)</f>
        <v>PE</v>
      </c>
      <c r="C3658" t="s">
        <v>681</v>
      </c>
      <c r="D3658">
        <v>802</v>
      </c>
      <c r="E3658" t="str">
        <f>VLOOKUP(Tabla1[[#This Row],[Grupo de compras]],'Grupo compras'!$A$1:$B$115,2,FALSE)</f>
        <v>PE Ops Mall</v>
      </c>
      <c r="F3658" t="s">
        <v>5959</v>
      </c>
      <c r="G3658" t="str">
        <f>LEFT(Tabla1[[#This Row],[Solicitud de pedido]],2)</f>
        <v>12</v>
      </c>
      <c r="H3658" t="s">
        <v>9373</v>
      </c>
      <c r="I3658" t="s">
        <v>88</v>
      </c>
      <c r="J3658" t="s">
        <v>9374</v>
      </c>
      <c r="K3658" t="s">
        <v>9375</v>
      </c>
      <c r="L3658" s="1">
        <v>46086</v>
      </c>
      <c r="M3658" t="s">
        <v>5959</v>
      </c>
      <c r="N3658" t="s">
        <v>1</v>
      </c>
      <c r="O3658" t="s">
        <v>0</v>
      </c>
      <c r="P3658" t="s">
        <v>4043</v>
      </c>
      <c r="Q3658" t="s">
        <v>4044</v>
      </c>
      <c r="R3658" s="2">
        <v>840</v>
      </c>
      <c r="S3658" s="37">
        <f>Tabla1[[#This Row],[Valor total]]/'T.C.'!$B$2</f>
        <v>243.47826086956522</v>
      </c>
      <c r="T3658" t="s">
        <v>2</v>
      </c>
      <c r="U3658" t="s">
        <v>3</v>
      </c>
    </row>
    <row r="3659" spans="1:21" x14ac:dyDescent="0.25">
      <c r="A3659" t="s">
        <v>50</v>
      </c>
      <c r="B3659" t="str">
        <f>LEFT(Tabla1[[#This Row],[Organización compras]],2)</f>
        <v>CL</v>
      </c>
      <c r="C3659" t="s">
        <v>339</v>
      </c>
      <c r="D3659">
        <v>602</v>
      </c>
      <c r="E3659" t="str">
        <f>VLOOKUP(Tabla1[[#This Row],[Grupo de compras]],'Grupo compras'!$A$1:$B$115,2,FALSE)</f>
        <v>CL Ops Mall</v>
      </c>
      <c r="F3659" t="s">
        <v>51</v>
      </c>
      <c r="H3659" t="s">
        <v>12570</v>
      </c>
      <c r="I3659" t="s">
        <v>88</v>
      </c>
      <c r="J3659" t="s">
        <v>12571</v>
      </c>
      <c r="K3659" t="s">
        <v>12572</v>
      </c>
      <c r="L3659" s="1">
        <v>46098</v>
      </c>
      <c r="M3659" t="s">
        <v>52</v>
      </c>
      <c r="N3659" t="s">
        <v>1</v>
      </c>
      <c r="O3659" t="s">
        <v>0</v>
      </c>
      <c r="P3659" t="s">
        <v>7958</v>
      </c>
      <c r="Q3659" t="s">
        <v>7959</v>
      </c>
      <c r="R3659" s="2">
        <v>225000</v>
      </c>
      <c r="S3659" s="37">
        <f>Tabla1[[#This Row],[Valor total]]/'T.C.'!$B$3</f>
        <v>242.99893080470449</v>
      </c>
      <c r="T3659" t="s">
        <v>6</v>
      </c>
      <c r="U3659" t="s">
        <v>3</v>
      </c>
    </row>
    <row r="3660" spans="1:21" x14ac:dyDescent="0.25">
      <c r="A3660" t="s">
        <v>12</v>
      </c>
      <c r="B3660" t="str">
        <f>LEFT(Tabla1[[#This Row],[Organización compras]],2)</f>
        <v>PE</v>
      </c>
      <c r="C3660" t="s">
        <v>340</v>
      </c>
      <c r="D3660">
        <v>802</v>
      </c>
      <c r="E3660" t="str">
        <f>VLOOKUP(Tabla1[[#This Row],[Grupo de compras]],'Grupo compras'!$A$1:$B$115,2,FALSE)</f>
        <v>PE Ops Mall</v>
      </c>
      <c r="F3660" t="s">
        <v>360</v>
      </c>
      <c r="G3660" t="str">
        <f>LEFT(Tabla1[[#This Row],[Solicitud de pedido]],2)</f>
        <v>12</v>
      </c>
      <c r="H3660" t="s">
        <v>9376</v>
      </c>
      <c r="I3660" t="s">
        <v>88</v>
      </c>
      <c r="J3660" t="s">
        <v>9377</v>
      </c>
      <c r="K3660" t="s">
        <v>9378</v>
      </c>
      <c r="L3660" s="1">
        <v>46044</v>
      </c>
      <c r="M3660" t="s">
        <v>14</v>
      </c>
      <c r="N3660" t="s">
        <v>1</v>
      </c>
      <c r="O3660" t="s">
        <v>0</v>
      </c>
      <c r="P3660" t="s">
        <v>9379</v>
      </c>
      <c r="Q3660" t="s">
        <v>9380</v>
      </c>
      <c r="R3660" s="2">
        <v>837</v>
      </c>
      <c r="S3660" s="37">
        <f>Tabla1[[#This Row],[Valor total]]/'T.C.'!$B$2</f>
        <v>242.60869565217391</v>
      </c>
      <c r="T3660" t="s">
        <v>2</v>
      </c>
      <c r="U3660" t="s">
        <v>3</v>
      </c>
    </row>
    <row r="3661" spans="1:21" x14ac:dyDescent="0.25">
      <c r="A3661" t="s">
        <v>925</v>
      </c>
      <c r="B3661" t="str">
        <f>LEFT(Tabla1[[#This Row],[Organización compras]],2)</f>
        <v>PE</v>
      </c>
      <c r="C3661" t="s">
        <v>340</v>
      </c>
      <c r="D3661">
        <v>804</v>
      </c>
      <c r="E3661" t="str">
        <f>VLOOKUP(Tabla1[[#This Row],[Grupo de compras]],'Grupo compras'!$A$1:$B$115,2,FALSE)</f>
        <v>PE Marketing Mall</v>
      </c>
      <c r="F3661" t="s">
        <v>2885</v>
      </c>
      <c r="G3661" t="str">
        <f>LEFT(Tabla1[[#This Row],[Solicitud de pedido]],2)</f>
        <v>12</v>
      </c>
      <c r="H3661" t="s">
        <v>9381</v>
      </c>
      <c r="I3661" t="s">
        <v>88</v>
      </c>
      <c r="J3661" t="s">
        <v>9382</v>
      </c>
      <c r="K3661" t="s">
        <v>9383</v>
      </c>
      <c r="L3661" s="1">
        <v>46051</v>
      </c>
      <c r="M3661" t="s">
        <v>400</v>
      </c>
      <c r="N3661" t="s">
        <v>1</v>
      </c>
      <c r="O3661" t="s">
        <v>67</v>
      </c>
      <c r="P3661" t="s">
        <v>2889</v>
      </c>
      <c r="Q3661" t="s">
        <v>2890</v>
      </c>
      <c r="R3661" s="2">
        <v>834.9</v>
      </c>
      <c r="S3661" s="37">
        <f>Tabla1[[#This Row],[Valor total]]/'T.C.'!$B$2</f>
        <v>241.99999999999997</v>
      </c>
      <c r="T3661" t="s">
        <v>2</v>
      </c>
      <c r="U3661" t="s">
        <v>3</v>
      </c>
    </row>
    <row r="3662" spans="1:21" x14ac:dyDescent="0.25">
      <c r="A3662" t="s">
        <v>7</v>
      </c>
      <c r="B3662" t="str">
        <f>LEFT(Tabla1[[#This Row],[Organización compras]],2)</f>
        <v>CL</v>
      </c>
      <c r="C3662" t="s">
        <v>339</v>
      </c>
      <c r="D3662">
        <v>604</v>
      </c>
      <c r="E3662" t="str">
        <f>VLOOKUP(Tabla1[[#This Row],[Grupo de compras]],'Grupo compras'!$A$1:$B$115,2,FALSE)</f>
        <v>CL Marketing Mall</v>
      </c>
      <c r="F3662" t="s">
        <v>3619</v>
      </c>
      <c r="G3662" t="str">
        <f>LEFT(Tabla1[[#This Row],[Solicitud de pedido]],2)</f>
        <v>12</v>
      </c>
      <c r="H3662" t="s">
        <v>9384</v>
      </c>
      <c r="I3662" t="s">
        <v>88</v>
      </c>
      <c r="J3662" t="s">
        <v>9385</v>
      </c>
      <c r="K3662" t="s">
        <v>9386</v>
      </c>
      <c r="L3662" s="1">
        <v>46051</v>
      </c>
      <c r="M3662" t="s">
        <v>3623</v>
      </c>
      <c r="N3662" t="s">
        <v>1</v>
      </c>
      <c r="O3662" t="s">
        <v>0</v>
      </c>
      <c r="P3662" t="s">
        <v>4933</v>
      </c>
      <c r="Q3662" t="s">
        <v>4934</v>
      </c>
      <c r="R3662" s="2">
        <v>224000</v>
      </c>
      <c r="S3662" s="37">
        <f>Tabla1[[#This Row],[Valor total]]/'T.C.'!$B$3</f>
        <v>241.91893555668355</v>
      </c>
      <c r="T3662" t="s">
        <v>6</v>
      </c>
      <c r="U3662" t="s">
        <v>3</v>
      </c>
    </row>
    <row r="3663" spans="1:21" x14ac:dyDescent="0.25">
      <c r="A3663" t="s">
        <v>373</v>
      </c>
      <c r="B3663" t="str">
        <f>LEFT(Tabla1[[#This Row],[Organización compras]],2)</f>
        <v>PE</v>
      </c>
      <c r="C3663" t="s">
        <v>340</v>
      </c>
      <c r="D3663">
        <v>811</v>
      </c>
      <c r="E3663" t="str">
        <f>VLOOKUP(Tabla1[[#This Row],[Grupo de compras]],'Grupo compras'!$A$1:$B$115,2,FALSE)</f>
        <v>PE Área Admin</v>
      </c>
      <c r="F3663" t="s">
        <v>406</v>
      </c>
      <c r="G3663" t="str">
        <f>LEFT(Tabla1[[#This Row],[Solicitud de pedido]],2)</f>
        <v>12</v>
      </c>
      <c r="H3663" t="s">
        <v>9387</v>
      </c>
      <c r="I3663" t="s">
        <v>88</v>
      </c>
      <c r="J3663" t="s">
        <v>9388</v>
      </c>
      <c r="K3663" t="s">
        <v>9389</v>
      </c>
      <c r="L3663" s="1">
        <v>46070</v>
      </c>
      <c r="M3663" t="s">
        <v>406</v>
      </c>
      <c r="N3663" t="s">
        <v>1</v>
      </c>
      <c r="O3663" t="s">
        <v>0</v>
      </c>
      <c r="P3663" t="s">
        <v>9034</v>
      </c>
      <c r="Q3663" t="s">
        <v>9035</v>
      </c>
      <c r="R3663" s="2">
        <v>833.7</v>
      </c>
      <c r="S3663" s="37">
        <f>Tabla1[[#This Row],[Valor total]]/'T.C.'!$B$2</f>
        <v>241.65217391304347</v>
      </c>
      <c r="T3663" t="s">
        <v>2</v>
      </c>
      <c r="U3663" t="s">
        <v>3</v>
      </c>
    </row>
    <row r="3664" spans="1:21" x14ac:dyDescent="0.25">
      <c r="A3664" t="s">
        <v>64</v>
      </c>
      <c r="B3664" t="str">
        <f>LEFT(Tabla1[[#This Row],[Organización compras]],2)</f>
        <v>CO</v>
      </c>
      <c r="C3664" t="s">
        <v>338</v>
      </c>
      <c r="D3664">
        <v>702</v>
      </c>
      <c r="E3664" t="str">
        <f>VLOOKUP(Tabla1[[#This Row],[Grupo de compras]],'Grupo compras'!$A$1:$B$115,2,FALSE)</f>
        <v>CO Ops Mall</v>
      </c>
      <c r="F3664" t="s">
        <v>1091</v>
      </c>
      <c r="G3664" t="str">
        <f>LEFT(Tabla1[[#This Row],[Solicitud de pedido]],2)</f>
        <v>12</v>
      </c>
      <c r="H3664" t="s">
        <v>9390</v>
      </c>
      <c r="I3664" t="s">
        <v>88</v>
      </c>
      <c r="J3664" t="s">
        <v>9391</v>
      </c>
      <c r="K3664" t="s">
        <v>9392</v>
      </c>
      <c r="L3664" s="1">
        <v>46085</v>
      </c>
      <c r="M3664" t="s">
        <v>1095</v>
      </c>
      <c r="N3664" t="s">
        <v>1</v>
      </c>
      <c r="O3664" t="s">
        <v>0</v>
      </c>
      <c r="P3664" t="s">
        <v>9393</v>
      </c>
      <c r="Q3664" t="s">
        <v>9394</v>
      </c>
      <c r="R3664" s="2">
        <v>886572</v>
      </c>
      <c r="S3664" s="37">
        <f>Tabla1[[#This Row],[Valor total]]/'T.C.'!$B$5</f>
        <v>241.04730831973899</v>
      </c>
      <c r="T3664" t="s">
        <v>18</v>
      </c>
      <c r="U3664" t="s">
        <v>3</v>
      </c>
    </row>
    <row r="3665" spans="1:21" x14ac:dyDescent="0.25">
      <c r="A3665" t="s">
        <v>50</v>
      </c>
      <c r="B3665" t="str">
        <f>LEFT(Tabla1[[#This Row],[Organización compras]],2)</f>
        <v>CL</v>
      </c>
      <c r="C3665" t="s">
        <v>339</v>
      </c>
      <c r="D3665">
        <v>602</v>
      </c>
      <c r="E3665" t="str">
        <f>VLOOKUP(Tabla1[[#This Row],[Grupo de compras]],'Grupo compras'!$A$1:$B$115,2,FALSE)</f>
        <v>CL Ops Mall</v>
      </c>
      <c r="F3665" t="s">
        <v>51</v>
      </c>
      <c r="G3665" t="str">
        <f>LEFT(Tabla1[[#This Row],[Solicitud de pedido]],2)</f>
        <v>12</v>
      </c>
      <c r="H3665" t="s">
        <v>9395</v>
      </c>
      <c r="I3665" t="s">
        <v>88</v>
      </c>
      <c r="J3665" t="s">
        <v>9396</v>
      </c>
      <c r="K3665" t="s">
        <v>9397</v>
      </c>
      <c r="L3665" s="1">
        <v>46084</v>
      </c>
      <c r="M3665" t="s">
        <v>52</v>
      </c>
      <c r="N3665" t="s">
        <v>1</v>
      </c>
      <c r="O3665" t="s">
        <v>0</v>
      </c>
      <c r="P3665" t="s">
        <v>41</v>
      </c>
      <c r="Q3665" t="s">
        <v>42</v>
      </c>
      <c r="R3665" s="2">
        <v>223032</v>
      </c>
      <c r="S3665" s="37">
        <f>Tabla1[[#This Row],[Valor total]]/'T.C.'!$B$3</f>
        <v>240.87350015659933</v>
      </c>
      <c r="T3665" t="s">
        <v>6</v>
      </c>
      <c r="U3665" t="s">
        <v>3</v>
      </c>
    </row>
    <row r="3666" spans="1:21" x14ac:dyDescent="0.25">
      <c r="A3666" t="s">
        <v>380</v>
      </c>
      <c r="B3666" t="str">
        <f>LEFT(Tabla1[[#This Row],[Organización compras]],2)</f>
        <v>PE</v>
      </c>
      <c r="C3666" t="s">
        <v>340</v>
      </c>
      <c r="D3666">
        <v>802</v>
      </c>
      <c r="E3666" t="str">
        <f>VLOOKUP(Tabla1[[#This Row],[Grupo de compras]],'Grupo compras'!$A$1:$B$115,2,FALSE)</f>
        <v>PE Ops Mall</v>
      </c>
      <c r="F3666" t="s">
        <v>4544</v>
      </c>
      <c r="G3666" t="str">
        <f>LEFT(Tabla1[[#This Row],[Solicitud de pedido]],2)</f>
        <v>12</v>
      </c>
      <c r="H3666" t="s">
        <v>9398</v>
      </c>
      <c r="I3666" t="s">
        <v>88</v>
      </c>
      <c r="J3666" t="s">
        <v>9399</v>
      </c>
      <c r="K3666" t="s">
        <v>9400</v>
      </c>
      <c r="L3666" s="1">
        <v>46069</v>
      </c>
      <c r="M3666" t="s">
        <v>4544</v>
      </c>
      <c r="N3666" t="s">
        <v>1</v>
      </c>
      <c r="O3666" t="s">
        <v>5</v>
      </c>
      <c r="P3666" t="s">
        <v>6237</v>
      </c>
      <c r="Q3666" t="s">
        <v>6238</v>
      </c>
      <c r="R3666" s="2">
        <v>830.51</v>
      </c>
      <c r="S3666" s="37">
        <f>Tabla1[[#This Row],[Valor total]]/'T.C.'!$B$2</f>
        <v>240.72753623188405</v>
      </c>
      <c r="T3666" t="s">
        <v>2</v>
      </c>
      <c r="U3666" t="s">
        <v>3</v>
      </c>
    </row>
    <row r="3667" spans="1:21" x14ac:dyDescent="0.25">
      <c r="A3667" t="s">
        <v>373</v>
      </c>
      <c r="B3667" t="str">
        <f>LEFT(Tabla1[[#This Row],[Organización compras]],2)</f>
        <v>PE</v>
      </c>
      <c r="C3667" t="s">
        <v>340</v>
      </c>
      <c r="D3667">
        <v>811</v>
      </c>
      <c r="E3667" t="str">
        <f>VLOOKUP(Tabla1[[#This Row],[Grupo de compras]],'Grupo compras'!$A$1:$B$115,2,FALSE)</f>
        <v>PE Área Admin</v>
      </c>
      <c r="F3667" t="s">
        <v>406</v>
      </c>
      <c r="H3667" t="s">
        <v>9401</v>
      </c>
      <c r="I3667" t="s">
        <v>88</v>
      </c>
      <c r="J3667" t="s">
        <v>9402</v>
      </c>
      <c r="K3667" t="s">
        <v>9403</v>
      </c>
      <c r="L3667" s="1">
        <v>46092</v>
      </c>
      <c r="M3667" t="s">
        <v>406</v>
      </c>
      <c r="N3667" t="s">
        <v>1</v>
      </c>
      <c r="O3667" t="s">
        <v>0</v>
      </c>
      <c r="P3667" t="s">
        <v>9404</v>
      </c>
      <c r="Q3667" t="s">
        <v>9405</v>
      </c>
      <c r="R3667" s="2">
        <v>830.5</v>
      </c>
      <c r="S3667" s="37">
        <f>Tabla1[[#This Row],[Valor total]]/'T.C.'!$B$2</f>
        <v>240.72463768115941</v>
      </c>
      <c r="T3667" t="s">
        <v>2</v>
      </c>
      <c r="U3667" t="s">
        <v>3</v>
      </c>
    </row>
    <row r="3668" spans="1:21" x14ac:dyDescent="0.25">
      <c r="A3668" t="s">
        <v>12</v>
      </c>
      <c r="B3668" t="str">
        <f>LEFT(Tabla1[[#This Row],[Organización compras]],2)</f>
        <v>PE</v>
      </c>
      <c r="C3668" t="s">
        <v>340</v>
      </c>
      <c r="D3668">
        <v>804</v>
      </c>
      <c r="E3668" t="str">
        <f>VLOOKUP(Tabla1[[#This Row],[Grupo de compras]],'Grupo compras'!$A$1:$B$115,2,FALSE)</f>
        <v>PE Marketing Mall</v>
      </c>
      <c r="F3668" t="s">
        <v>1158</v>
      </c>
      <c r="G3668" t="str">
        <f>LEFT(Tabla1[[#This Row],[Solicitud de pedido]],2)</f>
        <v>12</v>
      </c>
      <c r="H3668" t="s">
        <v>9406</v>
      </c>
      <c r="I3668" t="s">
        <v>88</v>
      </c>
      <c r="J3668" t="s">
        <v>9407</v>
      </c>
      <c r="K3668" t="s">
        <v>9408</v>
      </c>
      <c r="L3668" s="1">
        <v>46079</v>
      </c>
      <c r="M3668" t="s">
        <v>14</v>
      </c>
      <c r="N3668" t="s">
        <v>1</v>
      </c>
      <c r="O3668" t="s">
        <v>67</v>
      </c>
      <c r="P3668" t="s">
        <v>2596</v>
      </c>
      <c r="Q3668" t="s">
        <v>2597</v>
      </c>
      <c r="R3668" s="2">
        <v>830</v>
      </c>
      <c r="S3668" s="37">
        <f>Tabla1[[#This Row],[Valor total]]/'T.C.'!$B$2</f>
        <v>240.57971014492753</v>
      </c>
      <c r="T3668" t="s">
        <v>2</v>
      </c>
      <c r="U3668" t="s">
        <v>3</v>
      </c>
    </row>
    <row r="3669" spans="1:21" x14ac:dyDescent="0.25">
      <c r="A3669" t="s">
        <v>2091</v>
      </c>
      <c r="B3669" t="str">
        <f>LEFT(Tabla1[[#This Row],[Organización compras]],2)</f>
        <v>PE</v>
      </c>
      <c r="C3669" t="s">
        <v>681</v>
      </c>
      <c r="D3669">
        <v>803</v>
      </c>
      <c r="E3669" t="str">
        <f>VLOOKUP(Tabla1[[#This Row],[Grupo de compras]],'Grupo compras'!$A$1:$B$115,2,FALSE)</f>
        <v>PE Ops Out/Strips</v>
      </c>
      <c r="F3669" t="s">
        <v>2857</v>
      </c>
      <c r="H3669" t="s">
        <v>12805</v>
      </c>
      <c r="I3669" t="s">
        <v>88</v>
      </c>
      <c r="J3669" t="s">
        <v>12806</v>
      </c>
      <c r="K3669" t="s">
        <v>12807</v>
      </c>
      <c r="L3669" s="1">
        <v>46099</v>
      </c>
      <c r="M3669" t="s">
        <v>2857</v>
      </c>
      <c r="N3669" t="s">
        <v>1</v>
      </c>
      <c r="O3669" t="s">
        <v>0</v>
      </c>
      <c r="P3669" t="s">
        <v>7719</v>
      </c>
      <c r="Q3669" t="s">
        <v>7720</v>
      </c>
      <c r="R3669" s="2">
        <v>830</v>
      </c>
      <c r="S3669" s="37">
        <f>Tabla1[[#This Row],[Valor total]]/'T.C.'!$B$2</f>
        <v>240.57971014492753</v>
      </c>
      <c r="T3669" t="s">
        <v>2</v>
      </c>
      <c r="U3669" t="s">
        <v>3</v>
      </c>
    </row>
    <row r="3670" spans="1:21" x14ac:dyDescent="0.25">
      <c r="A3670" t="s">
        <v>31</v>
      </c>
      <c r="B3670" t="str">
        <f>LEFT(Tabla1[[#This Row],[Organización compras]],2)</f>
        <v>CO</v>
      </c>
      <c r="C3670" t="s">
        <v>338</v>
      </c>
      <c r="D3670">
        <v>719</v>
      </c>
      <c r="E3670" t="str">
        <f>VLOOKUP(Tabla1[[#This Row],[Grupo de compras]],'Grupo compras'!$A$1:$B$115,2,FALSE)</f>
        <v>CO Gcia Ing</v>
      </c>
      <c r="F3670" t="s">
        <v>77</v>
      </c>
      <c r="G3670" t="str">
        <f>LEFT(Tabla1[[#This Row],[Solicitud de pedido]],2)</f>
        <v>12</v>
      </c>
      <c r="H3670" t="s">
        <v>9409</v>
      </c>
      <c r="I3670" t="s">
        <v>88</v>
      </c>
      <c r="J3670" t="s">
        <v>9410</v>
      </c>
      <c r="K3670" t="s">
        <v>9411</v>
      </c>
      <c r="L3670" s="1">
        <v>46036</v>
      </c>
      <c r="M3670" t="s">
        <v>77</v>
      </c>
      <c r="N3670" t="s">
        <v>1</v>
      </c>
      <c r="O3670" t="s">
        <v>0</v>
      </c>
      <c r="P3670" t="s">
        <v>1017</v>
      </c>
      <c r="Q3670" t="s">
        <v>1018</v>
      </c>
      <c r="R3670" s="2">
        <v>884600</v>
      </c>
      <c r="S3670" s="37">
        <f>Tabla1[[#This Row],[Valor total]]/'T.C.'!$B$5</f>
        <v>240.51114736269713</v>
      </c>
      <c r="T3670" t="s">
        <v>18</v>
      </c>
      <c r="U3670" t="s">
        <v>3</v>
      </c>
    </row>
    <row r="3671" spans="1:21" x14ac:dyDescent="0.25">
      <c r="A3671" t="s">
        <v>7</v>
      </c>
      <c r="B3671" t="str">
        <f>LEFT(Tabla1[[#This Row],[Organización compras]],2)</f>
        <v>CL</v>
      </c>
      <c r="C3671" t="s">
        <v>339</v>
      </c>
      <c r="D3671">
        <v>604</v>
      </c>
      <c r="E3671" t="str">
        <f>VLOOKUP(Tabla1[[#This Row],[Grupo de compras]],'Grupo compras'!$A$1:$B$115,2,FALSE)</f>
        <v>CL Marketing Mall</v>
      </c>
      <c r="F3671" t="s">
        <v>3619</v>
      </c>
      <c r="G3671" t="str">
        <f>LEFT(Tabla1[[#This Row],[Solicitud de pedido]],2)</f>
        <v>12</v>
      </c>
      <c r="H3671" t="s">
        <v>9412</v>
      </c>
      <c r="I3671" t="s">
        <v>88</v>
      </c>
      <c r="J3671" t="s">
        <v>9413</v>
      </c>
      <c r="K3671" t="s">
        <v>9414</v>
      </c>
      <c r="L3671" s="1">
        <v>46051</v>
      </c>
      <c r="M3671" t="s">
        <v>3623</v>
      </c>
      <c r="N3671" t="s">
        <v>1</v>
      </c>
      <c r="O3671" t="s">
        <v>0</v>
      </c>
      <c r="P3671" t="s">
        <v>4933</v>
      </c>
      <c r="Q3671" t="s">
        <v>4934</v>
      </c>
      <c r="R3671" s="2">
        <v>222000</v>
      </c>
      <c r="S3671" s="37">
        <f>Tabla1[[#This Row],[Valor total]]/'T.C.'!$B$3</f>
        <v>239.75894506064174</v>
      </c>
      <c r="T3671" t="s">
        <v>6</v>
      </c>
      <c r="U3671" t="s">
        <v>3</v>
      </c>
    </row>
    <row r="3672" spans="1:21" x14ac:dyDescent="0.25">
      <c r="A3672" t="s">
        <v>814</v>
      </c>
      <c r="B3672" t="str">
        <f>LEFT(Tabla1[[#This Row],[Organización compras]],2)</f>
        <v>PE</v>
      </c>
      <c r="C3672" t="s">
        <v>340</v>
      </c>
      <c r="D3672">
        <v>802</v>
      </c>
      <c r="E3672" t="str">
        <f>VLOOKUP(Tabla1[[#This Row],[Grupo de compras]],'Grupo compras'!$A$1:$B$115,2,FALSE)</f>
        <v>PE Ops Mall</v>
      </c>
      <c r="F3672" t="s">
        <v>3636</v>
      </c>
      <c r="G3672" t="str">
        <f>LEFT(Tabla1[[#This Row],[Solicitud de pedido]],2)</f>
        <v>12</v>
      </c>
      <c r="H3672" t="s">
        <v>9415</v>
      </c>
      <c r="I3672" t="s">
        <v>88</v>
      </c>
      <c r="J3672" t="s">
        <v>9416</v>
      </c>
      <c r="K3672" t="s">
        <v>9417</v>
      </c>
      <c r="L3672" s="1">
        <v>46067</v>
      </c>
      <c r="M3672" t="s">
        <v>3155</v>
      </c>
      <c r="N3672" t="s">
        <v>1</v>
      </c>
      <c r="O3672" t="s">
        <v>0</v>
      </c>
      <c r="P3672" t="s">
        <v>4730</v>
      </c>
      <c r="Q3672" t="s">
        <v>4731</v>
      </c>
      <c r="R3672" s="2">
        <v>820</v>
      </c>
      <c r="S3672" s="37">
        <f>Tabla1[[#This Row],[Valor total]]/'T.C.'!$B$2</f>
        <v>237.68115942028984</v>
      </c>
      <c r="T3672" t="s">
        <v>2</v>
      </c>
      <c r="U3672" t="s">
        <v>3</v>
      </c>
    </row>
    <row r="3673" spans="1:21" x14ac:dyDescent="0.25">
      <c r="A3673" t="s">
        <v>2091</v>
      </c>
      <c r="B3673" t="str">
        <f>LEFT(Tabla1[[#This Row],[Organización compras]],2)</f>
        <v>PE</v>
      </c>
      <c r="C3673" t="s">
        <v>681</v>
      </c>
      <c r="D3673">
        <v>803</v>
      </c>
      <c r="E3673" t="str">
        <f>VLOOKUP(Tabla1[[#This Row],[Grupo de compras]],'Grupo compras'!$A$1:$B$115,2,FALSE)</f>
        <v>PE Ops Out/Strips</v>
      </c>
      <c r="F3673" t="s">
        <v>2857</v>
      </c>
      <c r="G3673" t="str">
        <f>LEFT(Tabla1[[#This Row],[Solicitud de pedido]],2)</f>
        <v>12</v>
      </c>
      <c r="H3673" t="s">
        <v>9418</v>
      </c>
      <c r="I3673" t="s">
        <v>88</v>
      </c>
      <c r="J3673" t="s">
        <v>9419</v>
      </c>
      <c r="K3673" t="s">
        <v>9420</v>
      </c>
      <c r="L3673" s="1">
        <v>46090</v>
      </c>
      <c r="M3673" t="s">
        <v>2857</v>
      </c>
      <c r="N3673" t="s">
        <v>1</v>
      </c>
      <c r="O3673" t="s">
        <v>0</v>
      </c>
      <c r="P3673" t="s">
        <v>5850</v>
      </c>
      <c r="Q3673" t="s">
        <v>5851</v>
      </c>
      <c r="R3673" s="2">
        <v>820</v>
      </c>
      <c r="S3673" s="37">
        <f>Tabla1[[#This Row],[Valor total]]/'T.C.'!$B$2</f>
        <v>237.68115942028984</v>
      </c>
      <c r="T3673" t="s">
        <v>2</v>
      </c>
      <c r="U3673" t="s">
        <v>3</v>
      </c>
    </row>
    <row r="3674" spans="1:21" x14ac:dyDescent="0.25">
      <c r="A3674" t="s">
        <v>696</v>
      </c>
      <c r="B3674" t="str">
        <f>LEFT(Tabla1[[#This Row],[Organización compras]],2)</f>
        <v>PE</v>
      </c>
      <c r="C3674" t="s">
        <v>681</v>
      </c>
      <c r="D3674">
        <v>803</v>
      </c>
      <c r="E3674" t="str">
        <f>VLOOKUP(Tabla1[[#This Row],[Grupo de compras]],'Grupo compras'!$A$1:$B$115,2,FALSE)</f>
        <v>PE Ops Out/Strips</v>
      </c>
      <c r="F3674" t="s">
        <v>2857</v>
      </c>
      <c r="G3674" t="str">
        <f>LEFT(Tabla1[[#This Row],[Solicitud de pedido]],2)</f>
        <v>12</v>
      </c>
      <c r="H3674" t="s">
        <v>9421</v>
      </c>
      <c r="I3674" t="s">
        <v>88</v>
      </c>
      <c r="J3674" t="s">
        <v>9422</v>
      </c>
      <c r="K3674" t="s">
        <v>9420</v>
      </c>
      <c r="L3674" s="1">
        <v>46090</v>
      </c>
      <c r="M3674" t="s">
        <v>2857</v>
      </c>
      <c r="N3674" t="s">
        <v>1</v>
      </c>
      <c r="O3674" t="s">
        <v>0</v>
      </c>
      <c r="P3674" t="s">
        <v>5850</v>
      </c>
      <c r="Q3674" t="s">
        <v>5851</v>
      </c>
      <c r="R3674" s="2">
        <v>820</v>
      </c>
      <c r="S3674" s="37">
        <f>Tabla1[[#This Row],[Valor total]]/'T.C.'!$B$2</f>
        <v>237.68115942028984</v>
      </c>
      <c r="T3674" t="s">
        <v>2</v>
      </c>
      <c r="U3674" t="s">
        <v>3</v>
      </c>
    </row>
    <row r="3675" spans="1:21" x14ac:dyDescent="0.25">
      <c r="A3675" t="s">
        <v>377</v>
      </c>
      <c r="B3675" t="str">
        <f>LEFT(Tabla1[[#This Row],[Organización compras]],2)</f>
        <v>PE</v>
      </c>
      <c r="C3675" t="s">
        <v>340</v>
      </c>
      <c r="D3675">
        <v>802</v>
      </c>
      <c r="E3675" t="str">
        <f>VLOOKUP(Tabla1[[#This Row],[Grupo de compras]],'Grupo compras'!$A$1:$B$115,2,FALSE)</f>
        <v>PE Ops Mall</v>
      </c>
      <c r="F3675" t="s">
        <v>2774</v>
      </c>
      <c r="H3675" t="s">
        <v>9423</v>
      </c>
      <c r="I3675" t="s">
        <v>88</v>
      </c>
      <c r="J3675" t="s">
        <v>9424</v>
      </c>
      <c r="K3675" t="s">
        <v>9425</v>
      </c>
      <c r="L3675" s="1">
        <v>46092</v>
      </c>
      <c r="M3675" t="s">
        <v>2774</v>
      </c>
      <c r="N3675" t="s">
        <v>1</v>
      </c>
      <c r="O3675" t="s">
        <v>0</v>
      </c>
      <c r="P3675" t="s">
        <v>1011</v>
      </c>
      <c r="Q3675" t="s">
        <v>1012</v>
      </c>
      <c r="R3675" s="2">
        <v>820</v>
      </c>
      <c r="S3675" s="37">
        <f>Tabla1[[#This Row],[Valor total]]/'T.C.'!$B$2</f>
        <v>237.68115942028984</v>
      </c>
      <c r="T3675" t="s">
        <v>2</v>
      </c>
      <c r="U3675" t="s">
        <v>3</v>
      </c>
    </row>
    <row r="3676" spans="1:21" x14ac:dyDescent="0.25">
      <c r="A3676" t="s">
        <v>7</v>
      </c>
      <c r="B3676" t="str">
        <f>LEFT(Tabla1[[#This Row],[Organización compras]],2)</f>
        <v>CL</v>
      </c>
      <c r="C3676" t="s">
        <v>339</v>
      </c>
      <c r="D3676">
        <v>602</v>
      </c>
      <c r="E3676" t="str">
        <f>VLOOKUP(Tabla1[[#This Row],[Grupo de compras]],'Grupo compras'!$A$1:$B$115,2,FALSE)</f>
        <v>CL Ops Mall</v>
      </c>
      <c r="F3676" t="s">
        <v>137</v>
      </c>
      <c r="H3676" t="s">
        <v>12229</v>
      </c>
      <c r="I3676" t="s">
        <v>88</v>
      </c>
      <c r="J3676" t="s">
        <v>12230</v>
      </c>
      <c r="K3676" t="s">
        <v>12231</v>
      </c>
      <c r="L3676" s="1">
        <v>46097</v>
      </c>
      <c r="M3676" t="s">
        <v>113</v>
      </c>
      <c r="N3676" t="s">
        <v>1</v>
      </c>
      <c r="O3676" t="s">
        <v>0</v>
      </c>
      <c r="P3676" t="s">
        <v>4933</v>
      </c>
      <c r="Q3676" t="s">
        <v>4934</v>
      </c>
      <c r="R3676" s="2">
        <v>220000</v>
      </c>
      <c r="S3676" s="37">
        <f>Tabla1[[#This Row],[Valor total]]/'T.C.'!$B$3</f>
        <v>237.59895456459992</v>
      </c>
      <c r="T3676" t="s">
        <v>6</v>
      </c>
      <c r="U3676" t="s">
        <v>3</v>
      </c>
    </row>
    <row r="3677" spans="1:21" x14ac:dyDescent="0.25">
      <c r="A3677" t="s">
        <v>12</v>
      </c>
      <c r="B3677" t="str">
        <f>LEFT(Tabla1[[#This Row],[Organización compras]],2)</f>
        <v>PE</v>
      </c>
      <c r="C3677" t="s">
        <v>340</v>
      </c>
      <c r="D3677">
        <v>802</v>
      </c>
      <c r="E3677" t="str">
        <f>VLOOKUP(Tabla1[[#This Row],[Grupo de compras]],'Grupo compras'!$A$1:$B$115,2,FALSE)</f>
        <v>PE Ops Mall</v>
      </c>
      <c r="F3677" t="s">
        <v>13</v>
      </c>
      <c r="G3677" t="str">
        <f>LEFT(Tabla1[[#This Row],[Solicitud de pedido]],2)</f>
        <v>12</v>
      </c>
      <c r="H3677" t="s">
        <v>9426</v>
      </c>
      <c r="I3677" t="s">
        <v>88</v>
      </c>
      <c r="J3677" t="s">
        <v>9427</v>
      </c>
      <c r="K3677" t="s">
        <v>9428</v>
      </c>
      <c r="L3677" s="1">
        <v>46044</v>
      </c>
      <c r="M3677" t="s">
        <v>14</v>
      </c>
      <c r="N3677" t="s">
        <v>1</v>
      </c>
      <c r="O3677" t="s">
        <v>0</v>
      </c>
      <c r="P3677" t="s">
        <v>9379</v>
      </c>
      <c r="Q3677" t="s">
        <v>9380</v>
      </c>
      <c r="R3677" s="2">
        <v>819</v>
      </c>
      <c r="S3677" s="37">
        <f>Tabla1[[#This Row],[Valor total]]/'T.C.'!$B$2</f>
        <v>237.39130434782606</v>
      </c>
      <c r="T3677" t="s">
        <v>2</v>
      </c>
      <c r="U3677" t="s">
        <v>3</v>
      </c>
    </row>
    <row r="3678" spans="1:21" x14ac:dyDescent="0.25">
      <c r="A3678" t="s">
        <v>7</v>
      </c>
      <c r="B3678" t="str">
        <f>LEFT(Tabla1[[#This Row],[Organización compras]],2)</f>
        <v>CL</v>
      </c>
      <c r="C3678" t="s">
        <v>339</v>
      </c>
      <c r="D3678">
        <v>602</v>
      </c>
      <c r="E3678" t="str">
        <f>VLOOKUP(Tabla1[[#This Row],[Grupo de compras]],'Grupo compras'!$A$1:$B$115,2,FALSE)</f>
        <v>CL Ops Mall</v>
      </c>
      <c r="F3678" t="s">
        <v>78</v>
      </c>
      <c r="G3678" t="str">
        <f>LEFT(Tabla1[[#This Row],[Solicitud de pedido]],2)</f>
        <v>12</v>
      </c>
      <c r="H3678" t="s">
        <v>9429</v>
      </c>
      <c r="I3678" t="s">
        <v>88</v>
      </c>
      <c r="J3678" t="s">
        <v>9430</v>
      </c>
      <c r="K3678" t="s">
        <v>9431</v>
      </c>
      <c r="L3678" s="1">
        <v>46037</v>
      </c>
      <c r="M3678" t="s">
        <v>79</v>
      </c>
      <c r="N3678" t="s">
        <v>1</v>
      </c>
      <c r="O3678" t="s">
        <v>0</v>
      </c>
      <c r="P3678" t="s">
        <v>9432</v>
      </c>
      <c r="Q3678" t="s">
        <v>9433</v>
      </c>
      <c r="R3678" s="2">
        <v>219422</v>
      </c>
      <c r="S3678" s="37">
        <f>Tabla1[[#This Row],[Valor total]]/'T.C.'!$B$3</f>
        <v>236.97471731124384</v>
      </c>
      <c r="T3678" t="s">
        <v>6</v>
      </c>
      <c r="U3678" t="s">
        <v>3</v>
      </c>
    </row>
    <row r="3679" spans="1:21" x14ac:dyDescent="0.25">
      <c r="A3679" t="s">
        <v>856</v>
      </c>
      <c r="B3679" t="str">
        <f>LEFT(Tabla1[[#This Row],[Organización compras]],2)</f>
        <v>CL</v>
      </c>
      <c r="C3679" t="s">
        <v>339</v>
      </c>
      <c r="D3679">
        <v>604</v>
      </c>
      <c r="E3679" t="str">
        <f>VLOOKUP(Tabla1[[#This Row],[Grupo de compras]],'Grupo compras'!$A$1:$B$115,2,FALSE)</f>
        <v>CL Marketing Mall</v>
      </c>
      <c r="F3679" t="s">
        <v>2690</v>
      </c>
      <c r="G3679" t="str">
        <f>LEFT(Tabla1[[#This Row],[Solicitud de pedido]],2)</f>
        <v>12</v>
      </c>
      <c r="H3679" t="s">
        <v>9434</v>
      </c>
      <c r="I3679" t="s">
        <v>88</v>
      </c>
      <c r="J3679" t="s">
        <v>9435</v>
      </c>
      <c r="K3679" t="s">
        <v>9436</v>
      </c>
      <c r="L3679" s="1">
        <v>46049</v>
      </c>
      <c r="M3679" t="s">
        <v>1054</v>
      </c>
      <c r="N3679" t="s">
        <v>1</v>
      </c>
      <c r="O3679" t="s">
        <v>0</v>
      </c>
      <c r="P3679" t="s">
        <v>5729</v>
      </c>
      <c r="Q3679" t="s">
        <v>5730</v>
      </c>
      <c r="R3679" s="2">
        <v>217600</v>
      </c>
      <c r="S3679" s="37">
        <f>Tabla1[[#This Row],[Valor total]]/'T.C.'!$B$3</f>
        <v>235.00696596934975</v>
      </c>
      <c r="T3679" t="s">
        <v>6</v>
      </c>
      <c r="U3679" t="s">
        <v>3</v>
      </c>
    </row>
    <row r="3680" spans="1:21" x14ac:dyDescent="0.25">
      <c r="A3680" t="s">
        <v>53</v>
      </c>
      <c r="B3680" t="str">
        <f>LEFT(Tabla1[[#This Row],[Organización compras]],2)</f>
        <v>CO</v>
      </c>
      <c r="C3680" t="s">
        <v>338</v>
      </c>
      <c r="D3680">
        <v>702</v>
      </c>
      <c r="E3680" t="str">
        <f>VLOOKUP(Tabla1[[#This Row],[Grupo de compras]],'Grupo compras'!$A$1:$B$115,2,FALSE)</f>
        <v>CO Ops Mall</v>
      </c>
      <c r="F3680" t="s">
        <v>54</v>
      </c>
      <c r="G3680" t="str">
        <f>LEFT(Tabla1[[#This Row],[Solicitud de pedido]],2)</f>
        <v>12</v>
      </c>
      <c r="H3680" t="s">
        <v>9437</v>
      </c>
      <c r="I3680" t="s">
        <v>88</v>
      </c>
      <c r="J3680" t="s">
        <v>9438</v>
      </c>
      <c r="K3680" t="s">
        <v>9439</v>
      </c>
      <c r="L3680" s="1">
        <v>46084</v>
      </c>
      <c r="M3680" t="s">
        <v>1340</v>
      </c>
      <c r="N3680" t="s">
        <v>1</v>
      </c>
      <c r="O3680" t="s">
        <v>0</v>
      </c>
      <c r="P3680" t="s">
        <v>8839</v>
      </c>
      <c r="Q3680" t="s">
        <v>8840</v>
      </c>
      <c r="R3680" s="2">
        <v>864000</v>
      </c>
      <c r="S3680" s="37">
        <f>Tabla1[[#This Row],[Valor total]]/'T.C.'!$B$5</f>
        <v>234.91027732463294</v>
      </c>
      <c r="T3680" t="s">
        <v>18</v>
      </c>
      <c r="U3680" t="s">
        <v>3</v>
      </c>
    </row>
    <row r="3681" spans="1:21" x14ac:dyDescent="0.25">
      <c r="A3681" t="s">
        <v>696</v>
      </c>
      <c r="B3681" t="str">
        <f>LEFT(Tabla1[[#This Row],[Organización compras]],2)</f>
        <v>PE</v>
      </c>
      <c r="C3681" t="s">
        <v>681</v>
      </c>
      <c r="D3681">
        <v>804</v>
      </c>
      <c r="E3681" t="str">
        <f>VLOOKUP(Tabla1[[#This Row],[Grupo de compras]],'Grupo compras'!$A$1:$B$115,2,FALSE)</f>
        <v>PE Marketing Mall</v>
      </c>
      <c r="F3681" t="s">
        <v>2857</v>
      </c>
      <c r="G3681" t="str">
        <f>LEFT(Tabla1[[#This Row],[Solicitud de pedido]],2)</f>
        <v>12</v>
      </c>
      <c r="H3681" t="s">
        <v>9440</v>
      </c>
      <c r="I3681" t="s">
        <v>88</v>
      </c>
      <c r="J3681" t="s">
        <v>9441</v>
      </c>
      <c r="K3681" t="s">
        <v>9442</v>
      </c>
      <c r="L3681" s="1">
        <v>46084</v>
      </c>
      <c r="M3681" t="s">
        <v>400</v>
      </c>
      <c r="N3681" t="s">
        <v>1</v>
      </c>
      <c r="O3681" t="s">
        <v>67</v>
      </c>
      <c r="P3681" t="s">
        <v>5483</v>
      </c>
      <c r="Q3681" t="s">
        <v>5484</v>
      </c>
      <c r="R3681" s="2">
        <v>810</v>
      </c>
      <c r="S3681" s="37">
        <f>Tabla1[[#This Row],[Valor total]]/'T.C.'!$B$2</f>
        <v>234.78260869565216</v>
      </c>
      <c r="T3681" t="s">
        <v>2</v>
      </c>
      <c r="U3681" t="s">
        <v>3</v>
      </c>
    </row>
    <row r="3682" spans="1:21" x14ac:dyDescent="0.25">
      <c r="A3682" t="s">
        <v>2101</v>
      </c>
      <c r="B3682" t="str">
        <f>LEFT(Tabla1[[#This Row],[Organización compras]],2)</f>
        <v>PE</v>
      </c>
      <c r="C3682" t="s">
        <v>681</v>
      </c>
      <c r="D3682">
        <v>802</v>
      </c>
      <c r="E3682" t="str">
        <f>VLOOKUP(Tabla1[[#This Row],[Grupo de compras]],'Grupo compras'!$A$1:$B$115,2,FALSE)</f>
        <v>PE Ops Mall</v>
      </c>
      <c r="F3682" t="s">
        <v>2803</v>
      </c>
      <c r="H3682" t="s">
        <v>11663</v>
      </c>
      <c r="I3682" t="s">
        <v>88</v>
      </c>
      <c r="J3682" t="s">
        <v>11664</v>
      </c>
      <c r="K3682" t="s">
        <v>11665</v>
      </c>
      <c r="L3682" s="1">
        <v>46094</v>
      </c>
      <c r="M3682" t="s">
        <v>2803</v>
      </c>
      <c r="N3682" t="s">
        <v>1</v>
      </c>
      <c r="O3682" t="s">
        <v>0</v>
      </c>
      <c r="P3682" t="s">
        <v>5478</v>
      </c>
      <c r="Q3682" t="s">
        <v>5479</v>
      </c>
      <c r="R3682" s="2">
        <v>810</v>
      </c>
      <c r="S3682" s="37">
        <f>Tabla1[[#This Row],[Valor total]]/'T.C.'!$B$2</f>
        <v>234.78260869565216</v>
      </c>
      <c r="T3682" t="s">
        <v>2</v>
      </c>
      <c r="U3682" t="s">
        <v>3</v>
      </c>
    </row>
    <row r="3683" spans="1:21" x14ac:dyDescent="0.25">
      <c r="A3683" t="s">
        <v>16</v>
      </c>
      <c r="B3683" t="str">
        <f>LEFT(Tabla1[[#This Row],[Organización compras]],2)</f>
        <v>PE</v>
      </c>
      <c r="C3683" t="s">
        <v>681</v>
      </c>
      <c r="D3683">
        <v>801</v>
      </c>
      <c r="E3683" t="str">
        <f>VLOOKUP(Tabla1[[#This Row],[Grupo de compras]],'Grupo compras'!$A$1:$B$115,2,FALSE)</f>
        <v>PE Center Manager</v>
      </c>
      <c r="F3683" t="s">
        <v>3005</v>
      </c>
      <c r="G3683" t="str">
        <f>LEFT(Tabla1[[#This Row],[Solicitud de pedido]],2)</f>
        <v>12</v>
      </c>
      <c r="H3683" t="s">
        <v>9443</v>
      </c>
      <c r="I3683" t="s">
        <v>88</v>
      </c>
      <c r="J3683" t="s">
        <v>9444</v>
      </c>
      <c r="K3683" t="s">
        <v>9445</v>
      </c>
      <c r="L3683" s="1">
        <v>46078</v>
      </c>
      <c r="M3683" t="s">
        <v>43</v>
      </c>
      <c r="N3683" t="s">
        <v>1</v>
      </c>
      <c r="O3683" t="s">
        <v>44</v>
      </c>
      <c r="P3683" t="s">
        <v>2181</v>
      </c>
      <c r="Q3683" t="s">
        <v>2182</v>
      </c>
      <c r="R3683" s="2">
        <v>809.95</v>
      </c>
      <c r="S3683" s="37">
        <f>Tabla1[[#This Row],[Valor total]]/'T.C.'!$B$2</f>
        <v>234.768115942029</v>
      </c>
      <c r="T3683" t="s">
        <v>2</v>
      </c>
      <c r="U3683" t="s">
        <v>3</v>
      </c>
    </row>
    <row r="3684" spans="1:21" x14ac:dyDescent="0.25">
      <c r="A3684" t="s">
        <v>16</v>
      </c>
      <c r="B3684" t="str">
        <f>LEFT(Tabla1[[#This Row],[Organización compras]],2)</f>
        <v>PE</v>
      </c>
      <c r="C3684" t="s">
        <v>681</v>
      </c>
      <c r="D3684">
        <v>804</v>
      </c>
      <c r="E3684" t="str">
        <f>VLOOKUP(Tabla1[[#This Row],[Grupo de compras]],'Grupo compras'!$A$1:$B$115,2,FALSE)</f>
        <v>PE Marketing Mall</v>
      </c>
      <c r="F3684" t="s">
        <v>5361</v>
      </c>
      <c r="G3684" t="str">
        <f>LEFT(Tabla1[[#This Row],[Solicitud de pedido]],2)</f>
        <v>12</v>
      </c>
      <c r="H3684" t="s">
        <v>9446</v>
      </c>
      <c r="I3684" t="s">
        <v>88</v>
      </c>
      <c r="J3684" t="s">
        <v>9447</v>
      </c>
      <c r="K3684" t="s">
        <v>9448</v>
      </c>
      <c r="L3684" s="1">
        <v>46063</v>
      </c>
      <c r="M3684" t="s">
        <v>43</v>
      </c>
      <c r="N3684" t="s">
        <v>1</v>
      </c>
      <c r="O3684" t="s">
        <v>67</v>
      </c>
      <c r="P3684" t="s">
        <v>722</v>
      </c>
      <c r="Q3684" t="s">
        <v>723</v>
      </c>
      <c r="R3684" s="2">
        <v>233.7</v>
      </c>
      <c r="S3684" s="37">
        <f>Tabla1[[#This Row],[Valor total]]</f>
        <v>233.7</v>
      </c>
      <c r="T3684" t="s">
        <v>662</v>
      </c>
      <c r="U3684" t="s">
        <v>3</v>
      </c>
    </row>
    <row r="3685" spans="1:21" x14ac:dyDescent="0.25">
      <c r="A3685" t="s">
        <v>16</v>
      </c>
      <c r="B3685" t="str">
        <f>LEFT(Tabla1[[#This Row],[Organización compras]],2)</f>
        <v>PE</v>
      </c>
      <c r="C3685" t="s">
        <v>681</v>
      </c>
      <c r="D3685">
        <v>801</v>
      </c>
      <c r="E3685" t="str">
        <f>VLOOKUP(Tabla1[[#This Row],[Grupo de compras]],'Grupo compras'!$A$1:$B$115,2,FALSE)</f>
        <v>PE Center Manager</v>
      </c>
      <c r="F3685" t="s">
        <v>2567</v>
      </c>
      <c r="G3685" t="str">
        <f>LEFT(Tabla1[[#This Row],[Solicitud de pedido]],2)</f>
        <v>12</v>
      </c>
      <c r="H3685" t="s">
        <v>9449</v>
      </c>
      <c r="I3685" t="s">
        <v>88</v>
      </c>
      <c r="J3685" t="s">
        <v>9450</v>
      </c>
      <c r="K3685" t="s">
        <v>9451</v>
      </c>
      <c r="L3685" s="1">
        <v>46073</v>
      </c>
      <c r="M3685" t="s">
        <v>819</v>
      </c>
      <c r="N3685" t="s">
        <v>1</v>
      </c>
      <c r="O3685" t="s">
        <v>0</v>
      </c>
      <c r="P3685" t="s">
        <v>1011</v>
      </c>
      <c r="Q3685" t="s">
        <v>1012</v>
      </c>
      <c r="R3685" s="2">
        <v>805</v>
      </c>
      <c r="S3685" s="37">
        <f>Tabla1[[#This Row],[Valor total]]/'T.C.'!$B$2</f>
        <v>233.33333333333331</v>
      </c>
      <c r="T3685" t="s">
        <v>2</v>
      </c>
      <c r="U3685" t="s">
        <v>3</v>
      </c>
    </row>
    <row r="3686" spans="1:21" x14ac:dyDescent="0.25">
      <c r="A3686" t="s">
        <v>12</v>
      </c>
      <c r="B3686" t="str">
        <f>LEFT(Tabla1[[#This Row],[Organización compras]],2)</f>
        <v>PE</v>
      </c>
      <c r="C3686" t="s">
        <v>340</v>
      </c>
      <c r="D3686">
        <v>802</v>
      </c>
      <c r="E3686" t="str">
        <f>VLOOKUP(Tabla1[[#This Row],[Grupo de compras]],'Grupo compras'!$A$1:$B$115,2,FALSE)</f>
        <v>PE Ops Mall</v>
      </c>
      <c r="F3686" t="s">
        <v>13</v>
      </c>
      <c r="H3686" t="s">
        <v>12000</v>
      </c>
      <c r="I3686" t="s">
        <v>88</v>
      </c>
      <c r="J3686" t="s">
        <v>12001</v>
      </c>
      <c r="K3686" t="s">
        <v>12002</v>
      </c>
      <c r="L3686" s="1">
        <v>46094</v>
      </c>
      <c r="M3686" t="s">
        <v>14</v>
      </c>
      <c r="N3686" t="s">
        <v>1</v>
      </c>
      <c r="O3686" t="s">
        <v>0</v>
      </c>
      <c r="P3686" t="s">
        <v>12003</v>
      </c>
      <c r="Q3686" t="s">
        <v>12004</v>
      </c>
      <c r="R3686" s="2">
        <v>803</v>
      </c>
      <c r="S3686" s="37">
        <f>Tabla1[[#This Row],[Valor total]]/'T.C.'!$B$2</f>
        <v>232.75362318840578</v>
      </c>
      <c r="T3686" t="s">
        <v>2</v>
      </c>
      <c r="U3686" t="s">
        <v>3</v>
      </c>
    </row>
    <row r="3687" spans="1:21" x14ac:dyDescent="0.25">
      <c r="A3687" t="s">
        <v>63</v>
      </c>
      <c r="B3687" t="str">
        <f>LEFT(Tabla1[[#This Row],[Organización compras]],2)</f>
        <v>CO</v>
      </c>
      <c r="C3687" t="s">
        <v>338</v>
      </c>
      <c r="D3687">
        <v>702</v>
      </c>
      <c r="E3687" t="str">
        <f>VLOOKUP(Tabla1[[#This Row],[Grupo de compras]],'Grupo compras'!$A$1:$B$115,2,FALSE)</f>
        <v>CO Ops Mall</v>
      </c>
      <c r="F3687" t="s">
        <v>1281</v>
      </c>
      <c r="G3687" t="str">
        <f>LEFT(Tabla1[[#This Row],[Solicitud de pedido]],2)</f>
        <v>12</v>
      </c>
      <c r="H3687" t="s">
        <v>9452</v>
      </c>
      <c r="I3687" t="s">
        <v>88</v>
      </c>
      <c r="J3687" t="s">
        <v>9453</v>
      </c>
      <c r="K3687" t="s">
        <v>9454</v>
      </c>
      <c r="L3687" s="1">
        <v>46087</v>
      </c>
      <c r="M3687" t="s">
        <v>1340</v>
      </c>
      <c r="N3687" t="s">
        <v>1</v>
      </c>
      <c r="O3687" t="s">
        <v>0</v>
      </c>
      <c r="P3687" t="s">
        <v>1335</v>
      </c>
      <c r="Q3687" t="s">
        <v>1336</v>
      </c>
      <c r="R3687" s="2">
        <v>855000</v>
      </c>
      <c r="S3687" s="37">
        <f>Tabla1[[#This Row],[Valor total]]/'T.C.'!$B$5</f>
        <v>232.46329526916801</v>
      </c>
      <c r="T3687" t="s">
        <v>18</v>
      </c>
      <c r="U3687" t="s">
        <v>3</v>
      </c>
    </row>
    <row r="3688" spans="1:21" x14ac:dyDescent="0.25">
      <c r="A3688" t="s">
        <v>7</v>
      </c>
      <c r="B3688" t="str">
        <f>LEFT(Tabla1[[#This Row],[Organización compras]],2)</f>
        <v>CL</v>
      </c>
      <c r="C3688" t="s">
        <v>339</v>
      </c>
      <c r="D3688">
        <v>610</v>
      </c>
      <c r="E3688" t="str">
        <f>VLOOKUP(Tabla1[[#This Row],[Grupo de compras]],'Grupo compras'!$A$1:$B$115,2,FALSE)</f>
        <v>CL Área Personas</v>
      </c>
      <c r="F3688" t="s">
        <v>10139</v>
      </c>
      <c r="H3688" t="s">
        <v>12423</v>
      </c>
      <c r="I3688" t="s">
        <v>88</v>
      </c>
      <c r="J3688" t="s">
        <v>12424</v>
      </c>
      <c r="K3688" t="s">
        <v>12425</v>
      </c>
      <c r="L3688" s="1">
        <v>46098</v>
      </c>
      <c r="M3688" t="s">
        <v>15</v>
      </c>
      <c r="N3688" t="s">
        <v>1</v>
      </c>
      <c r="O3688" t="s">
        <v>0</v>
      </c>
      <c r="P3688" t="s">
        <v>12426</v>
      </c>
      <c r="Q3688" t="s">
        <v>12427</v>
      </c>
      <c r="R3688" s="2">
        <v>215000</v>
      </c>
      <c r="S3688" s="37">
        <f>Tabla1[[#This Row],[Valor total]]/'T.C.'!$B$3</f>
        <v>232.19897832449539</v>
      </c>
      <c r="T3688" t="s">
        <v>6</v>
      </c>
      <c r="U3688" t="s">
        <v>3</v>
      </c>
    </row>
    <row r="3689" spans="1:21" x14ac:dyDescent="0.25">
      <c r="A3689" t="s">
        <v>12</v>
      </c>
      <c r="B3689" t="str">
        <f>LEFT(Tabla1[[#This Row],[Organización compras]],2)</f>
        <v>PE</v>
      </c>
      <c r="C3689" t="s">
        <v>340</v>
      </c>
      <c r="D3689">
        <v>804</v>
      </c>
      <c r="E3689" t="str">
        <f>VLOOKUP(Tabla1[[#This Row],[Grupo de compras]],'Grupo compras'!$A$1:$B$115,2,FALSE)</f>
        <v>PE Marketing Mall</v>
      </c>
      <c r="F3689" t="s">
        <v>1158</v>
      </c>
      <c r="G3689" t="str">
        <f>LEFT(Tabla1[[#This Row],[Solicitud de pedido]],2)</f>
        <v>12</v>
      </c>
      <c r="H3689" t="s">
        <v>9455</v>
      </c>
      <c r="I3689" t="s">
        <v>88</v>
      </c>
      <c r="J3689" t="s">
        <v>9456</v>
      </c>
      <c r="K3689" t="s">
        <v>9457</v>
      </c>
      <c r="L3689" s="1">
        <v>46035</v>
      </c>
      <c r="M3689" t="s">
        <v>14</v>
      </c>
      <c r="N3689" t="s">
        <v>1</v>
      </c>
      <c r="O3689" t="s">
        <v>67</v>
      </c>
      <c r="P3689" t="s">
        <v>9218</v>
      </c>
      <c r="Q3689" t="s">
        <v>9219</v>
      </c>
      <c r="R3689" s="2">
        <v>800</v>
      </c>
      <c r="S3689" s="37">
        <f>Tabla1[[#This Row],[Valor total]]/'T.C.'!$B$2</f>
        <v>231.88405797101447</v>
      </c>
      <c r="T3689" t="s">
        <v>2</v>
      </c>
      <c r="U3689" t="s">
        <v>3</v>
      </c>
    </row>
    <row r="3690" spans="1:21" x14ac:dyDescent="0.25">
      <c r="A3690" t="s">
        <v>1239</v>
      </c>
      <c r="B3690" t="str">
        <f>LEFT(Tabla1[[#This Row],[Organización compras]],2)</f>
        <v>PE</v>
      </c>
      <c r="C3690" t="s">
        <v>340</v>
      </c>
      <c r="D3690">
        <v>802</v>
      </c>
      <c r="E3690" t="str">
        <f>VLOOKUP(Tabla1[[#This Row],[Grupo de compras]],'Grupo compras'!$A$1:$B$115,2,FALSE)</f>
        <v>PE Ops Mall</v>
      </c>
      <c r="F3690" t="s">
        <v>3220</v>
      </c>
      <c r="G3690" t="str">
        <f>LEFT(Tabla1[[#This Row],[Solicitud de pedido]],2)</f>
        <v>12</v>
      </c>
      <c r="H3690" t="s">
        <v>9458</v>
      </c>
      <c r="I3690" t="s">
        <v>88</v>
      </c>
      <c r="J3690" t="s">
        <v>9459</v>
      </c>
      <c r="K3690" t="s">
        <v>9460</v>
      </c>
      <c r="L3690" s="1">
        <v>46044</v>
      </c>
      <c r="M3690" t="s">
        <v>3220</v>
      </c>
      <c r="N3690" t="s">
        <v>1</v>
      </c>
      <c r="O3690" t="s">
        <v>0</v>
      </c>
      <c r="P3690" t="s">
        <v>4285</v>
      </c>
      <c r="Q3690" t="s">
        <v>4286</v>
      </c>
      <c r="R3690" s="2">
        <v>800</v>
      </c>
      <c r="S3690" s="37">
        <f>Tabla1[[#This Row],[Valor total]]/'T.C.'!$B$2</f>
        <v>231.88405797101447</v>
      </c>
      <c r="T3690" t="s">
        <v>2</v>
      </c>
      <c r="U3690" t="s">
        <v>3</v>
      </c>
    </row>
    <row r="3691" spans="1:21" x14ac:dyDescent="0.25">
      <c r="A3691" t="s">
        <v>377</v>
      </c>
      <c r="B3691" t="str">
        <f>LEFT(Tabla1[[#This Row],[Organización compras]],2)</f>
        <v>PE</v>
      </c>
      <c r="C3691" t="s">
        <v>340</v>
      </c>
      <c r="D3691">
        <v>816</v>
      </c>
      <c r="E3691" t="str">
        <f>VLOOKUP(Tabla1[[#This Row],[Grupo de compras]],'Grupo compras'!$A$1:$B$115,2,FALSE)</f>
        <v>PE Sgcia Infra</v>
      </c>
      <c r="F3691" t="s">
        <v>378</v>
      </c>
      <c r="G3691" t="str">
        <f>LEFT(Tabla1[[#This Row],[Solicitud de pedido]],2)</f>
        <v>12</v>
      </c>
      <c r="H3691" t="s">
        <v>9461</v>
      </c>
      <c r="I3691" t="s">
        <v>88</v>
      </c>
      <c r="J3691" t="s">
        <v>9462</v>
      </c>
      <c r="K3691" t="s">
        <v>9463</v>
      </c>
      <c r="L3691" s="1">
        <v>46049</v>
      </c>
      <c r="M3691" t="s">
        <v>400</v>
      </c>
      <c r="N3691" t="s">
        <v>1</v>
      </c>
      <c r="O3691" t="s">
        <v>5</v>
      </c>
      <c r="P3691" t="s">
        <v>4500</v>
      </c>
      <c r="Q3691" t="s">
        <v>4501</v>
      </c>
      <c r="R3691" s="2">
        <v>800</v>
      </c>
      <c r="S3691" s="37">
        <f>Tabla1[[#This Row],[Valor total]]/'T.C.'!$B$2</f>
        <v>231.88405797101447</v>
      </c>
      <c r="T3691" t="s">
        <v>2</v>
      </c>
      <c r="U3691" t="s">
        <v>3</v>
      </c>
    </row>
    <row r="3692" spans="1:21" x14ac:dyDescent="0.25">
      <c r="A3692" t="s">
        <v>2091</v>
      </c>
      <c r="B3692" t="str">
        <f>LEFT(Tabla1[[#This Row],[Organización compras]],2)</f>
        <v>PE</v>
      </c>
      <c r="C3692" t="s">
        <v>681</v>
      </c>
      <c r="D3692">
        <v>803</v>
      </c>
      <c r="E3692" t="str">
        <f>VLOOKUP(Tabla1[[#This Row],[Grupo de compras]],'Grupo compras'!$A$1:$B$115,2,FALSE)</f>
        <v>PE Ops Out/Strips</v>
      </c>
      <c r="F3692" t="s">
        <v>2857</v>
      </c>
      <c r="G3692" t="str">
        <f>LEFT(Tabla1[[#This Row],[Solicitud de pedido]],2)</f>
        <v>12</v>
      </c>
      <c r="H3692" t="s">
        <v>7426</v>
      </c>
      <c r="I3692" t="s">
        <v>88</v>
      </c>
      <c r="J3692" t="s">
        <v>7427</v>
      </c>
      <c r="K3692" t="s">
        <v>9464</v>
      </c>
      <c r="L3692" s="1">
        <v>46056</v>
      </c>
      <c r="M3692" t="s">
        <v>2857</v>
      </c>
      <c r="N3692" t="s">
        <v>1</v>
      </c>
      <c r="O3692" t="s">
        <v>0</v>
      </c>
      <c r="P3692" t="s">
        <v>1011</v>
      </c>
      <c r="Q3692" t="s">
        <v>1012</v>
      </c>
      <c r="R3692" s="2">
        <v>800</v>
      </c>
      <c r="S3692" s="37">
        <f>Tabla1[[#This Row],[Valor total]]/'T.C.'!$B$2</f>
        <v>231.88405797101447</v>
      </c>
      <c r="T3692" t="s">
        <v>2</v>
      </c>
      <c r="U3692" t="s">
        <v>3</v>
      </c>
    </row>
    <row r="3693" spans="1:21" x14ac:dyDescent="0.25">
      <c r="A3693" t="s">
        <v>1452</v>
      </c>
      <c r="B3693" t="str">
        <f>LEFT(Tabla1[[#This Row],[Organización compras]],2)</f>
        <v>PE</v>
      </c>
      <c r="C3693" t="s">
        <v>681</v>
      </c>
      <c r="D3693">
        <v>803</v>
      </c>
      <c r="E3693" t="str">
        <f>VLOOKUP(Tabla1[[#This Row],[Grupo de compras]],'Grupo compras'!$A$1:$B$115,2,FALSE)</f>
        <v>PE Ops Out/Strips</v>
      </c>
      <c r="F3693" t="s">
        <v>1453</v>
      </c>
      <c r="G3693" t="str">
        <f>LEFT(Tabla1[[#This Row],[Solicitud de pedido]],2)</f>
        <v>12</v>
      </c>
      <c r="H3693" t="s">
        <v>9465</v>
      </c>
      <c r="I3693" t="s">
        <v>88</v>
      </c>
      <c r="J3693" t="s">
        <v>9466</v>
      </c>
      <c r="K3693" t="s">
        <v>9467</v>
      </c>
      <c r="L3693" s="1">
        <v>46058</v>
      </c>
      <c r="M3693" t="s">
        <v>1453</v>
      </c>
      <c r="N3693" t="s">
        <v>1</v>
      </c>
      <c r="O3693" t="s">
        <v>0</v>
      </c>
      <c r="P3693" t="s">
        <v>1011</v>
      </c>
      <c r="Q3693" t="s">
        <v>1012</v>
      </c>
      <c r="R3693" s="2">
        <v>800</v>
      </c>
      <c r="S3693" s="37">
        <f>Tabla1[[#This Row],[Valor total]]/'T.C.'!$B$2</f>
        <v>231.88405797101447</v>
      </c>
      <c r="T3693" t="s">
        <v>2</v>
      </c>
      <c r="U3693" t="s">
        <v>3</v>
      </c>
    </row>
    <row r="3694" spans="1:21" x14ac:dyDescent="0.25">
      <c r="A3694" t="s">
        <v>925</v>
      </c>
      <c r="B3694" t="str">
        <f>LEFT(Tabla1[[#This Row],[Organización compras]],2)</f>
        <v>PE</v>
      </c>
      <c r="C3694" t="s">
        <v>340</v>
      </c>
      <c r="D3694">
        <v>803</v>
      </c>
      <c r="E3694" t="str">
        <f>VLOOKUP(Tabla1[[#This Row],[Grupo de compras]],'Grupo compras'!$A$1:$B$115,2,FALSE)</f>
        <v>PE Ops Out/Strips</v>
      </c>
      <c r="F3694" t="s">
        <v>926</v>
      </c>
      <c r="G3694" t="str">
        <f>LEFT(Tabla1[[#This Row],[Solicitud de pedido]],2)</f>
        <v>12</v>
      </c>
      <c r="H3694" t="s">
        <v>9468</v>
      </c>
      <c r="I3694" t="s">
        <v>88</v>
      </c>
      <c r="J3694" t="s">
        <v>9469</v>
      </c>
      <c r="K3694" t="s">
        <v>9470</v>
      </c>
      <c r="L3694" s="1">
        <v>46064</v>
      </c>
      <c r="M3694" t="s">
        <v>930</v>
      </c>
      <c r="N3694" t="s">
        <v>1</v>
      </c>
      <c r="O3694" t="s">
        <v>0</v>
      </c>
      <c r="P3694" t="s">
        <v>1300</v>
      </c>
      <c r="Q3694" t="s">
        <v>1301</v>
      </c>
      <c r="R3694" s="2">
        <v>800</v>
      </c>
      <c r="S3694" s="37">
        <f>Tabla1[[#This Row],[Valor total]]/'T.C.'!$B$2</f>
        <v>231.88405797101447</v>
      </c>
      <c r="T3694" t="s">
        <v>2</v>
      </c>
      <c r="U3694" t="s">
        <v>3</v>
      </c>
    </row>
    <row r="3695" spans="1:21" x14ac:dyDescent="0.25">
      <c r="A3695" t="s">
        <v>925</v>
      </c>
      <c r="B3695" t="str">
        <f>LEFT(Tabla1[[#This Row],[Organización compras]],2)</f>
        <v>PE</v>
      </c>
      <c r="C3695" t="s">
        <v>340</v>
      </c>
      <c r="D3695">
        <v>804</v>
      </c>
      <c r="E3695" t="str">
        <f>VLOOKUP(Tabla1[[#This Row],[Grupo de compras]],'Grupo compras'!$A$1:$B$115,2,FALSE)</f>
        <v>PE Marketing Mall</v>
      </c>
      <c r="F3695" t="s">
        <v>2885</v>
      </c>
      <c r="G3695" t="str">
        <f>LEFT(Tabla1[[#This Row],[Solicitud de pedido]],2)</f>
        <v>12</v>
      </c>
      <c r="H3695" t="s">
        <v>9471</v>
      </c>
      <c r="I3695" t="s">
        <v>88</v>
      </c>
      <c r="J3695" t="s">
        <v>9472</v>
      </c>
      <c r="K3695" t="s">
        <v>9473</v>
      </c>
      <c r="L3695" s="1">
        <v>46076</v>
      </c>
      <c r="M3695" t="s">
        <v>400</v>
      </c>
      <c r="N3695" t="s">
        <v>1</v>
      </c>
      <c r="O3695" t="s">
        <v>67</v>
      </c>
      <c r="P3695" t="s">
        <v>2596</v>
      </c>
      <c r="Q3695" t="s">
        <v>2597</v>
      </c>
      <c r="R3695" s="2">
        <v>800</v>
      </c>
      <c r="S3695" s="37">
        <f>Tabla1[[#This Row],[Valor total]]/'T.C.'!$B$2</f>
        <v>231.88405797101447</v>
      </c>
      <c r="T3695" t="s">
        <v>2</v>
      </c>
      <c r="U3695" t="s">
        <v>3</v>
      </c>
    </row>
    <row r="3696" spans="1:21" x14ac:dyDescent="0.25">
      <c r="A3696" t="s">
        <v>16</v>
      </c>
      <c r="B3696" t="str">
        <f>LEFT(Tabla1[[#This Row],[Organización compras]],2)</f>
        <v>PE</v>
      </c>
      <c r="C3696" t="s">
        <v>681</v>
      </c>
      <c r="D3696">
        <v>802</v>
      </c>
      <c r="E3696" t="str">
        <f>VLOOKUP(Tabla1[[#This Row],[Grupo de compras]],'Grupo compras'!$A$1:$B$115,2,FALSE)</f>
        <v>PE Ops Mall</v>
      </c>
      <c r="F3696" t="s">
        <v>1789</v>
      </c>
      <c r="G3696" t="str">
        <f>LEFT(Tabla1[[#This Row],[Solicitud de pedido]],2)</f>
        <v>12</v>
      </c>
      <c r="H3696" t="s">
        <v>9474</v>
      </c>
      <c r="I3696" t="s">
        <v>88</v>
      </c>
      <c r="J3696" t="s">
        <v>9475</v>
      </c>
      <c r="K3696" t="s">
        <v>9476</v>
      </c>
      <c r="L3696" s="1">
        <v>46087</v>
      </c>
      <c r="M3696" t="s">
        <v>43</v>
      </c>
      <c r="N3696" t="s">
        <v>1</v>
      </c>
      <c r="O3696" t="s">
        <v>44</v>
      </c>
      <c r="P3696" t="s">
        <v>5703</v>
      </c>
      <c r="Q3696" t="s">
        <v>5704</v>
      </c>
      <c r="R3696" s="2">
        <v>800</v>
      </c>
      <c r="S3696" s="37">
        <f>Tabla1[[#This Row],[Valor total]]/'T.C.'!$B$2</f>
        <v>231.88405797101447</v>
      </c>
      <c r="T3696" t="s">
        <v>2</v>
      </c>
      <c r="U3696" t="s">
        <v>3</v>
      </c>
    </row>
    <row r="3697" spans="1:21" x14ac:dyDescent="0.25">
      <c r="A3697" t="s">
        <v>16</v>
      </c>
      <c r="B3697" t="str">
        <f>LEFT(Tabla1[[#This Row],[Organización compras]],2)</f>
        <v>PE</v>
      </c>
      <c r="C3697" t="s">
        <v>681</v>
      </c>
      <c r="D3697">
        <v>802</v>
      </c>
      <c r="E3697" t="str">
        <f>VLOOKUP(Tabla1[[#This Row],[Grupo de compras]],'Grupo compras'!$A$1:$B$115,2,FALSE)</f>
        <v>PE Ops Mall</v>
      </c>
      <c r="F3697" t="s">
        <v>1789</v>
      </c>
      <c r="G3697" t="str">
        <f>LEFT(Tabla1[[#This Row],[Solicitud de pedido]],2)</f>
        <v>12</v>
      </c>
      <c r="H3697" t="s">
        <v>9477</v>
      </c>
      <c r="I3697" t="s">
        <v>88</v>
      </c>
      <c r="J3697" t="s">
        <v>9478</v>
      </c>
      <c r="K3697" t="s">
        <v>9479</v>
      </c>
      <c r="L3697" s="1">
        <v>46087</v>
      </c>
      <c r="M3697" t="s">
        <v>43</v>
      </c>
      <c r="N3697" t="s">
        <v>1</v>
      </c>
      <c r="O3697" t="s">
        <v>44</v>
      </c>
      <c r="P3697" t="s">
        <v>5703</v>
      </c>
      <c r="Q3697" t="s">
        <v>5704</v>
      </c>
      <c r="R3697" s="2">
        <v>800</v>
      </c>
      <c r="S3697" s="37">
        <f>Tabla1[[#This Row],[Valor total]]/'T.C.'!$B$2</f>
        <v>231.88405797101447</v>
      </c>
      <c r="T3697" t="s">
        <v>2</v>
      </c>
      <c r="U3697" t="s">
        <v>3</v>
      </c>
    </row>
    <row r="3698" spans="1:21" x14ac:dyDescent="0.25">
      <c r="A3698" t="s">
        <v>717</v>
      </c>
      <c r="B3698" t="str">
        <f>LEFT(Tabla1[[#This Row],[Organización compras]],2)</f>
        <v>PE</v>
      </c>
      <c r="C3698" t="s">
        <v>340</v>
      </c>
      <c r="D3698">
        <v>801</v>
      </c>
      <c r="E3698" t="str">
        <f>VLOOKUP(Tabla1[[#This Row],[Grupo de compras]],'Grupo compras'!$A$1:$B$115,2,FALSE)</f>
        <v>PE Center Manager</v>
      </c>
      <c r="F3698" t="s">
        <v>3636</v>
      </c>
      <c r="G3698" t="str">
        <f>LEFT(Tabla1[[#This Row],[Solicitud de pedido]],2)</f>
        <v>12</v>
      </c>
      <c r="H3698" t="s">
        <v>9480</v>
      </c>
      <c r="I3698" t="s">
        <v>88</v>
      </c>
      <c r="J3698" t="s">
        <v>9481</v>
      </c>
      <c r="K3698" t="s">
        <v>8530</v>
      </c>
      <c r="L3698" s="1">
        <v>46061</v>
      </c>
      <c r="M3698" t="s">
        <v>3155</v>
      </c>
      <c r="N3698" t="s">
        <v>1</v>
      </c>
      <c r="O3698" t="s">
        <v>2759</v>
      </c>
      <c r="P3698" t="s">
        <v>3640</v>
      </c>
      <c r="Q3698" t="s">
        <v>3641</v>
      </c>
      <c r="R3698" s="2">
        <v>799.2</v>
      </c>
      <c r="S3698" s="37">
        <f>Tabla1[[#This Row],[Valor total]]/'T.C.'!$B$2</f>
        <v>231.65217391304347</v>
      </c>
      <c r="T3698" t="s">
        <v>2</v>
      </c>
      <c r="U3698" t="s">
        <v>3</v>
      </c>
    </row>
    <row r="3699" spans="1:21" x14ac:dyDescent="0.25">
      <c r="A3699" t="s">
        <v>814</v>
      </c>
      <c r="B3699" t="str">
        <f>LEFT(Tabla1[[#This Row],[Organización compras]],2)</f>
        <v>PE</v>
      </c>
      <c r="C3699" t="s">
        <v>340</v>
      </c>
      <c r="D3699">
        <v>802</v>
      </c>
      <c r="E3699" t="str">
        <f>VLOOKUP(Tabla1[[#This Row],[Grupo de compras]],'Grupo compras'!$A$1:$B$115,2,FALSE)</f>
        <v>PE Ops Mall</v>
      </c>
      <c r="F3699" t="s">
        <v>3636</v>
      </c>
      <c r="G3699" t="str">
        <f>LEFT(Tabla1[[#This Row],[Solicitud de pedido]],2)</f>
        <v>12</v>
      </c>
      <c r="H3699" t="s">
        <v>9482</v>
      </c>
      <c r="I3699" t="s">
        <v>88</v>
      </c>
      <c r="J3699" t="s">
        <v>9483</v>
      </c>
      <c r="K3699" t="s">
        <v>8530</v>
      </c>
      <c r="L3699" s="1">
        <v>46061</v>
      </c>
      <c r="M3699" t="s">
        <v>3155</v>
      </c>
      <c r="N3699" t="s">
        <v>1</v>
      </c>
      <c r="O3699" t="s">
        <v>2759</v>
      </c>
      <c r="P3699" t="s">
        <v>3640</v>
      </c>
      <c r="Q3699" t="s">
        <v>3641</v>
      </c>
      <c r="R3699" s="2">
        <v>799.2</v>
      </c>
      <c r="S3699" s="37">
        <f>Tabla1[[#This Row],[Valor total]]/'T.C.'!$B$2</f>
        <v>231.65217391304347</v>
      </c>
      <c r="T3699" t="s">
        <v>2</v>
      </c>
      <c r="U3699" t="s">
        <v>3</v>
      </c>
    </row>
    <row r="3700" spans="1:21" x14ac:dyDescent="0.25">
      <c r="A3700" t="s">
        <v>3346</v>
      </c>
      <c r="B3700" t="str">
        <f>LEFT(Tabla1[[#This Row],[Organización compras]],2)</f>
        <v>PE</v>
      </c>
      <c r="C3700" t="s">
        <v>681</v>
      </c>
      <c r="D3700">
        <v>802</v>
      </c>
      <c r="E3700" t="str">
        <f>VLOOKUP(Tabla1[[#This Row],[Grupo de compras]],'Grupo compras'!$A$1:$B$115,2,FALSE)</f>
        <v>PE Ops Mall</v>
      </c>
      <c r="F3700" t="s">
        <v>3636</v>
      </c>
      <c r="G3700" t="str">
        <f>LEFT(Tabla1[[#This Row],[Solicitud de pedido]],2)</f>
        <v>12</v>
      </c>
      <c r="H3700" t="s">
        <v>9484</v>
      </c>
      <c r="I3700" t="s">
        <v>88</v>
      </c>
      <c r="J3700" t="s">
        <v>9485</v>
      </c>
      <c r="K3700" t="s">
        <v>8530</v>
      </c>
      <c r="L3700" s="1">
        <v>46061</v>
      </c>
      <c r="M3700" t="s">
        <v>3155</v>
      </c>
      <c r="N3700" t="s">
        <v>1</v>
      </c>
      <c r="O3700" t="s">
        <v>2759</v>
      </c>
      <c r="P3700" t="s">
        <v>3640</v>
      </c>
      <c r="Q3700" t="s">
        <v>3641</v>
      </c>
      <c r="R3700" s="2">
        <v>799.2</v>
      </c>
      <c r="S3700" s="37">
        <f>Tabla1[[#This Row],[Valor total]]/'T.C.'!$B$2</f>
        <v>231.65217391304347</v>
      </c>
      <c r="T3700" t="s">
        <v>2</v>
      </c>
      <c r="U3700" t="s">
        <v>3</v>
      </c>
    </row>
    <row r="3701" spans="1:21" x14ac:dyDescent="0.25">
      <c r="A3701" t="s">
        <v>64</v>
      </c>
      <c r="B3701" t="str">
        <f>LEFT(Tabla1[[#This Row],[Organización compras]],2)</f>
        <v>CO</v>
      </c>
      <c r="C3701" t="s">
        <v>338</v>
      </c>
      <c r="D3701">
        <v>704</v>
      </c>
      <c r="E3701" t="str">
        <f>VLOOKUP(Tabla1[[#This Row],[Grupo de compras]],'Grupo compras'!$A$1:$B$115,2,FALSE)</f>
        <v>CO Mktg Mall</v>
      </c>
      <c r="F3701" t="s">
        <v>65</v>
      </c>
      <c r="G3701" t="str">
        <f>LEFT(Tabla1[[#This Row],[Solicitud de pedido]],2)</f>
        <v>12</v>
      </c>
      <c r="H3701" t="s">
        <v>9486</v>
      </c>
      <c r="I3701" t="s">
        <v>88</v>
      </c>
      <c r="J3701" t="s">
        <v>9487</v>
      </c>
      <c r="K3701" t="s">
        <v>9488</v>
      </c>
      <c r="L3701" s="1">
        <v>46064</v>
      </c>
      <c r="M3701" t="s">
        <v>66</v>
      </c>
      <c r="N3701" t="s">
        <v>1</v>
      </c>
      <c r="O3701" t="s">
        <v>67</v>
      </c>
      <c r="P3701" t="s">
        <v>135</v>
      </c>
      <c r="Q3701" t="s">
        <v>136</v>
      </c>
      <c r="R3701" s="2">
        <v>850000</v>
      </c>
      <c r="S3701" s="37">
        <f>Tabla1[[#This Row],[Valor total]]/'T.C.'!$B$5</f>
        <v>231.10386079390975</v>
      </c>
      <c r="T3701" t="s">
        <v>18</v>
      </c>
      <c r="U3701" t="s">
        <v>3</v>
      </c>
    </row>
    <row r="3702" spans="1:21" x14ac:dyDescent="0.25">
      <c r="A3702" t="s">
        <v>64</v>
      </c>
      <c r="B3702" t="str">
        <f>LEFT(Tabla1[[#This Row],[Organización compras]],2)</f>
        <v>CO</v>
      </c>
      <c r="C3702" t="s">
        <v>338</v>
      </c>
      <c r="D3702">
        <v>704</v>
      </c>
      <c r="E3702" t="str">
        <f>VLOOKUP(Tabla1[[#This Row],[Grupo de compras]],'Grupo compras'!$A$1:$B$115,2,FALSE)</f>
        <v>CO Mktg Mall</v>
      </c>
      <c r="F3702" t="s">
        <v>65</v>
      </c>
      <c r="H3702" t="s">
        <v>12840</v>
      </c>
      <c r="I3702" t="s">
        <v>88</v>
      </c>
      <c r="J3702" t="s">
        <v>12841</v>
      </c>
      <c r="K3702" t="s">
        <v>12842</v>
      </c>
      <c r="L3702" s="1">
        <v>46099</v>
      </c>
      <c r="M3702" t="s">
        <v>66</v>
      </c>
      <c r="N3702" t="s">
        <v>1</v>
      </c>
      <c r="O3702" t="s">
        <v>67</v>
      </c>
      <c r="P3702" t="s">
        <v>135</v>
      </c>
      <c r="Q3702" t="s">
        <v>136</v>
      </c>
      <c r="R3702" s="2">
        <v>850000</v>
      </c>
      <c r="S3702" s="37">
        <f>Tabla1[[#This Row],[Valor total]]/'T.C.'!$B$5</f>
        <v>231.10386079390975</v>
      </c>
      <c r="T3702" t="s">
        <v>18</v>
      </c>
      <c r="U3702" t="s">
        <v>3</v>
      </c>
    </row>
    <row r="3703" spans="1:21" x14ac:dyDescent="0.25">
      <c r="A3703" t="s">
        <v>90</v>
      </c>
      <c r="B3703" t="str">
        <f>LEFT(Tabla1[[#This Row],[Organización compras]],2)</f>
        <v>CL</v>
      </c>
      <c r="C3703" t="s">
        <v>339</v>
      </c>
      <c r="D3703">
        <v>604</v>
      </c>
      <c r="E3703" t="str">
        <f>VLOOKUP(Tabla1[[#This Row],[Grupo de compras]],'Grupo compras'!$A$1:$B$115,2,FALSE)</f>
        <v>CL Marketing Mall</v>
      </c>
      <c r="F3703" t="s">
        <v>2690</v>
      </c>
      <c r="G3703" t="str">
        <f>LEFT(Tabla1[[#This Row],[Solicitud de pedido]],2)</f>
        <v>12</v>
      </c>
      <c r="H3703" t="s">
        <v>9489</v>
      </c>
      <c r="I3703" t="s">
        <v>88</v>
      </c>
      <c r="J3703" t="s">
        <v>9490</v>
      </c>
      <c r="K3703" t="s">
        <v>9491</v>
      </c>
      <c r="L3703" s="1">
        <v>46024</v>
      </c>
      <c r="M3703" t="s">
        <v>1054</v>
      </c>
      <c r="N3703" t="s">
        <v>1</v>
      </c>
      <c r="O3703" t="s">
        <v>0</v>
      </c>
      <c r="P3703" t="s">
        <v>1787</v>
      </c>
      <c r="Q3703" t="s">
        <v>1788</v>
      </c>
      <c r="R3703" s="2">
        <v>213900</v>
      </c>
      <c r="S3703" s="37">
        <f>Tabla1[[#This Row],[Valor total]]/'T.C.'!$B$3</f>
        <v>231.01098355167238</v>
      </c>
      <c r="T3703" t="s">
        <v>6</v>
      </c>
      <c r="U3703" t="s">
        <v>3</v>
      </c>
    </row>
    <row r="3704" spans="1:21" x14ac:dyDescent="0.25">
      <c r="A3704" t="s">
        <v>925</v>
      </c>
      <c r="B3704" t="str">
        <f>LEFT(Tabla1[[#This Row],[Organización compras]],2)</f>
        <v>PE</v>
      </c>
      <c r="C3704" t="s">
        <v>340</v>
      </c>
      <c r="D3704">
        <v>804</v>
      </c>
      <c r="E3704" t="str">
        <f>VLOOKUP(Tabla1[[#This Row],[Grupo de compras]],'Grupo compras'!$A$1:$B$115,2,FALSE)</f>
        <v>PE Marketing Mall</v>
      </c>
      <c r="F3704" t="s">
        <v>4579</v>
      </c>
      <c r="G3704" t="str">
        <f>LEFT(Tabla1[[#This Row],[Solicitud de pedido]],2)</f>
        <v>12</v>
      </c>
      <c r="H3704" t="s">
        <v>9492</v>
      </c>
      <c r="I3704" t="s">
        <v>88</v>
      </c>
      <c r="J3704" t="s">
        <v>9493</v>
      </c>
      <c r="K3704" t="s">
        <v>9494</v>
      </c>
      <c r="L3704" s="1">
        <v>46034</v>
      </c>
      <c r="M3704" t="s">
        <v>400</v>
      </c>
      <c r="N3704" t="s">
        <v>1</v>
      </c>
      <c r="O3704" t="s">
        <v>67</v>
      </c>
      <c r="P3704" t="s">
        <v>8828</v>
      </c>
      <c r="Q3704" t="s">
        <v>8829</v>
      </c>
      <c r="R3704" s="2">
        <v>795</v>
      </c>
      <c r="S3704" s="37">
        <f>Tabla1[[#This Row],[Valor total]]/'T.C.'!$B$2</f>
        <v>230.43478260869563</v>
      </c>
      <c r="T3704" t="s">
        <v>2</v>
      </c>
      <c r="U3704" t="s">
        <v>3</v>
      </c>
    </row>
    <row r="3705" spans="1:21" x14ac:dyDescent="0.25">
      <c r="A3705" t="s">
        <v>925</v>
      </c>
      <c r="B3705" t="str">
        <f>LEFT(Tabla1[[#This Row],[Organización compras]],2)</f>
        <v>PE</v>
      </c>
      <c r="C3705" t="s">
        <v>340</v>
      </c>
      <c r="D3705">
        <v>804</v>
      </c>
      <c r="E3705" t="str">
        <f>VLOOKUP(Tabla1[[#This Row],[Grupo de compras]],'Grupo compras'!$A$1:$B$115,2,FALSE)</f>
        <v>PE Marketing Mall</v>
      </c>
      <c r="F3705" t="s">
        <v>5225</v>
      </c>
      <c r="G3705" t="str">
        <f>LEFT(Tabla1[[#This Row],[Solicitud de pedido]],2)</f>
        <v>12</v>
      </c>
      <c r="H3705" t="s">
        <v>9495</v>
      </c>
      <c r="I3705" t="s">
        <v>88</v>
      </c>
      <c r="J3705" t="s">
        <v>9496</v>
      </c>
      <c r="K3705" t="s">
        <v>9497</v>
      </c>
      <c r="L3705" s="1">
        <v>46076</v>
      </c>
      <c r="M3705" t="s">
        <v>400</v>
      </c>
      <c r="N3705" t="s">
        <v>1</v>
      </c>
      <c r="O3705" t="s">
        <v>67</v>
      </c>
      <c r="P3705" t="s">
        <v>8828</v>
      </c>
      <c r="Q3705" t="s">
        <v>8829</v>
      </c>
      <c r="R3705" s="2">
        <v>795</v>
      </c>
      <c r="S3705" s="37">
        <f>Tabla1[[#This Row],[Valor total]]/'T.C.'!$B$2</f>
        <v>230.43478260869563</v>
      </c>
      <c r="T3705" t="s">
        <v>2</v>
      </c>
      <c r="U3705" t="s">
        <v>3</v>
      </c>
    </row>
    <row r="3706" spans="1:21" x14ac:dyDescent="0.25">
      <c r="A3706" t="s">
        <v>369</v>
      </c>
      <c r="B3706" t="str">
        <f>LEFT(Tabla1[[#This Row],[Organización compras]],2)</f>
        <v>PE</v>
      </c>
      <c r="C3706" t="s">
        <v>681</v>
      </c>
      <c r="D3706">
        <v>802</v>
      </c>
      <c r="E3706" t="str">
        <f>VLOOKUP(Tabla1[[#This Row],[Grupo de compras]],'Grupo compras'!$A$1:$B$115,2,FALSE)</f>
        <v>PE Ops Mall</v>
      </c>
      <c r="F3706" t="s">
        <v>370</v>
      </c>
      <c r="G3706" t="str">
        <f>LEFT(Tabla1[[#This Row],[Solicitud de pedido]],2)</f>
        <v>12</v>
      </c>
      <c r="H3706" t="s">
        <v>9498</v>
      </c>
      <c r="I3706" t="s">
        <v>88</v>
      </c>
      <c r="J3706" t="s">
        <v>9499</v>
      </c>
      <c r="K3706" t="s">
        <v>9500</v>
      </c>
      <c r="L3706" s="1">
        <v>46064</v>
      </c>
      <c r="M3706" t="s">
        <v>370</v>
      </c>
      <c r="N3706" t="s">
        <v>1</v>
      </c>
      <c r="O3706" t="s">
        <v>0</v>
      </c>
      <c r="P3706" t="s">
        <v>1011</v>
      </c>
      <c r="Q3706" t="s">
        <v>1012</v>
      </c>
      <c r="R3706" s="2">
        <v>794.52</v>
      </c>
      <c r="S3706" s="37">
        <f>Tabla1[[#This Row],[Valor total]]/'T.C.'!$B$2</f>
        <v>230.29565217391303</v>
      </c>
      <c r="T3706" t="s">
        <v>2</v>
      </c>
      <c r="U3706" t="s">
        <v>3</v>
      </c>
    </row>
    <row r="3707" spans="1:21" x14ac:dyDescent="0.25">
      <c r="A3707" t="s">
        <v>369</v>
      </c>
      <c r="B3707" t="str">
        <f>LEFT(Tabla1[[#This Row],[Organización compras]],2)</f>
        <v>PE</v>
      </c>
      <c r="C3707" t="s">
        <v>681</v>
      </c>
      <c r="D3707">
        <v>802</v>
      </c>
      <c r="E3707" t="str">
        <f>VLOOKUP(Tabla1[[#This Row],[Grupo de compras]],'Grupo compras'!$A$1:$B$115,2,FALSE)</f>
        <v>PE Ops Mall</v>
      </c>
      <c r="F3707" t="s">
        <v>370</v>
      </c>
      <c r="G3707" t="str">
        <f>LEFT(Tabla1[[#This Row],[Solicitud de pedido]],2)</f>
        <v>12</v>
      </c>
      <c r="H3707" t="s">
        <v>9501</v>
      </c>
      <c r="I3707" t="s">
        <v>88</v>
      </c>
      <c r="J3707" t="s">
        <v>9502</v>
      </c>
      <c r="K3707" t="s">
        <v>9503</v>
      </c>
      <c r="L3707" s="1">
        <v>46065</v>
      </c>
      <c r="M3707" t="s">
        <v>370</v>
      </c>
      <c r="N3707" t="s">
        <v>1</v>
      </c>
      <c r="O3707" t="s">
        <v>0</v>
      </c>
      <c r="P3707" t="s">
        <v>1011</v>
      </c>
      <c r="Q3707" t="s">
        <v>1012</v>
      </c>
      <c r="R3707" s="2">
        <v>794.52</v>
      </c>
      <c r="S3707" s="37">
        <f>Tabla1[[#This Row],[Valor total]]/'T.C.'!$B$2</f>
        <v>230.29565217391303</v>
      </c>
      <c r="T3707" t="s">
        <v>2</v>
      </c>
      <c r="U3707" t="s">
        <v>3</v>
      </c>
    </row>
    <row r="3708" spans="1:21" x14ac:dyDescent="0.25">
      <c r="A3708" t="s">
        <v>369</v>
      </c>
      <c r="B3708" t="str">
        <f>LEFT(Tabla1[[#This Row],[Organización compras]],2)</f>
        <v>PE</v>
      </c>
      <c r="C3708" t="s">
        <v>681</v>
      </c>
      <c r="D3708">
        <v>802</v>
      </c>
      <c r="E3708" t="str">
        <f>VLOOKUP(Tabla1[[#This Row],[Grupo de compras]],'Grupo compras'!$A$1:$B$115,2,FALSE)</f>
        <v>PE Ops Mall</v>
      </c>
      <c r="F3708" t="s">
        <v>370</v>
      </c>
      <c r="G3708" t="str">
        <f>LEFT(Tabla1[[#This Row],[Solicitud de pedido]],2)</f>
        <v>12</v>
      </c>
      <c r="H3708" t="s">
        <v>9504</v>
      </c>
      <c r="I3708" t="s">
        <v>88</v>
      </c>
      <c r="J3708" t="s">
        <v>9505</v>
      </c>
      <c r="K3708" t="s">
        <v>9506</v>
      </c>
      <c r="L3708" s="1">
        <v>46065</v>
      </c>
      <c r="M3708" t="s">
        <v>370</v>
      </c>
      <c r="N3708" t="s">
        <v>1</v>
      </c>
      <c r="O3708" t="s">
        <v>0</v>
      </c>
      <c r="P3708" t="s">
        <v>1011</v>
      </c>
      <c r="Q3708" t="s">
        <v>1012</v>
      </c>
      <c r="R3708" s="2">
        <v>794.52</v>
      </c>
      <c r="S3708" s="37">
        <f>Tabla1[[#This Row],[Valor total]]/'T.C.'!$B$2</f>
        <v>230.29565217391303</v>
      </c>
      <c r="T3708" t="s">
        <v>2</v>
      </c>
      <c r="U3708" t="s">
        <v>3</v>
      </c>
    </row>
    <row r="3709" spans="1:21" x14ac:dyDescent="0.25">
      <c r="A3709" t="s">
        <v>47</v>
      </c>
      <c r="B3709" t="str">
        <f>LEFT(Tabla1[[#This Row],[Organización compras]],2)</f>
        <v>CL</v>
      </c>
      <c r="C3709" t="s">
        <v>339</v>
      </c>
      <c r="D3709">
        <v>604</v>
      </c>
      <c r="E3709" t="str">
        <f>VLOOKUP(Tabla1[[#This Row],[Grupo de compras]],'Grupo compras'!$A$1:$B$115,2,FALSE)</f>
        <v>CL Marketing Mall</v>
      </c>
      <c r="F3709" t="s">
        <v>2690</v>
      </c>
      <c r="G3709" t="str">
        <f>LEFT(Tabla1[[#This Row],[Solicitud de pedido]],2)</f>
        <v>12</v>
      </c>
      <c r="H3709" t="s">
        <v>9507</v>
      </c>
      <c r="I3709" t="s">
        <v>88</v>
      </c>
      <c r="J3709" t="s">
        <v>9508</v>
      </c>
      <c r="K3709" t="s">
        <v>9509</v>
      </c>
      <c r="L3709" s="1">
        <v>46070</v>
      </c>
      <c r="M3709" t="s">
        <v>1054</v>
      </c>
      <c r="N3709" t="s">
        <v>1</v>
      </c>
      <c r="O3709" t="s">
        <v>0</v>
      </c>
      <c r="P3709" t="s">
        <v>1388</v>
      </c>
      <c r="Q3709" t="s">
        <v>1389</v>
      </c>
      <c r="R3709" s="2">
        <v>213000</v>
      </c>
      <c r="S3709" s="37">
        <f>Tabla1[[#This Row],[Valor total]]/'T.C.'!$B$3</f>
        <v>230.03898782845357</v>
      </c>
      <c r="T3709" t="s">
        <v>6</v>
      </c>
      <c r="U3709" t="s">
        <v>3</v>
      </c>
    </row>
    <row r="3710" spans="1:21" x14ac:dyDescent="0.25">
      <c r="A3710" t="s">
        <v>2091</v>
      </c>
      <c r="B3710" t="str">
        <f>LEFT(Tabla1[[#This Row],[Organización compras]],2)</f>
        <v>PE</v>
      </c>
      <c r="C3710" t="s">
        <v>681</v>
      </c>
      <c r="D3710">
        <v>803</v>
      </c>
      <c r="E3710" t="str">
        <f>VLOOKUP(Tabla1[[#This Row],[Grupo de compras]],'Grupo compras'!$A$1:$B$115,2,FALSE)</f>
        <v>PE Ops Out/Strips</v>
      </c>
      <c r="F3710" t="s">
        <v>2857</v>
      </c>
      <c r="H3710" t="s">
        <v>12820</v>
      </c>
      <c r="I3710" t="s">
        <v>88</v>
      </c>
      <c r="J3710" t="s">
        <v>12821</v>
      </c>
      <c r="K3710" t="s">
        <v>12822</v>
      </c>
      <c r="L3710" s="1">
        <v>46099</v>
      </c>
      <c r="M3710" t="s">
        <v>2857</v>
      </c>
      <c r="N3710" t="s">
        <v>1</v>
      </c>
      <c r="O3710" t="s">
        <v>0</v>
      </c>
      <c r="P3710" t="s">
        <v>1011</v>
      </c>
      <c r="Q3710" t="s">
        <v>1012</v>
      </c>
      <c r="R3710" s="2">
        <v>791.14</v>
      </c>
      <c r="S3710" s="37">
        <f>Tabla1[[#This Row],[Valor total]]/'T.C.'!$B$2</f>
        <v>229.31594202898549</v>
      </c>
      <c r="T3710" t="s">
        <v>2</v>
      </c>
      <c r="U3710" t="s">
        <v>3</v>
      </c>
    </row>
    <row r="3711" spans="1:21" x14ac:dyDescent="0.25">
      <c r="A3711" t="s">
        <v>369</v>
      </c>
      <c r="B3711" t="str">
        <f>LEFT(Tabla1[[#This Row],[Organización compras]],2)</f>
        <v>PE</v>
      </c>
      <c r="C3711" t="s">
        <v>681</v>
      </c>
      <c r="D3711">
        <v>802</v>
      </c>
      <c r="E3711" t="str">
        <f>VLOOKUP(Tabla1[[#This Row],[Grupo de compras]],'Grupo compras'!$A$1:$B$115,2,FALSE)</f>
        <v>PE Ops Mall</v>
      </c>
      <c r="F3711" t="s">
        <v>370</v>
      </c>
      <c r="G3711" t="str">
        <f>LEFT(Tabla1[[#This Row],[Solicitud de pedido]],2)</f>
        <v>12</v>
      </c>
      <c r="H3711" t="s">
        <v>9510</v>
      </c>
      <c r="I3711" t="s">
        <v>88</v>
      </c>
      <c r="J3711" t="s">
        <v>9511</v>
      </c>
      <c r="K3711" t="s">
        <v>9512</v>
      </c>
      <c r="L3711" s="1">
        <v>46058</v>
      </c>
      <c r="M3711" t="s">
        <v>370</v>
      </c>
      <c r="N3711" t="s">
        <v>1</v>
      </c>
      <c r="O3711" t="s">
        <v>0</v>
      </c>
      <c r="P3711" t="s">
        <v>4043</v>
      </c>
      <c r="Q3711" t="s">
        <v>4044</v>
      </c>
      <c r="R3711" s="2">
        <v>790.94</v>
      </c>
      <c r="S3711" s="37">
        <f>Tabla1[[#This Row],[Valor total]]/'T.C.'!$B$2</f>
        <v>229.25797101449277</v>
      </c>
      <c r="T3711" t="s">
        <v>2</v>
      </c>
      <c r="U3711" t="s">
        <v>3</v>
      </c>
    </row>
    <row r="3712" spans="1:21" x14ac:dyDescent="0.25">
      <c r="A3712" t="s">
        <v>7</v>
      </c>
      <c r="B3712" t="str">
        <f>LEFT(Tabla1[[#This Row],[Organización compras]],2)</f>
        <v>CL</v>
      </c>
      <c r="C3712" t="s">
        <v>339</v>
      </c>
      <c r="D3712">
        <v>626</v>
      </c>
      <c r="E3712" t="str">
        <f>VLOOKUP(Tabla1[[#This Row],[Grupo de compras]],'Grupo compras'!$A$1:$B$115,2,FALSE)</f>
        <v>CL Proyectos 3</v>
      </c>
      <c r="F3712" t="s">
        <v>70</v>
      </c>
      <c r="G3712" t="str">
        <f>LEFT(Tabla1[[#This Row],[Solicitud de pedido]],2)</f>
        <v>12</v>
      </c>
      <c r="H3712" t="s">
        <v>9513</v>
      </c>
      <c r="I3712" t="s">
        <v>88</v>
      </c>
      <c r="J3712" t="s">
        <v>9514</v>
      </c>
      <c r="K3712" t="s">
        <v>9515</v>
      </c>
      <c r="L3712" s="1">
        <v>46056</v>
      </c>
      <c r="M3712" t="s">
        <v>26</v>
      </c>
      <c r="N3712" t="s">
        <v>1</v>
      </c>
      <c r="O3712" t="s">
        <v>0</v>
      </c>
      <c r="P3712" t="s">
        <v>633</v>
      </c>
      <c r="Q3712" t="s">
        <v>634</v>
      </c>
      <c r="R3712" s="2">
        <v>5.5</v>
      </c>
      <c r="S3712" s="37">
        <f>Tabla1[[#This Row],[Valor total]]/'T.C.'!$B$4</f>
        <v>229.16666666666666</v>
      </c>
      <c r="T3712" t="s">
        <v>11</v>
      </c>
      <c r="U3712" t="s">
        <v>3</v>
      </c>
    </row>
    <row r="3713" spans="1:21" x14ac:dyDescent="0.25">
      <c r="A3713" t="s">
        <v>96</v>
      </c>
      <c r="B3713" t="str">
        <f>LEFT(Tabla1[[#This Row],[Organización compras]],2)</f>
        <v>CL</v>
      </c>
      <c r="C3713" t="s">
        <v>339</v>
      </c>
      <c r="D3713">
        <v>619</v>
      </c>
      <c r="E3713" t="str">
        <f>VLOOKUP(Tabla1[[#This Row],[Grupo de compras]],'Grupo compras'!$A$1:$B$115,2,FALSE)</f>
        <v>CL Arq Out/Strip</v>
      </c>
      <c r="F3713" t="s">
        <v>3473</v>
      </c>
      <c r="G3713" t="str">
        <f>LEFT(Tabla1[[#This Row],[Solicitud de pedido]],2)</f>
        <v>13</v>
      </c>
      <c r="H3713" t="s">
        <v>9516</v>
      </c>
      <c r="I3713" t="s">
        <v>88</v>
      </c>
      <c r="J3713" t="s">
        <v>9517</v>
      </c>
      <c r="K3713" t="s">
        <v>9518</v>
      </c>
      <c r="L3713" s="1">
        <v>46050</v>
      </c>
      <c r="M3713" t="s">
        <v>15</v>
      </c>
      <c r="N3713" t="s">
        <v>45</v>
      </c>
      <c r="O3713" t="s">
        <v>0</v>
      </c>
      <c r="P3713" t="s">
        <v>3477</v>
      </c>
      <c r="Q3713" t="s">
        <v>3478</v>
      </c>
      <c r="R3713" s="2">
        <v>5.5</v>
      </c>
      <c r="S3713" s="37">
        <f>Tabla1[[#This Row],[Valor total]]/'T.C.'!$B$4</f>
        <v>229.16666666666666</v>
      </c>
      <c r="T3713" t="s">
        <v>11</v>
      </c>
      <c r="U3713" t="s">
        <v>3</v>
      </c>
    </row>
    <row r="3714" spans="1:21" x14ac:dyDescent="0.25">
      <c r="A3714" t="s">
        <v>883</v>
      </c>
      <c r="B3714" t="str">
        <f>LEFT(Tabla1[[#This Row],[Organización compras]],2)</f>
        <v>PE</v>
      </c>
      <c r="C3714" t="s">
        <v>681</v>
      </c>
      <c r="D3714">
        <v>802</v>
      </c>
      <c r="E3714" t="str">
        <f>VLOOKUP(Tabla1[[#This Row],[Grupo de compras]],'Grupo compras'!$A$1:$B$115,2,FALSE)</f>
        <v>PE Ops Mall</v>
      </c>
      <c r="F3714" t="s">
        <v>5959</v>
      </c>
      <c r="G3714" t="str">
        <f>LEFT(Tabla1[[#This Row],[Solicitud de pedido]],2)</f>
        <v>12</v>
      </c>
      <c r="H3714" t="s">
        <v>9519</v>
      </c>
      <c r="I3714" t="s">
        <v>88</v>
      </c>
      <c r="J3714" t="s">
        <v>9520</v>
      </c>
      <c r="K3714" t="s">
        <v>9521</v>
      </c>
      <c r="L3714" s="1">
        <v>46037</v>
      </c>
      <c r="M3714" t="s">
        <v>5959</v>
      </c>
      <c r="N3714" t="s">
        <v>1</v>
      </c>
      <c r="O3714" t="s">
        <v>0</v>
      </c>
      <c r="P3714" t="s">
        <v>1011</v>
      </c>
      <c r="Q3714" t="s">
        <v>1012</v>
      </c>
      <c r="R3714" s="2">
        <v>788</v>
      </c>
      <c r="S3714" s="37">
        <f>Tabla1[[#This Row],[Valor total]]/'T.C.'!$B$2</f>
        <v>228.40579710144925</v>
      </c>
      <c r="T3714" t="s">
        <v>2</v>
      </c>
      <c r="U3714" t="s">
        <v>3</v>
      </c>
    </row>
    <row r="3715" spans="1:21" x14ac:dyDescent="0.25">
      <c r="A3715" t="s">
        <v>380</v>
      </c>
      <c r="B3715" t="str">
        <f>LEFT(Tabla1[[#This Row],[Organización compras]],2)</f>
        <v>PE</v>
      </c>
      <c r="C3715" t="s">
        <v>340</v>
      </c>
      <c r="D3715">
        <v>932</v>
      </c>
      <c r="E3715" t="str">
        <f>VLOOKUP(Tabla1[[#This Row],[Grupo de compras]],'Grupo compras'!$A$1:$B$115,2,FALSE)</f>
        <v>Corp Impuestos</v>
      </c>
      <c r="F3715" t="s">
        <v>7619</v>
      </c>
      <c r="H3715" t="s">
        <v>12052</v>
      </c>
      <c r="I3715" t="s">
        <v>88</v>
      </c>
      <c r="J3715" t="s">
        <v>12053</v>
      </c>
      <c r="K3715" t="s">
        <v>12054</v>
      </c>
      <c r="L3715" s="1">
        <v>46095</v>
      </c>
      <c r="M3715" t="s">
        <v>74</v>
      </c>
      <c r="N3715" t="s">
        <v>1</v>
      </c>
      <c r="O3715" t="s">
        <v>0</v>
      </c>
      <c r="P3715" t="s">
        <v>769</v>
      </c>
      <c r="Q3715" t="s">
        <v>770</v>
      </c>
      <c r="R3715" s="2">
        <v>227.5</v>
      </c>
      <c r="S3715" s="37">
        <f>Tabla1[[#This Row],[Valor total]]</f>
        <v>227.5</v>
      </c>
      <c r="T3715" t="s">
        <v>662</v>
      </c>
      <c r="U3715" t="s">
        <v>3</v>
      </c>
    </row>
    <row r="3716" spans="1:21" x14ac:dyDescent="0.25">
      <c r="A3716" t="s">
        <v>7</v>
      </c>
      <c r="B3716" t="str">
        <f>LEFT(Tabla1[[#This Row],[Organización compras]],2)</f>
        <v>CL</v>
      </c>
      <c r="C3716" t="s">
        <v>339</v>
      </c>
      <c r="D3716">
        <v>910</v>
      </c>
      <c r="E3716" t="str">
        <f>VLOOKUP(Tabla1[[#This Row],[Grupo de compras]],'Grupo compras'!$A$1:$B$115,2,FALSE)</f>
        <v>Corp A. Personas</v>
      </c>
      <c r="F3716" t="s">
        <v>1606</v>
      </c>
      <c r="G3716" t="str">
        <f>LEFT(Tabla1[[#This Row],[Solicitud de pedido]],2)</f>
        <v>12</v>
      </c>
      <c r="H3716" t="s">
        <v>9522</v>
      </c>
      <c r="I3716" t="s">
        <v>88</v>
      </c>
      <c r="J3716" t="s">
        <v>9523</v>
      </c>
      <c r="K3716" t="s">
        <v>9524</v>
      </c>
      <c r="L3716" s="1">
        <v>46038</v>
      </c>
      <c r="M3716" t="s">
        <v>10</v>
      </c>
      <c r="N3716" t="s">
        <v>1</v>
      </c>
      <c r="O3716" t="s">
        <v>0</v>
      </c>
      <c r="P3716" t="s">
        <v>9525</v>
      </c>
      <c r="Q3716" t="s">
        <v>9526</v>
      </c>
      <c r="R3716" s="2">
        <v>210000</v>
      </c>
      <c r="S3716" s="37">
        <f>Tabla1[[#This Row],[Valor total]]/'T.C.'!$B$3</f>
        <v>226.79900208439085</v>
      </c>
      <c r="T3716" t="s">
        <v>6</v>
      </c>
      <c r="U3716" t="s">
        <v>3</v>
      </c>
    </row>
    <row r="3717" spans="1:21" x14ac:dyDescent="0.25">
      <c r="A3717" t="s">
        <v>63</v>
      </c>
      <c r="B3717" t="str">
        <f>LEFT(Tabla1[[#This Row],[Organización compras]],2)</f>
        <v>CO</v>
      </c>
      <c r="C3717" t="s">
        <v>338</v>
      </c>
      <c r="D3717">
        <v>704</v>
      </c>
      <c r="E3717" t="str">
        <f>VLOOKUP(Tabla1[[#This Row],[Grupo de compras]],'Grupo compras'!$A$1:$B$115,2,FALSE)</f>
        <v>CO Mktg Mall</v>
      </c>
      <c r="F3717" t="s">
        <v>3186</v>
      </c>
      <c r="G3717" t="str">
        <f>LEFT(Tabla1[[#This Row],[Solicitud de pedido]],2)</f>
        <v>12</v>
      </c>
      <c r="H3717" t="s">
        <v>9527</v>
      </c>
      <c r="I3717" t="s">
        <v>88</v>
      </c>
      <c r="J3717" t="s">
        <v>9528</v>
      </c>
      <c r="K3717" t="s">
        <v>9529</v>
      </c>
      <c r="L3717" s="1">
        <v>46035</v>
      </c>
      <c r="M3717" t="s">
        <v>1067</v>
      </c>
      <c r="N3717" t="s">
        <v>1</v>
      </c>
      <c r="O3717" t="s">
        <v>0</v>
      </c>
      <c r="P3717" t="s">
        <v>3190</v>
      </c>
      <c r="Q3717" t="s">
        <v>3191</v>
      </c>
      <c r="R3717" s="2">
        <v>834000</v>
      </c>
      <c r="S3717" s="37">
        <f>Tabla1[[#This Row],[Valor total]]/'T.C.'!$B$5</f>
        <v>226.75367047308319</v>
      </c>
      <c r="T3717" t="s">
        <v>18</v>
      </c>
      <c r="U3717" t="s">
        <v>3</v>
      </c>
    </row>
    <row r="3718" spans="1:21" x14ac:dyDescent="0.25">
      <c r="A3718" t="s">
        <v>61</v>
      </c>
      <c r="B3718" t="str">
        <f>LEFT(Tabla1[[#This Row],[Organización compras]],2)</f>
        <v>CO</v>
      </c>
      <c r="C3718" t="s">
        <v>338</v>
      </c>
      <c r="D3718">
        <v>703</v>
      </c>
      <c r="E3718" t="str">
        <f>VLOOKUP(Tabla1[[#This Row],[Grupo de compras]],'Grupo compras'!$A$1:$B$115,2,FALSE)</f>
        <v>CO Ops Out/Strip</v>
      </c>
      <c r="F3718" t="s">
        <v>62</v>
      </c>
      <c r="H3718" t="s">
        <v>12374</v>
      </c>
      <c r="I3718" t="s">
        <v>88</v>
      </c>
      <c r="J3718" t="s">
        <v>12375</v>
      </c>
      <c r="K3718" t="s">
        <v>12376</v>
      </c>
      <c r="L3718" s="1">
        <v>46098</v>
      </c>
      <c r="M3718" t="s">
        <v>62</v>
      </c>
      <c r="N3718" t="s">
        <v>1</v>
      </c>
      <c r="O3718" t="s">
        <v>0</v>
      </c>
      <c r="P3718" t="s">
        <v>9651</v>
      </c>
      <c r="Q3718" t="s">
        <v>9652</v>
      </c>
      <c r="R3718" s="2">
        <v>834000</v>
      </c>
      <c r="S3718" s="37">
        <f>Tabla1[[#This Row],[Valor total]]/'T.C.'!$B$5</f>
        <v>226.75367047308319</v>
      </c>
      <c r="T3718" t="s">
        <v>18</v>
      </c>
      <c r="U3718" t="s">
        <v>3</v>
      </c>
    </row>
    <row r="3719" spans="1:21" x14ac:dyDescent="0.25">
      <c r="A3719" t="s">
        <v>7</v>
      </c>
      <c r="B3719" t="str">
        <f>LEFT(Tabla1[[#This Row],[Organización compras]],2)</f>
        <v>CL</v>
      </c>
      <c r="C3719" t="s">
        <v>339</v>
      </c>
      <c r="D3719">
        <v>602</v>
      </c>
      <c r="E3719" t="str">
        <f>VLOOKUP(Tabla1[[#This Row],[Grupo de compras]],'Grupo compras'!$A$1:$B$115,2,FALSE)</f>
        <v>CL Ops Mall</v>
      </c>
      <c r="F3719" t="s">
        <v>137</v>
      </c>
      <c r="G3719" t="str">
        <f>LEFT(Tabla1[[#This Row],[Solicitud de pedido]],2)</f>
        <v>12</v>
      </c>
      <c r="H3719" t="s">
        <v>9530</v>
      </c>
      <c r="I3719" t="s">
        <v>88</v>
      </c>
      <c r="J3719" t="s">
        <v>9531</v>
      </c>
      <c r="K3719" t="s">
        <v>9532</v>
      </c>
      <c r="L3719" s="1">
        <v>46078</v>
      </c>
      <c r="M3719" t="s">
        <v>79</v>
      </c>
      <c r="N3719" t="s">
        <v>1</v>
      </c>
      <c r="O3719" t="s">
        <v>0</v>
      </c>
      <c r="P3719" t="s">
        <v>5431</v>
      </c>
      <c r="Q3719" t="s">
        <v>5432</v>
      </c>
      <c r="R3719" s="2">
        <v>209500</v>
      </c>
      <c r="S3719" s="37">
        <f>Tabla1[[#This Row],[Valor total]]/'T.C.'!$B$3</f>
        <v>226.2590044603804</v>
      </c>
      <c r="T3719" t="s">
        <v>6</v>
      </c>
      <c r="U3719" t="s">
        <v>3</v>
      </c>
    </row>
    <row r="3720" spans="1:21" x14ac:dyDescent="0.25">
      <c r="A3720" t="s">
        <v>377</v>
      </c>
      <c r="B3720" t="str">
        <f>LEFT(Tabla1[[#This Row],[Organización compras]],2)</f>
        <v>PE</v>
      </c>
      <c r="C3720" t="s">
        <v>340</v>
      </c>
      <c r="D3720">
        <v>802</v>
      </c>
      <c r="E3720" t="str">
        <f>VLOOKUP(Tabla1[[#This Row],[Grupo de compras]],'Grupo compras'!$A$1:$B$115,2,FALSE)</f>
        <v>PE Ops Mall</v>
      </c>
      <c r="F3720" t="s">
        <v>2774</v>
      </c>
      <c r="G3720" t="str">
        <f>LEFT(Tabla1[[#This Row],[Solicitud de pedido]],2)</f>
        <v>12</v>
      </c>
      <c r="H3720" t="s">
        <v>9533</v>
      </c>
      <c r="I3720" t="s">
        <v>88</v>
      </c>
      <c r="J3720" t="s">
        <v>9534</v>
      </c>
      <c r="K3720" t="s">
        <v>9535</v>
      </c>
      <c r="L3720" s="1">
        <v>46049</v>
      </c>
      <c r="M3720" t="s">
        <v>2774</v>
      </c>
      <c r="N3720" t="s">
        <v>1</v>
      </c>
      <c r="O3720" t="s">
        <v>0</v>
      </c>
      <c r="P3720" t="s">
        <v>1011</v>
      </c>
      <c r="Q3720" t="s">
        <v>1012</v>
      </c>
      <c r="R3720" s="2">
        <v>780</v>
      </c>
      <c r="S3720" s="37">
        <f>Tabla1[[#This Row],[Valor total]]/'T.C.'!$B$2</f>
        <v>226.08695652173913</v>
      </c>
      <c r="T3720" t="s">
        <v>2</v>
      </c>
      <c r="U3720" t="s">
        <v>3</v>
      </c>
    </row>
    <row r="3721" spans="1:21" x14ac:dyDescent="0.25">
      <c r="A3721" t="s">
        <v>16</v>
      </c>
      <c r="B3721" t="str">
        <f>LEFT(Tabla1[[#This Row],[Organización compras]],2)</f>
        <v>PE</v>
      </c>
      <c r="C3721" t="s">
        <v>681</v>
      </c>
      <c r="D3721">
        <v>802</v>
      </c>
      <c r="E3721" t="str">
        <f>VLOOKUP(Tabla1[[#This Row],[Grupo de compras]],'Grupo compras'!$A$1:$B$115,2,FALSE)</f>
        <v>PE Ops Mall</v>
      </c>
      <c r="F3721" t="s">
        <v>37</v>
      </c>
      <c r="G3721" t="str">
        <f>LEFT(Tabla1[[#This Row],[Solicitud de pedido]],2)</f>
        <v>12</v>
      </c>
      <c r="H3721" t="s">
        <v>9536</v>
      </c>
      <c r="I3721" t="s">
        <v>88</v>
      </c>
      <c r="J3721" t="s">
        <v>9537</v>
      </c>
      <c r="K3721" t="s">
        <v>9538</v>
      </c>
      <c r="L3721" s="1">
        <v>46079</v>
      </c>
      <c r="M3721" t="s">
        <v>819</v>
      </c>
      <c r="N3721" t="s">
        <v>1</v>
      </c>
      <c r="O3721" t="s">
        <v>0</v>
      </c>
      <c r="P3721" t="s">
        <v>68</v>
      </c>
      <c r="Q3721" t="s">
        <v>69</v>
      </c>
      <c r="R3721" s="2">
        <v>780</v>
      </c>
      <c r="S3721" s="37">
        <f>Tabla1[[#This Row],[Valor total]]/'T.C.'!$B$2</f>
        <v>226.08695652173913</v>
      </c>
      <c r="T3721" t="s">
        <v>2</v>
      </c>
      <c r="U3721" t="s">
        <v>3</v>
      </c>
    </row>
    <row r="3722" spans="1:21" x14ac:dyDescent="0.25">
      <c r="A3722" t="s">
        <v>717</v>
      </c>
      <c r="B3722" t="str">
        <f>LEFT(Tabla1[[#This Row],[Organización compras]],2)</f>
        <v>PE</v>
      </c>
      <c r="C3722" t="s">
        <v>340</v>
      </c>
      <c r="D3722">
        <v>801</v>
      </c>
      <c r="E3722" t="str">
        <f>VLOOKUP(Tabla1[[#This Row],[Grupo de compras]],'Grupo compras'!$A$1:$B$115,2,FALSE)</f>
        <v>PE Center Manager</v>
      </c>
      <c r="F3722" t="s">
        <v>1233</v>
      </c>
      <c r="H3722" t="s">
        <v>9539</v>
      </c>
      <c r="I3722" t="s">
        <v>88</v>
      </c>
      <c r="J3722" t="s">
        <v>9540</v>
      </c>
      <c r="K3722" t="s">
        <v>9541</v>
      </c>
      <c r="L3722" s="1">
        <v>46092</v>
      </c>
      <c r="M3722" t="s">
        <v>43</v>
      </c>
      <c r="N3722" t="s">
        <v>1</v>
      </c>
      <c r="O3722" t="s">
        <v>0</v>
      </c>
      <c r="P3722" t="s">
        <v>1011</v>
      </c>
      <c r="Q3722" t="s">
        <v>1012</v>
      </c>
      <c r="R3722" s="2">
        <v>780</v>
      </c>
      <c r="S3722" s="37">
        <f>Tabla1[[#This Row],[Valor total]]/'T.C.'!$B$2</f>
        <v>226.08695652173913</v>
      </c>
      <c r="T3722" t="s">
        <v>2</v>
      </c>
      <c r="U3722" t="s">
        <v>3</v>
      </c>
    </row>
    <row r="3723" spans="1:21" x14ac:dyDescent="0.25">
      <c r="A3723" t="s">
        <v>925</v>
      </c>
      <c r="B3723" t="str">
        <f>LEFT(Tabla1[[#This Row],[Organización compras]],2)</f>
        <v>PE</v>
      </c>
      <c r="C3723" t="s">
        <v>340</v>
      </c>
      <c r="D3723">
        <v>804</v>
      </c>
      <c r="E3723" t="str">
        <f>VLOOKUP(Tabla1[[#This Row],[Grupo de compras]],'Grupo compras'!$A$1:$B$115,2,FALSE)</f>
        <v>PE Marketing Mall</v>
      </c>
      <c r="F3723" t="s">
        <v>2885</v>
      </c>
      <c r="H3723" t="s">
        <v>12170</v>
      </c>
      <c r="I3723" t="s">
        <v>88</v>
      </c>
      <c r="J3723" t="s">
        <v>12171</v>
      </c>
      <c r="K3723" t="s">
        <v>12172</v>
      </c>
      <c r="L3723" s="1">
        <v>46094</v>
      </c>
      <c r="M3723" t="s">
        <v>400</v>
      </c>
      <c r="N3723" t="s">
        <v>1</v>
      </c>
      <c r="O3723" t="s">
        <v>67</v>
      </c>
      <c r="P3723" t="s">
        <v>2596</v>
      </c>
      <c r="Q3723" t="s">
        <v>2597</v>
      </c>
      <c r="R3723" s="2">
        <v>780</v>
      </c>
      <c r="S3723" s="37">
        <f>Tabla1[[#This Row],[Valor total]]/'T.C.'!$B$2</f>
        <v>226.08695652173913</v>
      </c>
      <c r="T3723" t="s">
        <v>2</v>
      </c>
      <c r="U3723" t="s">
        <v>3</v>
      </c>
    </row>
    <row r="3724" spans="1:21" x14ac:dyDescent="0.25">
      <c r="A3724" t="s">
        <v>763</v>
      </c>
      <c r="B3724" t="str">
        <f>LEFT(Tabla1[[#This Row],[Organización compras]],2)</f>
        <v>CL</v>
      </c>
      <c r="C3724" t="s">
        <v>339</v>
      </c>
      <c r="D3724">
        <v>602</v>
      </c>
      <c r="E3724" t="str">
        <f>VLOOKUP(Tabla1[[#This Row],[Grupo de compras]],'Grupo compras'!$A$1:$B$115,2,FALSE)</f>
        <v>CL Ops Mall</v>
      </c>
      <c r="F3724" t="s">
        <v>1809</v>
      </c>
      <c r="H3724" t="s">
        <v>11937</v>
      </c>
      <c r="I3724" t="s">
        <v>88</v>
      </c>
      <c r="J3724" t="s">
        <v>11938</v>
      </c>
      <c r="K3724" t="s">
        <v>11939</v>
      </c>
      <c r="L3724" s="1">
        <v>46093</v>
      </c>
      <c r="M3724" t="s">
        <v>1813</v>
      </c>
      <c r="N3724" t="s">
        <v>1</v>
      </c>
      <c r="O3724" t="s">
        <v>0</v>
      </c>
      <c r="P3724" t="s">
        <v>41</v>
      </c>
      <c r="Q3724" t="s">
        <v>42</v>
      </c>
      <c r="R3724" s="2">
        <v>209236</v>
      </c>
      <c r="S3724" s="37">
        <f>Tabla1[[#This Row],[Valor total]]/'T.C.'!$B$3</f>
        <v>225.97388571490288</v>
      </c>
      <c r="T3724" t="s">
        <v>6</v>
      </c>
      <c r="U3724" t="s">
        <v>3</v>
      </c>
    </row>
    <row r="3725" spans="1:21" x14ac:dyDescent="0.25">
      <c r="A3725" t="s">
        <v>19</v>
      </c>
      <c r="B3725" t="str">
        <f>LEFT(Tabla1[[#This Row],[Organización compras]],2)</f>
        <v>CL</v>
      </c>
      <c r="C3725" t="s">
        <v>339</v>
      </c>
      <c r="D3725">
        <v>602</v>
      </c>
      <c r="E3725" t="str">
        <f>VLOOKUP(Tabla1[[#This Row],[Grupo de compras]],'Grupo compras'!$A$1:$B$115,2,FALSE)</f>
        <v>CL Ops Mall</v>
      </c>
      <c r="F3725" t="s">
        <v>20</v>
      </c>
      <c r="G3725" t="str">
        <f>LEFT(Tabla1[[#This Row],[Solicitud de pedido]],2)</f>
        <v>12</v>
      </c>
      <c r="H3725" t="s">
        <v>9542</v>
      </c>
      <c r="I3725" t="s">
        <v>88</v>
      </c>
      <c r="J3725" t="s">
        <v>9543</v>
      </c>
      <c r="K3725" t="s">
        <v>9544</v>
      </c>
      <c r="L3725" s="1">
        <v>46069</v>
      </c>
      <c r="M3725" t="s">
        <v>3584</v>
      </c>
      <c r="N3725" t="s">
        <v>1</v>
      </c>
      <c r="O3725" t="s">
        <v>0</v>
      </c>
      <c r="P3725" t="s">
        <v>5680</v>
      </c>
      <c r="Q3725" t="s">
        <v>5681</v>
      </c>
      <c r="R3725" s="2">
        <v>5.4</v>
      </c>
      <c r="S3725" s="37">
        <f>Tabla1[[#This Row],[Valor total]]/'T.C.'!$B$4</f>
        <v>225</v>
      </c>
      <c r="T3725" t="s">
        <v>11</v>
      </c>
      <c r="U3725" t="s">
        <v>3</v>
      </c>
    </row>
    <row r="3726" spans="1:21" x14ac:dyDescent="0.25">
      <c r="A3726" t="s">
        <v>7</v>
      </c>
      <c r="B3726" t="str">
        <f>LEFT(Tabla1[[#This Row],[Organización compras]],2)</f>
        <v>CL</v>
      </c>
      <c r="C3726" t="s">
        <v>339</v>
      </c>
      <c r="D3726">
        <v>909</v>
      </c>
      <c r="E3726" t="str">
        <f>VLOOKUP(Tabla1[[#This Row],[Grupo de compras]],'Grupo compras'!$A$1:$B$115,2,FALSE)</f>
        <v>Corp Gcia Legal</v>
      </c>
      <c r="F3726" t="s">
        <v>10</v>
      </c>
      <c r="H3726" t="s">
        <v>9545</v>
      </c>
      <c r="I3726" t="s">
        <v>88</v>
      </c>
      <c r="J3726" t="s">
        <v>9546</v>
      </c>
      <c r="K3726" t="s">
        <v>9547</v>
      </c>
      <c r="L3726" s="1">
        <v>46092</v>
      </c>
      <c r="M3726" t="s">
        <v>10</v>
      </c>
      <c r="N3726" t="s">
        <v>1</v>
      </c>
      <c r="O3726" t="s">
        <v>0</v>
      </c>
      <c r="P3726" t="s">
        <v>9548</v>
      </c>
      <c r="Q3726" t="s">
        <v>9549</v>
      </c>
      <c r="R3726" s="2">
        <v>208170</v>
      </c>
      <c r="S3726" s="37">
        <f>Tabla1[[#This Row],[Valor total]]/'T.C.'!$B$3</f>
        <v>224.82261078051258</v>
      </c>
      <c r="T3726" t="s">
        <v>6</v>
      </c>
      <c r="U3726" t="s">
        <v>3</v>
      </c>
    </row>
    <row r="3727" spans="1:21" x14ac:dyDescent="0.25">
      <c r="A3727" t="s">
        <v>2453</v>
      </c>
      <c r="B3727" t="str">
        <f>LEFT(Tabla1[[#This Row],[Organización compras]],2)</f>
        <v>PE</v>
      </c>
      <c r="C3727" t="s">
        <v>681</v>
      </c>
      <c r="D3727">
        <v>928</v>
      </c>
      <c r="E3727" t="str">
        <f>VLOOKUP(Tabla1[[#This Row],[Grupo de compras]],'Grupo compras'!$A$1:$B$115,2,FALSE)</f>
        <v>Corp Gest Riesgo</v>
      </c>
      <c r="F3727" t="s">
        <v>1411</v>
      </c>
      <c r="G3727" t="str">
        <f>LEFT(Tabla1[[#This Row],[Solicitud de pedido]],2)</f>
        <v>14</v>
      </c>
      <c r="H3727" t="s">
        <v>9550</v>
      </c>
      <c r="I3727" t="s">
        <v>88</v>
      </c>
      <c r="J3727" t="s">
        <v>9551</v>
      </c>
      <c r="K3727" t="s">
        <v>1572</v>
      </c>
      <c r="L3727" s="1">
        <v>46066</v>
      </c>
      <c r="M3727" t="s">
        <v>1415</v>
      </c>
      <c r="N3727" t="s">
        <v>46</v>
      </c>
      <c r="O3727" t="s">
        <v>0</v>
      </c>
      <c r="P3727" t="s">
        <v>3251</v>
      </c>
      <c r="Q3727" t="s">
        <v>3252</v>
      </c>
      <c r="R3727" s="2">
        <v>224.42</v>
      </c>
      <c r="S3727" s="37">
        <f>Tabla1[[#This Row],[Valor total]]</f>
        <v>224.42</v>
      </c>
      <c r="T3727" t="s">
        <v>662</v>
      </c>
      <c r="U3727" t="s">
        <v>3</v>
      </c>
    </row>
    <row r="3728" spans="1:21" x14ac:dyDescent="0.25">
      <c r="A3728" t="s">
        <v>75</v>
      </c>
      <c r="B3728" t="str">
        <f>LEFT(Tabla1[[#This Row],[Organización compras]],2)</f>
        <v>CO</v>
      </c>
      <c r="C3728" t="s">
        <v>338</v>
      </c>
      <c r="D3728">
        <v>702</v>
      </c>
      <c r="E3728" t="str">
        <f>VLOOKUP(Tabla1[[#This Row],[Grupo de compras]],'Grupo compras'!$A$1:$B$115,2,FALSE)</f>
        <v>CO Ops Mall</v>
      </c>
      <c r="F3728" t="s">
        <v>92</v>
      </c>
      <c r="G3728" t="str">
        <f>LEFT(Tabla1[[#This Row],[Solicitud de pedido]],2)</f>
        <v>12</v>
      </c>
      <c r="H3728" t="s">
        <v>9552</v>
      </c>
      <c r="I3728" t="s">
        <v>88</v>
      </c>
      <c r="J3728" t="s">
        <v>9553</v>
      </c>
      <c r="K3728" t="s">
        <v>9554</v>
      </c>
      <c r="L3728" s="1">
        <v>46028</v>
      </c>
      <c r="M3728" t="s">
        <v>93</v>
      </c>
      <c r="N3728" t="s">
        <v>1</v>
      </c>
      <c r="O3728" t="s">
        <v>0</v>
      </c>
      <c r="P3728" t="s">
        <v>33</v>
      </c>
      <c r="Q3728" t="s">
        <v>34</v>
      </c>
      <c r="R3728" s="2">
        <v>825000</v>
      </c>
      <c r="S3728" s="37">
        <f>Tabla1[[#This Row],[Valor total]]/'T.C.'!$B$5</f>
        <v>224.30668841761826</v>
      </c>
      <c r="T3728" t="s">
        <v>18</v>
      </c>
      <c r="U3728" t="s">
        <v>3</v>
      </c>
    </row>
    <row r="3729" spans="1:21" x14ac:dyDescent="0.25">
      <c r="A3729" t="s">
        <v>883</v>
      </c>
      <c r="B3729" t="str">
        <f>LEFT(Tabla1[[#This Row],[Organización compras]],2)</f>
        <v>PE</v>
      </c>
      <c r="C3729" t="s">
        <v>681</v>
      </c>
      <c r="D3729">
        <v>802</v>
      </c>
      <c r="E3729" t="str">
        <f>VLOOKUP(Tabla1[[#This Row],[Grupo de compras]],'Grupo compras'!$A$1:$B$115,2,FALSE)</f>
        <v>PE Ops Mall</v>
      </c>
      <c r="F3729" t="s">
        <v>5959</v>
      </c>
      <c r="G3729" t="str">
        <f>LEFT(Tabla1[[#This Row],[Solicitud de pedido]],2)</f>
        <v>12</v>
      </c>
      <c r="H3729" t="s">
        <v>9555</v>
      </c>
      <c r="I3729" t="s">
        <v>88</v>
      </c>
      <c r="J3729" t="s">
        <v>9556</v>
      </c>
      <c r="K3729" t="s">
        <v>9557</v>
      </c>
      <c r="L3729" s="1">
        <v>46036</v>
      </c>
      <c r="M3729" t="s">
        <v>5959</v>
      </c>
      <c r="N3729" t="s">
        <v>1</v>
      </c>
      <c r="O3729" t="s">
        <v>0</v>
      </c>
      <c r="P3729" t="s">
        <v>1011</v>
      </c>
      <c r="Q3729" t="s">
        <v>1012</v>
      </c>
      <c r="R3729" s="2">
        <v>772</v>
      </c>
      <c r="S3729" s="37">
        <f>Tabla1[[#This Row],[Valor total]]/'T.C.'!$B$2</f>
        <v>223.76811594202897</v>
      </c>
      <c r="T3729" t="s">
        <v>2</v>
      </c>
      <c r="U3729" t="s">
        <v>3</v>
      </c>
    </row>
    <row r="3730" spans="1:21" x14ac:dyDescent="0.25">
      <c r="A3730" t="s">
        <v>696</v>
      </c>
      <c r="B3730" t="str">
        <f>LEFT(Tabla1[[#This Row],[Organización compras]],2)</f>
        <v>PE</v>
      </c>
      <c r="C3730" t="s">
        <v>681</v>
      </c>
      <c r="D3730">
        <v>803</v>
      </c>
      <c r="E3730" t="str">
        <f>VLOOKUP(Tabla1[[#This Row],[Grupo de compras]],'Grupo compras'!$A$1:$B$115,2,FALSE)</f>
        <v>PE Ops Out/Strips</v>
      </c>
      <c r="F3730" t="s">
        <v>2857</v>
      </c>
      <c r="H3730" t="s">
        <v>12686</v>
      </c>
      <c r="I3730" t="s">
        <v>88</v>
      </c>
      <c r="J3730" t="s">
        <v>12687</v>
      </c>
      <c r="K3730" t="s">
        <v>12688</v>
      </c>
      <c r="L3730" s="1">
        <v>46099</v>
      </c>
      <c r="M3730" t="s">
        <v>2857</v>
      </c>
      <c r="N3730" t="s">
        <v>1</v>
      </c>
      <c r="O3730" t="s">
        <v>0</v>
      </c>
      <c r="P3730" t="s">
        <v>2820</v>
      </c>
      <c r="Q3730" t="s">
        <v>2821</v>
      </c>
      <c r="R3730" s="2">
        <v>770</v>
      </c>
      <c r="S3730" s="37">
        <f>Tabla1[[#This Row],[Valor total]]/'T.C.'!$B$2</f>
        <v>223.18840579710144</v>
      </c>
      <c r="T3730" t="s">
        <v>2</v>
      </c>
      <c r="U3730" t="s">
        <v>3</v>
      </c>
    </row>
    <row r="3731" spans="1:21" x14ac:dyDescent="0.25">
      <c r="A3731" t="s">
        <v>47</v>
      </c>
      <c r="B3731" t="str">
        <f>LEFT(Tabla1[[#This Row],[Organización compras]],2)</f>
        <v>CL</v>
      </c>
      <c r="C3731" t="s">
        <v>339</v>
      </c>
      <c r="D3731">
        <v>602</v>
      </c>
      <c r="E3731" t="str">
        <f>VLOOKUP(Tabla1[[#This Row],[Grupo de compras]],'Grupo compras'!$A$1:$B$115,2,FALSE)</f>
        <v>CL Ops Mall</v>
      </c>
      <c r="F3731" t="s">
        <v>39</v>
      </c>
      <c r="G3731" t="str">
        <f>LEFT(Tabla1[[#This Row],[Solicitud de pedido]],2)</f>
        <v>12</v>
      </c>
      <c r="H3731" t="s">
        <v>9558</v>
      </c>
      <c r="I3731" t="s">
        <v>88</v>
      </c>
      <c r="J3731" t="s">
        <v>9559</v>
      </c>
      <c r="K3731" t="s">
        <v>9560</v>
      </c>
      <c r="L3731" s="1">
        <v>46071</v>
      </c>
      <c r="M3731" t="s">
        <v>40</v>
      </c>
      <c r="N3731" t="s">
        <v>1</v>
      </c>
      <c r="O3731" t="s">
        <v>0</v>
      </c>
      <c r="P3731" t="s">
        <v>48</v>
      </c>
      <c r="Q3731" t="s">
        <v>49</v>
      </c>
      <c r="R3731" s="2">
        <v>5.35</v>
      </c>
      <c r="S3731" s="37">
        <f>Tabla1[[#This Row],[Valor total]]/'T.C.'!$B$4</f>
        <v>222.91666666666666</v>
      </c>
      <c r="T3731" t="s">
        <v>11</v>
      </c>
      <c r="U3731" t="s">
        <v>3</v>
      </c>
    </row>
    <row r="3732" spans="1:21" x14ac:dyDescent="0.25">
      <c r="A3732" t="s">
        <v>717</v>
      </c>
      <c r="B3732" t="str">
        <f>LEFT(Tabla1[[#This Row],[Organización compras]],2)</f>
        <v>PE</v>
      </c>
      <c r="C3732" t="s">
        <v>340</v>
      </c>
      <c r="D3732">
        <v>801</v>
      </c>
      <c r="E3732" t="str">
        <f>VLOOKUP(Tabla1[[#This Row],[Grupo de compras]],'Grupo compras'!$A$1:$B$115,2,FALSE)</f>
        <v>PE Center Manager</v>
      </c>
      <c r="F3732" t="s">
        <v>1233</v>
      </c>
      <c r="G3732" t="str">
        <f>LEFT(Tabla1[[#This Row],[Solicitud de pedido]],2)</f>
        <v>12</v>
      </c>
      <c r="H3732" t="s">
        <v>9561</v>
      </c>
      <c r="I3732" t="s">
        <v>88</v>
      </c>
      <c r="J3732" t="s">
        <v>9562</v>
      </c>
      <c r="K3732" t="s">
        <v>9563</v>
      </c>
      <c r="L3732" s="1">
        <v>46029</v>
      </c>
      <c r="M3732" t="s">
        <v>819</v>
      </c>
      <c r="N3732" t="s">
        <v>1</v>
      </c>
      <c r="O3732" t="s">
        <v>0</v>
      </c>
      <c r="P3732" t="s">
        <v>2089</v>
      </c>
      <c r="Q3732" t="s">
        <v>2090</v>
      </c>
      <c r="R3732" s="2">
        <v>765</v>
      </c>
      <c r="S3732" s="37">
        <f>Tabla1[[#This Row],[Valor total]]/'T.C.'!$B$2</f>
        <v>221.7391304347826</v>
      </c>
      <c r="T3732" t="s">
        <v>2</v>
      </c>
      <c r="U3732" t="s">
        <v>3</v>
      </c>
    </row>
    <row r="3733" spans="1:21" x14ac:dyDescent="0.25">
      <c r="A3733" t="s">
        <v>4</v>
      </c>
      <c r="B3733" t="str">
        <f>LEFT(Tabla1[[#This Row],[Organización compras]],2)</f>
        <v>CL</v>
      </c>
      <c r="C3733" t="s">
        <v>339</v>
      </c>
      <c r="D3733">
        <v>602</v>
      </c>
      <c r="E3733" t="str">
        <f>VLOOKUP(Tabla1[[#This Row],[Grupo de compras]],'Grupo compras'!$A$1:$B$115,2,FALSE)</f>
        <v>CL Ops Mall</v>
      </c>
      <c r="F3733" t="s">
        <v>2185</v>
      </c>
      <c r="G3733" t="str">
        <f>LEFT(Tabla1[[#This Row],[Solicitud de pedido]],2)</f>
        <v>12</v>
      </c>
      <c r="H3733" t="s">
        <v>9564</v>
      </c>
      <c r="I3733" t="s">
        <v>88</v>
      </c>
      <c r="J3733" t="s">
        <v>9565</v>
      </c>
      <c r="K3733" t="s">
        <v>9566</v>
      </c>
      <c r="L3733" s="1">
        <v>46071</v>
      </c>
      <c r="M3733" t="s">
        <v>794</v>
      </c>
      <c r="N3733" t="s">
        <v>1</v>
      </c>
      <c r="O3733" t="s">
        <v>0</v>
      </c>
      <c r="P3733" t="s">
        <v>1167</v>
      </c>
      <c r="Q3733" t="s">
        <v>1168</v>
      </c>
      <c r="R3733" s="2">
        <v>5.32</v>
      </c>
      <c r="S3733" s="37">
        <f>Tabla1[[#This Row],[Valor total]]/'T.C.'!$B$4</f>
        <v>221.66666666666669</v>
      </c>
      <c r="T3733" t="s">
        <v>11</v>
      </c>
      <c r="U3733" t="s">
        <v>3</v>
      </c>
    </row>
    <row r="3734" spans="1:21" x14ac:dyDescent="0.25">
      <c r="A3734" t="s">
        <v>925</v>
      </c>
      <c r="B3734" t="str">
        <f>LEFT(Tabla1[[#This Row],[Organización compras]],2)</f>
        <v>PE</v>
      </c>
      <c r="C3734" t="s">
        <v>340</v>
      </c>
      <c r="D3734">
        <v>928</v>
      </c>
      <c r="E3734" t="str">
        <f>VLOOKUP(Tabla1[[#This Row],[Grupo de compras]],'Grupo compras'!$A$1:$B$115,2,FALSE)</f>
        <v>Corp Gest Riesgo</v>
      </c>
      <c r="F3734" t="s">
        <v>1411</v>
      </c>
      <c r="G3734" t="str">
        <f>LEFT(Tabla1[[#This Row],[Solicitud de pedido]],2)</f>
        <v>14</v>
      </c>
      <c r="H3734" t="s">
        <v>9567</v>
      </c>
      <c r="I3734" t="s">
        <v>88</v>
      </c>
      <c r="J3734" t="s">
        <v>9568</v>
      </c>
      <c r="K3734" t="s">
        <v>1572</v>
      </c>
      <c r="L3734" s="1">
        <v>46062</v>
      </c>
      <c r="M3734" t="s">
        <v>1415</v>
      </c>
      <c r="N3734" t="s">
        <v>46</v>
      </c>
      <c r="O3734" t="s">
        <v>0</v>
      </c>
      <c r="P3734" t="s">
        <v>3251</v>
      </c>
      <c r="Q3734" t="s">
        <v>3252</v>
      </c>
      <c r="R3734" s="2">
        <v>221.25</v>
      </c>
      <c r="S3734" s="37">
        <f>Tabla1[[#This Row],[Valor total]]</f>
        <v>221.25</v>
      </c>
      <c r="T3734" t="s">
        <v>662</v>
      </c>
      <c r="U3734" t="s">
        <v>3</v>
      </c>
    </row>
    <row r="3735" spans="1:21" x14ac:dyDescent="0.25">
      <c r="A3735" t="s">
        <v>1239</v>
      </c>
      <c r="B3735" t="str">
        <f>LEFT(Tabla1[[#This Row],[Organización compras]],2)</f>
        <v>PE</v>
      </c>
      <c r="C3735" t="s">
        <v>340</v>
      </c>
      <c r="D3735">
        <v>802</v>
      </c>
      <c r="E3735" t="str">
        <f>VLOOKUP(Tabla1[[#This Row],[Grupo de compras]],'Grupo compras'!$A$1:$B$115,2,FALSE)</f>
        <v>PE Ops Mall</v>
      </c>
      <c r="F3735" t="s">
        <v>1305</v>
      </c>
      <c r="G3735" t="str">
        <f>LEFT(Tabla1[[#This Row],[Solicitud de pedido]],2)</f>
        <v>12</v>
      </c>
      <c r="H3735" t="s">
        <v>9569</v>
      </c>
      <c r="I3735" t="s">
        <v>88</v>
      </c>
      <c r="J3735" t="s">
        <v>9570</v>
      </c>
      <c r="K3735" t="s">
        <v>9571</v>
      </c>
      <c r="L3735" s="1">
        <v>46078</v>
      </c>
      <c r="M3735" t="s">
        <v>1305</v>
      </c>
      <c r="N3735" t="s">
        <v>1</v>
      </c>
      <c r="O3735" t="s">
        <v>0</v>
      </c>
      <c r="P3735" t="s">
        <v>2807</v>
      </c>
      <c r="Q3735" t="s">
        <v>2808</v>
      </c>
      <c r="R3735" s="2">
        <v>760.52</v>
      </c>
      <c r="S3735" s="37">
        <f>Tabla1[[#This Row],[Valor total]]/'T.C.'!$B$2</f>
        <v>220.4405797101449</v>
      </c>
      <c r="T3735" t="s">
        <v>2</v>
      </c>
      <c r="U3735" t="s">
        <v>3</v>
      </c>
    </row>
    <row r="3736" spans="1:21" x14ac:dyDescent="0.25">
      <c r="A3736" t="s">
        <v>4</v>
      </c>
      <c r="B3736" t="str">
        <f>LEFT(Tabla1[[#This Row],[Organización compras]],2)</f>
        <v>CL</v>
      </c>
      <c r="C3736" t="s">
        <v>339</v>
      </c>
      <c r="D3736">
        <v>604</v>
      </c>
      <c r="E3736" t="str">
        <f>VLOOKUP(Tabla1[[#This Row],[Grupo de compras]],'Grupo compras'!$A$1:$B$115,2,FALSE)</f>
        <v>CL Marketing Mall</v>
      </c>
      <c r="F3736" t="s">
        <v>4929</v>
      </c>
      <c r="G3736" t="str">
        <f>LEFT(Tabla1[[#This Row],[Solicitud de pedido]],2)</f>
        <v>12</v>
      </c>
      <c r="H3736" t="s">
        <v>9572</v>
      </c>
      <c r="I3736" t="s">
        <v>88</v>
      </c>
      <c r="J3736" t="s">
        <v>9573</v>
      </c>
      <c r="K3736" t="s">
        <v>9574</v>
      </c>
      <c r="L3736" s="1">
        <v>46031</v>
      </c>
      <c r="M3736" t="s">
        <v>4929</v>
      </c>
      <c r="N3736" t="s">
        <v>1</v>
      </c>
      <c r="O3736" t="s">
        <v>0</v>
      </c>
      <c r="P3736" t="s">
        <v>1388</v>
      </c>
      <c r="Q3736" t="s">
        <v>1389</v>
      </c>
      <c r="R3736" s="2">
        <v>203539</v>
      </c>
      <c r="S3736" s="37">
        <f>Tabla1[[#This Row],[Valor total]]/'T.C.'!$B$3</f>
        <v>219.82115278692774</v>
      </c>
      <c r="T3736" t="s">
        <v>6</v>
      </c>
      <c r="U3736" t="s">
        <v>3</v>
      </c>
    </row>
    <row r="3737" spans="1:21" x14ac:dyDescent="0.25">
      <c r="A3737" t="s">
        <v>1452</v>
      </c>
      <c r="B3737" t="str">
        <f>LEFT(Tabla1[[#This Row],[Organización compras]],2)</f>
        <v>PE</v>
      </c>
      <c r="C3737" t="s">
        <v>681</v>
      </c>
      <c r="D3737">
        <v>803</v>
      </c>
      <c r="E3737" t="str">
        <f>VLOOKUP(Tabla1[[#This Row],[Grupo de compras]],'Grupo compras'!$A$1:$B$115,2,FALSE)</f>
        <v>PE Ops Out/Strips</v>
      </c>
      <c r="F3737" t="s">
        <v>1453</v>
      </c>
      <c r="G3737" t="str">
        <f>LEFT(Tabla1[[#This Row],[Solicitud de pedido]],2)</f>
        <v>12</v>
      </c>
      <c r="H3737" t="s">
        <v>9575</v>
      </c>
      <c r="I3737" t="s">
        <v>88</v>
      </c>
      <c r="J3737" t="s">
        <v>9576</v>
      </c>
      <c r="K3737" t="s">
        <v>9577</v>
      </c>
      <c r="L3737" s="1">
        <v>46063</v>
      </c>
      <c r="M3737" t="s">
        <v>1453</v>
      </c>
      <c r="N3737" t="s">
        <v>1</v>
      </c>
      <c r="O3737" t="s">
        <v>0</v>
      </c>
      <c r="P3737" t="s">
        <v>8828</v>
      </c>
      <c r="Q3737" t="s">
        <v>8829</v>
      </c>
      <c r="R3737" s="2">
        <v>756</v>
      </c>
      <c r="S3737" s="37">
        <f>Tabla1[[#This Row],[Valor total]]/'T.C.'!$B$2</f>
        <v>219.13043478260869</v>
      </c>
      <c r="T3737" t="s">
        <v>2</v>
      </c>
      <c r="U3737" t="s">
        <v>3</v>
      </c>
    </row>
    <row r="3738" spans="1:21" x14ac:dyDescent="0.25">
      <c r="A3738" t="s">
        <v>17</v>
      </c>
      <c r="B3738" t="str">
        <f>LEFT(Tabla1[[#This Row],[Organización compras]],2)</f>
        <v>CO</v>
      </c>
      <c r="C3738" t="s">
        <v>338</v>
      </c>
      <c r="D3738">
        <v>711</v>
      </c>
      <c r="E3738" t="str">
        <f>VLOOKUP(Tabla1[[#This Row],[Grupo de compras]],'Grupo compras'!$A$1:$B$115,2,FALSE)</f>
        <v>CO A.Finanzas</v>
      </c>
      <c r="F3738" t="s">
        <v>4709</v>
      </c>
      <c r="G3738" t="str">
        <f>LEFT(Tabla1[[#This Row],[Solicitud de pedido]],2)</f>
        <v>12</v>
      </c>
      <c r="H3738" t="s">
        <v>9578</v>
      </c>
      <c r="I3738" t="s">
        <v>88</v>
      </c>
      <c r="J3738" t="s">
        <v>9579</v>
      </c>
      <c r="K3738" t="s">
        <v>9580</v>
      </c>
      <c r="L3738" s="1">
        <v>46085</v>
      </c>
      <c r="M3738" t="s">
        <v>4713</v>
      </c>
      <c r="N3738" t="s">
        <v>1</v>
      </c>
      <c r="O3738" t="s">
        <v>0</v>
      </c>
      <c r="P3738" t="s">
        <v>9581</v>
      </c>
      <c r="Q3738" t="s">
        <v>9582</v>
      </c>
      <c r="R3738" s="2">
        <v>805926</v>
      </c>
      <c r="S3738" s="37">
        <f>Tabla1[[#This Row],[Valor total]]/'T.C.'!$B$5</f>
        <v>219.12071778140293</v>
      </c>
      <c r="T3738" t="s">
        <v>18</v>
      </c>
      <c r="U3738" t="s">
        <v>3</v>
      </c>
    </row>
    <row r="3739" spans="1:21" x14ac:dyDescent="0.25">
      <c r="A3739" t="s">
        <v>1079</v>
      </c>
      <c r="B3739" t="str">
        <f>LEFT(Tabla1[[#This Row],[Organización compras]],2)</f>
        <v>PE</v>
      </c>
      <c r="C3739" t="s">
        <v>681</v>
      </c>
      <c r="D3739">
        <v>802</v>
      </c>
      <c r="E3739" t="str">
        <f>VLOOKUP(Tabla1[[#This Row],[Grupo de compras]],'Grupo compras'!$A$1:$B$115,2,FALSE)</f>
        <v>PE Ops Mall</v>
      </c>
      <c r="F3739" t="s">
        <v>3394</v>
      </c>
      <c r="G3739" t="str">
        <f>LEFT(Tabla1[[#This Row],[Solicitud de pedido]],2)</f>
        <v>12</v>
      </c>
      <c r="H3739" t="s">
        <v>9583</v>
      </c>
      <c r="I3739" t="s">
        <v>89</v>
      </c>
      <c r="J3739" t="s">
        <v>9584</v>
      </c>
      <c r="K3739" t="s">
        <v>9585</v>
      </c>
      <c r="L3739" s="1">
        <v>46058</v>
      </c>
      <c r="M3739" t="s">
        <v>3398</v>
      </c>
      <c r="N3739" t="s">
        <v>1</v>
      </c>
      <c r="O3739" t="s">
        <v>0</v>
      </c>
      <c r="P3739" t="s">
        <v>4043</v>
      </c>
      <c r="Q3739" t="s">
        <v>4044</v>
      </c>
      <c r="R3739" s="2">
        <v>754.2</v>
      </c>
      <c r="S3739" s="37">
        <f>Tabla1[[#This Row],[Valor total]]/'T.C.'!$B$2</f>
        <v>218.60869565217391</v>
      </c>
      <c r="T3739" t="s">
        <v>2</v>
      </c>
      <c r="U3739" t="s">
        <v>3</v>
      </c>
    </row>
    <row r="3740" spans="1:21" x14ac:dyDescent="0.25">
      <c r="A3740" t="s">
        <v>717</v>
      </c>
      <c r="B3740" t="str">
        <f>LEFT(Tabla1[[#This Row],[Organización compras]],2)</f>
        <v>PE</v>
      </c>
      <c r="C3740" t="s">
        <v>340</v>
      </c>
      <c r="D3740">
        <v>801</v>
      </c>
      <c r="E3740" t="str">
        <f>VLOOKUP(Tabla1[[#This Row],[Grupo de compras]],'Grupo compras'!$A$1:$B$115,2,FALSE)</f>
        <v>PE Center Manager</v>
      </c>
      <c r="F3740" t="s">
        <v>1233</v>
      </c>
      <c r="G3740" t="str">
        <f>LEFT(Tabla1[[#This Row],[Solicitud de pedido]],2)</f>
        <v>12</v>
      </c>
      <c r="H3740" t="s">
        <v>9586</v>
      </c>
      <c r="I3740" t="s">
        <v>88</v>
      </c>
      <c r="J3740" t="s">
        <v>9587</v>
      </c>
      <c r="K3740" t="s">
        <v>9588</v>
      </c>
      <c r="L3740" s="1">
        <v>46048</v>
      </c>
      <c r="M3740" t="s">
        <v>819</v>
      </c>
      <c r="N3740" t="s">
        <v>1</v>
      </c>
      <c r="O3740" t="s">
        <v>0</v>
      </c>
      <c r="P3740" t="s">
        <v>5247</v>
      </c>
      <c r="Q3740" t="s">
        <v>5248</v>
      </c>
      <c r="R3740" s="2">
        <v>752.5</v>
      </c>
      <c r="S3740" s="37">
        <f>Tabla1[[#This Row],[Valor total]]/'T.C.'!$B$2</f>
        <v>218.1159420289855</v>
      </c>
      <c r="T3740" t="s">
        <v>2</v>
      </c>
      <c r="U3740" t="s">
        <v>3</v>
      </c>
    </row>
    <row r="3741" spans="1:21" x14ac:dyDescent="0.25">
      <c r="A3741" t="s">
        <v>64</v>
      </c>
      <c r="B3741" t="str">
        <f>LEFT(Tabla1[[#This Row],[Organización compras]],2)</f>
        <v>CO</v>
      </c>
      <c r="C3741" t="s">
        <v>338</v>
      </c>
      <c r="D3741">
        <v>704</v>
      </c>
      <c r="E3741" t="str">
        <f>VLOOKUP(Tabla1[[#This Row],[Grupo de compras]],'Grupo compras'!$A$1:$B$115,2,FALSE)</f>
        <v>CO Mktg Mall</v>
      </c>
      <c r="F3741" t="s">
        <v>65</v>
      </c>
      <c r="G3741" t="str">
        <f>LEFT(Tabla1[[#This Row],[Solicitud de pedido]],2)</f>
        <v>12</v>
      </c>
      <c r="H3741" t="s">
        <v>9589</v>
      </c>
      <c r="I3741" t="s">
        <v>88</v>
      </c>
      <c r="J3741" t="s">
        <v>9590</v>
      </c>
      <c r="K3741" t="s">
        <v>9591</v>
      </c>
      <c r="L3741" s="1">
        <v>46063</v>
      </c>
      <c r="M3741" t="s">
        <v>66</v>
      </c>
      <c r="N3741" t="s">
        <v>1</v>
      </c>
      <c r="O3741" t="s">
        <v>67</v>
      </c>
      <c r="P3741" t="s">
        <v>9592</v>
      </c>
      <c r="Q3741" t="s">
        <v>9593</v>
      </c>
      <c r="R3741" s="2">
        <v>800000</v>
      </c>
      <c r="S3741" s="37">
        <f>Tabla1[[#This Row],[Valor total]]/'T.C.'!$B$5</f>
        <v>217.5095160413268</v>
      </c>
      <c r="T3741" t="s">
        <v>18</v>
      </c>
      <c r="U3741" t="s">
        <v>3</v>
      </c>
    </row>
    <row r="3742" spans="1:21" x14ac:dyDescent="0.25">
      <c r="A3742" t="s">
        <v>883</v>
      </c>
      <c r="B3742" t="str">
        <f>LEFT(Tabla1[[#This Row],[Organización compras]],2)</f>
        <v>PE</v>
      </c>
      <c r="C3742" t="s">
        <v>681</v>
      </c>
      <c r="D3742">
        <v>802</v>
      </c>
      <c r="E3742" t="str">
        <f>VLOOKUP(Tabla1[[#This Row],[Grupo de compras]],'Grupo compras'!$A$1:$B$115,2,FALSE)</f>
        <v>PE Ops Mall</v>
      </c>
      <c r="F3742" t="s">
        <v>5959</v>
      </c>
      <c r="G3742" t="str">
        <f>LEFT(Tabla1[[#This Row],[Solicitud de pedido]],2)</f>
        <v>12</v>
      </c>
      <c r="H3742" t="s">
        <v>9594</v>
      </c>
      <c r="I3742" t="s">
        <v>88</v>
      </c>
      <c r="J3742" t="s">
        <v>9595</v>
      </c>
      <c r="K3742" t="s">
        <v>9596</v>
      </c>
      <c r="L3742" s="1">
        <v>46041</v>
      </c>
      <c r="M3742" t="s">
        <v>5959</v>
      </c>
      <c r="N3742" t="s">
        <v>1</v>
      </c>
      <c r="O3742" t="s">
        <v>0</v>
      </c>
      <c r="P3742" t="s">
        <v>5842</v>
      </c>
      <c r="Q3742" t="s">
        <v>5843</v>
      </c>
      <c r="R3742" s="2">
        <v>750</v>
      </c>
      <c r="S3742" s="37">
        <f>Tabla1[[#This Row],[Valor total]]/'T.C.'!$B$2</f>
        <v>217.39130434782606</v>
      </c>
      <c r="T3742" t="s">
        <v>2</v>
      </c>
      <c r="U3742" t="s">
        <v>3</v>
      </c>
    </row>
    <row r="3743" spans="1:21" x14ac:dyDescent="0.25">
      <c r="A3743" t="s">
        <v>696</v>
      </c>
      <c r="B3743" t="str">
        <f>LEFT(Tabla1[[#This Row],[Organización compras]],2)</f>
        <v>PE</v>
      </c>
      <c r="C3743" t="s">
        <v>681</v>
      </c>
      <c r="D3743">
        <v>816</v>
      </c>
      <c r="E3743" t="str">
        <f>VLOOKUP(Tabla1[[#This Row],[Grupo de compras]],'Grupo compras'!$A$1:$B$115,2,FALSE)</f>
        <v>PE Sgcia Infra</v>
      </c>
      <c r="F3743" t="s">
        <v>2330</v>
      </c>
      <c r="G3743" t="str">
        <f>LEFT(Tabla1[[#This Row],[Solicitud de pedido]],2)</f>
        <v>12</v>
      </c>
      <c r="H3743" t="s">
        <v>9597</v>
      </c>
      <c r="I3743" t="s">
        <v>88</v>
      </c>
      <c r="J3743" t="s">
        <v>9598</v>
      </c>
      <c r="K3743" t="s">
        <v>9599</v>
      </c>
      <c r="L3743" s="1">
        <v>46049</v>
      </c>
      <c r="M3743" t="s">
        <v>400</v>
      </c>
      <c r="N3743" t="s">
        <v>1</v>
      </c>
      <c r="O3743" t="s">
        <v>5</v>
      </c>
      <c r="P3743" t="s">
        <v>68</v>
      </c>
      <c r="Q3743" t="s">
        <v>69</v>
      </c>
      <c r="R3743" s="2">
        <v>750</v>
      </c>
      <c r="S3743" s="37">
        <f>Tabla1[[#This Row],[Valor total]]/'T.C.'!$B$2</f>
        <v>217.39130434782606</v>
      </c>
      <c r="T3743" t="s">
        <v>2</v>
      </c>
      <c r="U3743" t="s">
        <v>3</v>
      </c>
    </row>
    <row r="3744" spans="1:21" x14ac:dyDescent="0.25">
      <c r="A3744" t="s">
        <v>925</v>
      </c>
      <c r="B3744" t="str">
        <f>LEFT(Tabla1[[#This Row],[Organización compras]],2)</f>
        <v>PE</v>
      </c>
      <c r="C3744" t="s">
        <v>340</v>
      </c>
      <c r="D3744">
        <v>803</v>
      </c>
      <c r="E3744" t="str">
        <f>VLOOKUP(Tabla1[[#This Row],[Grupo de compras]],'Grupo compras'!$A$1:$B$115,2,FALSE)</f>
        <v>PE Ops Out/Strips</v>
      </c>
      <c r="F3744" t="s">
        <v>926</v>
      </c>
      <c r="G3744" t="str">
        <f>LEFT(Tabla1[[#This Row],[Solicitud de pedido]],2)</f>
        <v>12</v>
      </c>
      <c r="H3744" t="s">
        <v>9600</v>
      </c>
      <c r="I3744" t="s">
        <v>88</v>
      </c>
      <c r="J3744" t="s">
        <v>9601</v>
      </c>
      <c r="K3744" t="s">
        <v>9602</v>
      </c>
      <c r="L3744" s="1">
        <v>46064</v>
      </c>
      <c r="M3744" t="s">
        <v>930</v>
      </c>
      <c r="N3744" t="s">
        <v>1</v>
      </c>
      <c r="O3744" t="s">
        <v>0</v>
      </c>
      <c r="P3744" t="s">
        <v>3229</v>
      </c>
      <c r="Q3744" t="s">
        <v>3230</v>
      </c>
      <c r="R3744" s="2">
        <v>750</v>
      </c>
      <c r="S3744" s="37">
        <f>Tabla1[[#This Row],[Valor total]]/'T.C.'!$B$2</f>
        <v>217.39130434782606</v>
      </c>
      <c r="T3744" t="s">
        <v>2</v>
      </c>
      <c r="U3744" t="s">
        <v>3</v>
      </c>
    </row>
    <row r="3745" spans="1:21" x14ac:dyDescent="0.25">
      <c r="A3745" t="s">
        <v>369</v>
      </c>
      <c r="B3745" t="str">
        <f>LEFT(Tabla1[[#This Row],[Organización compras]],2)</f>
        <v>PE</v>
      </c>
      <c r="C3745" t="s">
        <v>681</v>
      </c>
      <c r="D3745">
        <v>802</v>
      </c>
      <c r="E3745" t="str">
        <f>VLOOKUP(Tabla1[[#This Row],[Grupo de compras]],'Grupo compras'!$A$1:$B$115,2,FALSE)</f>
        <v>PE Ops Mall</v>
      </c>
      <c r="F3745" t="s">
        <v>370</v>
      </c>
      <c r="G3745" t="str">
        <f>LEFT(Tabla1[[#This Row],[Solicitud de pedido]],2)</f>
        <v>12</v>
      </c>
      <c r="H3745" t="s">
        <v>9603</v>
      </c>
      <c r="I3745" t="s">
        <v>88</v>
      </c>
      <c r="J3745" t="s">
        <v>9604</v>
      </c>
      <c r="K3745" t="s">
        <v>9605</v>
      </c>
      <c r="L3745" s="1">
        <v>46091</v>
      </c>
      <c r="M3745" t="s">
        <v>370</v>
      </c>
      <c r="N3745" t="s">
        <v>1</v>
      </c>
      <c r="O3745" t="s">
        <v>0</v>
      </c>
      <c r="P3745" t="s">
        <v>5842</v>
      </c>
      <c r="Q3745" t="s">
        <v>5843</v>
      </c>
      <c r="R3745" s="2">
        <v>750</v>
      </c>
      <c r="S3745" s="37">
        <f>Tabla1[[#This Row],[Valor total]]/'T.C.'!$B$2</f>
        <v>217.39130434782606</v>
      </c>
      <c r="T3745" t="s">
        <v>2</v>
      </c>
      <c r="U3745" t="s">
        <v>3</v>
      </c>
    </row>
    <row r="3746" spans="1:21" x14ac:dyDescent="0.25">
      <c r="A3746" t="s">
        <v>16</v>
      </c>
      <c r="B3746" t="str">
        <f>LEFT(Tabla1[[#This Row],[Organización compras]],2)</f>
        <v>PE</v>
      </c>
      <c r="C3746" t="s">
        <v>681</v>
      </c>
      <c r="D3746">
        <v>802</v>
      </c>
      <c r="E3746" t="str">
        <f>VLOOKUP(Tabla1[[#This Row],[Grupo de compras]],'Grupo compras'!$A$1:$B$115,2,FALSE)</f>
        <v>PE Ops Mall</v>
      </c>
      <c r="F3746" t="s">
        <v>1789</v>
      </c>
      <c r="H3746" t="s">
        <v>12954</v>
      </c>
      <c r="I3746" t="s">
        <v>88</v>
      </c>
      <c r="J3746" t="s">
        <v>12955</v>
      </c>
      <c r="K3746" t="s">
        <v>12956</v>
      </c>
      <c r="L3746" s="1">
        <v>46100</v>
      </c>
      <c r="M3746" t="s">
        <v>12947</v>
      </c>
      <c r="N3746" t="s">
        <v>1</v>
      </c>
      <c r="O3746" t="s">
        <v>44</v>
      </c>
      <c r="P3746" t="s">
        <v>8222</v>
      </c>
      <c r="Q3746" t="s">
        <v>8223</v>
      </c>
      <c r="R3746" s="2">
        <v>750</v>
      </c>
      <c r="S3746" s="37">
        <f>Tabla1[[#This Row],[Valor total]]/'T.C.'!$B$2</f>
        <v>217.39130434782606</v>
      </c>
      <c r="T3746" t="s">
        <v>2</v>
      </c>
      <c r="U3746" t="s">
        <v>3</v>
      </c>
    </row>
    <row r="3747" spans="1:21" x14ac:dyDescent="0.25">
      <c r="A3747" t="s">
        <v>380</v>
      </c>
      <c r="B3747" t="str">
        <f>LEFT(Tabla1[[#This Row],[Organización compras]],2)</f>
        <v>PE</v>
      </c>
      <c r="C3747" t="s">
        <v>340</v>
      </c>
      <c r="D3747">
        <v>804</v>
      </c>
      <c r="E3747" t="str">
        <f>VLOOKUP(Tabla1[[#This Row],[Grupo de compras]],'Grupo compras'!$A$1:$B$115,2,FALSE)</f>
        <v>PE Marketing Mall</v>
      </c>
      <c r="F3747" t="s">
        <v>5225</v>
      </c>
      <c r="G3747" t="str">
        <f>LEFT(Tabla1[[#This Row],[Solicitud de pedido]],2)</f>
        <v>12</v>
      </c>
      <c r="H3747" t="s">
        <v>9606</v>
      </c>
      <c r="I3747" t="s">
        <v>88</v>
      </c>
      <c r="J3747" t="s">
        <v>9607</v>
      </c>
      <c r="K3747" t="s">
        <v>9608</v>
      </c>
      <c r="L3747" s="1">
        <v>46083</v>
      </c>
      <c r="M3747" t="s">
        <v>14</v>
      </c>
      <c r="N3747" t="s">
        <v>1</v>
      </c>
      <c r="O3747" t="s">
        <v>67</v>
      </c>
      <c r="P3747" t="s">
        <v>8828</v>
      </c>
      <c r="Q3747" t="s">
        <v>8829</v>
      </c>
      <c r="R3747" s="2">
        <v>749</v>
      </c>
      <c r="S3747" s="37">
        <f>Tabla1[[#This Row],[Valor total]]/'T.C.'!$B$2</f>
        <v>217.10144927536231</v>
      </c>
      <c r="T3747" t="s">
        <v>2</v>
      </c>
      <c r="U3747" t="s">
        <v>3</v>
      </c>
    </row>
    <row r="3748" spans="1:21" x14ac:dyDescent="0.25">
      <c r="A3748" t="s">
        <v>7</v>
      </c>
      <c r="B3748" t="str">
        <f>LEFT(Tabla1[[#This Row],[Organización compras]],2)</f>
        <v>CL</v>
      </c>
      <c r="C3748" t="s">
        <v>339</v>
      </c>
      <c r="D3748">
        <v>604</v>
      </c>
      <c r="E3748" t="str">
        <f>VLOOKUP(Tabla1[[#This Row],[Grupo de compras]],'Grupo compras'!$A$1:$B$115,2,FALSE)</f>
        <v>CL Marketing Mall</v>
      </c>
      <c r="F3748" t="s">
        <v>1585</v>
      </c>
      <c r="G3748" t="str">
        <f>LEFT(Tabla1[[#This Row],[Solicitud de pedido]],2)</f>
        <v>12</v>
      </c>
      <c r="H3748" t="s">
        <v>9609</v>
      </c>
      <c r="I3748" t="s">
        <v>88</v>
      </c>
      <c r="J3748" t="s">
        <v>9610</v>
      </c>
      <c r="K3748" t="s">
        <v>9611</v>
      </c>
      <c r="L3748" s="1">
        <v>46043</v>
      </c>
      <c r="M3748" t="s">
        <v>1054</v>
      </c>
      <c r="N3748" t="s">
        <v>1</v>
      </c>
      <c r="O3748" t="s">
        <v>0</v>
      </c>
      <c r="P3748" t="s">
        <v>9612</v>
      </c>
      <c r="Q3748" t="s">
        <v>9613</v>
      </c>
      <c r="R3748" s="2">
        <v>200000</v>
      </c>
      <c r="S3748" s="37">
        <f>Tabla1[[#This Row],[Valor total]]/'T.C.'!$B$3</f>
        <v>215.99904960418175</v>
      </c>
      <c r="T3748" t="s">
        <v>6</v>
      </c>
      <c r="U3748" t="s">
        <v>3</v>
      </c>
    </row>
    <row r="3749" spans="1:21" x14ac:dyDescent="0.25">
      <c r="A3749" t="s">
        <v>86</v>
      </c>
      <c r="B3749" t="str">
        <f>LEFT(Tabla1[[#This Row],[Organización compras]],2)</f>
        <v>CL</v>
      </c>
      <c r="C3749" t="s">
        <v>339</v>
      </c>
      <c r="D3749">
        <v>604</v>
      </c>
      <c r="E3749" t="str">
        <f>VLOOKUP(Tabla1[[#This Row],[Grupo de compras]],'Grupo compras'!$A$1:$B$115,2,FALSE)</f>
        <v>CL Marketing Mall</v>
      </c>
      <c r="F3749" t="s">
        <v>7509</v>
      </c>
      <c r="G3749" t="str">
        <f>LEFT(Tabla1[[#This Row],[Solicitud de pedido]],2)</f>
        <v>12</v>
      </c>
      <c r="H3749" t="s">
        <v>9614</v>
      </c>
      <c r="I3749" t="s">
        <v>88</v>
      </c>
      <c r="J3749" t="s">
        <v>9615</v>
      </c>
      <c r="K3749" t="s">
        <v>9616</v>
      </c>
      <c r="L3749" s="1">
        <v>46084</v>
      </c>
      <c r="M3749" t="s">
        <v>15</v>
      </c>
      <c r="N3749" t="s">
        <v>1</v>
      </c>
      <c r="O3749" t="s">
        <v>0</v>
      </c>
      <c r="P3749" t="s">
        <v>5729</v>
      </c>
      <c r="Q3749" t="s">
        <v>5730</v>
      </c>
      <c r="R3749" s="2">
        <v>200000</v>
      </c>
      <c r="S3749" s="37">
        <f>Tabla1[[#This Row],[Valor total]]/'T.C.'!$B$3</f>
        <v>215.99904960418175</v>
      </c>
      <c r="T3749" t="s">
        <v>6</v>
      </c>
      <c r="U3749" t="s">
        <v>3</v>
      </c>
    </row>
    <row r="3750" spans="1:21" x14ac:dyDescent="0.25">
      <c r="A3750" t="s">
        <v>7</v>
      </c>
      <c r="B3750" t="str">
        <f>LEFT(Tabla1[[#This Row],[Organización compras]],2)</f>
        <v>CL</v>
      </c>
      <c r="C3750" t="s">
        <v>339</v>
      </c>
      <c r="D3750">
        <v>604</v>
      </c>
      <c r="E3750" t="str">
        <f>VLOOKUP(Tabla1[[#This Row],[Grupo de compras]],'Grupo compras'!$A$1:$B$115,2,FALSE)</f>
        <v>CL Marketing Mall</v>
      </c>
      <c r="F3750" t="s">
        <v>11726</v>
      </c>
      <c r="H3750" t="s">
        <v>11727</v>
      </c>
      <c r="I3750" t="s">
        <v>88</v>
      </c>
      <c r="J3750" t="s">
        <v>11728</v>
      </c>
      <c r="K3750" t="s">
        <v>11729</v>
      </c>
      <c r="L3750" s="1">
        <v>46093</v>
      </c>
      <c r="M3750" t="s">
        <v>15</v>
      </c>
      <c r="N3750" t="s">
        <v>1</v>
      </c>
      <c r="O3750" t="s">
        <v>0</v>
      </c>
      <c r="P3750" t="s">
        <v>9612</v>
      </c>
      <c r="Q3750" t="s">
        <v>9613</v>
      </c>
      <c r="R3750" s="2">
        <v>200000</v>
      </c>
      <c r="S3750" s="37">
        <f>Tabla1[[#This Row],[Valor total]]/'T.C.'!$B$3</f>
        <v>215.99904960418175</v>
      </c>
      <c r="T3750" t="s">
        <v>6</v>
      </c>
      <c r="U3750" t="s">
        <v>3</v>
      </c>
    </row>
    <row r="3751" spans="1:21" x14ac:dyDescent="0.25">
      <c r="A3751" t="s">
        <v>7</v>
      </c>
      <c r="B3751" t="str">
        <f>LEFT(Tabla1[[#This Row],[Organización compras]],2)</f>
        <v>CL</v>
      </c>
      <c r="C3751" t="s">
        <v>339</v>
      </c>
      <c r="D3751">
        <v>604</v>
      </c>
      <c r="E3751" t="str">
        <f>VLOOKUP(Tabla1[[#This Row],[Grupo de compras]],'Grupo compras'!$A$1:$B$115,2,FALSE)</f>
        <v>CL Marketing Mall</v>
      </c>
      <c r="F3751" t="s">
        <v>11726</v>
      </c>
      <c r="H3751" t="s">
        <v>11730</v>
      </c>
      <c r="I3751" t="s">
        <v>88</v>
      </c>
      <c r="J3751" t="s">
        <v>11731</v>
      </c>
      <c r="K3751" t="s">
        <v>11732</v>
      </c>
      <c r="L3751" s="1">
        <v>46093</v>
      </c>
      <c r="M3751" t="s">
        <v>15</v>
      </c>
      <c r="N3751" t="s">
        <v>1</v>
      </c>
      <c r="O3751" t="s">
        <v>0</v>
      </c>
      <c r="P3751" t="s">
        <v>9612</v>
      </c>
      <c r="Q3751" t="s">
        <v>9613</v>
      </c>
      <c r="R3751" s="2">
        <v>200000</v>
      </c>
      <c r="S3751" s="37">
        <f>Tabla1[[#This Row],[Valor total]]/'T.C.'!$B$3</f>
        <v>215.99904960418175</v>
      </c>
      <c r="T3751" t="s">
        <v>6</v>
      </c>
      <c r="U3751" t="s">
        <v>3</v>
      </c>
    </row>
    <row r="3752" spans="1:21" x14ac:dyDescent="0.25">
      <c r="A3752" t="s">
        <v>696</v>
      </c>
      <c r="B3752" t="str">
        <f>LEFT(Tabla1[[#This Row],[Organización compras]],2)</f>
        <v>PE</v>
      </c>
      <c r="C3752" t="s">
        <v>681</v>
      </c>
      <c r="D3752">
        <v>928</v>
      </c>
      <c r="E3752" t="str">
        <f>VLOOKUP(Tabla1[[#This Row],[Grupo de compras]],'Grupo compras'!$A$1:$B$115,2,FALSE)</f>
        <v>Corp Gest Riesgo</v>
      </c>
      <c r="F3752" t="s">
        <v>1411</v>
      </c>
      <c r="G3752" t="str">
        <f>LEFT(Tabla1[[#This Row],[Solicitud de pedido]],2)</f>
        <v>14</v>
      </c>
      <c r="H3752" t="s">
        <v>9617</v>
      </c>
      <c r="I3752" t="s">
        <v>88</v>
      </c>
      <c r="J3752" t="s">
        <v>9618</v>
      </c>
      <c r="K3752" t="s">
        <v>1572</v>
      </c>
      <c r="L3752" s="1">
        <v>46066</v>
      </c>
      <c r="M3752" t="s">
        <v>1415</v>
      </c>
      <c r="N3752" t="s">
        <v>46</v>
      </c>
      <c r="O3752" t="s">
        <v>0</v>
      </c>
      <c r="P3752" t="s">
        <v>3251</v>
      </c>
      <c r="Q3752" t="s">
        <v>3252</v>
      </c>
      <c r="R3752" s="2">
        <v>215.61</v>
      </c>
      <c r="S3752" s="37">
        <f>Tabla1[[#This Row],[Valor total]]</f>
        <v>215.61</v>
      </c>
      <c r="T3752" t="s">
        <v>662</v>
      </c>
      <c r="U3752" t="s">
        <v>3</v>
      </c>
    </row>
    <row r="3753" spans="1:21" x14ac:dyDescent="0.25">
      <c r="A3753" t="s">
        <v>24</v>
      </c>
      <c r="B3753" t="str">
        <f>LEFT(Tabla1[[#This Row],[Organización compras]],2)</f>
        <v>CL</v>
      </c>
      <c r="C3753" t="s">
        <v>339</v>
      </c>
      <c r="D3753">
        <v>614</v>
      </c>
      <c r="E3753" t="str">
        <f>VLOOKUP(Tabla1[[#This Row],[Grupo de compras]],'Grupo compras'!$A$1:$B$115,2,FALSE)</f>
        <v>CL Explotación TI</v>
      </c>
      <c r="F3753" t="s">
        <v>8</v>
      </c>
      <c r="H3753" t="s">
        <v>12731</v>
      </c>
      <c r="I3753" t="s">
        <v>88</v>
      </c>
      <c r="J3753" t="s">
        <v>12732</v>
      </c>
      <c r="K3753" t="s">
        <v>12733</v>
      </c>
      <c r="L3753" s="1">
        <v>46099</v>
      </c>
      <c r="M3753" t="s">
        <v>8</v>
      </c>
      <c r="N3753" t="s">
        <v>1</v>
      </c>
      <c r="O3753" t="s">
        <v>5</v>
      </c>
      <c r="P3753" t="s">
        <v>4008</v>
      </c>
      <c r="Q3753" t="s">
        <v>4009</v>
      </c>
      <c r="R3753" s="2">
        <v>199412</v>
      </c>
      <c r="S3753" s="37">
        <f>Tabla1[[#This Row],[Valor total]]/'T.C.'!$B$3</f>
        <v>215.36401239834547</v>
      </c>
      <c r="T3753" t="s">
        <v>6</v>
      </c>
      <c r="U3753" t="s">
        <v>3</v>
      </c>
    </row>
    <row r="3754" spans="1:21" x14ac:dyDescent="0.25">
      <c r="A3754" t="s">
        <v>16</v>
      </c>
      <c r="B3754" t="str">
        <f>LEFT(Tabla1[[#This Row],[Organización compras]],2)</f>
        <v>PE</v>
      </c>
      <c r="C3754" t="s">
        <v>681</v>
      </c>
      <c r="D3754">
        <v>804</v>
      </c>
      <c r="E3754" t="str">
        <f>VLOOKUP(Tabla1[[#This Row],[Grupo de compras]],'Grupo compras'!$A$1:$B$115,2,FALSE)</f>
        <v>PE Marketing Mall</v>
      </c>
      <c r="F3754" t="s">
        <v>1158</v>
      </c>
      <c r="G3754" t="str">
        <f>LEFT(Tabla1[[#This Row],[Solicitud de pedido]],2)</f>
        <v>12</v>
      </c>
      <c r="H3754" t="s">
        <v>9619</v>
      </c>
      <c r="I3754" t="s">
        <v>88</v>
      </c>
      <c r="J3754" t="s">
        <v>9620</v>
      </c>
      <c r="K3754" t="s">
        <v>9621</v>
      </c>
      <c r="L3754" s="1">
        <v>46064</v>
      </c>
      <c r="M3754" t="s">
        <v>43</v>
      </c>
      <c r="N3754" t="s">
        <v>1</v>
      </c>
      <c r="O3754" t="s">
        <v>67</v>
      </c>
      <c r="P3754" t="s">
        <v>2596</v>
      </c>
      <c r="Q3754" t="s">
        <v>2597</v>
      </c>
      <c r="R3754" s="2">
        <v>740</v>
      </c>
      <c r="S3754" s="37">
        <f>Tabla1[[#This Row],[Valor total]]/'T.C.'!$B$2</f>
        <v>214.49275362318841</v>
      </c>
      <c r="T3754" t="s">
        <v>2</v>
      </c>
      <c r="U3754" t="s">
        <v>3</v>
      </c>
    </row>
    <row r="3755" spans="1:21" x14ac:dyDescent="0.25">
      <c r="A3755" t="s">
        <v>380</v>
      </c>
      <c r="B3755" t="str">
        <f>LEFT(Tabla1[[#This Row],[Organización compras]],2)</f>
        <v>PE</v>
      </c>
      <c r="C3755" t="s">
        <v>340</v>
      </c>
      <c r="D3755">
        <v>808</v>
      </c>
      <c r="E3755" t="str">
        <f>VLOOKUP(Tabla1[[#This Row],[Grupo de compras]],'Grupo compras'!$A$1:$B$115,2,FALSE)</f>
        <v>PE Área Legal</v>
      </c>
      <c r="F3755" t="s">
        <v>365</v>
      </c>
      <c r="H3755" t="s">
        <v>12452</v>
      </c>
      <c r="I3755" t="s">
        <v>88</v>
      </c>
      <c r="J3755" t="s">
        <v>12453</v>
      </c>
      <c r="K3755" t="s">
        <v>12454</v>
      </c>
      <c r="L3755" s="1">
        <v>46097</v>
      </c>
      <c r="M3755" t="s">
        <v>485</v>
      </c>
      <c r="N3755" t="s">
        <v>1</v>
      </c>
      <c r="O3755" t="s">
        <v>0</v>
      </c>
      <c r="P3755" t="s">
        <v>1857</v>
      </c>
      <c r="Q3755" t="s">
        <v>1858</v>
      </c>
      <c r="R3755" s="2">
        <v>737.29</v>
      </c>
      <c r="S3755" s="37">
        <f>Tabla1[[#This Row],[Valor total]]/'T.C.'!$B$2</f>
        <v>213.70724637681158</v>
      </c>
      <c r="T3755" t="s">
        <v>2</v>
      </c>
      <c r="U3755" t="s">
        <v>3</v>
      </c>
    </row>
    <row r="3756" spans="1:21" x14ac:dyDescent="0.25">
      <c r="A3756" t="s">
        <v>12</v>
      </c>
      <c r="B3756" t="str">
        <f>LEFT(Tabla1[[#This Row],[Organización compras]],2)</f>
        <v>PE</v>
      </c>
      <c r="C3756" t="s">
        <v>340</v>
      </c>
      <c r="D3756">
        <v>804</v>
      </c>
      <c r="E3756" t="str">
        <f>VLOOKUP(Tabla1[[#This Row],[Grupo de compras]],'Grupo compras'!$A$1:$B$115,2,FALSE)</f>
        <v>PE Marketing Mall</v>
      </c>
      <c r="F3756" t="s">
        <v>1158</v>
      </c>
      <c r="G3756" t="str">
        <f>LEFT(Tabla1[[#This Row],[Solicitud de pedido]],2)</f>
        <v>12</v>
      </c>
      <c r="H3756" t="s">
        <v>9622</v>
      </c>
      <c r="I3756" t="s">
        <v>88</v>
      </c>
      <c r="J3756" t="s">
        <v>9623</v>
      </c>
      <c r="K3756" t="s">
        <v>9624</v>
      </c>
      <c r="L3756" s="1">
        <v>46076</v>
      </c>
      <c r="M3756" t="s">
        <v>14</v>
      </c>
      <c r="N3756" t="s">
        <v>1</v>
      </c>
      <c r="O3756" t="s">
        <v>67</v>
      </c>
      <c r="P3756" t="s">
        <v>5275</v>
      </c>
      <c r="Q3756" t="s">
        <v>5276</v>
      </c>
      <c r="R3756" s="2">
        <v>736</v>
      </c>
      <c r="S3756" s="37">
        <f>Tabla1[[#This Row],[Valor total]]/'T.C.'!$B$2</f>
        <v>213.33333333333331</v>
      </c>
      <c r="T3756" t="s">
        <v>2</v>
      </c>
      <c r="U3756" t="s">
        <v>3</v>
      </c>
    </row>
    <row r="3757" spans="1:21" x14ac:dyDescent="0.25">
      <c r="A3757" t="s">
        <v>1079</v>
      </c>
      <c r="B3757" t="str">
        <f>LEFT(Tabla1[[#This Row],[Organización compras]],2)</f>
        <v>PE</v>
      </c>
      <c r="C3757" t="s">
        <v>681</v>
      </c>
      <c r="D3757">
        <v>802</v>
      </c>
      <c r="E3757" t="str">
        <f>VLOOKUP(Tabla1[[#This Row],[Grupo de compras]],'Grupo compras'!$A$1:$B$115,2,FALSE)</f>
        <v>PE Ops Mall</v>
      </c>
      <c r="F3757" t="s">
        <v>3394</v>
      </c>
      <c r="G3757" t="str">
        <f>LEFT(Tabla1[[#This Row],[Solicitud de pedido]],2)</f>
        <v>12</v>
      </c>
      <c r="H3757" t="s">
        <v>9625</v>
      </c>
      <c r="I3757" t="s">
        <v>88</v>
      </c>
      <c r="J3757" t="s">
        <v>9626</v>
      </c>
      <c r="K3757" t="s">
        <v>9627</v>
      </c>
      <c r="L3757" s="1">
        <v>46044</v>
      </c>
      <c r="M3757" t="s">
        <v>3398</v>
      </c>
      <c r="N3757" t="s">
        <v>1</v>
      </c>
      <c r="O3757" t="s">
        <v>0</v>
      </c>
      <c r="P3757" t="s">
        <v>3229</v>
      </c>
      <c r="Q3757" t="s">
        <v>3230</v>
      </c>
      <c r="R3757" s="2">
        <v>735</v>
      </c>
      <c r="S3757" s="37">
        <f>Tabla1[[#This Row],[Valor total]]/'T.C.'!$B$2</f>
        <v>213.04347826086956</v>
      </c>
      <c r="T3757" t="s">
        <v>2</v>
      </c>
      <c r="U3757" t="s">
        <v>3</v>
      </c>
    </row>
    <row r="3758" spans="1:21" x14ac:dyDescent="0.25">
      <c r="A3758" t="s">
        <v>7</v>
      </c>
      <c r="B3758" t="str">
        <f>LEFT(Tabla1[[#This Row],[Organización compras]],2)</f>
        <v>CL</v>
      </c>
      <c r="C3758" t="s">
        <v>339</v>
      </c>
      <c r="D3758">
        <v>626</v>
      </c>
      <c r="E3758" t="str">
        <f>VLOOKUP(Tabla1[[#This Row],[Grupo de compras]],'Grupo compras'!$A$1:$B$115,2,FALSE)</f>
        <v>CL Proyectos 3</v>
      </c>
      <c r="F3758" t="s">
        <v>25</v>
      </c>
      <c r="G3758" t="str">
        <f>LEFT(Tabla1[[#This Row],[Solicitud de pedido]],2)</f>
        <v>12</v>
      </c>
      <c r="H3758" t="s">
        <v>9628</v>
      </c>
      <c r="I3758" t="s">
        <v>88</v>
      </c>
      <c r="J3758" t="s">
        <v>9629</v>
      </c>
      <c r="K3758" t="s">
        <v>9630</v>
      </c>
      <c r="L3758" s="1">
        <v>46086</v>
      </c>
      <c r="M3758" t="s">
        <v>26</v>
      </c>
      <c r="N3758" t="s">
        <v>1</v>
      </c>
      <c r="O3758" t="s">
        <v>0</v>
      </c>
      <c r="P3758" t="s">
        <v>1167</v>
      </c>
      <c r="Q3758" t="s">
        <v>1168</v>
      </c>
      <c r="R3758" s="2">
        <v>5.1100000000000003</v>
      </c>
      <c r="S3758" s="37">
        <f>Tabla1[[#This Row],[Valor total]]/'T.C.'!$B$4</f>
        <v>212.91666666666669</v>
      </c>
      <c r="T3758" t="s">
        <v>11</v>
      </c>
      <c r="U3758" t="s">
        <v>3</v>
      </c>
    </row>
    <row r="3759" spans="1:21" x14ac:dyDescent="0.25">
      <c r="A3759" t="s">
        <v>53</v>
      </c>
      <c r="B3759" t="str">
        <f>LEFT(Tabla1[[#This Row],[Organización compras]],2)</f>
        <v>CO</v>
      </c>
      <c r="C3759" t="s">
        <v>338</v>
      </c>
      <c r="D3759">
        <v>702</v>
      </c>
      <c r="E3759" t="str">
        <f>VLOOKUP(Tabla1[[#This Row],[Grupo de compras]],'Grupo compras'!$A$1:$B$115,2,FALSE)</f>
        <v>CO Ops Mall</v>
      </c>
      <c r="F3759" t="s">
        <v>54</v>
      </c>
      <c r="G3759" t="str">
        <f>LEFT(Tabla1[[#This Row],[Solicitud de pedido]],2)</f>
        <v>12</v>
      </c>
      <c r="H3759" t="s">
        <v>3513</v>
      </c>
      <c r="I3759" t="s">
        <v>89</v>
      </c>
      <c r="J3759" t="s">
        <v>3514</v>
      </c>
      <c r="K3759" t="s">
        <v>3515</v>
      </c>
      <c r="L3759" s="1">
        <v>46050</v>
      </c>
      <c r="M3759" t="s">
        <v>55</v>
      </c>
      <c r="N3759" t="s">
        <v>1</v>
      </c>
      <c r="O3759" t="s">
        <v>0</v>
      </c>
      <c r="P3759" t="s">
        <v>128</v>
      </c>
      <c r="Q3759" t="s">
        <v>129</v>
      </c>
      <c r="R3759" s="2">
        <v>780430</v>
      </c>
      <c r="S3759" s="37">
        <f>Tabla1[[#This Row],[Valor total]]/'T.C.'!$B$5</f>
        <v>212.18868950516585</v>
      </c>
      <c r="T3759" t="s">
        <v>18</v>
      </c>
      <c r="U3759" t="s">
        <v>3</v>
      </c>
    </row>
    <row r="3760" spans="1:21" x14ac:dyDescent="0.25">
      <c r="A3760" t="s">
        <v>53</v>
      </c>
      <c r="B3760" t="str">
        <f>LEFT(Tabla1[[#This Row],[Organización compras]],2)</f>
        <v>CO</v>
      </c>
      <c r="C3760" t="s">
        <v>338</v>
      </c>
      <c r="D3760">
        <v>702</v>
      </c>
      <c r="E3760" t="str">
        <f>VLOOKUP(Tabla1[[#This Row],[Grupo de compras]],'Grupo compras'!$A$1:$B$115,2,FALSE)</f>
        <v>CO Ops Mall</v>
      </c>
      <c r="F3760" t="s">
        <v>54</v>
      </c>
      <c r="G3760" t="str">
        <f>LEFT(Tabla1[[#This Row],[Solicitud de pedido]],2)</f>
        <v>12</v>
      </c>
      <c r="H3760" t="s">
        <v>9631</v>
      </c>
      <c r="I3760" t="s">
        <v>88</v>
      </c>
      <c r="J3760" t="s">
        <v>9632</v>
      </c>
      <c r="K3760" t="s">
        <v>9633</v>
      </c>
      <c r="L3760" s="1">
        <v>46029</v>
      </c>
      <c r="M3760" t="s">
        <v>55</v>
      </c>
      <c r="N3760" t="s">
        <v>1</v>
      </c>
      <c r="O3760" t="s">
        <v>0</v>
      </c>
      <c r="P3760" t="s">
        <v>9634</v>
      </c>
      <c r="Q3760" t="s">
        <v>9635</v>
      </c>
      <c r="R3760" s="2">
        <v>780000</v>
      </c>
      <c r="S3760" s="37">
        <f>Tabla1[[#This Row],[Valor total]]/'T.C.'!$B$5</f>
        <v>212.07177814029365</v>
      </c>
      <c r="T3760" t="s">
        <v>18</v>
      </c>
      <c r="U3760" t="s">
        <v>3</v>
      </c>
    </row>
    <row r="3761" spans="1:21" x14ac:dyDescent="0.25">
      <c r="A3761" t="s">
        <v>61</v>
      </c>
      <c r="B3761" t="str">
        <f>LEFT(Tabla1[[#This Row],[Organización compras]],2)</f>
        <v>CO</v>
      </c>
      <c r="C3761" t="s">
        <v>338</v>
      </c>
      <c r="D3761">
        <v>703</v>
      </c>
      <c r="E3761" t="str">
        <f>VLOOKUP(Tabla1[[#This Row],[Grupo de compras]],'Grupo compras'!$A$1:$B$115,2,FALSE)</f>
        <v>CO Ops Out/Strip</v>
      </c>
      <c r="F3761" t="s">
        <v>62</v>
      </c>
      <c r="G3761" t="str">
        <f>LEFT(Tabla1[[#This Row],[Solicitud de pedido]],2)</f>
        <v>12</v>
      </c>
      <c r="H3761" t="s">
        <v>9636</v>
      </c>
      <c r="I3761" t="s">
        <v>88</v>
      </c>
      <c r="J3761" t="s">
        <v>9637</v>
      </c>
      <c r="K3761" t="s">
        <v>9638</v>
      </c>
      <c r="L3761" s="1">
        <v>46071</v>
      </c>
      <c r="M3761" t="s">
        <v>1067</v>
      </c>
      <c r="N3761" t="s">
        <v>1</v>
      </c>
      <c r="O3761" t="s">
        <v>0</v>
      </c>
      <c r="P3761" t="s">
        <v>5558</v>
      </c>
      <c r="Q3761" t="s">
        <v>5559</v>
      </c>
      <c r="R3761" s="2">
        <v>778784</v>
      </c>
      <c r="S3761" s="37">
        <f>Tabla1[[#This Row],[Valor total]]/'T.C.'!$B$5</f>
        <v>211.74116367591083</v>
      </c>
      <c r="T3761" t="s">
        <v>18</v>
      </c>
      <c r="U3761" t="s">
        <v>3</v>
      </c>
    </row>
    <row r="3762" spans="1:21" x14ac:dyDescent="0.25">
      <c r="A3762" t="s">
        <v>12</v>
      </c>
      <c r="B3762" t="str">
        <f>LEFT(Tabla1[[#This Row],[Organización compras]],2)</f>
        <v>PE</v>
      </c>
      <c r="C3762" t="s">
        <v>340</v>
      </c>
      <c r="D3762">
        <v>804</v>
      </c>
      <c r="E3762" t="str">
        <f>VLOOKUP(Tabla1[[#This Row],[Grupo de compras]],'Grupo compras'!$A$1:$B$115,2,FALSE)</f>
        <v>PE Marketing Mall</v>
      </c>
      <c r="F3762" t="s">
        <v>1158</v>
      </c>
      <c r="G3762" t="str">
        <f>LEFT(Tabla1[[#This Row],[Solicitud de pedido]],2)</f>
        <v>12</v>
      </c>
      <c r="H3762" t="s">
        <v>9639</v>
      </c>
      <c r="I3762" t="s">
        <v>88</v>
      </c>
      <c r="J3762" t="s">
        <v>9640</v>
      </c>
      <c r="K3762" t="s">
        <v>9641</v>
      </c>
      <c r="L3762" s="1">
        <v>46041</v>
      </c>
      <c r="M3762" t="s">
        <v>14</v>
      </c>
      <c r="N3762" t="s">
        <v>1</v>
      </c>
      <c r="O3762" t="s">
        <v>67</v>
      </c>
      <c r="P3762" t="s">
        <v>7093</v>
      </c>
      <c r="Q3762" t="s">
        <v>7094</v>
      </c>
      <c r="R3762" s="2">
        <v>730</v>
      </c>
      <c r="S3762" s="37">
        <f>Tabla1[[#This Row],[Valor total]]/'T.C.'!$B$2</f>
        <v>211.59420289855072</v>
      </c>
      <c r="T3762" t="s">
        <v>2</v>
      </c>
      <c r="U3762" t="s">
        <v>3</v>
      </c>
    </row>
    <row r="3763" spans="1:21" x14ac:dyDescent="0.25">
      <c r="A3763" t="s">
        <v>53</v>
      </c>
      <c r="B3763" t="str">
        <f>LEFT(Tabla1[[#This Row],[Organización compras]],2)</f>
        <v>CO</v>
      </c>
      <c r="C3763" t="s">
        <v>338</v>
      </c>
      <c r="D3763">
        <v>702</v>
      </c>
      <c r="E3763" t="str">
        <f>VLOOKUP(Tabla1[[#This Row],[Grupo de compras]],'Grupo compras'!$A$1:$B$115,2,FALSE)</f>
        <v>CO Ops Mall</v>
      </c>
      <c r="F3763" t="s">
        <v>54</v>
      </c>
      <c r="G3763" t="str">
        <f>LEFT(Tabla1[[#This Row],[Solicitud de pedido]],2)</f>
        <v>12</v>
      </c>
      <c r="H3763" t="s">
        <v>9642</v>
      </c>
      <c r="I3763" t="s">
        <v>88</v>
      </c>
      <c r="J3763" t="s">
        <v>9643</v>
      </c>
      <c r="K3763" t="s">
        <v>9644</v>
      </c>
      <c r="L3763" s="1">
        <v>46085</v>
      </c>
      <c r="M3763" t="s">
        <v>55</v>
      </c>
      <c r="N3763" t="s">
        <v>1</v>
      </c>
      <c r="O3763" t="s">
        <v>0</v>
      </c>
      <c r="P3763" t="s">
        <v>8307</v>
      </c>
      <c r="Q3763" t="s">
        <v>8308</v>
      </c>
      <c r="R3763" s="2">
        <v>776250</v>
      </c>
      <c r="S3763" s="37">
        <f>Tabla1[[#This Row],[Valor total]]/'T.C.'!$B$5</f>
        <v>211.05220228384991</v>
      </c>
      <c r="T3763" t="s">
        <v>18</v>
      </c>
      <c r="U3763" t="s">
        <v>3</v>
      </c>
    </row>
    <row r="3764" spans="1:21" x14ac:dyDescent="0.25">
      <c r="A3764" t="s">
        <v>369</v>
      </c>
      <c r="B3764" t="str">
        <f>LEFT(Tabla1[[#This Row],[Organización compras]],2)</f>
        <v>PE</v>
      </c>
      <c r="C3764" t="s">
        <v>681</v>
      </c>
      <c r="D3764">
        <v>804</v>
      </c>
      <c r="E3764" t="str">
        <f>VLOOKUP(Tabla1[[#This Row],[Grupo de compras]],'Grupo compras'!$A$1:$B$115,2,FALSE)</f>
        <v>PE Marketing Mall</v>
      </c>
      <c r="F3764" t="s">
        <v>2454</v>
      </c>
      <c r="G3764" t="str">
        <f>LEFT(Tabla1[[#This Row],[Solicitud de pedido]],2)</f>
        <v>12</v>
      </c>
      <c r="H3764" t="s">
        <v>9645</v>
      </c>
      <c r="I3764" t="s">
        <v>88</v>
      </c>
      <c r="J3764" t="s">
        <v>9646</v>
      </c>
      <c r="K3764" t="s">
        <v>9647</v>
      </c>
      <c r="L3764" s="1">
        <v>46038</v>
      </c>
      <c r="M3764" t="s">
        <v>819</v>
      </c>
      <c r="N3764" t="s">
        <v>1</v>
      </c>
      <c r="O3764" t="s">
        <v>0</v>
      </c>
      <c r="P3764" t="s">
        <v>2596</v>
      </c>
      <c r="Q3764" t="s">
        <v>2597</v>
      </c>
      <c r="R3764" s="2">
        <v>728</v>
      </c>
      <c r="S3764" s="37">
        <f>Tabla1[[#This Row],[Valor total]]/'T.C.'!$B$2</f>
        <v>211.01449275362319</v>
      </c>
      <c r="T3764" t="s">
        <v>2</v>
      </c>
      <c r="U3764" t="s">
        <v>3</v>
      </c>
    </row>
    <row r="3765" spans="1:21" x14ac:dyDescent="0.25">
      <c r="A3765" t="s">
        <v>63</v>
      </c>
      <c r="B3765" t="str">
        <f>LEFT(Tabla1[[#This Row],[Organización compras]],2)</f>
        <v>CO</v>
      </c>
      <c r="C3765" t="s">
        <v>338</v>
      </c>
      <c r="D3765">
        <v>701</v>
      </c>
      <c r="E3765" t="str">
        <f>VLOOKUP(Tabla1[[#This Row],[Grupo de compras]],'Grupo compras'!$A$1:$B$115,2,FALSE)</f>
        <v>CO Center Manager</v>
      </c>
      <c r="F3765" t="s">
        <v>121</v>
      </c>
      <c r="G3765" t="str">
        <f>LEFT(Tabla1[[#This Row],[Solicitud de pedido]],2)</f>
        <v>12</v>
      </c>
      <c r="H3765" t="s">
        <v>9648</v>
      </c>
      <c r="I3765" t="s">
        <v>89</v>
      </c>
      <c r="J3765" t="s">
        <v>9649</v>
      </c>
      <c r="K3765" t="s">
        <v>9650</v>
      </c>
      <c r="L3765" s="1">
        <v>46058</v>
      </c>
      <c r="M3765" t="s">
        <v>125</v>
      </c>
      <c r="N3765" t="s">
        <v>1</v>
      </c>
      <c r="O3765" t="s">
        <v>0</v>
      </c>
      <c r="P3765" t="s">
        <v>9651</v>
      </c>
      <c r="Q3765" t="s">
        <v>9652</v>
      </c>
      <c r="R3765" s="2">
        <v>774940</v>
      </c>
      <c r="S3765" s="37">
        <f>Tabla1[[#This Row],[Valor total]]/'T.C.'!$B$5</f>
        <v>210.69603045133223</v>
      </c>
      <c r="T3765" t="s">
        <v>18</v>
      </c>
      <c r="U3765" t="s">
        <v>3</v>
      </c>
    </row>
    <row r="3766" spans="1:21" x14ac:dyDescent="0.25">
      <c r="A3766" t="s">
        <v>12</v>
      </c>
      <c r="B3766" t="str">
        <f>LEFT(Tabla1[[#This Row],[Organización compras]],2)</f>
        <v>PE</v>
      </c>
      <c r="C3766" t="s">
        <v>340</v>
      </c>
      <c r="D3766">
        <v>802</v>
      </c>
      <c r="E3766" t="str">
        <f>VLOOKUP(Tabla1[[#This Row],[Grupo de compras]],'Grupo compras'!$A$1:$B$115,2,FALSE)</f>
        <v>PE Ops Mall</v>
      </c>
      <c r="F3766" t="s">
        <v>360</v>
      </c>
      <c r="G3766" t="str">
        <f>LEFT(Tabla1[[#This Row],[Solicitud de pedido]],2)</f>
        <v>12</v>
      </c>
      <c r="H3766" t="s">
        <v>9653</v>
      </c>
      <c r="I3766" t="s">
        <v>88</v>
      </c>
      <c r="J3766" t="s">
        <v>9654</v>
      </c>
      <c r="K3766" t="s">
        <v>9655</v>
      </c>
      <c r="L3766" s="1">
        <v>46044</v>
      </c>
      <c r="M3766" t="s">
        <v>14</v>
      </c>
      <c r="N3766" t="s">
        <v>1</v>
      </c>
      <c r="O3766" t="s">
        <v>0</v>
      </c>
      <c r="P3766" t="s">
        <v>9379</v>
      </c>
      <c r="Q3766" t="s">
        <v>9380</v>
      </c>
      <c r="R3766" s="2">
        <v>726</v>
      </c>
      <c r="S3766" s="37">
        <f>Tabla1[[#This Row],[Valor total]]/'T.C.'!$B$2</f>
        <v>210.43478260869563</v>
      </c>
      <c r="T3766" t="s">
        <v>2</v>
      </c>
      <c r="U3766" t="s">
        <v>3</v>
      </c>
    </row>
    <row r="3767" spans="1:21" x14ac:dyDescent="0.25">
      <c r="A3767" t="s">
        <v>7</v>
      </c>
      <c r="B3767" t="str">
        <f>LEFT(Tabla1[[#This Row],[Organización compras]],2)</f>
        <v>CL</v>
      </c>
      <c r="C3767" t="s">
        <v>339</v>
      </c>
      <c r="D3767">
        <v>910</v>
      </c>
      <c r="E3767" t="str">
        <f>VLOOKUP(Tabla1[[#This Row],[Grupo de compras]],'Grupo compras'!$A$1:$B$115,2,FALSE)</f>
        <v>Corp A. Personas</v>
      </c>
      <c r="F3767" t="s">
        <v>10</v>
      </c>
      <c r="G3767" t="str">
        <f>LEFT(Tabla1[[#This Row],[Solicitud de pedido]],2)</f>
        <v>14</v>
      </c>
      <c r="H3767" t="s">
        <v>8154</v>
      </c>
      <c r="I3767" t="s">
        <v>88</v>
      </c>
      <c r="J3767" t="s">
        <v>8155</v>
      </c>
      <c r="K3767" t="s">
        <v>7634</v>
      </c>
      <c r="L3767" s="1">
        <v>46062</v>
      </c>
      <c r="M3767" t="s">
        <v>10</v>
      </c>
      <c r="N3767" t="s">
        <v>46</v>
      </c>
      <c r="O3767" t="s">
        <v>0</v>
      </c>
      <c r="P3767" t="s">
        <v>7647</v>
      </c>
      <c r="Q3767" t="s">
        <v>7648</v>
      </c>
      <c r="R3767" s="2">
        <v>194690</v>
      </c>
      <c r="S3767" s="37">
        <f>Tabla1[[#This Row],[Valor total]]/'T.C.'!$B$3</f>
        <v>210.26427483719073</v>
      </c>
      <c r="T3767" t="s">
        <v>6</v>
      </c>
      <c r="U3767" t="s">
        <v>3</v>
      </c>
    </row>
    <row r="3768" spans="1:21" x14ac:dyDescent="0.25">
      <c r="A3768" t="s">
        <v>380</v>
      </c>
      <c r="B3768" t="str">
        <f>LEFT(Tabla1[[#This Row],[Organización compras]],2)</f>
        <v>PE</v>
      </c>
      <c r="C3768" t="s">
        <v>340</v>
      </c>
      <c r="D3768">
        <v>802</v>
      </c>
      <c r="E3768" t="str">
        <f>VLOOKUP(Tabla1[[#This Row],[Grupo de compras]],'Grupo compras'!$A$1:$B$115,2,FALSE)</f>
        <v>PE Ops Mall</v>
      </c>
      <c r="F3768" t="s">
        <v>4224</v>
      </c>
      <c r="H3768" t="s">
        <v>12401</v>
      </c>
      <c r="I3768" t="s">
        <v>88</v>
      </c>
      <c r="J3768" t="s">
        <v>12402</v>
      </c>
      <c r="K3768" t="s">
        <v>12403</v>
      </c>
      <c r="L3768" s="1">
        <v>46098</v>
      </c>
      <c r="M3768" t="s">
        <v>4224</v>
      </c>
      <c r="N3768" t="s">
        <v>1</v>
      </c>
      <c r="O3768" t="s">
        <v>0</v>
      </c>
      <c r="P3768" t="s">
        <v>854</v>
      </c>
      <c r="Q3768" t="s">
        <v>855</v>
      </c>
      <c r="R3768" s="2">
        <v>722.3</v>
      </c>
      <c r="S3768" s="37">
        <f>Tabla1[[#This Row],[Valor total]]/'T.C.'!$B$2</f>
        <v>209.36231884057969</v>
      </c>
      <c r="T3768" t="s">
        <v>2</v>
      </c>
      <c r="U3768" t="s">
        <v>3</v>
      </c>
    </row>
    <row r="3769" spans="1:21" x14ac:dyDescent="0.25">
      <c r="A3769" t="s">
        <v>31</v>
      </c>
      <c r="B3769" t="str">
        <f>LEFT(Tabla1[[#This Row],[Organización compras]],2)</f>
        <v>CO</v>
      </c>
      <c r="C3769" t="s">
        <v>338</v>
      </c>
      <c r="D3769">
        <v>719</v>
      </c>
      <c r="E3769" t="str">
        <f>VLOOKUP(Tabla1[[#This Row],[Grupo de compras]],'Grupo compras'!$A$1:$B$115,2,FALSE)</f>
        <v>CO Gcia Ing</v>
      </c>
      <c r="F3769" t="s">
        <v>77</v>
      </c>
      <c r="H3769" t="s">
        <v>12941</v>
      </c>
      <c r="I3769" t="s">
        <v>88</v>
      </c>
      <c r="J3769" t="s">
        <v>12942</v>
      </c>
      <c r="K3769" t="s">
        <v>12943</v>
      </c>
      <c r="L3769" s="1">
        <v>46100</v>
      </c>
      <c r="M3769" t="s">
        <v>77</v>
      </c>
      <c r="N3769" t="s">
        <v>1</v>
      </c>
      <c r="O3769" t="s">
        <v>0</v>
      </c>
      <c r="P3769" t="s">
        <v>33</v>
      </c>
      <c r="Q3769" t="s">
        <v>34</v>
      </c>
      <c r="R3769" s="2">
        <v>770000</v>
      </c>
      <c r="S3769" s="37">
        <f>Tabla1[[#This Row],[Valor total]]/'T.C.'!$B$5</f>
        <v>209.35290918977705</v>
      </c>
      <c r="T3769" t="s">
        <v>18</v>
      </c>
      <c r="U3769" t="s">
        <v>3</v>
      </c>
    </row>
    <row r="3770" spans="1:21" x14ac:dyDescent="0.25">
      <c r="A3770" t="s">
        <v>12</v>
      </c>
      <c r="B3770" t="str">
        <f>LEFT(Tabla1[[#This Row],[Organización compras]],2)</f>
        <v>PE</v>
      </c>
      <c r="C3770" t="s">
        <v>340</v>
      </c>
      <c r="D3770">
        <v>804</v>
      </c>
      <c r="E3770" t="str">
        <f>VLOOKUP(Tabla1[[#This Row],[Grupo de compras]],'Grupo compras'!$A$1:$B$115,2,FALSE)</f>
        <v>PE Marketing Mall</v>
      </c>
      <c r="F3770" t="s">
        <v>1158</v>
      </c>
      <c r="G3770" t="str">
        <f>LEFT(Tabla1[[#This Row],[Solicitud de pedido]],2)</f>
        <v>12</v>
      </c>
      <c r="H3770" t="s">
        <v>9656</v>
      </c>
      <c r="I3770" t="s">
        <v>88</v>
      </c>
      <c r="J3770" t="s">
        <v>9657</v>
      </c>
      <c r="K3770" t="s">
        <v>9658</v>
      </c>
      <c r="L3770" s="1">
        <v>46080</v>
      </c>
      <c r="M3770" t="s">
        <v>1158</v>
      </c>
      <c r="N3770" t="s">
        <v>1</v>
      </c>
      <c r="O3770" t="s">
        <v>0</v>
      </c>
      <c r="P3770" t="s">
        <v>2596</v>
      </c>
      <c r="Q3770" t="s">
        <v>2597</v>
      </c>
      <c r="R3770" s="2">
        <v>720</v>
      </c>
      <c r="S3770" s="37">
        <f>Tabla1[[#This Row],[Valor total]]/'T.C.'!$B$2</f>
        <v>208.69565217391303</v>
      </c>
      <c r="T3770" t="s">
        <v>2</v>
      </c>
      <c r="U3770" t="s">
        <v>3</v>
      </c>
    </row>
    <row r="3771" spans="1:21" x14ac:dyDescent="0.25">
      <c r="A3771" t="s">
        <v>373</v>
      </c>
      <c r="B3771" t="str">
        <f>LEFT(Tabla1[[#This Row],[Organización compras]],2)</f>
        <v>PE</v>
      </c>
      <c r="C3771" t="s">
        <v>340</v>
      </c>
      <c r="D3771">
        <v>810</v>
      </c>
      <c r="E3771" t="str">
        <f>VLOOKUP(Tabla1[[#This Row],[Grupo de compras]],'Grupo compras'!$A$1:$B$115,2,FALSE)</f>
        <v>PE Área Personas</v>
      </c>
      <c r="F3771" t="s">
        <v>2647</v>
      </c>
      <c r="G3771" t="str">
        <f>LEFT(Tabla1[[#This Row],[Solicitud de pedido]],2)</f>
        <v>12</v>
      </c>
      <c r="H3771" t="s">
        <v>9659</v>
      </c>
      <c r="I3771" t="s">
        <v>88</v>
      </c>
      <c r="J3771" t="s">
        <v>9660</v>
      </c>
      <c r="K3771" t="s">
        <v>9661</v>
      </c>
      <c r="L3771" s="1">
        <v>46080</v>
      </c>
      <c r="M3771" t="s">
        <v>2647</v>
      </c>
      <c r="N3771" t="s">
        <v>1</v>
      </c>
      <c r="O3771" t="s">
        <v>0</v>
      </c>
      <c r="P3771" t="s">
        <v>8893</v>
      </c>
      <c r="Q3771" t="s">
        <v>8894</v>
      </c>
      <c r="R3771" s="2">
        <v>720</v>
      </c>
      <c r="S3771" s="37">
        <f>Tabla1[[#This Row],[Valor total]]/'T.C.'!$B$2</f>
        <v>208.69565217391303</v>
      </c>
      <c r="T3771" t="s">
        <v>2</v>
      </c>
      <c r="U3771" t="s">
        <v>3</v>
      </c>
    </row>
    <row r="3772" spans="1:21" x14ac:dyDescent="0.25">
      <c r="A3772" t="s">
        <v>696</v>
      </c>
      <c r="B3772" t="str">
        <f>LEFT(Tabla1[[#This Row],[Organización compras]],2)</f>
        <v>PE</v>
      </c>
      <c r="C3772" t="s">
        <v>681</v>
      </c>
      <c r="D3772">
        <v>804</v>
      </c>
      <c r="E3772" t="str">
        <f>VLOOKUP(Tabla1[[#This Row],[Grupo de compras]],'Grupo compras'!$A$1:$B$115,2,FALSE)</f>
        <v>PE Marketing Mall</v>
      </c>
      <c r="F3772" t="s">
        <v>2857</v>
      </c>
      <c r="G3772" t="str">
        <f>LEFT(Tabla1[[#This Row],[Solicitud de pedido]],2)</f>
        <v>12</v>
      </c>
      <c r="H3772" t="s">
        <v>9662</v>
      </c>
      <c r="I3772" t="s">
        <v>88</v>
      </c>
      <c r="J3772" t="s">
        <v>9663</v>
      </c>
      <c r="K3772" t="s">
        <v>9664</v>
      </c>
      <c r="L3772" s="1">
        <v>46084</v>
      </c>
      <c r="M3772" t="s">
        <v>400</v>
      </c>
      <c r="N3772" t="s">
        <v>1</v>
      </c>
      <c r="O3772" t="s">
        <v>67</v>
      </c>
      <c r="P3772" t="s">
        <v>2596</v>
      </c>
      <c r="Q3772" t="s">
        <v>2597</v>
      </c>
      <c r="R3772" s="2">
        <v>720</v>
      </c>
      <c r="S3772" s="37">
        <f>Tabla1[[#This Row],[Valor total]]/'T.C.'!$B$2</f>
        <v>208.69565217391303</v>
      </c>
      <c r="T3772" t="s">
        <v>2</v>
      </c>
      <c r="U3772" t="s">
        <v>3</v>
      </c>
    </row>
    <row r="3773" spans="1:21" x14ac:dyDescent="0.25">
      <c r="A3773" t="s">
        <v>1251</v>
      </c>
      <c r="B3773" t="str">
        <f>LEFT(Tabla1[[#This Row],[Organización compras]],2)</f>
        <v>CL</v>
      </c>
      <c r="C3773" t="s">
        <v>339</v>
      </c>
      <c r="D3773">
        <v>619</v>
      </c>
      <c r="E3773" t="str">
        <f>VLOOKUP(Tabla1[[#This Row],[Grupo de compras]],'Grupo compras'!$A$1:$B$115,2,FALSE)</f>
        <v>CL Arq Out/Strip</v>
      </c>
      <c r="F3773" t="s">
        <v>3473</v>
      </c>
      <c r="G3773" t="str">
        <f>LEFT(Tabla1[[#This Row],[Solicitud de pedido]],2)</f>
        <v>13</v>
      </c>
      <c r="H3773" t="s">
        <v>9665</v>
      </c>
      <c r="I3773" t="s">
        <v>88</v>
      </c>
      <c r="J3773" t="s">
        <v>9666</v>
      </c>
      <c r="K3773" t="s">
        <v>9667</v>
      </c>
      <c r="L3773" s="1">
        <v>46050</v>
      </c>
      <c r="M3773" t="s">
        <v>15</v>
      </c>
      <c r="N3773" t="s">
        <v>45</v>
      </c>
      <c r="O3773" t="s">
        <v>0</v>
      </c>
      <c r="P3773" t="s">
        <v>3477</v>
      </c>
      <c r="Q3773" t="s">
        <v>3478</v>
      </c>
      <c r="R3773" s="2">
        <v>5</v>
      </c>
      <c r="S3773" s="37">
        <f>Tabla1[[#This Row],[Valor total]]/'T.C.'!$B$4</f>
        <v>208.33333333333334</v>
      </c>
      <c r="T3773" t="s">
        <v>11</v>
      </c>
      <c r="U3773" t="s">
        <v>3</v>
      </c>
    </row>
    <row r="3774" spans="1:21" x14ac:dyDescent="0.25">
      <c r="A3774" t="s">
        <v>24</v>
      </c>
      <c r="B3774" t="str">
        <f>LEFT(Tabla1[[#This Row],[Organización compras]],2)</f>
        <v>CL</v>
      </c>
      <c r="C3774" t="s">
        <v>339</v>
      </c>
      <c r="D3774">
        <v>622</v>
      </c>
      <c r="E3774" t="str">
        <f>VLOOKUP(Tabla1[[#This Row],[Grupo de compras]],'Grupo compras'!$A$1:$B$115,2,FALSE)</f>
        <v>CL Arq Mall</v>
      </c>
      <c r="F3774" t="s">
        <v>3473</v>
      </c>
      <c r="G3774" t="str">
        <f>LEFT(Tabla1[[#This Row],[Solicitud de pedido]],2)</f>
        <v>13</v>
      </c>
      <c r="H3774" t="s">
        <v>9322</v>
      </c>
      <c r="I3774" t="s">
        <v>88</v>
      </c>
      <c r="J3774" t="s">
        <v>9668</v>
      </c>
      <c r="K3774" t="s">
        <v>9669</v>
      </c>
      <c r="L3774" s="1">
        <v>46050</v>
      </c>
      <c r="M3774" t="s">
        <v>15</v>
      </c>
      <c r="N3774" t="s">
        <v>45</v>
      </c>
      <c r="O3774" t="s">
        <v>0</v>
      </c>
      <c r="P3774" t="s">
        <v>3477</v>
      </c>
      <c r="Q3774" t="s">
        <v>3478</v>
      </c>
      <c r="R3774" s="2">
        <v>5</v>
      </c>
      <c r="S3774" s="37">
        <f>Tabla1[[#This Row],[Valor total]]/'T.C.'!$B$4</f>
        <v>208.33333333333334</v>
      </c>
      <c r="T3774" t="s">
        <v>11</v>
      </c>
      <c r="U3774" t="s">
        <v>3</v>
      </c>
    </row>
    <row r="3775" spans="1:21" x14ac:dyDescent="0.25">
      <c r="A3775" t="s">
        <v>717</v>
      </c>
      <c r="B3775" t="str">
        <f>LEFT(Tabla1[[#This Row],[Organización compras]],2)</f>
        <v>PE</v>
      </c>
      <c r="C3775" t="s">
        <v>340</v>
      </c>
      <c r="D3775">
        <v>801</v>
      </c>
      <c r="E3775" t="str">
        <f>VLOOKUP(Tabla1[[#This Row],[Grupo de compras]],'Grupo compras'!$A$1:$B$115,2,FALSE)</f>
        <v>PE Center Manager</v>
      </c>
      <c r="F3775" t="s">
        <v>3151</v>
      </c>
      <c r="G3775" t="str">
        <f>LEFT(Tabla1[[#This Row],[Solicitud de pedido]],2)</f>
        <v>12</v>
      </c>
      <c r="H3775" t="s">
        <v>9670</v>
      </c>
      <c r="I3775" t="s">
        <v>88</v>
      </c>
      <c r="J3775" t="s">
        <v>9671</v>
      </c>
      <c r="K3775" t="s">
        <v>9079</v>
      </c>
      <c r="L3775" s="1">
        <v>46075</v>
      </c>
      <c r="M3775" t="s">
        <v>3155</v>
      </c>
      <c r="N3775" t="s">
        <v>1</v>
      </c>
      <c r="O3775" t="s">
        <v>2759</v>
      </c>
      <c r="P3775" t="s">
        <v>2181</v>
      </c>
      <c r="Q3775" t="s">
        <v>2182</v>
      </c>
      <c r="R3775" s="2">
        <v>718.2</v>
      </c>
      <c r="S3775" s="37">
        <f>Tabla1[[#This Row],[Valor total]]/'T.C.'!$B$2</f>
        <v>208.17391304347825</v>
      </c>
      <c r="T3775" t="s">
        <v>2</v>
      </c>
      <c r="U3775" t="s">
        <v>3</v>
      </c>
    </row>
    <row r="3776" spans="1:21" x14ac:dyDescent="0.25">
      <c r="A3776" t="s">
        <v>53</v>
      </c>
      <c r="B3776" t="str">
        <f>LEFT(Tabla1[[#This Row],[Organización compras]],2)</f>
        <v>CO</v>
      </c>
      <c r="C3776" t="s">
        <v>338</v>
      </c>
      <c r="D3776">
        <v>702</v>
      </c>
      <c r="E3776" t="str">
        <f>VLOOKUP(Tabla1[[#This Row],[Grupo de compras]],'Grupo compras'!$A$1:$B$115,2,FALSE)</f>
        <v>CO Ops Mall</v>
      </c>
      <c r="F3776" t="s">
        <v>54</v>
      </c>
      <c r="G3776" t="str">
        <f>LEFT(Tabla1[[#This Row],[Solicitud de pedido]],2)</f>
        <v>12</v>
      </c>
      <c r="H3776" t="s">
        <v>9672</v>
      </c>
      <c r="I3776" t="s">
        <v>88</v>
      </c>
      <c r="J3776" t="s">
        <v>9673</v>
      </c>
      <c r="K3776" t="s">
        <v>9674</v>
      </c>
      <c r="L3776" s="1">
        <v>46045</v>
      </c>
      <c r="M3776" t="s">
        <v>1340</v>
      </c>
      <c r="N3776" t="s">
        <v>1</v>
      </c>
      <c r="O3776" t="s">
        <v>0</v>
      </c>
      <c r="P3776" t="s">
        <v>2615</v>
      </c>
      <c r="Q3776" t="s">
        <v>2616</v>
      </c>
      <c r="R3776" s="2">
        <v>760000</v>
      </c>
      <c r="S3776" s="37">
        <f>Tabla1[[#This Row],[Valor total]]/'T.C.'!$B$5</f>
        <v>206.63404023926046</v>
      </c>
      <c r="T3776" t="s">
        <v>18</v>
      </c>
      <c r="U3776" t="s">
        <v>3</v>
      </c>
    </row>
    <row r="3777" spans="1:21" x14ac:dyDescent="0.25">
      <c r="A3777" t="s">
        <v>63</v>
      </c>
      <c r="B3777" t="str">
        <f>LEFT(Tabla1[[#This Row],[Organización compras]],2)</f>
        <v>CO</v>
      </c>
      <c r="C3777" t="s">
        <v>338</v>
      </c>
      <c r="D3777">
        <v>702</v>
      </c>
      <c r="E3777" t="str">
        <f>VLOOKUP(Tabla1[[#This Row],[Grupo de compras]],'Grupo compras'!$A$1:$B$115,2,FALSE)</f>
        <v>CO Ops Mall</v>
      </c>
      <c r="F3777" t="s">
        <v>1281</v>
      </c>
      <c r="H3777" t="s">
        <v>9675</v>
      </c>
      <c r="I3777" t="s">
        <v>88</v>
      </c>
      <c r="J3777" t="s">
        <v>9676</v>
      </c>
      <c r="K3777" t="s">
        <v>9677</v>
      </c>
      <c r="L3777" s="1">
        <v>46092</v>
      </c>
      <c r="M3777" t="s">
        <v>1340</v>
      </c>
      <c r="N3777" t="s">
        <v>1</v>
      </c>
      <c r="O3777" t="s">
        <v>0</v>
      </c>
      <c r="P3777" t="s">
        <v>1421</v>
      </c>
      <c r="Q3777" t="s">
        <v>1422</v>
      </c>
      <c r="R3777" s="2">
        <v>758558</v>
      </c>
      <c r="S3777" s="37">
        <f>Tabla1[[#This Row],[Valor total]]/'T.C.'!$B$5</f>
        <v>206.24197933659599</v>
      </c>
      <c r="T3777" t="s">
        <v>18</v>
      </c>
      <c r="U3777" t="s">
        <v>3</v>
      </c>
    </row>
    <row r="3778" spans="1:21" x14ac:dyDescent="0.25">
      <c r="A3778" t="s">
        <v>63</v>
      </c>
      <c r="B3778" t="str">
        <f>LEFT(Tabla1[[#This Row],[Organización compras]],2)</f>
        <v>CO</v>
      </c>
      <c r="C3778" t="s">
        <v>338</v>
      </c>
      <c r="D3778">
        <v>701</v>
      </c>
      <c r="E3778" t="str">
        <f>VLOOKUP(Tabla1[[#This Row],[Grupo de compras]],'Grupo compras'!$A$1:$B$115,2,FALSE)</f>
        <v>CO Center Manager</v>
      </c>
      <c r="F3778" t="s">
        <v>121</v>
      </c>
      <c r="G3778" t="str">
        <f>LEFT(Tabla1[[#This Row],[Solicitud de pedido]],2)</f>
        <v>12</v>
      </c>
      <c r="H3778" t="s">
        <v>9648</v>
      </c>
      <c r="I3778" t="s">
        <v>88</v>
      </c>
      <c r="J3778" t="s">
        <v>9649</v>
      </c>
      <c r="K3778" t="s">
        <v>9678</v>
      </c>
      <c r="L3778" s="1">
        <v>46058</v>
      </c>
      <c r="M3778" t="s">
        <v>125</v>
      </c>
      <c r="N3778" t="s">
        <v>1</v>
      </c>
      <c r="O3778" t="s">
        <v>0</v>
      </c>
      <c r="P3778" t="s">
        <v>9651</v>
      </c>
      <c r="Q3778" t="s">
        <v>9652</v>
      </c>
      <c r="R3778" s="2">
        <v>756000</v>
      </c>
      <c r="S3778" s="37">
        <f>Tabla1[[#This Row],[Valor total]]/'T.C.'!$B$5</f>
        <v>205.54649265905383</v>
      </c>
      <c r="T3778" t="s">
        <v>18</v>
      </c>
      <c r="U3778" t="s">
        <v>3</v>
      </c>
    </row>
    <row r="3779" spans="1:21" x14ac:dyDescent="0.25">
      <c r="A3779" t="s">
        <v>19</v>
      </c>
      <c r="B3779" t="str">
        <f>LEFT(Tabla1[[#This Row],[Organización compras]],2)</f>
        <v>CL</v>
      </c>
      <c r="C3779" t="s">
        <v>339</v>
      </c>
      <c r="D3779">
        <v>602</v>
      </c>
      <c r="E3779" t="str">
        <f>VLOOKUP(Tabla1[[#This Row],[Grupo de compras]],'Grupo compras'!$A$1:$B$115,2,FALSE)</f>
        <v>CL Ops Mall</v>
      </c>
      <c r="F3779" t="s">
        <v>20</v>
      </c>
      <c r="G3779" t="str">
        <f>LEFT(Tabla1[[#This Row],[Solicitud de pedido]],2)</f>
        <v>12</v>
      </c>
      <c r="H3779" t="s">
        <v>9679</v>
      </c>
      <c r="I3779" t="s">
        <v>88</v>
      </c>
      <c r="J3779" t="s">
        <v>9680</v>
      </c>
      <c r="K3779" t="s">
        <v>9681</v>
      </c>
      <c r="L3779" s="1">
        <v>46029</v>
      </c>
      <c r="M3779" t="s">
        <v>1346</v>
      </c>
      <c r="N3779" t="s">
        <v>1</v>
      </c>
      <c r="O3779" t="s">
        <v>0</v>
      </c>
      <c r="P3779" t="s">
        <v>94</v>
      </c>
      <c r="Q3779" t="s">
        <v>95</v>
      </c>
      <c r="R3779" s="2">
        <v>190100</v>
      </c>
      <c r="S3779" s="37">
        <f>Tabla1[[#This Row],[Valor total]]/'T.C.'!$B$3</f>
        <v>205.30709664877475</v>
      </c>
      <c r="T3779" t="s">
        <v>6</v>
      </c>
      <c r="U3779" t="s">
        <v>3</v>
      </c>
    </row>
    <row r="3780" spans="1:21" x14ac:dyDescent="0.25">
      <c r="A3780" t="s">
        <v>19</v>
      </c>
      <c r="B3780" t="str">
        <f>LEFT(Tabla1[[#This Row],[Organización compras]],2)</f>
        <v>CL</v>
      </c>
      <c r="C3780" t="s">
        <v>339</v>
      </c>
      <c r="D3780">
        <v>609</v>
      </c>
      <c r="E3780" t="str">
        <f>VLOOKUP(Tabla1[[#This Row],[Grupo de compras]],'Grupo compras'!$A$1:$B$115,2,FALSE)</f>
        <v>CL GciaMarketing</v>
      </c>
      <c r="F3780" t="s">
        <v>1847</v>
      </c>
      <c r="G3780" t="str">
        <f>LEFT(Tabla1[[#This Row],[Solicitud de pedido]],2)</f>
        <v>12</v>
      </c>
      <c r="H3780" t="s">
        <v>9682</v>
      </c>
      <c r="I3780" t="s">
        <v>88</v>
      </c>
      <c r="J3780" t="s">
        <v>9683</v>
      </c>
      <c r="K3780" t="s">
        <v>9684</v>
      </c>
      <c r="L3780" s="1">
        <v>46050</v>
      </c>
      <c r="M3780" t="s">
        <v>3584</v>
      </c>
      <c r="N3780" t="s">
        <v>1</v>
      </c>
      <c r="O3780" t="s">
        <v>0</v>
      </c>
      <c r="P3780" t="s">
        <v>22</v>
      </c>
      <c r="Q3780" t="s">
        <v>23</v>
      </c>
      <c r="R3780" s="2">
        <v>190000</v>
      </c>
      <c r="S3780" s="37">
        <f>Tabla1[[#This Row],[Valor total]]/'T.C.'!$B$3</f>
        <v>205.19909712397268</v>
      </c>
      <c r="T3780" t="s">
        <v>6</v>
      </c>
      <c r="U3780" t="s">
        <v>3</v>
      </c>
    </row>
    <row r="3781" spans="1:21" x14ac:dyDescent="0.25">
      <c r="A3781" t="s">
        <v>7</v>
      </c>
      <c r="B3781" t="str">
        <f>LEFT(Tabla1[[#This Row],[Organización compras]],2)</f>
        <v>CL</v>
      </c>
      <c r="C3781" t="s">
        <v>339</v>
      </c>
      <c r="D3781">
        <v>602</v>
      </c>
      <c r="E3781" t="str">
        <f>VLOOKUP(Tabla1[[#This Row],[Grupo de compras]],'Grupo compras'!$A$1:$B$115,2,FALSE)</f>
        <v>CL Ops Mall</v>
      </c>
      <c r="F3781" t="s">
        <v>137</v>
      </c>
      <c r="H3781" t="s">
        <v>12277</v>
      </c>
      <c r="I3781" t="s">
        <v>88</v>
      </c>
      <c r="J3781" t="s">
        <v>12278</v>
      </c>
      <c r="K3781" t="s">
        <v>12279</v>
      </c>
      <c r="L3781" s="1">
        <v>46097</v>
      </c>
      <c r="M3781" t="s">
        <v>79</v>
      </c>
      <c r="N3781" t="s">
        <v>1</v>
      </c>
      <c r="O3781" t="s">
        <v>0</v>
      </c>
      <c r="P3781" t="s">
        <v>1388</v>
      </c>
      <c r="Q3781" t="s">
        <v>1389</v>
      </c>
      <c r="R3781" s="2">
        <v>190000</v>
      </c>
      <c r="S3781" s="37">
        <f>Tabla1[[#This Row],[Valor total]]/'T.C.'!$B$3</f>
        <v>205.19909712397268</v>
      </c>
      <c r="T3781" t="s">
        <v>6</v>
      </c>
      <c r="U3781" t="s">
        <v>3</v>
      </c>
    </row>
    <row r="3782" spans="1:21" x14ac:dyDescent="0.25">
      <c r="A3782" t="s">
        <v>7</v>
      </c>
      <c r="B3782" t="str">
        <f>LEFT(Tabla1[[#This Row],[Organización compras]],2)</f>
        <v>CL</v>
      </c>
      <c r="C3782" t="s">
        <v>339</v>
      </c>
      <c r="D3782">
        <v>910</v>
      </c>
      <c r="E3782" t="str">
        <f>VLOOKUP(Tabla1[[#This Row],[Grupo de compras]],'Grupo compras'!$A$1:$B$115,2,FALSE)</f>
        <v>Corp A. Personas</v>
      </c>
      <c r="F3782" t="s">
        <v>3590</v>
      </c>
      <c r="H3782" t="s">
        <v>12538</v>
      </c>
      <c r="I3782" t="s">
        <v>88</v>
      </c>
      <c r="J3782" t="s">
        <v>12539</v>
      </c>
      <c r="K3782" t="s">
        <v>12540</v>
      </c>
      <c r="L3782" s="1">
        <v>46099</v>
      </c>
      <c r="M3782" t="s">
        <v>10</v>
      </c>
      <c r="N3782" t="s">
        <v>1</v>
      </c>
      <c r="O3782" t="s">
        <v>0</v>
      </c>
      <c r="P3782" t="s">
        <v>3594</v>
      </c>
      <c r="Q3782" t="s">
        <v>3595</v>
      </c>
      <c r="R3782" s="2">
        <v>190000</v>
      </c>
      <c r="S3782" s="37">
        <f>Tabla1[[#This Row],[Valor total]]/'T.C.'!$B$3</f>
        <v>205.19909712397268</v>
      </c>
      <c r="T3782" t="s">
        <v>6</v>
      </c>
      <c r="U3782" t="s">
        <v>3</v>
      </c>
    </row>
    <row r="3783" spans="1:21" x14ac:dyDescent="0.25">
      <c r="A3783" t="s">
        <v>925</v>
      </c>
      <c r="B3783" t="str">
        <f>LEFT(Tabla1[[#This Row],[Organización compras]],2)</f>
        <v>PE</v>
      </c>
      <c r="C3783" t="s">
        <v>340</v>
      </c>
      <c r="D3783">
        <v>803</v>
      </c>
      <c r="E3783" t="str">
        <f>VLOOKUP(Tabla1[[#This Row],[Grupo de compras]],'Grupo compras'!$A$1:$B$115,2,FALSE)</f>
        <v>PE Ops Out/Strips</v>
      </c>
      <c r="F3783" t="s">
        <v>926</v>
      </c>
      <c r="G3783" t="str">
        <f>LEFT(Tabla1[[#This Row],[Solicitud de pedido]],2)</f>
        <v>12</v>
      </c>
      <c r="H3783" t="s">
        <v>9685</v>
      </c>
      <c r="I3783" t="s">
        <v>88</v>
      </c>
      <c r="J3783" t="s">
        <v>9686</v>
      </c>
      <c r="K3783" t="s">
        <v>9687</v>
      </c>
      <c r="L3783" s="1">
        <v>46077</v>
      </c>
      <c r="M3783" t="s">
        <v>930</v>
      </c>
      <c r="N3783" t="s">
        <v>1</v>
      </c>
      <c r="O3783" t="s">
        <v>0</v>
      </c>
      <c r="P3783" t="s">
        <v>4043</v>
      </c>
      <c r="Q3783" t="s">
        <v>4044</v>
      </c>
      <c r="R3783" s="2">
        <v>707.05</v>
      </c>
      <c r="S3783" s="37">
        <f>Tabla1[[#This Row],[Valor total]]/'T.C.'!$B$2</f>
        <v>204.94202898550722</v>
      </c>
      <c r="T3783" t="s">
        <v>2</v>
      </c>
      <c r="U3783" t="s">
        <v>3</v>
      </c>
    </row>
    <row r="3784" spans="1:21" x14ac:dyDescent="0.25">
      <c r="A3784" t="s">
        <v>47</v>
      </c>
      <c r="B3784" t="str">
        <f>LEFT(Tabla1[[#This Row],[Organización compras]],2)</f>
        <v>CL</v>
      </c>
      <c r="C3784" t="s">
        <v>339</v>
      </c>
      <c r="D3784">
        <v>602</v>
      </c>
      <c r="E3784" t="str">
        <f>VLOOKUP(Tabla1[[#This Row],[Grupo de compras]],'Grupo compras'!$A$1:$B$115,2,FALSE)</f>
        <v>CL Ops Mall</v>
      </c>
      <c r="F3784" t="s">
        <v>39</v>
      </c>
      <c r="G3784" t="str">
        <f>LEFT(Tabla1[[#This Row],[Solicitud de pedido]],2)</f>
        <v>12</v>
      </c>
      <c r="H3784" t="s">
        <v>9688</v>
      </c>
      <c r="I3784" t="s">
        <v>88</v>
      </c>
      <c r="J3784" t="s">
        <v>9689</v>
      </c>
      <c r="K3784" t="s">
        <v>9690</v>
      </c>
      <c r="L3784" s="1">
        <v>46029</v>
      </c>
      <c r="M3784" t="s">
        <v>40</v>
      </c>
      <c r="N3784" t="s">
        <v>1</v>
      </c>
      <c r="O3784" t="s">
        <v>0</v>
      </c>
      <c r="P3784" t="s">
        <v>41</v>
      </c>
      <c r="Q3784" t="s">
        <v>42</v>
      </c>
      <c r="R3784" s="2">
        <v>189474</v>
      </c>
      <c r="S3784" s="37">
        <f>Tabla1[[#This Row],[Valor total]]/'T.C.'!$B$3</f>
        <v>204.63101962351368</v>
      </c>
      <c r="T3784" t="s">
        <v>6</v>
      </c>
      <c r="U3784" t="s">
        <v>3</v>
      </c>
    </row>
    <row r="3785" spans="1:21" x14ac:dyDescent="0.25">
      <c r="A3785" t="s">
        <v>763</v>
      </c>
      <c r="B3785" t="str">
        <f>LEFT(Tabla1[[#This Row],[Organización compras]],2)</f>
        <v>CL</v>
      </c>
      <c r="C3785" t="s">
        <v>339</v>
      </c>
      <c r="D3785">
        <v>604</v>
      </c>
      <c r="E3785" t="str">
        <f>VLOOKUP(Tabla1[[#This Row],[Grupo de compras]],'Grupo compras'!$A$1:$B$115,2,FALSE)</f>
        <v>CL Marketing Mall</v>
      </c>
      <c r="F3785" t="s">
        <v>2690</v>
      </c>
      <c r="G3785" t="str">
        <f>LEFT(Tabla1[[#This Row],[Solicitud de pedido]],2)</f>
        <v>12</v>
      </c>
      <c r="H3785" t="s">
        <v>9691</v>
      </c>
      <c r="I3785" t="s">
        <v>88</v>
      </c>
      <c r="J3785" t="s">
        <v>9692</v>
      </c>
      <c r="K3785" t="s">
        <v>9693</v>
      </c>
      <c r="L3785" s="1">
        <v>46043</v>
      </c>
      <c r="M3785" t="s">
        <v>1054</v>
      </c>
      <c r="N3785" t="s">
        <v>1</v>
      </c>
      <c r="O3785" t="s">
        <v>0</v>
      </c>
      <c r="P3785" t="s">
        <v>9044</v>
      </c>
      <c r="Q3785" t="s">
        <v>9045</v>
      </c>
      <c r="R3785" s="2">
        <v>189406</v>
      </c>
      <c r="S3785" s="37">
        <f>Tabla1[[#This Row],[Valor total]]/'T.C.'!$B$3</f>
        <v>204.55757994664825</v>
      </c>
      <c r="T3785" t="s">
        <v>6</v>
      </c>
      <c r="U3785" t="s">
        <v>3</v>
      </c>
    </row>
    <row r="3786" spans="1:21" x14ac:dyDescent="0.25">
      <c r="A3786" t="s">
        <v>17</v>
      </c>
      <c r="B3786" t="str">
        <f>LEFT(Tabla1[[#This Row],[Organización compras]],2)</f>
        <v>CO</v>
      </c>
      <c r="C3786" t="s">
        <v>338</v>
      </c>
      <c r="D3786">
        <v>711</v>
      </c>
      <c r="E3786" t="str">
        <f>VLOOKUP(Tabla1[[#This Row],[Grupo de compras]],'Grupo compras'!$A$1:$B$115,2,FALSE)</f>
        <v>CO A.Finanzas</v>
      </c>
      <c r="F3786" t="s">
        <v>4709</v>
      </c>
      <c r="G3786" t="str">
        <f>LEFT(Tabla1[[#This Row],[Solicitud de pedido]],2)</f>
        <v>12</v>
      </c>
      <c r="H3786" t="s">
        <v>5891</v>
      </c>
      <c r="I3786" t="s">
        <v>89</v>
      </c>
      <c r="J3786" t="s">
        <v>5892</v>
      </c>
      <c r="K3786" t="s">
        <v>9694</v>
      </c>
      <c r="L3786" s="1">
        <v>46066</v>
      </c>
      <c r="M3786" t="s">
        <v>4713</v>
      </c>
      <c r="N3786" t="s">
        <v>1</v>
      </c>
      <c r="O3786" t="s">
        <v>0</v>
      </c>
      <c r="P3786" t="s">
        <v>5894</v>
      </c>
      <c r="Q3786" t="s">
        <v>5895</v>
      </c>
      <c r="R3786" s="2">
        <v>752200</v>
      </c>
      <c r="S3786" s="37">
        <f>Tabla1[[#This Row],[Valor total]]/'T.C.'!$B$5</f>
        <v>204.51332245785753</v>
      </c>
      <c r="T3786" t="s">
        <v>18</v>
      </c>
      <c r="U3786" t="s">
        <v>3</v>
      </c>
    </row>
    <row r="3787" spans="1:21" x14ac:dyDescent="0.25">
      <c r="A3787" t="s">
        <v>38</v>
      </c>
      <c r="B3787" t="str">
        <f>LEFT(Tabla1[[#This Row],[Organización compras]],2)</f>
        <v>CL</v>
      </c>
      <c r="C3787" t="s">
        <v>339</v>
      </c>
      <c r="D3787">
        <v>603</v>
      </c>
      <c r="E3787" t="str">
        <f>VLOOKUP(Tabla1[[#This Row],[Grupo de compras]],'Grupo compras'!$A$1:$B$115,2,FALSE)</f>
        <v>CL Ops Out/Strip</v>
      </c>
      <c r="F3787" t="s">
        <v>39</v>
      </c>
      <c r="G3787" t="str">
        <f>LEFT(Tabla1[[#This Row],[Solicitud de pedido]],2)</f>
        <v>12</v>
      </c>
      <c r="H3787" t="s">
        <v>9695</v>
      </c>
      <c r="I3787" t="s">
        <v>88</v>
      </c>
      <c r="J3787" t="s">
        <v>9696</v>
      </c>
      <c r="K3787" t="s">
        <v>9697</v>
      </c>
      <c r="L3787" s="1">
        <v>46085</v>
      </c>
      <c r="M3787" t="s">
        <v>40</v>
      </c>
      <c r="N3787" t="s">
        <v>1</v>
      </c>
      <c r="O3787" t="s">
        <v>0</v>
      </c>
      <c r="P3787" t="s">
        <v>1787</v>
      </c>
      <c r="Q3787" t="s">
        <v>1788</v>
      </c>
      <c r="R3787" s="2">
        <v>188589</v>
      </c>
      <c r="S3787" s="37">
        <f>Tabla1[[#This Row],[Valor total]]/'T.C.'!$B$3</f>
        <v>203.67522382901515</v>
      </c>
      <c r="T3787" t="s">
        <v>6</v>
      </c>
      <c r="U3787" t="s">
        <v>3</v>
      </c>
    </row>
    <row r="3788" spans="1:21" x14ac:dyDescent="0.25">
      <c r="A3788" t="s">
        <v>19</v>
      </c>
      <c r="B3788" t="str">
        <f>LEFT(Tabla1[[#This Row],[Organización compras]],2)</f>
        <v>CL</v>
      </c>
      <c r="C3788" t="s">
        <v>339</v>
      </c>
      <c r="D3788">
        <v>602</v>
      </c>
      <c r="E3788" t="str">
        <f>VLOOKUP(Tabla1[[#This Row],[Grupo de compras]],'Grupo compras'!$A$1:$B$115,2,FALSE)</f>
        <v>CL Ops Mall</v>
      </c>
      <c r="F3788" t="s">
        <v>1847</v>
      </c>
      <c r="G3788" t="str">
        <f>LEFT(Tabla1[[#This Row],[Solicitud de pedido]],2)</f>
        <v>12</v>
      </c>
      <c r="H3788" t="s">
        <v>9698</v>
      </c>
      <c r="I3788" t="s">
        <v>88</v>
      </c>
      <c r="J3788" t="s">
        <v>9699</v>
      </c>
      <c r="K3788" t="s">
        <v>9700</v>
      </c>
      <c r="L3788" s="1">
        <v>46055</v>
      </c>
      <c r="M3788" t="s">
        <v>1851</v>
      </c>
      <c r="N3788" t="s">
        <v>1</v>
      </c>
      <c r="O3788" t="s">
        <v>0</v>
      </c>
      <c r="P3788" t="s">
        <v>3482</v>
      </c>
      <c r="Q3788" t="s">
        <v>3483</v>
      </c>
      <c r="R3788" s="2">
        <v>187992</v>
      </c>
      <c r="S3788" s="37">
        <f>Tabla1[[#This Row],[Valor total]]/'T.C.'!$B$3</f>
        <v>203.03046666594668</v>
      </c>
      <c r="T3788" t="s">
        <v>6</v>
      </c>
      <c r="U3788" t="s">
        <v>3</v>
      </c>
    </row>
    <row r="3789" spans="1:21" x14ac:dyDescent="0.25">
      <c r="A3789" t="s">
        <v>47</v>
      </c>
      <c r="B3789" t="str">
        <f>LEFT(Tabla1[[#This Row],[Organización compras]],2)</f>
        <v>CL</v>
      </c>
      <c r="C3789" t="s">
        <v>339</v>
      </c>
      <c r="D3789">
        <v>602</v>
      </c>
      <c r="E3789" t="str">
        <f>VLOOKUP(Tabla1[[#This Row],[Grupo de compras]],'Grupo compras'!$A$1:$B$115,2,FALSE)</f>
        <v>CL Ops Mall</v>
      </c>
      <c r="F3789" t="s">
        <v>1169</v>
      </c>
      <c r="H3789" t="s">
        <v>9701</v>
      </c>
      <c r="I3789" t="s">
        <v>88</v>
      </c>
      <c r="J3789" t="s">
        <v>9702</v>
      </c>
      <c r="K3789" t="s">
        <v>9703</v>
      </c>
      <c r="L3789" s="1">
        <v>46092</v>
      </c>
      <c r="M3789" t="s">
        <v>1173</v>
      </c>
      <c r="N3789" t="s">
        <v>1</v>
      </c>
      <c r="O3789" t="s">
        <v>0</v>
      </c>
      <c r="P3789" t="s">
        <v>6650</v>
      </c>
      <c r="Q3789" t="s">
        <v>6651</v>
      </c>
      <c r="R3789" s="2">
        <v>187895</v>
      </c>
      <c r="S3789" s="37">
        <f>Tabla1[[#This Row],[Valor total]]/'T.C.'!$B$3</f>
        <v>202.92570712688865</v>
      </c>
      <c r="T3789" t="s">
        <v>6</v>
      </c>
      <c r="U3789" t="s">
        <v>3</v>
      </c>
    </row>
    <row r="3790" spans="1:21" x14ac:dyDescent="0.25">
      <c r="A3790" t="s">
        <v>47</v>
      </c>
      <c r="B3790" t="str">
        <f>LEFT(Tabla1[[#This Row],[Organización compras]],2)</f>
        <v>CL</v>
      </c>
      <c r="C3790" t="s">
        <v>339</v>
      </c>
      <c r="D3790">
        <v>602</v>
      </c>
      <c r="E3790" t="str">
        <f>VLOOKUP(Tabla1[[#This Row],[Grupo de compras]],'Grupo compras'!$A$1:$B$115,2,FALSE)</f>
        <v>CL Ops Mall</v>
      </c>
      <c r="F3790" t="s">
        <v>1169</v>
      </c>
      <c r="H3790" t="s">
        <v>12771</v>
      </c>
      <c r="I3790" t="s">
        <v>88</v>
      </c>
      <c r="J3790" t="s">
        <v>12772</v>
      </c>
      <c r="K3790" t="s">
        <v>12773</v>
      </c>
      <c r="L3790" s="1">
        <v>46099</v>
      </c>
      <c r="M3790" t="s">
        <v>1173</v>
      </c>
      <c r="N3790" t="s">
        <v>1</v>
      </c>
      <c r="O3790" t="s">
        <v>0</v>
      </c>
      <c r="P3790" t="s">
        <v>6650</v>
      </c>
      <c r="Q3790" t="s">
        <v>6651</v>
      </c>
      <c r="R3790" s="2">
        <v>187895</v>
      </c>
      <c r="S3790" s="37">
        <f>Tabla1[[#This Row],[Valor total]]/'T.C.'!$B$3</f>
        <v>202.92570712688865</v>
      </c>
      <c r="T3790" t="s">
        <v>6</v>
      </c>
      <c r="U3790" t="s">
        <v>3</v>
      </c>
    </row>
    <row r="3791" spans="1:21" x14ac:dyDescent="0.25">
      <c r="A3791" t="s">
        <v>696</v>
      </c>
      <c r="B3791" t="str">
        <f>LEFT(Tabla1[[#This Row],[Organización compras]],2)</f>
        <v>PE</v>
      </c>
      <c r="C3791" t="s">
        <v>681</v>
      </c>
      <c r="D3791">
        <v>804</v>
      </c>
      <c r="E3791" t="str">
        <f>VLOOKUP(Tabla1[[#This Row],[Grupo de compras]],'Grupo compras'!$A$1:$B$115,2,FALSE)</f>
        <v>PE Marketing Mall</v>
      </c>
      <c r="F3791" t="s">
        <v>4579</v>
      </c>
      <c r="G3791" t="str">
        <f>LEFT(Tabla1[[#This Row],[Solicitud de pedido]],2)</f>
        <v>12</v>
      </c>
      <c r="H3791" t="s">
        <v>9704</v>
      </c>
      <c r="I3791" t="s">
        <v>88</v>
      </c>
      <c r="J3791" t="s">
        <v>9705</v>
      </c>
      <c r="K3791" t="s">
        <v>9706</v>
      </c>
      <c r="L3791" s="1">
        <v>46034</v>
      </c>
      <c r="M3791" t="s">
        <v>400</v>
      </c>
      <c r="N3791" t="s">
        <v>1</v>
      </c>
      <c r="O3791" t="s">
        <v>67</v>
      </c>
      <c r="P3791" t="s">
        <v>8828</v>
      </c>
      <c r="Q3791" t="s">
        <v>8829</v>
      </c>
      <c r="R3791" s="2">
        <v>700</v>
      </c>
      <c r="S3791" s="37">
        <f>Tabla1[[#This Row],[Valor total]]/'T.C.'!$B$2</f>
        <v>202.89855072463766</v>
      </c>
      <c r="T3791" t="s">
        <v>2</v>
      </c>
      <c r="U3791" t="s">
        <v>3</v>
      </c>
    </row>
    <row r="3792" spans="1:21" x14ac:dyDescent="0.25">
      <c r="A3792" t="s">
        <v>2783</v>
      </c>
      <c r="B3792" t="str">
        <f>LEFT(Tabla1[[#This Row],[Organización compras]],2)</f>
        <v>PE</v>
      </c>
      <c r="C3792" t="s">
        <v>681</v>
      </c>
      <c r="D3792">
        <v>802</v>
      </c>
      <c r="E3792" t="str">
        <f>VLOOKUP(Tabla1[[#This Row],[Grupo de compras]],'Grupo compras'!$A$1:$B$115,2,FALSE)</f>
        <v>PE Ops Mall</v>
      </c>
      <c r="F3792" t="s">
        <v>2784</v>
      </c>
      <c r="G3792" t="str">
        <f>LEFT(Tabla1[[#This Row],[Solicitud de pedido]],2)</f>
        <v>12</v>
      </c>
      <c r="H3792" t="s">
        <v>9707</v>
      </c>
      <c r="I3792" t="s">
        <v>88</v>
      </c>
      <c r="J3792" t="s">
        <v>9708</v>
      </c>
      <c r="K3792" t="s">
        <v>9709</v>
      </c>
      <c r="L3792" s="1">
        <v>46045</v>
      </c>
      <c r="M3792" t="s">
        <v>2784</v>
      </c>
      <c r="N3792" t="s">
        <v>1</v>
      </c>
      <c r="O3792" t="s">
        <v>0</v>
      </c>
      <c r="P3792" t="s">
        <v>4043</v>
      </c>
      <c r="Q3792" t="s">
        <v>4044</v>
      </c>
      <c r="R3792" s="2">
        <v>700</v>
      </c>
      <c r="S3792" s="37">
        <f>Tabla1[[#This Row],[Valor total]]/'T.C.'!$B$2</f>
        <v>202.89855072463766</v>
      </c>
      <c r="T3792" t="s">
        <v>2</v>
      </c>
      <c r="U3792" t="s">
        <v>3</v>
      </c>
    </row>
    <row r="3793" spans="1:21" x14ac:dyDescent="0.25">
      <c r="A3793" t="s">
        <v>2783</v>
      </c>
      <c r="B3793" t="str">
        <f>LEFT(Tabla1[[#This Row],[Organización compras]],2)</f>
        <v>PE</v>
      </c>
      <c r="C3793" t="s">
        <v>681</v>
      </c>
      <c r="D3793">
        <v>802</v>
      </c>
      <c r="E3793" t="str">
        <f>VLOOKUP(Tabla1[[#This Row],[Grupo de compras]],'Grupo compras'!$A$1:$B$115,2,FALSE)</f>
        <v>PE Ops Mall</v>
      </c>
      <c r="F3793" t="s">
        <v>2784</v>
      </c>
      <c r="G3793" t="str">
        <f>LEFT(Tabla1[[#This Row],[Solicitud de pedido]],2)</f>
        <v>12</v>
      </c>
      <c r="H3793" t="s">
        <v>9707</v>
      </c>
      <c r="I3793" t="s">
        <v>89</v>
      </c>
      <c r="J3793" t="s">
        <v>9708</v>
      </c>
      <c r="K3793" t="s">
        <v>9710</v>
      </c>
      <c r="L3793" s="1">
        <v>46045</v>
      </c>
      <c r="M3793" t="s">
        <v>2784</v>
      </c>
      <c r="N3793" t="s">
        <v>1</v>
      </c>
      <c r="O3793" t="s">
        <v>0</v>
      </c>
      <c r="P3793" t="s">
        <v>4043</v>
      </c>
      <c r="Q3793" t="s">
        <v>4044</v>
      </c>
      <c r="R3793" s="2">
        <v>700</v>
      </c>
      <c r="S3793" s="37">
        <f>Tabla1[[#This Row],[Valor total]]/'T.C.'!$B$2</f>
        <v>202.89855072463766</v>
      </c>
      <c r="T3793" t="s">
        <v>2</v>
      </c>
      <c r="U3793" t="s">
        <v>3</v>
      </c>
    </row>
    <row r="3794" spans="1:21" x14ac:dyDescent="0.25">
      <c r="A3794" t="s">
        <v>2783</v>
      </c>
      <c r="B3794" t="str">
        <f>LEFT(Tabla1[[#This Row],[Organización compras]],2)</f>
        <v>PE</v>
      </c>
      <c r="C3794" t="s">
        <v>681</v>
      </c>
      <c r="D3794">
        <v>802</v>
      </c>
      <c r="E3794" t="str">
        <f>VLOOKUP(Tabla1[[#This Row],[Grupo de compras]],'Grupo compras'!$A$1:$B$115,2,FALSE)</f>
        <v>PE Ops Mall</v>
      </c>
      <c r="F3794" t="s">
        <v>2784</v>
      </c>
      <c r="G3794" t="str">
        <f>LEFT(Tabla1[[#This Row],[Solicitud de pedido]],2)</f>
        <v>12</v>
      </c>
      <c r="H3794" t="s">
        <v>9707</v>
      </c>
      <c r="I3794" t="s">
        <v>99</v>
      </c>
      <c r="J3794" t="s">
        <v>9708</v>
      </c>
      <c r="K3794" t="s">
        <v>9711</v>
      </c>
      <c r="L3794" s="1">
        <v>46045</v>
      </c>
      <c r="M3794" t="s">
        <v>2784</v>
      </c>
      <c r="N3794" t="s">
        <v>1</v>
      </c>
      <c r="O3794" t="s">
        <v>0</v>
      </c>
      <c r="P3794" t="s">
        <v>4043</v>
      </c>
      <c r="Q3794" t="s">
        <v>4044</v>
      </c>
      <c r="R3794" s="2">
        <v>700</v>
      </c>
      <c r="S3794" s="37">
        <f>Tabla1[[#This Row],[Valor total]]/'T.C.'!$B$2</f>
        <v>202.89855072463766</v>
      </c>
      <c r="T3794" t="s">
        <v>2</v>
      </c>
      <c r="U3794" t="s">
        <v>3</v>
      </c>
    </row>
    <row r="3795" spans="1:21" x14ac:dyDescent="0.25">
      <c r="A3795" t="s">
        <v>2783</v>
      </c>
      <c r="B3795" t="str">
        <f>LEFT(Tabla1[[#This Row],[Organización compras]],2)</f>
        <v>PE</v>
      </c>
      <c r="C3795" t="s">
        <v>681</v>
      </c>
      <c r="D3795">
        <v>802</v>
      </c>
      <c r="E3795" t="str">
        <f>VLOOKUP(Tabla1[[#This Row],[Grupo de compras]],'Grupo compras'!$A$1:$B$115,2,FALSE)</f>
        <v>PE Ops Mall</v>
      </c>
      <c r="F3795" t="s">
        <v>2784</v>
      </c>
      <c r="G3795" t="str">
        <f>LEFT(Tabla1[[#This Row],[Solicitud de pedido]],2)</f>
        <v>12</v>
      </c>
      <c r="H3795" t="s">
        <v>9707</v>
      </c>
      <c r="I3795" t="s">
        <v>100</v>
      </c>
      <c r="J3795" t="s">
        <v>9708</v>
      </c>
      <c r="K3795" t="s">
        <v>9712</v>
      </c>
      <c r="L3795" s="1">
        <v>46045</v>
      </c>
      <c r="M3795" t="s">
        <v>2784</v>
      </c>
      <c r="N3795" t="s">
        <v>1</v>
      </c>
      <c r="O3795" t="s">
        <v>0</v>
      </c>
      <c r="P3795" t="s">
        <v>4043</v>
      </c>
      <c r="Q3795" t="s">
        <v>4044</v>
      </c>
      <c r="R3795" s="2">
        <v>700</v>
      </c>
      <c r="S3795" s="37">
        <f>Tabla1[[#This Row],[Valor total]]/'T.C.'!$B$2</f>
        <v>202.89855072463766</v>
      </c>
      <c r="T3795" t="s">
        <v>2</v>
      </c>
      <c r="U3795" t="s">
        <v>3</v>
      </c>
    </row>
    <row r="3796" spans="1:21" x14ac:dyDescent="0.25">
      <c r="A3796" t="s">
        <v>2783</v>
      </c>
      <c r="B3796" t="str">
        <f>LEFT(Tabla1[[#This Row],[Organización compras]],2)</f>
        <v>PE</v>
      </c>
      <c r="C3796" t="s">
        <v>681</v>
      </c>
      <c r="D3796">
        <v>802</v>
      </c>
      <c r="E3796" t="str">
        <f>VLOOKUP(Tabla1[[#This Row],[Grupo de compras]],'Grupo compras'!$A$1:$B$115,2,FALSE)</f>
        <v>PE Ops Mall</v>
      </c>
      <c r="F3796" t="s">
        <v>2784</v>
      </c>
      <c r="G3796" t="str">
        <f>LEFT(Tabla1[[#This Row],[Solicitud de pedido]],2)</f>
        <v>12</v>
      </c>
      <c r="H3796" t="s">
        <v>9707</v>
      </c>
      <c r="I3796" t="s">
        <v>101</v>
      </c>
      <c r="J3796" t="s">
        <v>9708</v>
      </c>
      <c r="K3796" t="s">
        <v>9713</v>
      </c>
      <c r="L3796" s="1">
        <v>46045</v>
      </c>
      <c r="M3796" t="s">
        <v>2784</v>
      </c>
      <c r="N3796" t="s">
        <v>1</v>
      </c>
      <c r="O3796" t="s">
        <v>0</v>
      </c>
      <c r="P3796" t="s">
        <v>4043</v>
      </c>
      <c r="Q3796" t="s">
        <v>4044</v>
      </c>
      <c r="R3796" s="2">
        <v>700</v>
      </c>
      <c r="S3796" s="37">
        <f>Tabla1[[#This Row],[Valor total]]/'T.C.'!$B$2</f>
        <v>202.89855072463766</v>
      </c>
      <c r="T3796" t="s">
        <v>2</v>
      </c>
      <c r="U3796" t="s">
        <v>3</v>
      </c>
    </row>
    <row r="3797" spans="1:21" x14ac:dyDescent="0.25">
      <c r="A3797" t="s">
        <v>2783</v>
      </c>
      <c r="B3797" t="str">
        <f>LEFT(Tabla1[[#This Row],[Organización compras]],2)</f>
        <v>PE</v>
      </c>
      <c r="C3797" t="s">
        <v>681</v>
      </c>
      <c r="D3797">
        <v>802</v>
      </c>
      <c r="E3797" t="str">
        <f>VLOOKUP(Tabla1[[#This Row],[Grupo de compras]],'Grupo compras'!$A$1:$B$115,2,FALSE)</f>
        <v>PE Ops Mall</v>
      </c>
      <c r="F3797" t="s">
        <v>2784</v>
      </c>
      <c r="G3797" t="str">
        <f>LEFT(Tabla1[[#This Row],[Solicitud de pedido]],2)</f>
        <v>12</v>
      </c>
      <c r="H3797" t="s">
        <v>9707</v>
      </c>
      <c r="I3797" t="s">
        <v>102</v>
      </c>
      <c r="J3797" t="s">
        <v>9708</v>
      </c>
      <c r="K3797" t="s">
        <v>9714</v>
      </c>
      <c r="L3797" s="1">
        <v>46045</v>
      </c>
      <c r="M3797" t="s">
        <v>2784</v>
      </c>
      <c r="N3797" t="s">
        <v>1</v>
      </c>
      <c r="O3797" t="s">
        <v>0</v>
      </c>
      <c r="P3797" t="s">
        <v>4043</v>
      </c>
      <c r="Q3797" t="s">
        <v>4044</v>
      </c>
      <c r="R3797" s="2">
        <v>700</v>
      </c>
      <c r="S3797" s="37">
        <f>Tabla1[[#This Row],[Valor total]]/'T.C.'!$B$2</f>
        <v>202.89855072463766</v>
      </c>
      <c r="T3797" t="s">
        <v>2</v>
      </c>
      <c r="U3797" t="s">
        <v>3</v>
      </c>
    </row>
    <row r="3798" spans="1:21" x14ac:dyDescent="0.25">
      <c r="A3798" t="s">
        <v>2783</v>
      </c>
      <c r="B3798" t="str">
        <f>LEFT(Tabla1[[#This Row],[Organización compras]],2)</f>
        <v>PE</v>
      </c>
      <c r="C3798" t="s">
        <v>681</v>
      </c>
      <c r="D3798">
        <v>802</v>
      </c>
      <c r="E3798" t="str">
        <f>VLOOKUP(Tabla1[[#This Row],[Grupo de compras]],'Grupo compras'!$A$1:$B$115,2,FALSE)</f>
        <v>PE Ops Mall</v>
      </c>
      <c r="F3798" t="s">
        <v>2784</v>
      </c>
      <c r="G3798" t="str">
        <f>LEFT(Tabla1[[#This Row],[Solicitud de pedido]],2)</f>
        <v>12</v>
      </c>
      <c r="H3798" t="s">
        <v>9707</v>
      </c>
      <c r="I3798" t="s">
        <v>103</v>
      </c>
      <c r="J3798" t="s">
        <v>9708</v>
      </c>
      <c r="K3798" t="s">
        <v>9715</v>
      </c>
      <c r="L3798" s="1">
        <v>46045</v>
      </c>
      <c r="M3798" t="s">
        <v>2784</v>
      </c>
      <c r="N3798" t="s">
        <v>1</v>
      </c>
      <c r="O3798" t="s">
        <v>0</v>
      </c>
      <c r="P3798" t="s">
        <v>4043</v>
      </c>
      <c r="Q3798" t="s">
        <v>4044</v>
      </c>
      <c r="R3798" s="2">
        <v>700</v>
      </c>
      <c r="S3798" s="37">
        <f>Tabla1[[#This Row],[Valor total]]/'T.C.'!$B$2</f>
        <v>202.89855072463766</v>
      </c>
      <c r="T3798" t="s">
        <v>2</v>
      </c>
      <c r="U3798" t="s">
        <v>3</v>
      </c>
    </row>
    <row r="3799" spans="1:21" x14ac:dyDescent="0.25">
      <c r="A3799" t="s">
        <v>2783</v>
      </c>
      <c r="B3799" t="str">
        <f>LEFT(Tabla1[[#This Row],[Organización compras]],2)</f>
        <v>PE</v>
      </c>
      <c r="C3799" t="s">
        <v>681</v>
      </c>
      <c r="D3799">
        <v>802</v>
      </c>
      <c r="E3799" t="str">
        <f>VLOOKUP(Tabla1[[#This Row],[Grupo de compras]],'Grupo compras'!$A$1:$B$115,2,FALSE)</f>
        <v>PE Ops Mall</v>
      </c>
      <c r="F3799" t="s">
        <v>2784</v>
      </c>
      <c r="G3799" t="str">
        <f>LEFT(Tabla1[[#This Row],[Solicitud de pedido]],2)</f>
        <v>12</v>
      </c>
      <c r="H3799" t="s">
        <v>9707</v>
      </c>
      <c r="I3799" t="s">
        <v>104</v>
      </c>
      <c r="J3799" t="s">
        <v>9708</v>
      </c>
      <c r="K3799" t="s">
        <v>9716</v>
      </c>
      <c r="L3799" s="1">
        <v>46045</v>
      </c>
      <c r="M3799" t="s">
        <v>2784</v>
      </c>
      <c r="N3799" t="s">
        <v>1</v>
      </c>
      <c r="O3799" t="s">
        <v>0</v>
      </c>
      <c r="P3799" t="s">
        <v>4043</v>
      </c>
      <c r="Q3799" t="s">
        <v>4044</v>
      </c>
      <c r="R3799" s="2">
        <v>700</v>
      </c>
      <c r="S3799" s="37">
        <f>Tabla1[[#This Row],[Valor total]]/'T.C.'!$B$2</f>
        <v>202.89855072463766</v>
      </c>
      <c r="T3799" t="s">
        <v>2</v>
      </c>
      <c r="U3799" t="s">
        <v>3</v>
      </c>
    </row>
    <row r="3800" spans="1:21" x14ac:dyDescent="0.25">
      <c r="A3800" t="s">
        <v>2783</v>
      </c>
      <c r="B3800" t="str">
        <f>LEFT(Tabla1[[#This Row],[Organización compras]],2)</f>
        <v>PE</v>
      </c>
      <c r="C3800" t="s">
        <v>681</v>
      </c>
      <c r="D3800">
        <v>802</v>
      </c>
      <c r="E3800" t="str">
        <f>VLOOKUP(Tabla1[[#This Row],[Grupo de compras]],'Grupo compras'!$A$1:$B$115,2,FALSE)</f>
        <v>PE Ops Mall</v>
      </c>
      <c r="F3800" t="s">
        <v>2784</v>
      </c>
      <c r="G3800" t="str">
        <f>LEFT(Tabla1[[#This Row],[Solicitud de pedido]],2)</f>
        <v>12</v>
      </c>
      <c r="H3800" t="s">
        <v>9707</v>
      </c>
      <c r="I3800" t="s">
        <v>105</v>
      </c>
      <c r="J3800" t="s">
        <v>9708</v>
      </c>
      <c r="K3800" t="s">
        <v>9717</v>
      </c>
      <c r="L3800" s="1">
        <v>46045</v>
      </c>
      <c r="M3800" t="s">
        <v>2784</v>
      </c>
      <c r="N3800" t="s">
        <v>1</v>
      </c>
      <c r="O3800" t="s">
        <v>0</v>
      </c>
      <c r="P3800" t="s">
        <v>4043</v>
      </c>
      <c r="Q3800" t="s">
        <v>4044</v>
      </c>
      <c r="R3800" s="2">
        <v>700</v>
      </c>
      <c r="S3800" s="37">
        <f>Tabla1[[#This Row],[Valor total]]/'T.C.'!$B$2</f>
        <v>202.89855072463766</v>
      </c>
      <c r="T3800" t="s">
        <v>2</v>
      </c>
      <c r="U3800" t="s">
        <v>3</v>
      </c>
    </row>
    <row r="3801" spans="1:21" x14ac:dyDescent="0.25">
      <c r="A3801" t="s">
        <v>2783</v>
      </c>
      <c r="B3801" t="str">
        <f>LEFT(Tabla1[[#This Row],[Organización compras]],2)</f>
        <v>PE</v>
      </c>
      <c r="C3801" t="s">
        <v>681</v>
      </c>
      <c r="D3801">
        <v>802</v>
      </c>
      <c r="E3801" t="str">
        <f>VLOOKUP(Tabla1[[#This Row],[Grupo de compras]],'Grupo compras'!$A$1:$B$115,2,FALSE)</f>
        <v>PE Ops Mall</v>
      </c>
      <c r="F3801" t="s">
        <v>2784</v>
      </c>
      <c r="G3801" t="str">
        <f>LEFT(Tabla1[[#This Row],[Solicitud de pedido]],2)</f>
        <v>12</v>
      </c>
      <c r="H3801" t="s">
        <v>9707</v>
      </c>
      <c r="I3801" t="s">
        <v>106</v>
      </c>
      <c r="J3801" t="s">
        <v>9708</v>
      </c>
      <c r="K3801" t="s">
        <v>9718</v>
      </c>
      <c r="L3801" s="1">
        <v>46045</v>
      </c>
      <c r="M3801" t="s">
        <v>2784</v>
      </c>
      <c r="N3801" t="s">
        <v>1</v>
      </c>
      <c r="O3801" t="s">
        <v>0</v>
      </c>
      <c r="P3801" t="s">
        <v>4043</v>
      </c>
      <c r="Q3801" t="s">
        <v>4044</v>
      </c>
      <c r="R3801" s="2">
        <v>700</v>
      </c>
      <c r="S3801" s="37">
        <f>Tabla1[[#This Row],[Valor total]]/'T.C.'!$B$2</f>
        <v>202.89855072463766</v>
      </c>
      <c r="T3801" t="s">
        <v>2</v>
      </c>
      <c r="U3801" t="s">
        <v>3</v>
      </c>
    </row>
    <row r="3802" spans="1:21" x14ac:dyDescent="0.25">
      <c r="A3802" t="s">
        <v>2783</v>
      </c>
      <c r="B3802" t="str">
        <f>LEFT(Tabla1[[#This Row],[Organización compras]],2)</f>
        <v>PE</v>
      </c>
      <c r="C3802" t="s">
        <v>681</v>
      </c>
      <c r="D3802">
        <v>802</v>
      </c>
      <c r="E3802" t="str">
        <f>VLOOKUP(Tabla1[[#This Row],[Grupo de compras]],'Grupo compras'!$A$1:$B$115,2,FALSE)</f>
        <v>PE Ops Mall</v>
      </c>
      <c r="F3802" t="s">
        <v>2784</v>
      </c>
      <c r="G3802" t="str">
        <f>LEFT(Tabla1[[#This Row],[Solicitud de pedido]],2)</f>
        <v>12</v>
      </c>
      <c r="H3802" t="s">
        <v>9707</v>
      </c>
      <c r="I3802" t="s">
        <v>107</v>
      </c>
      <c r="J3802" t="s">
        <v>9708</v>
      </c>
      <c r="K3802" t="s">
        <v>9719</v>
      </c>
      <c r="L3802" s="1">
        <v>46045</v>
      </c>
      <c r="M3802" t="s">
        <v>2784</v>
      </c>
      <c r="N3802" t="s">
        <v>1</v>
      </c>
      <c r="O3802" t="s">
        <v>0</v>
      </c>
      <c r="P3802" t="s">
        <v>4043</v>
      </c>
      <c r="Q3802" t="s">
        <v>4044</v>
      </c>
      <c r="R3802" s="2">
        <v>700</v>
      </c>
      <c r="S3802" s="37">
        <f>Tabla1[[#This Row],[Valor total]]/'T.C.'!$B$2</f>
        <v>202.89855072463766</v>
      </c>
      <c r="T3802" t="s">
        <v>2</v>
      </c>
      <c r="U3802" t="s">
        <v>3</v>
      </c>
    </row>
    <row r="3803" spans="1:21" x14ac:dyDescent="0.25">
      <c r="A3803" t="s">
        <v>2783</v>
      </c>
      <c r="B3803" t="str">
        <f>LEFT(Tabla1[[#This Row],[Organización compras]],2)</f>
        <v>PE</v>
      </c>
      <c r="C3803" t="s">
        <v>681</v>
      </c>
      <c r="D3803">
        <v>802</v>
      </c>
      <c r="E3803" t="str">
        <f>VLOOKUP(Tabla1[[#This Row],[Grupo de compras]],'Grupo compras'!$A$1:$B$115,2,FALSE)</f>
        <v>PE Ops Mall</v>
      </c>
      <c r="F3803" t="s">
        <v>2784</v>
      </c>
      <c r="G3803" t="str">
        <f>LEFT(Tabla1[[#This Row],[Solicitud de pedido]],2)</f>
        <v>12</v>
      </c>
      <c r="H3803" t="s">
        <v>9707</v>
      </c>
      <c r="I3803" t="s">
        <v>1502</v>
      </c>
      <c r="J3803" t="s">
        <v>9708</v>
      </c>
      <c r="K3803" t="s">
        <v>9720</v>
      </c>
      <c r="L3803" s="1">
        <v>46045</v>
      </c>
      <c r="M3803" t="s">
        <v>2784</v>
      </c>
      <c r="N3803" t="s">
        <v>1</v>
      </c>
      <c r="O3803" t="s">
        <v>0</v>
      </c>
      <c r="P3803" t="s">
        <v>4043</v>
      </c>
      <c r="Q3803" t="s">
        <v>4044</v>
      </c>
      <c r="R3803" s="2">
        <v>700</v>
      </c>
      <c r="S3803" s="37">
        <f>Tabla1[[#This Row],[Valor total]]/'T.C.'!$B$2</f>
        <v>202.89855072463766</v>
      </c>
      <c r="T3803" t="s">
        <v>2</v>
      </c>
      <c r="U3803" t="s">
        <v>3</v>
      </c>
    </row>
    <row r="3804" spans="1:21" x14ac:dyDescent="0.25">
      <c r="A3804" t="s">
        <v>16</v>
      </c>
      <c r="B3804" t="str">
        <f>LEFT(Tabla1[[#This Row],[Organización compras]],2)</f>
        <v>PE</v>
      </c>
      <c r="C3804" t="s">
        <v>681</v>
      </c>
      <c r="D3804">
        <v>804</v>
      </c>
      <c r="E3804" t="str">
        <f>VLOOKUP(Tabla1[[#This Row],[Grupo de compras]],'Grupo compras'!$A$1:$B$115,2,FALSE)</f>
        <v>PE Marketing Mall</v>
      </c>
      <c r="F3804" t="s">
        <v>1158</v>
      </c>
      <c r="G3804" t="str">
        <f>LEFT(Tabla1[[#This Row],[Solicitud de pedido]],2)</f>
        <v>12</v>
      </c>
      <c r="H3804" t="s">
        <v>9721</v>
      </c>
      <c r="I3804" t="s">
        <v>88</v>
      </c>
      <c r="J3804" t="s">
        <v>9722</v>
      </c>
      <c r="K3804" t="s">
        <v>9723</v>
      </c>
      <c r="L3804" s="1">
        <v>46050</v>
      </c>
      <c r="M3804" t="s">
        <v>43</v>
      </c>
      <c r="N3804" t="s">
        <v>1</v>
      </c>
      <c r="O3804" t="s">
        <v>67</v>
      </c>
      <c r="P3804" t="s">
        <v>1162</v>
      </c>
      <c r="Q3804" t="s">
        <v>1163</v>
      </c>
      <c r="R3804" s="2">
        <v>700</v>
      </c>
      <c r="S3804" s="37">
        <f>Tabla1[[#This Row],[Valor total]]/'T.C.'!$B$2</f>
        <v>202.89855072463766</v>
      </c>
      <c r="T3804" t="s">
        <v>2</v>
      </c>
      <c r="U3804" t="s">
        <v>3</v>
      </c>
    </row>
    <row r="3805" spans="1:21" x14ac:dyDescent="0.25">
      <c r="A3805" t="s">
        <v>380</v>
      </c>
      <c r="B3805" t="str">
        <f>LEFT(Tabla1[[#This Row],[Organización compras]],2)</f>
        <v>PE</v>
      </c>
      <c r="C3805" t="s">
        <v>340</v>
      </c>
      <c r="D3805">
        <v>802</v>
      </c>
      <c r="E3805" t="str">
        <f>VLOOKUP(Tabla1[[#This Row],[Grupo de compras]],'Grupo compras'!$A$1:$B$115,2,FALSE)</f>
        <v>PE Ops Mall</v>
      </c>
      <c r="F3805" t="s">
        <v>4224</v>
      </c>
      <c r="G3805" t="str">
        <f>LEFT(Tabla1[[#This Row],[Solicitud de pedido]],2)</f>
        <v>12</v>
      </c>
      <c r="H3805" t="s">
        <v>9724</v>
      </c>
      <c r="I3805" t="s">
        <v>88</v>
      </c>
      <c r="J3805" t="s">
        <v>9725</v>
      </c>
      <c r="K3805" t="s">
        <v>9726</v>
      </c>
      <c r="L3805" s="1">
        <v>46076</v>
      </c>
      <c r="M3805" t="s">
        <v>4224</v>
      </c>
      <c r="N3805" t="s">
        <v>1</v>
      </c>
      <c r="O3805" t="s">
        <v>0</v>
      </c>
      <c r="P3805" t="s">
        <v>8037</v>
      </c>
      <c r="Q3805" t="s">
        <v>8038</v>
      </c>
      <c r="R3805" s="2">
        <v>700</v>
      </c>
      <c r="S3805" s="37">
        <f>Tabla1[[#This Row],[Valor total]]/'T.C.'!$B$2</f>
        <v>202.89855072463766</v>
      </c>
      <c r="T3805" t="s">
        <v>2</v>
      </c>
      <c r="U3805" t="s">
        <v>3</v>
      </c>
    </row>
    <row r="3806" spans="1:21" x14ac:dyDescent="0.25">
      <c r="A3806" t="s">
        <v>2453</v>
      </c>
      <c r="B3806" t="str">
        <f>LEFT(Tabla1[[#This Row],[Organización compras]],2)</f>
        <v>PE</v>
      </c>
      <c r="C3806" t="s">
        <v>681</v>
      </c>
      <c r="D3806">
        <v>816</v>
      </c>
      <c r="E3806" t="str">
        <f>VLOOKUP(Tabla1[[#This Row],[Grupo de compras]],'Grupo compras'!$A$1:$B$115,2,FALSE)</f>
        <v>PE Sgcia Infra</v>
      </c>
      <c r="F3806" t="s">
        <v>2330</v>
      </c>
      <c r="G3806" t="str">
        <f>LEFT(Tabla1[[#This Row],[Solicitud de pedido]],2)</f>
        <v>12</v>
      </c>
      <c r="H3806" t="s">
        <v>9727</v>
      </c>
      <c r="I3806" t="s">
        <v>88</v>
      </c>
      <c r="J3806" t="s">
        <v>9728</v>
      </c>
      <c r="K3806" t="s">
        <v>9729</v>
      </c>
      <c r="L3806" s="1">
        <v>46083</v>
      </c>
      <c r="M3806" t="s">
        <v>400</v>
      </c>
      <c r="N3806" t="s">
        <v>1</v>
      </c>
      <c r="O3806" t="s">
        <v>5</v>
      </c>
      <c r="P3806" t="s">
        <v>68</v>
      </c>
      <c r="Q3806" t="s">
        <v>69</v>
      </c>
      <c r="R3806" s="2">
        <v>700</v>
      </c>
      <c r="S3806" s="37">
        <f>Tabla1[[#This Row],[Valor total]]/'T.C.'!$B$2</f>
        <v>202.89855072463766</v>
      </c>
      <c r="T3806" t="s">
        <v>2</v>
      </c>
      <c r="U3806" t="s">
        <v>3</v>
      </c>
    </row>
    <row r="3807" spans="1:21" x14ac:dyDescent="0.25">
      <c r="A3807" t="s">
        <v>377</v>
      </c>
      <c r="B3807" t="str">
        <f>LEFT(Tabla1[[#This Row],[Organización compras]],2)</f>
        <v>PE</v>
      </c>
      <c r="C3807" t="s">
        <v>340</v>
      </c>
      <c r="D3807">
        <v>802</v>
      </c>
      <c r="E3807" t="str">
        <f>VLOOKUP(Tabla1[[#This Row],[Grupo de compras]],'Grupo compras'!$A$1:$B$115,2,FALSE)</f>
        <v>PE Ops Mall</v>
      </c>
      <c r="F3807" t="s">
        <v>2881</v>
      </c>
      <c r="G3807" t="str">
        <f>LEFT(Tabla1[[#This Row],[Solicitud de pedido]],2)</f>
        <v>12</v>
      </c>
      <c r="H3807" t="s">
        <v>9730</v>
      </c>
      <c r="I3807" t="s">
        <v>88</v>
      </c>
      <c r="J3807" t="s">
        <v>9731</v>
      </c>
      <c r="K3807" t="s">
        <v>9732</v>
      </c>
      <c r="L3807" s="1">
        <v>46084</v>
      </c>
      <c r="M3807" t="s">
        <v>1340</v>
      </c>
      <c r="N3807" t="s">
        <v>1</v>
      </c>
      <c r="O3807" t="s">
        <v>0</v>
      </c>
      <c r="P3807" t="s">
        <v>5172</v>
      </c>
      <c r="Q3807" t="s">
        <v>5173</v>
      </c>
      <c r="R3807" s="2">
        <v>700</v>
      </c>
      <c r="S3807" s="37">
        <f>Tabla1[[#This Row],[Valor total]]/'T.C.'!$B$2</f>
        <v>202.89855072463766</v>
      </c>
      <c r="T3807" t="s">
        <v>2</v>
      </c>
      <c r="U3807" t="s">
        <v>3</v>
      </c>
    </row>
    <row r="3808" spans="1:21" x14ac:dyDescent="0.25">
      <c r="A3808" t="s">
        <v>75</v>
      </c>
      <c r="B3808" t="str">
        <f>LEFT(Tabla1[[#This Row],[Organización compras]],2)</f>
        <v>CO</v>
      </c>
      <c r="C3808" t="s">
        <v>338</v>
      </c>
      <c r="D3808">
        <v>710</v>
      </c>
      <c r="E3808" t="str">
        <f>VLOOKUP(Tabla1[[#This Row],[Grupo de compras]],'Grupo compras'!$A$1:$B$115,2,FALSE)</f>
        <v>CO Sgcia Personas</v>
      </c>
      <c r="F3808" t="s">
        <v>77</v>
      </c>
      <c r="G3808" t="str">
        <f>LEFT(Tabla1[[#This Row],[Solicitud de pedido]],2)</f>
        <v>12</v>
      </c>
      <c r="H3808" t="s">
        <v>9733</v>
      </c>
      <c r="I3808" t="s">
        <v>88</v>
      </c>
      <c r="J3808" t="s">
        <v>9734</v>
      </c>
      <c r="K3808" t="s">
        <v>7491</v>
      </c>
      <c r="L3808" s="1">
        <v>46036</v>
      </c>
      <c r="M3808" t="s">
        <v>77</v>
      </c>
      <c r="N3808" t="s">
        <v>1</v>
      </c>
      <c r="O3808" t="s">
        <v>0</v>
      </c>
      <c r="P3808" t="s">
        <v>4163</v>
      </c>
      <c r="Q3808" t="s">
        <v>4164</v>
      </c>
      <c r="R3808" s="2">
        <v>745800</v>
      </c>
      <c r="S3808" s="37">
        <f>Tabla1[[#This Row],[Valor total]]/'T.C.'!$B$5</f>
        <v>202.77324632952693</v>
      </c>
      <c r="T3808" t="s">
        <v>18</v>
      </c>
      <c r="U3808" t="s">
        <v>3</v>
      </c>
    </row>
    <row r="3809" spans="1:21" x14ac:dyDescent="0.25">
      <c r="A3809" t="s">
        <v>696</v>
      </c>
      <c r="B3809" t="str">
        <f>LEFT(Tabla1[[#This Row],[Organización compras]],2)</f>
        <v>PE</v>
      </c>
      <c r="C3809" t="s">
        <v>681</v>
      </c>
      <c r="D3809">
        <v>803</v>
      </c>
      <c r="E3809" t="str">
        <f>VLOOKUP(Tabla1[[#This Row],[Grupo de compras]],'Grupo compras'!$A$1:$B$115,2,FALSE)</f>
        <v>PE Ops Out/Strips</v>
      </c>
      <c r="F3809" t="s">
        <v>2857</v>
      </c>
      <c r="G3809" t="str">
        <f>LEFT(Tabla1[[#This Row],[Solicitud de pedido]],2)</f>
        <v>12</v>
      </c>
      <c r="H3809" t="s">
        <v>9735</v>
      </c>
      <c r="I3809" t="s">
        <v>88</v>
      </c>
      <c r="J3809" t="s">
        <v>9736</v>
      </c>
      <c r="K3809" t="s">
        <v>7428</v>
      </c>
      <c r="L3809" s="1">
        <v>46048</v>
      </c>
      <c r="M3809" t="s">
        <v>2857</v>
      </c>
      <c r="N3809" t="s">
        <v>1</v>
      </c>
      <c r="O3809" t="s">
        <v>0</v>
      </c>
      <c r="P3809" t="s">
        <v>1011</v>
      </c>
      <c r="Q3809" t="s">
        <v>1012</v>
      </c>
      <c r="R3809" s="2">
        <v>697.66</v>
      </c>
      <c r="S3809" s="37">
        <f>Tabla1[[#This Row],[Valor total]]/'T.C.'!$B$2</f>
        <v>202.22028985507245</v>
      </c>
      <c r="T3809" t="s">
        <v>2</v>
      </c>
      <c r="U3809" t="s">
        <v>3</v>
      </c>
    </row>
    <row r="3810" spans="1:21" x14ac:dyDescent="0.25">
      <c r="A3810" t="s">
        <v>63</v>
      </c>
      <c r="B3810" t="str">
        <f>LEFT(Tabla1[[#This Row],[Organización compras]],2)</f>
        <v>CO</v>
      </c>
      <c r="C3810" t="s">
        <v>338</v>
      </c>
      <c r="D3810">
        <v>702</v>
      </c>
      <c r="E3810" t="str">
        <f>VLOOKUP(Tabla1[[#This Row],[Grupo de compras]],'Grupo compras'!$A$1:$B$115,2,FALSE)</f>
        <v>CO Ops Mall</v>
      </c>
      <c r="F3810" t="s">
        <v>1281</v>
      </c>
      <c r="G3810" t="str">
        <f>LEFT(Tabla1[[#This Row],[Solicitud de pedido]],2)</f>
        <v>12</v>
      </c>
      <c r="H3810" t="s">
        <v>4571</v>
      </c>
      <c r="I3810" t="s">
        <v>89</v>
      </c>
      <c r="J3810" t="s">
        <v>4572</v>
      </c>
      <c r="K3810" t="s">
        <v>9737</v>
      </c>
      <c r="L3810" s="1">
        <v>46051</v>
      </c>
      <c r="M3810" t="s">
        <v>1067</v>
      </c>
      <c r="N3810" t="s">
        <v>1</v>
      </c>
      <c r="O3810" t="s">
        <v>0</v>
      </c>
      <c r="P3810" t="s">
        <v>33</v>
      </c>
      <c r="Q3810" t="s">
        <v>34</v>
      </c>
      <c r="R3810" s="2">
        <v>742000</v>
      </c>
      <c r="S3810" s="37">
        <f>Tabla1[[#This Row],[Valor total]]/'T.C.'!$B$5</f>
        <v>201.74007612833063</v>
      </c>
      <c r="T3810" t="s">
        <v>18</v>
      </c>
      <c r="U3810" t="s">
        <v>3</v>
      </c>
    </row>
    <row r="3811" spans="1:21" x14ac:dyDescent="0.25">
      <c r="A3811" t="s">
        <v>1239</v>
      </c>
      <c r="B3811" t="str">
        <f>LEFT(Tabla1[[#This Row],[Organización compras]],2)</f>
        <v>PE</v>
      </c>
      <c r="C3811" t="s">
        <v>340</v>
      </c>
      <c r="D3811">
        <v>802</v>
      </c>
      <c r="E3811" t="str">
        <f>VLOOKUP(Tabla1[[#This Row],[Grupo de compras]],'Grupo compras'!$A$1:$B$115,2,FALSE)</f>
        <v>PE Ops Mall</v>
      </c>
      <c r="F3811" t="s">
        <v>3636</v>
      </c>
      <c r="G3811" t="str">
        <f>LEFT(Tabla1[[#This Row],[Solicitud de pedido]],2)</f>
        <v>12</v>
      </c>
      <c r="H3811" t="s">
        <v>9738</v>
      </c>
      <c r="I3811" t="s">
        <v>88</v>
      </c>
      <c r="J3811" t="s">
        <v>9739</v>
      </c>
      <c r="K3811" t="s">
        <v>8530</v>
      </c>
      <c r="L3811" s="1">
        <v>46061</v>
      </c>
      <c r="M3811" t="s">
        <v>3155</v>
      </c>
      <c r="N3811" t="s">
        <v>1</v>
      </c>
      <c r="O3811" t="s">
        <v>2759</v>
      </c>
      <c r="P3811" t="s">
        <v>3640</v>
      </c>
      <c r="Q3811" t="s">
        <v>3641</v>
      </c>
      <c r="R3811" s="2">
        <v>695.94</v>
      </c>
      <c r="S3811" s="37">
        <f>Tabla1[[#This Row],[Valor total]]/'T.C.'!$B$2</f>
        <v>201.7217391304348</v>
      </c>
      <c r="T3811" t="s">
        <v>2</v>
      </c>
      <c r="U3811" t="s">
        <v>3</v>
      </c>
    </row>
    <row r="3812" spans="1:21" x14ac:dyDescent="0.25">
      <c r="A3812" t="s">
        <v>377</v>
      </c>
      <c r="B3812" t="str">
        <f>LEFT(Tabla1[[#This Row],[Organización compras]],2)</f>
        <v>PE</v>
      </c>
      <c r="C3812" t="s">
        <v>340</v>
      </c>
      <c r="D3812">
        <v>802</v>
      </c>
      <c r="E3812" t="str">
        <f>VLOOKUP(Tabla1[[#This Row],[Grupo de compras]],'Grupo compras'!$A$1:$B$115,2,FALSE)</f>
        <v>PE Ops Mall</v>
      </c>
      <c r="F3812" t="s">
        <v>3636</v>
      </c>
      <c r="G3812" t="str">
        <f>LEFT(Tabla1[[#This Row],[Solicitud de pedido]],2)</f>
        <v>12</v>
      </c>
      <c r="H3812" t="s">
        <v>9740</v>
      </c>
      <c r="I3812" t="s">
        <v>88</v>
      </c>
      <c r="J3812" t="s">
        <v>9741</v>
      </c>
      <c r="K3812" t="s">
        <v>8530</v>
      </c>
      <c r="L3812" s="1">
        <v>46061</v>
      </c>
      <c r="M3812" t="s">
        <v>3155</v>
      </c>
      <c r="N3812" t="s">
        <v>1</v>
      </c>
      <c r="O3812" t="s">
        <v>2759</v>
      </c>
      <c r="P3812" t="s">
        <v>3640</v>
      </c>
      <c r="Q3812" t="s">
        <v>3641</v>
      </c>
      <c r="R3812" s="2">
        <v>695.94</v>
      </c>
      <c r="S3812" s="37">
        <f>Tabla1[[#This Row],[Valor total]]/'T.C.'!$B$2</f>
        <v>201.7217391304348</v>
      </c>
      <c r="T3812" t="s">
        <v>2</v>
      </c>
      <c r="U3812" t="s">
        <v>3</v>
      </c>
    </row>
    <row r="3813" spans="1:21" x14ac:dyDescent="0.25">
      <c r="A3813" t="s">
        <v>369</v>
      </c>
      <c r="B3813" t="str">
        <f>LEFT(Tabla1[[#This Row],[Organización compras]],2)</f>
        <v>PE</v>
      </c>
      <c r="C3813" t="s">
        <v>681</v>
      </c>
      <c r="D3813">
        <v>802</v>
      </c>
      <c r="E3813" t="str">
        <f>VLOOKUP(Tabla1[[#This Row],[Grupo de compras]],'Grupo compras'!$A$1:$B$115,2,FALSE)</f>
        <v>PE Ops Mall</v>
      </c>
      <c r="F3813" t="s">
        <v>3636</v>
      </c>
      <c r="G3813" t="str">
        <f>LEFT(Tabla1[[#This Row],[Solicitud de pedido]],2)</f>
        <v>12</v>
      </c>
      <c r="H3813" t="s">
        <v>9742</v>
      </c>
      <c r="I3813" t="s">
        <v>88</v>
      </c>
      <c r="J3813" t="s">
        <v>9743</v>
      </c>
      <c r="K3813" t="s">
        <v>8530</v>
      </c>
      <c r="L3813" s="1">
        <v>46061</v>
      </c>
      <c r="M3813" t="s">
        <v>3155</v>
      </c>
      <c r="N3813" t="s">
        <v>1</v>
      </c>
      <c r="O3813" t="s">
        <v>2759</v>
      </c>
      <c r="P3813" t="s">
        <v>3640</v>
      </c>
      <c r="Q3813" t="s">
        <v>3641</v>
      </c>
      <c r="R3813" s="2">
        <v>695.94</v>
      </c>
      <c r="S3813" s="37">
        <f>Tabla1[[#This Row],[Valor total]]/'T.C.'!$B$2</f>
        <v>201.7217391304348</v>
      </c>
      <c r="T3813" t="s">
        <v>2</v>
      </c>
      <c r="U3813" t="s">
        <v>3</v>
      </c>
    </row>
    <row r="3814" spans="1:21" x14ac:dyDescent="0.25">
      <c r="A3814" t="s">
        <v>377</v>
      </c>
      <c r="B3814" t="str">
        <f>LEFT(Tabla1[[#This Row],[Organización compras]],2)</f>
        <v>PE</v>
      </c>
      <c r="C3814" t="s">
        <v>340</v>
      </c>
      <c r="D3814">
        <v>802</v>
      </c>
      <c r="E3814" t="str">
        <f>VLOOKUP(Tabla1[[#This Row],[Grupo de compras]],'Grupo compras'!$A$1:$B$115,2,FALSE)</f>
        <v>PE Ops Mall</v>
      </c>
      <c r="F3814" t="s">
        <v>2774</v>
      </c>
      <c r="G3814" t="str">
        <f>LEFT(Tabla1[[#This Row],[Solicitud de pedido]],2)</f>
        <v>12</v>
      </c>
      <c r="H3814" t="s">
        <v>9744</v>
      </c>
      <c r="I3814" t="s">
        <v>88</v>
      </c>
      <c r="J3814" t="s">
        <v>9745</v>
      </c>
      <c r="K3814" t="s">
        <v>9746</v>
      </c>
      <c r="L3814" s="1">
        <v>46052</v>
      </c>
      <c r="M3814" t="s">
        <v>2774</v>
      </c>
      <c r="N3814" t="s">
        <v>1</v>
      </c>
      <c r="O3814" t="s">
        <v>0</v>
      </c>
      <c r="P3814" t="s">
        <v>1011</v>
      </c>
      <c r="Q3814" t="s">
        <v>1012</v>
      </c>
      <c r="R3814" s="2">
        <v>692</v>
      </c>
      <c r="S3814" s="37">
        <f>Tabla1[[#This Row],[Valor total]]/'T.C.'!$B$2</f>
        <v>200.57971014492753</v>
      </c>
      <c r="T3814" t="s">
        <v>2</v>
      </c>
      <c r="U3814" t="s">
        <v>3</v>
      </c>
    </row>
    <row r="3815" spans="1:21" x14ac:dyDescent="0.25">
      <c r="A3815" t="s">
        <v>717</v>
      </c>
      <c r="B3815" t="str">
        <f>LEFT(Tabla1[[#This Row],[Organización compras]],2)</f>
        <v>PE</v>
      </c>
      <c r="C3815" t="s">
        <v>340</v>
      </c>
      <c r="D3815">
        <v>801</v>
      </c>
      <c r="E3815" t="str">
        <f>VLOOKUP(Tabla1[[#This Row],[Grupo de compras]],'Grupo compras'!$A$1:$B$115,2,FALSE)</f>
        <v>PE Center Manager</v>
      </c>
      <c r="F3815" t="s">
        <v>1233</v>
      </c>
      <c r="G3815" t="str">
        <f>LEFT(Tabla1[[#This Row],[Solicitud de pedido]],2)</f>
        <v>12</v>
      </c>
      <c r="H3815" t="s">
        <v>9747</v>
      </c>
      <c r="I3815" t="s">
        <v>88</v>
      </c>
      <c r="J3815" t="s">
        <v>9748</v>
      </c>
      <c r="K3815" t="s">
        <v>9749</v>
      </c>
      <c r="L3815" s="1">
        <v>46027</v>
      </c>
      <c r="M3815" t="s">
        <v>819</v>
      </c>
      <c r="N3815" t="s">
        <v>1</v>
      </c>
      <c r="O3815" t="s">
        <v>0</v>
      </c>
      <c r="P3815" t="s">
        <v>1011</v>
      </c>
      <c r="Q3815" t="s">
        <v>1012</v>
      </c>
      <c r="R3815" s="2">
        <v>690</v>
      </c>
      <c r="S3815" s="37">
        <f>Tabla1[[#This Row],[Valor total]]/'T.C.'!$B$2</f>
        <v>200</v>
      </c>
      <c r="T3815" t="s">
        <v>2</v>
      </c>
      <c r="U3815" t="s">
        <v>3</v>
      </c>
    </row>
    <row r="3816" spans="1:21" x14ac:dyDescent="0.25">
      <c r="A3816" t="s">
        <v>1079</v>
      </c>
      <c r="B3816" t="str">
        <f>LEFT(Tabla1[[#This Row],[Organización compras]],2)</f>
        <v>PE</v>
      </c>
      <c r="C3816" t="s">
        <v>681</v>
      </c>
      <c r="D3816">
        <v>928</v>
      </c>
      <c r="E3816" t="str">
        <f>VLOOKUP(Tabla1[[#This Row],[Grupo de compras]],'Grupo compras'!$A$1:$B$115,2,FALSE)</f>
        <v>Corp Gest Riesgo</v>
      </c>
      <c r="F3816" t="s">
        <v>1411</v>
      </c>
      <c r="G3816" t="str">
        <f>LEFT(Tabla1[[#This Row],[Solicitud de pedido]],2)</f>
        <v>14</v>
      </c>
      <c r="H3816" t="s">
        <v>9750</v>
      </c>
      <c r="I3816" t="s">
        <v>88</v>
      </c>
      <c r="J3816" t="s">
        <v>9751</v>
      </c>
      <c r="K3816" t="s">
        <v>1572</v>
      </c>
      <c r="L3816" s="1">
        <v>46062</v>
      </c>
      <c r="M3816" t="s">
        <v>1415</v>
      </c>
      <c r="N3816" t="s">
        <v>46</v>
      </c>
      <c r="O3816" t="s">
        <v>0</v>
      </c>
      <c r="P3816" t="s">
        <v>3251</v>
      </c>
      <c r="Q3816" t="s">
        <v>3252</v>
      </c>
      <c r="R3816" s="2">
        <v>199.73</v>
      </c>
      <c r="S3816" s="37">
        <f>Tabla1[[#This Row],[Valor total]]</f>
        <v>199.73</v>
      </c>
      <c r="T3816" t="s">
        <v>662</v>
      </c>
      <c r="U3816" t="s">
        <v>3</v>
      </c>
    </row>
    <row r="3817" spans="1:21" x14ac:dyDescent="0.25">
      <c r="A3817" t="s">
        <v>19</v>
      </c>
      <c r="B3817" t="str">
        <f>LEFT(Tabla1[[#This Row],[Organización compras]],2)</f>
        <v>CL</v>
      </c>
      <c r="C3817" t="s">
        <v>339</v>
      </c>
      <c r="D3817">
        <v>602</v>
      </c>
      <c r="E3817" t="str">
        <f>VLOOKUP(Tabla1[[#This Row],[Grupo de compras]],'Grupo compras'!$A$1:$B$115,2,FALSE)</f>
        <v>CL Ops Mall</v>
      </c>
      <c r="F3817" t="s">
        <v>20</v>
      </c>
      <c r="G3817" t="str">
        <f>LEFT(Tabla1[[#This Row],[Solicitud de pedido]],2)</f>
        <v>12</v>
      </c>
      <c r="H3817" t="s">
        <v>9752</v>
      </c>
      <c r="I3817" t="s">
        <v>88</v>
      </c>
      <c r="J3817" t="s">
        <v>9753</v>
      </c>
      <c r="K3817" t="s">
        <v>9754</v>
      </c>
      <c r="L3817" s="1">
        <v>46055</v>
      </c>
      <c r="M3817" t="s">
        <v>21</v>
      </c>
      <c r="N3817" t="s">
        <v>1</v>
      </c>
      <c r="O3817" t="s">
        <v>0</v>
      </c>
      <c r="P3817" t="s">
        <v>8055</v>
      </c>
      <c r="Q3817" t="s">
        <v>8056</v>
      </c>
      <c r="R3817" s="2">
        <v>184600</v>
      </c>
      <c r="S3817" s="37">
        <f>Tabla1[[#This Row],[Valor total]]/'T.C.'!$B$3</f>
        <v>199.36712278465976</v>
      </c>
      <c r="T3817" t="s">
        <v>6</v>
      </c>
      <c r="U3817" t="s">
        <v>3</v>
      </c>
    </row>
    <row r="3818" spans="1:21" x14ac:dyDescent="0.25">
      <c r="A3818" t="s">
        <v>24</v>
      </c>
      <c r="B3818" t="str">
        <f>LEFT(Tabla1[[#This Row],[Organización compras]],2)</f>
        <v>CL</v>
      </c>
      <c r="C3818" t="s">
        <v>339</v>
      </c>
      <c r="D3818">
        <v>604</v>
      </c>
      <c r="E3818" t="str">
        <f>VLOOKUP(Tabla1[[#This Row],[Grupo de compras]],'Grupo compras'!$A$1:$B$115,2,FALSE)</f>
        <v>CL Marketing Mall</v>
      </c>
      <c r="F3818" t="s">
        <v>7509</v>
      </c>
      <c r="H3818" t="s">
        <v>11723</v>
      </c>
      <c r="I3818" t="s">
        <v>88</v>
      </c>
      <c r="J3818" t="s">
        <v>11724</v>
      </c>
      <c r="K3818" t="s">
        <v>11725</v>
      </c>
      <c r="L3818" s="1">
        <v>46093</v>
      </c>
      <c r="M3818" t="s">
        <v>15</v>
      </c>
      <c r="N3818" t="s">
        <v>1</v>
      </c>
      <c r="O3818" t="s">
        <v>0</v>
      </c>
      <c r="P3818" t="s">
        <v>1787</v>
      </c>
      <c r="Q3818" t="s">
        <v>1788</v>
      </c>
      <c r="R3818" s="2">
        <v>184575</v>
      </c>
      <c r="S3818" s="37">
        <f>Tabla1[[#This Row],[Valor total]]/'T.C.'!$B$3</f>
        <v>199.34012290345925</v>
      </c>
      <c r="T3818" t="s">
        <v>6</v>
      </c>
      <c r="U3818" t="s">
        <v>3</v>
      </c>
    </row>
    <row r="3819" spans="1:21" x14ac:dyDescent="0.25">
      <c r="A3819" t="s">
        <v>1452</v>
      </c>
      <c r="B3819" t="str">
        <f>LEFT(Tabla1[[#This Row],[Organización compras]],2)</f>
        <v>PE</v>
      </c>
      <c r="C3819" t="s">
        <v>681</v>
      </c>
      <c r="D3819">
        <v>803</v>
      </c>
      <c r="E3819" t="str">
        <f>VLOOKUP(Tabla1[[#This Row],[Grupo de compras]],'Grupo compras'!$A$1:$B$115,2,FALSE)</f>
        <v>PE Ops Out/Strips</v>
      </c>
      <c r="F3819" t="s">
        <v>1453</v>
      </c>
      <c r="G3819" t="str">
        <f>LEFT(Tabla1[[#This Row],[Solicitud de pedido]],2)</f>
        <v>12</v>
      </c>
      <c r="H3819" t="s">
        <v>9755</v>
      </c>
      <c r="I3819" t="s">
        <v>88</v>
      </c>
      <c r="J3819" t="s">
        <v>9756</v>
      </c>
      <c r="K3819" t="s">
        <v>9757</v>
      </c>
      <c r="L3819" s="1">
        <v>46066</v>
      </c>
      <c r="M3819" t="s">
        <v>1453</v>
      </c>
      <c r="N3819" t="s">
        <v>1</v>
      </c>
      <c r="O3819" t="s">
        <v>0</v>
      </c>
      <c r="P3819" t="s">
        <v>2458</v>
      </c>
      <c r="Q3819" t="s">
        <v>2459</v>
      </c>
      <c r="R3819" s="2">
        <v>687</v>
      </c>
      <c r="S3819" s="37">
        <f>Tabla1[[#This Row],[Valor total]]/'T.C.'!$B$2</f>
        <v>199.13043478260869</v>
      </c>
      <c r="T3819" t="s">
        <v>2</v>
      </c>
      <c r="U3819" t="s">
        <v>3</v>
      </c>
    </row>
    <row r="3820" spans="1:21" x14ac:dyDescent="0.25">
      <c r="A3820" t="s">
        <v>1498</v>
      </c>
      <c r="B3820" t="str">
        <f>LEFT(Tabla1[[#This Row],[Organización compras]],2)</f>
        <v>PE</v>
      </c>
      <c r="C3820" t="s">
        <v>340</v>
      </c>
      <c r="D3820">
        <v>803</v>
      </c>
      <c r="E3820" t="str">
        <f>VLOOKUP(Tabla1[[#This Row],[Grupo de compras]],'Grupo compras'!$A$1:$B$115,2,FALSE)</f>
        <v>PE Ops Out/Strips</v>
      </c>
      <c r="F3820" t="s">
        <v>926</v>
      </c>
      <c r="G3820" t="str">
        <f>LEFT(Tabla1[[#This Row],[Solicitud de pedido]],2)</f>
        <v>12</v>
      </c>
      <c r="H3820" t="s">
        <v>9758</v>
      </c>
      <c r="I3820" t="s">
        <v>88</v>
      </c>
      <c r="J3820" t="s">
        <v>9759</v>
      </c>
      <c r="K3820" t="s">
        <v>9760</v>
      </c>
      <c r="L3820" s="1">
        <v>46069</v>
      </c>
      <c r="M3820" t="s">
        <v>930</v>
      </c>
      <c r="N3820" t="s">
        <v>1</v>
      </c>
      <c r="O3820" t="s">
        <v>0</v>
      </c>
      <c r="P3820" t="s">
        <v>2458</v>
      </c>
      <c r="Q3820" t="s">
        <v>2459</v>
      </c>
      <c r="R3820" s="2">
        <v>687</v>
      </c>
      <c r="S3820" s="37">
        <f>Tabla1[[#This Row],[Valor total]]/'T.C.'!$B$2</f>
        <v>199.13043478260869</v>
      </c>
      <c r="T3820" t="s">
        <v>2</v>
      </c>
      <c r="U3820" t="s">
        <v>3</v>
      </c>
    </row>
    <row r="3821" spans="1:21" x14ac:dyDescent="0.25">
      <c r="A3821" t="s">
        <v>17</v>
      </c>
      <c r="B3821" t="str">
        <f>LEFT(Tabla1[[#This Row],[Organización compras]],2)</f>
        <v>CO</v>
      </c>
      <c r="C3821" t="s">
        <v>338</v>
      </c>
      <c r="D3821">
        <v>710</v>
      </c>
      <c r="E3821" t="str">
        <f>VLOOKUP(Tabla1[[#This Row],[Grupo de compras]],'Grupo compras'!$A$1:$B$115,2,FALSE)</f>
        <v>CO Sgcia Personas</v>
      </c>
      <c r="F3821" t="s">
        <v>77</v>
      </c>
      <c r="G3821" t="str">
        <f>LEFT(Tabla1[[#This Row],[Solicitud de pedido]],2)</f>
        <v>12</v>
      </c>
      <c r="H3821" t="s">
        <v>9761</v>
      </c>
      <c r="I3821" t="s">
        <v>88</v>
      </c>
      <c r="J3821" t="s">
        <v>9762</v>
      </c>
      <c r="K3821" t="s">
        <v>9763</v>
      </c>
      <c r="L3821" s="1">
        <v>46090</v>
      </c>
      <c r="M3821" t="s">
        <v>77</v>
      </c>
      <c r="N3821" t="s">
        <v>1</v>
      </c>
      <c r="O3821" t="s">
        <v>0</v>
      </c>
      <c r="P3821" t="s">
        <v>7452</v>
      </c>
      <c r="Q3821" t="s">
        <v>7453</v>
      </c>
      <c r="R3821" s="2">
        <v>731850</v>
      </c>
      <c r="S3821" s="37">
        <f>Tabla1[[#This Row],[Valor total]]/'T.C.'!$B$5</f>
        <v>198.98042414355629</v>
      </c>
      <c r="T3821" t="s">
        <v>18</v>
      </c>
      <c r="U3821" t="s">
        <v>3</v>
      </c>
    </row>
    <row r="3822" spans="1:21" x14ac:dyDescent="0.25">
      <c r="A3822" t="s">
        <v>75</v>
      </c>
      <c r="B3822" t="str">
        <f>LEFT(Tabla1[[#This Row],[Organización compras]],2)</f>
        <v>CO</v>
      </c>
      <c r="C3822" t="s">
        <v>338</v>
      </c>
      <c r="D3822">
        <v>710</v>
      </c>
      <c r="E3822" t="str">
        <f>VLOOKUP(Tabla1[[#This Row],[Grupo de compras]],'Grupo compras'!$A$1:$B$115,2,FALSE)</f>
        <v>CO Sgcia Personas</v>
      </c>
      <c r="F3822" t="s">
        <v>77</v>
      </c>
      <c r="G3822" t="str">
        <f>LEFT(Tabla1[[#This Row],[Solicitud de pedido]],2)</f>
        <v>12</v>
      </c>
      <c r="H3822" t="s">
        <v>9764</v>
      </c>
      <c r="I3822" t="s">
        <v>88</v>
      </c>
      <c r="J3822" t="s">
        <v>9765</v>
      </c>
      <c r="K3822" t="s">
        <v>7533</v>
      </c>
      <c r="L3822" s="1">
        <v>46035</v>
      </c>
      <c r="M3822" t="s">
        <v>77</v>
      </c>
      <c r="N3822" t="s">
        <v>1</v>
      </c>
      <c r="O3822" t="s">
        <v>0</v>
      </c>
      <c r="P3822" t="s">
        <v>7534</v>
      </c>
      <c r="Q3822" t="s">
        <v>7535</v>
      </c>
      <c r="R3822" s="2">
        <v>729766</v>
      </c>
      <c r="S3822" s="37">
        <f>Tabla1[[#This Row],[Valor total]]/'T.C.'!$B$5</f>
        <v>198.41381185426863</v>
      </c>
      <c r="T3822" t="s">
        <v>18</v>
      </c>
      <c r="U3822" t="s">
        <v>3</v>
      </c>
    </row>
    <row r="3823" spans="1:21" x14ac:dyDescent="0.25">
      <c r="A3823" t="s">
        <v>16</v>
      </c>
      <c r="B3823" t="str">
        <f>LEFT(Tabla1[[#This Row],[Organización compras]],2)</f>
        <v>PE</v>
      </c>
      <c r="C3823" t="s">
        <v>681</v>
      </c>
      <c r="D3823">
        <v>802</v>
      </c>
      <c r="E3823" t="str">
        <f>VLOOKUP(Tabla1[[#This Row],[Grupo de compras]],'Grupo compras'!$A$1:$B$115,2,FALSE)</f>
        <v>PE Ops Mall</v>
      </c>
      <c r="F3823" t="s">
        <v>1789</v>
      </c>
      <c r="G3823" t="str">
        <f>LEFT(Tabla1[[#This Row],[Solicitud de pedido]],2)</f>
        <v>12</v>
      </c>
      <c r="H3823" t="s">
        <v>9766</v>
      </c>
      <c r="I3823" t="s">
        <v>88</v>
      </c>
      <c r="J3823" t="s">
        <v>9767</v>
      </c>
      <c r="K3823" t="s">
        <v>9768</v>
      </c>
      <c r="L3823" s="1">
        <v>46083</v>
      </c>
      <c r="M3823" t="s">
        <v>43</v>
      </c>
      <c r="N3823" t="s">
        <v>1</v>
      </c>
      <c r="O3823" t="s">
        <v>44</v>
      </c>
      <c r="P3823" t="s">
        <v>2596</v>
      </c>
      <c r="Q3823" t="s">
        <v>2597</v>
      </c>
      <c r="R3823" s="2">
        <v>684</v>
      </c>
      <c r="S3823" s="37">
        <f>Tabla1[[#This Row],[Valor total]]/'T.C.'!$B$2</f>
        <v>198.26086956521738</v>
      </c>
      <c r="T3823" t="s">
        <v>2</v>
      </c>
      <c r="U3823" t="s">
        <v>3</v>
      </c>
    </row>
    <row r="3824" spans="1:21" x14ac:dyDescent="0.25">
      <c r="A3824" t="s">
        <v>61</v>
      </c>
      <c r="B3824" t="str">
        <f>LEFT(Tabla1[[#This Row],[Organización compras]],2)</f>
        <v>CO</v>
      </c>
      <c r="C3824" t="s">
        <v>338</v>
      </c>
      <c r="D3824">
        <v>709</v>
      </c>
      <c r="E3824" t="str">
        <f>VLOOKUP(Tabla1[[#This Row],[Grupo de compras]],'Grupo compras'!$A$1:$B$115,2,FALSE)</f>
        <v>CO Mktg Div</v>
      </c>
      <c r="F3824" t="s">
        <v>6557</v>
      </c>
      <c r="G3824" t="str">
        <f>LEFT(Tabla1[[#This Row],[Solicitud de pedido]],2)</f>
        <v>12</v>
      </c>
      <c r="H3824" t="s">
        <v>9769</v>
      </c>
      <c r="I3824" t="s">
        <v>88</v>
      </c>
      <c r="J3824" t="s">
        <v>9770</v>
      </c>
      <c r="K3824" t="s">
        <v>9771</v>
      </c>
      <c r="L3824" s="1">
        <v>46083</v>
      </c>
      <c r="M3824" t="s">
        <v>6561</v>
      </c>
      <c r="N3824" t="s">
        <v>1</v>
      </c>
      <c r="O3824" t="s">
        <v>67</v>
      </c>
      <c r="P3824" t="s">
        <v>4240</v>
      </c>
      <c r="Q3824" t="s">
        <v>4241</v>
      </c>
      <c r="R3824" s="2">
        <v>728000</v>
      </c>
      <c r="S3824" s="37">
        <f>Tabla1[[#This Row],[Valor total]]/'T.C.'!$B$5</f>
        <v>197.9336595976074</v>
      </c>
      <c r="T3824" t="s">
        <v>18</v>
      </c>
      <c r="U3824" t="s">
        <v>3</v>
      </c>
    </row>
    <row r="3825" spans="1:21" x14ac:dyDescent="0.25">
      <c r="A3825" t="s">
        <v>4</v>
      </c>
      <c r="B3825" t="str">
        <f>LEFT(Tabla1[[#This Row],[Organización compras]],2)</f>
        <v>CL</v>
      </c>
      <c r="C3825" t="s">
        <v>339</v>
      </c>
      <c r="D3825">
        <v>602</v>
      </c>
      <c r="E3825" t="str">
        <f>VLOOKUP(Tabla1[[#This Row],[Grupo de compras]],'Grupo compras'!$A$1:$B$115,2,FALSE)</f>
        <v>CL Ops Mall</v>
      </c>
      <c r="F3825" t="s">
        <v>1068</v>
      </c>
      <c r="G3825" t="str">
        <f>LEFT(Tabla1[[#This Row],[Solicitud de pedido]],2)</f>
        <v>12</v>
      </c>
      <c r="H3825" t="s">
        <v>9772</v>
      </c>
      <c r="I3825" t="s">
        <v>88</v>
      </c>
      <c r="J3825" t="s">
        <v>9773</v>
      </c>
      <c r="K3825" t="s">
        <v>9774</v>
      </c>
      <c r="L3825" s="1">
        <v>46055</v>
      </c>
      <c r="M3825" t="s">
        <v>1072</v>
      </c>
      <c r="N3825" t="s">
        <v>1</v>
      </c>
      <c r="O3825" t="s">
        <v>5</v>
      </c>
      <c r="P3825" t="s">
        <v>1787</v>
      </c>
      <c r="Q3825" t="s">
        <v>1788</v>
      </c>
      <c r="R3825" s="2">
        <v>182633</v>
      </c>
      <c r="S3825" s="37">
        <f>Tabla1[[#This Row],[Valor total]]/'T.C.'!$B$3</f>
        <v>197.24277213180264</v>
      </c>
      <c r="T3825" t="s">
        <v>6</v>
      </c>
      <c r="U3825" t="s">
        <v>3</v>
      </c>
    </row>
    <row r="3826" spans="1:21" x14ac:dyDescent="0.25">
      <c r="A3826" t="s">
        <v>31</v>
      </c>
      <c r="B3826" t="str">
        <f>LEFT(Tabla1[[#This Row],[Organización compras]],2)</f>
        <v>CO</v>
      </c>
      <c r="C3826" t="s">
        <v>338</v>
      </c>
      <c r="D3826">
        <v>702</v>
      </c>
      <c r="E3826" t="str">
        <f>VLOOKUP(Tabla1[[#This Row],[Grupo de compras]],'Grupo compras'!$A$1:$B$115,2,FALSE)</f>
        <v>CO Ops Mall</v>
      </c>
      <c r="F3826" t="s">
        <v>210</v>
      </c>
      <c r="G3826" t="str">
        <f>LEFT(Tabla1[[#This Row],[Solicitud de pedido]],2)</f>
        <v>12</v>
      </c>
      <c r="H3826" t="s">
        <v>3666</v>
      </c>
      <c r="I3826" t="s">
        <v>89</v>
      </c>
      <c r="J3826" t="s">
        <v>3667</v>
      </c>
      <c r="K3826" t="s">
        <v>9775</v>
      </c>
      <c r="L3826" s="1">
        <v>46065</v>
      </c>
      <c r="M3826" t="s">
        <v>32</v>
      </c>
      <c r="N3826" t="s">
        <v>1</v>
      </c>
      <c r="O3826" t="s">
        <v>0</v>
      </c>
      <c r="P3826" t="s">
        <v>128</v>
      </c>
      <c r="Q3826" t="s">
        <v>129</v>
      </c>
      <c r="R3826" s="2">
        <v>725016</v>
      </c>
      <c r="S3826" s="37">
        <f>Tabla1[[#This Row],[Valor total]]/'T.C.'!$B$5</f>
        <v>197.12234910277326</v>
      </c>
      <c r="T3826" t="s">
        <v>18</v>
      </c>
      <c r="U3826" t="s">
        <v>3</v>
      </c>
    </row>
    <row r="3827" spans="1:21" x14ac:dyDescent="0.25">
      <c r="A3827" t="s">
        <v>75</v>
      </c>
      <c r="B3827" t="str">
        <f>LEFT(Tabla1[[#This Row],[Organización compras]],2)</f>
        <v>CO</v>
      </c>
      <c r="C3827" t="s">
        <v>338</v>
      </c>
      <c r="D3827">
        <v>704</v>
      </c>
      <c r="E3827" t="str">
        <f>VLOOKUP(Tabla1[[#This Row],[Grupo de compras]],'Grupo compras'!$A$1:$B$115,2,FALSE)</f>
        <v>CO Mktg Mall</v>
      </c>
      <c r="F3827" t="s">
        <v>745</v>
      </c>
      <c r="H3827" t="s">
        <v>12190</v>
      </c>
      <c r="I3827" t="s">
        <v>88</v>
      </c>
      <c r="J3827" t="s">
        <v>12191</v>
      </c>
      <c r="K3827" t="s">
        <v>12192</v>
      </c>
      <c r="L3827" s="1">
        <v>46094</v>
      </c>
      <c r="M3827" t="s">
        <v>3700</v>
      </c>
      <c r="N3827" t="s">
        <v>1</v>
      </c>
      <c r="O3827" t="s">
        <v>67</v>
      </c>
      <c r="P3827" t="s">
        <v>116</v>
      </c>
      <c r="Q3827" t="s">
        <v>117</v>
      </c>
      <c r="R3827" s="2">
        <v>725000</v>
      </c>
      <c r="S3827" s="37">
        <f>Tabla1[[#This Row],[Valor total]]/'T.C.'!$B$5</f>
        <v>197.11799891245241</v>
      </c>
      <c r="T3827" t="s">
        <v>18</v>
      </c>
      <c r="U3827" t="s">
        <v>3</v>
      </c>
    </row>
    <row r="3828" spans="1:21" x14ac:dyDescent="0.25">
      <c r="A3828" t="s">
        <v>16</v>
      </c>
      <c r="B3828" t="str">
        <f>LEFT(Tabla1[[#This Row],[Organización compras]],2)</f>
        <v>PE</v>
      </c>
      <c r="C3828" t="s">
        <v>681</v>
      </c>
      <c r="D3828">
        <v>802</v>
      </c>
      <c r="E3828" t="str">
        <f>VLOOKUP(Tabla1[[#This Row],[Grupo de compras]],'Grupo compras'!$A$1:$B$115,2,FALSE)</f>
        <v>PE Ops Mall</v>
      </c>
      <c r="F3828" t="s">
        <v>1789</v>
      </c>
      <c r="G3828" t="str">
        <f>LEFT(Tabla1[[#This Row],[Solicitud de pedido]],2)</f>
        <v>12</v>
      </c>
      <c r="H3828" t="s">
        <v>9776</v>
      </c>
      <c r="I3828" t="s">
        <v>88</v>
      </c>
      <c r="J3828" t="s">
        <v>9777</v>
      </c>
      <c r="K3828" t="s">
        <v>9778</v>
      </c>
      <c r="L3828" s="1">
        <v>46063</v>
      </c>
      <c r="M3828" t="s">
        <v>43</v>
      </c>
      <c r="N3828" t="s">
        <v>1</v>
      </c>
      <c r="O3828" t="s">
        <v>44</v>
      </c>
      <c r="P3828" t="s">
        <v>9779</v>
      </c>
      <c r="Q3828" t="s">
        <v>9780</v>
      </c>
      <c r="R3828" s="2">
        <v>680</v>
      </c>
      <c r="S3828" s="37">
        <f>Tabla1[[#This Row],[Valor total]]/'T.C.'!$B$2</f>
        <v>197.10144927536231</v>
      </c>
      <c r="T3828" t="s">
        <v>2</v>
      </c>
      <c r="U3828" t="s">
        <v>3</v>
      </c>
    </row>
    <row r="3829" spans="1:21" x14ac:dyDescent="0.25">
      <c r="A3829" t="s">
        <v>373</v>
      </c>
      <c r="B3829" t="str">
        <f>LEFT(Tabla1[[#This Row],[Organización compras]],2)</f>
        <v>PE</v>
      </c>
      <c r="C3829" t="s">
        <v>340</v>
      </c>
      <c r="D3829">
        <v>810</v>
      </c>
      <c r="E3829" t="str">
        <f>VLOOKUP(Tabla1[[#This Row],[Grupo de compras]],'Grupo compras'!$A$1:$B$115,2,FALSE)</f>
        <v>PE Área Personas</v>
      </c>
      <c r="F3829" t="s">
        <v>3987</v>
      </c>
      <c r="H3829" t="s">
        <v>11787</v>
      </c>
      <c r="I3829" t="s">
        <v>88</v>
      </c>
      <c r="J3829" t="s">
        <v>11788</v>
      </c>
      <c r="K3829" t="s">
        <v>11789</v>
      </c>
      <c r="L3829" s="1">
        <v>46093</v>
      </c>
      <c r="M3829" t="s">
        <v>3987</v>
      </c>
      <c r="N3829" t="s">
        <v>1</v>
      </c>
      <c r="O3829" t="s">
        <v>3991</v>
      </c>
      <c r="P3829" t="s">
        <v>11790</v>
      </c>
      <c r="Q3829" t="s">
        <v>11791</v>
      </c>
      <c r="R3829" s="2">
        <v>680</v>
      </c>
      <c r="S3829" s="37">
        <f>Tabla1[[#This Row],[Valor total]]/'T.C.'!$B$2</f>
        <v>197.10144927536231</v>
      </c>
      <c r="T3829" t="s">
        <v>2</v>
      </c>
      <c r="U3829" t="s">
        <v>3</v>
      </c>
    </row>
    <row r="3830" spans="1:21" x14ac:dyDescent="0.25">
      <c r="A3830" t="s">
        <v>1239</v>
      </c>
      <c r="B3830" t="str">
        <f>LEFT(Tabla1[[#This Row],[Organización compras]],2)</f>
        <v>PE</v>
      </c>
      <c r="C3830" t="s">
        <v>340</v>
      </c>
      <c r="D3830">
        <v>802</v>
      </c>
      <c r="E3830" t="str">
        <f>VLOOKUP(Tabla1[[#This Row],[Grupo de compras]],'Grupo compras'!$A$1:$B$115,2,FALSE)</f>
        <v>PE Ops Mall</v>
      </c>
      <c r="F3830" t="s">
        <v>3220</v>
      </c>
      <c r="H3830" t="s">
        <v>12951</v>
      </c>
      <c r="I3830" t="s">
        <v>88</v>
      </c>
      <c r="J3830" t="s">
        <v>12952</v>
      </c>
      <c r="K3830" t="s">
        <v>12953</v>
      </c>
      <c r="L3830" s="1">
        <v>46100</v>
      </c>
      <c r="M3830" t="s">
        <v>3220</v>
      </c>
      <c r="N3830" t="s">
        <v>1</v>
      </c>
      <c r="O3830" t="s">
        <v>0</v>
      </c>
      <c r="P3830" t="s">
        <v>3224</v>
      </c>
      <c r="Q3830" t="s">
        <v>3225</v>
      </c>
      <c r="R3830" s="2">
        <v>678.5</v>
      </c>
      <c r="S3830" s="37">
        <f>Tabla1[[#This Row],[Valor total]]/'T.C.'!$B$2</f>
        <v>196.66666666666666</v>
      </c>
      <c r="T3830" t="s">
        <v>2</v>
      </c>
      <c r="U3830" t="s">
        <v>3</v>
      </c>
    </row>
    <row r="3831" spans="1:21" x14ac:dyDescent="0.25">
      <c r="A3831" t="s">
        <v>380</v>
      </c>
      <c r="B3831" t="str">
        <f>LEFT(Tabla1[[#This Row],[Organización compras]],2)</f>
        <v>PE</v>
      </c>
      <c r="C3831" t="s">
        <v>340</v>
      </c>
      <c r="D3831">
        <v>804</v>
      </c>
      <c r="E3831" t="str">
        <f>VLOOKUP(Tabla1[[#This Row],[Grupo de compras]],'Grupo compras'!$A$1:$B$115,2,FALSE)</f>
        <v>PE Marketing Mall</v>
      </c>
      <c r="F3831" t="s">
        <v>5225</v>
      </c>
      <c r="G3831" t="str">
        <f>LEFT(Tabla1[[#This Row],[Solicitud de pedido]],2)</f>
        <v>12</v>
      </c>
      <c r="H3831" t="s">
        <v>9781</v>
      </c>
      <c r="I3831" t="s">
        <v>88</v>
      </c>
      <c r="J3831" t="s">
        <v>9782</v>
      </c>
      <c r="K3831" t="s">
        <v>9783</v>
      </c>
      <c r="L3831" s="1">
        <v>46080</v>
      </c>
      <c r="M3831" t="s">
        <v>14</v>
      </c>
      <c r="N3831" t="s">
        <v>1</v>
      </c>
      <c r="O3831" t="s">
        <v>67</v>
      </c>
      <c r="P3831" t="s">
        <v>5483</v>
      </c>
      <c r="Q3831" t="s">
        <v>5484</v>
      </c>
      <c r="R3831" s="2">
        <v>677.5</v>
      </c>
      <c r="S3831" s="37">
        <f>Tabla1[[#This Row],[Valor total]]/'T.C.'!$B$2</f>
        <v>196.37681159420288</v>
      </c>
      <c r="T3831" t="s">
        <v>2</v>
      </c>
      <c r="U3831" t="s">
        <v>3</v>
      </c>
    </row>
    <row r="3832" spans="1:21" x14ac:dyDescent="0.25">
      <c r="A3832" t="s">
        <v>1239</v>
      </c>
      <c r="B3832" t="str">
        <f>LEFT(Tabla1[[#This Row],[Organización compras]],2)</f>
        <v>PE</v>
      </c>
      <c r="C3832" t="s">
        <v>340</v>
      </c>
      <c r="D3832">
        <v>802</v>
      </c>
      <c r="E3832" t="str">
        <f>VLOOKUP(Tabla1[[#This Row],[Grupo de compras]],'Grupo compras'!$A$1:$B$115,2,FALSE)</f>
        <v>PE Ops Mall</v>
      </c>
      <c r="F3832" t="s">
        <v>3220</v>
      </c>
      <c r="G3832" t="str">
        <f>LEFT(Tabla1[[#This Row],[Solicitud de pedido]],2)</f>
        <v>12</v>
      </c>
      <c r="H3832" t="s">
        <v>9784</v>
      </c>
      <c r="I3832" t="s">
        <v>88</v>
      </c>
      <c r="J3832" t="s">
        <v>9785</v>
      </c>
      <c r="K3832" t="s">
        <v>9786</v>
      </c>
      <c r="L3832" s="1">
        <v>46052</v>
      </c>
      <c r="M3832" t="s">
        <v>3220</v>
      </c>
      <c r="N3832" t="s">
        <v>1</v>
      </c>
      <c r="O3832" t="s">
        <v>0</v>
      </c>
      <c r="P3832" t="s">
        <v>3224</v>
      </c>
      <c r="Q3832" t="s">
        <v>3225</v>
      </c>
      <c r="R3832" s="2">
        <v>677.38</v>
      </c>
      <c r="S3832" s="37">
        <f>Tabla1[[#This Row],[Valor total]]/'T.C.'!$B$2</f>
        <v>196.34202898550723</v>
      </c>
      <c r="T3832" t="s">
        <v>2</v>
      </c>
      <c r="U3832" t="s">
        <v>3</v>
      </c>
    </row>
    <row r="3833" spans="1:21" x14ac:dyDescent="0.25">
      <c r="A3833" t="s">
        <v>17</v>
      </c>
      <c r="B3833" t="str">
        <f>LEFT(Tabla1[[#This Row],[Organización compras]],2)</f>
        <v>CO</v>
      </c>
      <c r="C3833" t="s">
        <v>338</v>
      </c>
      <c r="D3833">
        <v>711</v>
      </c>
      <c r="E3833" t="str">
        <f>VLOOKUP(Tabla1[[#This Row],[Grupo de compras]],'Grupo compras'!$A$1:$B$115,2,FALSE)</f>
        <v>CO A.Finanzas</v>
      </c>
      <c r="F3833" t="s">
        <v>4709</v>
      </c>
      <c r="G3833" t="str">
        <f>LEFT(Tabla1[[#This Row],[Solicitud de pedido]],2)</f>
        <v>12</v>
      </c>
      <c r="H3833" t="s">
        <v>9787</v>
      </c>
      <c r="I3833" t="s">
        <v>88</v>
      </c>
      <c r="J3833" t="s">
        <v>9788</v>
      </c>
      <c r="K3833" t="s">
        <v>9789</v>
      </c>
      <c r="L3833" s="1">
        <v>46031</v>
      </c>
      <c r="M3833" t="s">
        <v>4713</v>
      </c>
      <c r="N3833" t="s">
        <v>1</v>
      </c>
      <c r="O3833" t="s">
        <v>0</v>
      </c>
      <c r="P3833" t="s">
        <v>7441</v>
      </c>
      <c r="Q3833" t="s">
        <v>7442</v>
      </c>
      <c r="R3833" s="2">
        <v>720000</v>
      </c>
      <c r="S3833" s="37">
        <f>Tabla1[[#This Row],[Valor total]]/'T.C.'!$B$5</f>
        <v>195.75856443719414</v>
      </c>
      <c r="T3833" t="s">
        <v>18</v>
      </c>
      <c r="U3833" t="s">
        <v>3</v>
      </c>
    </row>
    <row r="3834" spans="1:21" x14ac:dyDescent="0.25">
      <c r="A3834" t="s">
        <v>925</v>
      </c>
      <c r="B3834" t="str">
        <f>LEFT(Tabla1[[#This Row],[Organización compras]],2)</f>
        <v>PE</v>
      </c>
      <c r="C3834" t="s">
        <v>340</v>
      </c>
      <c r="D3834">
        <v>904</v>
      </c>
      <c r="E3834" t="str">
        <f>VLOOKUP(Tabla1[[#This Row],[Grupo de compras]],'Grupo compras'!$A$1:$B$115,2,FALSE)</f>
        <v>Corp Gcia Contabi</v>
      </c>
      <c r="F3834" t="s">
        <v>7619</v>
      </c>
      <c r="G3834" t="str">
        <f>LEFT(Tabla1[[#This Row],[Solicitud de pedido]],2)</f>
        <v>12</v>
      </c>
      <c r="H3834" t="s">
        <v>9790</v>
      </c>
      <c r="I3834" t="s">
        <v>88</v>
      </c>
      <c r="J3834" t="s">
        <v>9791</v>
      </c>
      <c r="K3834" t="s">
        <v>9792</v>
      </c>
      <c r="L3834" s="1">
        <v>46077</v>
      </c>
      <c r="M3834" t="s">
        <v>74</v>
      </c>
      <c r="N3834" t="s">
        <v>1</v>
      </c>
      <c r="O3834" t="s">
        <v>0</v>
      </c>
      <c r="P3834" t="s">
        <v>769</v>
      </c>
      <c r="Q3834" t="s">
        <v>770</v>
      </c>
      <c r="R3834" s="2">
        <v>195</v>
      </c>
      <c r="S3834" s="37">
        <f>Tabla1[[#This Row],[Valor total]]</f>
        <v>195</v>
      </c>
      <c r="T3834" t="s">
        <v>662</v>
      </c>
      <c r="U3834" t="s">
        <v>3</v>
      </c>
    </row>
    <row r="3835" spans="1:21" x14ac:dyDescent="0.25">
      <c r="A3835" t="s">
        <v>75</v>
      </c>
      <c r="B3835" t="str">
        <f>LEFT(Tabla1[[#This Row],[Organización compras]],2)</f>
        <v>CO</v>
      </c>
      <c r="C3835" t="s">
        <v>338</v>
      </c>
      <c r="D3835">
        <v>702</v>
      </c>
      <c r="E3835" t="str">
        <f>VLOOKUP(Tabla1[[#This Row],[Grupo de compras]],'Grupo compras'!$A$1:$B$115,2,FALSE)</f>
        <v>CO Ops Mall</v>
      </c>
      <c r="F3835" t="s">
        <v>92</v>
      </c>
      <c r="G3835" t="str">
        <f>LEFT(Tabla1[[#This Row],[Solicitud de pedido]],2)</f>
        <v>12</v>
      </c>
      <c r="H3835" t="s">
        <v>9793</v>
      </c>
      <c r="I3835" t="s">
        <v>88</v>
      </c>
      <c r="J3835" t="s">
        <v>9794</v>
      </c>
      <c r="K3835" t="s">
        <v>9795</v>
      </c>
      <c r="L3835" s="1">
        <v>46028</v>
      </c>
      <c r="M3835" t="s">
        <v>93</v>
      </c>
      <c r="N3835" t="s">
        <v>1</v>
      </c>
      <c r="O3835" t="s">
        <v>0</v>
      </c>
      <c r="P3835" t="s">
        <v>9796</v>
      </c>
      <c r="Q3835" t="s">
        <v>9797</v>
      </c>
      <c r="R3835" s="2">
        <v>717000</v>
      </c>
      <c r="S3835" s="37">
        <f>Tabla1[[#This Row],[Valor total]]/'T.C.'!$B$5</f>
        <v>194.94290375203914</v>
      </c>
      <c r="T3835" t="s">
        <v>18</v>
      </c>
      <c r="U3835" t="s">
        <v>3</v>
      </c>
    </row>
    <row r="3836" spans="1:21" x14ac:dyDescent="0.25">
      <c r="A3836" t="s">
        <v>75</v>
      </c>
      <c r="B3836" t="str">
        <f>LEFT(Tabla1[[#This Row],[Organización compras]],2)</f>
        <v>CO</v>
      </c>
      <c r="C3836" t="s">
        <v>338</v>
      </c>
      <c r="D3836">
        <v>702</v>
      </c>
      <c r="E3836" t="str">
        <f>VLOOKUP(Tabla1[[#This Row],[Grupo de compras]],'Grupo compras'!$A$1:$B$115,2,FALSE)</f>
        <v>CO Ops Mall</v>
      </c>
      <c r="F3836" t="s">
        <v>9798</v>
      </c>
      <c r="G3836" t="str">
        <f>LEFT(Tabla1[[#This Row],[Solicitud de pedido]],2)</f>
        <v>12</v>
      </c>
      <c r="H3836" t="s">
        <v>9799</v>
      </c>
      <c r="I3836" t="s">
        <v>88</v>
      </c>
      <c r="J3836" t="s">
        <v>9800</v>
      </c>
      <c r="K3836" t="s">
        <v>9795</v>
      </c>
      <c r="L3836" s="1">
        <v>46044</v>
      </c>
      <c r="M3836" t="s">
        <v>93</v>
      </c>
      <c r="N3836" t="s">
        <v>1</v>
      </c>
      <c r="O3836" t="s">
        <v>0</v>
      </c>
      <c r="P3836" t="s">
        <v>9796</v>
      </c>
      <c r="Q3836" t="s">
        <v>9797</v>
      </c>
      <c r="R3836" s="2">
        <v>717000</v>
      </c>
      <c r="S3836" s="37">
        <f>Tabla1[[#This Row],[Valor total]]/'T.C.'!$B$5</f>
        <v>194.94290375203914</v>
      </c>
      <c r="T3836" t="s">
        <v>18</v>
      </c>
      <c r="U3836" t="s">
        <v>3</v>
      </c>
    </row>
    <row r="3837" spans="1:21" x14ac:dyDescent="0.25">
      <c r="A3837" t="s">
        <v>7</v>
      </c>
      <c r="B3837" t="str">
        <f>LEFT(Tabla1[[#This Row],[Organización compras]],2)</f>
        <v>CL</v>
      </c>
      <c r="C3837" t="s">
        <v>339</v>
      </c>
      <c r="D3837">
        <v>612</v>
      </c>
      <c r="E3837" t="str">
        <f>VLOOKUP(Tabla1[[#This Row],[Grupo de compras]],'Grupo compras'!$A$1:$B$115,2,FALSE)</f>
        <v>CL Serv al Cliente</v>
      </c>
      <c r="F3837" t="s">
        <v>1765</v>
      </c>
      <c r="G3837" t="str">
        <f>LEFT(Tabla1[[#This Row],[Solicitud de pedido]],2)</f>
        <v>12</v>
      </c>
      <c r="H3837" t="s">
        <v>9801</v>
      </c>
      <c r="I3837" t="s">
        <v>88</v>
      </c>
      <c r="J3837" t="s">
        <v>9802</v>
      </c>
      <c r="K3837" t="s">
        <v>9803</v>
      </c>
      <c r="L3837" s="1">
        <v>46070</v>
      </c>
      <c r="M3837" t="s">
        <v>5243</v>
      </c>
      <c r="N3837" t="s">
        <v>1</v>
      </c>
      <c r="O3837" t="s">
        <v>0</v>
      </c>
      <c r="P3837" t="s">
        <v>3828</v>
      </c>
      <c r="Q3837" t="s">
        <v>3829</v>
      </c>
      <c r="R3837" s="2">
        <v>180300</v>
      </c>
      <c r="S3837" s="37">
        <f>Tabla1[[#This Row],[Valor total]]/'T.C.'!$B$3</f>
        <v>194.72314321816984</v>
      </c>
      <c r="T3837" t="s">
        <v>6</v>
      </c>
      <c r="U3837" t="s">
        <v>3</v>
      </c>
    </row>
    <row r="3838" spans="1:21" x14ac:dyDescent="0.25">
      <c r="A3838" t="s">
        <v>7</v>
      </c>
      <c r="B3838" t="str">
        <f>LEFT(Tabla1[[#This Row],[Organización compras]],2)</f>
        <v>CL</v>
      </c>
      <c r="C3838" t="s">
        <v>339</v>
      </c>
      <c r="D3838">
        <v>602</v>
      </c>
      <c r="E3838" t="str">
        <f>VLOOKUP(Tabla1[[#This Row],[Grupo de compras]],'Grupo compras'!$A$1:$B$115,2,FALSE)</f>
        <v>CL Ops Mall</v>
      </c>
      <c r="F3838" t="s">
        <v>56</v>
      </c>
      <c r="G3838" t="str">
        <f>LEFT(Tabla1[[#This Row],[Solicitud de pedido]],2)</f>
        <v>12</v>
      </c>
      <c r="H3838" t="s">
        <v>9804</v>
      </c>
      <c r="I3838" t="s">
        <v>88</v>
      </c>
      <c r="J3838" t="s">
        <v>9805</v>
      </c>
      <c r="K3838" t="s">
        <v>9806</v>
      </c>
      <c r="L3838" s="1">
        <v>46058</v>
      </c>
      <c r="M3838" t="s">
        <v>57</v>
      </c>
      <c r="N3838" t="s">
        <v>1</v>
      </c>
      <c r="O3838" t="s">
        <v>0</v>
      </c>
      <c r="P3838" t="s">
        <v>1388</v>
      </c>
      <c r="Q3838" t="s">
        <v>1389</v>
      </c>
      <c r="R3838" s="2">
        <v>180000</v>
      </c>
      <c r="S3838" s="37">
        <f>Tabla1[[#This Row],[Valor total]]/'T.C.'!$B$3</f>
        <v>194.39914464376358</v>
      </c>
      <c r="T3838" t="s">
        <v>6</v>
      </c>
      <c r="U3838" t="s">
        <v>3</v>
      </c>
    </row>
    <row r="3839" spans="1:21" x14ac:dyDescent="0.25">
      <c r="A3839" t="s">
        <v>75</v>
      </c>
      <c r="B3839" t="str">
        <f>LEFT(Tabla1[[#This Row],[Organización compras]],2)</f>
        <v>CO</v>
      </c>
      <c r="C3839" t="s">
        <v>338</v>
      </c>
      <c r="D3839">
        <v>701</v>
      </c>
      <c r="E3839" t="str">
        <f>VLOOKUP(Tabla1[[#This Row],[Grupo de compras]],'Grupo compras'!$A$1:$B$115,2,FALSE)</f>
        <v>CO Center Manager</v>
      </c>
      <c r="F3839" t="s">
        <v>4709</v>
      </c>
      <c r="G3839" t="str">
        <f>LEFT(Tabla1[[#This Row],[Solicitud de pedido]],2)</f>
        <v>12</v>
      </c>
      <c r="H3839" t="s">
        <v>9807</v>
      </c>
      <c r="I3839" t="s">
        <v>88</v>
      </c>
      <c r="J3839" t="s">
        <v>9808</v>
      </c>
      <c r="K3839" t="s">
        <v>9809</v>
      </c>
      <c r="L3839" s="1">
        <v>46090</v>
      </c>
      <c r="M3839" t="s">
        <v>4713</v>
      </c>
      <c r="N3839" t="s">
        <v>1</v>
      </c>
      <c r="O3839" t="s">
        <v>0</v>
      </c>
      <c r="P3839" t="s">
        <v>9191</v>
      </c>
      <c r="Q3839" t="s">
        <v>9192</v>
      </c>
      <c r="R3839" s="2">
        <v>713600</v>
      </c>
      <c r="S3839" s="37">
        <f>Tabla1[[#This Row],[Valor total]]/'T.C.'!$B$5</f>
        <v>194.01848830886351</v>
      </c>
      <c r="T3839" t="s">
        <v>18</v>
      </c>
      <c r="U3839" t="s">
        <v>3</v>
      </c>
    </row>
    <row r="3840" spans="1:21" x14ac:dyDescent="0.25">
      <c r="A3840" t="s">
        <v>17</v>
      </c>
      <c r="B3840" t="str">
        <f>LEFT(Tabla1[[#This Row],[Organización compras]],2)</f>
        <v>CO</v>
      </c>
      <c r="C3840" t="s">
        <v>338</v>
      </c>
      <c r="D3840">
        <v>711</v>
      </c>
      <c r="E3840" t="str">
        <f>VLOOKUP(Tabla1[[#This Row],[Grupo de compras]],'Grupo compras'!$A$1:$B$115,2,FALSE)</f>
        <v>CO A.Finanzas</v>
      </c>
      <c r="F3840" t="s">
        <v>4709</v>
      </c>
      <c r="G3840" t="str">
        <f>LEFT(Tabla1[[#This Row],[Solicitud de pedido]],2)</f>
        <v>12</v>
      </c>
      <c r="H3840" t="s">
        <v>6918</v>
      </c>
      <c r="I3840" t="s">
        <v>99</v>
      </c>
      <c r="J3840" t="s">
        <v>6919</v>
      </c>
      <c r="K3840" t="s">
        <v>9810</v>
      </c>
      <c r="L3840" s="1">
        <v>46036</v>
      </c>
      <c r="M3840" t="s">
        <v>4713</v>
      </c>
      <c r="N3840" t="s">
        <v>1</v>
      </c>
      <c r="O3840" t="s">
        <v>0</v>
      </c>
      <c r="P3840" t="s">
        <v>5894</v>
      </c>
      <c r="Q3840" t="s">
        <v>5895</v>
      </c>
      <c r="R3840" s="2">
        <v>710400</v>
      </c>
      <c r="S3840" s="37">
        <f>Tabla1[[#This Row],[Valor total]]/'T.C.'!$B$5</f>
        <v>193.14845024469821</v>
      </c>
      <c r="T3840" t="s">
        <v>18</v>
      </c>
      <c r="U3840" t="s">
        <v>3</v>
      </c>
    </row>
    <row r="3841" spans="1:21" x14ac:dyDescent="0.25">
      <c r="A3841" t="s">
        <v>86</v>
      </c>
      <c r="B3841" t="str">
        <f>LEFT(Tabla1[[#This Row],[Organización compras]],2)</f>
        <v>CL</v>
      </c>
      <c r="C3841" t="s">
        <v>339</v>
      </c>
      <c r="D3841">
        <v>604</v>
      </c>
      <c r="E3841" t="str">
        <f>VLOOKUP(Tabla1[[#This Row],[Grupo de compras]],'Grupo compras'!$A$1:$B$115,2,FALSE)</f>
        <v>CL Marketing Mall</v>
      </c>
      <c r="F3841" t="s">
        <v>2690</v>
      </c>
      <c r="G3841" t="str">
        <f>LEFT(Tabla1[[#This Row],[Solicitud de pedido]],2)</f>
        <v>12</v>
      </c>
      <c r="H3841" t="s">
        <v>9811</v>
      </c>
      <c r="I3841" t="s">
        <v>88</v>
      </c>
      <c r="J3841" t="s">
        <v>9812</v>
      </c>
      <c r="K3841" t="s">
        <v>9813</v>
      </c>
      <c r="L3841" s="1">
        <v>46069</v>
      </c>
      <c r="M3841" t="s">
        <v>1054</v>
      </c>
      <c r="N3841" t="s">
        <v>1</v>
      </c>
      <c r="O3841" t="s">
        <v>0</v>
      </c>
      <c r="P3841" t="s">
        <v>5729</v>
      </c>
      <c r="Q3841" t="s">
        <v>5730</v>
      </c>
      <c r="R3841" s="2">
        <v>178800</v>
      </c>
      <c r="S3841" s="37">
        <f>Tabla1[[#This Row],[Valor total]]/'T.C.'!$B$3</f>
        <v>193.10315034613848</v>
      </c>
      <c r="T3841" t="s">
        <v>6</v>
      </c>
      <c r="U3841" t="s">
        <v>3</v>
      </c>
    </row>
    <row r="3842" spans="1:21" x14ac:dyDescent="0.25">
      <c r="A3842" t="s">
        <v>53</v>
      </c>
      <c r="B3842" t="str">
        <f>LEFT(Tabla1[[#This Row],[Organización compras]],2)</f>
        <v>CO</v>
      </c>
      <c r="C3842" t="s">
        <v>338</v>
      </c>
      <c r="D3842">
        <v>702</v>
      </c>
      <c r="E3842" t="str">
        <f>VLOOKUP(Tabla1[[#This Row],[Grupo de compras]],'Grupo compras'!$A$1:$B$115,2,FALSE)</f>
        <v>CO Ops Mall</v>
      </c>
      <c r="F3842" t="s">
        <v>54</v>
      </c>
      <c r="G3842" t="str">
        <f>LEFT(Tabla1[[#This Row],[Solicitud de pedido]],2)</f>
        <v>12</v>
      </c>
      <c r="H3842" t="s">
        <v>9814</v>
      </c>
      <c r="I3842" t="s">
        <v>88</v>
      </c>
      <c r="J3842" t="s">
        <v>9815</v>
      </c>
      <c r="K3842" t="s">
        <v>9816</v>
      </c>
      <c r="L3842" s="1">
        <v>46036</v>
      </c>
      <c r="M3842" t="s">
        <v>1340</v>
      </c>
      <c r="N3842" t="s">
        <v>1</v>
      </c>
      <c r="O3842" t="s">
        <v>0</v>
      </c>
      <c r="P3842" t="s">
        <v>2615</v>
      </c>
      <c r="Q3842" t="s">
        <v>2616</v>
      </c>
      <c r="R3842" s="2">
        <v>710000</v>
      </c>
      <c r="S3842" s="37">
        <f>Tabla1[[#This Row],[Valor total]]/'T.C.'!$B$5</f>
        <v>193.03969548667754</v>
      </c>
      <c r="T3842" t="s">
        <v>18</v>
      </c>
      <c r="U3842" t="s">
        <v>3</v>
      </c>
    </row>
    <row r="3843" spans="1:21" x14ac:dyDescent="0.25">
      <c r="A3843" t="s">
        <v>38</v>
      </c>
      <c r="B3843" t="str">
        <f>LEFT(Tabla1[[#This Row],[Organización compras]],2)</f>
        <v>CL</v>
      </c>
      <c r="C3843" t="s">
        <v>339</v>
      </c>
      <c r="D3843">
        <v>603</v>
      </c>
      <c r="E3843" t="str">
        <f>VLOOKUP(Tabla1[[#This Row],[Grupo de compras]],'Grupo compras'!$A$1:$B$115,2,FALSE)</f>
        <v>CL Ops Out/Strip</v>
      </c>
      <c r="F3843" t="s">
        <v>39</v>
      </c>
      <c r="G3843" t="str">
        <f>LEFT(Tabla1[[#This Row],[Solicitud de pedido]],2)</f>
        <v>12</v>
      </c>
      <c r="H3843" t="s">
        <v>9817</v>
      </c>
      <c r="I3843" t="s">
        <v>88</v>
      </c>
      <c r="J3843" t="s">
        <v>9818</v>
      </c>
      <c r="K3843" t="s">
        <v>9819</v>
      </c>
      <c r="L3843" s="1">
        <v>46064</v>
      </c>
      <c r="M3843" t="s">
        <v>40</v>
      </c>
      <c r="N3843" t="s">
        <v>1</v>
      </c>
      <c r="O3843" t="s">
        <v>0</v>
      </c>
      <c r="P3843" t="s">
        <v>48</v>
      </c>
      <c r="Q3843" t="s">
        <v>49</v>
      </c>
      <c r="R3843" s="2">
        <v>178569</v>
      </c>
      <c r="S3843" s="37">
        <f>Tabla1[[#This Row],[Valor total]]/'T.C.'!$B$3</f>
        <v>192.85367144384566</v>
      </c>
      <c r="T3843" t="s">
        <v>6</v>
      </c>
      <c r="U3843" t="s">
        <v>3</v>
      </c>
    </row>
    <row r="3844" spans="1:21" x14ac:dyDescent="0.25">
      <c r="A3844" t="s">
        <v>925</v>
      </c>
      <c r="B3844" t="str">
        <f>LEFT(Tabla1[[#This Row],[Organización compras]],2)</f>
        <v>PE</v>
      </c>
      <c r="C3844" t="s">
        <v>340</v>
      </c>
      <c r="D3844">
        <v>803</v>
      </c>
      <c r="E3844" t="str">
        <f>VLOOKUP(Tabla1[[#This Row],[Grupo de compras]],'Grupo compras'!$A$1:$B$115,2,FALSE)</f>
        <v>PE Ops Out/Strips</v>
      </c>
      <c r="F3844" t="s">
        <v>1453</v>
      </c>
      <c r="G3844" t="str">
        <f>LEFT(Tabla1[[#This Row],[Solicitud de pedido]],2)</f>
        <v>12</v>
      </c>
      <c r="H3844" t="s">
        <v>9820</v>
      </c>
      <c r="I3844" t="s">
        <v>88</v>
      </c>
      <c r="J3844" t="s">
        <v>9821</v>
      </c>
      <c r="K3844" t="s">
        <v>9822</v>
      </c>
      <c r="L3844" s="1">
        <v>46045</v>
      </c>
      <c r="M3844" t="s">
        <v>1453</v>
      </c>
      <c r="N3844" t="s">
        <v>1</v>
      </c>
      <c r="O3844" t="s">
        <v>0</v>
      </c>
      <c r="P3844" t="s">
        <v>1011</v>
      </c>
      <c r="Q3844" t="s">
        <v>1012</v>
      </c>
      <c r="R3844" s="2">
        <v>662.5</v>
      </c>
      <c r="S3844" s="37">
        <f>Tabla1[[#This Row],[Valor total]]/'T.C.'!$B$2</f>
        <v>192.02898550724638</v>
      </c>
      <c r="T3844" t="s">
        <v>2</v>
      </c>
      <c r="U3844" t="s">
        <v>3</v>
      </c>
    </row>
    <row r="3845" spans="1:21" x14ac:dyDescent="0.25">
      <c r="A3845" t="s">
        <v>38</v>
      </c>
      <c r="B3845" t="str">
        <f>LEFT(Tabla1[[#This Row],[Organización compras]],2)</f>
        <v>CL</v>
      </c>
      <c r="C3845" t="s">
        <v>339</v>
      </c>
      <c r="D3845">
        <v>601</v>
      </c>
      <c r="E3845" t="str">
        <f>VLOOKUP(Tabla1[[#This Row],[Grupo de compras]],'Grupo compras'!$A$1:$B$115,2,FALSE)</f>
        <v>CL Center Manager</v>
      </c>
      <c r="F3845" t="s">
        <v>7860</v>
      </c>
      <c r="G3845" t="str">
        <f>LEFT(Tabla1[[#This Row],[Solicitud de pedido]],2)</f>
        <v>12</v>
      </c>
      <c r="H3845" t="s">
        <v>9823</v>
      </c>
      <c r="I3845" t="s">
        <v>88</v>
      </c>
      <c r="J3845" t="s">
        <v>9824</v>
      </c>
      <c r="K3845" t="s">
        <v>9825</v>
      </c>
      <c r="L3845" s="1">
        <v>46043</v>
      </c>
      <c r="M3845" t="s">
        <v>9</v>
      </c>
      <c r="N3845" t="s">
        <v>1</v>
      </c>
      <c r="O3845" t="s">
        <v>0</v>
      </c>
      <c r="P3845" t="s">
        <v>7864</v>
      </c>
      <c r="Q3845" t="s">
        <v>7865</v>
      </c>
      <c r="R3845" s="2">
        <v>177769</v>
      </c>
      <c r="S3845" s="37">
        <f>Tabla1[[#This Row],[Valor total]]/'T.C.'!$B$3</f>
        <v>191.98967524542894</v>
      </c>
      <c r="T3845" t="s">
        <v>6</v>
      </c>
      <c r="U3845" t="s">
        <v>3</v>
      </c>
    </row>
    <row r="3846" spans="1:21" x14ac:dyDescent="0.25">
      <c r="A3846" t="s">
        <v>50</v>
      </c>
      <c r="B3846" t="str">
        <f>LEFT(Tabla1[[#This Row],[Organización compras]],2)</f>
        <v>CL</v>
      </c>
      <c r="C3846" t="s">
        <v>339</v>
      </c>
      <c r="D3846">
        <v>928</v>
      </c>
      <c r="E3846" t="str">
        <f>VLOOKUP(Tabla1[[#This Row],[Grupo de compras]],'Grupo compras'!$A$1:$B$115,2,FALSE)</f>
        <v>Corp Gest Riesgo</v>
      </c>
      <c r="F3846" t="s">
        <v>85</v>
      </c>
      <c r="G3846" t="str">
        <f>LEFT(Tabla1[[#This Row],[Solicitud de pedido]],2)</f>
        <v>14</v>
      </c>
      <c r="H3846" t="s">
        <v>9826</v>
      </c>
      <c r="I3846" t="s">
        <v>88</v>
      </c>
      <c r="J3846" t="s">
        <v>9827</v>
      </c>
      <c r="K3846" t="s">
        <v>5733</v>
      </c>
      <c r="L3846" s="1">
        <v>46034</v>
      </c>
      <c r="M3846" t="s">
        <v>74</v>
      </c>
      <c r="N3846" t="s">
        <v>46</v>
      </c>
      <c r="O3846" t="s">
        <v>0</v>
      </c>
      <c r="P3846" t="s">
        <v>520</v>
      </c>
      <c r="Q3846" t="s">
        <v>521</v>
      </c>
      <c r="R3846" s="2">
        <v>191.68</v>
      </c>
      <c r="S3846" s="37">
        <f>Tabla1[[#This Row],[Valor total]]</f>
        <v>191.68</v>
      </c>
      <c r="T3846" t="s">
        <v>662</v>
      </c>
      <c r="U3846" t="s">
        <v>3</v>
      </c>
    </row>
    <row r="3847" spans="1:21" x14ac:dyDescent="0.25">
      <c r="A3847" t="s">
        <v>50</v>
      </c>
      <c r="B3847" t="str">
        <f>LEFT(Tabla1[[#This Row],[Organización compras]],2)</f>
        <v>CL</v>
      </c>
      <c r="C3847" t="s">
        <v>339</v>
      </c>
      <c r="D3847">
        <v>602</v>
      </c>
      <c r="E3847" t="str">
        <f>VLOOKUP(Tabla1[[#This Row],[Grupo de compras]],'Grupo compras'!$A$1:$B$115,2,FALSE)</f>
        <v>CL Ops Mall</v>
      </c>
      <c r="F3847" t="s">
        <v>51</v>
      </c>
      <c r="G3847" t="str">
        <f>LEFT(Tabla1[[#This Row],[Solicitud de pedido]],2)</f>
        <v>12</v>
      </c>
      <c r="H3847" t="s">
        <v>9828</v>
      </c>
      <c r="I3847" t="s">
        <v>88</v>
      </c>
      <c r="J3847" t="s">
        <v>9829</v>
      </c>
      <c r="K3847" t="s">
        <v>9830</v>
      </c>
      <c r="L3847" s="1">
        <v>46070</v>
      </c>
      <c r="M3847" t="s">
        <v>52</v>
      </c>
      <c r="N3847" t="s">
        <v>1</v>
      </c>
      <c r="O3847" t="s">
        <v>0</v>
      </c>
      <c r="P3847" t="s">
        <v>2565</v>
      </c>
      <c r="Q3847" t="s">
        <v>2566</v>
      </c>
      <c r="R3847" s="2">
        <v>4.5999999999999996</v>
      </c>
      <c r="S3847" s="37">
        <f>Tabla1[[#This Row],[Valor total]]/'T.C.'!$B$4</f>
        <v>191.66666666666666</v>
      </c>
      <c r="T3847" t="s">
        <v>11</v>
      </c>
      <c r="U3847" t="s">
        <v>3</v>
      </c>
    </row>
    <row r="3848" spans="1:21" x14ac:dyDescent="0.25">
      <c r="A3848" t="s">
        <v>7</v>
      </c>
      <c r="B3848" t="str">
        <f>LEFT(Tabla1[[#This Row],[Organización compras]],2)</f>
        <v>CL</v>
      </c>
      <c r="C3848" t="s">
        <v>339</v>
      </c>
      <c r="D3848">
        <v>602</v>
      </c>
      <c r="E3848" t="str">
        <f>VLOOKUP(Tabla1[[#This Row],[Grupo de compras]],'Grupo compras'!$A$1:$B$115,2,FALSE)</f>
        <v>CL Ops Mall</v>
      </c>
      <c r="F3848" t="s">
        <v>9831</v>
      </c>
      <c r="G3848" t="str">
        <f>LEFT(Tabla1[[#This Row],[Solicitud de pedido]],2)</f>
        <v>12</v>
      </c>
      <c r="H3848" t="s">
        <v>9832</v>
      </c>
      <c r="I3848" t="s">
        <v>88</v>
      </c>
      <c r="J3848" t="s">
        <v>9833</v>
      </c>
      <c r="K3848" t="s">
        <v>9834</v>
      </c>
      <c r="L3848" s="1">
        <v>46029</v>
      </c>
      <c r="M3848" t="s">
        <v>79</v>
      </c>
      <c r="N3848" t="s">
        <v>1</v>
      </c>
      <c r="O3848" t="s">
        <v>0</v>
      </c>
      <c r="P3848" t="s">
        <v>7832</v>
      </c>
      <c r="Q3848" t="s">
        <v>7833</v>
      </c>
      <c r="R3848" s="2">
        <v>176600</v>
      </c>
      <c r="S3848" s="37">
        <f>Tabla1[[#This Row],[Valor total]]/'T.C.'!$B$3</f>
        <v>190.7271608004925</v>
      </c>
      <c r="T3848" t="s">
        <v>6</v>
      </c>
      <c r="U3848" t="s">
        <v>3</v>
      </c>
    </row>
    <row r="3849" spans="1:21" x14ac:dyDescent="0.25">
      <c r="A3849" t="s">
        <v>751</v>
      </c>
      <c r="B3849" t="str">
        <f>LEFT(Tabla1[[#This Row],[Organización compras]],2)</f>
        <v>PE</v>
      </c>
      <c r="C3849" t="s">
        <v>340</v>
      </c>
      <c r="D3849">
        <v>808</v>
      </c>
      <c r="E3849" t="str">
        <f>VLOOKUP(Tabla1[[#This Row],[Grupo de compras]],'Grupo compras'!$A$1:$B$115,2,FALSE)</f>
        <v>PE Área Legal</v>
      </c>
      <c r="F3849" t="s">
        <v>365</v>
      </c>
      <c r="G3849" t="str">
        <f>LEFT(Tabla1[[#This Row],[Solicitud de pedido]],2)</f>
        <v>12</v>
      </c>
      <c r="H3849" t="s">
        <v>9835</v>
      </c>
      <c r="I3849" t="s">
        <v>88</v>
      </c>
      <c r="J3849" t="s">
        <v>9836</v>
      </c>
      <c r="K3849" t="s">
        <v>9837</v>
      </c>
      <c r="L3849" s="1">
        <v>46028</v>
      </c>
      <c r="M3849" t="s">
        <v>485</v>
      </c>
      <c r="N3849" t="s">
        <v>1</v>
      </c>
      <c r="O3849" t="s">
        <v>0</v>
      </c>
      <c r="P3849" t="s">
        <v>8164</v>
      </c>
      <c r="Q3849" t="s">
        <v>8165</v>
      </c>
      <c r="R3849" s="2">
        <v>656.78</v>
      </c>
      <c r="S3849" s="37">
        <f>Tabla1[[#This Row],[Valor total]]/'T.C.'!$B$2</f>
        <v>190.3710144927536</v>
      </c>
      <c r="T3849" t="s">
        <v>2</v>
      </c>
      <c r="U3849" t="s">
        <v>3</v>
      </c>
    </row>
    <row r="3850" spans="1:21" x14ac:dyDescent="0.25">
      <c r="A3850" t="s">
        <v>17</v>
      </c>
      <c r="B3850" t="str">
        <f>LEFT(Tabla1[[#This Row],[Organización compras]],2)</f>
        <v>CO</v>
      </c>
      <c r="C3850" t="s">
        <v>338</v>
      </c>
      <c r="D3850">
        <v>710</v>
      </c>
      <c r="E3850" t="str">
        <f>VLOOKUP(Tabla1[[#This Row],[Grupo de compras]],'Grupo compras'!$A$1:$B$115,2,FALSE)</f>
        <v>CO Sgcia Personas</v>
      </c>
      <c r="F3850" t="s">
        <v>9838</v>
      </c>
      <c r="G3850" t="str">
        <f>LEFT(Tabla1[[#This Row],[Solicitud de pedido]],2)</f>
        <v>12</v>
      </c>
      <c r="H3850" t="s">
        <v>9839</v>
      </c>
      <c r="I3850" t="s">
        <v>88</v>
      </c>
      <c r="J3850" t="s">
        <v>9840</v>
      </c>
      <c r="K3850" t="s">
        <v>9841</v>
      </c>
      <c r="L3850" s="1">
        <v>46035</v>
      </c>
      <c r="M3850" t="s">
        <v>706</v>
      </c>
      <c r="N3850" t="s">
        <v>1</v>
      </c>
      <c r="O3850" t="s">
        <v>0</v>
      </c>
      <c r="P3850" t="s">
        <v>9842</v>
      </c>
      <c r="Q3850" t="s">
        <v>9843</v>
      </c>
      <c r="R3850" s="2">
        <v>700000</v>
      </c>
      <c r="S3850" s="37">
        <f>Tabla1[[#This Row],[Valor total]]/'T.C.'!$B$5</f>
        <v>190.32082653616095</v>
      </c>
      <c r="T3850" t="s">
        <v>18</v>
      </c>
      <c r="U3850" t="s">
        <v>3</v>
      </c>
    </row>
    <row r="3851" spans="1:21" x14ac:dyDescent="0.25">
      <c r="A3851" t="s">
        <v>4</v>
      </c>
      <c r="B3851" t="str">
        <f>LEFT(Tabla1[[#This Row],[Organización compras]],2)</f>
        <v>CL</v>
      </c>
      <c r="C3851" t="s">
        <v>339</v>
      </c>
      <c r="D3851">
        <v>602</v>
      </c>
      <c r="E3851" t="str">
        <f>VLOOKUP(Tabla1[[#This Row],[Grupo de compras]],'Grupo compras'!$A$1:$B$115,2,FALSE)</f>
        <v>CL Ops Mall</v>
      </c>
      <c r="F3851" t="s">
        <v>2185</v>
      </c>
      <c r="G3851" t="str">
        <f>LEFT(Tabla1[[#This Row],[Solicitud de pedido]],2)</f>
        <v>12</v>
      </c>
      <c r="H3851" t="s">
        <v>9844</v>
      </c>
      <c r="I3851" t="s">
        <v>88</v>
      </c>
      <c r="J3851" t="s">
        <v>9845</v>
      </c>
      <c r="K3851" t="s">
        <v>9846</v>
      </c>
      <c r="L3851" s="1">
        <v>46078</v>
      </c>
      <c r="M3851" t="s">
        <v>1072</v>
      </c>
      <c r="N3851" t="s">
        <v>1</v>
      </c>
      <c r="O3851" t="s">
        <v>5</v>
      </c>
      <c r="P3851" t="s">
        <v>1295</v>
      </c>
      <c r="Q3851" t="s">
        <v>1296</v>
      </c>
      <c r="R3851" s="2">
        <v>175946</v>
      </c>
      <c r="S3851" s="37">
        <f>Tabla1[[#This Row],[Valor total]]/'T.C.'!$B$3</f>
        <v>190.02084390828682</v>
      </c>
      <c r="T3851" t="s">
        <v>6</v>
      </c>
      <c r="U3851" t="s">
        <v>3</v>
      </c>
    </row>
    <row r="3852" spans="1:21" x14ac:dyDescent="0.25">
      <c r="A3852" t="s">
        <v>75</v>
      </c>
      <c r="B3852" t="str">
        <f>LEFT(Tabla1[[#This Row],[Organización compras]],2)</f>
        <v>CO</v>
      </c>
      <c r="C3852" t="s">
        <v>338</v>
      </c>
      <c r="D3852">
        <v>708</v>
      </c>
      <c r="E3852" t="str">
        <f>VLOOKUP(Tabla1[[#This Row],[Grupo de compras]],'Grupo compras'!$A$1:$B$115,2,FALSE)</f>
        <v>CO Sgcia Legal</v>
      </c>
      <c r="F3852" t="s">
        <v>3454</v>
      </c>
      <c r="G3852" t="str">
        <f>LEFT(Tabla1[[#This Row],[Solicitud de pedido]],2)</f>
        <v>13</v>
      </c>
      <c r="H3852" t="s">
        <v>9847</v>
      </c>
      <c r="I3852" t="s">
        <v>89</v>
      </c>
      <c r="J3852" t="s">
        <v>9848</v>
      </c>
      <c r="K3852" t="s">
        <v>9849</v>
      </c>
      <c r="L3852" s="1">
        <v>46090</v>
      </c>
      <c r="M3852" t="s">
        <v>3458</v>
      </c>
      <c r="N3852" t="s">
        <v>45</v>
      </c>
      <c r="O3852" t="s">
        <v>0</v>
      </c>
      <c r="P3852" t="s">
        <v>3459</v>
      </c>
      <c r="Q3852" t="s">
        <v>3460</v>
      </c>
      <c r="R3852" s="2">
        <v>698500</v>
      </c>
      <c r="S3852" s="37">
        <f>Tabla1[[#This Row],[Valor total]]/'T.C.'!$B$5</f>
        <v>189.91299619358347</v>
      </c>
      <c r="T3852" t="s">
        <v>18</v>
      </c>
      <c r="U3852" t="s">
        <v>3</v>
      </c>
    </row>
    <row r="3853" spans="1:21" x14ac:dyDescent="0.25">
      <c r="A3853" t="s">
        <v>2783</v>
      </c>
      <c r="B3853" t="str">
        <f>LEFT(Tabla1[[#This Row],[Organización compras]],2)</f>
        <v>PE</v>
      </c>
      <c r="C3853" t="s">
        <v>681</v>
      </c>
      <c r="D3853">
        <v>802</v>
      </c>
      <c r="E3853" t="str">
        <f>VLOOKUP(Tabla1[[#This Row],[Grupo de compras]],'Grupo compras'!$A$1:$B$115,2,FALSE)</f>
        <v>PE Ops Mall</v>
      </c>
      <c r="F3853" t="s">
        <v>2784</v>
      </c>
      <c r="G3853" t="str">
        <f>LEFT(Tabla1[[#This Row],[Solicitud de pedido]],2)</f>
        <v>12</v>
      </c>
      <c r="H3853" t="s">
        <v>9850</v>
      </c>
      <c r="I3853" t="s">
        <v>88</v>
      </c>
      <c r="J3853" t="s">
        <v>9851</v>
      </c>
      <c r="K3853" t="s">
        <v>9852</v>
      </c>
      <c r="L3853" s="1">
        <v>46044</v>
      </c>
      <c r="M3853" t="s">
        <v>2784</v>
      </c>
      <c r="N3853" t="s">
        <v>1</v>
      </c>
      <c r="O3853" t="s">
        <v>0</v>
      </c>
      <c r="P3853" t="s">
        <v>9853</v>
      </c>
      <c r="Q3853" t="s">
        <v>9854</v>
      </c>
      <c r="R3853" s="2">
        <v>654.76</v>
      </c>
      <c r="S3853" s="37">
        <f>Tabla1[[#This Row],[Valor total]]/'T.C.'!$B$2</f>
        <v>189.7855072463768</v>
      </c>
      <c r="T3853" t="s">
        <v>2</v>
      </c>
      <c r="U3853" t="s">
        <v>3</v>
      </c>
    </row>
    <row r="3854" spans="1:21" x14ac:dyDescent="0.25">
      <c r="A3854" t="s">
        <v>856</v>
      </c>
      <c r="B3854" t="str">
        <f>LEFT(Tabla1[[#This Row],[Organización compras]],2)</f>
        <v>CL</v>
      </c>
      <c r="C3854" t="s">
        <v>339</v>
      </c>
      <c r="D3854">
        <v>602</v>
      </c>
      <c r="E3854" t="str">
        <f>VLOOKUP(Tabla1[[#This Row],[Grupo de compras]],'Grupo compras'!$A$1:$B$115,2,FALSE)</f>
        <v>CL Ops Mall</v>
      </c>
      <c r="F3854" t="s">
        <v>857</v>
      </c>
      <c r="H3854" t="s">
        <v>12467</v>
      </c>
      <c r="I3854" t="s">
        <v>88</v>
      </c>
      <c r="J3854" t="s">
        <v>12468</v>
      </c>
      <c r="K3854" t="s">
        <v>12469</v>
      </c>
      <c r="L3854" s="1">
        <v>46098</v>
      </c>
      <c r="M3854" t="s">
        <v>857</v>
      </c>
      <c r="N3854" t="s">
        <v>1</v>
      </c>
      <c r="O3854" t="s">
        <v>0</v>
      </c>
      <c r="P3854" t="s">
        <v>12470</v>
      </c>
      <c r="Q3854" t="s">
        <v>12471</v>
      </c>
      <c r="R3854" s="2">
        <v>175500</v>
      </c>
      <c r="S3854" s="37">
        <f>Tabla1[[#This Row],[Valor total]]/'T.C.'!$B$3</f>
        <v>189.53916602766949</v>
      </c>
      <c r="T3854" t="s">
        <v>6</v>
      </c>
      <c r="U3854" t="s">
        <v>3</v>
      </c>
    </row>
    <row r="3855" spans="1:21" x14ac:dyDescent="0.25">
      <c r="A3855" t="s">
        <v>83</v>
      </c>
      <c r="B3855" t="str">
        <f>LEFT(Tabla1[[#This Row],[Organización compras]],2)</f>
        <v>CL</v>
      </c>
      <c r="C3855" t="s">
        <v>339</v>
      </c>
      <c r="D3855">
        <v>602</v>
      </c>
      <c r="E3855" t="str">
        <f>VLOOKUP(Tabla1[[#This Row],[Grupo de compras]],'Grupo compras'!$A$1:$B$115,2,FALSE)</f>
        <v>CL Ops Mall</v>
      </c>
      <c r="F3855" t="s">
        <v>224</v>
      </c>
      <c r="G3855" t="str">
        <f>LEFT(Tabla1[[#This Row],[Solicitud de pedido]],2)</f>
        <v>12</v>
      </c>
      <c r="H3855" t="s">
        <v>9855</v>
      </c>
      <c r="I3855" t="s">
        <v>88</v>
      </c>
      <c r="J3855" t="s">
        <v>9856</v>
      </c>
      <c r="K3855" t="s">
        <v>9857</v>
      </c>
      <c r="L3855" s="1">
        <v>46071</v>
      </c>
      <c r="M3855" t="s">
        <v>214</v>
      </c>
      <c r="N3855" t="s">
        <v>1</v>
      </c>
      <c r="O3855" t="s">
        <v>0</v>
      </c>
      <c r="P3855" t="s">
        <v>3691</v>
      </c>
      <c r="Q3855" t="s">
        <v>3692</v>
      </c>
      <c r="R3855" s="2">
        <v>174681</v>
      </c>
      <c r="S3855" s="37">
        <f>Tabla1[[#This Row],[Valor total]]/'T.C.'!$B$3</f>
        <v>188.65464991954036</v>
      </c>
      <c r="T3855" t="s">
        <v>6</v>
      </c>
      <c r="U3855" t="s">
        <v>3</v>
      </c>
    </row>
    <row r="3856" spans="1:21" x14ac:dyDescent="0.25">
      <c r="A3856" t="s">
        <v>717</v>
      </c>
      <c r="B3856" t="str">
        <f>LEFT(Tabla1[[#This Row],[Organización compras]],2)</f>
        <v>PE</v>
      </c>
      <c r="C3856" t="s">
        <v>340</v>
      </c>
      <c r="D3856">
        <v>801</v>
      </c>
      <c r="E3856" t="str">
        <f>VLOOKUP(Tabla1[[#This Row],[Grupo de compras]],'Grupo compras'!$A$1:$B$115,2,FALSE)</f>
        <v>PE Center Manager</v>
      </c>
      <c r="F3856" t="s">
        <v>1233</v>
      </c>
      <c r="H3856" t="s">
        <v>12325</v>
      </c>
      <c r="I3856" t="s">
        <v>88</v>
      </c>
      <c r="J3856" t="s">
        <v>12326</v>
      </c>
      <c r="K3856" t="s">
        <v>12327</v>
      </c>
      <c r="L3856" s="1">
        <v>46097</v>
      </c>
      <c r="M3856" t="s">
        <v>43</v>
      </c>
      <c r="N3856" t="s">
        <v>1</v>
      </c>
      <c r="O3856" t="s">
        <v>0</v>
      </c>
      <c r="P3856" t="s">
        <v>5247</v>
      </c>
      <c r="Q3856" t="s">
        <v>5248</v>
      </c>
      <c r="R3856" s="2">
        <v>650</v>
      </c>
      <c r="S3856" s="37">
        <f>Tabla1[[#This Row],[Valor total]]/'T.C.'!$B$2</f>
        <v>188.40579710144925</v>
      </c>
      <c r="T3856" t="s">
        <v>2</v>
      </c>
      <c r="U3856" t="s">
        <v>3</v>
      </c>
    </row>
    <row r="3857" spans="1:21" x14ac:dyDescent="0.25">
      <c r="A3857" t="s">
        <v>373</v>
      </c>
      <c r="B3857" t="str">
        <f>LEFT(Tabla1[[#This Row],[Organización compras]],2)</f>
        <v>PE</v>
      </c>
      <c r="C3857" t="s">
        <v>340</v>
      </c>
      <c r="D3857">
        <v>811</v>
      </c>
      <c r="E3857" t="str">
        <f>VLOOKUP(Tabla1[[#This Row],[Grupo de compras]],'Grupo compras'!$A$1:$B$115,2,FALSE)</f>
        <v>PE Área Admin</v>
      </c>
      <c r="F3857" t="s">
        <v>406</v>
      </c>
      <c r="G3857" t="str">
        <f>LEFT(Tabla1[[#This Row],[Solicitud de pedido]],2)</f>
        <v>12</v>
      </c>
      <c r="H3857" t="s">
        <v>9858</v>
      </c>
      <c r="I3857" t="s">
        <v>88</v>
      </c>
      <c r="J3857" t="s">
        <v>9859</v>
      </c>
      <c r="K3857" t="s">
        <v>9860</v>
      </c>
      <c r="L3857" s="1">
        <v>46083</v>
      </c>
      <c r="M3857" t="s">
        <v>406</v>
      </c>
      <c r="N3857" t="s">
        <v>1</v>
      </c>
      <c r="O3857" t="s">
        <v>0</v>
      </c>
      <c r="P3857" t="s">
        <v>9404</v>
      </c>
      <c r="Q3857" t="s">
        <v>9405</v>
      </c>
      <c r="R3857" s="2">
        <v>649</v>
      </c>
      <c r="S3857" s="37">
        <f>Tabla1[[#This Row],[Valor total]]/'T.C.'!$B$2</f>
        <v>188.1159420289855</v>
      </c>
      <c r="T3857" t="s">
        <v>2</v>
      </c>
      <c r="U3857" t="s">
        <v>3</v>
      </c>
    </row>
    <row r="3858" spans="1:21" x14ac:dyDescent="0.25">
      <c r="A3858" t="s">
        <v>925</v>
      </c>
      <c r="B3858" t="str">
        <f>LEFT(Tabla1[[#This Row],[Organización compras]],2)</f>
        <v>PE</v>
      </c>
      <c r="C3858" t="s">
        <v>340</v>
      </c>
      <c r="D3858">
        <v>803</v>
      </c>
      <c r="E3858" t="str">
        <f>VLOOKUP(Tabla1[[#This Row],[Grupo de compras]],'Grupo compras'!$A$1:$B$115,2,FALSE)</f>
        <v>PE Ops Out/Strips</v>
      </c>
      <c r="F3858" t="s">
        <v>3636</v>
      </c>
      <c r="H3858" t="s">
        <v>11682</v>
      </c>
      <c r="I3858" t="s">
        <v>88</v>
      </c>
      <c r="J3858" t="s">
        <v>11683</v>
      </c>
      <c r="K3858" t="s">
        <v>11677</v>
      </c>
      <c r="L3858" s="1">
        <v>46093</v>
      </c>
      <c r="M3858" t="s">
        <v>3155</v>
      </c>
      <c r="N3858" t="s">
        <v>1</v>
      </c>
      <c r="O3858" t="s">
        <v>2759</v>
      </c>
      <c r="P3858" t="s">
        <v>3718</v>
      </c>
      <c r="Q3858" t="s">
        <v>3719</v>
      </c>
      <c r="R3858" s="2">
        <v>188</v>
      </c>
      <c r="S3858" s="37">
        <f>Tabla1[[#This Row],[Valor total]]</f>
        <v>188</v>
      </c>
      <c r="T3858" t="s">
        <v>662</v>
      </c>
      <c r="U3858" t="s">
        <v>3</v>
      </c>
    </row>
    <row r="3859" spans="1:21" x14ac:dyDescent="0.25">
      <c r="A3859" t="s">
        <v>763</v>
      </c>
      <c r="B3859" t="str">
        <f>LEFT(Tabla1[[#This Row],[Organización compras]],2)</f>
        <v>CL</v>
      </c>
      <c r="C3859" t="s">
        <v>339</v>
      </c>
      <c r="D3859">
        <v>602</v>
      </c>
      <c r="E3859" t="str">
        <f>VLOOKUP(Tabla1[[#This Row],[Grupo de compras]],'Grupo compras'!$A$1:$B$115,2,FALSE)</f>
        <v>CL Ops Mall</v>
      </c>
      <c r="F3859" t="s">
        <v>1169</v>
      </c>
      <c r="G3859" t="str">
        <f>LEFT(Tabla1[[#This Row],[Solicitud de pedido]],2)</f>
        <v>12</v>
      </c>
      <c r="H3859" t="s">
        <v>9861</v>
      </c>
      <c r="I3859" t="s">
        <v>88</v>
      </c>
      <c r="J3859" t="s">
        <v>9862</v>
      </c>
      <c r="K3859" t="s">
        <v>9863</v>
      </c>
      <c r="L3859" s="1">
        <v>46028</v>
      </c>
      <c r="M3859" t="s">
        <v>1173</v>
      </c>
      <c r="N3859" t="s">
        <v>1</v>
      </c>
      <c r="O3859" t="s">
        <v>0</v>
      </c>
      <c r="P3859" t="s">
        <v>2305</v>
      </c>
      <c r="Q3859" t="s">
        <v>2306</v>
      </c>
      <c r="R3859" s="2">
        <v>173990</v>
      </c>
      <c r="S3859" s="37">
        <f>Tabla1[[#This Row],[Valor total]]/'T.C.'!$B$3</f>
        <v>187.90837320315791</v>
      </c>
      <c r="T3859" t="s">
        <v>6</v>
      </c>
      <c r="U3859" t="s">
        <v>3</v>
      </c>
    </row>
    <row r="3860" spans="1:21" x14ac:dyDescent="0.25">
      <c r="A3860" t="s">
        <v>7</v>
      </c>
      <c r="B3860" t="str">
        <f>LEFT(Tabla1[[#This Row],[Organización compras]],2)</f>
        <v>CL</v>
      </c>
      <c r="C3860" t="s">
        <v>339</v>
      </c>
      <c r="D3860">
        <v>602</v>
      </c>
      <c r="E3860" t="str">
        <f>VLOOKUP(Tabla1[[#This Row],[Grupo de compras]],'Grupo compras'!$A$1:$B$115,2,FALSE)</f>
        <v>CL Ops Mall</v>
      </c>
      <c r="F3860" t="s">
        <v>78</v>
      </c>
      <c r="G3860" t="str">
        <f>LEFT(Tabla1[[#This Row],[Solicitud de pedido]],2)</f>
        <v>12</v>
      </c>
      <c r="H3860" t="s">
        <v>9864</v>
      </c>
      <c r="I3860" t="s">
        <v>88</v>
      </c>
      <c r="J3860" t="s">
        <v>9865</v>
      </c>
      <c r="K3860" t="s">
        <v>9866</v>
      </c>
      <c r="L3860" s="1">
        <v>46042</v>
      </c>
      <c r="M3860" t="s">
        <v>113</v>
      </c>
      <c r="N3860" t="s">
        <v>1</v>
      </c>
      <c r="O3860" t="s">
        <v>0</v>
      </c>
      <c r="P3860" t="s">
        <v>633</v>
      </c>
      <c r="Q3860" t="s">
        <v>634</v>
      </c>
      <c r="R3860" s="2">
        <v>4.5</v>
      </c>
      <c r="S3860" s="37">
        <f>Tabla1[[#This Row],[Valor total]]/'T.C.'!$B$4</f>
        <v>187.5</v>
      </c>
      <c r="T3860" t="s">
        <v>11</v>
      </c>
      <c r="U3860" t="s">
        <v>3</v>
      </c>
    </row>
    <row r="3861" spans="1:21" x14ac:dyDescent="0.25">
      <c r="A3861" t="s">
        <v>47</v>
      </c>
      <c r="B3861" t="str">
        <f>LEFT(Tabla1[[#This Row],[Organización compras]],2)</f>
        <v>CL</v>
      </c>
      <c r="C3861" t="s">
        <v>339</v>
      </c>
      <c r="D3861">
        <v>602</v>
      </c>
      <c r="E3861" t="str">
        <f>VLOOKUP(Tabla1[[#This Row],[Grupo de compras]],'Grupo compras'!$A$1:$B$115,2,FALSE)</f>
        <v>CL Ops Mall</v>
      </c>
      <c r="F3861" t="s">
        <v>39</v>
      </c>
      <c r="G3861" t="str">
        <f>LEFT(Tabla1[[#This Row],[Solicitud de pedido]],2)</f>
        <v>12</v>
      </c>
      <c r="H3861" t="s">
        <v>9867</v>
      </c>
      <c r="I3861" t="s">
        <v>88</v>
      </c>
      <c r="J3861" t="s">
        <v>9868</v>
      </c>
      <c r="K3861" t="s">
        <v>9869</v>
      </c>
      <c r="L3861" s="1">
        <v>46052</v>
      </c>
      <c r="M3861" t="s">
        <v>40</v>
      </c>
      <c r="N3861" t="s">
        <v>1</v>
      </c>
      <c r="O3861" t="s">
        <v>0</v>
      </c>
      <c r="P3861" t="s">
        <v>2207</v>
      </c>
      <c r="Q3861" t="s">
        <v>2208</v>
      </c>
      <c r="R3861" s="2">
        <v>4.5</v>
      </c>
      <c r="S3861" s="37">
        <f>Tabla1[[#This Row],[Valor total]]/'T.C.'!$B$4</f>
        <v>187.5</v>
      </c>
      <c r="T3861" t="s">
        <v>11</v>
      </c>
      <c r="U3861" t="s">
        <v>3</v>
      </c>
    </row>
    <row r="3862" spans="1:21" x14ac:dyDescent="0.25">
      <c r="A3862" t="s">
        <v>19</v>
      </c>
      <c r="B3862" t="str">
        <f>LEFT(Tabla1[[#This Row],[Organización compras]],2)</f>
        <v>CL</v>
      </c>
      <c r="C3862" t="s">
        <v>339</v>
      </c>
      <c r="D3862">
        <v>602</v>
      </c>
      <c r="E3862" t="str">
        <f>VLOOKUP(Tabla1[[#This Row],[Grupo de compras]],'Grupo compras'!$A$1:$B$115,2,FALSE)</f>
        <v>CL Ops Mall</v>
      </c>
      <c r="F3862" t="s">
        <v>20</v>
      </c>
      <c r="G3862" t="str">
        <f>LEFT(Tabla1[[#This Row],[Solicitud de pedido]],2)</f>
        <v>12</v>
      </c>
      <c r="H3862" t="s">
        <v>9870</v>
      </c>
      <c r="I3862" t="s">
        <v>88</v>
      </c>
      <c r="J3862" t="s">
        <v>9871</v>
      </c>
      <c r="K3862" t="s">
        <v>9872</v>
      </c>
      <c r="L3862" s="1">
        <v>46077</v>
      </c>
      <c r="M3862" t="s">
        <v>21</v>
      </c>
      <c r="N3862" t="s">
        <v>1</v>
      </c>
      <c r="O3862" t="s">
        <v>0</v>
      </c>
      <c r="P3862" t="s">
        <v>4254</v>
      </c>
      <c r="Q3862" t="s">
        <v>4255</v>
      </c>
      <c r="R3862" s="2">
        <v>4.5</v>
      </c>
      <c r="S3862" s="37">
        <f>Tabla1[[#This Row],[Valor total]]/'T.C.'!$B$4</f>
        <v>187.5</v>
      </c>
      <c r="T3862" t="s">
        <v>11</v>
      </c>
      <c r="U3862" t="s">
        <v>3</v>
      </c>
    </row>
    <row r="3863" spans="1:21" x14ac:dyDescent="0.25">
      <c r="A3863" t="s">
        <v>2453</v>
      </c>
      <c r="B3863" t="str">
        <f>LEFT(Tabla1[[#This Row],[Organización compras]],2)</f>
        <v>PE</v>
      </c>
      <c r="C3863" t="s">
        <v>681</v>
      </c>
      <c r="D3863">
        <v>804</v>
      </c>
      <c r="E3863" t="str">
        <f>VLOOKUP(Tabla1[[#This Row],[Grupo de compras]],'Grupo compras'!$A$1:$B$115,2,FALSE)</f>
        <v>PE Marketing Mall</v>
      </c>
      <c r="F3863" t="s">
        <v>4579</v>
      </c>
      <c r="G3863" t="str">
        <f>LEFT(Tabla1[[#This Row],[Solicitud de pedido]],2)</f>
        <v>12</v>
      </c>
      <c r="H3863" t="s">
        <v>9873</v>
      </c>
      <c r="I3863" t="s">
        <v>88</v>
      </c>
      <c r="J3863" t="s">
        <v>9874</v>
      </c>
      <c r="K3863" t="s">
        <v>9875</v>
      </c>
      <c r="L3863" s="1">
        <v>46034</v>
      </c>
      <c r="M3863" t="s">
        <v>400</v>
      </c>
      <c r="N3863" t="s">
        <v>1</v>
      </c>
      <c r="O3863" t="s">
        <v>67</v>
      </c>
      <c r="P3863" t="s">
        <v>8828</v>
      </c>
      <c r="Q3863" t="s">
        <v>8829</v>
      </c>
      <c r="R3863" s="2">
        <v>640</v>
      </c>
      <c r="S3863" s="37">
        <f>Tabla1[[#This Row],[Valor total]]/'T.C.'!$B$2</f>
        <v>185.50724637681159</v>
      </c>
      <c r="T3863" t="s">
        <v>2</v>
      </c>
      <c r="U3863" t="s">
        <v>3</v>
      </c>
    </row>
    <row r="3864" spans="1:21" x14ac:dyDescent="0.25">
      <c r="A3864" t="s">
        <v>696</v>
      </c>
      <c r="B3864" t="str">
        <f>LEFT(Tabla1[[#This Row],[Organización compras]],2)</f>
        <v>PE</v>
      </c>
      <c r="C3864" t="s">
        <v>681</v>
      </c>
      <c r="D3864">
        <v>804</v>
      </c>
      <c r="E3864" t="str">
        <f>VLOOKUP(Tabla1[[#This Row],[Grupo de compras]],'Grupo compras'!$A$1:$B$115,2,FALSE)</f>
        <v>PE Marketing Mall</v>
      </c>
      <c r="F3864" t="s">
        <v>4579</v>
      </c>
      <c r="G3864" t="str">
        <f>LEFT(Tabla1[[#This Row],[Solicitud de pedido]],2)</f>
        <v>12</v>
      </c>
      <c r="H3864" t="s">
        <v>9876</v>
      </c>
      <c r="I3864" t="s">
        <v>88</v>
      </c>
      <c r="J3864" t="s">
        <v>9877</v>
      </c>
      <c r="K3864" t="s">
        <v>9878</v>
      </c>
      <c r="L3864" s="1">
        <v>46034</v>
      </c>
      <c r="M3864" t="s">
        <v>400</v>
      </c>
      <c r="N3864" t="s">
        <v>1</v>
      </c>
      <c r="O3864" t="s">
        <v>67</v>
      </c>
      <c r="P3864" t="s">
        <v>8828</v>
      </c>
      <c r="Q3864" t="s">
        <v>8829</v>
      </c>
      <c r="R3864" s="2">
        <v>640</v>
      </c>
      <c r="S3864" s="37">
        <f>Tabla1[[#This Row],[Valor total]]/'T.C.'!$B$2</f>
        <v>185.50724637681159</v>
      </c>
      <c r="T3864" t="s">
        <v>2</v>
      </c>
      <c r="U3864" t="s">
        <v>3</v>
      </c>
    </row>
    <row r="3865" spans="1:21" x14ac:dyDescent="0.25">
      <c r="A3865" t="s">
        <v>2783</v>
      </c>
      <c r="B3865" t="str">
        <f>LEFT(Tabla1[[#This Row],[Organización compras]],2)</f>
        <v>PE</v>
      </c>
      <c r="C3865" t="s">
        <v>681</v>
      </c>
      <c r="D3865">
        <v>802</v>
      </c>
      <c r="E3865" t="str">
        <f>VLOOKUP(Tabla1[[#This Row],[Grupo de compras]],'Grupo compras'!$A$1:$B$115,2,FALSE)</f>
        <v>PE Ops Mall</v>
      </c>
      <c r="F3865" t="s">
        <v>2784</v>
      </c>
      <c r="G3865" t="str">
        <f>LEFT(Tabla1[[#This Row],[Solicitud de pedido]],2)</f>
        <v>12</v>
      </c>
      <c r="H3865" t="s">
        <v>9879</v>
      </c>
      <c r="I3865" t="s">
        <v>88</v>
      </c>
      <c r="J3865" t="s">
        <v>9880</v>
      </c>
      <c r="K3865" t="s">
        <v>8324</v>
      </c>
      <c r="L3865" s="1">
        <v>46041</v>
      </c>
      <c r="M3865" t="s">
        <v>2784</v>
      </c>
      <c r="N3865" t="s">
        <v>1</v>
      </c>
      <c r="O3865" t="s">
        <v>0</v>
      </c>
      <c r="P3865" t="s">
        <v>1011</v>
      </c>
      <c r="Q3865" t="s">
        <v>1012</v>
      </c>
      <c r="R3865" s="2">
        <v>636</v>
      </c>
      <c r="S3865" s="37">
        <f>Tabla1[[#This Row],[Valor total]]/'T.C.'!$B$2</f>
        <v>184.3478260869565</v>
      </c>
      <c r="T3865" t="s">
        <v>2</v>
      </c>
      <c r="U3865" t="s">
        <v>3</v>
      </c>
    </row>
    <row r="3866" spans="1:21" x14ac:dyDescent="0.25">
      <c r="A3866" t="s">
        <v>2783</v>
      </c>
      <c r="B3866" t="str">
        <f>LEFT(Tabla1[[#This Row],[Organización compras]],2)</f>
        <v>PE</v>
      </c>
      <c r="C3866" t="s">
        <v>681</v>
      </c>
      <c r="D3866">
        <v>802</v>
      </c>
      <c r="E3866" t="str">
        <f>VLOOKUP(Tabla1[[#This Row],[Grupo de compras]],'Grupo compras'!$A$1:$B$115,2,FALSE)</f>
        <v>PE Ops Mall</v>
      </c>
      <c r="F3866" t="s">
        <v>2784</v>
      </c>
      <c r="G3866" t="str">
        <f>LEFT(Tabla1[[#This Row],[Solicitud de pedido]],2)</f>
        <v>12</v>
      </c>
      <c r="H3866" t="s">
        <v>9881</v>
      </c>
      <c r="I3866" t="s">
        <v>88</v>
      </c>
      <c r="J3866" t="s">
        <v>9882</v>
      </c>
      <c r="K3866" t="s">
        <v>8324</v>
      </c>
      <c r="L3866" s="1">
        <v>46044</v>
      </c>
      <c r="M3866" t="s">
        <v>2784</v>
      </c>
      <c r="N3866" t="s">
        <v>1</v>
      </c>
      <c r="O3866" t="s">
        <v>0</v>
      </c>
      <c r="P3866" t="s">
        <v>1011</v>
      </c>
      <c r="Q3866" t="s">
        <v>1012</v>
      </c>
      <c r="R3866" s="2">
        <v>636</v>
      </c>
      <c r="S3866" s="37">
        <f>Tabla1[[#This Row],[Valor total]]/'T.C.'!$B$2</f>
        <v>184.3478260869565</v>
      </c>
      <c r="T3866" t="s">
        <v>2</v>
      </c>
      <c r="U3866" t="s">
        <v>3</v>
      </c>
    </row>
    <row r="3867" spans="1:21" x14ac:dyDescent="0.25">
      <c r="A3867" t="s">
        <v>16</v>
      </c>
      <c r="B3867" t="str">
        <f>LEFT(Tabla1[[#This Row],[Organización compras]],2)</f>
        <v>PE</v>
      </c>
      <c r="C3867" t="s">
        <v>681</v>
      </c>
      <c r="D3867">
        <v>804</v>
      </c>
      <c r="E3867" t="str">
        <f>VLOOKUP(Tabla1[[#This Row],[Grupo de compras]],'Grupo compras'!$A$1:$B$115,2,FALSE)</f>
        <v>PE Marketing Mall</v>
      </c>
      <c r="F3867" t="s">
        <v>1158</v>
      </c>
      <c r="G3867" t="str">
        <f>LEFT(Tabla1[[#This Row],[Solicitud de pedido]],2)</f>
        <v>12</v>
      </c>
      <c r="H3867" t="s">
        <v>9883</v>
      </c>
      <c r="I3867" t="s">
        <v>88</v>
      </c>
      <c r="J3867" t="s">
        <v>9884</v>
      </c>
      <c r="K3867" t="s">
        <v>9885</v>
      </c>
      <c r="L3867" s="1">
        <v>46050</v>
      </c>
      <c r="M3867" t="s">
        <v>43</v>
      </c>
      <c r="N3867" t="s">
        <v>1</v>
      </c>
      <c r="O3867" t="s">
        <v>67</v>
      </c>
      <c r="P3867" t="s">
        <v>2458</v>
      </c>
      <c r="Q3867" t="s">
        <v>2459</v>
      </c>
      <c r="R3867" s="2">
        <v>635</v>
      </c>
      <c r="S3867" s="37">
        <f>Tabla1[[#This Row],[Valor total]]/'T.C.'!$B$2</f>
        <v>184.05797101449275</v>
      </c>
      <c r="T3867" t="s">
        <v>2</v>
      </c>
      <c r="U3867" t="s">
        <v>3</v>
      </c>
    </row>
    <row r="3868" spans="1:21" x14ac:dyDescent="0.25">
      <c r="A3868" t="s">
        <v>856</v>
      </c>
      <c r="B3868" t="str">
        <f>LEFT(Tabla1[[#This Row],[Organización compras]],2)</f>
        <v>CL</v>
      </c>
      <c r="C3868" t="s">
        <v>339</v>
      </c>
      <c r="D3868">
        <v>602</v>
      </c>
      <c r="E3868" t="str">
        <f>VLOOKUP(Tabla1[[#This Row],[Grupo de compras]],'Grupo compras'!$A$1:$B$115,2,FALSE)</f>
        <v>CL Ops Mall</v>
      </c>
      <c r="F3868" t="s">
        <v>857</v>
      </c>
      <c r="G3868" t="str">
        <f>LEFT(Tabla1[[#This Row],[Solicitud de pedido]],2)</f>
        <v>12</v>
      </c>
      <c r="H3868" t="s">
        <v>9886</v>
      </c>
      <c r="I3868" t="s">
        <v>88</v>
      </c>
      <c r="J3868" t="s">
        <v>9887</v>
      </c>
      <c r="K3868" t="s">
        <v>9888</v>
      </c>
      <c r="L3868" s="1">
        <v>46043</v>
      </c>
      <c r="M3868" t="s">
        <v>857</v>
      </c>
      <c r="N3868" t="s">
        <v>1</v>
      </c>
      <c r="O3868" t="s">
        <v>0</v>
      </c>
      <c r="P3868" t="s">
        <v>861</v>
      </c>
      <c r="Q3868" t="s">
        <v>862</v>
      </c>
      <c r="R3868" s="2">
        <v>170000</v>
      </c>
      <c r="S3868" s="37">
        <f>Tabla1[[#This Row],[Valor total]]/'T.C.'!$B$3</f>
        <v>183.59919216355448</v>
      </c>
      <c r="T3868" t="s">
        <v>6</v>
      </c>
      <c r="U3868" t="s">
        <v>3</v>
      </c>
    </row>
    <row r="3869" spans="1:21" x14ac:dyDescent="0.25">
      <c r="A3869" t="s">
        <v>7</v>
      </c>
      <c r="B3869" t="str">
        <f>LEFT(Tabla1[[#This Row],[Organización compras]],2)</f>
        <v>CL</v>
      </c>
      <c r="C3869" t="s">
        <v>339</v>
      </c>
      <c r="D3869">
        <v>604</v>
      </c>
      <c r="E3869" t="str">
        <f>VLOOKUP(Tabla1[[#This Row],[Grupo de compras]],'Grupo compras'!$A$1:$B$115,2,FALSE)</f>
        <v>CL Marketing Mall</v>
      </c>
      <c r="F3869" t="s">
        <v>3619</v>
      </c>
      <c r="H3869" t="s">
        <v>12963</v>
      </c>
      <c r="I3869" t="s">
        <v>88</v>
      </c>
      <c r="J3869" t="s">
        <v>12964</v>
      </c>
      <c r="K3869" t="s">
        <v>12965</v>
      </c>
      <c r="L3869" s="1">
        <v>46100</v>
      </c>
      <c r="M3869" t="s">
        <v>3623</v>
      </c>
      <c r="N3869" t="s">
        <v>1</v>
      </c>
      <c r="O3869" t="s">
        <v>0</v>
      </c>
      <c r="P3869" t="s">
        <v>1388</v>
      </c>
      <c r="Q3869" t="s">
        <v>1389</v>
      </c>
      <c r="R3869" s="2">
        <v>170000</v>
      </c>
      <c r="S3869" s="37">
        <f>Tabla1[[#This Row],[Valor total]]/'T.C.'!$B$3</f>
        <v>183.59919216355448</v>
      </c>
      <c r="T3869" t="s">
        <v>6</v>
      </c>
      <c r="U3869" t="s">
        <v>3</v>
      </c>
    </row>
    <row r="3870" spans="1:21" x14ac:dyDescent="0.25">
      <c r="A3870" t="s">
        <v>377</v>
      </c>
      <c r="B3870" t="str">
        <f>LEFT(Tabla1[[#This Row],[Organización compras]],2)</f>
        <v>PE</v>
      </c>
      <c r="C3870" t="s">
        <v>340</v>
      </c>
      <c r="D3870">
        <v>801</v>
      </c>
      <c r="E3870" t="str">
        <f>VLOOKUP(Tabla1[[#This Row],[Grupo de compras]],'Grupo compras'!$A$1:$B$115,2,FALSE)</f>
        <v>PE Center Manager</v>
      </c>
      <c r="F3870" t="s">
        <v>2774</v>
      </c>
      <c r="G3870" t="str">
        <f>LEFT(Tabla1[[#This Row],[Solicitud de pedido]],2)</f>
        <v>12</v>
      </c>
      <c r="H3870" t="s">
        <v>9889</v>
      </c>
      <c r="I3870" t="s">
        <v>88</v>
      </c>
      <c r="J3870" t="s">
        <v>9890</v>
      </c>
      <c r="K3870" t="s">
        <v>9891</v>
      </c>
      <c r="L3870" s="1">
        <v>46037</v>
      </c>
      <c r="M3870" t="s">
        <v>2774</v>
      </c>
      <c r="N3870" t="s">
        <v>1</v>
      </c>
      <c r="O3870" t="s">
        <v>0</v>
      </c>
      <c r="P3870" t="s">
        <v>424</v>
      </c>
      <c r="Q3870" t="s">
        <v>425</v>
      </c>
      <c r="R3870" s="2">
        <v>633.33000000000004</v>
      </c>
      <c r="S3870" s="37">
        <f>Tabla1[[#This Row],[Valor total]]/'T.C.'!$B$2</f>
        <v>183.57391304347826</v>
      </c>
      <c r="T3870" t="s">
        <v>2</v>
      </c>
      <c r="U3870" t="s">
        <v>3</v>
      </c>
    </row>
    <row r="3871" spans="1:21" x14ac:dyDescent="0.25">
      <c r="A3871" t="s">
        <v>1325</v>
      </c>
      <c r="B3871" t="str">
        <f>LEFT(Tabla1[[#This Row],[Organización compras]],2)</f>
        <v>CL</v>
      </c>
      <c r="C3871" t="s">
        <v>339</v>
      </c>
      <c r="D3871">
        <v>602</v>
      </c>
      <c r="E3871" t="str">
        <f>VLOOKUP(Tabla1[[#This Row],[Grupo de compras]],'Grupo compras'!$A$1:$B$115,2,FALSE)</f>
        <v>CL Ops Mall</v>
      </c>
      <c r="F3871" t="s">
        <v>2942</v>
      </c>
      <c r="G3871" t="str">
        <f>LEFT(Tabla1[[#This Row],[Solicitud de pedido]],2)</f>
        <v>12</v>
      </c>
      <c r="H3871" t="s">
        <v>9892</v>
      </c>
      <c r="I3871" t="s">
        <v>88</v>
      </c>
      <c r="J3871" t="s">
        <v>9893</v>
      </c>
      <c r="K3871" t="s">
        <v>9894</v>
      </c>
      <c r="L3871" s="1">
        <v>46076</v>
      </c>
      <c r="M3871" t="s">
        <v>2942</v>
      </c>
      <c r="N3871" t="s">
        <v>1</v>
      </c>
      <c r="O3871" t="s">
        <v>0</v>
      </c>
      <c r="P3871" t="s">
        <v>8055</v>
      </c>
      <c r="Q3871" t="s">
        <v>8056</v>
      </c>
      <c r="R3871" s="2">
        <v>169870</v>
      </c>
      <c r="S3871" s="37">
        <f>Tabla1[[#This Row],[Valor total]]/'T.C.'!$B$3</f>
        <v>183.45879278131179</v>
      </c>
      <c r="T3871" t="s">
        <v>6</v>
      </c>
      <c r="U3871" t="s">
        <v>3</v>
      </c>
    </row>
    <row r="3872" spans="1:21" x14ac:dyDescent="0.25">
      <c r="A3872" t="s">
        <v>12</v>
      </c>
      <c r="B3872" t="str">
        <f>LEFT(Tabla1[[#This Row],[Organización compras]],2)</f>
        <v>PE</v>
      </c>
      <c r="C3872" t="s">
        <v>340</v>
      </c>
      <c r="D3872">
        <v>802</v>
      </c>
      <c r="E3872" t="str">
        <f>VLOOKUP(Tabla1[[#This Row],[Grupo de compras]],'Grupo compras'!$A$1:$B$115,2,FALSE)</f>
        <v>PE Ops Mall</v>
      </c>
      <c r="F3872" t="s">
        <v>360</v>
      </c>
      <c r="G3872" t="str">
        <f>LEFT(Tabla1[[#This Row],[Solicitud de pedido]],2)</f>
        <v>12</v>
      </c>
      <c r="H3872" t="s">
        <v>9895</v>
      </c>
      <c r="I3872" t="s">
        <v>88</v>
      </c>
      <c r="J3872" t="s">
        <v>9896</v>
      </c>
      <c r="K3872" t="s">
        <v>9897</v>
      </c>
      <c r="L3872" s="1">
        <v>46042</v>
      </c>
      <c r="M3872" t="s">
        <v>14</v>
      </c>
      <c r="N3872" t="s">
        <v>1</v>
      </c>
      <c r="O3872" t="s">
        <v>0</v>
      </c>
      <c r="P3872" t="s">
        <v>9898</v>
      </c>
      <c r="Q3872" t="s">
        <v>9899</v>
      </c>
      <c r="R3872" s="2">
        <v>632.38</v>
      </c>
      <c r="S3872" s="37">
        <f>Tabla1[[#This Row],[Valor total]]/'T.C.'!$B$2</f>
        <v>183.29855072463766</v>
      </c>
      <c r="T3872" t="s">
        <v>2</v>
      </c>
      <c r="U3872" t="s">
        <v>3</v>
      </c>
    </row>
    <row r="3873" spans="1:21" x14ac:dyDescent="0.25">
      <c r="A3873" t="s">
        <v>31</v>
      </c>
      <c r="B3873" t="str">
        <f>LEFT(Tabla1[[#This Row],[Organización compras]],2)</f>
        <v>CO</v>
      </c>
      <c r="C3873" t="s">
        <v>338</v>
      </c>
      <c r="D3873">
        <v>719</v>
      </c>
      <c r="E3873" t="str">
        <f>VLOOKUP(Tabla1[[#This Row],[Grupo de compras]],'Grupo compras'!$A$1:$B$115,2,FALSE)</f>
        <v>CO Gcia Ing</v>
      </c>
      <c r="F3873" t="s">
        <v>77</v>
      </c>
      <c r="G3873" t="str">
        <f>LEFT(Tabla1[[#This Row],[Solicitud de pedido]],2)</f>
        <v>12</v>
      </c>
      <c r="H3873" t="s">
        <v>2403</v>
      </c>
      <c r="I3873" t="s">
        <v>89</v>
      </c>
      <c r="J3873" t="s">
        <v>2404</v>
      </c>
      <c r="K3873" t="s">
        <v>2405</v>
      </c>
      <c r="L3873" s="1">
        <v>46055</v>
      </c>
      <c r="M3873" t="s">
        <v>77</v>
      </c>
      <c r="N3873" t="s">
        <v>1</v>
      </c>
      <c r="O3873" t="s">
        <v>0</v>
      </c>
      <c r="P3873" t="s">
        <v>130</v>
      </c>
      <c r="Q3873" t="s">
        <v>131</v>
      </c>
      <c r="R3873" s="2">
        <v>674000</v>
      </c>
      <c r="S3873" s="37">
        <f>Tabla1[[#This Row],[Valor total]]/'T.C.'!$B$5</f>
        <v>183.25176726481783</v>
      </c>
      <c r="T3873" t="s">
        <v>18</v>
      </c>
      <c r="U3873" t="s">
        <v>3</v>
      </c>
    </row>
    <row r="3874" spans="1:21" x14ac:dyDescent="0.25">
      <c r="A3874" t="s">
        <v>75</v>
      </c>
      <c r="B3874" t="str">
        <f>LEFT(Tabla1[[#This Row],[Organización compras]],2)</f>
        <v>CO</v>
      </c>
      <c r="C3874" t="s">
        <v>338</v>
      </c>
      <c r="D3874">
        <v>704</v>
      </c>
      <c r="E3874" t="str">
        <f>VLOOKUP(Tabla1[[#This Row],[Grupo de compras]],'Grupo compras'!$A$1:$B$115,2,FALSE)</f>
        <v>CO Mktg Mall</v>
      </c>
      <c r="F3874" t="s">
        <v>745</v>
      </c>
      <c r="G3874" t="str">
        <f>LEFT(Tabla1[[#This Row],[Solicitud de pedido]],2)</f>
        <v>12</v>
      </c>
      <c r="H3874" t="s">
        <v>9900</v>
      </c>
      <c r="I3874" t="s">
        <v>88</v>
      </c>
      <c r="J3874" t="s">
        <v>9901</v>
      </c>
      <c r="K3874" t="s">
        <v>9902</v>
      </c>
      <c r="L3874" s="1">
        <v>46038</v>
      </c>
      <c r="M3874" t="s">
        <v>3700</v>
      </c>
      <c r="N3874" t="s">
        <v>1</v>
      </c>
      <c r="O3874" t="s">
        <v>67</v>
      </c>
      <c r="P3874" t="s">
        <v>9903</v>
      </c>
      <c r="Q3874" t="s">
        <v>9904</v>
      </c>
      <c r="R3874" s="2">
        <v>183</v>
      </c>
      <c r="S3874" s="37">
        <f>Tabla1[[#This Row],[Valor total]]</f>
        <v>183</v>
      </c>
      <c r="T3874" t="s">
        <v>662</v>
      </c>
      <c r="U3874" t="s">
        <v>3</v>
      </c>
    </row>
    <row r="3875" spans="1:21" x14ac:dyDescent="0.25">
      <c r="A3875" t="s">
        <v>75</v>
      </c>
      <c r="B3875" t="str">
        <f>LEFT(Tabla1[[#This Row],[Organización compras]],2)</f>
        <v>CO</v>
      </c>
      <c r="C3875" t="s">
        <v>338</v>
      </c>
      <c r="D3875">
        <v>704</v>
      </c>
      <c r="E3875" t="str">
        <f>VLOOKUP(Tabla1[[#This Row],[Grupo de compras]],'Grupo compras'!$A$1:$B$115,2,FALSE)</f>
        <v>CO Mktg Mall</v>
      </c>
      <c r="F3875" t="s">
        <v>745</v>
      </c>
      <c r="G3875" t="str">
        <f>LEFT(Tabla1[[#This Row],[Solicitud de pedido]],2)</f>
        <v>12</v>
      </c>
      <c r="H3875" t="s">
        <v>9900</v>
      </c>
      <c r="I3875" t="s">
        <v>89</v>
      </c>
      <c r="J3875" t="s">
        <v>9901</v>
      </c>
      <c r="K3875" t="s">
        <v>9905</v>
      </c>
      <c r="L3875" s="1">
        <v>46038</v>
      </c>
      <c r="M3875" t="s">
        <v>3700</v>
      </c>
      <c r="N3875" t="s">
        <v>1</v>
      </c>
      <c r="O3875" t="s">
        <v>67</v>
      </c>
      <c r="P3875" t="s">
        <v>9903</v>
      </c>
      <c r="Q3875" t="s">
        <v>9904</v>
      </c>
      <c r="R3875" s="2">
        <v>183</v>
      </c>
      <c r="S3875" s="37">
        <f>Tabla1[[#This Row],[Valor total]]</f>
        <v>183</v>
      </c>
      <c r="T3875" t="s">
        <v>662</v>
      </c>
      <c r="U3875" t="s">
        <v>3</v>
      </c>
    </row>
    <row r="3876" spans="1:21" x14ac:dyDescent="0.25">
      <c r="A3876" t="s">
        <v>75</v>
      </c>
      <c r="B3876" t="str">
        <f>LEFT(Tabla1[[#This Row],[Organización compras]],2)</f>
        <v>CO</v>
      </c>
      <c r="C3876" t="s">
        <v>338</v>
      </c>
      <c r="D3876">
        <v>704</v>
      </c>
      <c r="E3876" t="str">
        <f>VLOOKUP(Tabla1[[#This Row],[Grupo de compras]],'Grupo compras'!$A$1:$B$115,2,FALSE)</f>
        <v>CO Mktg Mall</v>
      </c>
      <c r="F3876" t="s">
        <v>745</v>
      </c>
      <c r="G3876" t="str">
        <f>LEFT(Tabla1[[#This Row],[Solicitud de pedido]],2)</f>
        <v>12</v>
      </c>
      <c r="H3876" t="s">
        <v>9900</v>
      </c>
      <c r="I3876" t="s">
        <v>99</v>
      </c>
      <c r="J3876" t="s">
        <v>9901</v>
      </c>
      <c r="K3876" t="s">
        <v>9906</v>
      </c>
      <c r="L3876" s="1">
        <v>46038</v>
      </c>
      <c r="M3876" t="s">
        <v>3700</v>
      </c>
      <c r="N3876" t="s">
        <v>1</v>
      </c>
      <c r="O3876" t="s">
        <v>67</v>
      </c>
      <c r="P3876" t="s">
        <v>9903</v>
      </c>
      <c r="Q3876" t="s">
        <v>9904</v>
      </c>
      <c r="R3876" s="2">
        <v>183</v>
      </c>
      <c r="S3876" s="37">
        <f>Tabla1[[#This Row],[Valor total]]</f>
        <v>183</v>
      </c>
      <c r="T3876" t="s">
        <v>662</v>
      </c>
      <c r="U3876" t="s">
        <v>3</v>
      </c>
    </row>
    <row r="3877" spans="1:21" x14ac:dyDescent="0.25">
      <c r="A3877" t="s">
        <v>31</v>
      </c>
      <c r="B3877" t="str">
        <f>LEFT(Tabla1[[#This Row],[Organización compras]],2)</f>
        <v>CO</v>
      </c>
      <c r="C3877" t="s">
        <v>338</v>
      </c>
      <c r="D3877">
        <v>701</v>
      </c>
      <c r="E3877" t="str">
        <f>VLOOKUP(Tabla1[[#This Row],[Grupo de compras]],'Grupo compras'!$A$1:$B$115,2,FALSE)</f>
        <v>CO Center Manager</v>
      </c>
      <c r="F3877" t="s">
        <v>7539</v>
      </c>
      <c r="G3877" t="str">
        <f>LEFT(Tabla1[[#This Row],[Solicitud de pedido]],2)</f>
        <v>12</v>
      </c>
      <c r="H3877" t="s">
        <v>9907</v>
      </c>
      <c r="I3877" t="s">
        <v>88</v>
      </c>
      <c r="J3877" t="s">
        <v>9908</v>
      </c>
      <c r="K3877" t="s">
        <v>9909</v>
      </c>
      <c r="L3877" s="1">
        <v>46042</v>
      </c>
      <c r="M3877" t="s">
        <v>3700</v>
      </c>
      <c r="N3877" t="s">
        <v>1</v>
      </c>
      <c r="O3877" t="s">
        <v>0</v>
      </c>
      <c r="P3877" t="s">
        <v>9903</v>
      </c>
      <c r="Q3877" t="s">
        <v>9904</v>
      </c>
      <c r="R3877" s="2">
        <v>183</v>
      </c>
      <c r="S3877" s="37">
        <f>Tabla1[[#This Row],[Valor total]]</f>
        <v>183</v>
      </c>
      <c r="T3877" t="s">
        <v>662</v>
      </c>
      <c r="U3877" t="s">
        <v>3</v>
      </c>
    </row>
    <row r="3878" spans="1:21" x14ac:dyDescent="0.25">
      <c r="A3878" t="s">
        <v>31</v>
      </c>
      <c r="B3878" t="str">
        <f>LEFT(Tabla1[[#This Row],[Organización compras]],2)</f>
        <v>CO</v>
      </c>
      <c r="C3878" t="s">
        <v>338</v>
      </c>
      <c r="D3878">
        <v>701</v>
      </c>
      <c r="E3878" t="str">
        <f>VLOOKUP(Tabla1[[#This Row],[Grupo de compras]],'Grupo compras'!$A$1:$B$115,2,FALSE)</f>
        <v>CO Center Manager</v>
      </c>
      <c r="F3878" t="s">
        <v>7539</v>
      </c>
      <c r="G3878" t="str">
        <f>LEFT(Tabla1[[#This Row],[Solicitud de pedido]],2)</f>
        <v>12</v>
      </c>
      <c r="H3878" t="s">
        <v>9907</v>
      </c>
      <c r="I3878" t="s">
        <v>89</v>
      </c>
      <c r="J3878" t="s">
        <v>9908</v>
      </c>
      <c r="K3878" t="s">
        <v>9910</v>
      </c>
      <c r="L3878" s="1">
        <v>46042</v>
      </c>
      <c r="M3878" t="s">
        <v>3700</v>
      </c>
      <c r="N3878" t="s">
        <v>1</v>
      </c>
      <c r="O3878" t="s">
        <v>0</v>
      </c>
      <c r="P3878" t="s">
        <v>9903</v>
      </c>
      <c r="Q3878" t="s">
        <v>9904</v>
      </c>
      <c r="R3878" s="2">
        <v>183</v>
      </c>
      <c r="S3878" s="37">
        <f>Tabla1[[#This Row],[Valor total]]</f>
        <v>183</v>
      </c>
      <c r="T3878" t="s">
        <v>662</v>
      </c>
      <c r="U3878" t="s">
        <v>3</v>
      </c>
    </row>
    <row r="3879" spans="1:21" x14ac:dyDescent="0.25">
      <c r="A3879" t="s">
        <v>31</v>
      </c>
      <c r="B3879" t="str">
        <f>LEFT(Tabla1[[#This Row],[Organización compras]],2)</f>
        <v>CO</v>
      </c>
      <c r="C3879" t="s">
        <v>338</v>
      </c>
      <c r="D3879">
        <v>701</v>
      </c>
      <c r="E3879" t="str">
        <f>VLOOKUP(Tabla1[[#This Row],[Grupo de compras]],'Grupo compras'!$A$1:$B$115,2,FALSE)</f>
        <v>CO Center Manager</v>
      </c>
      <c r="F3879" t="s">
        <v>7539</v>
      </c>
      <c r="G3879" t="str">
        <f>LEFT(Tabla1[[#This Row],[Solicitud de pedido]],2)</f>
        <v>12</v>
      </c>
      <c r="H3879" t="s">
        <v>9907</v>
      </c>
      <c r="I3879" t="s">
        <v>99</v>
      </c>
      <c r="J3879" t="s">
        <v>9908</v>
      </c>
      <c r="K3879" t="s">
        <v>9911</v>
      </c>
      <c r="L3879" s="1">
        <v>46042</v>
      </c>
      <c r="M3879" t="s">
        <v>3700</v>
      </c>
      <c r="N3879" t="s">
        <v>1</v>
      </c>
      <c r="O3879" t="s">
        <v>0</v>
      </c>
      <c r="P3879" t="s">
        <v>9903</v>
      </c>
      <c r="Q3879" t="s">
        <v>9904</v>
      </c>
      <c r="R3879" s="2">
        <v>183</v>
      </c>
      <c r="S3879" s="37">
        <f>Tabla1[[#This Row],[Valor total]]</f>
        <v>183</v>
      </c>
      <c r="T3879" t="s">
        <v>662</v>
      </c>
      <c r="U3879" t="s">
        <v>3</v>
      </c>
    </row>
    <row r="3880" spans="1:21" x14ac:dyDescent="0.25">
      <c r="A3880" t="s">
        <v>53</v>
      </c>
      <c r="B3880" t="str">
        <f>LEFT(Tabla1[[#This Row],[Organización compras]],2)</f>
        <v>CO</v>
      </c>
      <c r="C3880" t="s">
        <v>338</v>
      </c>
      <c r="D3880">
        <v>704</v>
      </c>
      <c r="E3880" t="str">
        <f>VLOOKUP(Tabla1[[#This Row],[Grupo de compras]],'Grupo compras'!$A$1:$B$115,2,FALSE)</f>
        <v>CO Mktg Mall</v>
      </c>
      <c r="F3880" t="s">
        <v>795</v>
      </c>
      <c r="G3880" t="str">
        <f>LEFT(Tabla1[[#This Row],[Solicitud de pedido]],2)</f>
        <v>12</v>
      </c>
      <c r="H3880" t="s">
        <v>9912</v>
      </c>
      <c r="I3880" t="s">
        <v>88</v>
      </c>
      <c r="J3880" t="s">
        <v>9913</v>
      </c>
      <c r="K3880" t="s">
        <v>9914</v>
      </c>
      <c r="L3880" s="1">
        <v>46042</v>
      </c>
      <c r="M3880" t="s">
        <v>3700</v>
      </c>
      <c r="N3880" t="s">
        <v>1</v>
      </c>
      <c r="O3880" t="s">
        <v>0</v>
      </c>
      <c r="P3880" t="s">
        <v>9903</v>
      </c>
      <c r="Q3880" t="s">
        <v>9904</v>
      </c>
      <c r="R3880" s="2">
        <v>183</v>
      </c>
      <c r="S3880" s="37">
        <f>Tabla1[[#This Row],[Valor total]]</f>
        <v>183</v>
      </c>
      <c r="T3880" t="s">
        <v>662</v>
      </c>
      <c r="U3880" t="s">
        <v>3</v>
      </c>
    </row>
    <row r="3881" spans="1:21" x14ac:dyDescent="0.25">
      <c r="A3881" t="s">
        <v>53</v>
      </c>
      <c r="B3881" t="str">
        <f>LEFT(Tabla1[[#This Row],[Organización compras]],2)</f>
        <v>CO</v>
      </c>
      <c r="C3881" t="s">
        <v>338</v>
      </c>
      <c r="D3881">
        <v>704</v>
      </c>
      <c r="E3881" t="str">
        <f>VLOOKUP(Tabla1[[#This Row],[Grupo de compras]],'Grupo compras'!$A$1:$B$115,2,FALSE)</f>
        <v>CO Mktg Mall</v>
      </c>
      <c r="F3881" t="s">
        <v>795</v>
      </c>
      <c r="G3881" t="str">
        <f>LEFT(Tabla1[[#This Row],[Solicitud de pedido]],2)</f>
        <v>12</v>
      </c>
      <c r="H3881" t="s">
        <v>9912</v>
      </c>
      <c r="I3881" t="s">
        <v>89</v>
      </c>
      <c r="J3881" t="s">
        <v>9913</v>
      </c>
      <c r="K3881" t="s">
        <v>9915</v>
      </c>
      <c r="L3881" s="1">
        <v>46042</v>
      </c>
      <c r="M3881" t="s">
        <v>3700</v>
      </c>
      <c r="N3881" t="s">
        <v>1</v>
      </c>
      <c r="O3881" t="s">
        <v>0</v>
      </c>
      <c r="P3881" t="s">
        <v>9903</v>
      </c>
      <c r="Q3881" t="s">
        <v>9904</v>
      </c>
      <c r="R3881" s="2">
        <v>183</v>
      </c>
      <c r="S3881" s="37">
        <f>Tabla1[[#This Row],[Valor total]]</f>
        <v>183</v>
      </c>
      <c r="T3881" t="s">
        <v>662</v>
      </c>
      <c r="U3881" t="s">
        <v>3</v>
      </c>
    </row>
    <row r="3882" spans="1:21" x14ac:dyDescent="0.25">
      <c r="A3882" t="s">
        <v>53</v>
      </c>
      <c r="B3882" t="str">
        <f>LEFT(Tabla1[[#This Row],[Organización compras]],2)</f>
        <v>CO</v>
      </c>
      <c r="C3882" t="s">
        <v>338</v>
      </c>
      <c r="D3882">
        <v>704</v>
      </c>
      <c r="E3882" t="str">
        <f>VLOOKUP(Tabla1[[#This Row],[Grupo de compras]],'Grupo compras'!$A$1:$B$115,2,FALSE)</f>
        <v>CO Mktg Mall</v>
      </c>
      <c r="F3882" t="s">
        <v>795</v>
      </c>
      <c r="G3882" t="str">
        <f>LEFT(Tabla1[[#This Row],[Solicitud de pedido]],2)</f>
        <v>12</v>
      </c>
      <c r="H3882" t="s">
        <v>9912</v>
      </c>
      <c r="I3882" t="s">
        <v>99</v>
      </c>
      <c r="J3882" t="s">
        <v>9913</v>
      </c>
      <c r="K3882" t="s">
        <v>9916</v>
      </c>
      <c r="L3882" s="1">
        <v>46042</v>
      </c>
      <c r="M3882" t="s">
        <v>3700</v>
      </c>
      <c r="N3882" t="s">
        <v>1</v>
      </c>
      <c r="O3882" t="s">
        <v>0</v>
      </c>
      <c r="P3882" t="s">
        <v>9903</v>
      </c>
      <c r="Q3882" t="s">
        <v>9904</v>
      </c>
      <c r="R3882" s="2">
        <v>183</v>
      </c>
      <c r="S3882" s="37">
        <f>Tabla1[[#This Row],[Valor total]]</f>
        <v>183</v>
      </c>
      <c r="T3882" t="s">
        <v>662</v>
      </c>
      <c r="U3882" t="s">
        <v>3</v>
      </c>
    </row>
    <row r="3883" spans="1:21" x14ac:dyDescent="0.25">
      <c r="A3883" t="s">
        <v>1498</v>
      </c>
      <c r="B3883" t="str">
        <f>LEFT(Tabla1[[#This Row],[Organización compras]],2)</f>
        <v>PE</v>
      </c>
      <c r="C3883" t="s">
        <v>340</v>
      </c>
      <c r="D3883">
        <v>804</v>
      </c>
      <c r="E3883" t="str">
        <f>VLOOKUP(Tabla1[[#This Row],[Grupo de compras]],'Grupo compras'!$A$1:$B$115,2,FALSE)</f>
        <v>PE Marketing Mall</v>
      </c>
      <c r="F3883" t="s">
        <v>5225</v>
      </c>
      <c r="G3883" t="str">
        <f>LEFT(Tabla1[[#This Row],[Solicitud de pedido]],2)</f>
        <v>12</v>
      </c>
      <c r="H3883" t="s">
        <v>9917</v>
      </c>
      <c r="I3883" t="s">
        <v>88</v>
      </c>
      <c r="J3883" t="s">
        <v>9918</v>
      </c>
      <c r="K3883" t="s">
        <v>9919</v>
      </c>
      <c r="L3883" s="1">
        <v>46090</v>
      </c>
      <c r="M3883" t="s">
        <v>400</v>
      </c>
      <c r="N3883" t="s">
        <v>1</v>
      </c>
      <c r="O3883" t="s">
        <v>67</v>
      </c>
      <c r="P3883" t="s">
        <v>2596</v>
      </c>
      <c r="Q3883" t="s">
        <v>2597</v>
      </c>
      <c r="R3883" s="2">
        <v>630</v>
      </c>
      <c r="S3883" s="37">
        <f>Tabla1[[#This Row],[Valor total]]/'T.C.'!$B$2</f>
        <v>182.60869565217391</v>
      </c>
      <c r="T3883" t="s">
        <v>2</v>
      </c>
      <c r="U3883" t="s">
        <v>3</v>
      </c>
    </row>
    <row r="3884" spans="1:21" x14ac:dyDescent="0.25">
      <c r="A3884" t="s">
        <v>925</v>
      </c>
      <c r="B3884" t="str">
        <f>LEFT(Tabla1[[#This Row],[Organización compras]],2)</f>
        <v>PE</v>
      </c>
      <c r="C3884" t="s">
        <v>340</v>
      </c>
      <c r="D3884">
        <v>804</v>
      </c>
      <c r="E3884" t="str">
        <f>VLOOKUP(Tabla1[[#This Row],[Grupo de compras]],'Grupo compras'!$A$1:$B$115,2,FALSE)</f>
        <v>PE Marketing Mall</v>
      </c>
      <c r="F3884" t="s">
        <v>5225</v>
      </c>
      <c r="G3884" t="str">
        <f>LEFT(Tabla1[[#This Row],[Solicitud de pedido]],2)</f>
        <v>12</v>
      </c>
      <c r="H3884" t="s">
        <v>9920</v>
      </c>
      <c r="I3884" t="s">
        <v>88</v>
      </c>
      <c r="J3884" t="s">
        <v>9921</v>
      </c>
      <c r="K3884" t="s">
        <v>9919</v>
      </c>
      <c r="L3884" s="1">
        <v>46090</v>
      </c>
      <c r="M3884" t="s">
        <v>400</v>
      </c>
      <c r="N3884" t="s">
        <v>1</v>
      </c>
      <c r="O3884" t="s">
        <v>67</v>
      </c>
      <c r="P3884" t="s">
        <v>2596</v>
      </c>
      <c r="Q3884" t="s">
        <v>2597</v>
      </c>
      <c r="R3884" s="2">
        <v>630</v>
      </c>
      <c r="S3884" s="37">
        <f>Tabla1[[#This Row],[Valor total]]/'T.C.'!$B$2</f>
        <v>182.60869565217391</v>
      </c>
      <c r="T3884" t="s">
        <v>2</v>
      </c>
      <c r="U3884" t="s">
        <v>3</v>
      </c>
    </row>
    <row r="3885" spans="1:21" x14ac:dyDescent="0.25">
      <c r="A3885" t="s">
        <v>19</v>
      </c>
      <c r="B3885" t="str">
        <f>LEFT(Tabla1[[#This Row],[Organización compras]],2)</f>
        <v>CL</v>
      </c>
      <c r="C3885" t="s">
        <v>339</v>
      </c>
      <c r="D3885">
        <v>602</v>
      </c>
      <c r="E3885" t="str">
        <f>VLOOKUP(Tabla1[[#This Row],[Grupo de compras]],'Grupo compras'!$A$1:$B$115,2,FALSE)</f>
        <v>CL Ops Mall</v>
      </c>
      <c r="F3885" t="s">
        <v>20</v>
      </c>
      <c r="H3885" t="s">
        <v>11831</v>
      </c>
      <c r="I3885" t="s">
        <v>88</v>
      </c>
      <c r="J3885" t="s">
        <v>11832</v>
      </c>
      <c r="K3885" t="s">
        <v>11833</v>
      </c>
      <c r="L3885" s="1">
        <v>46093</v>
      </c>
      <c r="M3885" t="s">
        <v>21</v>
      </c>
      <c r="N3885" t="s">
        <v>1</v>
      </c>
      <c r="O3885" t="s">
        <v>0</v>
      </c>
      <c r="P3885" t="s">
        <v>6530</v>
      </c>
      <c r="Q3885" t="s">
        <v>6531</v>
      </c>
      <c r="R3885" s="2">
        <v>4.38</v>
      </c>
      <c r="S3885" s="37">
        <f>Tabla1[[#This Row],[Valor total]]/'T.C.'!$B$4</f>
        <v>182.5</v>
      </c>
      <c r="T3885" t="s">
        <v>11</v>
      </c>
      <c r="U3885" t="s">
        <v>3</v>
      </c>
    </row>
    <row r="3886" spans="1:21" x14ac:dyDescent="0.25">
      <c r="A3886" t="s">
        <v>763</v>
      </c>
      <c r="B3886" t="str">
        <f>LEFT(Tabla1[[#This Row],[Organización compras]],2)</f>
        <v>CL</v>
      </c>
      <c r="C3886" t="s">
        <v>339</v>
      </c>
      <c r="D3886">
        <v>604</v>
      </c>
      <c r="E3886" t="str">
        <f>VLOOKUP(Tabla1[[#This Row],[Grupo de compras]],'Grupo compras'!$A$1:$B$115,2,FALSE)</f>
        <v>CL Marketing Mall</v>
      </c>
      <c r="F3886" t="s">
        <v>2690</v>
      </c>
      <c r="G3886" t="str">
        <f>LEFT(Tabla1[[#This Row],[Solicitud de pedido]],2)</f>
        <v>12</v>
      </c>
      <c r="H3886" t="s">
        <v>9922</v>
      </c>
      <c r="I3886" t="s">
        <v>88</v>
      </c>
      <c r="J3886" t="s">
        <v>9923</v>
      </c>
      <c r="K3886" t="s">
        <v>9924</v>
      </c>
      <c r="L3886" s="1">
        <v>46044</v>
      </c>
      <c r="M3886" t="s">
        <v>1054</v>
      </c>
      <c r="N3886" t="s">
        <v>1</v>
      </c>
      <c r="O3886" t="s">
        <v>0</v>
      </c>
      <c r="P3886" t="s">
        <v>9044</v>
      </c>
      <c r="Q3886" t="s">
        <v>9045</v>
      </c>
      <c r="R3886" s="2">
        <v>168950</v>
      </c>
      <c r="S3886" s="37">
        <f>Tabla1[[#This Row],[Valor total]]/'T.C.'!$B$3</f>
        <v>182.46519715313255</v>
      </c>
      <c r="T3886" t="s">
        <v>6</v>
      </c>
      <c r="U3886" t="s">
        <v>3</v>
      </c>
    </row>
    <row r="3887" spans="1:21" x14ac:dyDescent="0.25">
      <c r="A3887" t="s">
        <v>856</v>
      </c>
      <c r="B3887" t="str">
        <f>LEFT(Tabla1[[#This Row],[Organización compras]],2)</f>
        <v>CL</v>
      </c>
      <c r="C3887" t="s">
        <v>339</v>
      </c>
      <c r="D3887">
        <v>602</v>
      </c>
      <c r="E3887" t="str">
        <f>VLOOKUP(Tabla1[[#This Row],[Grupo de compras]],'Grupo compras'!$A$1:$B$115,2,FALSE)</f>
        <v>CL Ops Mall</v>
      </c>
      <c r="F3887" t="s">
        <v>857</v>
      </c>
      <c r="G3887" t="str">
        <f>LEFT(Tabla1[[#This Row],[Solicitud de pedido]],2)</f>
        <v>12</v>
      </c>
      <c r="H3887" t="s">
        <v>9925</v>
      </c>
      <c r="I3887" t="s">
        <v>88</v>
      </c>
      <c r="J3887" t="s">
        <v>9926</v>
      </c>
      <c r="K3887" t="s">
        <v>9927</v>
      </c>
      <c r="L3887" s="1">
        <v>46063</v>
      </c>
      <c r="M3887" t="s">
        <v>857</v>
      </c>
      <c r="N3887" t="s">
        <v>1</v>
      </c>
      <c r="O3887" t="s">
        <v>0</v>
      </c>
      <c r="P3887" t="s">
        <v>8467</v>
      </c>
      <c r="Q3887" t="s">
        <v>8468</v>
      </c>
      <c r="R3887" s="2">
        <v>168750</v>
      </c>
      <c r="S3887" s="37">
        <f>Tabla1[[#This Row],[Valor total]]/'T.C.'!$B$3</f>
        <v>182.24919810352836</v>
      </c>
      <c r="T3887" t="s">
        <v>6</v>
      </c>
      <c r="U3887" t="s">
        <v>3</v>
      </c>
    </row>
    <row r="3888" spans="1:21" x14ac:dyDescent="0.25">
      <c r="A3888" t="s">
        <v>12</v>
      </c>
      <c r="B3888" t="str">
        <f>LEFT(Tabla1[[#This Row],[Organización compras]],2)</f>
        <v>PE</v>
      </c>
      <c r="C3888" t="s">
        <v>340</v>
      </c>
      <c r="D3888">
        <v>802</v>
      </c>
      <c r="E3888" t="str">
        <f>VLOOKUP(Tabla1[[#This Row],[Grupo de compras]],'Grupo compras'!$A$1:$B$115,2,FALSE)</f>
        <v>PE Ops Mall</v>
      </c>
      <c r="F3888" t="s">
        <v>9928</v>
      </c>
      <c r="G3888" t="str">
        <f>LEFT(Tabla1[[#This Row],[Solicitud de pedido]],2)</f>
        <v>12</v>
      </c>
      <c r="H3888" t="s">
        <v>9929</v>
      </c>
      <c r="I3888" t="s">
        <v>88</v>
      </c>
      <c r="J3888" t="s">
        <v>9930</v>
      </c>
      <c r="K3888" t="s">
        <v>9931</v>
      </c>
      <c r="L3888" s="1">
        <v>46065</v>
      </c>
      <c r="M3888" t="s">
        <v>14</v>
      </c>
      <c r="N3888" t="s">
        <v>1</v>
      </c>
      <c r="O3888" t="s">
        <v>0</v>
      </c>
      <c r="P3888" t="s">
        <v>1035</v>
      </c>
      <c r="Q3888" t="s">
        <v>1036</v>
      </c>
      <c r="R3888" s="2">
        <v>626.5</v>
      </c>
      <c r="S3888" s="37">
        <f>Tabla1[[#This Row],[Valor total]]/'T.C.'!$B$2</f>
        <v>181.59420289855072</v>
      </c>
      <c r="T3888" t="s">
        <v>2</v>
      </c>
      <c r="U3888" t="s">
        <v>3</v>
      </c>
    </row>
    <row r="3889" spans="1:21" x14ac:dyDescent="0.25">
      <c r="A3889" t="s">
        <v>696</v>
      </c>
      <c r="B3889" t="str">
        <f>LEFT(Tabla1[[#This Row],[Organización compras]],2)</f>
        <v>PE</v>
      </c>
      <c r="C3889" t="s">
        <v>681</v>
      </c>
      <c r="D3889">
        <v>803</v>
      </c>
      <c r="E3889" t="str">
        <f>VLOOKUP(Tabla1[[#This Row],[Grupo de compras]],'Grupo compras'!$A$1:$B$115,2,FALSE)</f>
        <v>PE Ops Out/Strips</v>
      </c>
      <c r="F3889" t="s">
        <v>2857</v>
      </c>
      <c r="H3889" t="s">
        <v>12829</v>
      </c>
      <c r="I3889" t="s">
        <v>88</v>
      </c>
      <c r="J3889" t="s">
        <v>12830</v>
      </c>
      <c r="K3889" t="s">
        <v>12831</v>
      </c>
      <c r="L3889" s="1">
        <v>46099</v>
      </c>
      <c r="M3889" t="s">
        <v>2857</v>
      </c>
      <c r="N3889" t="s">
        <v>1</v>
      </c>
      <c r="O3889" t="s">
        <v>0</v>
      </c>
      <c r="P3889" t="s">
        <v>1011</v>
      </c>
      <c r="Q3889" t="s">
        <v>1012</v>
      </c>
      <c r="R3889" s="2">
        <v>625</v>
      </c>
      <c r="S3889" s="37">
        <f>Tabla1[[#This Row],[Valor total]]/'T.C.'!$B$2</f>
        <v>181.15942028985506</v>
      </c>
      <c r="T3889" t="s">
        <v>2</v>
      </c>
      <c r="U3889" t="s">
        <v>3</v>
      </c>
    </row>
    <row r="3890" spans="1:21" x14ac:dyDescent="0.25">
      <c r="A3890" t="s">
        <v>53</v>
      </c>
      <c r="B3890" t="str">
        <f>LEFT(Tabla1[[#This Row],[Organización compras]],2)</f>
        <v>CO</v>
      </c>
      <c r="C3890" t="s">
        <v>338</v>
      </c>
      <c r="D3890">
        <v>702</v>
      </c>
      <c r="E3890" t="str">
        <f>VLOOKUP(Tabla1[[#This Row],[Grupo de compras]],'Grupo compras'!$A$1:$B$115,2,FALSE)</f>
        <v>CO Ops Mall</v>
      </c>
      <c r="F3890" t="s">
        <v>54</v>
      </c>
      <c r="G3890" t="str">
        <f>LEFT(Tabla1[[#This Row],[Solicitud de pedido]],2)</f>
        <v>12</v>
      </c>
      <c r="H3890" t="s">
        <v>9932</v>
      </c>
      <c r="I3890" t="s">
        <v>88</v>
      </c>
      <c r="J3890" t="s">
        <v>9933</v>
      </c>
      <c r="K3890" t="s">
        <v>9934</v>
      </c>
      <c r="L3890" s="1">
        <v>46077</v>
      </c>
      <c r="M3890" t="s">
        <v>1340</v>
      </c>
      <c r="N3890" t="s">
        <v>1</v>
      </c>
      <c r="O3890" t="s">
        <v>0</v>
      </c>
      <c r="P3890" t="s">
        <v>9039</v>
      </c>
      <c r="Q3890" t="s">
        <v>9040</v>
      </c>
      <c r="R3890" s="2">
        <v>665656</v>
      </c>
      <c r="S3890" s="37">
        <f>Tabla1[[#This Row],[Valor total]]/'T.C.'!$B$5</f>
        <v>180.98314301250679</v>
      </c>
      <c r="T3890" t="s">
        <v>18</v>
      </c>
      <c r="U3890" t="s">
        <v>3</v>
      </c>
    </row>
    <row r="3891" spans="1:21" x14ac:dyDescent="0.25">
      <c r="A3891" t="s">
        <v>75</v>
      </c>
      <c r="B3891" t="str">
        <f>LEFT(Tabla1[[#This Row],[Organización compras]],2)</f>
        <v>CO</v>
      </c>
      <c r="C3891" t="s">
        <v>338</v>
      </c>
      <c r="D3891">
        <v>712</v>
      </c>
      <c r="E3891" t="str">
        <f>VLOOKUP(Tabla1[[#This Row],[Grupo de compras]],'Grupo compras'!$A$1:$B$115,2,FALSE)</f>
        <v>CO Exper Div</v>
      </c>
      <c r="F3891" t="s">
        <v>9935</v>
      </c>
      <c r="G3891" t="str">
        <f>LEFT(Tabla1[[#This Row],[Solicitud de pedido]],2)</f>
        <v>12</v>
      </c>
      <c r="H3891" t="s">
        <v>9936</v>
      </c>
      <c r="I3891" t="s">
        <v>88</v>
      </c>
      <c r="J3891" t="s">
        <v>9937</v>
      </c>
      <c r="K3891" t="s">
        <v>9938</v>
      </c>
      <c r="L3891" s="1">
        <v>46076</v>
      </c>
      <c r="M3891" t="s">
        <v>3700</v>
      </c>
      <c r="N3891" t="s">
        <v>1</v>
      </c>
      <c r="O3891" t="s">
        <v>0</v>
      </c>
      <c r="P3891" t="s">
        <v>9939</v>
      </c>
      <c r="Q3891" t="s">
        <v>9940</v>
      </c>
      <c r="R3891" s="2">
        <v>663195</v>
      </c>
      <c r="S3891" s="37">
        <f>Tabla1[[#This Row],[Valor total]]/'T.C.'!$B$5</f>
        <v>180.31402936378467</v>
      </c>
      <c r="T3891" t="s">
        <v>18</v>
      </c>
      <c r="U3891" t="s">
        <v>3</v>
      </c>
    </row>
    <row r="3892" spans="1:21" x14ac:dyDescent="0.25">
      <c r="A3892" t="s">
        <v>883</v>
      </c>
      <c r="B3892" t="str">
        <f>LEFT(Tabla1[[#This Row],[Organización compras]],2)</f>
        <v>PE</v>
      </c>
      <c r="C3892" t="s">
        <v>681</v>
      </c>
      <c r="D3892">
        <v>802</v>
      </c>
      <c r="E3892" t="str">
        <f>VLOOKUP(Tabla1[[#This Row],[Grupo de compras]],'Grupo compras'!$A$1:$B$115,2,FALSE)</f>
        <v>PE Ops Mall</v>
      </c>
      <c r="F3892" t="s">
        <v>5959</v>
      </c>
      <c r="G3892" t="str">
        <f>LEFT(Tabla1[[#This Row],[Solicitud de pedido]],2)</f>
        <v>12</v>
      </c>
      <c r="H3892" t="s">
        <v>9941</v>
      </c>
      <c r="I3892" t="s">
        <v>88</v>
      </c>
      <c r="J3892" t="s">
        <v>9942</v>
      </c>
      <c r="K3892" t="s">
        <v>9943</v>
      </c>
      <c r="L3892" s="1">
        <v>46041</v>
      </c>
      <c r="M3892" t="s">
        <v>5959</v>
      </c>
      <c r="N3892" t="s">
        <v>1</v>
      </c>
      <c r="O3892" t="s">
        <v>0</v>
      </c>
      <c r="P3892" t="s">
        <v>1011</v>
      </c>
      <c r="Q3892" t="s">
        <v>1012</v>
      </c>
      <c r="R3892" s="2">
        <v>620</v>
      </c>
      <c r="S3892" s="37">
        <f>Tabla1[[#This Row],[Valor total]]/'T.C.'!$B$2</f>
        <v>179.71014492753622</v>
      </c>
      <c r="T3892" t="s">
        <v>2</v>
      </c>
      <c r="U3892" t="s">
        <v>3</v>
      </c>
    </row>
    <row r="3893" spans="1:21" x14ac:dyDescent="0.25">
      <c r="A3893" t="s">
        <v>856</v>
      </c>
      <c r="B3893" t="str">
        <f>LEFT(Tabla1[[#This Row],[Organización compras]],2)</f>
        <v>CL</v>
      </c>
      <c r="C3893" t="s">
        <v>339</v>
      </c>
      <c r="D3893">
        <v>604</v>
      </c>
      <c r="E3893" t="str">
        <f>VLOOKUP(Tabla1[[#This Row],[Grupo de compras]],'Grupo compras'!$A$1:$B$115,2,FALSE)</f>
        <v>CL Marketing Mall</v>
      </c>
      <c r="F3893" t="s">
        <v>2690</v>
      </c>
      <c r="G3893" t="str">
        <f>LEFT(Tabla1[[#This Row],[Solicitud de pedido]],2)</f>
        <v>12</v>
      </c>
      <c r="H3893" t="s">
        <v>9944</v>
      </c>
      <c r="I3893" t="s">
        <v>88</v>
      </c>
      <c r="J3893" t="s">
        <v>9945</v>
      </c>
      <c r="K3893" t="s">
        <v>9946</v>
      </c>
      <c r="L3893" s="1">
        <v>46071</v>
      </c>
      <c r="M3893" t="s">
        <v>1054</v>
      </c>
      <c r="N3893" t="s">
        <v>1</v>
      </c>
      <c r="O3893" t="s">
        <v>0</v>
      </c>
      <c r="P3893" t="s">
        <v>5729</v>
      </c>
      <c r="Q3893" t="s">
        <v>5730</v>
      </c>
      <c r="R3893" s="2">
        <v>166200</v>
      </c>
      <c r="S3893" s="37">
        <f>Tabla1[[#This Row],[Valor total]]/'T.C.'!$B$3</f>
        <v>179.49521022107504</v>
      </c>
      <c r="T3893" t="s">
        <v>6</v>
      </c>
      <c r="U3893" t="s">
        <v>3</v>
      </c>
    </row>
    <row r="3894" spans="1:21" x14ac:dyDescent="0.25">
      <c r="A3894" t="s">
        <v>16</v>
      </c>
      <c r="B3894" t="str">
        <f>LEFT(Tabla1[[#This Row],[Organización compras]],2)</f>
        <v>PE</v>
      </c>
      <c r="C3894" t="s">
        <v>681</v>
      </c>
      <c r="D3894">
        <v>804</v>
      </c>
      <c r="E3894" t="str">
        <f>VLOOKUP(Tabla1[[#This Row],[Grupo de compras]],'Grupo compras'!$A$1:$B$115,2,FALSE)</f>
        <v>PE Marketing Mall</v>
      </c>
      <c r="F3894" t="s">
        <v>9947</v>
      </c>
      <c r="G3894" t="str">
        <f>LEFT(Tabla1[[#This Row],[Solicitud de pedido]],2)</f>
        <v>12</v>
      </c>
      <c r="H3894" t="s">
        <v>9948</v>
      </c>
      <c r="I3894" t="s">
        <v>88</v>
      </c>
      <c r="J3894" t="s">
        <v>9949</v>
      </c>
      <c r="K3894" t="s">
        <v>9950</v>
      </c>
      <c r="L3894" s="1">
        <v>46079</v>
      </c>
      <c r="M3894" t="s">
        <v>43</v>
      </c>
      <c r="N3894" t="s">
        <v>1</v>
      </c>
      <c r="O3894" t="s">
        <v>67</v>
      </c>
      <c r="P3894" t="s">
        <v>722</v>
      </c>
      <c r="Q3894" t="s">
        <v>723</v>
      </c>
      <c r="R3894" s="2">
        <v>617.42999999999995</v>
      </c>
      <c r="S3894" s="37">
        <f>Tabla1[[#This Row],[Valor total]]/'T.C.'!$B$2</f>
        <v>178.96521739130432</v>
      </c>
      <c r="T3894" t="s">
        <v>2</v>
      </c>
      <c r="U3894" t="s">
        <v>3</v>
      </c>
    </row>
    <row r="3895" spans="1:21" x14ac:dyDescent="0.25">
      <c r="A3895" t="s">
        <v>2091</v>
      </c>
      <c r="B3895" t="str">
        <f>LEFT(Tabla1[[#This Row],[Organización compras]],2)</f>
        <v>PE</v>
      </c>
      <c r="C3895" t="s">
        <v>681</v>
      </c>
      <c r="D3895">
        <v>803</v>
      </c>
      <c r="E3895" t="str">
        <f>VLOOKUP(Tabla1[[#This Row],[Grupo de compras]],'Grupo compras'!$A$1:$B$115,2,FALSE)</f>
        <v>PE Ops Out/Strips</v>
      </c>
      <c r="F3895" t="s">
        <v>2857</v>
      </c>
      <c r="G3895" t="str">
        <f>LEFT(Tabla1[[#This Row],[Solicitud de pedido]],2)</f>
        <v>12</v>
      </c>
      <c r="H3895" t="s">
        <v>9951</v>
      </c>
      <c r="I3895" t="s">
        <v>88</v>
      </c>
      <c r="J3895" t="s">
        <v>9952</v>
      </c>
      <c r="K3895" t="s">
        <v>9953</v>
      </c>
      <c r="L3895" s="1">
        <v>46056</v>
      </c>
      <c r="M3895" t="s">
        <v>2857</v>
      </c>
      <c r="N3895" t="s">
        <v>1</v>
      </c>
      <c r="O3895" t="s">
        <v>0</v>
      </c>
      <c r="P3895" t="s">
        <v>2596</v>
      </c>
      <c r="Q3895" t="s">
        <v>2597</v>
      </c>
      <c r="R3895" s="2">
        <v>616</v>
      </c>
      <c r="S3895" s="37">
        <f>Tabla1[[#This Row],[Valor total]]/'T.C.'!$B$2</f>
        <v>178.55072463768116</v>
      </c>
      <c r="T3895" t="s">
        <v>2</v>
      </c>
      <c r="U3895" t="s">
        <v>3</v>
      </c>
    </row>
    <row r="3896" spans="1:21" x14ac:dyDescent="0.25">
      <c r="A3896" t="s">
        <v>763</v>
      </c>
      <c r="B3896" t="str">
        <f>LEFT(Tabla1[[#This Row],[Organización compras]],2)</f>
        <v>CL</v>
      </c>
      <c r="C3896" t="s">
        <v>339</v>
      </c>
      <c r="D3896">
        <v>602</v>
      </c>
      <c r="E3896" t="str">
        <f>VLOOKUP(Tabla1[[#This Row],[Grupo de compras]],'Grupo compras'!$A$1:$B$115,2,FALSE)</f>
        <v>CL Ops Mall</v>
      </c>
      <c r="F3896" t="s">
        <v>1809</v>
      </c>
      <c r="G3896" t="str">
        <f>LEFT(Tabla1[[#This Row],[Solicitud de pedido]],2)</f>
        <v>12</v>
      </c>
      <c r="H3896" t="s">
        <v>9954</v>
      </c>
      <c r="I3896" t="s">
        <v>88</v>
      </c>
      <c r="J3896" t="s">
        <v>9955</v>
      </c>
      <c r="K3896" t="s">
        <v>9956</v>
      </c>
      <c r="L3896" s="1">
        <v>46086</v>
      </c>
      <c r="M3896" t="s">
        <v>1813</v>
      </c>
      <c r="N3896" t="s">
        <v>1</v>
      </c>
      <c r="O3896" t="s">
        <v>0</v>
      </c>
      <c r="P3896" t="s">
        <v>9044</v>
      </c>
      <c r="Q3896" t="s">
        <v>9045</v>
      </c>
      <c r="R3896" s="2">
        <v>165000</v>
      </c>
      <c r="S3896" s="37">
        <f>Tabla1[[#This Row],[Valor total]]/'T.C.'!$B$3</f>
        <v>178.19921592344994</v>
      </c>
      <c r="T3896" t="s">
        <v>6</v>
      </c>
      <c r="U3896" t="s">
        <v>3</v>
      </c>
    </row>
    <row r="3897" spans="1:21" x14ac:dyDescent="0.25">
      <c r="A3897" t="s">
        <v>75</v>
      </c>
      <c r="B3897" t="str">
        <f>LEFT(Tabla1[[#This Row],[Organización compras]],2)</f>
        <v>CO</v>
      </c>
      <c r="C3897" t="s">
        <v>338</v>
      </c>
      <c r="D3897">
        <v>704</v>
      </c>
      <c r="E3897" t="str">
        <f>VLOOKUP(Tabla1[[#This Row],[Grupo de compras]],'Grupo compras'!$A$1:$B$115,2,FALSE)</f>
        <v>CO Mktg Mall</v>
      </c>
      <c r="F3897" t="s">
        <v>745</v>
      </c>
      <c r="G3897" t="str">
        <f>LEFT(Tabla1[[#This Row],[Solicitud de pedido]],2)</f>
        <v>12</v>
      </c>
      <c r="H3897" t="s">
        <v>9957</v>
      </c>
      <c r="I3897" t="s">
        <v>88</v>
      </c>
      <c r="J3897" t="s">
        <v>9958</v>
      </c>
      <c r="K3897" t="s">
        <v>9959</v>
      </c>
      <c r="L3897" s="1">
        <v>46058</v>
      </c>
      <c r="M3897" t="s">
        <v>745</v>
      </c>
      <c r="N3897" t="s">
        <v>1</v>
      </c>
      <c r="O3897" t="s">
        <v>0</v>
      </c>
      <c r="P3897" t="s">
        <v>7070</v>
      </c>
      <c r="Q3897" t="s">
        <v>7071</v>
      </c>
      <c r="R3897" s="2">
        <v>655000</v>
      </c>
      <c r="S3897" s="37">
        <f>Tabla1[[#This Row],[Valor total]]/'T.C.'!$B$5</f>
        <v>178.08591625883633</v>
      </c>
      <c r="T3897" t="s">
        <v>18</v>
      </c>
      <c r="U3897" t="s">
        <v>3</v>
      </c>
    </row>
    <row r="3898" spans="1:21" x14ac:dyDescent="0.25">
      <c r="A3898" t="s">
        <v>12</v>
      </c>
      <c r="B3898" t="str">
        <f>LEFT(Tabla1[[#This Row],[Organización compras]],2)</f>
        <v>PE</v>
      </c>
      <c r="C3898" t="s">
        <v>340</v>
      </c>
      <c r="D3898">
        <v>802</v>
      </c>
      <c r="E3898" t="str">
        <f>VLOOKUP(Tabla1[[#This Row],[Grupo de compras]],'Grupo compras'!$A$1:$B$115,2,FALSE)</f>
        <v>PE Ops Mall</v>
      </c>
      <c r="F3898" t="s">
        <v>13</v>
      </c>
      <c r="G3898" t="str">
        <f>LEFT(Tabla1[[#This Row],[Solicitud de pedido]],2)</f>
        <v>12</v>
      </c>
      <c r="H3898" t="s">
        <v>9960</v>
      </c>
      <c r="I3898" t="s">
        <v>88</v>
      </c>
      <c r="J3898" t="s">
        <v>9961</v>
      </c>
      <c r="K3898" t="s">
        <v>9962</v>
      </c>
      <c r="L3898" s="1">
        <v>46044</v>
      </c>
      <c r="M3898" t="s">
        <v>14</v>
      </c>
      <c r="N3898" t="s">
        <v>1</v>
      </c>
      <c r="O3898" t="s">
        <v>0</v>
      </c>
      <c r="P3898" t="s">
        <v>9379</v>
      </c>
      <c r="Q3898" t="s">
        <v>9380</v>
      </c>
      <c r="R3898" s="2">
        <v>612</v>
      </c>
      <c r="S3898" s="37">
        <f>Tabla1[[#This Row],[Valor total]]/'T.C.'!$B$2</f>
        <v>177.39130434782606</v>
      </c>
      <c r="T3898" t="s">
        <v>2</v>
      </c>
      <c r="U3898" t="s">
        <v>3</v>
      </c>
    </row>
    <row r="3899" spans="1:21" x14ac:dyDescent="0.25">
      <c r="A3899" t="s">
        <v>925</v>
      </c>
      <c r="B3899" t="str">
        <f>LEFT(Tabla1[[#This Row],[Organización compras]],2)</f>
        <v>PE</v>
      </c>
      <c r="C3899" t="s">
        <v>340</v>
      </c>
      <c r="D3899">
        <v>804</v>
      </c>
      <c r="E3899" t="str">
        <f>VLOOKUP(Tabla1[[#This Row],[Grupo de compras]],'Grupo compras'!$A$1:$B$115,2,FALSE)</f>
        <v>PE Marketing Mall</v>
      </c>
      <c r="F3899" t="s">
        <v>4579</v>
      </c>
      <c r="G3899" t="str">
        <f>LEFT(Tabla1[[#This Row],[Solicitud de pedido]],2)</f>
        <v>12</v>
      </c>
      <c r="H3899" t="s">
        <v>9963</v>
      </c>
      <c r="I3899" t="s">
        <v>88</v>
      </c>
      <c r="J3899" t="s">
        <v>9964</v>
      </c>
      <c r="K3899" t="s">
        <v>9965</v>
      </c>
      <c r="L3899" s="1">
        <v>46034</v>
      </c>
      <c r="M3899" t="s">
        <v>400</v>
      </c>
      <c r="N3899" t="s">
        <v>1</v>
      </c>
      <c r="O3899" t="s">
        <v>67</v>
      </c>
      <c r="P3899" t="s">
        <v>2596</v>
      </c>
      <c r="Q3899" t="s">
        <v>2597</v>
      </c>
      <c r="R3899" s="2">
        <v>610</v>
      </c>
      <c r="S3899" s="37">
        <f>Tabla1[[#This Row],[Valor total]]/'T.C.'!$B$2</f>
        <v>176.81159420289853</v>
      </c>
      <c r="T3899" t="s">
        <v>2</v>
      </c>
      <c r="U3899" t="s">
        <v>3</v>
      </c>
    </row>
    <row r="3900" spans="1:21" x14ac:dyDescent="0.25">
      <c r="A3900" t="s">
        <v>1239</v>
      </c>
      <c r="B3900" t="str">
        <f>LEFT(Tabla1[[#This Row],[Organización compras]],2)</f>
        <v>PE</v>
      </c>
      <c r="C3900" t="s">
        <v>340</v>
      </c>
      <c r="D3900">
        <v>802</v>
      </c>
      <c r="E3900" t="str">
        <f>VLOOKUP(Tabla1[[#This Row],[Grupo de compras]],'Grupo compras'!$A$1:$B$115,2,FALSE)</f>
        <v>PE Ops Mall</v>
      </c>
      <c r="F3900" t="s">
        <v>3220</v>
      </c>
      <c r="G3900" t="str">
        <f>LEFT(Tabla1[[#This Row],[Solicitud de pedido]],2)</f>
        <v>12</v>
      </c>
      <c r="H3900" t="s">
        <v>9966</v>
      </c>
      <c r="I3900" t="s">
        <v>88</v>
      </c>
      <c r="J3900" t="s">
        <v>9967</v>
      </c>
      <c r="K3900" t="s">
        <v>9968</v>
      </c>
      <c r="L3900" s="1">
        <v>46042</v>
      </c>
      <c r="M3900" t="s">
        <v>3220</v>
      </c>
      <c r="N3900" t="s">
        <v>1</v>
      </c>
      <c r="O3900" t="s">
        <v>0</v>
      </c>
      <c r="P3900" t="s">
        <v>9969</v>
      </c>
      <c r="Q3900" t="s">
        <v>9970</v>
      </c>
      <c r="R3900" s="2">
        <v>610</v>
      </c>
      <c r="S3900" s="37">
        <f>Tabla1[[#This Row],[Valor total]]/'T.C.'!$B$2</f>
        <v>176.81159420289853</v>
      </c>
      <c r="T3900" t="s">
        <v>2</v>
      </c>
      <c r="U3900" t="s">
        <v>3</v>
      </c>
    </row>
    <row r="3901" spans="1:21" x14ac:dyDescent="0.25">
      <c r="A3901" t="s">
        <v>717</v>
      </c>
      <c r="B3901" t="str">
        <f>LEFT(Tabla1[[#This Row],[Organización compras]],2)</f>
        <v>PE</v>
      </c>
      <c r="C3901" t="s">
        <v>340</v>
      </c>
      <c r="D3901">
        <v>801</v>
      </c>
      <c r="E3901" t="str">
        <f>VLOOKUP(Tabla1[[#This Row],[Grupo de compras]],'Grupo compras'!$A$1:$B$115,2,FALSE)</f>
        <v>PE Center Manager</v>
      </c>
      <c r="F3901" t="s">
        <v>1233</v>
      </c>
      <c r="G3901" t="str">
        <f>LEFT(Tabla1[[#This Row],[Solicitud de pedido]],2)</f>
        <v>12</v>
      </c>
      <c r="H3901" t="s">
        <v>9971</v>
      </c>
      <c r="I3901" t="s">
        <v>88</v>
      </c>
      <c r="J3901" t="s">
        <v>9972</v>
      </c>
      <c r="K3901" t="s">
        <v>9973</v>
      </c>
      <c r="L3901" s="1">
        <v>46029</v>
      </c>
      <c r="M3901" t="s">
        <v>819</v>
      </c>
      <c r="N3901" t="s">
        <v>1</v>
      </c>
      <c r="O3901" t="s">
        <v>0</v>
      </c>
      <c r="P3901" t="s">
        <v>931</v>
      </c>
      <c r="Q3901" t="s">
        <v>932</v>
      </c>
      <c r="R3901" s="2">
        <v>609</v>
      </c>
      <c r="S3901" s="37">
        <f>Tabla1[[#This Row],[Valor total]]/'T.C.'!$B$2</f>
        <v>176.52173913043478</v>
      </c>
      <c r="T3901" t="s">
        <v>2</v>
      </c>
      <c r="U3901" t="s">
        <v>3</v>
      </c>
    </row>
    <row r="3902" spans="1:21" x14ac:dyDescent="0.25">
      <c r="A3902" t="s">
        <v>1239</v>
      </c>
      <c r="B3902" t="str">
        <f>LEFT(Tabla1[[#This Row],[Organización compras]],2)</f>
        <v>PE</v>
      </c>
      <c r="C3902" t="s">
        <v>340</v>
      </c>
      <c r="D3902">
        <v>802</v>
      </c>
      <c r="E3902" t="str">
        <f>VLOOKUP(Tabla1[[#This Row],[Grupo de compras]],'Grupo compras'!$A$1:$B$115,2,FALSE)</f>
        <v>PE Ops Mall</v>
      </c>
      <c r="F3902" t="s">
        <v>3220</v>
      </c>
      <c r="G3902" t="str">
        <f>LEFT(Tabla1[[#This Row],[Solicitud de pedido]],2)</f>
        <v>12</v>
      </c>
      <c r="H3902" t="s">
        <v>9974</v>
      </c>
      <c r="I3902" t="s">
        <v>88</v>
      </c>
      <c r="J3902" t="s">
        <v>9975</v>
      </c>
      <c r="K3902" t="s">
        <v>9976</v>
      </c>
      <c r="L3902" s="1">
        <v>46045</v>
      </c>
      <c r="M3902" t="s">
        <v>3220</v>
      </c>
      <c r="N3902" t="s">
        <v>1</v>
      </c>
      <c r="O3902" t="s">
        <v>0</v>
      </c>
      <c r="P3902" t="s">
        <v>9969</v>
      </c>
      <c r="Q3902" t="s">
        <v>9970</v>
      </c>
      <c r="R3902" s="2">
        <v>607.55999999999995</v>
      </c>
      <c r="S3902" s="37">
        <f>Tabla1[[#This Row],[Valor total]]/'T.C.'!$B$2</f>
        <v>176.10434782608692</v>
      </c>
      <c r="T3902" t="s">
        <v>2</v>
      </c>
      <c r="U3902" t="s">
        <v>3</v>
      </c>
    </row>
    <row r="3903" spans="1:21" x14ac:dyDescent="0.25">
      <c r="A3903" t="s">
        <v>717</v>
      </c>
      <c r="B3903" t="str">
        <f>LEFT(Tabla1[[#This Row],[Organización compras]],2)</f>
        <v>PE</v>
      </c>
      <c r="C3903" t="s">
        <v>340</v>
      </c>
      <c r="D3903">
        <v>804</v>
      </c>
      <c r="E3903" t="str">
        <f>VLOOKUP(Tabla1[[#This Row],[Grupo de compras]],'Grupo compras'!$A$1:$B$115,2,FALSE)</f>
        <v>PE Marketing Mall</v>
      </c>
      <c r="F3903" t="s">
        <v>718</v>
      </c>
      <c r="H3903" t="s">
        <v>12649</v>
      </c>
      <c r="I3903" t="s">
        <v>88</v>
      </c>
      <c r="J3903" t="s">
        <v>12650</v>
      </c>
      <c r="K3903" t="s">
        <v>12651</v>
      </c>
      <c r="L3903" s="1">
        <v>46099</v>
      </c>
      <c r="M3903" t="s">
        <v>400</v>
      </c>
      <c r="N3903" t="s">
        <v>1</v>
      </c>
      <c r="O3903" t="s">
        <v>67</v>
      </c>
      <c r="P3903" t="s">
        <v>2889</v>
      </c>
      <c r="Q3903" t="s">
        <v>2890</v>
      </c>
      <c r="R3903" s="2">
        <v>605</v>
      </c>
      <c r="S3903" s="37">
        <f>Tabla1[[#This Row],[Valor total]]/'T.C.'!$B$2</f>
        <v>175.36231884057969</v>
      </c>
      <c r="T3903" t="s">
        <v>2</v>
      </c>
      <c r="U3903" t="s">
        <v>3</v>
      </c>
    </row>
    <row r="3904" spans="1:21" x14ac:dyDescent="0.25">
      <c r="A3904" t="s">
        <v>17</v>
      </c>
      <c r="B3904" t="str">
        <f>LEFT(Tabla1[[#This Row],[Organización compras]],2)</f>
        <v>CO</v>
      </c>
      <c r="C3904" t="s">
        <v>338</v>
      </c>
      <c r="D3904">
        <v>710</v>
      </c>
      <c r="E3904" t="str">
        <f>VLOOKUP(Tabla1[[#This Row],[Grupo de compras]],'Grupo compras'!$A$1:$B$115,2,FALSE)</f>
        <v>CO Sgcia Personas</v>
      </c>
      <c r="F3904" t="s">
        <v>1200</v>
      </c>
      <c r="G3904" t="str">
        <f>LEFT(Tabla1[[#This Row],[Solicitud de pedido]],2)</f>
        <v>12</v>
      </c>
      <c r="H3904" t="s">
        <v>9977</v>
      </c>
      <c r="I3904" t="s">
        <v>88</v>
      </c>
      <c r="J3904" t="s">
        <v>9978</v>
      </c>
      <c r="K3904" t="s">
        <v>9979</v>
      </c>
      <c r="L3904" s="1">
        <v>46050</v>
      </c>
      <c r="M3904" t="s">
        <v>706</v>
      </c>
      <c r="N3904" t="s">
        <v>1</v>
      </c>
      <c r="O3904" t="s">
        <v>0</v>
      </c>
      <c r="P3904" t="s">
        <v>5494</v>
      </c>
      <c r="Q3904" t="s">
        <v>5495</v>
      </c>
      <c r="R3904" s="2">
        <v>642000</v>
      </c>
      <c r="S3904" s="37">
        <f>Tabla1[[#This Row],[Valor total]]/'T.C.'!$B$5</f>
        <v>174.55138662316477</v>
      </c>
      <c r="T3904" t="s">
        <v>18</v>
      </c>
      <c r="U3904" t="s">
        <v>3</v>
      </c>
    </row>
    <row r="3905" spans="1:21" x14ac:dyDescent="0.25">
      <c r="A3905" t="s">
        <v>53</v>
      </c>
      <c r="B3905" t="str">
        <f>LEFT(Tabla1[[#This Row],[Organización compras]],2)</f>
        <v>CO</v>
      </c>
      <c r="C3905" t="s">
        <v>338</v>
      </c>
      <c r="D3905">
        <v>702</v>
      </c>
      <c r="E3905" t="str">
        <f>VLOOKUP(Tabla1[[#This Row],[Grupo de compras]],'Grupo compras'!$A$1:$B$115,2,FALSE)</f>
        <v>CO Ops Mall</v>
      </c>
      <c r="F3905" t="s">
        <v>54</v>
      </c>
      <c r="H3905" t="s">
        <v>12073</v>
      </c>
      <c r="I3905" t="s">
        <v>88</v>
      </c>
      <c r="J3905" t="s">
        <v>12074</v>
      </c>
      <c r="K3905" t="s">
        <v>12075</v>
      </c>
      <c r="L3905" s="1">
        <v>46095</v>
      </c>
      <c r="M3905" t="s">
        <v>1340</v>
      </c>
      <c r="N3905" t="s">
        <v>1</v>
      </c>
      <c r="O3905" t="s">
        <v>0</v>
      </c>
      <c r="P3905" t="s">
        <v>9039</v>
      </c>
      <c r="Q3905" t="s">
        <v>9040</v>
      </c>
      <c r="R3905" s="2">
        <v>639687</v>
      </c>
      <c r="S3905" s="37">
        <f>Tabla1[[#This Row],[Valor total]]/'T.C.'!$B$5</f>
        <v>173.92251223491027</v>
      </c>
      <c r="T3905" t="s">
        <v>18</v>
      </c>
      <c r="U3905" t="s">
        <v>3</v>
      </c>
    </row>
    <row r="3906" spans="1:21" x14ac:dyDescent="0.25">
      <c r="A3906" t="s">
        <v>717</v>
      </c>
      <c r="B3906" t="str">
        <f>LEFT(Tabla1[[#This Row],[Organización compras]],2)</f>
        <v>PE</v>
      </c>
      <c r="C3906" t="s">
        <v>340</v>
      </c>
      <c r="D3906">
        <v>801</v>
      </c>
      <c r="E3906" t="str">
        <f>VLOOKUP(Tabla1[[#This Row],[Grupo de compras]],'Grupo compras'!$A$1:$B$115,2,FALSE)</f>
        <v>PE Center Manager</v>
      </c>
      <c r="F3906" t="s">
        <v>1233</v>
      </c>
      <c r="G3906" t="str">
        <f>LEFT(Tabla1[[#This Row],[Solicitud de pedido]],2)</f>
        <v>12</v>
      </c>
      <c r="H3906" t="s">
        <v>9980</v>
      </c>
      <c r="I3906" t="s">
        <v>88</v>
      </c>
      <c r="J3906" t="s">
        <v>9981</v>
      </c>
      <c r="K3906" t="s">
        <v>9982</v>
      </c>
      <c r="L3906" s="1">
        <v>46071</v>
      </c>
      <c r="M3906" t="s">
        <v>819</v>
      </c>
      <c r="N3906" t="s">
        <v>1</v>
      </c>
      <c r="O3906" t="s">
        <v>0</v>
      </c>
      <c r="P3906" t="s">
        <v>2181</v>
      </c>
      <c r="Q3906" t="s">
        <v>2182</v>
      </c>
      <c r="R3906" s="2">
        <v>600</v>
      </c>
      <c r="S3906" s="37">
        <f>Tabla1[[#This Row],[Valor total]]/'T.C.'!$B$2</f>
        <v>173.91304347826087</v>
      </c>
      <c r="T3906" t="s">
        <v>2</v>
      </c>
      <c r="U3906" t="s">
        <v>3</v>
      </c>
    </row>
    <row r="3907" spans="1:21" x14ac:dyDescent="0.25">
      <c r="A3907" t="s">
        <v>12</v>
      </c>
      <c r="B3907" t="str">
        <f>LEFT(Tabla1[[#This Row],[Organización compras]],2)</f>
        <v>PE</v>
      </c>
      <c r="C3907" t="s">
        <v>340</v>
      </c>
      <c r="D3907">
        <v>804</v>
      </c>
      <c r="E3907" t="str">
        <f>VLOOKUP(Tabla1[[#This Row],[Grupo de compras]],'Grupo compras'!$A$1:$B$115,2,FALSE)</f>
        <v>PE Marketing Mall</v>
      </c>
      <c r="F3907" t="s">
        <v>1158</v>
      </c>
      <c r="G3907" t="str">
        <f>LEFT(Tabla1[[#This Row],[Solicitud de pedido]],2)</f>
        <v>12</v>
      </c>
      <c r="H3907" t="s">
        <v>9983</v>
      </c>
      <c r="I3907" t="s">
        <v>88</v>
      </c>
      <c r="J3907" t="s">
        <v>9984</v>
      </c>
      <c r="K3907" t="s">
        <v>9985</v>
      </c>
      <c r="L3907" s="1">
        <v>46077</v>
      </c>
      <c r="M3907" t="s">
        <v>14</v>
      </c>
      <c r="N3907" t="s">
        <v>1</v>
      </c>
      <c r="O3907" t="s">
        <v>67</v>
      </c>
      <c r="P3907" t="s">
        <v>1323</v>
      </c>
      <c r="Q3907" t="s">
        <v>1324</v>
      </c>
      <c r="R3907" s="2">
        <v>600</v>
      </c>
      <c r="S3907" s="37">
        <f>Tabla1[[#This Row],[Valor total]]/'T.C.'!$B$2</f>
        <v>173.91304347826087</v>
      </c>
      <c r="T3907" t="s">
        <v>2</v>
      </c>
      <c r="U3907" t="s">
        <v>3</v>
      </c>
    </row>
    <row r="3908" spans="1:21" x14ac:dyDescent="0.25">
      <c r="A3908" t="s">
        <v>1452</v>
      </c>
      <c r="B3908" t="str">
        <f>LEFT(Tabla1[[#This Row],[Organización compras]],2)</f>
        <v>PE</v>
      </c>
      <c r="C3908" t="s">
        <v>681</v>
      </c>
      <c r="D3908">
        <v>803</v>
      </c>
      <c r="E3908" t="str">
        <f>VLOOKUP(Tabla1[[#This Row],[Grupo de compras]],'Grupo compras'!$A$1:$B$115,2,FALSE)</f>
        <v>PE Ops Out/Strips</v>
      </c>
      <c r="F3908" t="s">
        <v>1453</v>
      </c>
      <c r="G3908" t="str">
        <f>LEFT(Tabla1[[#This Row],[Solicitud de pedido]],2)</f>
        <v>12</v>
      </c>
      <c r="H3908" t="s">
        <v>9986</v>
      </c>
      <c r="I3908" t="s">
        <v>88</v>
      </c>
      <c r="J3908" t="s">
        <v>9987</v>
      </c>
      <c r="K3908" t="s">
        <v>9988</v>
      </c>
      <c r="L3908" s="1">
        <v>46090</v>
      </c>
      <c r="M3908" t="s">
        <v>1453</v>
      </c>
      <c r="N3908" t="s">
        <v>1</v>
      </c>
      <c r="O3908" t="s">
        <v>0</v>
      </c>
      <c r="P3908" t="s">
        <v>7719</v>
      </c>
      <c r="Q3908" t="s">
        <v>7720</v>
      </c>
      <c r="R3908" s="2">
        <v>600</v>
      </c>
      <c r="S3908" s="37">
        <f>Tabla1[[#This Row],[Valor total]]/'T.C.'!$B$2</f>
        <v>173.91304347826087</v>
      </c>
      <c r="T3908" t="s">
        <v>2</v>
      </c>
      <c r="U3908" t="s">
        <v>3</v>
      </c>
    </row>
    <row r="3909" spans="1:21" x14ac:dyDescent="0.25">
      <c r="A3909" t="s">
        <v>19</v>
      </c>
      <c r="B3909" t="str">
        <f>LEFT(Tabla1[[#This Row],[Organización compras]],2)</f>
        <v>CL</v>
      </c>
      <c r="C3909" t="s">
        <v>339</v>
      </c>
      <c r="D3909">
        <v>602</v>
      </c>
      <c r="E3909" t="str">
        <f>VLOOKUP(Tabla1[[#This Row],[Grupo de compras]],'Grupo compras'!$A$1:$B$115,2,FALSE)</f>
        <v>CL Ops Mall</v>
      </c>
      <c r="F3909" t="s">
        <v>20</v>
      </c>
      <c r="G3909" t="str">
        <f>LEFT(Tabla1[[#This Row],[Solicitud de pedido]],2)</f>
        <v>12</v>
      </c>
      <c r="H3909" t="s">
        <v>9989</v>
      </c>
      <c r="I3909" t="s">
        <v>88</v>
      </c>
      <c r="J3909" t="s">
        <v>9990</v>
      </c>
      <c r="K3909" t="s">
        <v>9991</v>
      </c>
      <c r="L3909" s="1">
        <v>46051</v>
      </c>
      <c r="M3909" t="s">
        <v>21</v>
      </c>
      <c r="N3909" t="s">
        <v>1</v>
      </c>
      <c r="O3909" t="s">
        <v>0</v>
      </c>
      <c r="P3909" t="s">
        <v>5453</v>
      </c>
      <c r="Q3909" t="s">
        <v>5454</v>
      </c>
      <c r="R3909" s="2">
        <v>160000</v>
      </c>
      <c r="S3909" s="37">
        <f>Tabla1[[#This Row],[Valor total]]/'T.C.'!$B$3</f>
        <v>172.79923968334541</v>
      </c>
      <c r="T3909" t="s">
        <v>6</v>
      </c>
      <c r="U3909" t="s">
        <v>3</v>
      </c>
    </row>
    <row r="3910" spans="1:21" x14ac:dyDescent="0.25">
      <c r="A3910" t="s">
        <v>53</v>
      </c>
      <c r="B3910" t="str">
        <f>LEFT(Tabla1[[#This Row],[Organización compras]],2)</f>
        <v>CO</v>
      </c>
      <c r="C3910" t="s">
        <v>338</v>
      </c>
      <c r="D3910">
        <v>702</v>
      </c>
      <c r="E3910" t="str">
        <f>VLOOKUP(Tabla1[[#This Row],[Grupo de compras]],'Grupo compras'!$A$1:$B$115,2,FALSE)</f>
        <v>CO Ops Mall</v>
      </c>
      <c r="F3910" t="s">
        <v>54</v>
      </c>
      <c r="G3910" t="str">
        <f>LEFT(Tabla1[[#This Row],[Solicitud de pedido]],2)</f>
        <v>12</v>
      </c>
      <c r="H3910" t="s">
        <v>9992</v>
      </c>
      <c r="I3910" t="s">
        <v>88</v>
      </c>
      <c r="J3910" t="s">
        <v>9993</v>
      </c>
      <c r="K3910" t="s">
        <v>9994</v>
      </c>
      <c r="L3910" s="1">
        <v>46077</v>
      </c>
      <c r="M3910" t="s">
        <v>1340</v>
      </c>
      <c r="N3910" t="s">
        <v>1</v>
      </c>
      <c r="O3910" t="s">
        <v>0</v>
      </c>
      <c r="P3910" t="s">
        <v>2615</v>
      </c>
      <c r="Q3910" t="s">
        <v>2616</v>
      </c>
      <c r="R3910" s="2">
        <v>635000</v>
      </c>
      <c r="S3910" s="37">
        <f>Tabla1[[#This Row],[Valor total]]/'T.C.'!$B$5</f>
        <v>172.64817835780315</v>
      </c>
      <c r="T3910" t="s">
        <v>18</v>
      </c>
      <c r="U3910" t="s">
        <v>3</v>
      </c>
    </row>
    <row r="3911" spans="1:21" x14ac:dyDescent="0.25">
      <c r="A3911" t="s">
        <v>7</v>
      </c>
      <c r="B3911" t="str">
        <f>LEFT(Tabla1[[#This Row],[Organización compras]],2)</f>
        <v>CL</v>
      </c>
      <c r="C3911" t="s">
        <v>339</v>
      </c>
      <c r="D3911">
        <v>604</v>
      </c>
      <c r="E3911" t="str">
        <f>VLOOKUP(Tabla1[[#This Row],[Grupo de compras]],'Grupo compras'!$A$1:$B$115,2,FALSE)</f>
        <v>CL Marketing Mall</v>
      </c>
      <c r="F3911" t="s">
        <v>59</v>
      </c>
      <c r="G3911" t="str">
        <f>LEFT(Tabla1[[#This Row],[Solicitud de pedido]],2)</f>
        <v>12</v>
      </c>
      <c r="H3911" t="s">
        <v>9995</v>
      </c>
      <c r="I3911" t="s">
        <v>88</v>
      </c>
      <c r="J3911" t="s">
        <v>9996</v>
      </c>
      <c r="K3911" t="s">
        <v>9997</v>
      </c>
      <c r="L3911" s="1">
        <v>46070</v>
      </c>
      <c r="M3911" t="s">
        <v>59</v>
      </c>
      <c r="N3911" t="s">
        <v>1</v>
      </c>
      <c r="O3911" t="s">
        <v>0</v>
      </c>
      <c r="P3911" t="s">
        <v>2815</v>
      </c>
      <c r="Q3911" t="s">
        <v>2816</v>
      </c>
      <c r="R3911" s="2">
        <v>159434</v>
      </c>
      <c r="S3911" s="37">
        <f>Tabla1[[#This Row],[Valor total]]/'T.C.'!$B$3</f>
        <v>172.18796237296556</v>
      </c>
      <c r="T3911" t="s">
        <v>6</v>
      </c>
      <c r="U3911" t="s">
        <v>3</v>
      </c>
    </row>
    <row r="3912" spans="1:21" x14ac:dyDescent="0.25">
      <c r="A3912" t="s">
        <v>17</v>
      </c>
      <c r="B3912" t="str">
        <f>LEFT(Tabla1[[#This Row],[Organización compras]],2)</f>
        <v>CO</v>
      </c>
      <c r="C3912" t="s">
        <v>338</v>
      </c>
      <c r="D3912">
        <v>710</v>
      </c>
      <c r="E3912" t="str">
        <f>VLOOKUP(Tabla1[[#This Row],[Grupo de compras]],'Grupo compras'!$A$1:$B$115,2,FALSE)</f>
        <v>CO Sgcia Personas</v>
      </c>
      <c r="F3912" t="s">
        <v>77</v>
      </c>
      <c r="G3912" t="str">
        <f>LEFT(Tabla1[[#This Row],[Solicitud de pedido]],2)</f>
        <v>12</v>
      </c>
      <c r="H3912" t="s">
        <v>9998</v>
      </c>
      <c r="I3912" t="s">
        <v>88</v>
      </c>
      <c r="J3912" t="s">
        <v>9999</v>
      </c>
      <c r="K3912" t="s">
        <v>10000</v>
      </c>
      <c r="L3912" s="1">
        <v>46051</v>
      </c>
      <c r="M3912" t="s">
        <v>77</v>
      </c>
      <c r="N3912" t="s">
        <v>1</v>
      </c>
      <c r="O3912" t="s">
        <v>0</v>
      </c>
      <c r="P3912" t="s">
        <v>10001</v>
      </c>
      <c r="Q3912" t="s">
        <v>10002</v>
      </c>
      <c r="R3912" s="2">
        <v>632551</v>
      </c>
      <c r="S3912" s="37">
        <f>Tabla1[[#This Row],[Valor total]]/'T.C.'!$B$5</f>
        <v>171.98232735182165</v>
      </c>
      <c r="T3912" t="s">
        <v>18</v>
      </c>
      <c r="U3912" t="s">
        <v>3</v>
      </c>
    </row>
    <row r="3913" spans="1:21" x14ac:dyDescent="0.25">
      <c r="A3913" t="s">
        <v>63</v>
      </c>
      <c r="B3913" t="str">
        <f>LEFT(Tabla1[[#This Row],[Organización compras]],2)</f>
        <v>CO</v>
      </c>
      <c r="C3913" t="s">
        <v>338</v>
      </c>
      <c r="D3913">
        <v>702</v>
      </c>
      <c r="E3913" t="str">
        <f>VLOOKUP(Tabla1[[#This Row],[Grupo de compras]],'Grupo compras'!$A$1:$B$115,2,FALSE)</f>
        <v>CO Ops Mall</v>
      </c>
      <c r="F3913" t="s">
        <v>1281</v>
      </c>
      <c r="G3913" t="str">
        <f>LEFT(Tabla1[[#This Row],[Solicitud de pedido]],2)</f>
        <v>12</v>
      </c>
      <c r="H3913" t="s">
        <v>10003</v>
      </c>
      <c r="I3913" t="s">
        <v>88</v>
      </c>
      <c r="J3913" t="s">
        <v>10004</v>
      </c>
      <c r="K3913" t="s">
        <v>10005</v>
      </c>
      <c r="L3913" s="1">
        <v>46086</v>
      </c>
      <c r="M3913" t="s">
        <v>1067</v>
      </c>
      <c r="N3913" t="s">
        <v>1</v>
      </c>
      <c r="O3913" t="s">
        <v>0</v>
      </c>
      <c r="P3913" t="s">
        <v>10006</v>
      </c>
      <c r="Q3913" t="s">
        <v>10007</v>
      </c>
      <c r="R3913" s="2">
        <v>632000</v>
      </c>
      <c r="S3913" s="37">
        <f>Tabla1[[#This Row],[Valor total]]/'T.C.'!$B$5</f>
        <v>171.83251767264818</v>
      </c>
      <c r="T3913" t="s">
        <v>18</v>
      </c>
      <c r="U3913" t="s">
        <v>3</v>
      </c>
    </row>
    <row r="3914" spans="1:21" x14ac:dyDescent="0.25">
      <c r="A3914" t="s">
        <v>814</v>
      </c>
      <c r="B3914" t="str">
        <f>LEFT(Tabla1[[#This Row],[Organización compras]],2)</f>
        <v>PE</v>
      </c>
      <c r="C3914" t="s">
        <v>340</v>
      </c>
      <c r="D3914">
        <v>802</v>
      </c>
      <c r="E3914" t="str">
        <f>VLOOKUP(Tabla1[[#This Row],[Grupo de compras]],'Grupo compras'!$A$1:$B$115,2,FALSE)</f>
        <v>PE Ops Mall</v>
      </c>
      <c r="F3914" t="s">
        <v>1109</v>
      </c>
      <c r="G3914" t="str">
        <f>LEFT(Tabla1[[#This Row],[Solicitud de pedido]],2)</f>
        <v>12</v>
      </c>
      <c r="H3914" t="s">
        <v>10008</v>
      </c>
      <c r="I3914" t="s">
        <v>88</v>
      </c>
      <c r="J3914" t="s">
        <v>10009</v>
      </c>
      <c r="K3914" t="s">
        <v>10010</v>
      </c>
      <c r="L3914" s="1">
        <v>46072</v>
      </c>
      <c r="M3914" t="s">
        <v>1113</v>
      </c>
      <c r="N3914" t="s">
        <v>1</v>
      </c>
      <c r="O3914" t="s">
        <v>1114</v>
      </c>
      <c r="P3914" t="s">
        <v>4346</v>
      </c>
      <c r="Q3914" t="s">
        <v>4347</v>
      </c>
      <c r="R3914" s="2">
        <v>592.29999999999995</v>
      </c>
      <c r="S3914" s="37">
        <f>Tabla1[[#This Row],[Valor total]]/'T.C.'!$B$2</f>
        <v>171.68115942028984</v>
      </c>
      <c r="T3914" t="s">
        <v>2</v>
      </c>
      <c r="U3914" t="s">
        <v>3</v>
      </c>
    </row>
    <row r="3915" spans="1:21" x14ac:dyDescent="0.25">
      <c r="A3915" t="s">
        <v>7</v>
      </c>
      <c r="B3915" t="str">
        <f>LEFT(Tabla1[[#This Row],[Organización compras]],2)</f>
        <v>CL</v>
      </c>
      <c r="C3915" t="s">
        <v>339</v>
      </c>
      <c r="D3915">
        <v>604</v>
      </c>
      <c r="E3915" t="str">
        <f>VLOOKUP(Tabla1[[#This Row],[Grupo de compras]],'Grupo compras'!$A$1:$B$115,2,FALSE)</f>
        <v>CL Marketing Mall</v>
      </c>
      <c r="F3915" t="s">
        <v>3619</v>
      </c>
      <c r="H3915" t="s">
        <v>11702</v>
      </c>
      <c r="I3915" t="s">
        <v>88</v>
      </c>
      <c r="J3915" t="s">
        <v>11703</v>
      </c>
      <c r="K3915" t="s">
        <v>11704</v>
      </c>
      <c r="L3915" s="1">
        <v>46093</v>
      </c>
      <c r="M3915" t="s">
        <v>3623</v>
      </c>
      <c r="N3915" t="s">
        <v>1</v>
      </c>
      <c r="O3915" t="s">
        <v>0</v>
      </c>
      <c r="P3915" t="s">
        <v>11705</v>
      </c>
      <c r="Q3915" t="s">
        <v>11706</v>
      </c>
      <c r="R3915" s="2">
        <v>157899</v>
      </c>
      <c r="S3915" s="37">
        <f>Tabla1[[#This Row],[Valor total]]/'T.C.'!$B$3</f>
        <v>170.53016966725346</v>
      </c>
      <c r="T3915" t="s">
        <v>6</v>
      </c>
      <c r="U3915" t="s">
        <v>3</v>
      </c>
    </row>
    <row r="3916" spans="1:21" x14ac:dyDescent="0.25">
      <c r="A3916" t="s">
        <v>2783</v>
      </c>
      <c r="B3916" t="str">
        <f>LEFT(Tabla1[[#This Row],[Organización compras]],2)</f>
        <v>PE</v>
      </c>
      <c r="C3916" t="s">
        <v>681</v>
      </c>
      <c r="D3916">
        <v>928</v>
      </c>
      <c r="E3916" t="str">
        <f>VLOOKUP(Tabla1[[#This Row],[Grupo de compras]],'Grupo compras'!$A$1:$B$115,2,FALSE)</f>
        <v>Corp Gest Riesgo</v>
      </c>
      <c r="F3916" t="s">
        <v>1411</v>
      </c>
      <c r="G3916" t="str">
        <f>LEFT(Tabla1[[#This Row],[Solicitud de pedido]],2)</f>
        <v>14</v>
      </c>
      <c r="H3916" t="s">
        <v>10011</v>
      </c>
      <c r="I3916" t="s">
        <v>88</v>
      </c>
      <c r="J3916" t="s">
        <v>10012</v>
      </c>
      <c r="K3916" t="s">
        <v>1572</v>
      </c>
      <c r="L3916" s="1">
        <v>46062</v>
      </c>
      <c r="M3916" t="s">
        <v>1415</v>
      </c>
      <c r="N3916" t="s">
        <v>46</v>
      </c>
      <c r="O3916" t="s">
        <v>0</v>
      </c>
      <c r="P3916" t="s">
        <v>3251</v>
      </c>
      <c r="Q3916" t="s">
        <v>3252</v>
      </c>
      <c r="R3916" s="2">
        <v>170.52</v>
      </c>
      <c r="S3916" s="37">
        <f>Tabla1[[#This Row],[Valor total]]</f>
        <v>170.52</v>
      </c>
      <c r="T3916" t="s">
        <v>662</v>
      </c>
      <c r="U3916" t="s">
        <v>3</v>
      </c>
    </row>
    <row r="3917" spans="1:21" x14ac:dyDescent="0.25">
      <c r="A3917" t="s">
        <v>12</v>
      </c>
      <c r="B3917" t="str">
        <f>LEFT(Tabla1[[#This Row],[Organización compras]],2)</f>
        <v>PE</v>
      </c>
      <c r="C3917" t="s">
        <v>340</v>
      </c>
      <c r="D3917">
        <v>802</v>
      </c>
      <c r="E3917" t="str">
        <f>VLOOKUP(Tabla1[[#This Row],[Grupo de compras]],'Grupo compras'!$A$1:$B$115,2,FALSE)</f>
        <v>PE Ops Mall</v>
      </c>
      <c r="F3917" t="s">
        <v>10013</v>
      </c>
      <c r="G3917" t="str">
        <f>LEFT(Tabla1[[#This Row],[Solicitud de pedido]],2)</f>
        <v>12</v>
      </c>
      <c r="H3917" t="s">
        <v>10014</v>
      </c>
      <c r="I3917" t="s">
        <v>88</v>
      </c>
      <c r="J3917" t="s">
        <v>10015</v>
      </c>
      <c r="K3917" t="s">
        <v>10016</v>
      </c>
      <c r="L3917" s="1">
        <v>46076</v>
      </c>
      <c r="M3917" t="s">
        <v>14</v>
      </c>
      <c r="N3917" t="s">
        <v>1</v>
      </c>
      <c r="O3917" t="s">
        <v>0</v>
      </c>
      <c r="P3917" t="s">
        <v>424</v>
      </c>
      <c r="Q3917" t="s">
        <v>425</v>
      </c>
      <c r="R3917" s="2">
        <v>586.4</v>
      </c>
      <c r="S3917" s="37">
        <f>Tabla1[[#This Row],[Valor total]]/'T.C.'!$B$2</f>
        <v>169.9710144927536</v>
      </c>
      <c r="T3917" t="s">
        <v>2</v>
      </c>
      <c r="U3917" t="s">
        <v>3</v>
      </c>
    </row>
    <row r="3918" spans="1:21" x14ac:dyDescent="0.25">
      <c r="A3918" t="s">
        <v>38</v>
      </c>
      <c r="B3918" t="str">
        <f>LEFT(Tabla1[[#This Row],[Organización compras]],2)</f>
        <v>CL</v>
      </c>
      <c r="C3918" t="s">
        <v>339</v>
      </c>
      <c r="D3918">
        <v>603</v>
      </c>
      <c r="E3918" t="str">
        <f>VLOOKUP(Tabla1[[#This Row],[Grupo de compras]],'Grupo compras'!$A$1:$B$115,2,FALSE)</f>
        <v>CL Ops Out/Strip</v>
      </c>
      <c r="F3918" t="s">
        <v>39</v>
      </c>
      <c r="G3918" t="str">
        <f>LEFT(Tabla1[[#This Row],[Solicitud de pedido]],2)</f>
        <v>12</v>
      </c>
      <c r="H3918" t="s">
        <v>10017</v>
      </c>
      <c r="I3918" t="s">
        <v>88</v>
      </c>
      <c r="J3918" t="s">
        <v>10018</v>
      </c>
      <c r="K3918" t="s">
        <v>10019</v>
      </c>
      <c r="L3918" s="1">
        <v>46057</v>
      </c>
      <c r="M3918" t="s">
        <v>40</v>
      </c>
      <c r="N3918" t="s">
        <v>1</v>
      </c>
      <c r="O3918" t="s">
        <v>0</v>
      </c>
      <c r="P3918" t="s">
        <v>41</v>
      </c>
      <c r="Q3918" t="s">
        <v>42</v>
      </c>
      <c r="R3918" s="2">
        <v>156912</v>
      </c>
      <c r="S3918" s="37">
        <f>Tabla1[[#This Row],[Valor total]]/'T.C.'!$B$3</f>
        <v>169.46421435745683</v>
      </c>
      <c r="T3918" t="s">
        <v>6</v>
      </c>
      <c r="U3918" t="s">
        <v>3</v>
      </c>
    </row>
    <row r="3919" spans="1:21" x14ac:dyDescent="0.25">
      <c r="A3919" t="s">
        <v>38</v>
      </c>
      <c r="B3919" t="str">
        <f>LEFT(Tabla1[[#This Row],[Organización compras]],2)</f>
        <v>CL</v>
      </c>
      <c r="C3919" t="s">
        <v>339</v>
      </c>
      <c r="D3919">
        <v>603</v>
      </c>
      <c r="E3919" t="str">
        <f>VLOOKUP(Tabla1[[#This Row],[Grupo de compras]],'Grupo compras'!$A$1:$B$115,2,FALSE)</f>
        <v>CL Ops Out/Strip</v>
      </c>
      <c r="F3919" t="s">
        <v>39</v>
      </c>
      <c r="G3919" t="str">
        <f>LEFT(Tabla1[[#This Row],[Solicitud de pedido]],2)</f>
        <v>12</v>
      </c>
      <c r="H3919" t="s">
        <v>10020</v>
      </c>
      <c r="I3919" t="s">
        <v>88</v>
      </c>
      <c r="J3919" t="s">
        <v>10021</v>
      </c>
      <c r="K3919" t="s">
        <v>10022</v>
      </c>
      <c r="L3919" s="1">
        <v>46079</v>
      </c>
      <c r="M3919" t="s">
        <v>40</v>
      </c>
      <c r="N3919" t="s">
        <v>1</v>
      </c>
      <c r="O3919" t="s">
        <v>0</v>
      </c>
      <c r="P3919" t="s">
        <v>41</v>
      </c>
      <c r="Q3919" t="s">
        <v>42</v>
      </c>
      <c r="R3919" s="2">
        <v>156889</v>
      </c>
      <c r="S3919" s="37">
        <f>Tabla1[[#This Row],[Valor total]]/'T.C.'!$B$3</f>
        <v>169.43937446675235</v>
      </c>
      <c r="T3919" t="s">
        <v>6</v>
      </c>
      <c r="U3919" t="s">
        <v>3</v>
      </c>
    </row>
    <row r="3920" spans="1:21" x14ac:dyDescent="0.25">
      <c r="A3920" t="s">
        <v>4</v>
      </c>
      <c r="B3920" t="str">
        <f>LEFT(Tabla1[[#This Row],[Organización compras]],2)</f>
        <v>CL</v>
      </c>
      <c r="C3920" t="s">
        <v>339</v>
      </c>
      <c r="D3920">
        <v>604</v>
      </c>
      <c r="E3920" t="str">
        <f>VLOOKUP(Tabla1[[#This Row],[Grupo de compras]],'Grupo compras'!$A$1:$B$115,2,FALSE)</f>
        <v>CL Marketing Mall</v>
      </c>
      <c r="F3920" t="s">
        <v>4929</v>
      </c>
      <c r="G3920" t="str">
        <f>LEFT(Tabla1[[#This Row],[Solicitud de pedido]],2)</f>
        <v>12</v>
      </c>
      <c r="H3920" t="s">
        <v>10023</v>
      </c>
      <c r="I3920" t="s">
        <v>88</v>
      </c>
      <c r="J3920" t="s">
        <v>10024</v>
      </c>
      <c r="K3920" t="s">
        <v>10025</v>
      </c>
      <c r="L3920" s="1">
        <v>46052</v>
      </c>
      <c r="M3920" t="s">
        <v>4929</v>
      </c>
      <c r="N3920" t="s">
        <v>1</v>
      </c>
      <c r="O3920" t="s">
        <v>0</v>
      </c>
      <c r="P3920" t="s">
        <v>1787</v>
      </c>
      <c r="Q3920" t="s">
        <v>1788</v>
      </c>
      <c r="R3920" s="2">
        <v>156400</v>
      </c>
      <c r="S3920" s="37">
        <f>Tabla1[[#This Row],[Valor total]]/'T.C.'!$B$3</f>
        <v>168.91125679047013</v>
      </c>
      <c r="T3920" t="s">
        <v>6</v>
      </c>
      <c r="U3920" t="s">
        <v>3</v>
      </c>
    </row>
    <row r="3921" spans="1:21" x14ac:dyDescent="0.25">
      <c r="A3921" t="s">
        <v>763</v>
      </c>
      <c r="B3921" t="str">
        <f>LEFT(Tabla1[[#This Row],[Organización compras]],2)</f>
        <v>CL</v>
      </c>
      <c r="C3921" t="s">
        <v>339</v>
      </c>
      <c r="D3921">
        <v>604</v>
      </c>
      <c r="E3921" t="str">
        <f>VLOOKUP(Tabla1[[#This Row],[Grupo de compras]],'Grupo compras'!$A$1:$B$115,2,FALSE)</f>
        <v>CL Marketing Mall</v>
      </c>
      <c r="F3921" t="s">
        <v>2690</v>
      </c>
      <c r="G3921" t="str">
        <f>LEFT(Tabla1[[#This Row],[Solicitud de pedido]],2)</f>
        <v>12</v>
      </c>
      <c r="H3921" t="s">
        <v>10026</v>
      </c>
      <c r="I3921" t="s">
        <v>88</v>
      </c>
      <c r="J3921" t="s">
        <v>10027</v>
      </c>
      <c r="K3921" t="s">
        <v>10028</v>
      </c>
      <c r="L3921" s="1">
        <v>46027</v>
      </c>
      <c r="M3921" t="s">
        <v>1054</v>
      </c>
      <c r="N3921" t="s">
        <v>1</v>
      </c>
      <c r="O3921" t="s">
        <v>0</v>
      </c>
      <c r="P3921" t="s">
        <v>9044</v>
      </c>
      <c r="Q3921" t="s">
        <v>9045</v>
      </c>
      <c r="R3921" s="2">
        <v>156340</v>
      </c>
      <c r="S3921" s="37">
        <f>Tabla1[[#This Row],[Valor total]]/'T.C.'!$B$3</f>
        <v>168.84645707558889</v>
      </c>
      <c r="T3921" t="s">
        <v>6</v>
      </c>
      <c r="U3921" t="s">
        <v>3</v>
      </c>
    </row>
    <row r="3922" spans="1:21" x14ac:dyDescent="0.25">
      <c r="A3922" t="s">
        <v>883</v>
      </c>
      <c r="B3922" t="str">
        <f>LEFT(Tabla1[[#This Row],[Organización compras]],2)</f>
        <v>PE</v>
      </c>
      <c r="C3922" t="s">
        <v>681</v>
      </c>
      <c r="D3922">
        <v>802</v>
      </c>
      <c r="E3922" t="str">
        <f>VLOOKUP(Tabla1[[#This Row],[Grupo de compras]],'Grupo compras'!$A$1:$B$115,2,FALSE)</f>
        <v>PE Ops Mall</v>
      </c>
      <c r="F3922" t="s">
        <v>5959</v>
      </c>
      <c r="G3922" t="str">
        <f>LEFT(Tabla1[[#This Row],[Solicitud de pedido]],2)</f>
        <v>12</v>
      </c>
      <c r="H3922" t="s">
        <v>10029</v>
      </c>
      <c r="I3922" t="s">
        <v>88</v>
      </c>
      <c r="J3922" t="s">
        <v>10030</v>
      </c>
      <c r="K3922" t="s">
        <v>10031</v>
      </c>
      <c r="L3922" s="1">
        <v>46086</v>
      </c>
      <c r="M3922" t="s">
        <v>5959</v>
      </c>
      <c r="N3922" t="s">
        <v>1</v>
      </c>
      <c r="O3922" t="s">
        <v>0</v>
      </c>
      <c r="P3922" t="s">
        <v>5842</v>
      </c>
      <c r="Q3922" t="s">
        <v>5843</v>
      </c>
      <c r="R3922" s="2">
        <v>580</v>
      </c>
      <c r="S3922" s="37">
        <f>Tabla1[[#This Row],[Valor total]]/'T.C.'!$B$2</f>
        <v>168.1159420289855</v>
      </c>
      <c r="T3922" t="s">
        <v>2</v>
      </c>
      <c r="U3922" t="s">
        <v>3</v>
      </c>
    </row>
    <row r="3923" spans="1:21" x14ac:dyDescent="0.25">
      <c r="A3923" t="s">
        <v>925</v>
      </c>
      <c r="B3923" t="str">
        <f>LEFT(Tabla1[[#This Row],[Organización compras]],2)</f>
        <v>PE</v>
      </c>
      <c r="C3923" t="s">
        <v>340</v>
      </c>
      <c r="D3923">
        <v>804</v>
      </c>
      <c r="E3923" t="str">
        <f>VLOOKUP(Tabla1[[#This Row],[Grupo de compras]],'Grupo compras'!$A$1:$B$115,2,FALSE)</f>
        <v>PE Marketing Mall</v>
      </c>
      <c r="F3923" t="s">
        <v>2885</v>
      </c>
      <c r="H3923" t="s">
        <v>12173</v>
      </c>
      <c r="I3923" t="s">
        <v>88</v>
      </c>
      <c r="J3923" t="s">
        <v>12174</v>
      </c>
      <c r="K3923" t="s">
        <v>12175</v>
      </c>
      <c r="L3923" s="1">
        <v>46094</v>
      </c>
      <c r="M3923" t="s">
        <v>400</v>
      </c>
      <c r="N3923" t="s">
        <v>1</v>
      </c>
      <c r="O3923" t="s">
        <v>67</v>
      </c>
      <c r="P3923" t="s">
        <v>2596</v>
      </c>
      <c r="Q3923" t="s">
        <v>2597</v>
      </c>
      <c r="R3923" s="2">
        <v>580</v>
      </c>
      <c r="S3923" s="37">
        <f>Tabla1[[#This Row],[Valor total]]/'T.C.'!$B$2</f>
        <v>168.1159420289855</v>
      </c>
      <c r="T3923" t="s">
        <v>2</v>
      </c>
      <c r="U3923" t="s">
        <v>3</v>
      </c>
    </row>
    <row r="3924" spans="1:21" x14ac:dyDescent="0.25">
      <c r="A3924" t="s">
        <v>696</v>
      </c>
      <c r="B3924" t="str">
        <f>LEFT(Tabla1[[#This Row],[Organización compras]],2)</f>
        <v>PE</v>
      </c>
      <c r="C3924" t="s">
        <v>681</v>
      </c>
      <c r="D3924">
        <v>803</v>
      </c>
      <c r="E3924" t="str">
        <f>VLOOKUP(Tabla1[[#This Row],[Grupo de compras]],'Grupo compras'!$A$1:$B$115,2,FALSE)</f>
        <v>PE Ops Out/Strips</v>
      </c>
      <c r="F3924" t="s">
        <v>2857</v>
      </c>
      <c r="G3924" t="str">
        <f>LEFT(Tabla1[[#This Row],[Solicitud de pedido]],2)</f>
        <v>12</v>
      </c>
      <c r="H3924" t="s">
        <v>10032</v>
      </c>
      <c r="I3924" t="s">
        <v>88</v>
      </c>
      <c r="J3924" t="s">
        <v>10033</v>
      </c>
      <c r="K3924" t="s">
        <v>10034</v>
      </c>
      <c r="L3924" s="1">
        <v>46056</v>
      </c>
      <c r="M3924" t="s">
        <v>2857</v>
      </c>
      <c r="N3924" t="s">
        <v>1</v>
      </c>
      <c r="O3924" t="s">
        <v>0</v>
      </c>
      <c r="P3924" t="s">
        <v>4962</v>
      </c>
      <c r="Q3924" t="s">
        <v>4963</v>
      </c>
      <c r="R3924" s="2">
        <v>576.54999999999995</v>
      </c>
      <c r="S3924" s="37">
        <f>Tabla1[[#This Row],[Valor total]]/'T.C.'!$B$2</f>
        <v>167.11594202898547</v>
      </c>
      <c r="T3924" t="s">
        <v>2</v>
      </c>
      <c r="U3924" t="s">
        <v>3</v>
      </c>
    </row>
    <row r="3925" spans="1:21" x14ac:dyDescent="0.25">
      <c r="A3925" t="s">
        <v>19</v>
      </c>
      <c r="B3925" t="str">
        <f>LEFT(Tabla1[[#This Row],[Organización compras]],2)</f>
        <v>CL</v>
      </c>
      <c r="C3925" t="s">
        <v>339</v>
      </c>
      <c r="D3925">
        <v>602</v>
      </c>
      <c r="E3925" t="str">
        <f>VLOOKUP(Tabla1[[#This Row],[Grupo de compras]],'Grupo compras'!$A$1:$B$115,2,FALSE)</f>
        <v>CL Ops Mall</v>
      </c>
      <c r="F3925" t="s">
        <v>1847</v>
      </c>
      <c r="G3925" t="str">
        <f>LEFT(Tabla1[[#This Row],[Solicitud de pedido]],2)</f>
        <v>12</v>
      </c>
      <c r="H3925" t="s">
        <v>10035</v>
      </c>
      <c r="I3925" t="s">
        <v>88</v>
      </c>
      <c r="J3925" t="s">
        <v>10036</v>
      </c>
      <c r="K3925" t="s">
        <v>10037</v>
      </c>
      <c r="L3925" s="1">
        <v>46037</v>
      </c>
      <c r="M3925" t="s">
        <v>1851</v>
      </c>
      <c r="N3925" t="s">
        <v>1</v>
      </c>
      <c r="O3925" t="s">
        <v>0</v>
      </c>
      <c r="P3925" t="s">
        <v>2565</v>
      </c>
      <c r="Q3925" t="s">
        <v>2566</v>
      </c>
      <c r="R3925" s="2">
        <v>4</v>
      </c>
      <c r="S3925" s="37">
        <f>Tabla1[[#This Row],[Valor total]]/'T.C.'!$B$4</f>
        <v>166.66666666666666</v>
      </c>
      <c r="T3925" t="s">
        <v>11</v>
      </c>
      <c r="U3925" t="s">
        <v>3</v>
      </c>
    </row>
    <row r="3926" spans="1:21" x14ac:dyDescent="0.25">
      <c r="A3926" t="s">
        <v>19</v>
      </c>
      <c r="B3926" t="str">
        <f>LEFT(Tabla1[[#This Row],[Organización compras]],2)</f>
        <v>CL</v>
      </c>
      <c r="C3926" t="s">
        <v>339</v>
      </c>
      <c r="D3926">
        <v>602</v>
      </c>
      <c r="E3926" t="str">
        <f>VLOOKUP(Tabla1[[#This Row],[Grupo de compras]],'Grupo compras'!$A$1:$B$115,2,FALSE)</f>
        <v>CL Ops Mall</v>
      </c>
      <c r="F3926" t="s">
        <v>20</v>
      </c>
      <c r="G3926" t="str">
        <f>LEFT(Tabla1[[#This Row],[Solicitud de pedido]],2)</f>
        <v>12</v>
      </c>
      <c r="H3926" t="s">
        <v>10038</v>
      </c>
      <c r="I3926" t="s">
        <v>88</v>
      </c>
      <c r="J3926" t="s">
        <v>10039</v>
      </c>
      <c r="K3926" t="s">
        <v>10040</v>
      </c>
      <c r="L3926" s="1">
        <v>46037</v>
      </c>
      <c r="M3926" t="s">
        <v>1851</v>
      </c>
      <c r="N3926" t="s">
        <v>1</v>
      </c>
      <c r="O3926" t="s">
        <v>0</v>
      </c>
      <c r="P3926" t="s">
        <v>2565</v>
      </c>
      <c r="Q3926" t="s">
        <v>2566</v>
      </c>
      <c r="R3926" s="2">
        <v>4</v>
      </c>
      <c r="S3926" s="37">
        <f>Tabla1[[#This Row],[Valor total]]/'T.C.'!$B$4</f>
        <v>166.66666666666666</v>
      </c>
      <c r="T3926" t="s">
        <v>11</v>
      </c>
      <c r="U3926" t="s">
        <v>3</v>
      </c>
    </row>
    <row r="3927" spans="1:21" x14ac:dyDescent="0.25">
      <c r="A3927" t="s">
        <v>24</v>
      </c>
      <c r="B3927" t="str">
        <f>LEFT(Tabla1[[#This Row],[Organización compras]],2)</f>
        <v>CL</v>
      </c>
      <c r="C3927" t="s">
        <v>339</v>
      </c>
      <c r="D3927">
        <v>602</v>
      </c>
      <c r="E3927" t="str">
        <f>VLOOKUP(Tabla1[[#This Row],[Grupo de compras]],'Grupo compras'!$A$1:$B$115,2,FALSE)</f>
        <v>CL Ops Mall</v>
      </c>
      <c r="F3927" t="s">
        <v>724</v>
      </c>
      <c r="G3927" t="str">
        <f>LEFT(Tabla1[[#This Row],[Solicitud de pedido]],2)</f>
        <v>12</v>
      </c>
      <c r="H3927" t="s">
        <v>10041</v>
      </c>
      <c r="I3927" t="s">
        <v>88</v>
      </c>
      <c r="J3927" t="s">
        <v>10042</v>
      </c>
      <c r="K3927" t="s">
        <v>10043</v>
      </c>
      <c r="L3927" s="1">
        <v>46077</v>
      </c>
      <c r="M3927" t="s">
        <v>728</v>
      </c>
      <c r="N3927" t="s">
        <v>1</v>
      </c>
      <c r="O3927" t="s">
        <v>0</v>
      </c>
      <c r="P3927" t="s">
        <v>8986</v>
      </c>
      <c r="Q3927" t="s">
        <v>8987</v>
      </c>
      <c r="R3927" s="2">
        <v>4</v>
      </c>
      <c r="S3927" s="37">
        <f>Tabla1[[#This Row],[Valor total]]/'T.C.'!$B$4</f>
        <v>166.66666666666666</v>
      </c>
      <c r="T3927" t="s">
        <v>11</v>
      </c>
      <c r="U3927" t="s">
        <v>3</v>
      </c>
    </row>
    <row r="3928" spans="1:21" x14ac:dyDescent="0.25">
      <c r="A3928" t="s">
        <v>1452</v>
      </c>
      <c r="B3928" t="str">
        <f>LEFT(Tabla1[[#This Row],[Organización compras]],2)</f>
        <v>PE</v>
      </c>
      <c r="C3928" t="s">
        <v>681</v>
      </c>
      <c r="D3928">
        <v>803</v>
      </c>
      <c r="E3928" t="str">
        <f>VLOOKUP(Tabla1[[#This Row],[Grupo de compras]],'Grupo compras'!$A$1:$B$115,2,FALSE)</f>
        <v>PE Ops Out/Strips</v>
      </c>
      <c r="F3928" t="s">
        <v>1453</v>
      </c>
      <c r="G3928" t="str">
        <f>LEFT(Tabla1[[#This Row],[Solicitud de pedido]],2)</f>
        <v>12</v>
      </c>
      <c r="H3928" t="s">
        <v>10044</v>
      </c>
      <c r="I3928" t="s">
        <v>88</v>
      </c>
      <c r="J3928" t="s">
        <v>10045</v>
      </c>
      <c r="K3928" t="s">
        <v>10046</v>
      </c>
      <c r="L3928" s="1">
        <v>46045</v>
      </c>
      <c r="M3928" t="s">
        <v>1453</v>
      </c>
      <c r="N3928" t="s">
        <v>1</v>
      </c>
      <c r="O3928" t="s">
        <v>0</v>
      </c>
      <c r="P3928" t="s">
        <v>1011</v>
      </c>
      <c r="Q3928" t="s">
        <v>1012</v>
      </c>
      <c r="R3928" s="2">
        <v>575</v>
      </c>
      <c r="S3928" s="37">
        <f>Tabla1[[#This Row],[Valor total]]/'T.C.'!$B$2</f>
        <v>166.66666666666666</v>
      </c>
      <c r="T3928" t="s">
        <v>2</v>
      </c>
      <c r="U3928" t="s">
        <v>3</v>
      </c>
    </row>
    <row r="3929" spans="1:21" x14ac:dyDescent="0.25">
      <c r="A3929" t="s">
        <v>12</v>
      </c>
      <c r="B3929" t="str">
        <f>LEFT(Tabla1[[#This Row],[Organización compras]],2)</f>
        <v>PE</v>
      </c>
      <c r="C3929" t="s">
        <v>340</v>
      </c>
      <c r="D3929">
        <v>804</v>
      </c>
      <c r="E3929" t="str">
        <f>VLOOKUP(Tabla1[[#This Row],[Grupo de compras]],'Grupo compras'!$A$1:$B$115,2,FALSE)</f>
        <v>PE Marketing Mall</v>
      </c>
      <c r="F3929" t="s">
        <v>1158</v>
      </c>
      <c r="G3929" t="str">
        <f>LEFT(Tabla1[[#This Row],[Solicitud de pedido]],2)</f>
        <v>12</v>
      </c>
      <c r="H3929" t="s">
        <v>10047</v>
      </c>
      <c r="I3929" t="s">
        <v>88</v>
      </c>
      <c r="J3929" t="s">
        <v>10048</v>
      </c>
      <c r="K3929" t="s">
        <v>10049</v>
      </c>
      <c r="L3929" s="1">
        <v>46077</v>
      </c>
      <c r="M3929" t="s">
        <v>14</v>
      </c>
      <c r="N3929" t="s">
        <v>1</v>
      </c>
      <c r="O3929" t="s">
        <v>67</v>
      </c>
      <c r="P3929" t="s">
        <v>2089</v>
      </c>
      <c r="Q3929" t="s">
        <v>2090</v>
      </c>
      <c r="R3929" s="2">
        <v>573.1</v>
      </c>
      <c r="S3929" s="37">
        <f>Tabla1[[#This Row],[Valor total]]/'T.C.'!$B$2</f>
        <v>166.1159420289855</v>
      </c>
      <c r="T3929" t="s">
        <v>2</v>
      </c>
      <c r="U3929" t="s">
        <v>3</v>
      </c>
    </row>
    <row r="3930" spans="1:21" x14ac:dyDescent="0.25">
      <c r="A3930" t="s">
        <v>31</v>
      </c>
      <c r="B3930" t="str">
        <f>LEFT(Tabla1[[#This Row],[Organización compras]],2)</f>
        <v>CO</v>
      </c>
      <c r="C3930" t="s">
        <v>338</v>
      </c>
      <c r="D3930">
        <v>701</v>
      </c>
      <c r="E3930" t="str">
        <f>VLOOKUP(Tabla1[[#This Row],[Grupo de compras]],'Grupo compras'!$A$1:$B$115,2,FALSE)</f>
        <v>CO Center Manager</v>
      </c>
      <c r="F3930" t="s">
        <v>7361</v>
      </c>
      <c r="G3930" t="str">
        <f>LEFT(Tabla1[[#This Row],[Solicitud de pedido]],2)</f>
        <v>12</v>
      </c>
      <c r="H3930" t="s">
        <v>10050</v>
      </c>
      <c r="I3930" t="s">
        <v>88</v>
      </c>
      <c r="J3930" t="s">
        <v>10051</v>
      </c>
      <c r="K3930" t="s">
        <v>10052</v>
      </c>
      <c r="L3930" s="1">
        <v>46058</v>
      </c>
      <c r="M3930" t="s">
        <v>7365</v>
      </c>
      <c r="N3930" t="s">
        <v>1</v>
      </c>
      <c r="O3930" t="s">
        <v>5</v>
      </c>
      <c r="P3930" t="s">
        <v>5894</v>
      </c>
      <c r="Q3930" t="s">
        <v>5895</v>
      </c>
      <c r="R3930" s="2">
        <v>608725</v>
      </c>
      <c r="S3930" s="37">
        <f>Tabla1[[#This Row],[Valor total]]/'T.C.'!$B$5</f>
        <v>165.50435019032082</v>
      </c>
      <c r="T3930" t="s">
        <v>18</v>
      </c>
      <c r="U3930" t="s">
        <v>3</v>
      </c>
    </row>
    <row r="3931" spans="1:21" x14ac:dyDescent="0.25">
      <c r="A3931" t="s">
        <v>925</v>
      </c>
      <c r="B3931" t="str">
        <f>LEFT(Tabla1[[#This Row],[Organización compras]],2)</f>
        <v>PE</v>
      </c>
      <c r="C3931" t="s">
        <v>340</v>
      </c>
      <c r="D3931">
        <v>804</v>
      </c>
      <c r="E3931" t="str">
        <f>VLOOKUP(Tabla1[[#This Row],[Grupo de compras]],'Grupo compras'!$A$1:$B$115,2,FALSE)</f>
        <v>PE Marketing Mall</v>
      </c>
      <c r="F3931" t="s">
        <v>4579</v>
      </c>
      <c r="G3931" t="str">
        <f>LEFT(Tabla1[[#This Row],[Solicitud de pedido]],2)</f>
        <v>12</v>
      </c>
      <c r="H3931" t="s">
        <v>10053</v>
      </c>
      <c r="I3931" t="s">
        <v>88</v>
      </c>
      <c r="J3931" t="s">
        <v>10054</v>
      </c>
      <c r="K3931" t="s">
        <v>10055</v>
      </c>
      <c r="L3931" s="1">
        <v>46034</v>
      </c>
      <c r="M3931" t="s">
        <v>400</v>
      </c>
      <c r="N3931" t="s">
        <v>1</v>
      </c>
      <c r="O3931" t="s">
        <v>67</v>
      </c>
      <c r="P3931" t="s">
        <v>2596</v>
      </c>
      <c r="Q3931" t="s">
        <v>2597</v>
      </c>
      <c r="R3931" s="2">
        <v>570</v>
      </c>
      <c r="S3931" s="37">
        <f>Tabla1[[#This Row],[Valor total]]/'T.C.'!$B$2</f>
        <v>165.21739130434781</v>
      </c>
      <c r="T3931" t="s">
        <v>2</v>
      </c>
      <c r="U3931" t="s">
        <v>3</v>
      </c>
    </row>
    <row r="3932" spans="1:21" x14ac:dyDescent="0.25">
      <c r="A3932" t="s">
        <v>814</v>
      </c>
      <c r="B3932" t="str">
        <f>LEFT(Tabla1[[#This Row],[Organización compras]],2)</f>
        <v>PE</v>
      </c>
      <c r="C3932" t="s">
        <v>340</v>
      </c>
      <c r="D3932">
        <v>802</v>
      </c>
      <c r="E3932" t="str">
        <f>VLOOKUP(Tabla1[[#This Row],[Grupo de compras]],'Grupo compras'!$A$1:$B$115,2,FALSE)</f>
        <v>PE Ops Mall</v>
      </c>
      <c r="F3932" t="s">
        <v>10056</v>
      </c>
      <c r="G3932" t="str">
        <f>LEFT(Tabla1[[#This Row],[Solicitud de pedido]],2)</f>
        <v>12</v>
      </c>
      <c r="H3932" t="s">
        <v>10057</v>
      </c>
      <c r="I3932" t="s">
        <v>88</v>
      </c>
      <c r="J3932" t="s">
        <v>10058</v>
      </c>
      <c r="K3932" t="s">
        <v>10059</v>
      </c>
      <c r="L3932" s="1">
        <v>46030</v>
      </c>
      <c r="M3932" t="s">
        <v>819</v>
      </c>
      <c r="N3932" t="s">
        <v>1</v>
      </c>
      <c r="O3932" t="s">
        <v>0</v>
      </c>
      <c r="P3932" t="s">
        <v>7546</v>
      </c>
      <c r="Q3932" t="s">
        <v>7547</v>
      </c>
      <c r="R3932" s="2">
        <v>569.25</v>
      </c>
      <c r="S3932" s="37">
        <f>Tabla1[[#This Row],[Valor total]]/'T.C.'!$B$2</f>
        <v>165</v>
      </c>
      <c r="T3932" t="s">
        <v>2</v>
      </c>
      <c r="U3932" t="s">
        <v>3</v>
      </c>
    </row>
    <row r="3933" spans="1:21" x14ac:dyDescent="0.25">
      <c r="A3933" t="s">
        <v>814</v>
      </c>
      <c r="B3933" t="str">
        <f>LEFT(Tabla1[[#This Row],[Organización compras]],2)</f>
        <v>PE</v>
      </c>
      <c r="C3933" t="s">
        <v>340</v>
      </c>
      <c r="D3933">
        <v>802</v>
      </c>
      <c r="E3933" t="str">
        <f>VLOOKUP(Tabla1[[#This Row],[Grupo de compras]],'Grupo compras'!$A$1:$B$115,2,FALSE)</f>
        <v>PE Ops Mall</v>
      </c>
      <c r="F3933" t="s">
        <v>815</v>
      </c>
      <c r="G3933" t="str">
        <f>LEFT(Tabla1[[#This Row],[Solicitud de pedido]],2)</f>
        <v>12</v>
      </c>
      <c r="H3933" t="s">
        <v>10060</v>
      </c>
      <c r="I3933" t="s">
        <v>88</v>
      </c>
      <c r="J3933" t="s">
        <v>10061</v>
      </c>
      <c r="K3933" t="s">
        <v>10062</v>
      </c>
      <c r="L3933" s="1">
        <v>46071</v>
      </c>
      <c r="M3933" t="s">
        <v>819</v>
      </c>
      <c r="N3933" t="s">
        <v>1</v>
      </c>
      <c r="O3933" t="s">
        <v>0</v>
      </c>
      <c r="P3933" t="s">
        <v>7546</v>
      </c>
      <c r="Q3933" t="s">
        <v>7547</v>
      </c>
      <c r="R3933" s="2">
        <v>569.25</v>
      </c>
      <c r="S3933" s="37">
        <f>Tabla1[[#This Row],[Valor total]]/'T.C.'!$B$2</f>
        <v>165</v>
      </c>
      <c r="T3933" t="s">
        <v>2</v>
      </c>
      <c r="U3933" t="s">
        <v>3</v>
      </c>
    </row>
    <row r="3934" spans="1:21" x14ac:dyDescent="0.25">
      <c r="A3934" t="s">
        <v>31</v>
      </c>
      <c r="B3934" t="str">
        <f>LEFT(Tabla1[[#This Row],[Organización compras]],2)</f>
        <v>CO</v>
      </c>
      <c r="C3934" t="s">
        <v>338</v>
      </c>
      <c r="D3934">
        <v>704</v>
      </c>
      <c r="E3934" t="str">
        <f>VLOOKUP(Tabla1[[#This Row],[Grupo de compras]],'Grupo compras'!$A$1:$B$115,2,FALSE)</f>
        <v>CO Mktg Mall</v>
      </c>
      <c r="F3934" t="s">
        <v>3696</v>
      </c>
      <c r="G3934" t="str">
        <f>LEFT(Tabla1[[#This Row],[Solicitud de pedido]],2)</f>
        <v>12</v>
      </c>
      <c r="H3934" t="s">
        <v>10063</v>
      </c>
      <c r="I3934" t="s">
        <v>88</v>
      </c>
      <c r="J3934" t="s">
        <v>10064</v>
      </c>
      <c r="K3934" t="s">
        <v>10065</v>
      </c>
      <c r="L3934" s="1">
        <v>46058</v>
      </c>
      <c r="M3934" t="s">
        <v>7365</v>
      </c>
      <c r="N3934" t="s">
        <v>1</v>
      </c>
      <c r="O3934" t="s">
        <v>0</v>
      </c>
      <c r="P3934" t="s">
        <v>3937</v>
      </c>
      <c r="Q3934" t="s">
        <v>3938</v>
      </c>
      <c r="R3934" s="2">
        <v>605850</v>
      </c>
      <c r="S3934" s="37">
        <f>Tabla1[[#This Row],[Valor total]]/'T.C.'!$B$5</f>
        <v>164.72267536704732</v>
      </c>
      <c r="T3934" t="s">
        <v>18</v>
      </c>
      <c r="U3934" t="s">
        <v>3</v>
      </c>
    </row>
    <row r="3935" spans="1:21" x14ac:dyDescent="0.25">
      <c r="A3935" t="s">
        <v>19</v>
      </c>
      <c r="B3935" t="str">
        <f>LEFT(Tabla1[[#This Row],[Organización compras]],2)</f>
        <v>CL</v>
      </c>
      <c r="C3935" t="s">
        <v>339</v>
      </c>
      <c r="D3935">
        <v>602</v>
      </c>
      <c r="E3935" t="str">
        <f>VLOOKUP(Tabla1[[#This Row],[Grupo de compras]],'Grupo compras'!$A$1:$B$115,2,FALSE)</f>
        <v>CL Ops Mall</v>
      </c>
      <c r="F3935" t="s">
        <v>20</v>
      </c>
      <c r="G3935" t="str">
        <f>LEFT(Tabla1[[#This Row],[Solicitud de pedido]],2)</f>
        <v>12</v>
      </c>
      <c r="H3935" t="s">
        <v>10066</v>
      </c>
      <c r="I3935" t="s">
        <v>88</v>
      </c>
      <c r="J3935" t="s">
        <v>10067</v>
      </c>
      <c r="K3935" t="s">
        <v>10068</v>
      </c>
      <c r="L3935" s="1">
        <v>46085</v>
      </c>
      <c r="M3935" t="s">
        <v>21</v>
      </c>
      <c r="N3935" t="s">
        <v>1</v>
      </c>
      <c r="O3935" t="s">
        <v>0</v>
      </c>
      <c r="P3935" t="s">
        <v>807</v>
      </c>
      <c r="Q3935" t="s">
        <v>808</v>
      </c>
      <c r="R3935" s="2">
        <v>152400</v>
      </c>
      <c r="S3935" s="37">
        <f>Tabla1[[#This Row],[Valor total]]/'T.C.'!$B$3</f>
        <v>164.5912757983865</v>
      </c>
      <c r="T3935" t="s">
        <v>6</v>
      </c>
      <c r="U3935" t="s">
        <v>3</v>
      </c>
    </row>
    <row r="3936" spans="1:21" x14ac:dyDescent="0.25">
      <c r="A3936" t="s">
        <v>925</v>
      </c>
      <c r="B3936" t="str">
        <f>LEFT(Tabla1[[#This Row],[Organización compras]],2)</f>
        <v>PE</v>
      </c>
      <c r="C3936" t="s">
        <v>340</v>
      </c>
      <c r="D3936">
        <v>804</v>
      </c>
      <c r="E3936" t="str">
        <f>VLOOKUP(Tabla1[[#This Row],[Grupo de compras]],'Grupo compras'!$A$1:$B$115,2,FALSE)</f>
        <v>PE Marketing Mall</v>
      </c>
      <c r="F3936" t="s">
        <v>5225</v>
      </c>
      <c r="G3936" t="str">
        <f>LEFT(Tabla1[[#This Row],[Solicitud de pedido]],2)</f>
        <v>12</v>
      </c>
      <c r="H3936" t="s">
        <v>10069</v>
      </c>
      <c r="I3936" t="s">
        <v>88</v>
      </c>
      <c r="J3936" t="s">
        <v>10070</v>
      </c>
      <c r="K3936" t="s">
        <v>10071</v>
      </c>
      <c r="L3936" s="1">
        <v>46083</v>
      </c>
      <c r="M3936" t="s">
        <v>400</v>
      </c>
      <c r="N3936" t="s">
        <v>1</v>
      </c>
      <c r="O3936" t="s">
        <v>67</v>
      </c>
      <c r="P3936" t="s">
        <v>8828</v>
      </c>
      <c r="Q3936" t="s">
        <v>8829</v>
      </c>
      <c r="R3936" s="2">
        <v>567</v>
      </c>
      <c r="S3936" s="37">
        <f>Tabla1[[#This Row],[Valor total]]/'T.C.'!$B$2</f>
        <v>164.3478260869565</v>
      </c>
      <c r="T3936" t="s">
        <v>2</v>
      </c>
      <c r="U3936" t="s">
        <v>3</v>
      </c>
    </row>
    <row r="3937" spans="1:21" x14ac:dyDescent="0.25">
      <c r="A3937" t="s">
        <v>925</v>
      </c>
      <c r="B3937" t="str">
        <f>LEFT(Tabla1[[#This Row],[Organización compras]],2)</f>
        <v>PE</v>
      </c>
      <c r="C3937" t="s">
        <v>340</v>
      </c>
      <c r="D3937">
        <v>804</v>
      </c>
      <c r="E3937" t="str">
        <f>VLOOKUP(Tabla1[[#This Row],[Grupo de compras]],'Grupo compras'!$A$1:$B$115,2,FALSE)</f>
        <v>PE Marketing Mall</v>
      </c>
      <c r="F3937" t="s">
        <v>5225</v>
      </c>
      <c r="G3937" t="str">
        <f>LEFT(Tabla1[[#This Row],[Solicitud de pedido]],2)</f>
        <v>12</v>
      </c>
      <c r="H3937" t="s">
        <v>10072</v>
      </c>
      <c r="I3937" t="s">
        <v>88</v>
      </c>
      <c r="J3937" t="s">
        <v>10073</v>
      </c>
      <c r="K3937" t="s">
        <v>10071</v>
      </c>
      <c r="L3937" s="1">
        <v>46083</v>
      </c>
      <c r="M3937" t="s">
        <v>400</v>
      </c>
      <c r="N3937" t="s">
        <v>1</v>
      </c>
      <c r="O3937" t="s">
        <v>67</v>
      </c>
      <c r="P3937" t="s">
        <v>8828</v>
      </c>
      <c r="Q3937" t="s">
        <v>8829</v>
      </c>
      <c r="R3937" s="2">
        <v>567</v>
      </c>
      <c r="S3937" s="37">
        <f>Tabla1[[#This Row],[Valor total]]/'T.C.'!$B$2</f>
        <v>164.3478260869565</v>
      </c>
      <c r="T3937" t="s">
        <v>2</v>
      </c>
      <c r="U3937" t="s">
        <v>3</v>
      </c>
    </row>
    <row r="3938" spans="1:21" x14ac:dyDescent="0.25">
      <c r="A3938" t="s">
        <v>1498</v>
      </c>
      <c r="B3938" t="str">
        <f>LEFT(Tabla1[[#This Row],[Organización compras]],2)</f>
        <v>PE</v>
      </c>
      <c r="C3938" t="s">
        <v>340</v>
      </c>
      <c r="D3938">
        <v>804</v>
      </c>
      <c r="E3938" t="str">
        <f>VLOOKUP(Tabla1[[#This Row],[Grupo de compras]],'Grupo compras'!$A$1:$B$115,2,FALSE)</f>
        <v>PE Marketing Mall</v>
      </c>
      <c r="F3938" t="s">
        <v>5225</v>
      </c>
      <c r="H3938" t="s">
        <v>12085</v>
      </c>
      <c r="I3938" t="s">
        <v>88</v>
      </c>
      <c r="J3938" t="s">
        <v>12086</v>
      </c>
      <c r="K3938" t="s">
        <v>10071</v>
      </c>
      <c r="L3938" s="1">
        <v>46097</v>
      </c>
      <c r="M3938" t="s">
        <v>400</v>
      </c>
      <c r="N3938" t="s">
        <v>1</v>
      </c>
      <c r="O3938" t="s">
        <v>67</v>
      </c>
      <c r="P3938" t="s">
        <v>8828</v>
      </c>
      <c r="Q3938" t="s">
        <v>8829</v>
      </c>
      <c r="R3938" s="2">
        <v>567</v>
      </c>
      <c r="S3938" s="37">
        <f>Tabla1[[#This Row],[Valor total]]/'T.C.'!$B$2</f>
        <v>164.3478260869565</v>
      </c>
      <c r="T3938" t="s">
        <v>2</v>
      </c>
      <c r="U3938" t="s">
        <v>3</v>
      </c>
    </row>
    <row r="3939" spans="1:21" x14ac:dyDescent="0.25">
      <c r="A3939" t="s">
        <v>10074</v>
      </c>
      <c r="B3939" t="str">
        <f>LEFT(Tabla1[[#This Row],[Organización compras]],2)</f>
        <v>CL</v>
      </c>
      <c r="C3939" t="s">
        <v>339</v>
      </c>
      <c r="D3939">
        <v>928</v>
      </c>
      <c r="E3939" t="str">
        <f>VLOOKUP(Tabla1[[#This Row],[Grupo de compras]],'Grupo compras'!$A$1:$B$115,2,FALSE)</f>
        <v>Corp Gest Riesgo</v>
      </c>
      <c r="F3939" t="s">
        <v>85</v>
      </c>
      <c r="G3939" t="str">
        <f>LEFT(Tabla1[[#This Row],[Solicitud de pedido]],2)</f>
        <v>14</v>
      </c>
      <c r="H3939" t="s">
        <v>10075</v>
      </c>
      <c r="I3939" t="s">
        <v>88</v>
      </c>
      <c r="J3939" t="s">
        <v>10076</v>
      </c>
      <c r="K3939" t="s">
        <v>1406</v>
      </c>
      <c r="L3939" s="1">
        <v>46029</v>
      </c>
      <c r="M3939" t="s">
        <v>74</v>
      </c>
      <c r="N3939" t="s">
        <v>46</v>
      </c>
      <c r="O3939" t="s">
        <v>0</v>
      </c>
      <c r="P3939" t="s">
        <v>520</v>
      </c>
      <c r="Q3939" t="s">
        <v>521</v>
      </c>
      <c r="R3939" s="2">
        <v>164.17</v>
      </c>
      <c r="S3939" s="37">
        <f>Tabla1[[#This Row],[Valor total]]</f>
        <v>164.17</v>
      </c>
      <c r="T3939" t="s">
        <v>662</v>
      </c>
      <c r="U3939" t="s">
        <v>3</v>
      </c>
    </row>
    <row r="3940" spans="1:21" x14ac:dyDescent="0.25">
      <c r="A3940" t="s">
        <v>75</v>
      </c>
      <c r="B3940" t="str">
        <f>LEFT(Tabla1[[#This Row],[Organización compras]],2)</f>
        <v>CO</v>
      </c>
      <c r="C3940" t="s">
        <v>338</v>
      </c>
      <c r="D3940">
        <v>710</v>
      </c>
      <c r="E3940" t="str">
        <f>VLOOKUP(Tabla1[[#This Row],[Grupo de compras]],'Grupo compras'!$A$1:$B$115,2,FALSE)</f>
        <v>CO Sgcia Personas</v>
      </c>
      <c r="F3940" t="s">
        <v>77</v>
      </c>
      <c r="G3940" t="str">
        <f>LEFT(Tabla1[[#This Row],[Solicitud de pedido]],2)</f>
        <v>12</v>
      </c>
      <c r="H3940" t="s">
        <v>10077</v>
      </c>
      <c r="I3940" t="s">
        <v>88</v>
      </c>
      <c r="J3940" t="s">
        <v>10078</v>
      </c>
      <c r="K3940" t="s">
        <v>8234</v>
      </c>
      <c r="L3940" s="1">
        <v>46066</v>
      </c>
      <c r="M3940" t="s">
        <v>77</v>
      </c>
      <c r="N3940" t="s">
        <v>1</v>
      </c>
      <c r="O3940" t="s">
        <v>0</v>
      </c>
      <c r="P3940" t="s">
        <v>8235</v>
      </c>
      <c r="Q3940" t="s">
        <v>8236</v>
      </c>
      <c r="R3940" s="2">
        <v>600480</v>
      </c>
      <c r="S3940" s="37">
        <f>Tabla1[[#This Row],[Valor total]]/'T.C.'!$B$5</f>
        <v>163.2626427406199</v>
      </c>
      <c r="T3940" t="s">
        <v>18</v>
      </c>
      <c r="U3940" t="s">
        <v>3</v>
      </c>
    </row>
    <row r="3941" spans="1:21" x14ac:dyDescent="0.25">
      <c r="A3941" t="s">
        <v>63</v>
      </c>
      <c r="B3941" t="str">
        <f>LEFT(Tabla1[[#This Row],[Organización compras]],2)</f>
        <v>CO</v>
      </c>
      <c r="C3941" t="s">
        <v>338</v>
      </c>
      <c r="D3941">
        <v>704</v>
      </c>
      <c r="E3941" t="str">
        <f>VLOOKUP(Tabla1[[#This Row],[Grupo de compras]],'Grupo compras'!$A$1:$B$115,2,FALSE)</f>
        <v>CO Mktg Mall</v>
      </c>
      <c r="F3941" t="s">
        <v>2725</v>
      </c>
      <c r="H3941" t="s">
        <v>11976</v>
      </c>
      <c r="I3941" t="s">
        <v>88</v>
      </c>
      <c r="J3941" t="s">
        <v>11977</v>
      </c>
      <c r="K3941" t="s">
        <v>11978</v>
      </c>
      <c r="L3941" s="1">
        <v>46094</v>
      </c>
      <c r="M3941" t="s">
        <v>3700</v>
      </c>
      <c r="N3941" t="s">
        <v>1</v>
      </c>
      <c r="O3941" t="s">
        <v>67</v>
      </c>
      <c r="P3941" t="s">
        <v>116</v>
      </c>
      <c r="Q3941" t="s">
        <v>117</v>
      </c>
      <c r="R3941" s="2">
        <v>600000</v>
      </c>
      <c r="S3941" s="37">
        <f>Tabla1[[#This Row],[Valor total]]/'T.C.'!$B$5</f>
        <v>163.1321370309951</v>
      </c>
      <c r="T3941" t="s">
        <v>18</v>
      </c>
      <c r="U3941" t="s">
        <v>3</v>
      </c>
    </row>
    <row r="3942" spans="1:21" x14ac:dyDescent="0.25">
      <c r="A3942" t="s">
        <v>3346</v>
      </c>
      <c r="B3942" t="str">
        <f>LEFT(Tabla1[[#This Row],[Organización compras]],2)</f>
        <v>PE</v>
      </c>
      <c r="C3942" t="s">
        <v>681</v>
      </c>
      <c r="D3942">
        <v>928</v>
      </c>
      <c r="E3942" t="str">
        <f>VLOOKUP(Tabla1[[#This Row],[Grupo de compras]],'Grupo compras'!$A$1:$B$115,2,FALSE)</f>
        <v>Corp Gest Riesgo</v>
      </c>
      <c r="F3942" t="s">
        <v>1411</v>
      </c>
      <c r="G3942" t="str">
        <f>LEFT(Tabla1[[#This Row],[Solicitud de pedido]],2)</f>
        <v>14</v>
      </c>
      <c r="H3942" t="s">
        <v>10079</v>
      </c>
      <c r="I3942" t="s">
        <v>88</v>
      </c>
      <c r="J3942" t="s">
        <v>10080</v>
      </c>
      <c r="K3942" t="s">
        <v>1572</v>
      </c>
      <c r="L3942" s="1">
        <v>46062</v>
      </c>
      <c r="M3942" t="s">
        <v>1415</v>
      </c>
      <c r="N3942" t="s">
        <v>46</v>
      </c>
      <c r="O3942" t="s">
        <v>0</v>
      </c>
      <c r="P3942" t="s">
        <v>3251</v>
      </c>
      <c r="Q3942" t="s">
        <v>3252</v>
      </c>
      <c r="R3942" s="2">
        <v>163.01</v>
      </c>
      <c r="S3942" s="37">
        <f>Tabla1[[#This Row],[Valor total]]</f>
        <v>163.01</v>
      </c>
      <c r="T3942" t="s">
        <v>662</v>
      </c>
      <c r="U3942" t="s">
        <v>3</v>
      </c>
    </row>
    <row r="3943" spans="1:21" x14ac:dyDescent="0.25">
      <c r="A3943" t="s">
        <v>377</v>
      </c>
      <c r="B3943" t="str">
        <f>LEFT(Tabla1[[#This Row],[Organización compras]],2)</f>
        <v>PE</v>
      </c>
      <c r="C3943" t="s">
        <v>340</v>
      </c>
      <c r="D3943">
        <v>802</v>
      </c>
      <c r="E3943" t="str">
        <f>VLOOKUP(Tabla1[[#This Row],[Grupo de compras]],'Grupo compras'!$A$1:$B$115,2,FALSE)</f>
        <v>PE Ops Mall</v>
      </c>
      <c r="F3943" t="s">
        <v>2774</v>
      </c>
      <c r="G3943" t="str">
        <f>LEFT(Tabla1[[#This Row],[Solicitud de pedido]],2)</f>
        <v>12</v>
      </c>
      <c r="H3943" t="s">
        <v>10081</v>
      </c>
      <c r="I3943" t="s">
        <v>88</v>
      </c>
      <c r="J3943" t="s">
        <v>10082</v>
      </c>
      <c r="K3943" t="s">
        <v>10083</v>
      </c>
      <c r="L3943" s="1">
        <v>46036</v>
      </c>
      <c r="M3943" t="s">
        <v>2774</v>
      </c>
      <c r="N3943" t="s">
        <v>1</v>
      </c>
      <c r="O3943" t="s">
        <v>0</v>
      </c>
      <c r="P3943" t="s">
        <v>5842</v>
      </c>
      <c r="Q3943" t="s">
        <v>5843</v>
      </c>
      <c r="R3943" s="2">
        <v>560.5</v>
      </c>
      <c r="S3943" s="37">
        <f>Tabla1[[#This Row],[Valor total]]/'T.C.'!$B$2</f>
        <v>162.46376811594203</v>
      </c>
      <c r="T3943" t="s">
        <v>2</v>
      </c>
      <c r="U3943" t="s">
        <v>3</v>
      </c>
    </row>
    <row r="3944" spans="1:21" x14ac:dyDescent="0.25">
      <c r="A3944" t="s">
        <v>377</v>
      </c>
      <c r="B3944" t="str">
        <f>LEFT(Tabla1[[#This Row],[Organización compras]],2)</f>
        <v>PE</v>
      </c>
      <c r="C3944" t="s">
        <v>340</v>
      </c>
      <c r="D3944">
        <v>802</v>
      </c>
      <c r="E3944" t="str">
        <f>VLOOKUP(Tabla1[[#This Row],[Grupo de compras]],'Grupo compras'!$A$1:$B$115,2,FALSE)</f>
        <v>PE Ops Mall</v>
      </c>
      <c r="F3944" t="s">
        <v>2774</v>
      </c>
      <c r="G3944" t="str">
        <f>LEFT(Tabla1[[#This Row],[Solicitud de pedido]],2)</f>
        <v>12</v>
      </c>
      <c r="H3944" t="s">
        <v>10084</v>
      </c>
      <c r="I3944" t="s">
        <v>88</v>
      </c>
      <c r="J3944" t="s">
        <v>10085</v>
      </c>
      <c r="K3944" t="s">
        <v>10086</v>
      </c>
      <c r="L3944" s="1">
        <v>46035</v>
      </c>
      <c r="M3944" t="s">
        <v>2774</v>
      </c>
      <c r="N3944" t="s">
        <v>1</v>
      </c>
      <c r="O3944" t="s">
        <v>0</v>
      </c>
      <c r="P3944" t="s">
        <v>1011</v>
      </c>
      <c r="Q3944" t="s">
        <v>1012</v>
      </c>
      <c r="R3944" s="2">
        <v>560</v>
      </c>
      <c r="S3944" s="37">
        <f>Tabla1[[#This Row],[Valor total]]/'T.C.'!$B$2</f>
        <v>162.31884057971013</v>
      </c>
      <c r="T3944" t="s">
        <v>2</v>
      </c>
      <c r="U3944" t="s">
        <v>3</v>
      </c>
    </row>
    <row r="3945" spans="1:21" x14ac:dyDescent="0.25">
      <c r="A3945" t="s">
        <v>1079</v>
      </c>
      <c r="B3945" t="str">
        <f>LEFT(Tabla1[[#This Row],[Organización compras]],2)</f>
        <v>PE</v>
      </c>
      <c r="C3945" t="s">
        <v>681</v>
      </c>
      <c r="D3945">
        <v>802</v>
      </c>
      <c r="E3945" t="str">
        <f>VLOOKUP(Tabla1[[#This Row],[Grupo de compras]],'Grupo compras'!$A$1:$B$115,2,FALSE)</f>
        <v>PE Ops Mall</v>
      </c>
      <c r="F3945" t="s">
        <v>3394</v>
      </c>
      <c r="G3945" t="str">
        <f>LEFT(Tabla1[[#This Row],[Solicitud de pedido]],2)</f>
        <v>12</v>
      </c>
      <c r="H3945" t="s">
        <v>10087</v>
      </c>
      <c r="I3945" t="s">
        <v>88</v>
      </c>
      <c r="J3945" t="s">
        <v>10088</v>
      </c>
      <c r="K3945" t="s">
        <v>10089</v>
      </c>
      <c r="L3945" s="1">
        <v>46044</v>
      </c>
      <c r="M3945" t="s">
        <v>3398</v>
      </c>
      <c r="N3945" t="s">
        <v>1</v>
      </c>
      <c r="O3945" t="s">
        <v>0</v>
      </c>
      <c r="P3945" t="s">
        <v>4043</v>
      </c>
      <c r="Q3945" t="s">
        <v>4044</v>
      </c>
      <c r="R3945" s="2">
        <v>560</v>
      </c>
      <c r="S3945" s="37">
        <f>Tabla1[[#This Row],[Valor total]]/'T.C.'!$B$2</f>
        <v>162.31884057971013</v>
      </c>
      <c r="T3945" t="s">
        <v>2</v>
      </c>
      <c r="U3945" t="s">
        <v>3</v>
      </c>
    </row>
    <row r="3946" spans="1:21" x14ac:dyDescent="0.25">
      <c r="A3946" t="s">
        <v>696</v>
      </c>
      <c r="B3946" t="str">
        <f>LEFT(Tabla1[[#This Row],[Organización compras]],2)</f>
        <v>PE</v>
      </c>
      <c r="C3946" t="s">
        <v>681</v>
      </c>
      <c r="D3946">
        <v>804</v>
      </c>
      <c r="E3946" t="str">
        <f>VLOOKUP(Tabla1[[#This Row],[Grupo de compras]],'Grupo compras'!$A$1:$B$115,2,FALSE)</f>
        <v>PE Marketing Mall</v>
      </c>
      <c r="F3946" t="s">
        <v>4579</v>
      </c>
      <c r="G3946" t="str">
        <f>LEFT(Tabla1[[#This Row],[Solicitud de pedido]],2)</f>
        <v>12</v>
      </c>
      <c r="H3946" t="s">
        <v>10090</v>
      </c>
      <c r="I3946" t="s">
        <v>88</v>
      </c>
      <c r="J3946" t="s">
        <v>10091</v>
      </c>
      <c r="K3946" t="s">
        <v>10092</v>
      </c>
      <c r="L3946" s="1">
        <v>46048</v>
      </c>
      <c r="M3946" t="s">
        <v>400</v>
      </c>
      <c r="N3946" t="s">
        <v>1</v>
      </c>
      <c r="O3946" t="s">
        <v>67</v>
      </c>
      <c r="P3946" t="s">
        <v>2596</v>
      </c>
      <c r="Q3946" t="s">
        <v>2597</v>
      </c>
      <c r="R3946" s="2">
        <v>560</v>
      </c>
      <c r="S3946" s="37">
        <f>Tabla1[[#This Row],[Valor total]]/'T.C.'!$B$2</f>
        <v>162.31884057971013</v>
      </c>
      <c r="T3946" t="s">
        <v>2</v>
      </c>
      <c r="U3946" t="s">
        <v>3</v>
      </c>
    </row>
    <row r="3947" spans="1:21" x14ac:dyDescent="0.25">
      <c r="A3947" t="s">
        <v>1079</v>
      </c>
      <c r="B3947" t="str">
        <f>LEFT(Tabla1[[#This Row],[Organización compras]],2)</f>
        <v>PE</v>
      </c>
      <c r="C3947" t="s">
        <v>681</v>
      </c>
      <c r="D3947">
        <v>802</v>
      </c>
      <c r="E3947" t="str">
        <f>VLOOKUP(Tabla1[[#This Row],[Grupo de compras]],'Grupo compras'!$A$1:$B$115,2,FALSE)</f>
        <v>PE Ops Mall</v>
      </c>
      <c r="F3947" t="s">
        <v>3394</v>
      </c>
      <c r="G3947" t="str">
        <f>LEFT(Tabla1[[#This Row],[Solicitud de pedido]],2)</f>
        <v>12</v>
      </c>
      <c r="H3947" t="s">
        <v>9583</v>
      </c>
      <c r="I3947" t="s">
        <v>88</v>
      </c>
      <c r="J3947" t="s">
        <v>9584</v>
      </c>
      <c r="K3947" t="s">
        <v>10093</v>
      </c>
      <c r="L3947" s="1">
        <v>46058</v>
      </c>
      <c r="M3947" t="s">
        <v>3398</v>
      </c>
      <c r="N3947" t="s">
        <v>1</v>
      </c>
      <c r="O3947" t="s">
        <v>0</v>
      </c>
      <c r="P3947" t="s">
        <v>4043</v>
      </c>
      <c r="Q3947" t="s">
        <v>4044</v>
      </c>
      <c r="R3947" s="2">
        <v>560</v>
      </c>
      <c r="S3947" s="37">
        <f>Tabla1[[#This Row],[Valor total]]/'T.C.'!$B$2</f>
        <v>162.31884057971013</v>
      </c>
      <c r="T3947" t="s">
        <v>2</v>
      </c>
      <c r="U3947" t="s">
        <v>3</v>
      </c>
    </row>
    <row r="3948" spans="1:21" x14ac:dyDescent="0.25">
      <c r="A3948" t="s">
        <v>380</v>
      </c>
      <c r="B3948" t="str">
        <f>LEFT(Tabla1[[#This Row],[Organización compras]],2)</f>
        <v>PE</v>
      </c>
      <c r="C3948" t="s">
        <v>340</v>
      </c>
      <c r="D3948">
        <v>802</v>
      </c>
      <c r="E3948" t="str">
        <f>VLOOKUP(Tabla1[[#This Row],[Grupo de compras]],'Grupo compras'!$A$1:$B$115,2,FALSE)</f>
        <v>PE Ops Mall</v>
      </c>
      <c r="F3948" t="s">
        <v>4224</v>
      </c>
      <c r="G3948" t="str">
        <f>LEFT(Tabla1[[#This Row],[Solicitud de pedido]],2)</f>
        <v>12</v>
      </c>
      <c r="H3948" t="s">
        <v>10094</v>
      </c>
      <c r="I3948" t="s">
        <v>88</v>
      </c>
      <c r="J3948" t="s">
        <v>10095</v>
      </c>
      <c r="K3948" t="s">
        <v>10096</v>
      </c>
      <c r="L3948" s="1">
        <v>46065</v>
      </c>
      <c r="M3948" t="s">
        <v>4224</v>
      </c>
      <c r="N3948" t="s">
        <v>1</v>
      </c>
      <c r="O3948" t="s">
        <v>0</v>
      </c>
      <c r="P3948" t="s">
        <v>4043</v>
      </c>
      <c r="Q3948" t="s">
        <v>4044</v>
      </c>
      <c r="R3948" s="2">
        <v>560</v>
      </c>
      <c r="S3948" s="37">
        <f>Tabla1[[#This Row],[Valor total]]/'T.C.'!$B$2</f>
        <v>162.31884057971013</v>
      </c>
      <c r="T3948" t="s">
        <v>2</v>
      </c>
      <c r="U3948" t="s">
        <v>3</v>
      </c>
    </row>
    <row r="3949" spans="1:21" x14ac:dyDescent="0.25">
      <c r="A3949" t="s">
        <v>2453</v>
      </c>
      <c r="B3949" t="str">
        <f>LEFT(Tabla1[[#This Row],[Organización compras]],2)</f>
        <v>PE</v>
      </c>
      <c r="C3949" t="s">
        <v>681</v>
      </c>
      <c r="D3949">
        <v>804</v>
      </c>
      <c r="E3949" t="str">
        <f>VLOOKUP(Tabla1[[#This Row],[Grupo de compras]],'Grupo compras'!$A$1:$B$115,2,FALSE)</f>
        <v>PE Marketing Mall</v>
      </c>
      <c r="F3949" t="s">
        <v>2857</v>
      </c>
      <c r="G3949" t="str">
        <f>LEFT(Tabla1[[#This Row],[Solicitud de pedido]],2)</f>
        <v>12</v>
      </c>
      <c r="H3949" t="s">
        <v>10097</v>
      </c>
      <c r="I3949" t="s">
        <v>88</v>
      </c>
      <c r="J3949" t="s">
        <v>10098</v>
      </c>
      <c r="K3949" t="s">
        <v>10099</v>
      </c>
      <c r="L3949" s="1">
        <v>46085</v>
      </c>
      <c r="M3949" t="s">
        <v>400</v>
      </c>
      <c r="N3949" t="s">
        <v>1</v>
      </c>
      <c r="O3949" t="s">
        <v>67</v>
      </c>
      <c r="P3949" t="s">
        <v>5483</v>
      </c>
      <c r="Q3949" t="s">
        <v>5484</v>
      </c>
      <c r="R3949" s="2">
        <v>560</v>
      </c>
      <c r="S3949" s="37">
        <f>Tabla1[[#This Row],[Valor total]]/'T.C.'!$B$2</f>
        <v>162.31884057971013</v>
      </c>
      <c r="T3949" t="s">
        <v>2</v>
      </c>
      <c r="U3949" t="s">
        <v>3</v>
      </c>
    </row>
    <row r="3950" spans="1:21" x14ac:dyDescent="0.25">
      <c r="A3950" t="s">
        <v>1079</v>
      </c>
      <c r="B3950" t="str">
        <f>LEFT(Tabla1[[#This Row],[Organización compras]],2)</f>
        <v>PE</v>
      </c>
      <c r="C3950" t="s">
        <v>681</v>
      </c>
      <c r="D3950">
        <v>802</v>
      </c>
      <c r="E3950" t="str">
        <f>VLOOKUP(Tabla1[[#This Row],[Grupo de compras]],'Grupo compras'!$A$1:$B$115,2,FALSE)</f>
        <v>PE Ops Mall</v>
      </c>
      <c r="F3950" t="s">
        <v>3394</v>
      </c>
      <c r="H3950" t="s">
        <v>10100</v>
      </c>
      <c r="I3950" t="s">
        <v>88</v>
      </c>
      <c r="J3950" t="s">
        <v>10101</v>
      </c>
      <c r="K3950" t="s">
        <v>10102</v>
      </c>
      <c r="L3950" s="1">
        <v>46092</v>
      </c>
      <c r="M3950" t="s">
        <v>3398</v>
      </c>
      <c r="N3950" t="s">
        <v>1</v>
      </c>
      <c r="O3950" t="s">
        <v>0</v>
      </c>
      <c r="P3950" t="s">
        <v>4043</v>
      </c>
      <c r="Q3950" t="s">
        <v>4044</v>
      </c>
      <c r="R3950" s="2">
        <v>560</v>
      </c>
      <c r="S3950" s="37">
        <f>Tabla1[[#This Row],[Valor total]]/'T.C.'!$B$2</f>
        <v>162.31884057971013</v>
      </c>
      <c r="T3950" t="s">
        <v>2</v>
      </c>
      <c r="U3950" t="s">
        <v>3</v>
      </c>
    </row>
    <row r="3951" spans="1:21" x14ac:dyDescent="0.25">
      <c r="A3951" t="s">
        <v>7</v>
      </c>
      <c r="B3951" t="str">
        <f>LEFT(Tabla1[[#This Row],[Organización compras]],2)</f>
        <v>CL</v>
      </c>
      <c r="C3951" t="s">
        <v>339</v>
      </c>
      <c r="D3951">
        <v>615</v>
      </c>
      <c r="E3951" t="str">
        <f>VLOOKUP(Tabla1[[#This Row],[Grupo de compras]],'Grupo compras'!$A$1:$B$115,2,FALSE)</f>
        <v>CL Gcia Centro Com</v>
      </c>
      <c r="F3951" t="s">
        <v>12749</v>
      </c>
      <c r="H3951" t="s">
        <v>12750</v>
      </c>
      <c r="I3951" t="s">
        <v>88</v>
      </c>
      <c r="J3951" t="s">
        <v>12751</v>
      </c>
      <c r="K3951" t="s">
        <v>12752</v>
      </c>
      <c r="L3951" s="1">
        <v>46099</v>
      </c>
      <c r="M3951" t="s">
        <v>9</v>
      </c>
      <c r="N3951" t="s">
        <v>1</v>
      </c>
      <c r="O3951" t="s">
        <v>0</v>
      </c>
      <c r="P3951" t="s">
        <v>7904</v>
      </c>
      <c r="Q3951" t="s">
        <v>7905</v>
      </c>
      <c r="R3951" s="2">
        <v>150200</v>
      </c>
      <c r="S3951" s="37">
        <f>Tabla1[[#This Row],[Valor total]]/'T.C.'!$B$3</f>
        <v>162.2152862527405</v>
      </c>
      <c r="T3951" t="s">
        <v>6</v>
      </c>
      <c r="U3951" t="s">
        <v>3</v>
      </c>
    </row>
    <row r="3952" spans="1:21" x14ac:dyDescent="0.25">
      <c r="A3952" t="s">
        <v>31</v>
      </c>
      <c r="B3952" t="str">
        <f>LEFT(Tabla1[[#This Row],[Organización compras]],2)</f>
        <v>CO</v>
      </c>
      <c r="C3952" t="s">
        <v>338</v>
      </c>
      <c r="D3952">
        <v>704</v>
      </c>
      <c r="E3952" t="str">
        <f>VLOOKUP(Tabla1[[#This Row],[Grupo de compras]],'Grupo compras'!$A$1:$B$115,2,FALSE)</f>
        <v>CO Mktg Mall</v>
      </c>
      <c r="F3952" t="s">
        <v>3696</v>
      </c>
      <c r="G3952" t="str">
        <f>LEFT(Tabla1[[#This Row],[Solicitud de pedido]],2)</f>
        <v>12</v>
      </c>
      <c r="H3952" t="s">
        <v>10103</v>
      </c>
      <c r="I3952" t="s">
        <v>88</v>
      </c>
      <c r="J3952" t="s">
        <v>10104</v>
      </c>
      <c r="K3952" t="s">
        <v>10105</v>
      </c>
      <c r="L3952" s="1">
        <v>46038</v>
      </c>
      <c r="M3952" t="s">
        <v>3700</v>
      </c>
      <c r="N3952" t="s">
        <v>1</v>
      </c>
      <c r="O3952" t="s">
        <v>0</v>
      </c>
      <c r="P3952" t="s">
        <v>7399</v>
      </c>
      <c r="Q3952" t="s">
        <v>7400</v>
      </c>
      <c r="R3952" s="2">
        <v>595925</v>
      </c>
      <c r="S3952" s="37">
        <f>Tabla1[[#This Row],[Valor total]]/'T.C.'!$B$5</f>
        <v>162.02419793365959</v>
      </c>
      <c r="T3952" t="s">
        <v>18</v>
      </c>
      <c r="U3952" t="s">
        <v>3</v>
      </c>
    </row>
    <row r="3953" spans="1:21" x14ac:dyDescent="0.25">
      <c r="A3953" t="s">
        <v>31</v>
      </c>
      <c r="B3953" t="str">
        <f>LEFT(Tabla1[[#This Row],[Organización compras]],2)</f>
        <v>CO</v>
      </c>
      <c r="C3953" t="s">
        <v>338</v>
      </c>
      <c r="D3953">
        <v>704</v>
      </c>
      <c r="E3953" t="str">
        <f>VLOOKUP(Tabla1[[#This Row],[Grupo de compras]],'Grupo compras'!$A$1:$B$115,2,FALSE)</f>
        <v>CO Mktg Mall</v>
      </c>
      <c r="F3953" t="s">
        <v>3696</v>
      </c>
      <c r="G3953" t="str">
        <f>LEFT(Tabla1[[#This Row],[Solicitud de pedido]],2)</f>
        <v>12</v>
      </c>
      <c r="H3953" t="s">
        <v>10103</v>
      </c>
      <c r="I3953" t="s">
        <v>89</v>
      </c>
      <c r="J3953" t="s">
        <v>10104</v>
      </c>
      <c r="K3953" t="s">
        <v>10106</v>
      </c>
      <c r="L3953" s="1">
        <v>46038</v>
      </c>
      <c r="M3953" t="s">
        <v>3700</v>
      </c>
      <c r="N3953" t="s">
        <v>1</v>
      </c>
      <c r="O3953" t="s">
        <v>0</v>
      </c>
      <c r="P3953" t="s">
        <v>7399</v>
      </c>
      <c r="Q3953" t="s">
        <v>7400</v>
      </c>
      <c r="R3953" s="2">
        <v>595925</v>
      </c>
      <c r="S3953" s="37">
        <f>Tabla1[[#This Row],[Valor total]]/'T.C.'!$B$5</f>
        <v>162.02419793365959</v>
      </c>
      <c r="T3953" t="s">
        <v>18</v>
      </c>
      <c r="U3953" t="s">
        <v>3</v>
      </c>
    </row>
    <row r="3954" spans="1:21" x14ac:dyDescent="0.25">
      <c r="A3954" t="s">
        <v>31</v>
      </c>
      <c r="B3954" t="str">
        <f>LEFT(Tabla1[[#This Row],[Organización compras]],2)</f>
        <v>CO</v>
      </c>
      <c r="C3954" t="s">
        <v>338</v>
      </c>
      <c r="D3954">
        <v>704</v>
      </c>
      <c r="E3954" t="str">
        <f>VLOOKUP(Tabla1[[#This Row],[Grupo de compras]],'Grupo compras'!$A$1:$B$115,2,FALSE)</f>
        <v>CO Mktg Mall</v>
      </c>
      <c r="F3954" t="s">
        <v>3696</v>
      </c>
      <c r="G3954" t="str">
        <f>LEFT(Tabla1[[#This Row],[Solicitud de pedido]],2)</f>
        <v>12</v>
      </c>
      <c r="H3954" t="s">
        <v>10103</v>
      </c>
      <c r="I3954" t="s">
        <v>99</v>
      </c>
      <c r="J3954" t="s">
        <v>10104</v>
      </c>
      <c r="K3954" t="s">
        <v>10107</v>
      </c>
      <c r="L3954" s="1">
        <v>46038</v>
      </c>
      <c r="M3954" t="s">
        <v>3700</v>
      </c>
      <c r="N3954" t="s">
        <v>1</v>
      </c>
      <c r="O3954" t="s">
        <v>0</v>
      </c>
      <c r="P3954" t="s">
        <v>7399</v>
      </c>
      <c r="Q3954" t="s">
        <v>7400</v>
      </c>
      <c r="R3954" s="2">
        <v>595925</v>
      </c>
      <c r="S3954" s="37">
        <f>Tabla1[[#This Row],[Valor total]]/'T.C.'!$B$5</f>
        <v>162.02419793365959</v>
      </c>
      <c r="T3954" t="s">
        <v>18</v>
      </c>
      <c r="U3954" t="s">
        <v>3</v>
      </c>
    </row>
    <row r="3955" spans="1:21" x14ac:dyDescent="0.25">
      <c r="A3955" t="s">
        <v>31</v>
      </c>
      <c r="B3955" t="str">
        <f>LEFT(Tabla1[[#This Row],[Organización compras]],2)</f>
        <v>CO</v>
      </c>
      <c r="C3955" t="s">
        <v>338</v>
      </c>
      <c r="D3955">
        <v>704</v>
      </c>
      <c r="E3955" t="str">
        <f>VLOOKUP(Tabla1[[#This Row],[Grupo de compras]],'Grupo compras'!$A$1:$B$115,2,FALSE)</f>
        <v>CO Mktg Mall</v>
      </c>
      <c r="F3955" t="s">
        <v>3696</v>
      </c>
      <c r="G3955" t="str">
        <f>LEFT(Tabla1[[#This Row],[Solicitud de pedido]],2)</f>
        <v>12</v>
      </c>
      <c r="H3955" t="s">
        <v>10103</v>
      </c>
      <c r="I3955" t="s">
        <v>100</v>
      </c>
      <c r="J3955" t="s">
        <v>10104</v>
      </c>
      <c r="K3955" t="s">
        <v>10108</v>
      </c>
      <c r="L3955" s="1">
        <v>46038</v>
      </c>
      <c r="M3955" t="s">
        <v>3700</v>
      </c>
      <c r="N3955" t="s">
        <v>1</v>
      </c>
      <c r="O3955" t="s">
        <v>0</v>
      </c>
      <c r="P3955" t="s">
        <v>7399</v>
      </c>
      <c r="Q3955" t="s">
        <v>7400</v>
      </c>
      <c r="R3955" s="2">
        <v>595925</v>
      </c>
      <c r="S3955" s="37">
        <f>Tabla1[[#This Row],[Valor total]]/'T.C.'!$B$5</f>
        <v>162.02419793365959</v>
      </c>
      <c r="T3955" t="s">
        <v>18</v>
      </c>
      <c r="U3955" t="s">
        <v>3</v>
      </c>
    </row>
    <row r="3956" spans="1:21" x14ac:dyDescent="0.25">
      <c r="A3956" t="s">
        <v>31</v>
      </c>
      <c r="B3956" t="str">
        <f>LEFT(Tabla1[[#This Row],[Organización compras]],2)</f>
        <v>CO</v>
      </c>
      <c r="C3956" t="s">
        <v>338</v>
      </c>
      <c r="D3956">
        <v>704</v>
      </c>
      <c r="E3956" t="str">
        <f>VLOOKUP(Tabla1[[#This Row],[Grupo de compras]],'Grupo compras'!$A$1:$B$115,2,FALSE)</f>
        <v>CO Mktg Mall</v>
      </c>
      <c r="F3956" t="s">
        <v>3696</v>
      </c>
      <c r="G3956" t="str">
        <f>LEFT(Tabla1[[#This Row],[Solicitud de pedido]],2)</f>
        <v>12</v>
      </c>
      <c r="H3956" t="s">
        <v>10103</v>
      </c>
      <c r="I3956" t="s">
        <v>101</v>
      </c>
      <c r="J3956" t="s">
        <v>10104</v>
      </c>
      <c r="K3956" t="s">
        <v>10109</v>
      </c>
      <c r="L3956" s="1">
        <v>46038</v>
      </c>
      <c r="M3956" t="s">
        <v>3700</v>
      </c>
      <c r="N3956" t="s">
        <v>1</v>
      </c>
      <c r="O3956" t="s">
        <v>0</v>
      </c>
      <c r="P3956" t="s">
        <v>7399</v>
      </c>
      <c r="Q3956" t="s">
        <v>7400</v>
      </c>
      <c r="R3956" s="2">
        <v>595925</v>
      </c>
      <c r="S3956" s="37">
        <f>Tabla1[[#This Row],[Valor total]]/'T.C.'!$B$5</f>
        <v>162.02419793365959</v>
      </c>
      <c r="T3956" t="s">
        <v>18</v>
      </c>
      <c r="U3956" t="s">
        <v>3</v>
      </c>
    </row>
    <row r="3957" spans="1:21" x14ac:dyDescent="0.25">
      <c r="A3957" t="s">
        <v>31</v>
      </c>
      <c r="B3957" t="str">
        <f>LEFT(Tabla1[[#This Row],[Organización compras]],2)</f>
        <v>CO</v>
      </c>
      <c r="C3957" t="s">
        <v>338</v>
      </c>
      <c r="D3957">
        <v>704</v>
      </c>
      <c r="E3957" t="str">
        <f>VLOOKUP(Tabla1[[#This Row],[Grupo de compras]],'Grupo compras'!$A$1:$B$115,2,FALSE)</f>
        <v>CO Mktg Mall</v>
      </c>
      <c r="F3957" t="s">
        <v>3696</v>
      </c>
      <c r="G3957" t="str">
        <f>LEFT(Tabla1[[#This Row],[Solicitud de pedido]],2)</f>
        <v>12</v>
      </c>
      <c r="H3957" t="s">
        <v>10103</v>
      </c>
      <c r="I3957" t="s">
        <v>102</v>
      </c>
      <c r="J3957" t="s">
        <v>10104</v>
      </c>
      <c r="K3957" t="s">
        <v>10110</v>
      </c>
      <c r="L3957" s="1">
        <v>46038</v>
      </c>
      <c r="M3957" t="s">
        <v>3700</v>
      </c>
      <c r="N3957" t="s">
        <v>1</v>
      </c>
      <c r="O3957" t="s">
        <v>0</v>
      </c>
      <c r="P3957" t="s">
        <v>7399</v>
      </c>
      <c r="Q3957" t="s">
        <v>7400</v>
      </c>
      <c r="R3957" s="2">
        <v>595925</v>
      </c>
      <c r="S3957" s="37">
        <f>Tabla1[[#This Row],[Valor total]]/'T.C.'!$B$5</f>
        <v>162.02419793365959</v>
      </c>
      <c r="T3957" t="s">
        <v>18</v>
      </c>
      <c r="U3957" t="s">
        <v>3</v>
      </c>
    </row>
    <row r="3958" spans="1:21" x14ac:dyDescent="0.25">
      <c r="A3958" t="s">
        <v>31</v>
      </c>
      <c r="B3958" t="str">
        <f>LEFT(Tabla1[[#This Row],[Organización compras]],2)</f>
        <v>CO</v>
      </c>
      <c r="C3958" t="s">
        <v>338</v>
      </c>
      <c r="D3958">
        <v>704</v>
      </c>
      <c r="E3958" t="str">
        <f>VLOOKUP(Tabla1[[#This Row],[Grupo de compras]],'Grupo compras'!$A$1:$B$115,2,FALSE)</f>
        <v>CO Mktg Mall</v>
      </c>
      <c r="F3958" t="s">
        <v>3696</v>
      </c>
      <c r="G3958" t="str">
        <f>LEFT(Tabla1[[#This Row],[Solicitud de pedido]],2)</f>
        <v>12</v>
      </c>
      <c r="H3958" t="s">
        <v>10103</v>
      </c>
      <c r="I3958" t="s">
        <v>103</v>
      </c>
      <c r="J3958" t="s">
        <v>10104</v>
      </c>
      <c r="K3958" t="s">
        <v>10111</v>
      </c>
      <c r="L3958" s="1">
        <v>46038</v>
      </c>
      <c r="M3958" t="s">
        <v>3700</v>
      </c>
      <c r="N3958" t="s">
        <v>1</v>
      </c>
      <c r="O3958" t="s">
        <v>0</v>
      </c>
      <c r="P3958" t="s">
        <v>7399</v>
      </c>
      <c r="Q3958" t="s">
        <v>7400</v>
      </c>
      <c r="R3958" s="2">
        <v>595925</v>
      </c>
      <c r="S3958" s="37">
        <f>Tabla1[[#This Row],[Valor total]]/'T.C.'!$B$5</f>
        <v>162.02419793365959</v>
      </c>
      <c r="T3958" t="s">
        <v>18</v>
      </c>
      <c r="U3958" t="s">
        <v>3</v>
      </c>
    </row>
    <row r="3959" spans="1:21" x14ac:dyDescent="0.25">
      <c r="A3959" t="s">
        <v>31</v>
      </c>
      <c r="B3959" t="str">
        <f>LEFT(Tabla1[[#This Row],[Organización compras]],2)</f>
        <v>CO</v>
      </c>
      <c r="C3959" t="s">
        <v>338</v>
      </c>
      <c r="D3959">
        <v>704</v>
      </c>
      <c r="E3959" t="str">
        <f>VLOOKUP(Tabla1[[#This Row],[Grupo de compras]],'Grupo compras'!$A$1:$B$115,2,FALSE)</f>
        <v>CO Mktg Mall</v>
      </c>
      <c r="F3959" t="s">
        <v>3696</v>
      </c>
      <c r="G3959" t="str">
        <f>LEFT(Tabla1[[#This Row],[Solicitud de pedido]],2)</f>
        <v>12</v>
      </c>
      <c r="H3959" t="s">
        <v>10103</v>
      </c>
      <c r="I3959" t="s">
        <v>104</v>
      </c>
      <c r="J3959" t="s">
        <v>10104</v>
      </c>
      <c r="K3959" t="s">
        <v>10112</v>
      </c>
      <c r="L3959" s="1">
        <v>46038</v>
      </c>
      <c r="M3959" t="s">
        <v>3700</v>
      </c>
      <c r="N3959" t="s">
        <v>1</v>
      </c>
      <c r="O3959" t="s">
        <v>0</v>
      </c>
      <c r="P3959" t="s">
        <v>7399</v>
      </c>
      <c r="Q3959" t="s">
        <v>7400</v>
      </c>
      <c r="R3959" s="2">
        <v>595925</v>
      </c>
      <c r="S3959" s="37">
        <f>Tabla1[[#This Row],[Valor total]]/'T.C.'!$B$5</f>
        <v>162.02419793365959</v>
      </c>
      <c r="T3959" t="s">
        <v>18</v>
      </c>
      <c r="U3959" t="s">
        <v>3</v>
      </c>
    </row>
    <row r="3960" spans="1:21" x14ac:dyDescent="0.25">
      <c r="A3960" t="s">
        <v>31</v>
      </c>
      <c r="B3960" t="str">
        <f>LEFT(Tabla1[[#This Row],[Organización compras]],2)</f>
        <v>CO</v>
      </c>
      <c r="C3960" t="s">
        <v>338</v>
      </c>
      <c r="D3960">
        <v>704</v>
      </c>
      <c r="E3960" t="str">
        <f>VLOOKUP(Tabla1[[#This Row],[Grupo de compras]],'Grupo compras'!$A$1:$B$115,2,FALSE)</f>
        <v>CO Mktg Mall</v>
      </c>
      <c r="F3960" t="s">
        <v>3696</v>
      </c>
      <c r="G3960" t="str">
        <f>LEFT(Tabla1[[#This Row],[Solicitud de pedido]],2)</f>
        <v>12</v>
      </c>
      <c r="H3960" t="s">
        <v>10103</v>
      </c>
      <c r="I3960" t="s">
        <v>105</v>
      </c>
      <c r="J3960" t="s">
        <v>10104</v>
      </c>
      <c r="K3960" t="s">
        <v>10113</v>
      </c>
      <c r="L3960" s="1">
        <v>46038</v>
      </c>
      <c r="M3960" t="s">
        <v>3700</v>
      </c>
      <c r="N3960" t="s">
        <v>1</v>
      </c>
      <c r="O3960" t="s">
        <v>0</v>
      </c>
      <c r="P3960" t="s">
        <v>7399</v>
      </c>
      <c r="Q3960" t="s">
        <v>7400</v>
      </c>
      <c r="R3960" s="2">
        <v>595925</v>
      </c>
      <c r="S3960" s="37">
        <f>Tabla1[[#This Row],[Valor total]]/'T.C.'!$B$5</f>
        <v>162.02419793365959</v>
      </c>
      <c r="T3960" t="s">
        <v>18</v>
      </c>
      <c r="U3960" t="s">
        <v>3</v>
      </c>
    </row>
    <row r="3961" spans="1:21" x14ac:dyDescent="0.25">
      <c r="A3961" t="s">
        <v>31</v>
      </c>
      <c r="B3961" t="str">
        <f>LEFT(Tabla1[[#This Row],[Organización compras]],2)</f>
        <v>CO</v>
      </c>
      <c r="C3961" t="s">
        <v>338</v>
      </c>
      <c r="D3961">
        <v>704</v>
      </c>
      <c r="E3961" t="str">
        <f>VLOOKUP(Tabla1[[#This Row],[Grupo de compras]],'Grupo compras'!$A$1:$B$115,2,FALSE)</f>
        <v>CO Mktg Mall</v>
      </c>
      <c r="F3961" t="s">
        <v>3696</v>
      </c>
      <c r="G3961" t="str">
        <f>LEFT(Tabla1[[#This Row],[Solicitud de pedido]],2)</f>
        <v>12</v>
      </c>
      <c r="H3961" t="s">
        <v>10103</v>
      </c>
      <c r="I3961" t="s">
        <v>106</v>
      </c>
      <c r="J3961" t="s">
        <v>10104</v>
      </c>
      <c r="K3961" t="s">
        <v>10114</v>
      </c>
      <c r="L3961" s="1">
        <v>46038</v>
      </c>
      <c r="M3961" t="s">
        <v>3700</v>
      </c>
      <c r="N3961" t="s">
        <v>1</v>
      </c>
      <c r="O3961" t="s">
        <v>0</v>
      </c>
      <c r="P3961" t="s">
        <v>7399</v>
      </c>
      <c r="Q3961" t="s">
        <v>7400</v>
      </c>
      <c r="R3961" s="2">
        <v>595925</v>
      </c>
      <c r="S3961" s="37">
        <f>Tabla1[[#This Row],[Valor total]]/'T.C.'!$B$5</f>
        <v>162.02419793365959</v>
      </c>
      <c r="T3961" t="s">
        <v>18</v>
      </c>
      <c r="U3961" t="s">
        <v>3</v>
      </c>
    </row>
    <row r="3962" spans="1:21" x14ac:dyDescent="0.25">
      <c r="A3962" t="s">
        <v>31</v>
      </c>
      <c r="B3962" t="str">
        <f>LEFT(Tabla1[[#This Row],[Organización compras]],2)</f>
        <v>CO</v>
      </c>
      <c r="C3962" t="s">
        <v>338</v>
      </c>
      <c r="D3962">
        <v>704</v>
      </c>
      <c r="E3962" t="str">
        <f>VLOOKUP(Tabla1[[#This Row],[Grupo de compras]],'Grupo compras'!$A$1:$B$115,2,FALSE)</f>
        <v>CO Mktg Mall</v>
      </c>
      <c r="F3962" t="s">
        <v>3696</v>
      </c>
      <c r="G3962" t="str">
        <f>LEFT(Tabla1[[#This Row],[Solicitud de pedido]],2)</f>
        <v>12</v>
      </c>
      <c r="H3962" t="s">
        <v>10103</v>
      </c>
      <c r="I3962" t="s">
        <v>107</v>
      </c>
      <c r="J3962" t="s">
        <v>10104</v>
      </c>
      <c r="K3962" t="s">
        <v>10115</v>
      </c>
      <c r="L3962" s="1">
        <v>46038</v>
      </c>
      <c r="M3962" t="s">
        <v>3700</v>
      </c>
      <c r="N3962" t="s">
        <v>1</v>
      </c>
      <c r="O3962" t="s">
        <v>0</v>
      </c>
      <c r="P3962" t="s">
        <v>7399</v>
      </c>
      <c r="Q3962" t="s">
        <v>7400</v>
      </c>
      <c r="R3962" s="2">
        <v>595925</v>
      </c>
      <c r="S3962" s="37">
        <f>Tabla1[[#This Row],[Valor total]]/'T.C.'!$B$5</f>
        <v>162.02419793365959</v>
      </c>
      <c r="T3962" t="s">
        <v>18</v>
      </c>
      <c r="U3962" t="s">
        <v>3</v>
      </c>
    </row>
    <row r="3963" spans="1:21" x14ac:dyDescent="0.25">
      <c r="A3963" t="s">
        <v>31</v>
      </c>
      <c r="B3963" t="str">
        <f>LEFT(Tabla1[[#This Row],[Organización compras]],2)</f>
        <v>CO</v>
      </c>
      <c r="C3963" t="s">
        <v>338</v>
      </c>
      <c r="D3963">
        <v>704</v>
      </c>
      <c r="E3963" t="str">
        <f>VLOOKUP(Tabla1[[#This Row],[Grupo de compras]],'Grupo compras'!$A$1:$B$115,2,FALSE)</f>
        <v>CO Mktg Mall</v>
      </c>
      <c r="F3963" t="s">
        <v>3696</v>
      </c>
      <c r="G3963" t="str">
        <f>LEFT(Tabla1[[#This Row],[Solicitud de pedido]],2)</f>
        <v>12</v>
      </c>
      <c r="H3963" t="s">
        <v>10103</v>
      </c>
      <c r="I3963" t="s">
        <v>1502</v>
      </c>
      <c r="J3963" t="s">
        <v>10104</v>
      </c>
      <c r="K3963" t="s">
        <v>10116</v>
      </c>
      <c r="L3963" s="1">
        <v>46038</v>
      </c>
      <c r="M3963" t="s">
        <v>3700</v>
      </c>
      <c r="N3963" t="s">
        <v>1</v>
      </c>
      <c r="O3963" t="s">
        <v>0</v>
      </c>
      <c r="P3963" t="s">
        <v>7399</v>
      </c>
      <c r="Q3963" t="s">
        <v>7400</v>
      </c>
      <c r="R3963" s="2">
        <v>595925</v>
      </c>
      <c r="S3963" s="37">
        <f>Tabla1[[#This Row],[Valor total]]/'T.C.'!$B$5</f>
        <v>162.02419793365959</v>
      </c>
      <c r="T3963" t="s">
        <v>18</v>
      </c>
      <c r="U3963" t="s">
        <v>3</v>
      </c>
    </row>
    <row r="3964" spans="1:21" x14ac:dyDescent="0.25">
      <c r="A3964" t="s">
        <v>7</v>
      </c>
      <c r="B3964" t="str">
        <f>LEFT(Tabla1[[#This Row],[Organización compras]],2)</f>
        <v>CL</v>
      </c>
      <c r="C3964" t="s">
        <v>339</v>
      </c>
      <c r="D3964">
        <v>604</v>
      </c>
      <c r="E3964" t="str">
        <f>VLOOKUP(Tabla1[[#This Row],[Grupo de compras]],'Grupo compras'!$A$1:$B$115,2,FALSE)</f>
        <v>CL Marketing Mall</v>
      </c>
      <c r="F3964" t="s">
        <v>1585</v>
      </c>
      <c r="G3964" t="str">
        <f>LEFT(Tabla1[[#This Row],[Solicitud de pedido]],2)</f>
        <v>12</v>
      </c>
      <c r="H3964" t="s">
        <v>10117</v>
      </c>
      <c r="I3964" t="s">
        <v>88</v>
      </c>
      <c r="J3964" t="s">
        <v>10118</v>
      </c>
      <c r="K3964" t="s">
        <v>10119</v>
      </c>
      <c r="L3964" s="1">
        <v>46043</v>
      </c>
      <c r="M3964" t="s">
        <v>1054</v>
      </c>
      <c r="N3964" t="s">
        <v>1</v>
      </c>
      <c r="O3964" t="s">
        <v>0</v>
      </c>
      <c r="P3964" t="s">
        <v>2937</v>
      </c>
      <c r="Q3964" t="s">
        <v>2938</v>
      </c>
      <c r="R3964" s="2">
        <v>150000</v>
      </c>
      <c r="S3964" s="37">
        <f>Tabla1[[#This Row],[Valor total]]/'T.C.'!$B$3</f>
        <v>161.9992872031363</v>
      </c>
      <c r="T3964" t="s">
        <v>6</v>
      </c>
      <c r="U3964" t="s">
        <v>3</v>
      </c>
    </row>
    <row r="3965" spans="1:21" x14ac:dyDescent="0.25">
      <c r="A3965" t="s">
        <v>19</v>
      </c>
      <c r="B3965" t="str">
        <f>LEFT(Tabla1[[#This Row],[Organización compras]],2)</f>
        <v>CL</v>
      </c>
      <c r="C3965" t="s">
        <v>339</v>
      </c>
      <c r="D3965">
        <v>602</v>
      </c>
      <c r="E3965" t="str">
        <f>VLOOKUP(Tabla1[[#This Row],[Grupo de compras]],'Grupo compras'!$A$1:$B$115,2,FALSE)</f>
        <v>CL Ops Mall</v>
      </c>
      <c r="F3965" t="s">
        <v>20</v>
      </c>
      <c r="G3965" t="str">
        <f>LEFT(Tabla1[[#This Row],[Solicitud de pedido]],2)</f>
        <v>12</v>
      </c>
      <c r="H3965" t="s">
        <v>10120</v>
      </c>
      <c r="I3965" t="s">
        <v>88</v>
      </c>
      <c r="J3965" t="s">
        <v>10121</v>
      </c>
      <c r="K3965" t="s">
        <v>9684</v>
      </c>
      <c r="L3965" s="1">
        <v>46055</v>
      </c>
      <c r="M3965" t="s">
        <v>3584</v>
      </c>
      <c r="N3965" t="s">
        <v>1</v>
      </c>
      <c r="O3965" t="s">
        <v>0</v>
      </c>
      <c r="P3965" t="s">
        <v>94</v>
      </c>
      <c r="Q3965" t="s">
        <v>95</v>
      </c>
      <c r="R3965" s="2">
        <v>150000</v>
      </c>
      <c r="S3965" s="37">
        <f>Tabla1[[#This Row],[Valor total]]/'T.C.'!$B$3</f>
        <v>161.9992872031363</v>
      </c>
      <c r="T3965" t="s">
        <v>6</v>
      </c>
      <c r="U3965" t="s">
        <v>3</v>
      </c>
    </row>
    <row r="3966" spans="1:21" x14ac:dyDescent="0.25">
      <c r="A3966" t="s">
        <v>7</v>
      </c>
      <c r="B3966" t="str">
        <f>LEFT(Tabla1[[#This Row],[Organización compras]],2)</f>
        <v>CL</v>
      </c>
      <c r="C3966" t="s">
        <v>339</v>
      </c>
      <c r="D3966">
        <v>602</v>
      </c>
      <c r="E3966" t="str">
        <f>VLOOKUP(Tabla1[[#This Row],[Grupo de compras]],'Grupo compras'!$A$1:$B$115,2,FALSE)</f>
        <v>CL Ops Mall</v>
      </c>
      <c r="F3966" t="s">
        <v>3619</v>
      </c>
      <c r="G3966" t="str">
        <f>LEFT(Tabla1[[#This Row],[Solicitud de pedido]],2)</f>
        <v>12</v>
      </c>
      <c r="H3966" t="s">
        <v>4602</v>
      </c>
      <c r="I3966" t="s">
        <v>101</v>
      </c>
      <c r="J3966" t="s">
        <v>4603</v>
      </c>
      <c r="K3966" t="s">
        <v>10122</v>
      </c>
      <c r="L3966" s="1">
        <v>46062</v>
      </c>
      <c r="M3966" t="s">
        <v>79</v>
      </c>
      <c r="N3966" t="s">
        <v>1</v>
      </c>
      <c r="O3966" t="s">
        <v>0</v>
      </c>
      <c r="P3966" t="s">
        <v>1388</v>
      </c>
      <c r="Q3966" t="s">
        <v>1389</v>
      </c>
      <c r="R3966" s="2">
        <v>150000</v>
      </c>
      <c r="S3966" s="37">
        <f>Tabla1[[#This Row],[Valor total]]/'T.C.'!$B$3</f>
        <v>161.9992872031363</v>
      </c>
      <c r="T3966" t="s">
        <v>6</v>
      </c>
      <c r="U3966" t="s">
        <v>3</v>
      </c>
    </row>
    <row r="3967" spans="1:21" x14ac:dyDescent="0.25">
      <c r="A3967" t="s">
        <v>83</v>
      </c>
      <c r="B3967" t="str">
        <f>LEFT(Tabla1[[#This Row],[Organización compras]],2)</f>
        <v>CL</v>
      </c>
      <c r="C3967" t="s">
        <v>339</v>
      </c>
      <c r="D3967">
        <v>604</v>
      </c>
      <c r="E3967" t="str">
        <f>VLOOKUP(Tabla1[[#This Row],[Grupo de compras]],'Grupo compras'!$A$1:$B$115,2,FALSE)</f>
        <v>CL Marketing Mall</v>
      </c>
      <c r="F3967" t="s">
        <v>2690</v>
      </c>
      <c r="G3967" t="str">
        <f>LEFT(Tabla1[[#This Row],[Solicitud de pedido]],2)</f>
        <v>12</v>
      </c>
      <c r="H3967" t="s">
        <v>10123</v>
      </c>
      <c r="I3967" t="s">
        <v>88</v>
      </c>
      <c r="J3967" t="s">
        <v>10124</v>
      </c>
      <c r="K3967" t="s">
        <v>10125</v>
      </c>
      <c r="L3967" s="1">
        <v>46077</v>
      </c>
      <c r="M3967" t="s">
        <v>1054</v>
      </c>
      <c r="N3967" t="s">
        <v>1</v>
      </c>
      <c r="O3967" t="s">
        <v>0</v>
      </c>
      <c r="P3967" t="s">
        <v>41</v>
      </c>
      <c r="Q3967" t="s">
        <v>42</v>
      </c>
      <c r="R3967" s="2">
        <v>150000</v>
      </c>
      <c r="S3967" s="37">
        <f>Tabla1[[#This Row],[Valor total]]/'T.C.'!$B$3</f>
        <v>161.9992872031363</v>
      </c>
      <c r="T3967" t="s">
        <v>6</v>
      </c>
      <c r="U3967" t="s">
        <v>3</v>
      </c>
    </row>
    <row r="3968" spans="1:21" x14ac:dyDescent="0.25">
      <c r="A3968" t="s">
        <v>83</v>
      </c>
      <c r="B3968" t="str">
        <f>LEFT(Tabla1[[#This Row],[Organización compras]],2)</f>
        <v>CL</v>
      </c>
      <c r="C3968" t="s">
        <v>339</v>
      </c>
      <c r="D3968">
        <v>604</v>
      </c>
      <c r="E3968" t="str">
        <f>VLOOKUP(Tabla1[[#This Row],[Grupo de compras]],'Grupo compras'!$A$1:$B$115,2,FALSE)</f>
        <v>CL Marketing Mall</v>
      </c>
      <c r="F3968" t="s">
        <v>7509</v>
      </c>
      <c r="H3968" t="s">
        <v>11720</v>
      </c>
      <c r="I3968" t="s">
        <v>88</v>
      </c>
      <c r="J3968" t="s">
        <v>11721</v>
      </c>
      <c r="K3968" t="s">
        <v>11722</v>
      </c>
      <c r="L3968" s="1">
        <v>46093</v>
      </c>
      <c r="M3968" t="s">
        <v>15</v>
      </c>
      <c r="N3968" t="s">
        <v>1</v>
      </c>
      <c r="O3968" t="s">
        <v>0</v>
      </c>
      <c r="P3968" t="s">
        <v>41</v>
      </c>
      <c r="Q3968" t="s">
        <v>42</v>
      </c>
      <c r="R3968" s="2">
        <v>150000</v>
      </c>
      <c r="S3968" s="37">
        <f>Tabla1[[#This Row],[Valor total]]/'T.C.'!$B$3</f>
        <v>161.9992872031363</v>
      </c>
      <c r="T3968" t="s">
        <v>6</v>
      </c>
      <c r="U3968" t="s">
        <v>3</v>
      </c>
    </row>
    <row r="3969" spans="1:21" x14ac:dyDescent="0.25">
      <c r="A3969" t="s">
        <v>7</v>
      </c>
      <c r="B3969" t="str">
        <f>LEFT(Tabla1[[#This Row],[Organización compras]],2)</f>
        <v>CL</v>
      </c>
      <c r="C3969" t="s">
        <v>339</v>
      </c>
      <c r="D3969">
        <v>604</v>
      </c>
      <c r="E3969" t="str">
        <f>VLOOKUP(Tabla1[[#This Row],[Grupo de compras]],'Grupo compras'!$A$1:$B$115,2,FALSE)</f>
        <v>CL Marketing Mall</v>
      </c>
      <c r="F3969" t="s">
        <v>11733</v>
      </c>
      <c r="H3969" t="s">
        <v>12663</v>
      </c>
      <c r="I3969" t="s">
        <v>88</v>
      </c>
      <c r="J3969" t="s">
        <v>12664</v>
      </c>
      <c r="K3969" t="s">
        <v>12665</v>
      </c>
      <c r="L3969" s="1">
        <v>46099</v>
      </c>
      <c r="M3969" t="s">
        <v>15</v>
      </c>
      <c r="N3969" t="s">
        <v>1</v>
      </c>
      <c r="O3969" t="s">
        <v>0</v>
      </c>
      <c r="P3969" t="s">
        <v>2937</v>
      </c>
      <c r="Q3969" t="s">
        <v>2938</v>
      </c>
      <c r="R3969" s="2">
        <v>150000</v>
      </c>
      <c r="S3969" s="37">
        <f>Tabla1[[#This Row],[Valor total]]/'T.C.'!$B$3</f>
        <v>161.9992872031363</v>
      </c>
      <c r="T3969" t="s">
        <v>6</v>
      </c>
      <c r="U3969" t="s">
        <v>3</v>
      </c>
    </row>
    <row r="3970" spans="1:21" x14ac:dyDescent="0.25">
      <c r="A3970" t="s">
        <v>53</v>
      </c>
      <c r="B3970" t="str">
        <f>LEFT(Tabla1[[#This Row],[Organización compras]],2)</f>
        <v>CO</v>
      </c>
      <c r="C3970" t="s">
        <v>338</v>
      </c>
      <c r="D3970">
        <v>702</v>
      </c>
      <c r="E3970" t="str">
        <f>VLOOKUP(Tabla1[[#This Row],[Grupo de compras]],'Grupo compras'!$A$1:$B$115,2,FALSE)</f>
        <v>CO Ops Mall</v>
      </c>
      <c r="F3970" t="s">
        <v>54</v>
      </c>
      <c r="G3970" t="str">
        <f>LEFT(Tabla1[[#This Row],[Solicitud de pedido]],2)</f>
        <v>12</v>
      </c>
      <c r="H3970" t="s">
        <v>2612</v>
      </c>
      <c r="I3970" t="s">
        <v>89</v>
      </c>
      <c r="J3970" t="s">
        <v>2613</v>
      </c>
      <c r="K3970" t="s">
        <v>2614</v>
      </c>
      <c r="L3970" s="1">
        <v>46050</v>
      </c>
      <c r="M3970" t="s">
        <v>55</v>
      </c>
      <c r="N3970" t="s">
        <v>1</v>
      </c>
      <c r="O3970" t="s">
        <v>0</v>
      </c>
      <c r="P3970" t="s">
        <v>2615</v>
      </c>
      <c r="Q3970" t="s">
        <v>2616</v>
      </c>
      <c r="R3970" s="2">
        <v>595000</v>
      </c>
      <c r="S3970" s="37">
        <f>Tabla1[[#This Row],[Valor total]]/'T.C.'!$B$5</f>
        <v>161.7727025557368</v>
      </c>
      <c r="T3970" t="s">
        <v>18</v>
      </c>
      <c r="U3970" t="s">
        <v>3</v>
      </c>
    </row>
    <row r="3971" spans="1:21" x14ac:dyDescent="0.25">
      <c r="A3971" t="s">
        <v>373</v>
      </c>
      <c r="B3971" t="str">
        <f>LEFT(Tabla1[[#This Row],[Organización compras]],2)</f>
        <v>PE</v>
      </c>
      <c r="C3971" t="s">
        <v>340</v>
      </c>
      <c r="D3971">
        <v>811</v>
      </c>
      <c r="E3971" t="str">
        <f>VLOOKUP(Tabla1[[#This Row],[Grupo de compras]],'Grupo compras'!$A$1:$B$115,2,FALSE)</f>
        <v>PE Área Admin</v>
      </c>
      <c r="F3971" t="s">
        <v>406</v>
      </c>
      <c r="G3971" t="str">
        <f>LEFT(Tabla1[[#This Row],[Solicitud de pedido]],2)</f>
        <v>12</v>
      </c>
      <c r="H3971" t="s">
        <v>1967</v>
      </c>
      <c r="I3971" t="s">
        <v>89</v>
      </c>
      <c r="J3971" t="s">
        <v>1968</v>
      </c>
      <c r="K3971" t="s">
        <v>10126</v>
      </c>
      <c r="L3971" s="1">
        <v>46080</v>
      </c>
      <c r="M3971" t="s">
        <v>406</v>
      </c>
      <c r="N3971" t="s">
        <v>1</v>
      </c>
      <c r="O3971" t="s">
        <v>0</v>
      </c>
      <c r="P3971" t="s">
        <v>1911</v>
      </c>
      <c r="Q3971" t="s">
        <v>1912</v>
      </c>
      <c r="R3971" s="2">
        <v>557.39</v>
      </c>
      <c r="S3971" s="37">
        <f>Tabla1[[#This Row],[Valor total]]/'T.C.'!$B$2</f>
        <v>161.56231884057971</v>
      </c>
      <c r="T3971" t="s">
        <v>2</v>
      </c>
      <c r="U3971" t="s">
        <v>3</v>
      </c>
    </row>
    <row r="3972" spans="1:21" x14ac:dyDescent="0.25">
      <c r="A3972" t="s">
        <v>7</v>
      </c>
      <c r="B3972" t="str">
        <f>LEFT(Tabla1[[#This Row],[Organización compras]],2)</f>
        <v>CL</v>
      </c>
      <c r="C3972" t="s">
        <v>339</v>
      </c>
      <c r="D3972">
        <v>602</v>
      </c>
      <c r="E3972" t="str">
        <f>VLOOKUP(Tabla1[[#This Row],[Grupo de compras]],'Grupo compras'!$A$1:$B$115,2,FALSE)</f>
        <v>CL Ops Mall</v>
      </c>
      <c r="F3972" t="s">
        <v>8113</v>
      </c>
      <c r="G3972" t="str">
        <f>LEFT(Tabla1[[#This Row],[Solicitud de pedido]],2)</f>
        <v>12</v>
      </c>
      <c r="H3972" t="s">
        <v>10127</v>
      </c>
      <c r="I3972" t="s">
        <v>88</v>
      </c>
      <c r="J3972" t="s">
        <v>10128</v>
      </c>
      <c r="K3972" t="s">
        <v>10129</v>
      </c>
      <c r="L3972" s="1">
        <v>46058</v>
      </c>
      <c r="M3972" t="s">
        <v>57</v>
      </c>
      <c r="N3972" t="s">
        <v>1</v>
      </c>
      <c r="O3972" t="s">
        <v>0</v>
      </c>
      <c r="P3972" t="s">
        <v>4933</v>
      </c>
      <c r="Q3972" t="s">
        <v>4934</v>
      </c>
      <c r="R3972" s="2">
        <v>149000</v>
      </c>
      <c r="S3972" s="37">
        <f>Tabla1[[#This Row],[Valor total]]/'T.C.'!$B$3</f>
        <v>160.9192919551154</v>
      </c>
      <c r="T3972" t="s">
        <v>6</v>
      </c>
      <c r="U3972" t="s">
        <v>3</v>
      </c>
    </row>
    <row r="3973" spans="1:21" x14ac:dyDescent="0.25">
      <c r="A3973" t="s">
        <v>373</v>
      </c>
      <c r="B3973" t="str">
        <f>LEFT(Tabla1[[#This Row],[Organización compras]],2)</f>
        <v>PE</v>
      </c>
      <c r="C3973" t="s">
        <v>340</v>
      </c>
      <c r="D3973">
        <v>813</v>
      </c>
      <c r="E3973" t="str">
        <f>VLOOKUP(Tabla1[[#This Row],[Grupo de compras]],'Grupo compras'!$A$1:$B$115,2,FALSE)</f>
        <v>PE Gcia Ops</v>
      </c>
      <c r="F3973" t="s">
        <v>6753</v>
      </c>
      <c r="G3973" t="str">
        <f>LEFT(Tabla1[[#This Row],[Solicitud de pedido]],2)</f>
        <v>12</v>
      </c>
      <c r="H3973" t="s">
        <v>10130</v>
      </c>
      <c r="I3973" t="s">
        <v>88</v>
      </c>
      <c r="J3973" t="s">
        <v>10131</v>
      </c>
      <c r="K3973" t="s">
        <v>10132</v>
      </c>
      <c r="L3973" s="1">
        <v>46042</v>
      </c>
      <c r="M3973" t="s">
        <v>6434</v>
      </c>
      <c r="N3973" t="s">
        <v>1</v>
      </c>
      <c r="O3973" t="s">
        <v>0</v>
      </c>
      <c r="P3973" t="s">
        <v>931</v>
      </c>
      <c r="Q3973" t="s">
        <v>932</v>
      </c>
      <c r="R3973" s="2">
        <v>554.79999999999995</v>
      </c>
      <c r="S3973" s="37">
        <f>Tabla1[[#This Row],[Valor total]]/'T.C.'!$B$2</f>
        <v>160.81159420289853</v>
      </c>
      <c r="T3973" t="s">
        <v>2</v>
      </c>
      <c r="U3973" t="s">
        <v>3</v>
      </c>
    </row>
    <row r="3974" spans="1:21" x14ac:dyDescent="0.25">
      <c r="A3974" t="s">
        <v>7</v>
      </c>
      <c r="B3974" t="str">
        <f>LEFT(Tabla1[[#This Row],[Organización compras]],2)</f>
        <v>CL</v>
      </c>
      <c r="C3974" t="s">
        <v>339</v>
      </c>
      <c r="D3974">
        <v>602</v>
      </c>
      <c r="E3974" t="str">
        <f>VLOOKUP(Tabla1[[#This Row],[Grupo de compras]],'Grupo compras'!$A$1:$B$115,2,FALSE)</f>
        <v>CL Ops Mall</v>
      </c>
      <c r="F3974" t="s">
        <v>869</v>
      </c>
      <c r="G3974" t="str">
        <f>LEFT(Tabla1[[#This Row],[Solicitud de pedido]],2)</f>
        <v>12</v>
      </c>
      <c r="H3974" t="s">
        <v>10133</v>
      </c>
      <c r="I3974" t="s">
        <v>88</v>
      </c>
      <c r="J3974" t="s">
        <v>10134</v>
      </c>
      <c r="K3974" t="s">
        <v>10135</v>
      </c>
      <c r="L3974" s="1">
        <v>46066</v>
      </c>
      <c r="M3974" t="s">
        <v>113</v>
      </c>
      <c r="N3974" t="s">
        <v>1</v>
      </c>
      <c r="O3974" t="s">
        <v>0</v>
      </c>
      <c r="P3974" t="s">
        <v>2366</v>
      </c>
      <c r="Q3974" t="s">
        <v>2367</v>
      </c>
      <c r="R3974" s="2">
        <v>148841</v>
      </c>
      <c r="S3974" s="37">
        <f>Tabla1[[#This Row],[Valor total]]/'T.C.'!$B$3</f>
        <v>160.74757271068009</v>
      </c>
      <c r="T3974" t="s">
        <v>6</v>
      </c>
      <c r="U3974" t="s">
        <v>3</v>
      </c>
    </row>
    <row r="3975" spans="1:21" x14ac:dyDescent="0.25">
      <c r="A3975" t="s">
        <v>53</v>
      </c>
      <c r="B3975" t="str">
        <f>LEFT(Tabla1[[#This Row],[Organización compras]],2)</f>
        <v>CO</v>
      </c>
      <c r="C3975" t="s">
        <v>338</v>
      </c>
      <c r="D3975">
        <v>704</v>
      </c>
      <c r="E3975" t="str">
        <f>VLOOKUP(Tabla1[[#This Row],[Grupo de compras]],'Grupo compras'!$A$1:$B$115,2,FALSE)</f>
        <v>CO Mktg Mall</v>
      </c>
      <c r="F3975" t="s">
        <v>795</v>
      </c>
      <c r="H3975" t="s">
        <v>10136</v>
      </c>
      <c r="I3975" t="s">
        <v>88</v>
      </c>
      <c r="J3975" t="s">
        <v>10137</v>
      </c>
      <c r="K3975" t="s">
        <v>10138</v>
      </c>
      <c r="L3975" s="1">
        <v>46092</v>
      </c>
      <c r="M3975" t="s">
        <v>799</v>
      </c>
      <c r="N3975" t="s">
        <v>1</v>
      </c>
      <c r="O3975" t="s">
        <v>0</v>
      </c>
      <c r="P3975" t="s">
        <v>2615</v>
      </c>
      <c r="Q3975" t="s">
        <v>2616</v>
      </c>
      <c r="R3975" s="2">
        <v>589600</v>
      </c>
      <c r="S3975" s="37">
        <f>Tabla1[[#This Row],[Valor total]]/'T.C.'!$B$5</f>
        <v>160.30451332245786</v>
      </c>
      <c r="T3975" t="s">
        <v>18</v>
      </c>
      <c r="U3975" t="s">
        <v>3</v>
      </c>
    </row>
    <row r="3976" spans="1:21" x14ac:dyDescent="0.25">
      <c r="A3976" t="s">
        <v>1239</v>
      </c>
      <c r="B3976" t="str">
        <f>LEFT(Tabla1[[#This Row],[Organización compras]],2)</f>
        <v>PE</v>
      </c>
      <c r="C3976" t="s">
        <v>340</v>
      </c>
      <c r="D3976">
        <v>814</v>
      </c>
      <c r="E3976" t="str">
        <f>VLOOKUP(Tabla1[[#This Row],[Grupo de compras]],'Grupo compras'!$A$1:$B$115,2,FALSE)</f>
        <v>PE Explotación TI</v>
      </c>
      <c r="F3976" t="s">
        <v>8</v>
      </c>
      <c r="H3976" t="s">
        <v>12506</v>
      </c>
      <c r="I3976" t="s">
        <v>88</v>
      </c>
      <c r="J3976" t="s">
        <v>12507</v>
      </c>
      <c r="K3976" t="s">
        <v>12508</v>
      </c>
      <c r="L3976" s="1">
        <v>46098</v>
      </c>
      <c r="M3976" t="s">
        <v>8</v>
      </c>
      <c r="N3976" t="s">
        <v>1</v>
      </c>
      <c r="O3976" t="s">
        <v>5</v>
      </c>
      <c r="P3976" t="s">
        <v>7899</v>
      </c>
      <c r="Q3976" t="s">
        <v>7900</v>
      </c>
      <c r="R3976" s="2">
        <v>160</v>
      </c>
      <c r="S3976" s="37">
        <f>Tabla1[[#This Row],[Valor total]]</f>
        <v>160</v>
      </c>
      <c r="T3976" t="s">
        <v>662</v>
      </c>
      <c r="U3976" t="s">
        <v>3</v>
      </c>
    </row>
    <row r="3977" spans="1:21" x14ac:dyDescent="0.25">
      <c r="A3977" t="s">
        <v>7</v>
      </c>
      <c r="B3977" t="str">
        <f>LEFT(Tabla1[[#This Row],[Organización compras]],2)</f>
        <v>CL</v>
      </c>
      <c r="C3977" t="s">
        <v>339</v>
      </c>
      <c r="D3977">
        <v>610</v>
      </c>
      <c r="E3977" t="str">
        <f>VLOOKUP(Tabla1[[#This Row],[Grupo de compras]],'Grupo compras'!$A$1:$B$115,2,FALSE)</f>
        <v>CL Área Personas</v>
      </c>
      <c r="F3977" t="s">
        <v>10139</v>
      </c>
      <c r="G3977" t="str">
        <f>LEFT(Tabla1[[#This Row],[Solicitud de pedido]],2)</f>
        <v>12</v>
      </c>
      <c r="H3977" t="s">
        <v>10140</v>
      </c>
      <c r="I3977" t="s">
        <v>88</v>
      </c>
      <c r="J3977" t="s">
        <v>10141</v>
      </c>
      <c r="K3977" t="s">
        <v>10142</v>
      </c>
      <c r="L3977" s="1">
        <v>46048</v>
      </c>
      <c r="M3977" t="s">
        <v>15</v>
      </c>
      <c r="N3977" t="s">
        <v>1</v>
      </c>
      <c r="O3977" t="s">
        <v>0</v>
      </c>
      <c r="P3977" t="s">
        <v>10143</v>
      </c>
      <c r="Q3977" t="s">
        <v>10144</v>
      </c>
      <c r="R3977" s="2">
        <v>148000</v>
      </c>
      <c r="S3977" s="37">
        <f>Tabla1[[#This Row],[Valor total]]/'T.C.'!$B$3</f>
        <v>159.83929670709449</v>
      </c>
      <c r="T3977" t="s">
        <v>6</v>
      </c>
      <c r="U3977" t="s">
        <v>3</v>
      </c>
    </row>
    <row r="3978" spans="1:21" x14ac:dyDescent="0.25">
      <c r="A3978" t="s">
        <v>369</v>
      </c>
      <c r="B3978" t="str">
        <f>LEFT(Tabla1[[#This Row],[Organización compras]],2)</f>
        <v>PE</v>
      </c>
      <c r="C3978" t="s">
        <v>681</v>
      </c>
      <c r="D3978">
        <v>808</v>
      </c>
      <c r="E3978" t="str">
        <f>VLOOKUP(Tabla1[[#This Row],[Grupo de compras]],'Grupo compras'!$A$1:$B$115,2,FALSE)</f>
        <v>PE Área Legal</v>
      </c>
      <c r="F3978" t="s">
        <v>365</v>
      </c>
      <c r="G3978" t="str">
        <f>LEFT(Tabla1[[#This Row],[Solicitud de pedido]],2)</f>
        <v>12</v>
      </c>
      <c r="H3978" t="s">
        <v>10145</v>
      </c>
      <c r="I3978" t="s">
        <v>89</v>
      </c>
      <c r="J3978" t="s">
        <v>10146</v>
      </c>
      <c r="K3978" t="s">
        <v>10147</v>
      </c>
      <c r="L3978" s="1">
        <v>46070</v>
      </c>
      <c r="M3978" t="s">
        <v>485</v>
      </c>
      <c r="N3978" t="s">
        <v>1</v>
      </c>
      <c r="O3978" t="s">
        <v>0</v>
      </c>
      <c r="P3978" t="s">
        <v>1857</v>
      </c>
      <c r="Q3978" t="s">
        <v>1858</v>
      </c>
      <c r="R3978" s="2">
        <v>550.85</v>
      </c>
      <c r="S3978" s="37">
        <f>Tabla1[[#This Row],[Valor total]]/'T.C.'!$B$2</f>
        <v>159.66666666666666</v>
      </c>
      <c r="T3978" t="s">
        <v>2</v>
      </c>
      <c r="U3978" t="s">
        <v>3</v>
      </c>
    </row>
    <row r="3979" spans="1:21" x14ac:dyDescent="0.25">
      <c r="A3979" t="s">
        <v>717</v>
      </c>
      <c r="B3979" t="str">
        <f>LEFT(Tabla1[[#This Row],[Organización compras]],2)</f>
        <v>PE</v>
      </c>
      <c r="C3979" t="s">
        <v>340</v>
      </c>
      <c r="D3979">
        <v>801</v>
      </c>
      <c r="E3979" t="str">
        <f>VLOOKUP(Tabla1[[#This Row],[Grupo de compras]],'Grupo compras'!$A$1:$B$115,2,FALSE)</f>
        <v>PE Center Manager</v>
      </c>
      <c r="F3979" t="s">
        <v>1233</v>
      </c>
      <c r="H3979" t="s">
        <v>11858</v>
      </c>
      <c r="I3979" t="s">
        <v>88</v>
      </c>
      <c r="J3979" t="s">
        <v>11859</v>
      </c>
      <c r="K3979" t="s">
        <v>11860</v>
      </c>
      <c r="L3979" s="1">
        <v>46093</v>
      </c>
      <c r="M3979" t="s">
        <v>43</v>
      </c>
      <c r="N3979" t="s">
        <v>1</v>
      </c>
      <c r="O3979" t="s">
        <v>0</v>
      </c>
      <c r="P3979" t="s">
        <v>1011</v>
      </c>
      <c r="Q3979" t="s">
        <v>1012</v>
      </c>
      <c r="R3979" s="2">
        <v>550.33000000000004</v>
      </c>
      <c r="S3979" s="37">
        <f>Tabla1[[#This Row],[Valor total]]/'T.C.'!$B$2</f>
        <v>159.51594202898551</v>
      </c>
      <c r="T3979" t="s">
        <v>2</v>
      </c>
      <c r="U3979" t="s">
        <v>3</v>
      </c>
    </row>
    <row r="3980" spans="1:21" x14ac:dyDescent="0.25">
      <c r="A3980" t="s">
        <v>380</v>
      </c>
      <c r="B3980" t="str">
        <f>LEFT(Tabla1[[#This Row],[Organización compras]],2)</f>
        <v>PE</v>
      </c>
      <c r="C3980" t="s">
        <v>340</v>
      </c>
      <c r="D3980">
        <v>804</v>
      </c>
      <c r="E3980" t="str">
        <f>VLOOKUP(Tabla1[[#This Row],[Grupo de compras]],'Grupo compras'!$A$1:$B$115,2,FALSE)</f>
        <v>PE Marketing Mall</v>
      </c>
      <c r="F3980" t="s">
        <v>5225</v>
      </c>
      <c r="G3980" t="str">
        <f>LEFT(Tabla1[[#This Row],[Solicitud de pedido]],2)</f>
        <v>12</v>
      </c>
      <c r="H3980" t="s">
        <v>10148</v>
      </c>
      <c r="I3980" t="s">
        <v>88</v>
      </c>
      <c r="J3980" t="s">
        <v>10149</v>
      </c>
      <c r="K3980" t="s">
        <v>10150</v>
      </c>
      <c r="L3980" s="1">
        <v>46083</v>
      </c>
      <c r="M3980" t="s">
        <v>14</v>
      </c>
      <c r="N3980" t="s">
        <v>1</v>
      </c>
      <c r="O3980" t="s">
        <v>67</v>
      </c>
      <c r="P3980" t="s">
        <v>8828</v>
      </c>
      <c r="Q3980" t="s">
        <v>8829</v>
      </c>
      <c r="R3980" s="2">
        <v>550</v>
      </c>
      <c r="S3980" s="37">
        <f>Tabla1[[#This Row],[Valor total]]/'T.C.'!$B$2</f>
        <v>159.42028985507247</v>
      </c>
      <c r="T3980" t="s">
        <v>2</v>
      </c>
      <c r="U3980" t="s">
        <v>3</v>
      </c>
    </row>
    <row r="3981" spans="1:21" x14ac:dyDescent="0.25">
      <c r="A3981" t="s">
        <v>2091</v>
      </c>
      <c r="B3981" t="str">
        <f>LEFT(Tabla1[[#This Row],[Organización compras]],2)</f>
        <v>PE</v>
      </c>
      <c r="C3981" t="s">
        <v>681</v>
      </c>
      <c r="D3981">
        <v>803</v>
      </c>
      <c r="E3981" t="str">
        <f>VLOOKUP(Tabla1[[#This Row],[Grupo de compras]],'Grupo compras'!$A$1:$B$115,2,FALSE)</f>
        <v>PE Ops Out/Strips</v>
      </c>
      <c r="F3981" t="s">
        <v>2857</v>
      </c>
      <c r="H3981" t="s">
        <v>12817</v>
      </c>
      <c r="I3981" t="s">
        <v>88</v>
      </c>
      <c r="J3981" t="s">
        <v>12818</v>
      </c>
      <c r="K3981" t="s">
        <v>12819</v>
      </c>
      <c r="L3981" s="1">
        <v>46099</v>
      </c>
      <c r="M3981" t="s">
        <v>2857</v>
      </c>
      <c r="N3981" t="s">
        <v>1</v>
      </c>
      <c r="O3981" t="s">
        <v>0</v>
      </c>
      <c r="P3981" t="s">
        <v>7777</v>
      </c>
      <c r="Q3981" t="s">
        <v>7778</v>
      </c>
      <c r="R3981" s="2">
        <v>550</v>
      </c>
      <c r="S3981" s="37">
        <f>Tabla1[[#This Row],[Valor total]]/'T.C.'!$B$2</f>
        <v>159.42028985507247</v>
      </c>
      <c r="T3981" t="s">
        <v>2</v>
      </c>
      <c r="U3981" t="s">
        <v>3</v>
      </c>
    </row>
    <row r="3982" spans="1:21" x14ac:dyDescent="0.25">
      <c r="A3982" t="s">
        <v>369</v>
      </c>
      <c r="B3982" t="str">
        <f>LEFT(Tabla1[[#This Row],[Organización compras]],2)</f>
        <v>PE</v>
      </c>
      <c r="C3982" t="s">
        <v>681</v>
      </c>
      <c r="D3982">
        <v>802</v>
      </c>
      <c r="E3982" t="str">
        <f>VLOOKUP(Tabla1[[#This Row],[Grupo de compras]],'Grupo compras'!$A$1:$B$115,2,FALSE)</f>
        <v>PE Ops Mall</v>
      </c>
      <c r="F3982" t="s">
        <v>370</v>
      </c>
      <c r="G3982" t="str">
        <f>LEFT(Tabla1[[#This Row],[Solicitud de pedido]],2)</f>
        <v>12</v>
      </c>
      <c r="H3982" t="s">
        <v>10151</v>
      </c>
      <c r="I3982" t="s">
        <v>88</v>
      </c>
      <c r="J3982" t="s">
        <v>10152</v>
      </c>
      <c r="K3982" t="s">
        <v>10153</v>
      </c>
      <c r="L3982" s="1">
        <v>46087</v>
      </c>
      <c r="M3982" t="s">
        <v>370</v>
      </c>
      <c r="N3982" t="s">
        <v>1</v>
      </c>
      <c r="O3982" t="s">
        <v>0</v>
      </c>
      <c r="P3982" t="s">
        <v>2710</v>
      </c>
      <c r="Q3982" t="s">
        <v>2711</v>
      </c>
      <c r="R3982" s="2">
        <v>548.44000000000005</v>
      </c>
      <c r="S3982" s="37">
        <f>Tabla1[[#This Row],[Valor total]]/'T.C.'!$B$2</f>
        <v>158.96811594202899</v>
      </c>
      <c r="T3982" t="s">
        <v>2</v>
      </c>
      <c r="U3982" t="s">
        <v>3</v>
      </c>
    </row>
    <row r="3983" spans="1:21" x14ac:dyDescent="0.25">
      <c r="A3983" t="s">
        <v>38</v>
      </c>
      <c r="B3983" t="str">
        <f>LEFT(Tabla1[[#This Row],[Organización compras]],2)</f>
        <v>CL</v>
      </c>
      <c r="C3983" t="s">
        <v>339</v>
      </c>
      <c r="D3983">
        <v>928</v>
      </c>
      <c r="E3983" t="str">
        <f>VLOOKUP(Tabla1[[#This Row],[Grupo de compras]],'Grupo compras'!$A$1:$B$115,2,FALSE)</f>
        <v>Corp Gest Riesgo</v>
      </c>
      <c r="F3983" t="s">
        <v>85</v>
      </c>
      <c r="G3983" t="str">
        <f>LEFT(Tabla1[[#This Row],[Solicitud de pedido]],2)</f>
        <v>14</v>
      </c>
      <c r="H3983" t="s">
        <v>10154</v>
      </c>
      <c r="I3983" t="s">
        <v>88</v>
      </c>
      <c r="J3983" t="s">
        <v>10155</v>
      </c>
      <c r="K3983" t="s">
        <v>5733</v>
      </c>
      <c r="L3983" s="1">
        <v>46034</v>
      </c>
      <c r="M3983" t="s">
        <v>74</v>
      </c>
      <c r="N3983" t="s">
        <v>46</v>
      </c>
      <c r="O3983" t="s">
        <v>0</v>
      </c>
      <c r="P3983" t="s">
        <v>520</v>
      </c>
      <c r="Q3983" t="s">
        <v>521</v>
      </c>
      <c r="R3983" s="2">
        <v>157.88</v>
      </c>
      <c r="S3983" s="37">
        <f>Tabla1[[#This Row],[Valor total]]</f>
        <v>157.88</v>
      </c>
      <c r="T3983" t="s">
        <v>662</v>
      </c>
      <c r="U3983" t="s">
        <v>3</v>
      </c>
    </row>
    <row r="3984" spans="1:21" x14ac:dyDescent="0.25">
      <c r="A3984" t="s">
        <v>2101</v>
      </c>
      <c r="B3984" t="str">
        <f>LEFT(Tabla1[[#This Row],[Organización compras]],2)</f>
        <v>PE</v>
      </c>
      <c r="C3984" t="s">
        <v>681</v>
      </c>
      <c r="D3984">
        <v>802</v>
      </c>
      <c r="E3984" t="str">
        <f>VLOOKUP(Tabla1[[#This Row],[Grupo de compras]],'Grupo compras'!$A$1:$B$115,2,FALSE)</f>
        <v>PE Ops Mall</v>
      </c>
      <c r="F3984" t="s">
        <v>2803</v>
      </c>
      <c r="G3984" t="str">
        <f>LEFT(Tabla1[[#This Row],[Solicitud de pedido]],2)</f>
        <v>12</v>
      </c>
      <c r="H3984" t="s">
        <v>10156</v>
      </c>
      <c r="I3984" t="s">
        <v>88</v>
      </c>
      <c r="J3984" t="s">
        <v>10157</v>
      </c>
      <c r="K3984" t="s">
        <v>10158</v>
      </c>
      <c r="L3984" s="1">
        <v>46057</v>
      </c>
      <c r="M3984" t="s">
        <v>2803</v>
      </c>
      <c r="N3984" t="s">
        <v>1</v>
      </c>
      <c r="O3984" t="s">
        <v>0</v>
      </c>
      <c r="P3984" t="s">
        <v>1011</v>
      </c>
      <c r="Q3984" t="s">
        <v>1012</v>
      </c>
      <c r="R3984" s="2">
        <v>541.33000000000004</v>
      </c>
      <c r="S3984" s="37">
        <f>Tabla1[[#This Row],[Valor total]]/'T.C.'!$B$2</f>
        <v>156.9072463768116</v>
      </c>
      <c r="T3984" t="s">
        <v>2</v>
      </c>
      <c r="U3984" t="s">
        <v>3</v>
      </c>
    </row>
    <row r="3985" spans="1:21" x14ac:dyDescent="0.25">
      <c r="A3985" t="s">
        <v>373</v>
      </c>
      <c r="B3985" t="str">
        <f>LEFT(Tabla1[[#This Row],[Organización compras]],2)</f>
        <v>PE</v>
      </c>
      <c r="C3985" t="s">
        <v>340</v>
      </c>
      <c r="D3985">
        <v>814</v>
      </c>
      <c r="E3985" t="str">
        <f>VLOOKUP(Tabla1[[#This Row],[Grupo de compras]],'Grupo compras'!$A$1:$B$115,2,FALSE)</f>
        <v>PE Explotación TI</v>
      </c>
      <c r="F3985" t="s">
        <v>8</v>
      </c>
      <c r="G3985" t="str">
        <f>LEFT(Tabla1[[#This Row],[Solicitud de pedido]],2)</f>
        <v>12</v>
      </c>
      <c r="H3985" t="s">
        <v>10159</v>
      </c>
      <c r="I3985" t="s">
        <v>88</v>
      </c>
      <c r="J3985" t="s">
        <v>10160</v>
      </c>
      <c r="K3985" t="s">
        <v>10161</v>
      </c>
      <c r="L3985" s="1">
        <v>46042</v>
      </c>
      <c r="M3985" t="s">
        <v>8</v>
      </c>
      <c r="N3985" t="s">
        <v>1</v>
      </c>
      <c r="O3985" t="s">
        <v>5</v>
      </c>
      <c r="P3985" t="s">
        <v>7899</v>
      </c>
      <c r="Q3985" t="s">
        <v>7900</v>
      </c>
      <c r="R3985" s="2">
        <v>540</v>
      </c>
      <c r="S3985" s="37">
        <f>Tabla1[[#This Row],[Valor total]]/'T.C.'!$B$2</f>
        <v>156.52173913043478</v>
      </c>
      <c r="T3985" t="s">
        <v>2</v>
      </c>
      <c r="U3985" t="s">
        <v>3</v>
      </c>
    </row>
    <row r="3986" spans="1:21" x14ac:dyDescent="0.25">
      <c r="A3986" t="s">
        <v>1239</v>
      </c>
      <c r="B3986" t="str">
        <f>LEFT(Tabla1[[#This Row],[Organización compras]],2)</f>
        <v>PE</v>
      </c>
      <c r="C3986" t="s">
        <v>340</v>
      </c>
      <c r="D3986">
        <v>802</v>
      </c>
      <c r="E3986" t="str">
        <f>VLOOKUP(Tabla1[[#This Row],[Grupo de compras]],'Grupo compras'!$A$1:$B$115,2,FALSE)</f>
        <v>PE Ops Mall</v>
      </c>
      <c r="F3986" t="s">
        <v>3220</v>
      </c>
      <c r="G3986" t="str">
        <f>LEFT(Tabla1[[#This Row],[Solicitud de pedido]],2)</f>
        <v>12</v>
      </c>
      <c r="H3986" t="s">
        <v>10162</v>
      </c>
      <c r="I3986" t="s">
        <v>88</v>
      </c>
      <c r="J3986" t="s">
        <v>10163</v>
      </c>
      <c r="K3986" t="s">
        <v>10164</v>
      </c>
      <c r="L3986" s="1">
        <v>46070</v>
      </c>
      <c r="M3986" t="s">
        <v>3220</v>
      </c>
      <c r="N3986" t="s">
        <v>1</v>
      </c>
      <c r="O3986" t="s">
        <v>0</v>
      </c>
      <c r="P3986" t="s">
        <v>4043</v>
      </c>
      <c r="Q3986" t="s">
        <v>4044</v>
      </c>
      <c r="R3986" s="2">
        <v>540</v>
      </c>
      <c r="S3986" s="37">
        <f>Tabla1[[#This Row],[Valor total]]/'T.C.'!$B$2</f>
        <v>156.52173913043478</v>
      </c>
      <c r="T3986" t="s">
        <v>2</v>
      </c>
      <c r="U3986" t="s">
        <v>3</v>
      </c>
    </row>
    <row r="3987" spans="1:21" x14ac:dyDescent="0.25">
      <c r="A3987" t="s">
        <v>2101</v>
      </c>
      <c r="B3987" t="str">
        <f>LEFT(Tabla1[[#This Row],[Organización compras]],2)</f>
        <v>PE</v>
      </c>
      <c r="C3987" t="s">
        <v>681</v>
      </c>
      <c r="D3987">
        <v>802</v>
      </c>
      <c r="E3987" t="str">
        <f>VLOOKUP(Tabla1[[#This Row],[Grupo de compras]],'Grupo compras'!$A$1:$B$115,2,FALSE)</f>
        <v>PE Ops Mall</v>
      </c>
      <c r="F3987" t="s">
        <v>2803</v>
      </c>
      <c r="H3987" t="s">
        <v>11660</v>
      </c>
      <c r="I3987" t="s">
        <v>88</v>
      </c>
      <c r="J3987" t="s">
        <v>11661</v>
      </c>
      <c r="K3987" t="s">
        <v>11662</v>
      </c>
      <c r="L3987" s="1">
        <v>46094</v>
      </c>
      <c r="M3987" t="s">
        <v>2803</v>
      </c>
      <c r="N3987" t="s">
        <v>1</v>
      </c>
      <c r="O3987" t="s">
        <v>0</v>
      </c>
      <c r="P3987" t="s">
        <v>5478</v>
      </c>
      <c r="Q3987" t="s">
        <v>5479</v>
      </c>
      <c r="R3987" s="2">
        <v>540</v>
      </c>
      <c r="S3987" s="37">
        <f>Tabla1[[#This Row],[Valor total]]/'T.C.'!$B$2</f>
        <v>156.52173913043478</v>
      </c>
      <c r="T3987" t="s">
        <v>2</v>
      </c>
      <c r="U3987" t="s">
        <v>3</v>
      </c>
    </row>
    <row r="3988" spans="1:21" x14ac:dyDescent="0.25">
      <c r="A3988" t="s">
        <v>717</v>
      </c>
      <c r="B3988" t="str">
        <f>LEFT(Tabla1[[#This Row],[Organización compras]],2)</f>
        <v>PE</v>
      </c>
      <c r="C3988" t="s">
        <v>340</v>
      </c>
      <c r="D3988">
        <v>801</v>
      </c>
      <c r="E3988" t="str">
        <f>VLOOKUP(Tabla1[[#This Row],[Grupo de compras]],'Grupo compras'!$A$1:$B$115,2,FALSE)</f>
        <v>PE Center Manager</v>
      </c>
      <c r="F3988" t="s">
        <v>1233</v>
      </c>
      <c r="H3988" t="s">
        <v>12986</v>
      </c>
      <c r="I3988" t="s">
        <v>88</v>
      </c>
      <c r="J3988" t="s">
        <v>12987</v>
      </c>
      <c r="K3988" t="s">
        <v>12901</v>
      </c>
      <c r="L3988" s="1">
        <v>46100</v>
      </c>
      <c r="M3988" t="s">
        <v>43</v>
      </c>
      <c r="N3988" t="s">
        <v>1</v>
      </c>
      <c r="O3988" t="s">
        <v>0</v>
      </c>
      <c r="P3988" t="s">
        <v>1011</v>
      </c>
      <c r="Q3988" t="s">
        <v>1012</v>
      </c>
      <c r="R3988" s="2">
        <v>538.96</v>
      </c>
      <c r="S3988" s="37">
        <f>Tabla1[[#This Row],[Valor total]]/'T.C.'!$B$2</f>
        <v>156.22028985507248</v>
      </c>
      <c r="T3988" t="s">
        <v>2</v>
      </c>
      <c r="U3988" t="s">
        <v>3</v>
      </c>
    </row>
    <row r="3989" spans="1:21" x14ac:dyDescent="0.25">
      <c r="A3989" t="s">
        <v>53</v>
      </c>
      <c r="B3989" t="str">
        <f>LEFT(Tabla1[[#This Row],[Organización compras]],2)</f>
        <v>CO</v>
      </c>
      <c r="C3989" t="s">
        <v>338</v>
      </c>
      <c r="D3989">
        <v>702</v>
      </c>
      <c r="E3989" t="str">
        <f>VLOOKUP(Tabla1[[#This Row],[Grupo de compras]],'Grupo compras'!$A$1:$B$115,2,FALSE)</f>
        <v>CO Ops Mall</v>
      </c>
      <c r="F3989" t="s">
        <v>54</v>
      </c>
      <c r="H3989" t="s">
        <v>11707</v>
      </c>
      <c r="I3989" t="s">
        <v>88</v>
      </c>
      <c r="J3989" t="s">
        <v>11708</v>
      </c>
      <c r="K3989" t="s">
        <v>11709</v>
      </c>
      <c r="L3989" s="1">
        <v>46093</v>
      </c>
      <c r="M3989" t="s">
        <v>1340</v>
      </c>
      <c r="N3989" t="s">
        <v>1</v>
      </c>
      <c r="O3989" t="s">
        <v>0</v>
      </c>
      <c r="P3989" t="s">
        <v>9039</v>
      </c>
      <c r="Q3989" t="s">
        <v>9040</v>
      </c>
      <c r="R3989" s="2">
        <v>572620</v>
      </c>
      <c r="S3989" s="37">
        <f>Tabla1[[#This Row],[Valor total]]/'T.C.'!$B$5</f>
        <v>155.68787384448069</v>
      </c>
      <c r="T3989" t="s">
        <v>18</v>
      </c>
      <c r="U3989" t="s">
        <v>3</v>
      </c>
    </row>
    <row r="3990" spans="1:21" x14ac:dyDescent="0.25">
      <c r="A3990" t="s">
        <v>7</v>
      </c>
      <c r="B3990" t="str">
        <f>LEFT(Tabla1[[#This Row],[Organización compras]],2)</f>
        <v>CL</v>
      </c>
      <c r="C3990" t="s">
        <v>339</v>
      </c>
      <c r="D3990">
        <v>602</v>
      </c>
      <c r="E3990" t="str">
        <f>VLOOKUP(Tabla1[[#This Row],[Grupo de compras]],'Grupo compras'!$A$1:$B$115,2,FALSE)</f>
        <v>CL Ops Mall</v>
      </c>
      <c r="F3990" t="s">
        <v>10165</v>
      </c>
      <c r="G3990" t="str">
        <f>LEFT(Tabla1[[#This Row],[Solicitud de pedido]],2)</f>
        <v>12</v>
      </c>
      <c r="H3990" t="s">
        <v>10166</v>
      </c>
      <c r="I3990" t="s">
        <v>88</v>
      </c>
      <c r="J3990" t="s">
        <v>10167</v>
      </c>
      <c r="K3990" t="s">
        <v>10168</v>
      </c>
      <c r="L3990" s="1">
        <v>46083</v>
      </c>
      <c r="M3990" t="s">
        <v>79</v>
      </c>
      <c r="N3990" t="s">
        <v>1</v>
      </c>
      <c r="O3990" t="s">
        <v>0</v>
      </c>
      <c r="P3990" t="s">
        <v>10169</v>
      </c>
      <c r="Q3990" t="s">
        <v>10170</v>
      </c>
      <c r="R3990" s="2">
        <v>142832</v>
      </c>
      <c r="S3990" s="37">
        <f>Tabla1[[#This Row],[Valor total]]/'T.C.'!$B$3</f>
        <v>154.25788126532245</v>
      </c>
      <c r="T3990" t="s">
        <v>6</v>
      </c>
      <c r="U3990" t="s">
        <v>3</v>
      </c>
    </row>
    <row r="3991" spans="1:21" x14ac:dyDescent="0.25">
      <c r="A3991" t="s">
        <v>380</v>
      </c>
      <c r="B3991" t="str">
        <f>LEFT(Tabla1[[#This Row],[Organización compras]],2)</f>
        <v>PE</v>
      </c>
      <c r="C3991" t="s">
        <v>340</v>
      </c>
      <c r="D3991">
        <v>802</v>
      </c>
      <c r="E3991" t="str">
        <f>VLOOKUP(Tabla1[[#This Row],[Grupo de compras]],'Grupo compras'!$A$1:$B$115,2,FALSE)</f>
        <v>PE Ops Mall</v>
      </c>
      <c r="F3991" t="s">
        <v>4224</v>
      </c>
      <c r="G3991" t="str">
        <f>LEFT(Tabla1[[#This Row],[Solicitud de pedido]],2)</f>
        <v>12</v>
      </c>
      <c r="H3991" t="s">
        <v>10171</v>
      </c>
      <c r="I3991" t="s">
        <v>88</v>
      </c>
      <c r="J3991" t="s">
        <v>10172</v>
      </c>
      <c r="K3991" t="s">
        <v>10173</v>
      </c>
      <c r="L3991" s="1">
        <v>46043</v>
      </c>
      <c r="M3991" t="s">
        <v>4224</v>
      </c>
      <c r="N3991" t="s">
        <v>1</v>
      </c>
      <c r="O3991" t="s">
        <v>0</v>
      </c>
      <c r="P3991" t="s">
        <v>6237</v>
      </c>
      <c r="Q3991" t="s">
        <v>6238</v>
      </c>
      <c r="R3991" s="2">
        <v>530.34</v>
      </c>
      <c r="S3991" s="37">
        <f>Tabla1[[#This Row],[Valor total]]/'T.C.'!$B$2</f>
        <v>153.72173913043477</v>
      </c>
      <c r="T3991" t="s">
        <v>2</v>
      </c>
      <c r="U3991" t="s">
        <v>3</v>
      </c>
    </row>
    <row r="3992" spans="1:21" x14ac:dyDescent="0.25">
      <c r="A3992" t="s">
        <v>717</v>
      </c>
      <c r="B3992" t="str">
        <f>LEFT(Tabla1[[#This Row],[Organización compras]],2)</f>
        <v>PE</v>
      </c>
      <c r="C3992" t="s">
        <v>340</v>
      </c>
      <c r="D3992">
        <v>801</v>
      </c>
      <c r="E3992" t="str">
        <f>VLOOKUP(Tabla1[[#This Row],[Grupo de compras]],'Grupo compras'!$A$1:$B$115,2,FALSE)</f>
        <v>PE Center Manager</v>
      </c>
      <c r="F3992" t="s">
        <v>1233</v>
      </c>
      <c r="G3992" t="str">
        <f>LEFT(Tabla1[[#This Row],[Solicitud de pedido]],2)</f>
        <v>12</v>
      </c>
      <c r="H3992" t="s">
        <v>10174</v>
      </c>
      <c r="I3992" t="s">
        <v>88</v>
      </c>
      <c r="J3992" t="s">
        <v>10175</v>
      </c>
      <c r="K3992" t="s">
        <v>10176</v>
      </c>
      <c r="L3992" s="1">
        <v>46080</v>
      </c>
      <c r="M3992" t="s">
        <v>819</v>
      </c>
      <c r="N3992" t="s">
        <v>1</v>
      </c>
      <c r="O3992" t="s">
        <v>0</v>
      </c>
      <c r="P3992" t="s">
        <v>2596</v>
      </c>
      <c r="Q3992" t="s">
        <v>2597</v>
      </c>
      <c r="R3992" s="2">
        <v>528</v>
      </c>
      <c r="S3992" s="37">
        <f>Tabla1[[#This Row],[Valor total]]/'T.C.'!$B$2</f>
        <v>153.04347826086956</v>
      </c>
      <c r="T3992" t="s">
        <v>2</v>
      </c>
      <c r="U3992" t="s">
        <v>3</v>
      </c>
    </row>
    <row r="3993" spans="1:21" x14ac:dyDescent="0.25">
      <c r="A3993" t="s">
        <v>1239</v>
      </c>
      <c r="B3993" t="str">
        <f>LEFT(Tabla1[[#This Row],[Organización compras]],2)</f>
        <v>PE</v>
      </c>
      <c r="C3993" t="s">
        <v>340</v>
      </c>
      <c r="D3993">
        <v>802</v>
      </c>
      <c r="E3993" t="str">
        <f>VLOOKUP(Tabla1[[#This Row],[Grupo de compras]],'Grupo compras'!$A$1:$B$115,2,FALSE)</f>
        <v>PE Ops Mall</v>
      </c>
      <c r="F3993" t="s">
        <v>3636</v>
      </c>
      <c r="G3993" t="str">
        <f>LEFT(Tabla1[[#This Row],[Solicitud de pedido]],2)</f>
        <v>12</v>
      </c>
      <c r="H3993" t="s">
        <v>10177</v>
      </c>
      <c r="I3993" t="s">
        <v>88</v>
      </c>
      <c r="J3993" t="s">
        <v>10178</v>
      </c>
      <c r="K3993" t="s">
        <v>9079</v>
      </c>
      <c r="L3993" s="1">
        <v>46075</v>
      </c>
      <c r="M3993" t="s">
        <v>3155</v>
      </c>
      <c r="N3993" t="s">
        <v>1</v>
      </c>
      <c r="O3993" t="s">
        <v>2759</v>
      </c>
      <c r="P3993" t="s">
        <v>2181</v>
      </c>
      <c r="Q3993" t="s">
        <v>2182</v>
      </c>
      <c r="R3993" s="2">
        <v>526.67999999999995</v>
      </c>
      <c r="S3993" s="37">
        <f>Tabla1[[#This Row],[Valor total]]/'T.C.'!$B$2</f>
        <v>152.66086956521738</v>
      </c>
      <c r="T3993" t="s">
        <v>2</v>
      </c>
      <c r="U3993" t="s">
        <v>3</v>
      </c>
    </row>
    <row r="3994" spans="1:21" x14ac:dyDescent="0.25">
      <c r="A3994" t="s">
        <v>377</v>
      </c>
      <c r="B3994" t="str">
        <f>LEFT(Tabla1[[#This Row],[Organización compras]],2)</f>
        <v>PE</v>
      </c>
      <c r="C3994" t="s">
        <v>340</v>
      </c>
      <c r="D3994">
        <v>802</v>
      </c>
      <c r="E3994" t="str">
        <f>VLOOKUP(Tabla1[[#This Row],[Grupo de compras]],'Grupo compras'!$A$1:$B$115,2,FALSE)</f>
        <v>PE Ops Mall</v>
      </c>
      <c r="F3994" t="s">
        <v>3151</v>
      </c>
      <c r="G3994" t="str">
        <f>LEFT(Tabla1[[#This Row],[Solicitud de pedido]],2)</f>
        <v>12</v>
      </c>
      <c r="H3994" t="s">
        <v>10179</v>
      </c>
      <c r="I3994" t="s">
        <v>88</v>
      </c>
      <c r="J3994" t="s">
        <v>10180</v>
      </c>
      <c r="K3994" t="s">
        <v>9079</v>
      </c>
      <c r="L3994" s="1">
        <v>46075</v>
      </c>
      <c r="M3994" t="s">
        <v>3155</v>
      </c>
      <c r="N3994" t="s">
        <v>1</v>
      </c>
      <c r="O3994" t="s">
        <v>2759</v>
      </c>
      <c r="P3994" t="s">
        <v>2181</v>
      </c>
      <c r="Q3994" t="s">
        <v>2182</v>
      </c>
      <c r="R3994" s="2">
        <v>526.67999999999995</v>
      </c>
      <c r="S3994" s="37">
        <f>Tabla1[[#This Row],[Valor total]]/'T.C.'!$B$2</f>
        <v>152.66086956521738</v>
      </c>
      <c r="T3994" t="s">
        <v>2</v>
      </c>
      <c r="U3994" t="s">
        <v>3</v>
      </c>
    </row>
    <row r="3995" spans="1:21" x14ac:dyDescent="0.25">
      <c r="A3995" t="s">
        <v>369</v>
      </c>
      <c r="B3995" t="str">
        <f>LEFT(Tabla1[[#This Row],[Organización compras]],2)</f>
        <v>PE</v>
      </c>
      <c r="C3995" t="s">
        <v>681</v>
      </c>
      <c r="D3995">
        <v>802</v>
      </c>
      <c r="E3995" t="str">
        <f>VLOOKUP(Tabla1[[#This Row],[Grupo de compras]],'Grupo compras'!$A$1:$B$115,2,FALSE)</f>
        <v>PE Ops Mall</v>
      </c>
      <c r="F3995" t="s">
        <v>3151</v>
      </c>
      <c r="G3995" t="str">
        <f>LEFT(Tabla1[[#This Row],[Solicitud de pedido]],2)</f>
        <v>12</v>
      </c>
      <c r="H3995" t="s">
        <v>10181</v>
      </c>
      <c r="I3995" t="s">
        <v>88</v>
      </c>
      <c r="J3995" t="s">
        <v>10182</v>
      </c>
      <c r="K3995" t="s">
        <v>9079</v>
      </c>
      <c r="L3995" s="1">
        <v>46075</v>
      </c>
      <c r="M3995" t="s">
        <v>3155</v>
      </c>
      <c r="N3995" t="s">
        <v>1</v>
      </c>
      <c r="O3995" t="s">
        <v>2759</v>
      </c>
      <c r="P3995" t="s">
        <v>2181</v>
      </c>
      <c r="Q3995" t="s">
        <v>2182</v>
      </c>
      <c r="R3995" s="2">
        <v>526.67999999999995</v>
      </c>
      <c r="S3995" s="37">
        <f>Tabla1[[#This Row],[Valor total]]/'T.C.'!$B$2</f>
        <v>152.66086956521738</v>
      </c>
      <c r="T3995" t="s">
        <v>2</v>
      </c>
      <c r="U3995" t="s">
        <v>3</v>
      </c>
    </row>
    <row r="3996" spans="1:21" x14ac:dyDescent="0.25">
      <c r="A3996" t="s">
        <v>16</v>
      </c>
      <c r="B3996" t="str">
        <f>LEFT(Tabla1[[#This Row],[Organización compras]],2)</f>
        <v>PE</v>
      </c>
      <c r="C3996" t="s">
        <v>681</v>
      </c>
      <c r="D3996">
        <v>802</v>
      </c>
      <c r="E3996" t="str">
        <f>VLOOKUP(Tabla1[[#This Row],[Grupo de compras]],'Grupo compras'!$A$1:$B$115,2,FALSE)</f>
        <v>PE Ops Mall</v>
      </c>
      <c r="F3996" t="s">
        <v>10183</v>
      </c>
      <c r="G3996" t="str">
        <f>LEFT(Tabla1[[#This Row],[Solicitud de pedido]],2)</f>
        <v>12</v>
      </c>
      <c r="H3996" t="s">
        <v>10184</v>
      </c>
      <c r="I3996" t="s">
        <v>88</v>
      </c>
      <c r="J3996" t="s">
        <v>10185</v>
      </c>
      <c r="K3996" t="s">
        <v>10186</v>
      </c>
      <c r="L3996" s="1">
        <v>46050</v>
      </c>
      <c r="M3996" t="s">
        <v>43</v>
      </c>
      <c r="N3996" t="s">
        <v>1</v>
      </c>
      <c r="O3996" t="s">
        <v>44</v>
      </c>
      <c r="P3996" t="s">
        <v>8164</v>
      </c>
      <c r="Q3996" t="s">
        <v>8165</v>
      </c>
      <c r="R3996" s="2">
        <v>526</v>
      </c>
      <c r="S3996" s="37">
        <f>Tabla1[[#This Row],[Valor total]]/'T.C.'!$B$2</f>
        <v>152.46376811594203</v>
      </c>
      <c r="T3996" t="s">
        <v>2</v>
      </c>
      <c r="U3996" t="s">
        <v>3</v>
      </c>
    </row>
    <row r="3997" spans="1:21" x14ac:dyDescent="0.25">
      <c r="A3997" t="s">
        <v>53</v>
      </c>
      <c r="B3997" t="str">
        <f>LEFT(Tabla1[[#This Row],[Organización compras]],2)</f>
        <v>CO</v>
      </c>
      <c r="C3997" t="s">
        <v>338</v>
      </c>
      <c r="D3997">
        <v>714</v>
      </c>
      <c r="E3997" t="str">
        <f>VLOOKUP(Tabla1[[#This Row],[Grupo de compras]],'Grupo compras'!$A$1:$B$115,2,FALSE)</f>
        <v>CO Explotación TI</v>
      </c>
      <c r="F3997" t="s">
        <v>8</v>
      </c>
      <c r="G3997" t="str">
        <f>LEFT(Tabla1[[#This Row],[Solicitud de pedido]],2)</f>
        <v>12</v>
      </c>
      <c r="H3997" t="s">
        <v>10187</v>
      </c>
      <c r="I3997" t="s">
        <v>88</v>
      </c>
      <c r="J3997" t="s">
        <v>10188</v>
      </c>
      <c r="K3997" t="s">
        <v>10189</v>
      </c>
      <c r="L3997" s="1">
        <v>46086</v>
      </c>
      <c r="M3997" t="s">
        <v>8</v>
      </c>
      <c r="N3997" t="s">
        <v>1</v>
      </c>
      <c r="O3997" t="s">
        <v>5</v>
      </c>
      <c r="P3997" t="s">
        <v>3701</v>
      </c>
      <c r="Q3997" t="s">
        <v>3702</v>
      </c>
      <c r="R3997" s="2">
        <v>560000</v>
      </c>
      <c r="S3997" s="37">
        <f>Tabla1[[#This Row],[Valor total]]/'T.C.'!$B$5</f>
        <v>152.25666122892878</v>
      </c>
      <c r="T3997" t="s">
        <v>18</v>
      </c>
      <c r="U3997" t="s">
        <v>3</v>
      </c>
    </row>
    <row r="3998" spans="1:21" x14ac:dyDescent="0.25">
      <c r="A3998" t="s">
        <v>63</v>
      </c>
      <c r="B3998" t="str">
        <f>LEFT(Tabla1[[#This Row],[Organización compras]],2)</f>
        <v>CO</v>
      </c>
      <c r="C3998" t="s">
        <v>338</v>
      </c>
      <c r="D3998">
        <v>714</v>
      </c>
      <c r="E3998" t="str">
        <f>VLOOKUP(Tabla1[[#This Row],[Grupo de compras]],'Grupo compras'!$A$1:$B$115,2,FALSE)</f>
        <v>CO Explotación TI</v>
      </c>
      <c r="F3998" t="s">
        <v>8</v>
      </c>
      <c r="G3998" t="str">
        <f>LEFT(Tabla1[[#This Row],[Solicitud de pedido]],2)</f>
        <v>12</v>
      </c>
      <c r="H3998" t="s">
        <v>10190</v>
      </c>
      <c r="I3998" t="s">
        <v>88</v>
      </c>
      <c r="J3998" t="s">
        <v>10191</v>
      </c>
      <c r="K3998" t="s">
        <v>10192</v>
      </c>
      <c r="L3998" s="1">
        <v>46086</v>
      </c>
      <c r="M3998" t="s">
        <v>8</v>
      </c>
      <c r="N3998" t="s">
        <v>1</v>
      </c>
      <c r="O3998" t="s">
        <v>5</v>
      </c>
      <c r="P3998" t="s">
        <v>3701</v>
      </c>
      <c r="Q3998" t="s">
        <v>3702</v>
      </c>
      <c r="R3998" s="2">
        <v>560000</v>
      </c>
      <c r="S3998" s="37">
        <f>Tabla1[[#This Row],[Valor total]]/'T.C.'!$B$5</f>
        <v>152.25666122892878</v>
      </c>
      <c r="T3998" t="s">
        <v>18</v>
      </c>
      <c r="U3998" t="s">
        <v>3</v>
      </c>
    </row>
    <row r="3999" spans="1:21" x14ac:dyDescent="0.25">
      <c r="A3999" t="s">
        <v>31</v>
      </c>
      <c r="B3999" t="str">
        <f>LEFT(Tabla1[[#This Row],[Organización compras]],2)</f>
        <v>CO</v>
      </c>
      <c r="C3999" t="s">
        <v>338</v>
      </c>
      <c r="D3999">
        <v>714</v>
      </c>
      <c r="E3999" t="str">
        <f>VLOOKUP(Tabla1[[#This Row],[Grupo de compras]],'Grupo compras'!$A$1:$B$115,2,FALSE)</f>
        <v>CO Explotación TI</v>
      </c>
      <c r="F3999" t="s">
        <v>8</v>
      </c>
      <c r="G3999" t="str">
        <f>LEFT(Tabla1[[#This Row],[Solicitud de pedido]],2)</f>
        <v>12</v>
      </c>
      <c r="H3999" t="s">
        <v>10193</v>
      </c>
      <c r="I3999" t="s">
        <v>88</v>
      </c>
      <c r="J3999" t="s">
        <v>10194</v>
      </c>
      <c r="K3999" t="s">
        <v>10195</v>
      </c>
      <c r="L3999" s="1">
        <v>46086</v>
      </c>
      <c r="M3999" t="s">
        <v>8</v>
      </c>
      <c r="N3999" t="s">
        <v>1</v>
      </c>
      <c r="O3999" t="s">
        <v>5</v>
      </c>
      <c r="P3999" t="s">
        <v>3701</v>
      </c>
      <c r="Q3999" t="s">
        <v>3702</v>
      </c>
      <c r="R3999" s="2">
        <v>560000</v>
      </c>
      <c r="S3999" s="37">
        <f>Tabla1[[#This Row],[Valor total]]/'T.C.'!$B$5</f>
        <v>152.25666122892878</v>
      </c>
      <c r="T3999" t="s">
        <v>18</v>
      </c>
      <c r="U3999" t="s">
        <v>3</v>
      </c>
    </row>
    <row r="4000" spans="1:21" x14ac:dyDescent="0.25">
      <c r="A4000" t="s">
        <v>2101</v>
      </c>
      <c r="B4000" t="str">
        <f>LEFT(Tabla1[[#This Row],[Organización compras]],2)</f>
        <v>PE</v>
      </c>
      <c r="C4000" t="s">
        <v>681</v>
      </c>
      <c r="D4000">
        <v>928</v>
      </c>
      <c r="E4000" t="str">
        <f>VLOOKUP(Tabla1[[#This Row],[Grupo de compras]],'Grupo compras'!$A$1:$B$115,2,FALSE)</f>
        <v>Corp Gest Riesgo</v>
      </c>
      <c r="F4000" t="s">
        <v>1411</v>
      </c>
      <c r="G4000" t="str">
        <f>LEFT(Tabla1[[#This Row],[Solicitud de pedido]],2)</f>
        <v>14</v>
      </c>
      <c r="H4000" t="s">
        <v>10196</v>
      </c>
      <c r="I4000" t="s">
        <v>88</v>
      </c>
      <c r="J4000" t="s">
        <v>10197</v>
      </c>
      <c r="K4000" t="s">
        <v>1572</v>
      </c>
      <c r="L4000" s="1">
        <v>46062</v>
      </c>
      <c r="M4000" t="s">
        <v>1415</v>
      </c>
      <c r="N4000" t="s">
        <v>46</v>
      </c>
      <c r="O4000" t="s">
        <v>0</v>
      </c>
      <c r="P4000" t="s">
        <v>3251</v>
      </c>
      <c r="Q4000" t="s">
        <v>3252</v>
      </c>
      <c r="R4000" s="2">
        <v>151.88</v>
      </c>
      <c r="S4000" s="37">
        <f>Tabla1[[#This Row],[Valor total]]</f>
        <v>151.88</v>
      </c>
      <c r="T4000" t="s">
        <v>662</v>
      </c>
      <c r="U4000" t="s">
        <v>3</v>
      </c>
    </row>
    <row r="4001" spans="1:21" x14ac:dyDescent="0.25">
      <c r="A4001" t="s">
        <v>7</v>
      </c>
      <c r="B4001" t="str">
        <f>LEFT(Tabla1[[#This Row],[Organización compras]],2)</f>
        <v>CL</v>
      </c>
      <c r="C4001" t="s">
        <v>339</v>
      </c>
      <c r="D4001">
        <v>602</v>
      </c>
      <c r="E4001" t="str">
        <f>VLOOKUP(Tabla1[[#This Row],[Grupo de compras]],'Grupo compras'!$A$1:$B$115,2,FALSE)</f>
        <v>CL Ops Mall</v>
      </c>
      <c r="F4001" t="s">
        <v>56</v>
      </c>
      <c r="G4001" t="str">
        <f>LEFT(Tabla1[[#This Row],[Solicitud de pedido]],2)</f>
        <v>12</v>
      </c>
      <c r="H4001" t="s">
        <v>10198</v>
      </c>
      <c r="I4001" t="s">
        <v>88</v>
      </c>
      <c r="J4001" t="s">
        <v>10199</v>
      </c>
      <c r="K4001" t="s">
        <v>10200</v>
      </c>
      <c r="L4001" s="1">
        <v>46058</v>
      </c>
      <c r="M4001" t="s">
        <v>57</v>
      </c>
      <c r="N4001" t="s">
        <v>1</v>
      </c>
      <c r="O4001" t="s">
        <v>0</v>
      </c>
      <c r="P4001" t="s">
        <v>4933</v>
      </c>
      <c r="Q4001" t="s">
        <v>4934</v>
      </c>
      <c r="R4001" s="2">
        <v>140000</v>
      </c>
      <c r="S4001" s="37">
        <f>Tabla1[[#This Row],[Valor total]]/'T.C.'!$B$3</f>
        <v>151.19933472292723</v>
      </c>
      <c r="T4001" t="s">
        <v>6</v>
      </c>
      <c r="U4001" t="s">
        <v>3</v>
      </c>
    </row>
    <row r="4002" spans="1:21" x14ac:dyDescent="0.25">
      <c r="A4002" t="s">
        <v>19</v>
      </c>
      <c r="B4002" t="str">
        <f>LEFT(Tabla1[[#This Row],[Organización compras]],2)</f>
        <v>CL</v>
      </c>
      <c r="C4002" t="s">
        <v>339</v>
      </c>
      <c r="D4002">
        <v>602</v>
      </c>
      <c r="E4002" t="str">
        <f>VLOOKUP(Tabla1[[#This Row],[Grupo de compras]],'Grupo compras'!$A$1:$B$115,2,FALSE)</f>
        <v>CL Ops Mall</v>
      </c>
      <c r="F4002" t="s">
        <v>20</v>
      </c>
      <c r="G4002" t="str">
        <f>LEFT(Tabla1[[#This Row],[Solicitud de pedido]],2)</f>
        <v>12</v>
      </c>
      <c r="H4002" t="s">
        <v>10201</v>
      </c>
      <c r="I4002" t="s">
        <v>88</v>
      </c>
      <c r="J4002" t="s">
        <v>10202</v>
      </c>
      <c r="K4002" t="s">
        <v>10203</v>
      </c>
      <c r="L4002" s="1">
        <v>46090</v>
      </c>
      <c r="M4002" t="s">
        <v>21</v>
      </c>
      <c r="N4002" t="s">
        <v>1</v>
      </c>
      <c r="O4002" t="s">
        <v>0</v>
      </c>
      <c r="P4002" t="s">
        <v>6414</v>
      </c>
      <c r="Q4002" t="s">
        <v>6415</v>
      </c>
      <c r="R4002" s="2">
        <v>140000</v>
      </c>
      <c r="S4002" s="37">
        <f>Tabla1[[#This Row],[Valor total]]/'T.C.'!$B$3</f>
        <v>151.19933472292723</v>
      </c>
      <c r="T4002" t="s">
        <v>6</v>
      </c>
      <c r="U4002" t="s">
        <v>3</v>
      </c>
    </row>
    <row r="4003" spans="1:21" x14ac:dyDescent="0.25">
      <c r="A4003" t="s">
        <v>75</v>
      </c>
      <c r="B4003" t="str">
        <f>LEFT(Tabla1[[#This Row],[Organización compras]],2)</f>
        <v>CO</v>
      </c>
      <c r="C4003" t="s">
        <v>338</v>
      </c>
      <c r="D4003">
        <v>704</v>
      </c>
      <c r="E4003" t="str">
        <f>VLOOKUP(Tabla1[[#This Row],[Grupo de compras]],'Grupo compras'!$A$1:$B$115,2,FALSE)</f>
        <v>CO Mktg Mall</v>
      </c>
      <c r="F4003" t="s">
        <v>745</v>
      </c>
      <c r="G4003" t="str">
        <f>LEFT(Tabla1[[#This Row],[Solicitud de pedido]],2)</f>
        <v>12</v>
      </c>
      <c r="H4003" t="s">
        <v>10204</v>
      </c>
      <c r="I4003" t="s">
        <v>88</v>
      </c>
      <c r="J4003" t="s">
        <v>10205</v>
      </c>
      <c r="K4003" t="s">
        <v>10206</v>
      </c>
      <c r="L4003" s="1">
        <v>46063</v>
      </c>
      <c r="M4003" t="s">
        <v>3700</v>
      </c>
      <c r="N4003" t="s">
        <v>1</v>
      </c>
      <c r="O4003" t="s">
        <v>67</v>
      </c>
      <c r="P4003" t="s">
        <v>3068</v>
      </c>
      <c r="Q4003" t="s">
        <v>3069</v>
      </c>
      <c r="R4003" s="2">
        <v>556000</v>
      </c>
      <c r="S4003" s="37">
        <f>Tabla1[[#This Row],[Valor total]]/'T.C.'!$B$5</f>
        <v>151.16911364872215</v>
      </c>
      <c r="T4003" t="s">
        <v>18</v>
      </c>
      <c r="U4003" t="s">
        <v>3</v>
      </c>
    </row>
    <row r="4004" spans="1:21" x14ac:dyDescent="0.25">
      <c r="A4004" t="s">
        <v>19</v>
      </c>
      <c r="B4004" t="str">
        <f>LEFT(Tabla1[[#This Row],[Organización compras]],2)</f>
        <v>CL</v>
      </c>
      <c r="C4004" t="s">
        <v>339</v>
      </c>
      <c r="D4004">
        <v>602</v>
      </c>
      <c r="E4004" t="str">
        <f>VLOOKUP(Tabla1[[#This Row],[Grupo de compras]],'Grupo compras'!$A$1:$B$115,2,FALSE)</f>
        <v>CL Ops Mall</v>
      </c>
      <c r="F4004" t="s">
        <v>20</v>
      </c>
      <c r="H4004" t="s">
        <v>12472</v>
      </c>
      <c r="I4004" t="s">
        <v>88</v>
      </c>
      <c r="J4004" t="s">
        <v>12473</v>
      </c>
      <c r="K4004" t="s">
        <v>12474</v>
      </c>
      <c r="L4004" s="1">
        <v>46098</v>
      </c>
      <c r="M4004" t="s">
        <v>21</v>
      </c>
      <c r="N4004" t="s">
        <v>1</v>
      </c>
      <c r="O4004" t="s">
        <v>0</v>
      </c>
      <c r="P4004" t="s">
        <v>6530</v>
      </c>
      <c r="Q4004" t="s">
        <v>6531</v>
      </c>
      <c r="R4004" s="2">
        <v>3.61</v>
      </c>
      <c r="S4004" s="37">
        <f>Tabla1[[#This Row],[Valor total]]/'T.C.'!$B$4</f>
        <v>150.41666666666666</v>
      </c>
      <c r="T4004" t="s">
        <v>11</v>
      </c>
      <c r="U4004" t="s">
        <v>3</v>
      </c>
    </row>
    <row r="4005" spans="1:21" x14ac:dyDescent="0.25">
      <c r="A4005" t="s">
        <v>717</v>
      </c>
      <c r="B4005" t="str">
        <f>LEFT(Tabla1[[#This Row],[Organización compras]],2)</f>
        <v>PE</v>
      </c>
      <c r="C4005" t="s">
        <v>340</v>
      </c>
      <c r="D4005">
        <v>801</v>
      </c>
      <c r="E4005" t="str">
        <f>VLOOKUP(Tabla1[[#This Row],[Grupo de compras]],'Grupo compras'!$A$1:$B$115,2,FALSE)</f>
        <v>PE Center Manager</v>
      </c>
      <c r="F4005" t="s">
        <v>1233</v>
      </c>
      <c r="G4005" t="str">
        <f>LEFT(Tabla1[[#This Row],[Solicitud de pedido]],2)</f>
        <v>12</v>
      </c>
      <c r="H4005" t="s">
        <v>10207</v>
      </c>
      <c r="I4005" t="s">
        <v>88</v>
      </c>
      <c r="J4005" t="s">
        <v>10208</v>
      </c>
      <c r="K4005" t="s">
        <v>10209</v>
      </c>
      <c r="L4005" s="1">
        <v>46072</v>
      </c>
      <c r="M4005" t="s">
        <v>819</v>
      </c>
      <c r="N4005" t="s">
        <v>1</v>
      </c>
      <c r="O4005" t="s">
        <v>0</v>
      </c>
      <c r="P4005" t="s">
        <v>8037</v>
      </c>
      <c r="Q4005" t="s">
        <v>8038</v>
      </c>
      <c r="R4005" s="2">
        <v>516</v>
      </c>
      <c r="S4005" s="37">
        <f>Tabla1[[#This Row],[Valor total]]/'T.C.'!$B$2</f>
        <v>149.56521739130434</v>
      </c>
      <c r="T4005" t="s">
        <v>2</v>
      </c>
      <c r="U4005" t="s">
        <v>3</v>
      </c>
    </row>
    <row r="4006" spans="1:21" x14ac:dyDescent="0.25">
      <c r="A4006" t="s">
        <v>31</v>
      </c>
      <c r="B4006" t="str">
        <f>LEFT(Tabla1[[#This Row],[Organización compras]],2)</f>
        <v>CO</v>
      </c>
      <c r="C4006" t="s">
        <v>338</v>
      </c>
      <c r="D4006">
        <v>704</v>
      </c>
      <c r="E4006" t="str">
        <f>VLOOKUP(Tabla1[[#This Row],[Grupo de compras]],'Grupo compras'!$A$1:$B$115,2,FALSE)</f>
        <v>CO Mktg Mall</v>
      </c>
      <c r="F4006" t="s">
        <v>3696</v>
      </c>
      <c r="G4006" t="str">
        <f>LEFT(Tabla1[[#This Row],[Solicitud de pedido]],2)</f>
        <v>12</v>
      </c>
      <c r="H4006" t="s">
        <v>10210</v>
      </c>
      <c r="I4006" t="s">
        <v>88</v>
      </c>
      <c r="J4006" t="s">
        <v>10211</v>
      </c>
      <c r="K4006" t="s">
        <v>10212</v>
      </c>
      <c r="L4006" s="1">
        <v>46083</v>
      </c>
      <c r="M4006" t="s">
        <v>7365</v>
      </c>
      <c r="N4006" t="s">
        <v>1</v>
      </c>
      <c r="O4006" t="s">
        <v>0</v>
      </c>
      <c r="P4006" t="s">
        <v>10213</v>
      </c>
      <c r="Q4006" t="s">
        <v>10214</v>
      </c>
      <c r="R4006" s="2">
        <v>550000</v>
      </c>
      <c r="S4006" s="37">
        <f>Tabla1[[#This Row],[Valor total]]/'T.C.'!$B$5</f>
        <v>149.53779227841218</v>
      </c>
      <c r="T4006" t="s">
        <v>18</v>
      </c>
      <c r="U4006" t="s">
        <v>3</v>
      </c>
    </row>
    <row r="4007" spans="1:21" x14ac:dyDescent="0.25">
      <c r="A4007" t="s">
        <v>31</v>
      </c>
      <c r="B4007" t="str">
        <f>LEFT(Tabla1[[#This Row],[Organización compras]],2)</f>
        <v>CO</v>
      </c>
      <c r="C4007" t="s">
        <v>338</v>
      </c>
      <c r="D4007">
        <v>701</v>
      </c>
      <c r="E4007" t="str">
        <f>VLOOKUP(Tabla1[[#This Row],[Grupo de compras]],'Grupo compras'!$A$1:$B$115,2,FALSE)</f>
        <v>CO Center Manager</v>
      </c>
      <c r="F4007" t="s">
        <v>7361</v>
      </c>
      <c r="G4007" t="str">
        <f>LEFT(Tabla1[[#This Row],[Solicitud de pedido]],2)</f>
        <v>12</v>
      </c>
      <c r="H4007" t="s">
        <v>10215</v>
      </c>
      <c r="I4007" t="s">
        <v>88</v>
      </c>
      <c r="J4007" t="s">
        <v>10216</v>
      </c>
      <c r="K4007" t="s">
        <v>10052</v>
      </c>
      <c r="L4007" s="1">
        <v>46083</v>
      </c>
      <c r="M4007" t="s">
        <v>7365</v>
      </c>
      <c r="N4007" t="s">
        <v>1</v>
      </c>
      <c r="O4007" t="s">
        <v>0</v>
      </c>
      <c r="P4007" t="s">
        <v>5894</v>
      </c>
      <c r="Q4007" t="s">
        <v>5895</v>
      </c>
      <c r="R4007" s="2">
        <v>549256</v>
      </c>
      <c r="S4007" s="37">
        <f>Tabla1[[#This Row],[Valor total]]/'T.C.'!$B$5</f>
        <v>149.33550842849374</v>
      </c>
      <c r="T4007" t="s">
        <v>18</v>
      </c>
      <c r="U4007" t="s">
        <v>3</v>
      </c>
    </row>
    <row r="4008" spans="1:21" x14ac:dyDescent="0.25">
      <c r="A4008" t="s">
        <v>63</v>
      </c>
      <c r="B4008" t="str">
        <f>LEFT(Tabla1[[#This Row],[Organización compras]],2)</f>
        <v>CO</v>
      </c>
      <c r="C4008" t="s">
        <v>338</v>
      </c>
      <c r="D4008">
        <v>702</v>
      </c>
      <c r="E4008" t="str">
        <f>VLOOKUP(Tabla1[[#This Row],[Grupo de compras]],'Grupo compras'!$A$1:$B$115,2,FALSE)</f>
        <v>CO Ops Mall</v>
      </c>
      <c r="F4008" t="s">
        <v>1281</v>
      </c>
      <c r="G4008" t="str">
        <f>LEFT(Tabla1[[#This Row],[Solicitud de pedido]],2)</f>
        <v>12</v>
      </c>
      <c r="H4008" t="s">
        <v>10217</v>
      </c>
      <c r="I4008" t="s">
        <v>88</v>
      </c>
      <c r="J4008" t="s">
        <v>10218</v>
      </c>
      <c r="K4008" t="s">
        <v>10219</v>
      </c>
      <c r="L4008" s="1">
        <v>46058</v>
      </c>
      <c r="M4008" t="s">
        <v>1067</v>
      </c>
      <c r="N4008" t="s">
        <v>1</v>
      </c>
      <c r="O4008" t="s">
        <v>0</v>
      </c>
      <c r="P4008" t="s">
        <v>128</v>
      </c>
      <c r="Q4008" t="s">
        <v>129</v>
      </c>
      <c r="R4008" s="2">
        <v>549149</v>
      </c>
      <c r="S4008" s="37">
        <f>Tabla1[[#This Row],[Valor total]]/'T.C.'!$B$5</f>
        <v>149.30641653072323</v>
      </c>
      <c r="T4008" t="s">
        <v>18</v>
      </c>
      <c r="U4008" t="s">
        <v>3</v>
      </c>
    </row>
    <row r="4009" spans="1:21" x14ac:dyDescent="0.25">
      <c r="A4009" t="s">
        <v>369</v>
      </c>
      <c r="B4009" t="str">
        <f>LEFT(Tabla1[[#This Row],[Organización compras]],2)</f>
        <v>PE</v>
      </c>
      <c r="C4009" t="s">
        <v>681</v>
      </c>
      <c r="D4009">
        <v>802</v>
      </c>
      <c r="E4009" t="str">
        <f>VLOOKUP(Tabla1[[#This Row],[Grupo de compras]],'Grupo compras'!$A$1:$B$115,2,FALSE)</f>
        <v>PE Ops Mall</v>
      </c>
      <c r="F4009" t="s">
        <v>370</v>
      </c>
      <c r="H4009" t="s">
        <v>12380</v>
      </c>
      <c r="I4009" t="s">
        <v>88</v>
      </c>
      <c r="J4009" t="s">
        <v>12381</v>
      </c>
      <c r="K4009" t="s">
        <v>12382</v>
      </c>
      <c r="L4009" s="1">
        <v>46098</v>
      </c>
      <c r="M4009" t="s">
        <v>370</v>
      </c>
      <c r="N4009" t="s">
        <v>1</v>
      </c>
      <c r="O4009" t="s">
        <v>0</v>
      </c>
      <c r="P4009" t="s">
        <v>1011</v>
      </c>
      <c r="Q4009" t="s">
        <v>1012</v>
      </c>
      <c r="R4009" s="2">
        <v>515</v>
      </c>
      <c r="S4009" s="37">
        <f>Tabla1[[#This Row],[Valor total]]/'T.C.'!$B$2</f>
        <v>149.27536231884056</v>
      </c>
      <c r="T4009" t="s">
        <v>2</v>
      </c>
      <c r="U4009" t="s">
        <v>3</v>
      </c>
    </row>
    <row r="4010" spans="1:21" x14ac:dyDescent="0.25">
      <c r="A4010" t="s">
        <v>7</v>
      </c>
      <c r="B4010" t="str">
        <f>LEFT(Tabla1[[#This Row],[Organización compras]],2)</f>
        <v>CL</v>
      </c>
      <c r="C4010" t="s">
        <v>339</v>
      </c>
      <c r="D4010">
        <v>602</v>
      </c>
      <c r="E4010" t="str">
        <f>VLOOKUP(Tabla1[[#This Row],[Grupo de compras]],'Grupo compras'!$A$1:$B$115,2,FALSE)</f>
        <v>CL Ops Mall</v>
      </c>
      <c r="F4010" t="s">
        <v>3619</v>
      </c>
      <c r="G4010" t="str">
        <f>LEFT(Tabla1[[#This Row],[Solicitud de pedido]],2)</f>
        <v>12</v>
      </c>
      <c r="H4010" t="s">
        <v>4602</v>
      </c>
      <c r="I4010" t="s">
        <v>88</v>
      </c>
      <c r="J4010" t="s">
        <v>4603</v>
      </c>
      <c r="K4010" t="s">
        <v>10220</v>
      </c>
      <c r="L4010" s="1">
        <v>46062</v>
      </c>
      <c r="M4010" t="s">
        <v>79</v>
      </c>
      <c r="N4010" t="s">
        <v>1</v>
      </c>
      <c r="O4010" t="s">
        <v>0</v>
      </c>
      <c r="P4010" t="s">
        <v>1388</v>
      </c>
      <c r="Q4010" t="s">
        <v>1389</v>
      </c>
      <c r="R4010" s="2">
        <v>138000</v>
      </c>
      <c r="S4010" s="37">
        <f>Tabla1[[#This Row],[Valor total]]/'T.C.'!$B$3</f>
        <v>149.03934422688542</v>
      </c>
      <c r="T4010" t="s">
        <v>6</v>
      </c>
      <c r="U4010" t="s">
        <v>3</v>
      </c>
    </row>
    <row r="4011" spans="1:21" x14ac:dyDescent="0.25">
      <c r="A4011" t="s">
        <v>53</v>
      </c>
      <c r="B4011" t="str">
        <f>LEFT(Tabla1[[#This Row],[Organización compras]],2)</f>
        <v>CO</v>
      </c>
      <c r="C4011" t="s">
        <v>338</v>
      </c>
      <c r="D4011">
        <v>702</v>
      </c>
      <c r="E4011" t="str">
        <f>VLOOKUP(Tabla1[[#This Row],[Grupo de compras]],'Grupo compras'!$A$1:$B$115,2,FALSE)</f>
        <v>CO Ops Mall</v>
      </c>
      <c r="F4011" t="s">
        <v>54</v>
      </c>
      <c r="G4011" t="str">
        <f>LEFT(Tabla1[[#This Row],[Solicitud de pedido]],2)</f>
        <v>12</v>
      </c>
      <c r="H4011" t="s">
        <v>10221</v>
      </c>
      <c r="I4011" t="s">
        <v>88</v>
      </c>
      <c r="J4011" t="s">
        <v>10222</v>
      </c>
      <c r="K4011" t="s">
        <v>10223</v>
      </c>
      <c r="L4011" s="1">
        <v>46081</v>
      </c>
      <c r="M4011" t="s">
        <v>55</v>
      </c>
      <c r="N4011" t="s">
        <v>1</v>
      </c>
      <c r="O4011" t="s">
        <v>0</v>
      </c>
      <c r="P4011" t="s">
        <v>8307</v>
      </c>
      <c r="Q4011" t="s">
        <v>8308</v>
      </c>
      <c r="R4011" s="2">
        <v>546600</v>
      </c>
      <c r="S4011" s="37">
        <f>Tabla1[[#This Row],[Valor total]]/'T.C.'!$B$5</f>
        <v>148.61337683523655</v>
      </c>
      <c r="T4011" t="s">
        <v>18</v>
      </c>
      <c r="U4011" t="s">
        <v>3</v>
      </c>
    </row>
    <row r="4012" spans="1:21" x14ac:dyDescent="0.25">
      <c r="A4012" t="s">
        <v>7</v>
      </c>
      <c r="B4012" t="str">
        <f>LEFT(Tabla1[[#This Row],[Organización compras]],2)</f>
        <v>CL</v>
      </c>
      <c r="C4012" t="s">
        <v>339</v>
      </c>
      <c r="D4012">
        <v>916</v>
      </c>
      <c r="E4012" t="str">
        <f>VLOOKUP(Tabla1[[#This Row],[Grupo de compras]],'Grupo compras'!$A$1:$B$115,2,FALSE)</f>
        <v>Corp Gcia C. Gest</v>
      </c>
      <c r="F4012" t="s">
        <v>10224</v>
      </c>
      <c r="G4012" t="str">
        <f>LEFT(Tabla1[[#This Row],[Solicitud de pedido]],2)</f>
        <v>12</v>
      </c>
      <c r="H4012" t="s">
        <v>10225</v>
      </c>
      <c r="I4012" t="s">
        <v>88</v>
      </c>
      <c r="J4012" t="s">
        <v>10226</v>
      </c>
      <c r="K4012" t="s">
        <v>10227</v>
      </c>
      <c r="L4012" s="1">
        <v>46055</v>
      </c>
      <c r="M4012" t="s">
        <v>10</v>
      </c>
      <c r="N4012" t="s">
        <v>1</v>
      </c>
      <c r="O4012" t="s">
        <v>5</v>
      </c>
      <c r="P4012" t="s">
        <v>2964</v>
      </c>
      <c r="Q4012" t="s">
        <v>2965</v>
      </c>
      <c r="R4012" s="2">
        <v>137000</v>
      </c>
      <c r="S4012" s="37">
        <f>Tabla1[[#This Row],[Valor total]]/'T.C.'!$B$3</f>
        <v>147.95934897886451</v>
      </c>
      <c r="T4012" t="s">
        <v>6</v>
      </c>
      <c r="U4012" t="s">
        <v>3</v>
      </c>
    </row>
    <row r="4013" spans="1:21" x14ac:dyDescent="0.25">
      <c r="A4013" t="s">
        <v>763</v>
      </c>
      <c r="B4013" t="str">
        <f>LEFT(Tabla1[[#This Row],[Organización compras]],2)</f>
        <v>CL</v>
      </c>
      <c r="C4013" t="s">
        <v>339</v>
      </c>
      <c r="D4013">
        <v>602</v>
      </c>
      <c r="E4013" t="str">
        <f>VLOOKUP(Tabla1[[#This Row],[Grupo de compras]],'Grupo compras'!$A$1:$B$115,2,FALSE)</f>
        <v>CL Ops Mall</v>
      </c>
      <c r="F4013" t="s">
        <v>1809</v>
      </c>
      <c r="G4013" t="str">
        <f>LEFT(Tabla1[[#This Row],[Solicitud de pedido]],2)</f>
        <v>12</v>
      </c>
      <c r="H4013" t="s">
        <v>10228</v>
      </c>
      <c r="I4013" t="s">
        <v>88</v>
      </c>
      <c r="J4013" t="s">
        <v>10229</v>
      </c>
      <c r="K4013" t="s">
        <v>10230</v>
      </c>
      <c r="L4013" s="1">
        <v>46086</v>
      </c>
      <c r="M4013" t="s">
        <v>1813</v>
      </c>
      <c r="N4013" t="s">
        <v>1</v>
      </c>
      <c r="O4013" t="s">
        <v>0</v>
      </c>
      <c r="P4013" t="s">
        <v>41</v>
      </c>
      <c r="Q4013" t="s">
        <v>42</v>
      </c>
      <c r="R4013" s="2">
        <v>136135</v>
      </c>
      <c r="S4013" s="37">
        <f>Tabla1[[#This Row],[Valor total]]/'T.C.'!$B$3</f>
        <v>147.02515308932641</v>
      </c>
      <c r="T4013" t="s">
        <v>6</v>
      </c>
      <c r="U4013" t="s">
        <v>3</v>
      </c>
    </row>
    <row r="4014" spans="1:21" x14ac:dyDescent="0.25">
      <c r="A4014" t="s">
        <v>17</v>
      </c>
      <c r="B4014" t="str">
        <f>LEFT(Tabla1[[#This Row],[Organización compras]],2)</f>
        <v>CO</v>
      </c>
      <c r="C4014" t="s">
        <v>338</v>
      </c>
      <c r="D4014">
        <v>710</v>
      </c>
      <c r="E4014" t="str">
        <f>VLOOKUP(Tabla1[[#This Row],[Grupo de compras]],'Grupo compras'!$A$1:$B$115,2,FALSE)</f>
        <v>CO Sgcia Personas</v>
      </c>
      <c r="F4014" t="s">
        <v>77</v>
      </c>
      <c r="G4014" t="str">
        <f>LEFT(Tabla1[[#This Row],[Solicitud de pedido]],2)</f>
        <v>12</v>
      </c>
      <c r="H4014" t="s">
        <v>10231</v>
      </c>
      <c r="I4014" t="s">
        <v>88</v>
      </c>
      <c r="J4014" t="s">
        <v>10232</v>
      </c>
      <c r="K4014" t="s">
        <v>10233</v>
      </c>
      <c r="L4014" s="1">
        <v>46084</v>
      </c>
      <c r="M4014" t="s">
        <v>77</v>
      </c>
      <c r="N4014" t="s">
        <v>1</v>
      </c>
      <c r="O4014" t="s">
        <v>0</v>
      </c>
      <c r="P4014" t="s">
        <v>4341</v>
      </c>
      <c r="Q4014" t="s">
        <v>4342</v>
      </c>
      <c r="R4014" s="2">
        <v>540540</v>
      </c>
      <c r="S4014" s="37">
        <f>Tabla1[[#This Row],[Valor total]]/'T.C.'!$B$5</f>
        <v>146.9657422512235</v>
      </c>
      <c r="T4014" t="s">
        <v>18</v>
      </c>
      <c r="U4014" t="s">
        <v>3</v>
      </c>
    </row>
    <row r="4015" spans="1:21" x14ac:dyDescent="0.25">
      <c r="A4015" t="s">
        <v>17</v>
      </c>
      <c r="B4015" t="str">
        <f>LEFT(Tabla1[[#This Row],[Organización compras]],2)</f>
        <v>CO</v>
      </c>
      <c r="C4015" t="s">
        <v>338</v>
      </c>
      <c r="D4015">
        <v>710</v>
      </c>
      <c r="E4015" t="str">
        <f>VLOOKUP(Tabla1[[#This Row],[Grupo de compras]],'Grupo compras'!$A$1:$B$115,2,FALSE)</f>
        <v>CO Sgcia Personas</v>
      </c>
      <c r="F4015" t="s">
        <v>1200</v>
      </c>
      <c r="G4015" t="str">
        <f>LEFT(Tabla1[[#This Row],[Solicitud de pedido]],2)</f>
        <v>12</v>
      </c>
      <c r="H4015" t="s">
        <v>10234</v>
      </c>
      <c r="I4015" t="s">
        <v>88</v>
      </c>
      <c r="J4015" t="s">
        <v>10235</v>
      </c>
      <c r="K4015" t="s">
        <v>10236</v>
      </c>
      <c r="L4015" s="1">
        <v>46085</v>
      </c>
      <c r="M4015" t="s">
        <v>706</v>
      </c>
      <c r="N4015" t="s">
        <v>1</v>
      </c>
      <c r="O4015" t="s">
        <v>0</v>
      </c>
      <c r="P4015" t="s">
        <v>8972</v>
      </c>
      <c r="Q4015" t="s">
        <v>8973</v>
      </c>
      <c r="R4015" s="2">
        <v>540200</v>
      </c>
      <c r="S4015" s="37">
        <f>Tabla1[[#This Row],[Valor total]]/'T.C.'!$B$5</f>
        <v>146.87330070690592</v>
      </c>
      <c r="T4015" t="s">
        <v>18</v>
      </c>
      <c r="U4015" t="s">
        <v>3</v>
      </c>
    </row>
    <row r="4016" spans="1:21" x14ac:dyDescent="0.25">
      <c r="A4016" t="s">
        <v>75</v>
      </c>
      <c r="B4016" t="str">
        <f>LEFT(Tabla1[[#This Row],[Organización compras]],2)</f>
        <v>CO</v>
      </c>
      <c r="C4016" t="s">
        <v>338</v>
      </c>
      <c r="D4016">
        <v>710</v>
      </c>
      <c r="E4016" t="str">
        <f>VLOOKUP(Tabla1[[#This Row],[Grupo de compras]],'Grupo compras'!$A$1:$B$115,2,FALSE)</f>
        <v>CO Sgcia Personas</v>
      </c>
      <c r="F4016" t="s">
        <v>77</v>
      </c>
      <c r="G4016" t="str">
        <f>LEFT(Tabla1[[#This Row],[Solicitud de pedido]],2)</f>
        <v>12</v>
      </c>
      <c r="H4016" t="s">
        <v>10237</v>
      </c>
      <c r="I4016" t="s">
        <v>88</v>
      </c>
      <c r="J4016" t="s">
        <v>10238</v>
      </c>
      <c r="K4016" t="s">
        <v>8582</v>
      </c>
      <c r="L4016" s="1">
        <v>46076</v>
      </c>
      <c r="M4016" t="s">
        <v>77</v>
      </c>
      <c r="N4016" t="s">
        <v>1</v>
      </c>
      <c r="O4016" t="s">
        <v>0</v>
      </c>
      <c r="P4016" t="s">
        <v>33</v>
      </c>
      <c r="Q4016" t="s">
        <v>34</v>
      </c>
      <c r="R4016" s="2">
        <v>540060</v>
      </c>
      <c r="S4016" s="37">
        <f>Tabla1[[#This Row],[Valor total]]/'T.C.'!$B$5</f>
        <v>146.8352365415987</v>
      </c>
      <c r="T4016" t="s">
        <v>18</v>
      </c>
      <c r="U4016" t="s">
        <v>3</v>
      </c>
    </row>
    <row r="4017" spans="1:21" x14ac:dyDescent="0.25">
      <c r="A4017" t="s">
        <v>369</v>
      </c>
      <c r="B4017" t="str">
        <f>LEFT(Tabla1[[#This Row],[Organización compras]],2)</f>
        <v>PE</v>
      </c>
      <c r="C4017" t="s">
        <v>681</v>
      </c>
      <c r="D4017">
        <v>802</v>
      </c>
      <c r="E4017" t="str">
        <f>VLOOKUP(Tabla1[[#This Row],[Grupo de compras]],'Grupo compras'!$A$1:$B$115,2,FALSE)</f>
        <v>PE Ops Mall</v>
      </c>
      <c r="F4017" t="s">
        <v>370</v>
      </c>
      <c r="G4017" t="str">
        <f>LEFT(Tabla1[[#This Row],[Solicitud de pedido]],2)</f>
        <v>12</v>
      </c>
      <c r="H4017" t="s">
        <v>10239</v>
      </c>
      <c r="I4017" t="s">
        <v>88</v>
      </c>
      <c r="J4017" t="s">
        <v>10240</v>
      </c>
      <c r="K4017" t="s">
        <v>10241</v>
      </c>
      <c r="L4017" s="1">
        <v>46091</v>
      </c>
      <c r="M4017" t="s">
        <v>370</v>
      </c>
      <c r="N4017" t="s">
        <v>1</v>
      </c>
      <c r="O4017" t="s">
        <v>0</v>
      </c>
      <c r="P4017" t="s">
        <v>5842</v>
      </c>
      <c r="Q4017" t="s">
        <v>5843</v>
      </c>
      <c r="R4017" s="2">
        <v>504</v>
      </c>
      <c r="S4017" s="37">
        <f>Tabla1[[#This Row],[Valor total]]/'T.C.'!$B$2</f>
        <v>146.08695652173913</v>
      </c>
      <c r="T4017" t="s">
        <v>2</v>
      </c>
      <c r="U4017" t="s">
        <v>3</v>
      </c>
    </row>
    <row r="4018" spans="1:21" x14ac:dyDescent="0.25">
      <c r="A4018" t="s">
        <v>19</v>
      </c>
      <c r="B4018" t="str">
        <f>LEFT(Tabla1[[#This Row],[Organización compras]],2)</f>
        <v>CL</v>
      </c>
      <c r="C4018" t="s">
        <v>339</v>
      </c>
      <c r="D4018">
        <v>602</v>
      </c>
      <c r="E4018" t="str">
        <f>VLOOKUP(Tabla1[[#This Row],[Grupo de compras]],'Grupo compras'!$A$1:$B$115,2,FALSE)</f>
        <v>CL Ops Mall</v>
      </c>
      <c r="F4018" t="s">
        <v>20</v>
      </c>
      <c r="G4018" t="str">
        <f>LEFT(Tabla1[[#This Row],[Solicitud de pedido]],2)</f>
        <v>12</v>
      </c>
      <c r="H4018" t="s">
        <v>10242</v>
      </c>
      <c r="I4018" t="s">
        <v>88</v>
      </c>
      <c r="J4018" t="s">
        <v>10243</v>
      </c>
      <c r="K4018" t="s">
        <v>10244</v>
      </c>
      <c r="L4018" s="1">
        <v>46034</v>
      </c>
      <c r="M4018" t="s">
        <v>21</v>
      </c>
      <c r="N4018" t="s">
        <v>1</v>
      </c>
      <c r="O4018" t="s">
        <v>0</v>
      </c>
      <c r="P4018" t="s">
        <v>743</v>
      </c>
      <c r="Q4018" t="s">
        <v>744</v>
      </c>
      <c r="R4018" s="2">
        <v>3.5</v>
      </c>
      <c r="S4018" s="37">
        <f>Tabla1[[#This Row],[Valor total]]/'T.C.'!$B$4</f>
        <v>145.83333333333334</v>
      </c>
      <c r="T4018" t="s">
        <v>11</v>
      </c>
      <c r="U4018" t="s">
        <v>3</v>
      </c>
    </row>
    <row r="4019" spans="1:21" x14ac:dyDescent="0.25">
      <c r="A4019" t="s">
        <v>19</v>
      </c>
      <c r="B4019" t="str">
        <f>LEFT(Tabla1[[#This Row],[Organización compras]],2)</f>
        <v>CL</v>
      </c>
      <c r="C4019" t="s">
        <v>339</v>
      </c>
      <c r="D4019">
        <v>602</v>
      </c>
      <c r="E4019" t="str">
        <f>VLOOKUP(Tabla1[[#This Row],[Grupo de compras]],'Grupo compras'!$A$1:$B$115,2,FALSE)</f>
        <v>CL Ops Mall</v>
      </c>
      <c r="F4019" t="s">
        <v>20</v>
      </c>
      <c r="G4019" t="str">
        <f>LEFT(Tabla1[[#This Row],[Solicitud de pedido]],2)</f>
        <v>12</v>
      </c>
      <c r="H4019" t="s">
        <v>10245</v>
      </c>
      <c r="I4019" t="s">
        <v>88</v>
      </c>
      <c r="J4019" t="s">
        <v>10246</v>
      </c>
      <c r="K4019" t="s">
        <v>10247</v>
      </c>
      <c r="L4019" s="1">
        <v>46078</v>
      </c>
      <c r="M4019" t="s">
        <v>21</v>
      </c>
      <c r="N4019" t="s">
        <v>1</v>
      </c>
      <c r="O4019" t="s">
        <v>0</v>
      </c>
      <c r="P4019" t="s">
        <v>4254</v>
      </c>
      <c r="Q4019" t="s">
        <v>4255</v>
      </c>
      <c r="R4019" s="2">
        <v>3.5</v>
      </c>
      <c r="S4019" s="37">
        <f>Tabla1[[#This Row],[Valor total]]/'T.C.'!$B$4</f>
        <v>145.83333333333334</v>
      </c>
      <c r="T4019" t="s">
        <v>11</v>
      </c>
      <c r="U4019" t="s">
        <v>3</v>
      </c>
    </row>
    <row r="4020" spans="1:21" x14ac:dyDescent="0.25">
      <c r="A4020" t="s">
        <v>7</v>
      </c>
      <c r="B4020" t="str">
        <f>LEFT(Tabla1[[#This Row],[Organización compras]],2)</f>
        <v>CL</v>
      </c>
      <c r="C4020" t="s">
        <v>339</v>
      </c>
      <c r="D4020">
        <v>602</v>
      </c>
      <c r="E4020" t="str">
        <f>VLOOKUP(Tabla1[[#This Row],[Grupo de compras]],'Grupo compras'!$A$1:$B$115,2,FALSE)</f>
        <v>CL Ops Mall</v>
      </c>
      <c r="F4020" t="s">
        <v>3619</v>
      </c>
      <c r="G4020" t="str">
        <f>LEFT(Tabla1[[#This Row],[Solicitud de pedido]],2)</f>
        <v>12</v>
      </c>
      <c r="H4020" t="s">
        <v>4602</v>
      </c>
      <c r="I4020" t="s">
        <v>99</v>
      </c>
      <c r="J4020" t="s">
        <v>4603</v>
      </c>
      <c r="K4020" t="s">
        <v>10248</v>
      </c>
      <c r="L4020" s="1">
        <v>46062</v>
      </c>
      <c r="M4020" t="s">
        <v>79</v>
      </c>
      <c r="N4020" t="s">
        <v>1</v>
      </c>
      <c r="O4020" t="s">
        <v>0</v>
      </c>
      <c r="P4020" t="s">
        <v>1388</v>
      </c>
      <c r="Q4020" t="s">
        <v>1389</v>
      </c>
      <c r="R4020" s="2">
        <v>135000</v>
      </c>
      <c r="S4020" s="37">
        <f>Tabla1[[#This Row],[Valor total]]/'T.C.'!$B$3</f>
        <v>145.7993584828227</v>
      </c>
      <c r="T4020" t="s">
        <v>6</v>
      </c>
      <c r="U4020" t="s">
        <v>3</v>
      </c>
    </row>
    <row r="4021" spans="1:21" x14ac:dyDescent="0.25">
      <c r="A4021" t="s">
        <v>38</v>
      </c>
      <c r="B4021" t="str">
        <f>LEFT(Tabla1[[#This Row],[Organización compras]],2)</f>
        <v>CL</v>
      </c>
      <c r="C4021" t="s">
        <v>339</v>
      </c>
      <c r="D4021">
        <v>603</v>
      </c>
      <c r="E4021" t="str">
        <f>VLOOKUP(Tabla1[[#This Row],[Grupo de compras]],'Grupo compras'!$A$1:$B$115,2,FALSE)</f>
        <v>CL Ops Out/Strip</v>
      </c>
      <c r="F4021" t="s">
        <v>39</v>
      </c>
      <c r="G4021" t="str">
        <f>LEFT(Tabla1[[#This Row],[Solicitud de pedido]],2)</f>
        <v>12</v>
      </c>
      <c r="H4021" t="s">
        <v>10249</v>
      </c>
      <c r="I4021" t="s">
        <v>88</v>
      </c>
      <c r="J4021" t="s">
        <v>10250</v>
      </c>
      <c r="K4021" t="s">
        <v>10251</v>
      </c>
      <c r="L4021" s="1">
        <v>46085</v>
      </c>
      <c r="M4021" t="s">
        <v>40</v>
      </c>
      <c r="N4021" t="s">
        <v>1</v>
      </c>
      <c r="O4021" t="s">
        <v>0</v>
      </c>
      <c r="P4021" t="s">
        <v>48</v>
      </c>
      <c r="Q4021" t="s">
        <v>49</v>
      </c>
      <c r="R4021" s="2">
        <v>134817</v>
      </c>
      <c r="S4021" s="37">
        <f>Tabla1[[#This Row],[Valor total]]/'T.C.'!$B$3</f>
        <v>145.60171935243486</v>
      </c>
      <c r="T4021" t="s">
        <v>6</v>
      </c>
      <c r="U4021" t="s">
        <v>3</v>
      </c>
    </row>
    <row r="4022" spans="1:21" x14ac:dyDescent="0.25">
      <c r="A4022" t="s">
        <v>53</v>
      </c>
      <c r="B4022" t="str">
        <f>LEFT(Tabla1[[#This Row],[Organización compras]],2)</f>
        <v>CO</v>
      </c>
      <c r="C4022" t="s">
        <v>338</v>
      </c>
      <c r="D4022">
        <v>702</v>
      </c>
      <c r="E4022" t="str">
        <f>VLOOKUP(Tabla1[[#This Row],[Grupo de compras]],'Grupo compras'!$A$1:$B$115,2,FALSE)</f>
        <v>CO Ops Mall</v>
      </c>
      <c r="F4022" t="s">
        <v>54</v>
      </c>
      <c r="G4022" t="str">
        <f>LEFT(Tabla1[[#This Row],[Solicitud de pedido]],2)</f>
        <v>12</v>
      </c>
      <c r="H4022" t="s">
        <v>10252</v>
      </c>
      <c r="I4022" t="s">
        <v>88</v>
      </c>
      <c r="J4022" t="s">
        <v>10253</v>
      </c>
      <c r="K4022" t="s">
        <v>10254</v>
      </c>
      <c r="L4022" s="1">
        <v>46069</v>
      </c>
      <c r="M4022" t="s">
        <v>55</v>
      </c>
      <c r="N4022" t="s">
        <v>1</v>
      </c>
      <c r="O4022" t="s">
        <v>0</v>
      </c>
      <c r="P4022" t="s">
        <v>33</v>
      </c>
      <c r="Q4022" t="s">
        <v>34</v>
      </c>
      <c r="R4022" s="2">
        <v>534600</v>
      </c>
      <c r="S4022" s="37">
        <f>Tabla1[[#This Row],[Valor total]]/'T.C.'!$B$5</f>
        <v>145.35073409461663</v>
      </c>
      <c r="T4022" t="s">
        <v>18</v>
      </c>
      <c r="U4022" t="s">
        <v>3</v>
      </c>
    </row>
    <row r="4023" spans="1:21" x14ac:dyDescent="0.25">
      <c r="A4023" t="s">
        <v>696</v>
      </c>
      <c r="B4023" t="str">
        <f>LEFT(Tabla1[[#This Row],[Organización compras]],2)</f>
        <v>PE</v>
      </c>
      <c r="C4023" t="s">
        <v>681</v>
      </c>
      <c r="D4023">
        <v>816</v>
      </c>
      <c r="E4023" t="str">
        <f>VLOOKUP(Tabla1[[#This Row],[Grupo de compras]],'Grupo compras'!$A$1:$B$115,2,FALSE)</f>
        <v>PE Sgcia Infra</v>
      </c>
      <c r="F4023" t="s">
        <v>2330</v>
      </c>
      <c r="G4023" t="str">
        <f>LEFT(Tabla1[[#This Row],[Solicitud de pedido]],2)</f>
        <v>12</v>
      </c>
      <c r="H4023" t="s">
        <v>10255</v>
      </c>
      <c r="I4023" t="s">
        <v>88</v>
      </c>
      <c r="J4023" t="s">
        <v>10256</v>
      </c>
      <c r="K4023" t="s">
        <v>10257</v>
      </c>
      <c r="L4023" s="1">
        <v>46049</v>
      </c>
      <c r="M4023" t="s">
        <v>400</v>
      </c>
      <c r="N4023" t="s">
        <v>1</v>
      </c>
      <c r="O4023" t="s">
        <v>5</v>
      </c>
      <c r="P4023" t="s">
        <v>68</v>
      </c>
      <c r="Q4023" t="s">
        <v>69</v>
      </c>
      <c r="R4023" s="2">
        <v>500</v>
      </c>
      <c r="S4023" s="37">
        <f>Tabla1[[#This Row],[Valor total]]/'T.C.'!$B$2</f>
        <v>144.92753623188406</v>
      </c>
      <c r="T4023" t="s">
        <v>2</v>
      </c>
      <c r="U4023" t="s">
        <v>3</v>
      </c>
    </row>
    <row r="4024" spans="1:21" x14ac:dyDescent="0.25">
      <c r="A4024" t="s">
        <v>2453</v>
      </c>
      <c r="B4024" t="str">
        <f>LEFT(Tabla1[[#This Row],[Organización compras]],2)</f>
        <v>PE</v>
      </c>
      <c r="C4024" t="s">
        <v>681</v>
      </c>
      <c r="D4024">
        <v>804</v>
      </c>
      <c r="E4024" t="str">
        <f>VLOOKUP(Tabla1[[#This Row],[Grupo de compras]],'Grupo compras'!$A$1:$B$115,2,FALSE)</f>
        <v>PE Marketing Mall</v>
      </c>
      <c r="F4024" t="s">
        <v>2857</v>
      </c>
      <c r="G4024" t="str">
        <f>LEFT(Tabla1[[#This Row],[Solicitud de pedido]],2)</f>
        <v>12</v>
      </c>
      <c r="H4024" t="s">
        <v>10258</v>
      </c>
      <c r="I4024" t="s">
        <v>88</v>
      </c>
      <c r="J4024" t="s">
        <v>10259</v>
      </c>
      <c r="K4024" t="s">
        <v>10260</v>
      </c>
      <c r="L4024" s="1">
        <v>46059</v>
      </c>
      <c r="M4024" t="s">
        <v>400</v>
      </c>
      <c r="N4024" t="s">
        <v>1</v>
      </c>
      <c r="O4024" t="s">
        <v>0</v>
      </c>
      <c r="P4024" t="s">
        <v>2596</v>
      </c>
      <c r="Q4024" t="s">
        <v>2597</v>
      </c>
      <c r="R4024" s="2">
        <v>500</v>
      </c>
      <c r="S4024" s="37">
        <f>Tabla1[[#This Row],[Valor total]]/'T.C.'!$B$2</f>
        <v>144.92753623188406</v>
      </c>
      <c r="T4024" t="s">
        <v>2</v>
      </c>
      <c r="U4024" t="s">
        <v>3</v>
      </c>
    </row>
    <row r="4025" spans="1:21" x14ac:dyDescent="0.25">
      <c r="A4025" t="s">
        <v>696</v>
      </c>
      <c r="B4025" t="str">
        <f>LEFT(Tabla1[[#This Row],[Organización compras]],2)</f>
        <v>PE</v>
      </c>
      <c r="C4025" t="s">
        <v>681</v>
      </c>
      <c r="D4025">
        <v>804</v>
      </c>
      <c r="E4025" t="str">
        <f>VLOOKUP(Tabla1[[#This Row],[Grupo de compras]],'Grupo compras'!$A$1:$B$115,2,FALSE)</f>
        <v>PE Marketing Mall</v>
      </c>
      <c r="F4025" t="s">
        <v>2857</v>
      </c>
      <c r="G4025" t="str">
        <f>LEFT(Tabla1[[#This Row],[Solicitud de pedido]],2)</f>
        <v>12</v>
      </c>
      <c r="H4025" t="s">
        <v>10261</v>
      </c>
      <c r="I4025" t="s">
        <v>88</v>
      </c>
      <c r="J4025" t="s">
        <v>10262</v>
      </c>
      <c r="K4025" t="s">
        <v>10260</v>
      </c>
      <c r="L4025" s="1">
        <v>46059</v>
      </c>
      <c r="M4025" t="s">
        <v>400</v>
      </c>
      <c r="N4025" t="s">
        <v>1</v>
      </c>
      <c r="O4025" t="s">
        <v>0</v>
      </c>
      <c r="P4025" t="s">
        <v>2596</v>
      </c>
      <c r="Q4025" t="s">
        <v>2597</v>
      </c>
      <c r="R4025" s="2">
        <v>500</v>
      </c>
      <c r="S4025" s="37">
        <f>Tabla1[[#This Row],[Valor total]]/'T.C.'!$B$2</f>
        <v>144.92753623188406</v>
      </c>
      <c r="T4025" t="s">
        <v>2</v>
      </c>
      <c r="U4025" t="s">
        <v>3</v>
      </c>
    </row>
    <row r="4026" spans="1:21" x14ac:dyDescent="0.25">
      <c r="A4026" t="s">
        <v>373</v>
      </c>
      <c r="B4026" t="str">
        <f>LEFT(Tabla1[[#This Row],[Organización compras]],2)</f>
        <v>PE</v>
      </c>
      <c r="C4026" t="s">
        <v>340</v>
      </c>
      <c r="D4026">
        <v>810</v>
      </c>
      <c r="E4026" t="str">
        <f>VLOOKUP(Tabla1[[#This Row],[Grupo de compras]],'Grupo compras'!$A$1:$B$115,2,FALSE)</f>
        <v>PE Área Personas</v>
      </c>
      <c r="F4026" t="s">
        <v>2647</v>
      </c>
      <c r="G4026" t="str">
        <f>LEFT(Tabla1[[#This Row],[Solicitud de pedido]],2)</f>
        <v>12</v>
      </c>
      <c r="H4026" t="s">
        <v>10263</v>
      </c>
      <c r="I4026" t="s">
        <v>88</v>
      </c>
      <c r="J4026" t="s">
        <v>10264</v>
      </c>
      <c r="K4026" t="s">
        <v>10265</v>
      </c>
      <c r="L4026" s="1">
        <v>46062</v>
      </c>
      <c r="M4026" t="s">
        <v>2647</v>
      </c>
      <c r="N4026" t="s">
        <v>1</v>
      </c>
      <c r="O4026" t="s">
        <v>0</v>
      </c>
      <c r="P4026" t="s">
        <v>10266</v>
      </c>
      <c r="Q4026" t="s">
        <v>10267</v>
      </c>
      <c r="R4026" s="2">
        <v>500</v>
      </c>
      <c r="S4026" s="37">
        <f>Tabla1[[#This Row],[Valor total]]/'T.C.'!$B$2</f>
        <v>144.92753623188406</v>
      </c>
      <c r="T4026" t="s">
        <v>2</v>
      </c>
      <c r="U4026" t="s">
        <v>3</v>
      </c>
    </row>
    <row r="4027" spans="1:21" x14ac:dyDescent="0.25">
      <c r="A4027" t="s">
        <v>1498</v>
      </c>
      <c r="B4027" t="str">
        <f>LEFT(Tabla1[[#This Row],[Organización compras]],2)</f>
        <v>PE</v>
      </c>
      <c r="C4027" t="s">
        <v>340</v>
      </c>
      <c r="D4027">
        <v>803</v>
      </c>
      <c r="E4027" t="str">
        <f>VLOOKUP(Tabla1[[#This Row],[Grupo de compras]],'Grupo compras'!$A$1:$B$115,2,FALSE)</f>
        <v>PE Ops Out/Strips</v>
      </c>
      <c r="F4027" t="s">
        <v>926</v>
      </c>
      <c r="G4027" t="str">
        <f>LEFT(Tabla1[[#This Row],[Solicitud de pedido]],2)</f>
        <v>12</v>
      </c>
      <c r="H4027" t="s">
        <v>10268</v>
      </c>
      <c r="I4027" t="s">
        <v>88</v>
      </c>
      <c r="J4027" t="s">
        <v>10269</v>
      </c>
      <c r="K4027" t="s">
        <v>10270</v>
      </c>
      <c r="L4027" s="1">
        <v>46090</v>
      </c>
      <c r="M4027" t="s">
        <v>930</v>
      </c>
      <c r="N4027" t="s">
        <v>1</v>
      </c>
      <c r="O4027" t="s">
        <v>0</v>
      </c>
      <c r="P4027" t="s">
        <v>1237</v>
      </c>
      <c r="Q4027" t="s">
        <v>1238</v>
      </c>
      <c r="R4027" s="2">
        <v>500</v>
      </c>
      <c r="S4027" s="37">
        <f>Tabla1[[#This Row],[Valor total]]/'T.C.'!$B$2</f>
        <v>144.92753623188406</v>
      </c>
      <c r="T4027" t="s">
        <v>2</v>
      </c>
      <c r="U4027" t="s">
        <v>3</v>
      </c>
    </row>
    <row r="4028" spans="1:21" x14ac:dyDescent="0.25">
      <c r="A4028" t="s">
        <v>1079</v>
      </c>
      <c r="B4028" t="str">
        <f>LEFT(Tabla1[[#This Row],[Organización compras]],2)</f>
        <v>PE</v>
      </c>
      <c r="C4028" t="s">
        <v>681</v>
      </c>
      <c r="D4028">
        <v>802</v>
      </c>
      <c r="E4028" t="str">
        <f>VLOOKUP(Tabla1[[#This Row],[Grupo de compras]],'Grupo compras'!$A$1:$B$115,2,FALSE)</f>
        <v>PE Ops Mall</v>
      </c>
      <c r="F4028" t="s">
        <v>3394</v>
      </c>
      <c r="H4028" t="s">
        <v>12743</v>
      </c>
      <c r="I4028" t="s">
        <v>88</v>
      </c>
      <c r="J4028" t="s">
        <v>12744</v>
      </c>
      <c r="K4028" t="s">
        <v>12745</v>
      </c>
      <c r="L4028" s="1">
        <v>46099</v>
      </c>
      <c r="M4028" t="s">
        <v>3398</v>
      </c>
      <c r="N4028" t="s">
        <v>1</v>
      </c>
      <c r="O4028" t="s">
        <v>0</v>
      </c>
      <c r="P4028" t="s">
        <v>5842</v>
      </c>
      <c r="Q4028" t="s">
        <v>5843</v>
      </c>
      <c r="R4028" s="2">
        <v>500</v>
      </c>
      <c r="S4028" s="37">
        <f>Tabla1[[#This Row],[Valor total]]/'T.C.'!$B$2</f>
        <v>144.92753623188406</v>
      </c>
      <c r="T4028" t="s">
        <v>2</v>
      </c>
      <c r="U4028" t="s">
        <v>3</v>
      </c>
    </row>
    <row r="4029" spans="1:21" x14ac:dyDescent="0.25">
      <c r="A4029" t="s">
        <v>2453</v>
      </c>
      <c r="B4029" t="str">
        <f>LEFT(Tabla1[[#This Row],[Organización compras]],2)</f>
        <v>PE</v>
      </c>
      <c r="C4029" t="s">
        <v>681</v>
      </c>
      <c r="D4029">
        <v>804</v>
      </c>
      <c r="E4029" t="str">
        <f>VLOOKUP(Tabla1[[#This Row],[Grupo de compras]],'Grupo compras'!$A$1:$B$115,2,FALSE)</f>
        <v>PE Marketing Mall</v>
      </c>
      <c r="F4029" t="s">
        <v>2857</v>
      </c>
      <c r="H4029" t="s">
        <v>12923</v>
      </c>
      <c r="I4029" t="s">
        <v>88</v>
      </c>
      <c r="J4029" t="s">
        <v>12924</v>
      </c>
      <c r="K4029" t="s">
        <v>12925</v>
      </c>
      <c r="L4029" s="1">
        <v>46100</v>
      </c>
      <c r="M4029" t="s">
        <v>400</v>
      </c>
      <c r="N4029" t="s">
        <v>1</v>
      </c>
      <c r="O4029" t="s">
        <v>0</v>
      </c>
      <c r="P4029" t="s">
        <v>2596</v>
      </c>
      <c r="Q4029" t="s">
        <v>2597</v>
      </c>
      <c r="R4029" s="2">
        <v>500</v>
      </c>
      <c r="S4029" s="37">
        <f>Tabla1[[#This Row],[Valor total]]/'T.C.'!$B$2</f>
        <v>144.92753623188406</v>
      </c>
      <c r="T4029" t="s">
        <v>2</v>
      </c>
      <c r="U4029" t="s">
        <v>3</v>
      </c>
    </row>
    <row r="4030" spans="1:21" x14ac:dyDescent="0.25">
      <c r="A4030" t="s">
        <v>1239</v>
      </c>
      <c r="B4030" t="str">
        <f>LEFT(Tabla1[[#This Row],[Organización compras]],2)</f>
        <v>PE</v>
      </c>
      <c r="C4030" t="s">
        <v>340</v>
      </c>
      <c r="D4030">
        <v>802</v>
      </c>
      <c r="E4030" t="str">
        <f>VLOOKUP(Tabla1[[#This Row],[Grupo de compras]],'Grupo compras'!$A$1:$B$115,2,FALSE)</f>
        <v>PE Ops Mall</v>
      </c>
      <c r="F4030" t="s">
        <v>3220</v>
      </c>
      <c r="G4030" t="str">
        <f>LEFT(Tabla1[[#This Row],[Solicitud de pedido]],2)</f>
        <v>12</v>
      </c>
      <c r="H4030" t="s">
        <v>10271</v>
      </c>
      <c r="I4030" t="s">
        <v>88</v>
      </c>
      <c r="J4030" t="s">
        <v>10272</v>
      </c>
      <c r="K4030" t="s">
        <v>10273</v>
      </c>
      <c r="L4030" s="1">
        <v>46091</v>
      </c>
      <c r="M4030" t="s">
        <v>3220</v>
      </c>
      <c r="N4030" t="s">
        <v>1</v>
      </c>
      <c r="O4030" t="s">
        <v>0</v>
      </c>
      <c r="P4030" t="s">
        <v>2807</v>
      </c>
      <c r="Q4030" t="s">
        <v>2808</v>
      </c>
      <c r="R4030" s="2">
        <v>496.8</v>
      </c>
      <c r="S4030" s="37">
        <f>Tabla1[[#This Row],[Valor total]]/'T.C.'!$B$2</f>
        <v>144</v>
      </c>
      <c r="T4030" t="s">
        <v>2</v>
      </c>
      <c r="U4030" t="s">
        <v>3</v>
      </c>
    </row>
    <row r="4031" spans="1:21" x14ac:dyDescent="0.25">
      <c r="A4031" t="s">
        <v>7</v>
      </c>
      <c r="B4031" t="str">
        <f>LEFT(Tabla1[[#This Row],[Organización compras]],2)</f>
        <v>CL</v>
      </c>
      <c r="C4031" t="s">
        <v>339</v>
      </c>
      <c r="D4031">
        <v>626</v>
      </c>
      <c r="E4031" t="str">
        <f>VLOOKUP(Tabla1[[#This Row],[Grupo de compras]],'Grupo compras'!$A$1:$B$115,2,FALSE)</f>
        <v>CL Proyectos 3</v>
      </c>
      <c r="F4031" t="s">
        <v>58</v>
      </c>
      <c r="G4031" t="str">
        <f>LEFT(Tabla1[[#This Row],[Solicitud de pedido]],2)</f>
        <v>12</v>
      </c>
      <c r="H4031" t="s">
        <v>10274</v>
      </c>
      <c r="I4031" t="s">
        <v>88</v>
      </c>
      <c r="J4031" t="s">
        <v>10275</v>
      </c>
      <c r="K4031" t="s">
        <v>10276</v>
      </c>
      <c r="L4031" s="1">
        <v>46042</v>
      </c>
      <c r="M4031" t="s">
        <v>26</v>
      </c>
      <c r="N4031" t="s">
        <v>1</v>
      </c>
      <c r="O4031" t="s">
        <v>0</v>
      </c>
      <c r="P4031" t="s">
        <v>10277</v>
      </c>
      <c r="Q4031" t="s">
        <v>10278</v>
      </c>
      <c r="R4031" s="2">
        <v>3.4510000000000001</v>
      </c>
      <c r="S4031" s="37">
        <f>Tabla1[[#This Row],[Valor total]]/'T.C.'!$B$4</f>
        <v>143.79166666666666</v>
      </c>
      <c r="T4031" t="s">
        <v>11</v>
      </c>
      <c r="U4031" t="s">
        <v>3</v>
      </c>
    </row>
    <row r="4032" spans="1:21" x14ac:dyDescent="0.25">
      <c r="A4032" t="s">
        <v>883</v>
      </c>
      <c r="B4032" t="str">
        <f>LEFT(Tabla1[[#This Row],[Organización compras]],2)</f>
        <v>PE</v>
      </c>
      <c r="C4032" t="s">
        <v>681</v>
      </c>
      <c r="D4032">
        <v>802</v>
      </c>
      <c r="E4032" t="str">
        <f>VLOOKUP(Tabla1[[#This Row],[Grupo de compras]],'Grupo compras'!$A$1:$B$115,2,FALSE)</f>
        <v>PE Ops Mall</v>
      </c>
      <c r="F4032" t="s">
        <v>5959</v>
      </c>
      <c r="G4032" t="str">
        <f>LEFT(Tabla1[[#This Row],[Solicitud de pedido]],2)</f>
        <v>12</v>
      </c>
      <c r="H4032" t="s">
        <v>10279</v>
      </c>
      <c r="I4032" t="s">
        <v>88</v>
      </c>
      <c r="J4032" t="s">
        <v>10280</v>
      </c>
      <c r="K4032" t="s">
        <v>10281</v>
      </c>
      <c r="L4032" s="1">
        <v>46063</v>
      </c>
      <c r="M4032" t="s">
        <v>5959</v>
      </c>
      <c r="N4032" t="s">
        <v>1</v>
      </c>
      <c r="O4032" t="s">
        <v>0</v>
      </c>
      <c r="P4032" t="s">
        <v>1011</v>
      </c>
      <c r="Q4032" t="s">
        <v>1012</v>
      </c>
      <c r="R4032" s="2">
        <v>496</v>
      </c>
      <c r="S4032" s="37">
        <f>Tabla1[[#This Row],[Valor total]]/'T.C.'!$B$2</f>
        <v>143.76811594202897</v>
      </c>
      <c r="T4032" t="s">
        <v>2</v>
      </c>
      <c r="U4032" t="s">
        <v>3</v>
      </c>
    </row>
    <row r="4033" spans="1:21" x14ac:dyDescent="0.25">
      <c r="A4033" t="s">
        <v>373</v>
      </c>
      <c r="B4033" t="str">
        <f>LEFT(Tabla1[[#This Row],[Organización compras]],2)</f>
        <v>PE</v>
      </c>
      <c r="C4033" t="s">
        <v>340</v>
      </c>
      <c r="D4033">
        <v>811</v>
      </c>
      <c r="E4033" t="str">
        <f>VLOOKUP(Tabla1[[#This Row],[Grupo de compras]],'Grupo compras'!$A$1:$B$115,2,FALSE)</f>
        <v>PE Área Admin</v>
      </c>
      <c r="F4033" t="s">
        <v>406</v>
      </c>
      <c r="G4033" t="str">
        <f>LEFT(Tabla1[[#This Row],[Solicitud de pedido]],2)</f>
        <v>12</v>
      </c>
      <c r="H4033" t="s">
        <v>10282</v>
      </c>
      <c r="I4033" t="s">
        <v>88</v>
      </c>
      <c r="J4033" t="s">
        <v>10283</v>
      </c>
      <c r="K4033" t="s">
        <v>10284</v>
      </c>
      <c r="L4033" s="1">
        <v>46083</v>
      </c>
      <c r="M4033" t="s">
        <v>406</v>
      </c>
      <c r="N4033" t="s">
        <v>1</v>
      </c>
      <c r="O4033" t="s">
        <v>0</v>
      </c>
      <c r="P4033" t="s">
        <v>8164</v>
      </c>
      <c r="Q4033" t="s">
        <v>8165</v>
      </c>
      <c r="R4033" s="2">
        <v>495.93</v>
      </c>
      <c r="S4033" s="37">
        <f>Tabla1[[#This Row],[Valor total]]/'T.C.'!$B$2</f>
        <v>143.74782608695651</v>
      </c>
      <c r="T4033" t="s">
        <v>2</v>
      </c>
      <c r="U4033" t="s">
        <v>3</v>
      </c>
    </row>
    <row r="4034" spans="1:21" x14ac:dyDescent="0.25">
      <c r="A4034" t="s">
        <v>2091</v>
      </c>
      <c r="B4034" t="str">
        <f>LEFT(Tabla1[[#This Row],[Organización compras]],2)</f>
        <v>PE</v>
      </c>
      <c r="C4034" t="s">
        <v>681</v>
      </c>
      <c r="D4034">
        <v>803</v>
      </c>
      <c r="E4034" t="str">
        <f>VLOOKUP(Tabla1[[#This Row],[Grupo de compras]],'Grupo compras'!$A$1:$B$115,2,FALSE)</f>
        <v>PE Ops Out/Strips</v>
      </c>
      <c r="F4034" t="s">
        <v>2857</v>
      </c>
      <c r="G4034" t="str">
        <f>LEFT(Tabla1[[#This Row],[Solicitud de pedido]],2)</f>
        <v>12</v>
      </c>
      <c r="H4034" t="s">
        <v>10285</v>
      </c>
      <c r="I4034" t="s">
        <v>88</v>
      </c>
      <c r="J4034" t="s">
        <v>10286</v>
      </c>
      <c r="K4034" t="s">
        <v>10287</v>
      </c>
      <c r="L4034" s="1">
        <v>46057</v>
      </c>
      <c r="M4034" t="s">
        <v>2857</v>
      </c>
      <c r="N4034" t="s">
        <v>1</v>
      </c>
      <c r="O4034" t="s">
        <v>0</v>
      </c>
      <c r="P4034" t="s">
        <v>1011</v>
      </c>
      <c r="Q4034" t="s">
        <v>1012</v>
      </c>
      <c r="R4034" s="2">
        <v>495.5</v>
      </c>
      <c r="S4034" s="37">
        <f>Tabla1[[#This Row],[Valor total]]/'T.C.'!$B$2</f>
        <v>143.62318840579709</v>
      </c>
      <c r="T4034" t="s">
        <v>2</v>
      </c>
      <c r="U4034" t="s">
        <v>3</v>
      </c>
    </row>
    <row r="4035" spans="1:21" x14ac:dyDescent="0.25">
      <c r="A4035" t="s">
        <v>1498</v>
      </c>
      <c r="B4035" t="str">
        <f>LEFT(Tabla1[[#This Row],[Organización compras]],2)</f>
        <v>PE</v>
      </c>
      <c r="C4035" t="s">
        <v>340</v>
      </c>
      <c r="D4035">
        <v>804</v>
      </c>
      <c r="E4035" t="str">
        <f>VLOOKUP(Tabla1[[#This Row],[Grupo de compras]],'Grupo compras'!$A$1:$B$115,2,FALSE)</f>
        <v>PE Marketing Mall</v>
      </c>
      <c r="F4035" t="s">
        <v>4579</v>
      </c>
      <c r="G4035" t="str">
        <f>LEFT(Tabla1[[#This Row],[Solicitud de pedido]],2)</f>
        <v>12</v>
      </c>
      <c r="H4035" t="s">
        <v>10288</v>
      </c>
      <c r="I4035" t="s">
        <v>88</v>
      </c>
      <c r="J4035" t="s">
        <v>10289</v>
      </c>
      <c r="K4035" t="s">
        <v>10290</v>
      </c>
      <c r="L4035" s="1">
        <v>46034</v>
      </c>
      <c r="M4035" t="s">
        <v>400</v>
      </c>
      <c r="N4035" t="s">
        <v>1</v>
      </c>
      <c r="O4035" t="s">
        <v>67</v>
      </c>
      <c r="P4035" t="s">
        <v>2596</v>
      </c>
      <c r="Q4035" t="s">
        <v>2597</v>
      </c>
      <c r="R4035" s="2">
        <v>490</v>
      </c>
      <c r="S4035" s="37">
        <f>Tabla1[[#This Row],[Valor total]]/'T.C.'!$B$2</f>
        <v>142.02898550724638</v>
      </c>
      <c r="T4035" t="s">
        <v>2</v>
      </c>
      <c r="U4035" t="s">
        <v>3</v>
      </c>
    </row>
    <row r="4036" spans="1:21" x14ac:dyDescent="0.25">
      <c r="A4036" t="s">
        <v>47</v>
      </c>
      <c r="B4036" t="str">
        <f>LEFT(Tabla1[[#This Row],[Organización compras]],2)</f>
        <v>CL</v>
      </c>
      <c r="C4036" t="s">
        <v>339</v>
      </c>
      <c r="D4036">
        <v>602</v>
      </c>
      <c r="E4036" t="str">
        <f>VLOOKUP(Tabla1[[#This Row],[Grupo de compras]],'Grupo compras'!$A$1:$B$115,2,FALSE)</f>
        <v>CL Ops Mall</v>
      </c>
      <c r="F4036" t="s">
        <v>39</v>
      </c>
      <c r="G4036" t="str">
        <f>LEFT(Tabla1[[#This Row],[Solicitud de pedido]],2)</f>
        <v>12</v>
      </c>
      <c r="H4036" t="s">
        <v>10291</v>
      </c>
      <c r="I4036" t="s">
        <v>88</v>
      </c>
      <c r="J4036" t="s">
        <v>10292</v>
      </c>
      <c r="K4036" t="s">
        <v>10293</v>
      </c>
      <c r="L4036" s="1">
        <v>46077</v>
      </c>
      <c r="M4036" t="s">
        <v>40</v>
      </c>
      <c r="N4036" t="s">
        <v>1</v>
      </c>
      <c r="O4036" t="s">
        <v>0</v>
      </c>
      <c r="P4036" t="s">
        <v>3828</v>
      </c>
      <c r="Q4036" t="s">
        <v>3829</v>
      </c>
      <c r="R4036" s="2">
        <v>131400</v>
      </c>
      <c r="S4036" s="37">
        <f>Tabla1[[#This Row],[Valor total]]/'T.C.'!$B$3</f>
        <v>141.91137558994743</v>
      </c>
      <c r="T4036" t="s">
        <v>6</v>
      </c>
      <c r="U4036" t="s">
        <v>3</v>
      </c>
    </row>
    <row r="4037" spans="1:21" x14ac:dyDescent="0.25">
      <c r="A4037" t="s">
        <v>696</v>
      </c>
      <c r="B4037" t="str">
        <f>LEFT(Tabla1[[#This Row],[Organización compras]],2)</f>
        <v>PE</v>
      </c>
      <c r="C4037" t="s">
        <v>681</v>
      </c>
      <c r="D4037">
        <v>804</v>
      </c>
      <c r="E4037" t="str">
        <f>VLOOKUP(Tabla1[[#This Row],[Grupo de compras]],'Grupo compras'!$A$1:$B$115,2,FALSE)</f>
        <v>PE Marketing Mall</v>
      </c>
      <c r="F4037" t="s">
        <v>2454</v>
      </c>
      <c r="G4037" t="str">
        <f>LEFT(Tabla1[[#This Row],[Solicitud de pedido]],2)</f>
        <v>12</v>
      </c>
      <c r="H4037" t="s">
        <v>10294</v>
      </c>
      <c r="I4037" t="s">
        <v>88</v>
      </c>
      <c r="J4037" t="s">
        <v>10295</v>
      </c>
      <c r="K4037" t="s">
        <v>10296</v>
      </c>
      <c r="L4037" s="1">
        <v>46050</v>
      </c>
      <c r="M4037" t="s">
        <v>400</v>
      </c>
      <c r="N4037" t="s">
        <v>1</v>
      </c>
      <c r="O4037" t="s">
        <v>0</v>
      </c>
      <c r="P4037" t="s">
        <v>2596</v>
      </c>
      <c r="Q4037" t="s">
        <v>2597</v>
      </c>
      <c r="R4037" s="2">
        <v>488</v>
      </c>
      <c r="S4037" s="37">
        <f>Tabla1[[#This Row],[Valor total]]/'T.C.'!$B$2</f>
        <v>141.44927536231884</v>
      </c>
      <c r="T4037" t="s">
        <v>2</v>
      </c>
      <c r="U4037" t="s">
        <v>3</v>
      </c>
    </row>
    <row r="4038" spans="1:21" x14ac:dyDescent="0.25">
      <c r="A4038" t="s">
        <v>16</v>
      </c>
      <c r="B4038" t="str">
        <f>LEFT(Tabla1[[#This Row],[Organización compras]],2)</f>
        <v>PE</v>
      </c>
      <c r="C4038" t="s">
        <v>681</v>
      </c>
      <c r="D4038">
        <v>804</v>
      </c>
      <c r="E4038" t="str">
        <f>VLOOKUP(Tabla1[[#This Row],[Grupo de compras]],'Grupo compras'!$A$1:$B$115,2,FALSE)</f>
        <v>PE Marketing Mall</v>
      </c>
      <c r="F4038" t="s">
        <v>1158</v>
      </c>
      <c r="G4038" t="str">
        <f>LEFT(Tabla1[[#This Row],[Solicitud de pedido]],2)</f>
        <v>12</v>
      </c>
      <c r="H4038" t="s">
        <v>10297</v>
      </c>
      <c r="I4038" t="s">
        <v>88</v>
      </c>
      <c r="J4038" t="s">
        <v>10298</v>
      </c>
      <c r="K4038" t="s">
        <v>10299</v>
      </c>
      <c r="L4038" s="1">
        <v>46071</v>
      </c>
      <c r="M4038" t="s">
        <v>43</v>
      </c>
      <c r="N4038" t="s">
        <v>1</v>
      </c>
      <c r="O4038" t="s">
        <v>67</v>
      </c>
      <c r="P4038" t="s">
        <v>2596</v>
      </c>
      <c r="Q4038" t="s">
        <v>2597</v>
      </c>
      <c r="R4038" s="2">
        <v>488</v>
      </c>
      <c r="S4038" s="37">
        <f>Tabla1[[#This Row],[Valor total]]/'T.C.'!$B$2</f>
        <v>141.44927536231884</v>
      </c>
      <c r="T4038" t="s">
        <v>2</v>
      </c>
      <c r="U4038" t="s">
        <v>3</v>
      </c>
    </row>
    <row r="4039" spans="1:21" x14ac:dyDescent="0.25">
      <c r="A4039" t="s">
        <v>12</v>
      </c>
      <c r="B4039" t="str">
        <f>LEFT(Tabla1[[#This Row],[Organización compras]],2)</f>
        <v>PE</v>
      </c>
      <c r="C4039" t="s">
        <v>340</v>
      </c>
      <c r="D4039">
        <v>802</v>
      </c>
      <c r="E4039" t="str">
        <f>VLOOKUP(Tabla1[[#This Row],[Grupo de compras]],'Grupo compras'!$A$1:$B$115,2,FALSE)</f>
        <v>PE Ops Mall</v>
      </c>
      <c r="F4039" t="s">
        <v>13</v>
      </c>
      <c r="G4039" t="str">
        <f>LEFT(Tabla1[[#This Row],[Solicitud de pedido]],2)</f>
        <v>12</v>
      </c>
      <c r="H4039" t="s">
        <v>10300</v>
      </c>
      <c r="I4039" t="s">
        <v>88</v>
      </c>
      <c r="J4039" t="s">
        <v>10301</v>
      </c>
      <c r="K4039" t="s">
        <v>10302</v>
      </c>
      <c r="L4039" s="1">
        <v>46037</v>
      </c>
      <c r="M4039" t="s">
        <v>14</v>
      </c>
      <c r="N4039" t="s">
        <v>1</v>
      </c>
      <c r="O4039" t="s">
        <v>0</v>
      </c>
      <c r="P4039" t="s">
        <v>1011</v>
      </c>
      <c r="Q4039" t="s">
        <v>1012</v>
      </c>
      <c r="R4039" s="2">
        <v>487.69</v>
      </c>
      <c r="S4039" s="37">
        <f>Tabla1[[#This Row],[Valor total]]/'T.C.'!$B$2</f>
        <v>141.35942028985505</v>
      </c>
      <c r="T4039" t="s">
        <v>2</v>
      </c>
      <c r="U4039" t="s">
        <v>3</v>
      </c>
    </row>
    <row r="4040" spans="1:21" x14ac:dyDescent="0.25">
      <c r="A4040" t="s">
        <v>12</v>
      </c>
      <c r="B4040" t="str">
        <f>LEFT(Tabla1[[#This Row],[Organización compras]],2)</f>
        <v>PE</v>
      </c>
      <c r="C4040" t="s">
        <v>340</v>
      </c>
      <c r="D4040">
        <v>814</v>
      </c>
      <c r="E4040" t="str">
        <f>VLOOKUP(Tabla1[[#This Row],[Grupo de compras]],'Grupo compras'!$A$1:$B$115,2,FALSE)</f>
        <v>PE Explotación TI</v>
      </c>
      <c r="F4040" t="s">
        <v>1144</v>
      </c>
      <c r="G4040" t="str">
        <f>LEFT(Tabla1[[#This Row],[Solicitud de pedido]],2)</f>
        <v>14</v>
      </c>
      <c r="H4040" t="s">
        <v>10303</v>
      </c>
      <c r="I4040" t="s">
        <v>88</v>
      </c>
      <c r="J4040" t="s">
        <v>10304</v>
      </c>
      <c r="K4040" t="s">
        <v>10305</v>
      </c>
      <c r="L4040" s="1">
        <v>46078</v>
      </c>
      <c r="M4040" t="s">
        <v>1144</v>
      </c>
      <c r="N4040" t="s">
        <v>46</v>
      </c>
      <c r="O4040" t="s">
        <v>5</v>
      </c>
      <c r="P4040" t="s">
        <v>10306</v>
      </c>
      <c r="Q4040" t="s">
        <v>10307</v>
      </c>
      <c r="R4040" s="2">
        <v>141</v>
      </c>
      <c r="S4040" s="37">
        <f>Tabla1[[#This Row],[Valor total]]</f>
        <v>141</v>
      </c>
      <c r="T4040" t="s">
        <v>662</v>
      </c>
      <c r="U4040" t="s">
        <v>3</v>
      </c>
    </row>
    <row r="4041" spans="1:21" x14ac:dyDescent="0.25">
      <c r="A4041" t="s">
        <v>12</v>
      </c>
      <c r="B4041" t="str">
        <f>LEFT(Tabla1[[#This Row],[Organización compras]],2)</f>
        <v>PE</v>
      </c>
      <c r="C4041" t="s">
        <v>340</v>
      </c>
      <c r="D4041">
        <v>814</v>
      </c>
      <c r="E4041" t="str">
        <f>VLOOKUP(Tabla1[[#This Row],[Grupo de compras]],'Grupo compras'!$A$1:$B$115,2,FALSE)</f>
        <v>PE Explotación TI</v>
      </c>
      <c r="F4041" t="s">
        <v>1144</v>
      </c>
      <c r="G4041" t="str">
        <f>LEFT(Tabla1[[#This Row],[Solicitud de pedido]],2)</f>
        <v>14</v>
      </c>
      <c r="H4041" t="s">
        <v>10303</v>
      </c>
      <c r="I4041" t="s">
        <v>89</v>
      </c>
      <c r="J4041" t="s">
        <v>10304</v>
      </c>
      <c r="K4041" t="s">
        <v>10308</v>
      </c>
      <c r="L4041" s="1">
        <v>46078</v>
      </c>
      <c r="M4041" t="s">
        <v>1144</v>
      </c>
      <c r="N4041" t="s">
        <v>46</v>
      </c>
      <c r="O4041" t="s">
        <v>5</v>
      </c>
      <c r="P4041" t="s">
        <v>10306</v>
      </c>
      <c r="Q4041" t="s">
        <v>10307</v>
      </c>
      <c r="R4041" s="2">
        <v>141</v>
      </c>
      <c r="S4041" s="37">
        <f>Tabla1[[#This Row],[Valor total]]</f>
        <v>141</v>
      </c>
      <c r="T4041" t="s">
        <v>662</v>
      </c>
      <c r="U4041" t="s">
        <v>3</v>
      </c>
    </row>
    <row r="4042" spans="1:21" x14ac:dyDescent="0.25">
      <c r="A4042" t="s">
        <v>12</v>
      </c>
      <c r="B4042" t="str">
        <f>LEFT(Tabla1[[#This Row],[Organización compras]],2)</f>
        <v>PE</v>
      </c>
      <c r="C4042" t="s">
        <v>340</v>
      </c>
      <c r="D4042">
        <v>814</v>
      </c>
      <c r="E4042" t="str">
        <f>VLOOKUP(Tabla1[[#This Row],[Grupo de compras]],'Grupo compras'!$A$1:$B$115,2,FALSE)</f>
        <v>PE Explotación TI</v>
      </c>
      <c r="F4042" t="s">
        <v>1144</v>
      </c>
      <c r="G4042" t="str">
        <f>LEFT(Tabla1[[#This Row],[Solicitud de pedido]],2)</f>
        <v>14</v>
      </c>
      <c r="H4042" t="s">
        <v>10303</v>
      </c>
      <c r="I4042" t="s">
        <v>99</v>
      </c>
      <c r="J4042" t="s">
        <v>10304</v>
      </c>
      <c r="K4042" t="s">
        <v>10309</v>
      </c>
      <c r="L4042" s="1">
        <v>46078</v>
      </c>
      <c r="M4042" t="s">
        <v>1144</v>
      </c>
      <c r="N4042" t="s">
        <v>46</v>
      </c>
      <c r="O4042" t="s">
        <v>5</v>
      </c>
      <c r="P4042" t="s">
        <v>10306</v>
      </c>
      <c r="Q4042" t="s">
        <v>10307</v>
      </c>
      <c r="R4042" s="2">
        <v>141</v>
      </c>
      <c r="S4042" s="37">
        <f>Tabla1[[#This Row],[Valor total]]</f>
        <v>141</v>
      </c>
      <c r="T4042" t="s">
        <v>662</v>
      </c>
      <c r="U4042" t="s">
        <v>3</v>
      </c>
    </row>
    <row r="4043" spans="1:21" x14ac:dyDescent="0.25">
      <c r="A4043" t="s">
        <v>12</v>
      </c>
      <c r="B4043" t="str">
        <f>LEFT(Tabla1[[#This Row],[Organización compras]],2)</f>
        <v>PE</v>
      </c>
      <c r="C4043" t="s">
        <v>340</v>
      </c>
      <c r="D4043">
        <v>814</v>
      </c>
      <c r="E4043" t="str">
        <f>VLOOKUP(Tabla1[[#This Row],[Grupo de compras]],'Grupo compras'!$A$1:$B$115,2,FALSE)</f>
        <v>PE Explotación TI</v>
      </c>
      <c r="F4043" t="s">
        <v>1144</v>
      </c>
      <c r="G4043" t="str">
        <f>LEFT(Tabla1[[#This Row],[Solicitud de pedido]],2)</f>
        <v>14</v>
      </c>
      <c r="H4043" t="s">
        <v>10303</v>
      </c>
      <c r="I4043" t="s">
        <v>100</v>
      </c>
      <c r="J4043" t="s">
        <v>10304</v>
      </c>
      <c r="K4043" t="s">
        <v>10310</v>
      </c>
      <c r="L4043" s="1">
        <v>46078</v>
      </c>
      <c r="M4043" t="s">
        <v>1144</v>
      </c>
      <c r="N4043" t="s">
        <v>46</v>
      </c>
      <c r="O4043" t="s">
        <v>5</v>
      </c>
      <c r="P4043" t="s">
        <v>10306</v>
      </c>
      <c r="Q4043" t="s">
        <v>10307</v>
      </c>
      <c r="R4043" s="2">
        <v>141</v>
      </c>
      <c r="S4043" s="37">
        <f>Tabla1[[#This Row],[Valor total]]</f>
        <v>141</v>
      </c>
      <c r="T4043" t="s">
        <v>662</v>
      </c>
      <c r="U4043" t="s">
        <v>3</v>
      </c>
    </row>
    <row r="4044" spans="1:21" x14ac:dyDescent="0.25">
      <c r="A4044" t="s">
        <v>12</v>
      </c>
      <c r="B4044" t="str">
        <f>LEFT(Tabla1[[#This Row],[Organización compras]],2)</f>
        <v>PE</v>
      </c>
      <c r="C4044" t="s">
        <v>340</v>
      </c>
      <c r="D4044">
        <v>814</v>
      </c>
      <c r="E4044" t="str">
        <f>VLOOKUP(Tabla1[[#This Row],[Grupo de compras]],'Grupo compras'!$A$1:$B$115,2,FALSE)</f>
        <v>PE Explotación TI</v>
      </c>
      <c r="F4044" t="s">
        <v>1144</v>
      </c>
      <c r="G4044" t="str">
        <f>LEFT(Tabla1[[#This Row],[Solicitud de pedido]],2)</f>
        <v>14</v>
      </c>
      <c r="H4044" t="s">
        <v>10303</v>
      </c>
      <c r="I4044" t="s">
        <v>101</v>
      </c>
      <c r="J4044" t="s">
        <v>10304</v>
      </c>
      <c r="K4044" t="s">
        <v>10311</v>
      </c>
      <c r="L4044" s="1">
        <v>46078</v>
      </c>
      <c r="M4044" t="s">
        <v>1144</v>
      </c>
      <c r="N4044" t="s">
        <v>46</v>
      </c>
      <c r="O4044" t="s">
        <v>5</v>
      </c>
      <c r="P4044" t="s">
        <v>10306</v>
      </c>
      <c r="Q4044" t="s">
        <v>10307</v>
      </c>
      <c r="R4044" s="2">
        <v>141</v>
      </c>
      <c r="S4044" s="37">
        <f>Tabla1[[#This Row],[Valor total]]</f>
        <v>141</v>
      </c>
      <c r="T4044" t="s">
        <v>662</v>
      </c>
      <c r="U4044" t="s">
        <v>3</v>
      </c>
    </row>
    <row r="4045" spans="1:21" x14ac:dyDescent="0.25">
      <c r="A4045" t="s">
        <v>12</v>
      </c>
      <c r="B4045" t="str">
        <f>LEFT(Tabla1[[#This Row],[Organización compras]],2)</f>
        <v>PE</v>
      </c>
      <c r="C4045" t="s">
        <v>340</v>
      </c>
      <c r="D4045">
        <v>814</v>
      </c>
      <c r="E4045" t="str">
        <f>VLOOKUP(Tabla1[[#This Row],[Grupo de compras]],'Grupo compras'!$A$1:$B$115,2,FALSE)</f>
        <v>PE Explotación TI</v>
      </c>
      <c r="F4045" t="s">
        <v>1144</v>
      </c>
      <c r="G4045" t="str">
        <f>LEFT(Tabla1[[#This Row],[Solicitud de pedido]],2)</f>
        <v>14</v>
      </c>
      <c r="H4045" t="s">
        <v>10303</v>
      </c>
      <c r="I4045" t="s">
        <v>102</v>
      </c>
      <c r="J4045" t="s">
        <v>10304</v>
      </c>
      <c r="K4045" t="s">
        <v>10312</v>
      </c>
      <c r="L4045" s="1">
        <v>46078</v>
      </c>
      <c r="M4045" t="s">
        <v>1144</v>
      </c>
      <c r="N4045" t="s">
        <v>46</v>
      </c>
      <c r="O4045" t="s">
        <v>5</v>
      </c>
      <c r="P4045" t="s">
        <v>10306</v>
      </c>
      <c r="Q4045" t="s">
        <v>10307</v>
      </c>
      <c r="R4045" s="2">
        <v>141</v>
      </c>
      <c r="S4045" s="37">
        <f>Tabla1[[#This Row],[Valor total]]</f>
        <v>141</v>
      </c>
      <c r="T4045" t="s">
        <v>662</v>
      </c>
      <c r="U4045" t="s">
        <v>3</v>
      </c>
    </row>
    <row r="4046" spans="1:21" x14ac:dyDescent="0.25">
      <c r="A4046" t="s">
        <v>12</v>
      </c>
      <c r="B4046" t="str">
        <f>LEFT(Tabla1[[#This Row],[Organización compras]],2)</f>
        <v>PE</v>
      </c>
      <c r="C4046" t="s">
        <v>340</v>
      </c>
      <c r="D4046">
        <v>814</v>
      </c>
      <c r="E4046" t="str">
        <f>VLOOKUP(Tabla1[[#This Row],[Grupo de compras]],'Grupo compras'!$A$1:$B$115,2,FALSE)</f>
        <v>PE Explotación TI</v>
      </c>
      <c r="F4046" t="s">
        <v>1144</v>
      </c>
      <c r="G4046" t="str">
        <f>LEFT(Tabla1[[#This Row],[Solicitud de pedido]],2)</f>
        <v>14</v>
      </c>
      <c r="H4046" t="s">
        <v>10303</v>
      </c>
      <c r="I4046" t="s">
        <v>103</v>
      </c>
      <c r="J4046" t="s">
        <v>10304</v>
      </c>
      <c r="K4046" t="s">
        <v>10313</v>
      </c>
      <c r="L4046" s="1">
        <v>46078</v>
      </c>
      <c r="M4046" t="s">
        <v>1144</v>
      </c>
      <c r="N4046" t="s">
        <v>46</v>
      </c>
      <c r="O4046" t="s">
        <v>5</v>
      </c>
      <c r="P4046" t="s">
        <v>10306</v>
      </c>
      <c r="Q4046" t="s">
        <v>10307</v>
      </c>
      <c r="R4046" s="2">
        <v>141</v>
      </c>
      <c r="S4046" s="37">
        <f>Tabla1[[#This Row],[Valor total]]</f>
        <v>141</v>
      </c>
      <c r="T4046" t="s">
        <v>662</v>
      </c>
      <c r="U4046" t="s">
        <v>3</v>
      </c>
    </row>
    <row r="4047" spans="1:21" x14ac:dyDescent="0.25">
      <c r="A4047" t="s">
        <v>12</v>
      </c>
      <c r="B4047" t="str">
        <f>LEFT(Tabla1[[#This Row],[Organización compras]],2)</f>
        <v>PE</v>
      </c>
      <c r="C4047" t="s">
        <v>340</v>
      </c>
      <c r="D4047">
        <v>814</v>
      </c>
      <c r="E4047" t="str">
        <f>VLOOKUP(Tabla1[[#This Row],[Grupo de compras]],'Grupo compras'!$A$1:$B$115,2,FALSE)</f>
        <v>PE Explotación TI</v>
      </c>
      <c r="F4047" t="s">
        <v>1144</v>
      </c>
      <c r="G4047" t="str">
        <f>LEFT(Tabla1[[#This Row],[Solicitud de pedido]],2)</f>
        <v>14</v>
      </c>
      <c r="H4047" t="s">
        <v>10303</v>
      </c>
      <c r="I4047" t="s">
        <v>104</v>
      </c>
      <c r="J4047" t="s">
        <v>10304</v>
      </c>
      <c r="K4047" t="s">
        <v>10314</v>
      </c>
      <c r="L4047" s="1">
        <v>46078</v>
      </c>
      <c r="M4047" t="s">
        <v>1144</v>
      </c>
      <c r="N4047" t="s">
        <v>46</v>
      </c>
      <c r="O4047" t="s">
        <v>5</v>
      </c>
      <c r="P4047" t="s">
        <v>10306</v>
      </c>
      <c r="Q4047" t="s">
        <v>10307</v>
      </c>
      <c r="R4047" s="2">
        <v>141</v>
      </c>
      <c r="S4047" s="37">
        <f>Tabla1[[#This Row],[Valor total]]</f>
        <v>141</v>
      </c>
      <c r="T4047" t="s">
        <v>662</v>
      </c>
      <c r="U4047" t="s">
        <v>3</v>
      </c>
    </row>
    <row r="4048" spans="1:21" x14ac:dyDescent="0.25">
      <c r="A4048" t="s">
        <v>12</v>
      </c>
      <c r="B4048" t="str">
        <f>LEFT(Tabla1[[#This Row],[Organización compras]],2)</f>
        <v>PE</v>
      </c>
      <c r="C4048" t="s">
        <v>340</v>
      </c>
      <c r="D4048">
        <v>814</v>
      </c>
      <c r="E4048" t="str">
        <f>VLOOKUP(Tabla1[[#This Row],[Grupo de compras]],'Grupo compras'!$A$1:$B$115,2,FALSE)</f>
        <v>PE Explotación TI</v>
      </c>
      <c r="F4048" t="s">
        <v>1144</v>
      </c>
      <c r="G4048" t="str">
        <f>LEFT(Tabla1[[#This Row],[Solicitud de pedido]],2)</f>
        <v>14</v>
      </c>
      <c r="H4048" t="s">
        <v>10303</v>
      </c>
      <c r="I4048" t="s">
        <v>105</v>
      </c>
      <c r="J4048" t="s">
        <v>10304</v>
      </c>
      <c r="K4048" t="s">
        <v>10315</v>
      </c>
      <c r="L4048" s="1">
        <v>46078</v>
      </c>
      <c r="M4048" t="s">
        <v>1144</v>
      </c>
      <c r="N4048" t="s">
        <v>46</v>
      </c>
      <c r="O4048" t="s">
        <v>5</v>
      </c>
      <c r="P4048" t="s">
        <v>10306</v>
      </c>
      <c r="Q4048" t="s">
        <v>10307</v>
      </c>
      <c r="R4048" s="2">
        <v>141</v>
      </c>
      <c r="S4048" s="37">
        <f>Tabla1[[#This Row],[Valor total]]</f>
        <v>141</v>
      </c>
      <c r="T4048" t="s">
        <v>662</v>
      </c>
      <c r="U4048" t="s">
        <v>3</v>
      </c>
    </row>
    <row r="4049" spans="1:21" x14ac:dyDescent="0.25">
      <c r="A4049" t="s">
        <v>12</v>
      </c>
      <c r="B4049" t="str">
        <f>LEFT(Tabla1[[#This Row],[Organización compras]],2)</f>
        <v>PE</v>
      </c>
      <c r="C4049" t="s">
        <v>340</v>
      </c>
      <c r="D4049">
        <v>814</v>
      </c>
      <c r="E4049" t="str">
        <f>VLOOKUP(Tabla1[[#This Row],[Grupo de compras]],'Grupo compras'!$A$1:$B$115,2,FALSE)</f>
        <v>PE Explotación TI</v>
      </c>
      <c r="F4049" t="s">
        <v>1144</v>
      </c>
      <c r="G4049" t="str">
        <f>LEFT(Tabla1[[#This Row],[Solicitud de pedido]],2)</f>
        <v>14</v>
      </c>
      <c r="H4049" t="s">
        <v>10303</v>
      </c>
      <c r="I4049" t="s">
        <v>106</v>
      </c>
      <c r="J4049" t="s">
        <v>10304</v>
      </c>
      <c r="K4049" t="s">
        <v>10316</v>
      </c>
      <c r="L4049" s="1">
        <v>46078</v>
      </c>
      <c r="M4049" t="s">
        <v>1144</v>
      </c>
      <c r="N4049" t="s">
        <v>46</v>
      </c>
      <c r="O4049" t="s">
        <v>5</v>
      </c>
      <c r="P4049" t="s">
        <v>10306</v>
      </c>
      <c r="Q4049" t="s">
        <v>10307</v>
      </c>
      <c r="R4049" s="2">
        <v>141</v>
      </c>
      <c r="S4049" s="37">
        <f>Tabla1[[#This Row],[Valor total]]</f>
        <v>141</v>
      </c>
      <c r="T4049" t="s">
        <v>662</v>
      </c>
      <c r="U4049" t="s">
        <v>3</v>
      </c>
    </row>
    <row r="4050" spans="1:21" x14ac:dyDescent="0.25">
      <c r="A4050" t="s">
        <v>12</v>
      </c>
      <c r="B4050" t="str">
        <f>LEFT(Tabla1[[#This Row],[Organización compras]],2)</f>
        <v>PE</v>
      </c>
      <c r="C4050" t="s">
        <v>340</v>
      </c>
      <c r="D4050">
        <v>814</v>
      </c>
      <c r="E4050" t="str">
        <f>VLOOKUP(Tabla1[[#This Row],[Grupo de compras]],'Grupo compras'!$A$1:$B$115,2,FALSE)</f>
        <v>PE Explotación TI</v>
      </c>
      <c r="F4050" t="s">
        <v>1144</v>
      </c>
      <c r="G4050" t="str">
        <f>LEFT(Tabla1[[#This Row],[Solicitud de pedido]],2)</f>
        <v>14</v>
      </c>
      <c r="H4050" t="s">
        <v>10303</v>
      </c>
      <c r="I4050" t="s">
        <v>107</v>
      </c>
      <c r="J4050" t="s">
        <v>10304</v>
      </c>
      <c r="K4050" t="s">
        <v>10317</v>
      </c>
      <c r="L4050" s="1">
        <v>46078</v>
      </c>
      <c r="M4050" t="s">
        <v>1144</v>
      </c>
      <c r="N4050" t="s">
        <v>46</v>
      </c>
      <c r="O4050" t="s">
        <v>5</v>
      </c>
      <c r="P4050" t="s">
        <v>10306</v>
      </c>
      <c r="Q4050" t="s">
        <v>10307</v>
      </c>
      <c r="R4050" s="2">
        <v>141</v>
      </c>
      <c r="S4050" s="37">
        <f>Tabla1[[#This Row],[Valor total]]</f>
        <v>141</v>
      </c>
      <c r="T4050" t="s">
        <v>662</v>
      </c>
      <c r="U4050" t="s">
        <v>3</v>
      </c>
    </row>
    <row r="4051" spans="1:21" x14ac:dyDescent="0.25">
      <c r="A4051" t="s">
        <v>12</v>
      </c>
      <c r="B4051" t="str">
        <f>LEFT(Tabla1[[#This Row],[Organización compras]],2)</f>
        <v>PE</v>
      </c>
      <c r="C4051" t="s">
        <v>340</v>
      </c>
      <c r="D4051">
        <v>814</v>
      </c>
      <c r="E4051" t="str">
        <f>VLOOKUP(Tabla1[[#This Row],[Grupo de compras]],'Grupo compras'!$A$1:$B$115,2,FALSE)</f>
        <v>PE Explotación TI</v>
      </c>
      <c r="F4051" t="s">
        <v>1144</v>
      </c>
      <c r="G4051" t="str">
        <f>LEFT(Tabla1[[#This Row],[Solicitud de pedido]],2)</f>
        <v>14</v>
      </c>
      <c r="H4051" t="s">
        <v>10303</v>
      </c>
      <c r="I4051" t="s">
        <v>1502</v>
      </c>
      <c r="J4051" t="s">
        <v>10304</v>
      </c>
      <c r="K4051" t="s">
        <v>10318</v>
      </c>
      <c r="L4051" s="1">
        <v>46078</v>
      </c>
      <c r="M4051" t="s">
        <v>1144</v>
      </c>
      <c r="N4051" t="s">
        <v>46</v>
      </c>
      <c r="O4051" t="s">
        <v>5</v>
      </c>
      <c r="P4051" t="s">
        <v>10306</v>
      </c>
      <c r="Q4051" t="s">
        <v>10307</v>
      </c>
      <c r="R4051" s="2">
        <v>141</v>
      </c>
      <c r="S4051" s="37">
        <f>Tabla1[[#This Row],[Valor total]]</f>
        <v>141</v>
      </c>
      <c r="T4051" t="s">
        <v>662</v>
      </c>
      <c r="U4051" t="s">
        <v>3</v>
      </c>
    </row>
    <row r="4052" spans="1:21" x14ac:dyDescent="0.25">
      <c r="A4052" t="s">
        <v>64</v>
      </c>
      <c r="B4052" t="str">
        <f>LEFT(Tabla1[[#This Row],[Organización compras]],2)</f>
        <v>CO</v>
      </c>
      <c r="C4052" t="s">
        <v>338</v>
      </c>
      <c r="D4052">
        <v>704</v>
      </c>
      <c r="E4052" t="str">
        <f>VLOOKUP(Tabla1[[#This Row],[Grupo de compras]],'Grupo compras'!$A$1:$B$115,2,FALSE)</f>
        <v>CO Mktg Mall</v>
      </c>
      <c r="F4052" t="s">
        <v>65</v>
      </c>
      <c r="G4052" t="str">
        <f>LEFT(Tabla1[[#This Row],[Solicitud de pedido]],2)</f>
        <v>12</v>
      </c>
      <c r="H4052" t="s">
        <v>10319</v>
      </c>
      <c r="I4052" t="s">
        <v>88</v>
      </c>
      <c r="J4052" t="s">
        <v>10320</v>
      </c>
      <c r="K4052" t="s">
        <v>10321</v>
      </c>
      <c r="L4052" s="1">
        <v>46038</v>
      </c>
      <c r="M4052" t="s">
        <v>3700</v>
      </c>
      <c r="N4052" t="s">
        <v>1</v>
      </c>
      <c r="O4052" t="s">
        <v>67</v>
      </c>
      <c r="P4052" t="s">
        <v>7399</v>
      </c>
      <c r="Q4052" t="s">
        <v>7400</v>
      </c>
      <c r="R4052" s="2">
        <v>516469</v>
      </c>
      <c r="S4052" s="37">
        <f>Tabla1[[#This Row],[Valor total]]/'T.C.'!$B$5</f>
        <v>140.42115280043501</v>
      </c>
      <c r="T4052" t="s">
        <v>18</v>
      </c>
      <c r="U4052" t="s">
        <v>3</v>
      </c>
    </row>
    <row r="4053" spans="1:21" x14ac:dyDescent="0.25">
      <c r="A4053" t="s">
        <v>64</v>
      </c>
      <c r="B4053" t="str">
        <f>LEFT(Tabla1[[#This Row],[Organización compras]],2)</f>
        <v>CO</v>
      </c>
      <c r="C4053" t="s">
        <v>338</v>
      </c>
      <c r="D4053">
        <v>704</v>
      </c>
      <c r="E4053" t="str">
        <f>VLOOKUP(Tabla1[[#This Row],[Grupo de compras]],'Grupo compras'!$A$1:$B$115,2,FALSE)</f>
        <v>CO Mktg Mall</v>
      </c>
      <c r="F4053" t="s">
        <v>65</v>
      </c>
      <c r="G4053" t="str">
        <f>LEFT(Tabla1[[#This Row],[Solicitud de pedido]],2)</f>
        <v>12</v>
      </c>
      <c r="H4053" t="s">
        <v>10319</v>
      </c>
      <c r="I4053" t="s">
        <v>89</v>
      </c>
      <c r="J4053" t="s">
        <v>10320</v>
      </c>
      <c r="K4053" t="s">
        <v>10322</v>
      </c>
      <c r="L4053" s="1">
        <v>46038</v>
      </c>
      <c r="M4053" t="s">
        <v>3700</v>
      </c>
      <c r="N4053" t="s">
        <v>1</v>
      </c>
      <c r="O4053" t="s">
        <v>67</v>
      </c>
      <c r="P4053" t="s">
        <v>7399</v>
      </c>
      <c r="Q4053" t="s">
        <v>7400</v>
      </c>
      <c r="R4053" s="2">
        <v>516469</v>
      </c>
      <c r="S4053" s="37">
        <f>Tabla1[[#This Row],[Valor total]]/'T.C.'!$B$5</f>
        <v>140.42115280043501</v>
      </c>
      <c r="T4053" t="s">
        <v>18</v>
      </c>
      <c r="U4053" t="s">
        <v>3</v>
      </c>
    </row>
    <row r="4054" spans="1:21" x14ac:dyDescent="0.25">
      <c r="A4054" t="s">
        <v>64</v>
      </c>
      <c r="B4054" t="str">
        <f>LEFT(Tabla1[[#This Row],[Organización compras]],2)</f>
        <v>CO</v>
      </c>
      <c r="C4054" t="s">
        <v>338</v>
      </c>
      <c r="D4054">
        <v>704</v>
      </c>
      <c r="E4054" t="str">
        <f>VLOOKUP(Tabla1[[#This Row],[Grupo de compras]],'Grupo compras'!$A$1:$B$115,2,FALSE)</f>
        <v>CO Mktg Mall</v>
      </c>
      <c r="F4054" t="s">
        <v>65</v>
      </c>
      <c r="G4054" t="str">
        <f>LEFT(Tabla1[[#This Row],[Solicitud de pedido]],2)</f>
        <v>12</v>
      </c>
      <c r="H4054" t="s">
        <v>10319</v>
      </c>
      <c r="I4054" t="s">
        <v>99</v>
      </c>
      <c r="J4054" t="s">
        <v>10320</v>
      </c>
      <c r="K4054" t="s">
        <v>10323</v>
      </c>
      <c r="L4054" s="1">
        <v>46038</v>
      </c>
      <c r="M4054" t="s">
        <v>3700</v>
      </c>
      <c r="N4054" t="s">
        <v>1</v>
      </c>
      <c r="O4054" t="s">
        <v>67</v>
      </c>
      <c r="P4054" t="s">
        <v>7399</v>
      </c>
      <c r="Q4054" t="s">
        <v>7400</v>
      </c>
      <c r="R4054" s="2">
        <v>516469</v>
      </c>
      <c r="S4054" s="37">
        <f>Tabla1[[#This Row],[Valor total]]/'T.C.'!$B$5</f>
        <v>140.42115280043501</v>
      </c>
      <c r="T4054" t="s">
        <v>18</v>
      </c>
      <c r="U4054" t="s">
        <v>3</v>
      </c>
    </row>
    <row r="4055" spans="1:21" x14ac:dyDescent="0.25">
      <c r="A4055" t="s">
        <v>64</v>
      </c>
      <c r="B4055" t="str">
        <f>LEFT(Tabla1[[#This Row],[Organización compras]],2)</f>
        <v>CO</v>
      </c>
      <c r="C4055" t="s">
        <v>338</v>
      </c>
      <c r="D4055">
        <v>704</v>
      </c>
      <c r="E4055" t="str">
        <f>VLOOKUP(Tabla1[[#This Row],[Grupo de compras]],'Grupo compras'!$A$1:$B$115,2,FALSE)</f>
        <v>CO Mktg Mall</v>
      </c>
      <c r="F4055" t="s">
        <v>65</v>
      </c>
      <c r="G4055" t="str">
        <f>LEFT(Tabla1[[#This Row],[Solicitud de pedido]],2)</f>
        <v>12</v>
      </c>
      <c r="H4055" t="s">
        <v>10319</v>
      </c>
      <c r="I4055" t="s">
        <v>100</v>
      </c>
      <c r="J4055" t="s">
        <v>10320</v>
      </c>
      <c r="K4055" t="s">
        <v>10324</v>
      </c>
      <c r="L4055" s="1">
        <v>46038</v>
      </c>
      <c r="M4055" t="s">
        <v>3700</v>
      </c>
      <c r="N4055" t="s">
        <v>1</v>
      </c>
      <c r="O4055" t="s">
        <v>67</v>
      </c>
      <c r="P4055" t="s">
        <v>7399</v>
      </c>
      <c r="Q4055" t="s">
        <v>7400</v>
      </c>
      <c r="R4055" s="2">
        <v>516469</v>
      </c>
      <c r="S4055" s="37">
        <f>Tabla1[[#This Row],[Valor total]]/'T.C.'!$B$5</f>
        <v>140.42115280043501</v>
      </c>
      <c r="T4055" t="s">
        <v>18</v>
      </c>
      <c r="U4055" t="s">
        <v>3</v>
      </c>
    </row>
    <row r="4056" spans="1:21" x14ac:dyDescent="0.25">
      <c r="A4056" t="s">
        <v>64</v>
      </c>
      <c r="B4056" t="str">
        <f>LEFT(Tabla1[[#This Row],[Organización compras]],2)</f>
        <v>CO</v>
      </c>
      <c r="C4056" t="s">
        <v>338</v>
      </c>
      <c r="D4056">
        <v>704</v>
      </c>
      <c r="E4056" t="str">
        <f>VLOOKUP(Tabla1[[#This Row],[Grupo de compras]],'Grupo compras'!$A$1:$B$115,2,FALSE)</f>
        <v>CO Mktg Mall</v>
      </c>
      <c r="F4056" t="s">
        <v>65</v>
      </c>
      <c r="G4056" t="str">
        <f>LEFT(Tabla1[[#This Row],[Solicitud de pedido]],2)</f>
        <v>12</v>
      </c>
      <c r="H4056" t="s">
        <v>10319</v>
      </c>
      <c r="I4056" t="s">
        <v>101</v>
      </c>
      <c r="J4056" t="s">
        <v>10320</v>
      </c>
      <c r="K4056" t="s">
        <v>10325</v>
      </c>
      <c r="L4056" s="1">
        <v>46038</v>
      </c>
      <c r="M4056" t="s">
        <v>3700</v>
      </c>
      <c r="N4056" t="s">
        <v>1</v>
      </c>
      <c r="O4056" t="s">
        <v>67</v>
      </c>
      <c r="P4056" t="s">
        <v>7399</v>
      </c>
      <c r="Q4056" t="s">
        <v>7400</v>
      </c>
      <c r="R4056" s="2">
        <v>516469</v>
      </c>
      <c r="S4056" s="37">
        <f>Tabla1[[#This Row],[Valor total]]/'T.C.'!$B$5</f>
        <v>140.42115280043501</v>
      </c>
      <c r="T4056" t="s">
        <v>18</v>
      </c>
      <c r="U4056" t="s">
        <v>3</v>
      </c>
    </row>
    <row r="4057" spans="1:21" x14ac:dyDescent="0.25">
      <c r="A4057" t="s">
        <v>64</v>
      </c>
      <c r="B4057" t="str">
        <f>LEFT(Tabla1[[#This Row],[Organización compras]],2)</f>
        <v>CO</v>
      </c>
      <c r="C4057" t="s">
        <v>338</v>
      </c>
      <c r="D4057">
        <v>704</v>
      </c>
      <c r="E4057" t="str">
        <f>VLOOKUP(Tabla1[[#This Row],[Grupo de compras]],'Grupo compras'!$A$1:$B$115,2,FALSE)</f>
        <v>CO Mktg Mall</v>
      </c>
      <c r="F4057" t="s">
        <v>65</v>
      </c>
      <c r="G4057" t="str">
        <f>LEFT(Tabla1[[#This Row],[Solicitud de pedido]],2)</f>
        <v>12</v>
      </c>
      <c r="H4057" t="s">
        <v>10319</v>
      </c>
      <c r="I4057" t="s">
        <v>102</v>
      </c>
      <c r="J4057" t="s">
        <v>10320</v>
      </c>
      <c r="K4057" t="s">
        <v>10326</v>
      </c>
      <c r="L4057" s="1">
        <v>46038</v>
      </c>
      <c r="M4057" t="s">
        <v>3700</v>
      </c>
      <c r="N4057" t="s">
        <v>1</v>
      </c>
      <c r="O4057" t="s">
        <v>67</v>
      </c>
      <c r="P4057" t="s">
        <v>7399</v>
      </c>
      <c r="Q4057" t="s">
        <v>7400</v>
      </c>
      <c r="R4057" s="2">
        <v>516469</v>
      </c>
      <c r="S4057" s="37">
        <f>Tabla1[[#This Row],[Valor total]]/'T.C.'!$B$5</f>
        <v>140.42115280043501</v>
      </c>
      <c r="T4057" t="s">
        <v>18</v>
      </c>
      <c r="U4057" t="s">
        <v>3</v>
      </c>
    </row>
    <row r="4058" spans="1:21" x14ac:dyDescent="0.25">
      <c r="A4058" t="s">
        <v>64</v>
      </c>
      <c r="B4058" t="str">
        <f>LEFT(Tabla1[[#This Row],[Organización compras]],2)</f>
        <v>CO</v>
      </c>
      <c r="C4058" t="s">
        <v>338</v>
      </c>
      <c r="D4058">
        <v>704</v>
      </c>
      <c r="E4058" t="str">
        <f>VLOOKUP(Tabla1[[#This Row],[Grupo de compras]],'Grupo compras'!$A$1:$B$115,2,FALSE)</f>
        <v>CO Mktg Mall</v>
      </c>
      <c r="F4058" t="s">
        <v>65</v>
      </c>
      <c r="G4058" t="str">
        <f>LEFT(Tabla1[[#This Row],[Solicitud de pedido]],2)</f>
        <v>12</v>
      </c>
      <c r="H4058" t="s">
        <v>10319</v>
      </c>
      <c r="I4058" t="s">
        <v>103</v>
      </c>
      <c r="J4058" t="s">
        <v>10320</v>
      </c>
      <c r="K4058" t="s">
        <v>10327</v>
      </c>
      <c r="L4058" s="1">
        <v>46038</v>
      </c>
      <c r="M4058" t="s">
        <v>3700</v>
      </c>
      <c r="N4058" t="s">
        <v>1</v>
      </c>
      <c r="O4058" t="s">
        <v>67</v>
      </c>
      <c r="P4058" t="s">
        <v>7399</v>
      </c>
      <c r="Q4058" t="s">
        <v>7400</v>
      </c>
      <c r="R4058" s="2">
        <v>516469</v>
      </c>
      <c r="S4058" s="37">
        <f>Tabla1[[#This Row],[Valor total]]/'T.C.'!$B$5</f>
        <v>140.42115280043501</v>
      </c>
      <c r="T4058" t="s">
        <v>18</v>
      </c>
      <c r="U4058" t="s">
        <v>3</v>
      </c>
    </row>
    <row r="4059" spans="1:21" x14ac:dyDescent="0.25">
      <c r="A4059" t="s">
        <v>64</v>
      </c>
      <c r="B4059" t="str">
        <f>LEFT(Tabla1[[#This Row],[Organización compras]],2)</f>
        <v>CO</v>
      </c>
      <c r="C4059" t="s">
        <v>338</v>
      </c>
      <c r="D4059">
        <v>704</v>
      </c>
      <c r="E4059" t="str">
        <f>VLOOKUP(Tabla1[[#This Row],[Grupo de compras]],'Grupo compras'!$A$1:$B$115,2,FALSE)</f>
        <v>CO Mktg Mall</v>
      </c>
      <c r="F4059" t="s">
        <v>65</v>
      </c>
      <c r="G4059" t="str">
        <f>LEFT(Tabla1[[#This Row],[Solicitud de pedido]],2)</f>
        <v>12</v>
      </c>
      <c r="H4059" t="s">
        <v>10319</v>
      </c>
      <c r="I4059" t="s">
        <v>104</v>
      </c>
      <c r="J4059" t="s">
        <v>10320</v>
      </c>
      <c r="K4059" t="s">
        <v>10328</v>
      </c>
      <c r="L4059" s="1">
        <v>46038</v>
      </c>
      <c r="M4059" t="s">
        <v>3700</v>
      </c>
      <c r="N4059" t="s">
        <v>1</v>
      </c>
      <c r="O4059" t="s">
        <v>67</v>
      </c>
      <c r="P4059" t="s">
        <v>7399</v>
      </c>
      <c r="Q4059" t="s">
        <v>7400</v>
      </c>
      <c r="R4059" s="2">
        <v>516469</v>
      </c>
      <c r="S4059" s="37">
        <f>Tabla1[[#This Row],[Valor total]]/'T.C.'!$B$5</f>
        <v>140.42115280043501</v>
      </c>
      <c r="T4059" t="s">
        <v>18</v>
      </c>
      <c r="U4059" t="s">
        <v>3</v>
      </c>
    </row>
    <row r="4060" spans="1:21" x14ac:dyDescent="0.25">
      <c r="A4060" t="s">
        <v>64</v>
      </c>
      <c r="B4060" t="str">
        <f>LEFT(Tabla1[[#This Row],[Organización compras]],2)</f>
        <v>CO</v>
      </c>
      <c r="C4060" t="s">
        <v>338</v>
      </c>
      <c r="D4060">
        <v>704</v>
      </c>
      <c r="E4060" t="str">
        <f>VLOOKUP(Tabla1[[#This Row],[Grupo de compras]],'Grupo compras'!$A$1:$B$115,2,FALSE)</f>
        <v>CO Mktg Mall</v>
      </c>
      <c r="F4060" t="s">
        <v>65</v>
      </c>
      <c r="G4060" t="str">
        <f>LEFT(Tabla1[[#This Row],[Solicitud de pedido]],2)</f>
        <v>12</v>
      </c>
      <c r="H4060" t="s">
        <v>10319</v>
      </c>
      <c r="I4060" t="s">
        <v>105</v>
      </c>
      <c r="J4060" t="s">
        <v>10320</v>
      </c>
      <c r="K4060" t="s">
        <v>10329</v>
      </c>
      <c r="L4060" s="1">
        <v>46038</v>
      </c>
      <c r="M4060" t="s">
        <v>3700</v>
      </c>
      <c r="N4060" t="s">
        <v>1</v>
      </c>
      <c r="O4060" t="s">
        <v>67</v>
      </c>
      <c r="P4060" t="s">
        <v>7399</v>
      </c>
      <c r="Q4060" t="s">
        <v>7400</v>
      </c>
      <c r="R4060" s="2">
        <v>516469</v>
      </c>
      <c r="S4060" s="37">
        <f>Tabla1[[#This Row],[Valor total]]/'T.C.'!$B$5</f>
        <v>140.42115280043501</v>
      </c>
      <c r="T4060" t="s">
        <v>18</v>
      </c>
      <c r="U4060" t="s">
        <v>3</v>
      </c>
    </row>
    <row r="4061" spans="1:21" x14ac:dyDescent="0.25">
      <c r="A4061" t="s">
        <v>64</v>
      </c>
      <c r="B4061" t="str">
        <f>LEFT(Tabla1[[#This Row],[Organización compras]],2)</f>
        <v>CO</v>
      </c>
      <c r="C4061" t="s">
        <v>338</v>
      </c>
      <c r="D4061">
        <v>704</v>
      </c>
      <c r="E4061" t="str">
        <f>VLOOKUP(Tabla1[[#This Row],[Grupo de compras]],'Grupo compras'!$A$1:$B$115,2,FALSE)</f>
        <v>CO Mktg Mall</v>
      </c>
      <c r="F4061" t="s">
        <v>65</v>
      </c>
      <c r="G4061" t="str">
        <f>LEFT(Tabla1[[#This Row],[Solicitud de pedido]],2)</f>
        <v>12</v>
      </c>
      <c r="H4061" t="s">
        <v>10319</v>
      </c>
      <c r="I4061" t="s">
        <v>106</v>
      </c>
      <c r="J4061" t="s">
        <v>10320</v>
      </c>
      <c r="K4061" t="s">
        <v>10330</v>
      </c>
      <c r="L4061" s="1">
        <v>46038</v>
      </c>
      <c r="M4061" t="s">
        <v>3700</v>
      </c>
      <c r="N4061" t="s">
        <v>1</v>
      </c>
      <c r="O4061" t="s">
        <v>67</v>
      </c>
      <c r="P4061" t="s">
        <v>7399</v>
      </c>
      <c r="Q4061" t="s">
        <v>7400</v>
      </c>
      <c r="R4061" s="2">
        <v>516469</v>
      </c>
      <c r="S4061" s="37">
        <f>Tabla1[[#This Row],[Valor total]]/'T.C.'!$B$5</f>
        <v>140.42115280043501</v>
      </c>
      <c r="T4061" t="s">
        <v>18</v>
      </c>
      <c r="U4061" t="s">
        <v>3</v>
      </c>
    </row>
    <row r="4062" spans="1:21" x14ac:dyDescent="0.25">
      <c r="A4062" t="s">
        <v>64</v>
      </c>
      <c r="B4062" t="str">
        <f>LEFT(Tabla1[[#This Row],[Organización compras]],2)</f>
        <v>CO</v>
      </c>
      <c r="C4062" t="s">
        <v>338</v>
      </c>
      <c r="D4062">
        <v>704</v>
      </c>
      <c r="E4062" t="str">
        <f>VLOOKUP(Tabla1[[#This Row],[Grupo de compras]],'Grupo compras'!$A$1:$B$115,2,FALSE)</f>
        <v>CO Mktg Mall</v>
      </c>
      <c r="F4062" t="s">
        <v>65</v>
      </c>
      <c r="G4062" t="str">
        <f>LEFT(Tabla1[[#This Row],[Solicitud de pedido]],2)</f>
        <v>12</v>
      </c>
      <c r="H4062" t="s">
        <v>10319</v>
      </c>
      <c r="I4062" t="s">
        <v>107</v>
      </c>
      <c r="J4062" t="s">
        <v>10320</v>
      </c>
      <c r="K4062" t="s">
        <v>10331</v>
      </c>
      <c r="L4062" s="1">
        <v>46038</v>
      </c>
      <c r="M4062" t="s">
        <v>3700</v>
      </c>
      <c r="N4062" t="s">
        <v>1</v>
      </c>
      <c r="O4062" t="s">
        <v>67</v>
      </c>
      <c r="P4062" t="s">
        <v>7399</v>
      </c>
      <c r="Q4062" t="s">
        <v>7400</v>
      </c>
      <c r="R4062" s="2">
        <v>516469</v>
      </c>
      <c r="S4062" s="37">
        <f>Tabla1[[#This Row],[Valor total]]/'T.C.'!$B$5</f>
        <v>140.42115280043501</v>
      </c>
      <c r="T4062" t="s">
        <v>18</v>
      </c>
      <c r="U4062" t="s">
        <v>3</v>
      </c>
    </row>
    <row r="4063" spans="1:21" x14ac:dyDescent="0.25">
      <c r="A4063" t="s">
        <v>64</v>
      </c>
      <c r="B4063" t="str">
        <f>LEFT(Tabla1[[#This Row],[Organización compras]],2)</f>
        <v>CO</v>
      </c>
      <c r="C4063" t="s">
        <v>338</v>
      </c>
      <c r="D4063">
        <v>704</v>
      </c>
      <c r="E4063" t="str">
        <f>VLOOKUP(Tabla1[[#This Row],[Grupo de compras]],'Grupo compras'!$A$1:$B$115,2,FALSE)</f>
        <v>CO Mktg Mall</v>
      </c>
      <c r="F4063" t="s">
        <v>65</v>
      </c>
      <c r="G4063" t="str">
        <f>LEFT(Tabla1[[#This Row],[Solicitud de pedido]],2)</f>
        <v>12</v>
      </c>
      <c r="H4063" t="s">
        <v>10319</v>
      </c>
      <c r="I4063" t="s">
        <v>1502</v>
      </c>
      <c r="J4063" t="s">
        <v>10320</v>
      </c>
      <c r="K4063" t="s">
        <v>10332</v>
      </c>
      <c r="L4063" s="1">
        <v>46038</v>
      </c>
      <c r="M4063" t="s">
        <v>3700</v>
      </c>
      <c r="N4063" t="s">
        <v>1</v>
      </c>
      <c r="O4063" t="s">
        <v>67</v>
      </c>
      <c r="P4063" t="s">
        <v>7399</v>
      </c>
      <c r="Q4063" t="s">
        <v>7400</v>
      </c>
      <c r="R4063" s="2">
        <v>516469</v>
      </c>
      <c r="S4063" s="37">
        <f>Tabla1[[#This Row],[Valor total]]/'T.C.'!$B$5</f>
        <v>140.42115280043501</v>
      </c>
      <c r="T4063" t="s">
        <v>18</v>
      </c>
      <c r="U4063" t="s">
        <v>3</v>
      </c>
    </row>
    <row r="4064" spans="1:21" x14ac:dyDescent="0.25">
      <c r="A4064" t="s">
        <v>1325</v>
      </c>
      <c r="B4064" t="str">
        <f>LEFT(Tabla1[[#This Row],[Organización compras]],2)</f>
        <v>CL</v>
      </c>
      <c r="C4064" t="s">
        <v>339</v>
      </c>
      <c r="D4064">
        <v>619</v>
      </c>
      <c r="E4064" t="str">
        <f>VLOOKUP(Tabla1[[#This Row],[Grupo de compras]],'Grupo compras'!$A$1:$B$115,2,FALSE)</f>
        <v>CL Arq Out/Strip</v>
      </c>
      <c r="F4064" t="s">
        <v>4609</v>
      </c>
      <c r="G4064" t="str">
        <f>LEFT(Tabla1[[#This Row],[Solicitud de pedido]],2)</f>
        <v>14</v>
      </c>
      <c r="H4064" t="s">
        <v>10333</v>
      </c>
      <c r="I4064" t="s">
        <v>88</v>
      </c>
      <c r="J4064" t="s">
        <v>10334</v>
      </c>
      <c r="K4064" t="s">
        <v>10335</v>
      </c>
      <c r="L4064" s="1">
        <v>46052</v>
      </c>
      <c r="M4064" t="s">
        <v>15</v>
      </c>
      <c r="N4064" t="s">
        <v>46</v>
      </c>
      <c r="O4064" t="s">
        <v>0</v>
      </c>
      <c r="P4064" t="s">
        <v>470</v>
      </c>
      <c r="Q4064" t="s">
        <v>471</v>
      </c>
      <c r="R4064" s="2">
        <v>3.34</v>
      </c>
      <c r="S4064" s="37">
        <f>Tabla1[[#This Row],[Valor total]]/'T.C.'!$B$4</f>
        <v>139.16666666666666</v>
      </c>
      <c r="T4064" t="s">
        <v>11</v>
      </c>
      <c r="U4064" t="s">
        <v>3</v>
      </c>
    </row>
    <row r="4065" spans="1:21" x14ac:dyDescent="0.25">
      <c r="A4065" t="s">
        <v>1325</v>
      </c>
      <c r="B4065" t="str">
        <f>LEFT(Tabla1[[#This Row],[Organización compras]],2)</f>
        <v>CL</v>
      </c>
      <c r="C4065" t="s">
        <v>339</v>
      </c>
      <c r="D4065">
        <v>619</v>
      </c>
      <c r="E4065" t="str">
        <f>VLOOKUP(Tabla1[[#This Row],[Grupo de compras]],'Grupo compras'!$A$1:$B$115,2,FALSE)</f>
        <v>CL Arq Out/Strip</v>
      </c>
      <c r="F4065" t="s">
        <v>4609</v>
      </c>
      <c r="G4065" t="str">
        <f>LEFT(Tabla1[[#This Row],[Solicitud de pedido]],2)</f>
        <v>14</v>
      </c>
      <c r="H4065" t="s">
        <v>10333</v>
      </c>
      <c r="I4065" t="s">
        <v>89</v>
      </c>
      <c r="J4065" t="s">
        <v>10334</v>
      </c>
      <c r="K4065" t="s">
        <v>10336</v>
      </c>
      <c r="L4065" s="1">
        <v>46052</v>
      </c>
      <c r="M4065" t="s">
        <v>15</v>
      </c>
      <c r="N4065" t="s">
        <v>46</v>
      </c>
      <c r="O4065" t="s">
        <v>0</v>
      </c>
      <c r="P4065" t="s">
        <v>470</v>
      </c>
      <c r="Q4065" t="s">
        <v>471</v>
      </c>
      <c r="R4065" s="2">
        <v>3.34</v>
      </c>
      <c r="S4065" s="37">
        <f>Tabla1[[#This Row],[Valor total]]/'T.C.'!$B$4</f>
        <v>139.16666666666666</v>
      </c>
      <c r="T4065" t="s">
        <v>11</v>
      </c>
      <c r="U4065" t="s">
        <v>3</v>
      </c>
    </row>
    <row r="4066" spans="1:21" x14ac:dyDescent="0.25">
      <c r="A4066" t="s">
        <v>1325</v>
      </c>
      <c r="B4066" t="str">
        <f>LEFT(Tabla1[[#This Row],[Organización compras]],2)</f>
        <v>CL</v>
      </c>
      <c r="C4066" t="s">
        <v>339</v>
      </c>
      <c r="D4066">
        <v>619</v>
      </c>
      <c r="E4066" t="str">
        <f>VLOOKUP(Tabla1[[#This Row],[Grupo de compras]],'Grupo compras'!$A$1:$B$115,2,FALSE)</f>
        <v>CL Arq Out/Strip</v>
      </c>
      <c r="F4066" t="s">
        <v>4609</v>
      </c>
      <c r="G4066" t="str">
        <f>LEFT(Tabla1[[#This Row],[Solicitud de pedido]],2)</f>
        <v>14</v>
      </c>
      <c r="H4066" t="s">
        <v>10333</v>
      </c>
      <c r="I4066" t="s">
        <v>99</v>
      </c>
      <c r="J4066" t="s">
        <v>10334</v>
      </c>
      <c r="K4066" t="s">
        <v>10337</v>
      </c>
      <c r="L4066" s="1">
        <v>46052</v>
      </c>
      <c r="M4066" t="s">
        <v>15</v>
      </c>
      <c r="N4066" t="s">
        <v>46</v>
      </c>
      <c r="O4066" t="s">
        <v>0</v>
      </c>
      <c r="P4066" t="s">
        <v>470</v>
      </c>
      <c r="Q4066" t="s">
        <v>471</v>
      </c>
      <c r="R4066" s="2">
        <v>3.34</v>
      </c>
      <c r="S4066" s="37">
        <f>Tabla1[[#This Row],[Valor total]]/'T.C.'!$B$4</f>
        <v>139.16666666666666</v>
      </c>
      <c r="T4066" t="s">
        <v>11</v>
      </c>
      <c r="U4066" t="s">
        <v>3</v>
      </c>
    </row>
    <row r="4067" spans="1:21" x14ac:dyDescent="0.25">
      <c r="A4067" t="s">
        <v>1325</v>
      </c>
      <c r="B4067" t="str">
        <f>LEFT(Tabla1[[#This Row],[Organización compras]],2)</f>
        <v>CL</v>
      </c>
      <c r="C4067" t="s">
        <v>339</v>
      </c>
      <c r="D4067">
        <v>619</v>
      </c>
      <c r="E4067" t="str">
        <f>VLOOKUP(Tabla1[[#This Row],[Grupo de compras]],'Grupo compras'!$A$1:$B$115,2,FALSE)</f>
        <v>CL Arq Out/Strip</v>
      </c>
      <c r="F4067" t="s">
        <v>4609</v>
      </c>
      <c r="G4067" t="str">
        <f>LEFT(Tabla1[[#This Row],[Solicitud de pedido]],2)</f>
        <v>14</v>
      </c>
      <c r="H4067" t="s">
        <v>10333</v>
      </c>
      <c r="I4067" t="s">
        <v>100</v>
      </c>
      <c r="J4067" t="s">
        <v>10334</v>
      </c>
      <c r="K4067" t="s">
        <v>10338</v>
      </c>
      <c r="L4067" s="1">
        <v>46052</v>
      </c>
      <c r="M4067" t="s">
        <v>15</v>
      </c>
      <c r="N4067" t="s">
        <v>46</v>
      </c>
      <c r="O4067" t="s">
        <v>0</v>
      </c>
      <c r="P4067" t="s">
        <v>470</v>
      </c>
      <c r="Q4067" t="s">
        <v>471</v>
      </c>
      <c r="R4067" s="2">
        <v>3.34</v>
      </c>
      <c r="S4067" s="37">
        <f>Tabla1[[#This Row],[Valor total]]/'T.C.'!$B$4</f>
        <v>139.16666666666666</v>
      </c>
      <c r="T4067" t="s">
        <v>11</v>
      </c>
      <c r="U4067" t="s">
        <v>3</v>
      </c>
    </row>
    <row r="4068" spans="1:21" x14ac:dyDescent="0.25">
      <c r="A4068" t="s">
        <v>1325</v>
      </c>
      <c r="B4068" t="str">
        <f>LEFT(Tabla1[[#This Row],[Organización compras]],2)</f>
        <v>CL</v>
      </c>
      <c r="C4068" t="s">
        <v>339</v>
      </c>
      <c r="D4068">
        <v>619</v>
      </c>
      <c r="E4068" t="str">
        <f>VLOOKUP(Tabla1[[#This Row],[Grupo de compras]],'Grupo compras'!$A$1:$B$115,2,FALSE)</f>
        <v>CL Arq Out/Strip</v>
      </c>
      <c r="F4068" t="s">
        <v>4609</v>
      </c>
      <c r="G4068" t="str">
        <f>LEFT(Tabla1[[#This Row],[Solicitud de pedido]],2)</f>
        <v>14</v>
      </c>
      <c r="H4068" t="s">
        <v>10333</v>
      </c>
      <c r="I4068" t="s">
        <v>101</v>
      </c>
      <c r="J4068" t="s">
        <v>10334</v>
      </c>
      <c r="K4068" t="s">
        <v>10339</v>
      </c>
      <c r="L4068" s="1">
        <v>46052</v>
      </c>
      <c r="M4068" t="s">
        <v>15</v>
      </c>
      <c r="N4068" t="s">
        <v>46</v>
      </c>
      <c r="O4068" t="s">
        <v>0</v>
      </c>
      <c r="P4068" t="s">
        <v>470</v>
      </c>
      <c r="Q4068" t="s">
        <v>471</v>
      </c>
      <c r="R4068" s="2">
        <v>3.34</v>
      </c>
      <c r="S4068" s="37">
        <f>Tabla1[[#This Row],[Valor total]]/'T.C.'!$B$4</f>
        <v>139.16666666666666</v>
      </c>
      <c r="T4068" t="s">
        <v>11</v>
      </c>
      <c r="U4068" t="s">
        <v>3</v>
      </c>
    </row>
    <row r="4069" spans="1:21" x14ac:dyDescent="0.25">
      <c r="A4069" t="s">
        <v>1325</v>
      </c>
      <c r="B4069" t="str">
        <f>LEFT(Tabla1[[#This Row],[Organización compras]],2)</f>
        <v>CL</v>
      </c>
      <c r="C4069" t="s">
        <v>339</v>
      </c>
      <c r="D4069">
        <v>619</v>
      </c>
      <c r="E4069" t="str">
        <f>VLOOKUP(Tabla1[[#This Row],[Grupo de compras]],'Grupo compras'!$A$1:$B$115,2,FALSE)</f>
        <v>CL Arq Out/Strip</v>
      </c>
      <c r="F4069" t="s">
        <v>4609</v>
      </c>
      <c r="G4069" t="str">
        <f>LEFT(Tabla1[[#This Row],[Solicitud de pedido]],2)</f>
        <v>14</v>
      </c>
      <c r="H4069" t="s">
        <v>10333</v>
      </c>
      <c r="I4069" t="s">
        <v>102</v>
      </c>
      <c r="J4069" t="s">
        <v>10334</v>
      </c>
      <c r="K4069" t="s">
        <v>10340</v>
      </c>
      <c r="L4069" s="1">
        <v>46052</v>
      </c>
      <c r="M4069" t="s">
        <v>15</v>
      </c>
      <c r="N4069" t="s">
        <v>46</v>
      </c>
      <c r="O4069" t="s">
        <v>0</v>
      </c>
      <c r="P4069" t="s">
        <v>470</v>
      </c>
      <c r="Q4069" t="s">
        <v>471</v>
      </c>
      <c r="R4069" s="2">
        <v>3.34</v>
      </c>
      <c r="S4069" s="37">
        <f>Tabla1[[#This Row],[Valor total]]/'T.C.'!$B$4</f>
        <v>139.16666666666666</v>
      </c>
      <c r="T4069" t="s">
        <v>11</v>
      </c>
      <c r="U4069" t="s">
        <v>3</v>
      </c>
    </row>
    <row r="4070" spans="1:21" x14ac:dyDescent="0.25">
      <c r="A4070" t="s">
        <v>1325</v>
      </c>
      <c r="B4070" t="str">
        <f>LEFT(Tabla1[[#This Row],[Organización compras]],2)</f>
        <v>CL</v>
      </c>
      <c r="C4070" t="s">
        <v>339</v>
      </c>
      <c r="D4070">
        <v>619</v>
      </c>
      <c r="E4070" t="str">
        <f>VLOOKUP(Tabla1[[#This Row],[Grupo de compras]],'Grupo compras'!$A$1:$B$115,2,FALSE)</f>
        <v>CL Arq Out/Strip</v>
      </c>
      <c r="F4070" t="s">
        <v>4609</v>
      </c>
      <c r="G4070" t="str">
        <f>LEFT(Tabla1[[#This Row],[Solicitud de pedido]],2)</f>
        <v>14</v>
      </c>
      <c r="H4070" t="s">
        <v>10333</v>
      </c>
      <c r="I4070" t="s">
        <v>103</v>
      </c>
      <c r="J4070" t="s">
        <v>10334</v>
      </c>
      <c r="K4070" t="s">
        <v>10341</v>
      </c>
      <c r="L4070" s="1">
        <v>46052</v>
      </c>
      <c r="M4070" t="s">
        <v>15</v>
      </c>
      <c r="N4070" t="s">
        <v>46</v>
      </c>
      <c r="O4070" t="s">
        <v>0</v>
      </c>
      <c r="P4070" t="s">
        <v>470</v>
      </c>
      <c r="Q4070" t="s">
        <v>471</v>
      </c>
      <c r="R4070" s="2">
        <v>3.34</v>
      </c>
      <c r="S4070" s="37">
        <f>Tabla1[[#This Row],[Valor total]]/'T.C.'!$B$4</f>
        <v>139.16666666666666</v>
      </c>
      <c r="T4070" t="s">
        <v>11</v>
      </c>
      <c r="U4070" t="s">
        <v>3</v>
      </c>
    </row>
    <row r="4071" spans="1:21" x14ac:dyDescent="0.25">
      <c r="A4071" t="s">
        <v>1325</v>
      </c>
      <c r="B4071" t="str">
        <f>LEFT(Tabla1[[#This Row],[Organización compras]],2)</f>
        <v>CL</v>
      </c>
      <c r="C4071" t="s">
        <v>339</v>
      </c>
      <c r="D4071">
        <v>619</v>
      </c>
      <c r="E4071" t="str">
        <f>VLOOKUP(Tabla1[[#This Row],[Grupo de compras]],'Grupo compras'!$A$1:$B$115,2,FALSE)</f>
        <v>CL Arq Out/Strip</v>
      </c>
      <c r="F4071" t="s">
        <v>4609</v>
      </c>
      <c r="G4071" t="str">
        <f>LEFT(Tabla1[[#This Row],[Solicitud de pedido]],2)</f>
        <v>14</v>
      </c>
      <c r="H4071" t="s">
        <v>10333</v>
      </c>
      <c r="I4071" t="s">
        <v>104</v>
      </c>
      <c r="J4071" t="s">
        <v>10334</v>
      </c>
      <c r="K4071" t="s">
        <v>10342</v>
      </c>
      <c r="L4071" s="1">
        <v>46052</v>
      </c>
      <c r="M4071" t="s">
        <v>15</v>
      </c>
      <c r="N4071" t="s">
        <v>46</v>
      </c>
      <c r="O4071" t="s">
        <v>0</v>
      </c>
      <c r="P4071" t="s">
        <v>470</v>
      </c>
      <c r="Q4071" t="s">
        <v>471</v>
      </c>
      <c r="R4071" s="2">
        <v>3.34</v>
      </c>
      <c r="S4071" s="37">
        <f>Tabla1[[#This Row],[Valor total]]/'T.C.'!$B$4</f>
        <v>139.16666666666666</v>
      </c>
      <c r="T4071" t="s">
        <v>11</v>
      </c>
      <c r="U4071" t="s">
        <v>3</v>
      </c>
    </row>
    <row r="4072" spans="1:21" x14ac:dyDescent="0.25">
      <c r="A4072" t="s">
        <v>1325</v>
      </c>
      <c r="B4072" t="str">
        <f>LEFT(Tabla1[[#This Row],[Organización compras]],2)</f>
        <v>CL</v>
      </c>
      <c r="C4072" t="s">
        <v>339</v>
      </c>
      <c r="D4072">
        <v>619</v>
      </c>
      <c r="E4072" t="str">
        <f>VLOOKUP(Tabla1[[#This Row],[Grupo de compras]],'Grupo compras'!$A$1:$B$115,2,FALSE)</f>
        <v>CL Arq Out/Strip</v>
      </c>
      <c r="F4072" t="s">
        <v>4609</v>
      </c>
      <c r="G4072" t="str">
        <f>LEFT(Tabla1[[#This Row],[Solicitud de pedido]],2)</f>
        <v>14</v>
      </c>
      <c r="H4072" t="s">
        <v>10333</v>
      </c>
      <c r="I4072" t="s">
        <v>105</v>
      </c>
      <c r="J4072" t="s">
        <v>10334</v>
      </c>
      <c r="K4072" t="s">
        <v>10343</v>
      </c>
      <c r="L4072" s="1">
        <v>46052</v>
      </c>
      <c r="M4072" t="s">
        <v>15</v>
      </c>
      <c r="N4072" t="s">
        <v>46</v>
      </c>
      <c r="O4072" t="s">
        <v>0</v>
      </c>
      <c r="P4072" t="s">
        <v>470</v>
      </c>
      <c r="Q4072" t="s">
        <v>471</v>
      </c>
      <c r="R4072" s="2">
        <v>3.34</v>
      </c>
      <c r="S4072" s="37">
        <f>Tabla1[[#This Row],[Valor total]]/'T.C.'!$B$4</f>
        <v>139.16666666666666</v>
      </c>
      <c r="T4072" t="s">
        <v>11</v>
      </c>
      <c r="U4072" t="s">
        <v>3</v>
      </c>
    </row>
    <row r="4073" spans="1:21" x14ac:dyDescent="0.25">
      <c r="A4073" t="s">
        <v>1325</v>
      </c>
      <c r="B4073" t="str">
        <f>LEFT(Tabla1[[#This Row],[Organización compras]],2)</f>
        <v>CL</v>
      </c>
      <c r="C4073" t="s">
        <v>339</v>
      </c>
      <c r="D4073">
        <v>619</v>
      </c>
      <c r="E4073" t="str">
        <f>VLOOKUP(Tabla1[[#This Row],[Grupo de compras]],'Grupo compras'!$A$1:$B$115,2,FALSE)</f>
        <v>CL Arq Out/Strip</v>
      </c>
      <c r="F4073" t="s">
        <v>4609</v>
      </c>
      <c r="G4073" t="str">
        <f>LEFT(Tabla1[[#This Row],[Solicitud de pedido]],2)</f>
        <v>14</v>
      </c>
      <c r="H4073" t="s">
        <v>10333</v>
      </c>
      <c r="I4073" t="s">
        <v>106</v>
      </c>
      <c r="J4073" t="s">
        <v>10334</v>
      </c>
      <c r="K4073" t="s">
        <v>10344</v>
      </c>
      <c r="L4073" s="1">
        <v>46052</v>
      </c>
      <c r="M4073" t="s">
        <v>15</v>
      </c>
      <c r="N4073" t="s">
        <v>46</v>
      </c>
      <c r="O4073" t="s">
        <v>0</v>
      </c>
      <c r="P4073" t="s">
        <v>470</v>
      </c>
      <c r="Q4073" t="s">
        <v>471</v>
      </c>
      <c r="R4073" s="2">
        <v>3.34</v>
      </c>
      <c r="S4073" s="37">
        <f>Tabla1[[#This Row],[Valor total]]/'T.C.'!$B$4</f>
        <v>139.16666666666666</v>
      </c>
      <c r="T4073" t="s">
        <v>11</v>
      </c>
      <c r="U4073" t="s">
        <v>3</v>
      </c>
    </row>
    <row r="4074" spans="1:21" x14ac:dyDescent="0.25">
      <c r="A4074" t="s">
        <v>1325</v>
      </c>
      <c r="B4074" t="str">
        <f>LEFT(Tabla1[[#This Row],[Organización compras]],2)</f>
        <v>CL</v>
      </c>
      <c r="C4074" t="s">
        <v>339</v>
      </c>
      <c r="D4074">
        <v>619</v>
      </c>
      <c r="E4074" t="str">
        <f>VLOOKUP(Tabla1[[#This Row],[Grupo de compras]],'Grupo compras'!$A$1:$B$115,2,FALSE)</f>
        <v>CL Arq Out/Strip</v>
      </c>
      <c r="F4074" t="s">
        <v>4609</v>
      </c>
      <c r="G4074" t="str">
        <f>LEFT(Tabla1[[#This Row],[Solicitud de pedido]],2)</f>
        <v>14</v>
      </c>
      <c r="H4074" t="s">
        <v>10333</v>
      </c>
      <c r="I4074" t="s">
        <v>107</v>
      </c>
      <c r="J4074" t="s">
        <v>10334</v>
      </c>
      <c r="K4074" t="s">
        <v>10345</v>
      </c>
      <c r="L4074" s="1">
        <v>46052</v>
      </c>
      <c r="M4074" t="s">
        <v>15</v>
      </c>
      <c r="N4074" t="s">
        <v>46</v>
      </c>
      <c r="O4074" t="s">
        <v>0</v>
      </c>
      <c r="P4074" t="s">
        <v>470</v>
      </c>
      <c r="Q4074" t="s">
        <v>471</v>
      </c>
      <c r="R4074" s="2">
        <v>3.34</v>
      </c>
      <c r="S4074" s="37">
        <f>Tabla1[[#This Row],[Valor total]]/'T.C.'!$B$4</f>
        <v>139.16666666666666</v>
      </c>
      <c r="T4074" t="s">
        <v>11</v>
      </c>
      <c r="U4074" t="s">
        <v>3</v>
      </c>
    </row>
    <row r="4075" spans="1:21" x14ac:dyDescent="0.25">
      <c r="A4075" t="s">
        <v>1325</v>
      </c>
      <c r="B4075" t="str">
        <f>LEFT(Tabla1[[#This Row],[Organización compras]],2)</f>
        <v>CL</v>
      </c>
      <c r="C4075" t="s">
        <v>339</v>
      </c>
      <c r="D4075">
        <v>619</v>
      </c>
      <c r="E4075" t="str">
        <f>VLOOKUP(Tabla1[[#This Row],[Grupo de compras]],'Grupo compras'!$A$1:$B$115,2,FALSE)</f>
        <v>CL Arq Out/Strip</v>
      </c>
      <c r="F4075" t="s">
        <v>4609</v>
      </c>
      <c r="G4075" t="str">
        <f>LEFT(Tabla1[[#This Row],[Solicitud de pedido]],2)</f>
        <v>14</v>
      </c>
      <c r="H4075" t="s">
        <v>10333</v>
      </c>
      <c r="I4075" t="s">
        <v>1502</v>
      </c>
      <c r="J4075" t="s">
        <v>10334</v>
      </c>
      <c r="K4075" t="s">
        <v>10346</v>
      </c>
      <c r="L4075" s="1">
        <v>46052</v>
      </c>
      <c r="M4075" t="s">
        <v>15</v>
      </c>
      <c r="N4075" t="s">
        <v>46</v>
      </c>
      <c r="O4075" t="s">
        <v>0</v>
      </c>
      <c r="P4075" t="s">
        <v>470</v>
      </c>
      <c r="Q4075" t="s">
        <v>471</v>
      </c>
      <c r="R4075" s="2">
        <v>3.34</v>
      </c>
      <c r="S4075" s="37">
        <f>Tabla1[[#This Row],[Valor total]]/'T.C.'!$B$4</f>
        <v>139.16666666666666</v>
      </c>
      <c r="T4075" t="s">
        <v>11</v>
      </c>
      <c r="U4075" t="s">
        <v>3</v>
      </c>
    </row>
    <row r="4076" spans="1:21" x14ac:dyDescent="0.25">
      <c r="A4076" t="s">
        <v>380</v>
      </c>
      <c r="B4076" t="str">
        <f>LEFT(Tabla1[[#This Row],[Organización compras]],2)</f>
        <v>PE</v>
      </c>
      <c r="C4076" t="s">
        <v>340</v>
      </c>
      <c r="D4076">
        <v>801</v>
      </c>
      <c r="E4076" t="str">
        <f>VLOOKUP(Tabla1[[#This Row],[Grupo de compras]],'Grupo compras'!$A$1:$B$115,2,FALSE)</f>
        <v>PE Center Manager</v>
      </c>
      <c r="F4076" t="s">
        <v>3151</v>
      </c>
      <c r="G4076" t="str">
        <f>LEFT(Tabla1[[#This Row],[Solicitud de pedido]],2)</f>
        <v>12</v>
      </c>
      <c r="H4076" t="s">
        <v>10347</v>
      </c>
      <c r="I4076" t="s">
        <v>88</v>
      </c>
      <c r="J4076" t="s">
        <v>10348</v>
      </c>
      <c r="K4076" t="s">
        <v>9079</v>
      </c>
      <c r="L4076" s="1">
        <v>46075</v>
      </c>
      <c r="M4076" t="s">
        <v>3155</v>
      </c>
      <c r="N4076" t="s">
        <v>1</v>
      </c>
      <c r="O4076" t="s">
        <v>2759</v>
      </c>
      <c r="P4076" t="s">
        <v>2181</v>
      </c>
      <c r="Q4076" t="s">
        <v>2182</v>
      </c>
      <c r="R4076" s="2">
        <v>478.8</v>
      </c>
      <c r="S4076" s="37">
        <f>Tabla1[[#This Row],[Valor total]]/'T.C.'!$B$2</f>
        <v>138.78260869565216</v>
      </c>
      <c r="T4076" t="s">
        <v>2</v>
      </c>
      <c r="U4076" t="s">
        <v>3</v>
      </c>
    </row>
    <row r="4077" spans="1:21" x14ac:dyDescent="0.25">
      <c r="A4077" t="s">
        <v>814</v>
      </c>
      <c r="B4077" t="str">
        <f>LEFT(Tabla1[[#This Row],[Organización compras]],2)</f>
        <v>PE</v>
      </c>
      <c r="C4077" t="s">
        <v>340</v>
      </c>
      <c r="D4077">
        <v>802</v>
      </c>
      <c r="E4077" t="str">
        <f>VLOOKUP(Tabla1[[#This Row],[Grupo de compras]],'Grupo compras'!$A$1:$B$115,2,FALSE)</f>
        <v>PE Ops Mall</v>
      </c>
      <c r="F4077" t="s">
        <v>3151</v>
      </c>
      <c r="G4077" t="str">
        <f>LEFT(Tabla1[[#This Row],[Solicitud de pedido]],2)</f>
        <v>12</v>
      </c>
      <c r="H4077" t="s">
        <v>10349</v>
      </c>
      <c r="I4077" t="s">
        <v>88</v>
      </c>
      <c r="J4077" t="s">
        <v>10350</v>
      </c>
      <c r="K4077" t="s">
        <v>9079</v>
      </c>
      <c r="L4077" s="1">
        <v>46075</v>
      </c>
      <c r="M4077" t="s">
        <v>3155</v>
      </c>
      <c r="N4077" t="s">
        <v>1</v>
      </c>
      <c r="O4077" t="s">
        <v>2759</v>
      </c>
      <c r="P4077" t="s">
        <v>2181</v>
      </c>
      <c r="Q4077" t="s">
        <v>2182</v>
      </c>
      <c r="R4077" s="2">
        <v>478.8</v>
      </c>
      <c r="S4077" s="37">
        <f>Tabla1[[#This Row],[Valor total]]/'T.C.'!$B$2</f>
        <v>138.78260869565216</v>
      </c>
      <c r="T4077" t="s">
        <v>2</v>
      </c>
      <c r="U4077" t="s">
        <v>3</v>
      </c>
    </row>
    <row r="4078" spans="1:21" x14ac:dyDescent="0.25">
      <c r="A4078" t="s">
        <v>53</v>
      </c>
      <c r="B4078" t="str">
        <f>LEFT(Tabla1[[#This Row],[Organización compras]],2)</f>
        <v>CO</v>
      </c>
      <c r="C4078" t="s">
        <v>338</v>
      </c>
      <c r="D4078">
        <v>702</v>
      </c>
      <c r="E4078" t="str">
        <f>VLOOKUP(Tabla1[[#This Row],[Grupo de compras]],'Grupo compras'!$A$1:$B$115,2,FALSE)</f>
        <v>CO Ops Mall</v>
      </c>
      <c r="F4078" t="s">
        <v>54</v>
      </c>
      <c r="H4078" t="s">
        <v>12049</v>
      </c>
      <c r="I4078" t="s">
        <v>88</v>
      </c>
      <c r="J4078" t="s">
        <v>12050</v>
      </c>
      <c r="K4078" t="s">
        <v>12051</v>
      </c>
      <c r="L4078" s="1">
        <v>46094</v>
      </c>
      <c r="M4078" t="s">
        <v>1340</v>
      </c>
      <c r="N4078" t="s">
        <v>1</v>
      </c>
      <c r="O4078" t="s">
        <v>0</v>
      </c>
      <c r="P4078" t="s">
        <v>11040</v>
      </c>
      <c r="Q4078" t="s">
        <v>11041</v>
      </c>
      <c r="R4078" s="2">
        <v>510000</v>
      </c>
      <c r="S4078" s="37">
        <f>Tabla1[[#This Row],[Valor total]]/'T.C.'!$B$5</f>
        <v>138.66231647634584</v>
      </c>
      <c r="T4078" t="s">
        <v>18</v>
      </c>
      <c r="U4078" t="s">
        <v>3</v>
      </c>
    </row>
    <row r="4079" spans="1:21" x14ac:dyDescent="0.25">
      <c r="A4079" t="s">
        <v>7</v>
      </c>
      <c r="B4079" t="str">
        <f>LEFT(Tabla1[[#This Row],[Organización compras]],2)</f>
        <v>CL</v>
      </c>
      <c r="C4079" t="s">
        <v>339</v>
      </c>
      <c r="D4079">
        <v>916</v>
      </c>
      <c r="E4079" t="str">
        <f>VLOOKUP(Tabla1[[#This Row],[Grupo de compras]],'Grupo compras'!$A$1:$B$115,2,FALSE)</f>
        <v>Corp Gcia C. Gest</v>
      </c>
      <c r="F4079" t="s">
        <v>10224</v>
      </c>
      <c r="G4079" t="str">
        <f>LEFT(Tabla1[[#This Row],[Solicitud de pedido]],2)</f>
        <v>12</v>
      </c>
      <c r="H4079" t="s">
        <v>10225</v>
      </c>
      <c r="I4079" t="s">
        <v>89</v>
      </c>
      <c r="J4079" t="s">
        <v>10226</v>
      </c>
      <c r="K4079" t="s">
        <v>10351</v>
      </c>
      <c r="L4079" s="1">
        <v>46055</v>
      </c>
      <c r="M4079" t="s">
        <v>10</v>
      </c>
      <c r="N4079" t="s">
        <v>1</v>
      </c>
      <c r="O4079" t="s">
        <v>5</v>
      </c>
      <c r="P4079" t="s">
        <v>2964</v>
      </c>
      <c r="Q4079" t="s">
        <v>2965</v>
      </c>
      <c r="R4079" s="2">
        <v>128240</v>
      </c>
      <c r="S4079" s="37">
        <f>Tabla1[[#This Row],[Valor total]]/'T.C.'!$B$3</f>
        <v>138.49859060620133</v>
      </c>
      <c r="T4079" t="s">
        <v>6</v>
      </c>
      <c r="U4079" t="s">
        <v>3</v>
      </c>
    </row>
    <row r="4080" spans="1:21" x14ac:dyDescent="0.25">
      <c r="A4080" t="s">
        <v>377</v>
      </c>
      <c r="B4080" t="str">
        <f>LEFT(Tabla1[[#This Row],[Organización compras]],2)</f>
        <v>PE</v>
      </c>
      <c r="C4080" t="s">
        <v>340</v>
      </c>
      <c r="D4080">
        <v>802</v>
      </c>
      <c r="E4080" t="str">
        <f>VLOOKUP(Tabla1[[#This Row],[Grupo de compras]],'Grupo compras'!$A$1:$B$115,2,FALSE)</f>
        <v>PE Ops Mall</v>
      </c>
      <c r="F4080" t="s">
        <v>2774</v>
      </c>
      <c r="G4080" t="str">
        <f>LEFT(Tabla1[[#This Row],[Solicitud de pedido]],2)</f>
        <v>12</v>
      </c>
      <c r="H4080" t="s">
        <v>10352</v>
      </c>
      <c r="I4080" t="s">
        <v>88</v>
      </c>
      <c r="J4080" t="s">
        <v>10353</v>
      </c>
      <c r="K4080" t="s">
        <v>10354</v>
      </c>
      <c r="L4080" s="1">
        <v>46062</v>
      </c>
      <c r="M4080" t="s">
        <v>2774</v>
      </c>
      <c r="N4080" t="s">
        <v>1</v>
      </c>
      <c r="O4080" t="s">
        <v>0</v>
      </c>
      <c r="P4080" t="s">
        <v>4043</v>
      </c>
      <c r="Q4080" t="s">
        <v>4044</v>
      </c>
      <c r="R4080" s="2">
        <v>474.57</v>
      </c>
      <c r="S4080" s="37">
        <f>Tabla1[[#This Row],[Valor total]]/'T.C.'!$B$2</f>
        <v>137.55652173913043</v>
      </c>
      <c r="T4080" t="s">
        <v>2</v>
      </c>
      <c r="U4080" t="s">
        <v>3</v>
      </c>
    </row>
    <row r="4081" spans="1:21" x14ac:dyDescent="0.25">
      <c r="A4081" t="s">
        <v>53</v>
      </c>
      <c r="B4081" t="str">
        <f>LEFT(Tabla1[[#This Row],[Organización compras]],2)</f>
        <v>CO</v>
      </c>
      <c r="C4081" t="s">
        <v>338</v>
      </c>
      <c r="D4081">
        <v>702</v>
      </c>
      <c r="E4081" t="str">
        <f>VLOOKUP(Tabla1[[#This Row],[Grupo de compras]],'Grupo compras'!$A$1:$B$115,2,FALSE)</f>
        <v>CO Ops Mall</v>
      </c>
      <c r="F4081" t="s">
        <v>54</v>
      </c>
      <c r="G4081" t="str">
        <f>LEFT(Tabla1[[#This Row],[Solicitud de pedido]],2)</f>
        <v>12</v>
      </c>
      <c r="H4081" t="s">
        <v>10355</v>
      </c>
      <c r="I4081" t="s">
        <v>88</v>
      </c>
      <c r="J4081" t="s">
        <v>10356</v>
      </c>
      <c r="K4081" t="s">
        <v>10357</v>
      </c>
      <c r="L4081" s="1">
        <v>46087</v>
      </c>
      <c r="M4081" t="s">
        <v>55</v>
      </c>
      <c r="N4081" t="s">
        <v>1</v>
      </c>
      <c r="O4081" t="s">
        <v>0</v>
      </c>
      <c r="P4081" t="s">
        <v>128</v>
      </c>
      <c r="Q4081" t="s">
        <v>129</v>
      </c>
      <c r="R4081" s="2">
        <v>505866</v>
      </c>
      <c r="S4081" s="37">
        <f>Tabla1[[#This Row],[Valor total]]/'T.C.'!$B$5</f>
        <v>137.53833605220228</v>
      </c>
      <c r="T4081" t="s">
        <v>18</v>
      </c>
      <c r="U4081" t="s">
        <v>3</v>
      </c>
    </row>
    <row r="4082" spans="1:21" x14ac:dyDescent="0.25">
      <c r="A4082" t="s">
        <v>7</v>
      </c>
      <c r="B4082" t="str">
        <f>LEFT(Tabla1[[#This Row],[Organización compras]],2)</f>
        <v>CL</v>
      </c>
      <c r="C4082" t="s">
        <v>339</v>
      </c>
      <c r="D4082">
        <v>602</v>
      </c>
      <c r="E4082" t="str">
        <f>VLOOKUP(Tabla1[[#This Row],[Grupo de compras]],'Grupo compras'!$A$1:$B$115,2,FALSE)</f>
        <v>CL Ops Mall</v>
      </c>
      <c r="F4082" t="s">
        <v>869</v>
      </c>
      <c r="G4082" t="str">
        <f>LEFT(Tabla1[[#This Row],[Solicitud de pedido]],2)</f>
        <v>12</v>
      </c>
      <c r="H4082" t="s">
        <v>10358</v>
      </c>
      <c r="I4082" t="s">
        <v>88</v>
      </c>
      <c r="J4082" t="s">
        <v>10359</v>
      </c>
      <c r="K4082" t="s">
        <v>10360</v>
      </c>
      <c r="L4082" s="1">
        <v>46090</v>
      </c>
      <c r="M4082" t="s">
        <v>79</v>
      </c>
      <c r="N4082" t="s">
        <v>1</v>
      </c>
      <c r="O4082" t="s">
        <v>0</v>
      </c>
      <c r="P4082" t="s">
        <v>10361</v>
      </c>
      <c r="Q4082" t="s">
        <v>10362</v>
      </c>
      <c r="R4082" s="2">
        <v>3.3</v>
      </c>
      <c r="S4082" s="37">
        <f>Tabla1[[#This Row],[Valor total]]/'T.C.'!$B$4</f>
        <v>137.5</v>
      </c>
      <c r="T4082" t="s">
        <v>11</v>
      </c>
      <c r="U4082" t="s">
        <v>3</v>
      </c>
    </row>
    <row r="4083" spans="1:21" x14ac:dyDescent="0.25">
      <c r="A4083" t="s">
        <v>4</v>
      </c>
      <c r="B4083" t="str">
        <f>LEFT(Tabla1[[#This Row],[Organización compras]],2)</f>
        <v>CL</v>
      </c>
      <c r="C4083" t="s">
        <v>339</v>
      </c>
      <c r="D4083">
        <v>601</v>
      </c>
      <c r="E4083" t="str">
        <f>VLOOKUP(Tabla1[[#This Row],[Grupo de compras]],'Grupo compras'!$A$1:$B$115,2,FALSE)</f>
        <v>CL Center Manager</v>
      </c>
      <c r="F4083" t="s">
        <v>10363</v>
      </c>
      <c r="G4083" t="str">
        <f>LEFT(Tabla1[[#This Row],[Solicitud de pedido]],2)</f>
        <v>12</v>
      </c>
      <c r="H4083" t="s">
        <v>10364</v>
      </c>
      <c r="I4083" t="s">
        <v>88</v>
      </c>
      <c r="J4083" t="s">
        <v>10365</v>
      </c>
      <c r="K4083" t="s">
        <v>10366</v>
      </c>
      <c r="L4083" s="1">
        <v>46058</v>
      </c>
      <c r="M4083" t="s">
        <v>794</v>
      </c>
      <c r="N4083" t="s">
        <v>1</v>
      </c>
      <c r="O4083" t="s">
        <v>0</v>
      </c>
      <c r="P4083" t="s">
        <v>1787</v>
      </c>
      <c r="Q4083" t="s">
        <v>1788</v>
      </c>
      <c r="R4083" s="2">
        <v>126690</v>
      </c>
      <c r="S4083" s="37">
        <f>Tabla1[[#This Row],[Valor total]]/'T.C.'!$B$3</f>
        <v>136.82459797176892</v>
      </c>
      <c r="T4083" t="s">
        <v>6</v>
      </c>
      <c r="U4083" t="s">
        <v>3</v>
      </c>
    </row>
    <row r="4084" spans="1:21" x14ac:dyDescent="0.25">
      <c r="A4084" t="s">
        <v>373</v>
      </c>
      <c r="B4084" t="str">
        <f>LEFT(Tabla1[[#This Row],[Organización compras]],2)</f>
        <v>PE</v>
      </c>
      <c r="C4084" t="s">
        <v>340</v>
      </c>
      <c r="D4084">
        <v>811</v>
      </c>
      <c r="E4084" t="str">
        <f>VLOOKUP(Tabla1[[#This Row],[Grupo de compras]],'Grupo compras'!$A$1:$B$115,2,FALSE)</f>
        <v>PE Área Admin</v>
      </c>
      <c r="F4084" t="s">
        <v>406</v>
      </c>
      <c r="G4084" t="str">
        <f>LEFT(Tabla1[[#This Row],[Solicitud de pedido]],2)</f>
        <v>12</v>
      </c>
      <c r="H4084" t="s">
        <v>10367</v>
      </c>
      <c r="I4084" t="s">
        <v>88</v>
      </c>
      <c r="J4084" t="s">
        <v>10368</v>
      </c>
      <c r="K4084" t="s">
        <v>10369</v>
      </c>
      <c r="L4084" s="1">
        <v>46070</v>
      </c>
      <c r="M4084" t="s">
        <v>406</v>
      </c>
      <c r="N4084" t="s">
        <v>1</v>
      </c>
      <c r="O4084" t="s">
        <v>0</v>
      </c>
      <c r="P4084" t="s">
        <v>9034</v>
      </c>
      <c r="Q4084" t="s">
        <v>9035</v>
      </c>
      <c r="R4084" s="2">
        <v>470</v>
      </c>
      <c r="S4084" s="37">
        <f>Tabla1[[#This Row],[Valor total]]/'T.C.'!$B$2</f>
        <v>136.231884057971</v>
      </c>
      <c r="T4084" t="s">
        <v>2</v>
      </c>
      <c r="U4084" t="s">
        <v>3</v>
      </c>
    </row>
    <row r="4085" spans="1:21" x14ac:dyDescent="0.25">
      <c r="A4085" t="s">
        <v>751</v>
      </c>
      <c r="B4085" t="str">
        <f>LEFT(Tabla1[[#This Row],[Organización compras]],2)</f>
        <v>PE</v>
      </c>
      <c r="C4085" t="s">
        <v>340</v>
      </c>
      <c r="D4085">
        <v>928</v>
      </c>
      <c r="E4085" t="str">
        <f>VLOOKUP(Tabla1[[#This Row],[Grupo de compras]],'Grupo compras'!$A$1:$B$115,2,FALSE)</f>
        <v>Corp Gest Riesgo</v>
      </c>
      <c r="F4085" t="s">
        <v>1411</v>
      </c>
      <c r="G4085" t="str">
        <f>LEFT(Tabla1[[#This Row],[Solicitud de pedido]],2)</f>
        <v>14</v>
      </c>
      <c r="H4085" t="s">
        <v>10370</v>
      </c>
      <c r="I4085" t="s">
        <v>88</v>
      </c>
      <c r="J4085" t="s">
        <v>10371</v>
      </c>
      <c r="K4085" t="s">
        <v>1572</v>
      </c>
      <c r="L4085" s="1">
        <v>46062</v>
      </c>
      <c r="M4085" t="s">
        <v>1415</v>
      </c>
      <c r="N4085" t="s">
        <v>46</v>
      </c>
      <c r="O4085" t="s">
        <v>0</v>
      </c>
      <c r="P4085" t="s">
        <v>3251</v>
      </c>
      <c r="Q4085" t="s">
        <v>3252</v>
      </c>
      <c r="R4085" s="2">
        <v>136.19999999999999</v>
      </c>
      <c r="S4085" s="37">
        <f>Tabla1[[#This Row],[Valor total]]</f>
        <v>136.19999999999999</v>
      </c>
      <c r="T4085" t="s">
        <v>662</v>
      </c>
      <c r="U4085" t="s">
        <v>3</v>
      </c>
    </row>
    <row r="4086" spans="1:21" x14ac:dyDescent="0.25">
      <c r="A4086" t="s">
        <v>53</v>
      </c>
      <c r="B4086" t="str">
        <f>LEFT(Tabla1[[#This Row],[Organización compras]],2)</f>
        <v>CO</v>
      </c>
      <c r="C4086" t="s">
        <v>338</v>
      </c>
      <c r="D4086">
        <v>704</v>
      </c>
      <c r="E4086" t="str">
        <f>VLOOKUP(Tabla1[[#This Row],[Grupo de compras]],'Grupo compras'!$A$1:$B$115,2,FALSE)</f>
        <v>CO Mktg Mall</v>
      </c>
      <c r="F4086" t="s">
        <v>795</v>
      </c>
      <c r="G4086" t="str">
        <f>LEFT(Tabla1[[#This Row],[Solicitud de pedido]],2)</f>
        <v>12</v>
      </c>
      <c r="H4086" t="s">
        <v>10372</v>
      </c>
      <c r="I4086" t="s">
        <v>88</v>
      </c>
      <c r="J4086" t="s">
        <v>10373</v>
      </c>
      <c r="K4086" t="s">
        <v>10374</v>
      </c>
      <c r="L4086" s="1">
        <v>46050</v>
      </c>
      <c r="M4086" t="s">
        <v>799</v>
      </c>
      <c r="N4086" t="s">
        <v>1</v>
      </c>
      <c r="O4086" t="s">
        <v>0</v>
      </c>
      <c r="P4086" t="s">
        <v>2615</v>
      </c>
      <c r="Q4086" t="s">
        <v>2616</v>
      </c>
      <c r="R4086" s="2">
        <v>495000</v>
      </c>
      <c r="S4086" s="37">
        <f>Tabla1[[#This Row],[Valor total]]/'T.C.'!$B$5</f>
        <v>134.58401305057097</v>
      </c>
      <c r="T4086" t="s">
        <v>18</v>
      </c>
      <c r="U4086" t="s">
        <v>3</v>
      </c>
    </row>
    <row r="4087" spans="1:21" x14ac:dyDescent="0.25">
      <c r="A4087" t="s">
        <v>380</v>
      </c>
      <c r="B4087" t="str">
        <f>LEFT(Tabla1[[#This Row],[Organización compras]],2)</f>
        <v>PE</v>
      </c>
      <c r="C4087" t="s">
        <v>340</v>
      </c>
      <c r="D4087">
        <v>801</v>
      </c>
      <c r="E4087" t="str">
        <f>VLOOKUP(Tabla1[[#This Row],[Grupo de compras]],'Grupo compras'!$A$1:$B$115,2,FALSE)</f>
        <v>PE Center Manager</v>
      </c>
      <c r="F4087" t="s">
        <v>3636</v>
      </c>
      <c r="G4087" t="str">
        <f>LEFT(Tabla1[[#This Row],[Solicitud de pedido]],2)</f>
        <v>12</v>
      </c>
      <c r="H4087" t="s">
        <v>10375</v>
      </c>
      <c r="I4087" t="s">
        <v>88</v>
      </c>
      <c r="J4087" t="s">
        <v>10376</v>
      </c>
      <c r="K4087" t="s">
        <v>8530</v>
      </c>
      <c r="L4087" s="1">
        <v>46061</v>
      </c>
      <c r="M4087" t="s">
        <v>3155</v>
      </c>
      <c r="N4087" t="s">
        <v>1</v>
      </c>
      <c r="O4087" t="s">
        <v>2759</v>
      </c>
      <c r="P4087" t="s">
        <v>3640</v>
      </c>
      <c r="Q4087" t="s">
        <v>3641</v>
      </c>
      <c r="R4087" s="2">
        <v>463.96</v>
      </c>
      <c r="S4087" s="37">
        <f>Tabla1[[#This Row],[Valor total]]/'T.C.'!$B$2</f>
        <v>134.48115942028986</v>
      </c>
      <c r="T4087" t="s">
        <v>2</v>
      </c>
      <c r="U4087" t="s">
        <v>3</v>
      </c>
    </row>
    <row r="4088" spans="1:21" x14ac:dyDescent="0.25">
      <c r="A4088" t="s">
        <v>1079</v>
      </c>
      <c r="B4088" t="str">
        <f>LEFT(Tabla1[[#This Row],[Organización compras]],2)</f>
        <v>PE</v>
      </c>
      <c r="C4088" t="s">
        <v>681</v>
      </c>
      <c r="D4088">
        <v>802</v>
      </c>
      <c r="E4088" t="str">
        <f>VLOOKUP(Tabla1[[#This Row],[Grupo de compras]],'Grupo compras'!$A$1:$B$115,2,FALSE)</f>
        <v>PE Ops Mall</v>
      </c>
      <c r="F4088" t="s">
        <v>3636</v>
      </c>
      <c r="G4088" t="str">
        <f>LEFT(Tabla1[[#This Row],[Solicitud de pedido]],2)</f>
        <v>12</v>
      </c>
      <c r="H4088" t="s">
        <v>10377</v>
      </c>
      <c r="I4088" t="s">
        <v>88</v>
      </c>
      <c r="J4088" t="s">
        <v>10378</v>
      </c>
      <c r="K4088" t="s">
        <v>8530</v>
      </c>
      <c r="L4088" s="1">
        <v>46061</v>
      </c>
      <c r="M4088" t="s">
        <v>3155</v>
      </c>
      <c r="N4088" t="s">
        <v>1</v>
      </c>
      <c r="O4088" t="s">
        <v>2759</v>
      </c>
      <c r="P4088" t="s">
        <v>3640</v>
      </c>
      <c r="Q4088" t="s">
        <v>3641</v>
      </c>
      <c r="R4088" s="2">
        <v>463.96</v>
      </c>
      <c r="S4088" s="37">
        <f>Tabla1[[#This Row],[Valor total]]/'T.C.'!$B$2</f>
        <v>134.48115942028986</v>
      </c>
      <c r="T4088" t="s">
        <v>2</v>
      </c>
      <c r="U4088" t="s">
        <v>3</v>
      </c>
    </row>
    <row r="4089" spans="1:21" x14ac:dyDescent="0.25">
      <c r="A4089" t="s">
        <v>883</v>
      </c>
      <c r="B4089" t="str">
        <f>LEFT(Tabla1[[#This Row],[Organización compras]],2)</f>
        <v>PE</v>
      </c>
      <c r="C4089" t="s">
        <v>681</v>
      </c>
      <c r="D4089">
        <v>802</v>
      </c>
      <c r="E4089" t="str">
        <f>VLOOKUP(Tabla1[[#This Row],[Grupo de compras]],'Grupo compras'!$A$1:$B$115,2,FALSE)</f>
        <v>PE Ops Mall</v>
      </c>
      <c r="F4089" t="s">
        <v>3636</v>
      </c>
      <c r="G4089" t="str">
        <f>LEFT(Tabla1[[#This Row],[Solicitud de pedido]],2)</f>
        <v>12</v>
      </c>
      <c r="H4089" t="s">
        <v>10379</v>
      </c>
      <c r="I4089" t="s">
        <v>88</v>
      </c>
      <c r="J4089" t="s">
        <v>10380</v>
      </c>
      <c r="K4089" t="s">
        <v>8530</v>
      </c>
      <c r="L4089" s="1">
        <v>46061</v>
      </c>
      <c r="M4089" t="s">
        <v>3155</v>
      </c>
      <c r="N4089" t="s">
        <v>1</v>
      </c>
      <c r="O4089" t="s">
        <v>2759</v>
      </c>
      <c r="P4089" t="s">
        <v>3640</v>
      </c>
      <c r="Q4089" t="s">
        <v>3641</v>
      </c>
      <c r="R4089" s="2">
        <v>463.96</v>
      </c>
      <c r="S4089" s="37">
        <f>Tabla1[[#This Row],[Valor total]]/'T.C.'!$B$2</f>
        <v>134.48115942028986</v>
      </c>
      <c r="T4089" t="s">
        <v>2</v>
      </c>
      <c r="U4089" t="s">
        <v>3</v>
      </c>
    </row>
    <row r="4090" spans="1:21" x14ac:dyDescent="0.25">
      <c r="A4090" t="s">
        <v>2453</v>
      </c>
      <c r="B4090" t="str">
        <f>LEFT(Tabla1[[#This Row],[Organización compras]],2)</f>
        <v>PE</v>
      </c>
      <c r="C4090" t="s">
        <v>681</v>
      </c>
      <c r="D4090">
        <v>802</v>
      </c>
      <c r="E4090" t="str">
        <f>VLOOKUP(Tabla1[[#This Row],[Grupo de compras]],'Grupo compras'!$A$1:$B$115,2,FALSE)</f>
        <v>PE Ops Mall</v>
      </c>
      <c r="F4090" t="s">
        <v>3636</v>
      </c>
      <c r="G4090" t="str">
        <f>LEFT(Tabla1[[#This Row],[Solicitud de pedido]],2)</f>
        <v>12</v>
      </c>
      <c r="H4090" t="s">
        <v>10381</v>
      </c>
      <c r="I4090" t="s">
        <v>88</v>
      </c>
      <c r="J4090" t="s">
        <v>10382</v>
      </c>
      <c r="K4090" t="s">
        <v>8530</v>
      </c>
      <c r="L4090" s="1">
        <v>46061</v>
      </c>
      <c r="M4090" t="s">
        <v>3155</v>
      </c>
      <c r="N4090" t="s">
        <v>1</v>
      </c>
      <c r="O4090" t="s">
        <v>2759</v>
      </c>
      <c r="P4090" t="s">
        <v>3640</v>
      </c>
      <c r="Q4090" t="s">
        <v>3641</v>
      </c>
      <c r="R4090" s="2">
        <v>463.96</v>
      </c>
      <c r="S4090" s="37">
        <f>Tabla1[[#This Row],[Valor total]]/'T.C.'!$B$2</f>
        <v>134.48115942028986</v>
      </c>
      <c r="T4090" t="s">
        <v>2</v>
      </c>
      <c r="U4090" t="s">
        <v>3</v>
      </c>
    </row>
    <row r="4091" spans="1:21" x14ac:dyDescent="0.25">
      <c r="A4091" t="s">
        <v>2101</v>
      </c>
      <c r="B4091" t="str">
        <f>LEFT(Tabla1[[#This Row],[Organización compras]],2)</f>
        <v>PE</v>
      </c>
      <c r="C4091" t="s">
        <v>681</v>
      </c>
      <c r="D4091">
        <v>802</v>
      </c>
      <c r="E4091" t="str">
        <f>VLOOKUP(Tabla1[[#This Row],[Grupo de compras]],'Grupo compras'!$A$1:$B$115,2,FALSE)</f>
        <v>PE Ops Mall</v>
      </c>
      <c r="F4091" t="s">
        <v>3636</v>
      </c>
      <c r="G4091" t="str">
        <f>LEFT(Tabla1[[#This Row],[Solicitud de pedido]],2)</f>
        <v>12</v>
      </c>
      <c r="H4091" t="s">
        <v>10383</v>
      </c>
      <c r="I4091" t="s">
        <v>88</v>
      </c>
      <c r="J4091" t="s">
        <v>10384</v>
      </c>
      <c r="K4091" t="s">
        <v>8530</v>
      </c>
      <c r="L4091" s="1">
        <v>46061</v>
      </c>
      <c r="M4091" t="s">
        <v>3155</v>
      </c>
      <c r="N4091" t="s">
        <v>1</v>
      </c>
      <c r="O4091" t="s">
        <v>2759</v>
      </c>
      <c r="P4091" t="s">
        <v>3640</v>
      </c>
      <c r="Q4091" t="s">
        <v>3641</v>
      </c>
      <c r="R4091" s="2">
        <v>463.96</v>
      </c>
      <c r="S4091" s="37">
        <f>Tabla1[[#This Row],[Valor total]]/'T.C.'!$B$2</f>
        <v>134.48115942028986</v>
      </c>
      <c r="T4091" t="s">
        <v>2</v>
      </c>
      <c r="U4091" t="s">
        <v>3</v>
      </c>
    </row>
    <row r="4092" spans="1:21" x14ac:dyDescent="0.25">
      <c r="A4092" t="s">
        <v>2783</v>
      </c>
      <c r="B4092" t="str">
        <f>LEFT(Tabla1[[#This Row],[Organización compras]],2)</f>
        <v>PE</v>
      </c>
      <c r="C4092" t="s">
        <v>681</v>
      </c>
      <c r="D4092">
        <v>802</v>
      </c>
      <c r="E4092" t="str">
        <f>VLOOKUP(Tabla1[[#This Row],[Grupo de compras]],'Grupo compras'!$A$1:$B$115,2,FALSE)</f>
        <v>PE Ops Mall</v>
      </c>
      <c r="F4092" t="s">
        <v>3636</v>
      </c>
      <c r="G4092" t="str">
        <f>LEFT(Tabla1[[#This Row],[Solicitud de pedido]],2)</f>
        <v>12</v>
      </c>
      <c r="H4092" t="s">
        <v>10385</v>
      </c>
      <c r="I4092" t="s">
        <v>88</v>
      </c>
      <c r="J4092" t="s">
        <v>10386</v>
      </c>
      <c r="K4092" t="s">
        <v>8530</v>
      </c>
      <c r="L4092" s="1">
        <v>46062</v>
      </c>
      <c r="M4092" t="s">
        <v>3155</v>
      </c>
      <c r="N4092" t="s">
        <v>1</v>
      </c>
      <c r="O4092" t="s">
        <v>2759</v>
      </c>
      <c r="P4092" t="s">
        <v>3640</v>
      </c>
      <c r="Q4092" t="s">
        <v>3641</v>
      </c>
      <c r="R4092" s="2">
        <v>463.96</v>
      </c>
      <c r="S4092" s="37">
        <f>Tabla1[[#This Row],[Valor total]]/'T.C.'!$B$2</f>
        <v>134.48115942028986</v>
      </c>
      <c r="T4092" t="s">
        <v>2</v>
      </c>
      <c r="U4092" t="s">
        <v>3</v>
      </c>
    </row>
    <row r="4093" spans="1:21" x14ac:dyDescent="0.25">
      <c r="A4093" t="s">
        <v>61</v>
      </c>
      <c r="B4093" t="str">
        <f>LEFT(Tabla1[[#This Row],[Organización compras]],2)</f>
        <v>CO</v>
      </c>
      <c r="C4093" t="s">
        <v>338</v>
      </c>
      <c r="D4093">
        <v>703</v>
      </c>
      <c r="E4093" t="str">
        <f>VLOOKUP(Tabla1[[#This Row],[Grupo de compras]],'Grupo compras'!$A$1:$B$115,2,FALSE)</f>
        <v>CO Ops Out/Strip</v>
      </c>
      <c r="F4093" t="s">
        <v>62</v>
      </c>
      <c r="G4093" t="str">
        <f>LEFT(Tabla1[[#This Row],[Solicitud de pedido]],2)</f>
        <v>12</v>
      </c>
      <c r="H4093" t="s">
        <v>10387</v>
      </c>
      <c r="I4093" t="s">
        <v>88</v>
      </c>
      <c r="J4093" t="s">
        <v>10388</v>
      </c>
      <c r="K4093" t="s">
        <v>10389</v>
      </c>
      <c r="L4093" s="1">
        <v>46064</v>
      </c>
      <c r="M4093" t="s">
        <v>1067</v>
      </c>
      <c r="N4093" t="s">
        <v>1</v>
      </c>
      <c r="O4093" t="s">
        <v>0</v>
      </c>
      <c r="P4093" t="s">
        <v>10390</v>
      </c>
      <c r="Q4093" t="s">
        <v>10391</v>
      </c>
      <c r="R4093" s="2">
        <v>488290</v>
      </c>
      <c r="S4093" s="37">
        <f>Tabla1[[#This Row],[Valor total]]/'T.C.'!$B$5</f>
        <v>132.75965198477434</v>
      </c>
      <c r="T4093" t="s">
        <v>18</v>
      </c>
      <c r="U4093" t="s">
        <v>3</v>
      </c>
    </row>
    <row r="4094" spans="1:21" x14ac:dyDescent="0.25">
      <c r="A4094" t="s">
        <v>717</v>
      </c>
      <c r="B4094" t="str">
        <f>LEFT(Tabla1[[#This Row],[Organización compras]],2)</f>
        <v>PE</v>
      </c>
      <c r="C4094" t="s">
        <v>340</v>
      </c>
      <c r="D4094">
        <v>801</v>
      </c>
      <c r="E4094" t="str">
        <f>VLOOKUP(Tabla1[[#This Row],[Grupo de compras]],'Grupo compras'!$A$1:$B$115,2,FALSE)</f>
        <v>PE Center Manager</v>
      </c>
      <c r="F4094" t="s">
        <v>1233</v>
      </c>
      <c r="G4094" t="str">
        <f>LEFT(Tabla1[[#This Row],[Solicitud de pedido]],2)</f>
        <v>12</v>
      </c>
      <c r="H4094" t="s">
        <v>10392</v>
      </c>
      <c r="I4094" t="s">
        <v>88</v>
      </c>
      <c r="J4094" t="s">
        <v>10393</v>
      </c>
      <c r="K4094" t="s">
        <v>10394</v>
      </c>
      <c r="L4094" s="1">
        <v>46041</v>
      </c>
      <c r="M4094" t="s">
        <v>819</v>
      </c>
      <c r="N4094" t="s">
        <v>1</v>
      </c>
      <c r="O4094" t="s">
        <v>0</v>
      </c>
      <c r="P4094" t="s">
        <v>5247</v>
      </c>
      <c r="Q4094" t="s">
        <v>5248</v>
      </c>
      <c r="R4094" s="2">
        <v>456</v>
      </c>
      <c r="S4094" s="37">
        <f>Tabla1[[#This Row],[Valor total]]/'T.C.'!$B$2</f>
        <v>132.17391304347825</v>
      </c>
      <c r="T4094" t="s">
        <v>2</v>
      </c>
      <c r="U4094" t="s">
        <v>3</v>
      </c>
    </row>
    <row r="4095" spans="1:21" x14ac:dyDescent="0.25">
      <c r="A4095" t="s">
        <v>717</v>
      </c>
      <c r="B4095" t="str">
        <f>LEFT(Tabla1[[#This Row],[Organización compras]],2)</f>
        <v>PE</v>
      </c>
      <c r="C4095" t="s">
        <v>340</v>
      </c>
      <c r="D4095">
        <v>801</v>
      </c>
      <c r="E4095" t="str">
        <f>VLOOKUP(Tabla1[[#This Row],[Grupo de compras]],'Grupo compras'!$A$1:$B$115,2,FALSE)</f>
        <v>PE Center Manager</v>
      </c>
      <c r="F4095" t="s">
        <v>1233</v>
      </c>
      <c r="H4095" t="s">
        <v>12362</v>
      </c>
      <c r="I4095" t="s">
        <v>88</v>
      </c>
      <c r="J4095" t="s">
        <v>12363</v>
      </c>
      <c r="K4095" t="s">
        <v>12364</v>
      </c>
      <c r="L4095" s="1">
        <v>46097</v>
      </c>
      <c r="M4095" t="s">
        <v>43</v>
      </c>
      <c r="N4095" t="s">
        <v>1</v>
      </c>
      <c r="O4095" t="s">
        <v>0</v>
      </c>
      <c r="P4095" t="s">
        <v>5247</v>
      </c>
      <c r="Q4095" t="s">
        <v>5248</v>
      </c>
      <c r="R4095" s="2">
        <v>456</v>
      </c>
      <c r="S4095" s="37">
        <f>Tabla1[[#This Row],[Valor total]]/'T.C.'!$B$2</f>
        <v>132.17391304347825</v>
      </c>
      <c r="T4095" t="s">
        <v>2</v>
      </c>
      <c r="U4095" t="s">
        <v>3</v>
      </c>
    </row>
    <row r="4096" spans="1:21" x14ac:dyDescent="0.25">
      <c r="A4096" t="s">
        <v>75</v>
      </c>
      <c r="B4096" t="str">
        <f>LEFT(Tabla1[[#This Row],[Organización compras]],2)</f>
        <v>CO</v>
      </c>
      <c r="C4096" t="s">
        <v>338</v>
      </c>
      <c r="D4096">
        <v>708</v>
      </c>
      <c r="E4096" t="str">
        <f>VLOOKUP(Tabla1[[#This Row],[Grupo de compras]],'Grupo compras'!$A$1:$B$115,2,FALSE)</f>
        <v>CO Sgcia Legal</v>
      </c>
      <c r="F4096" t="s">
        <v>3454</v>
      </c>
      <c r="G4096" t="str">
        <f>LEFT(Tabla1[[#This Row],[Solicitud de pedido]],2)</f>
        <v>13</v>
      </c>
      <c r="H4096" t="s">
        <v>9847</v>
      </c>
      <c r="I4096" t="s">
        <v>88</v>
      </c>
      <c r="J4096" t="s">
        <v>9848</v>
      </c>
      <c r="K4096" t="s">
        <v>4115</v>
      </c>
      <c r="L4096" s="1">
        <v>46090</v>
      </c>
      <c r="M4096" t="s">
        <v>3458</v>
      </c>
      <c r="N4096" t="s">
        <v>45</v>
      </c>
      <c r="O4096" t="s">
        <v>0</v>
      </c>
      <c r="P4096" t="s">
        <v>3459</v>
      </c>
      <c r="Q4096" t="s">
        <v>3460</v>
      </c>
      <c r="R4096" s="2">
        <v>485000</v>
      </c>
      <c r="S4096" s="37">
        <f>Tabla1[[#This Row],[Valor total]]/'T.C.'!$B$5</f>
        <v>131.86514410005438</v>
      </c>
      <c r="T4096" t="s">
        <v>18</v>
      </c>
      <c r="U4096" t="s">
        <v>3</v>
      </c>
    </row>
    <row r="4097" spans="1:21" x14ac:dyDescent="0.25">
      <c r="A4097" t="s">
        <v>377</v>
      </c>
      <c r="B4097" t="str">
        <f>LEFT(Tabla1[[#This Row],[Organización compras]],2)</f>
        <v>PE</v>
      </c>
      <c r="C4097" t="s">
        <v>340</v>
      </c>
      <c r="D4097">
        <v>802</v>
      </c>
      <c r="E4097" t="str">
        <f>VLOOKUP(Tabla1[[#This Row],[Grupo de compras]],'Grupo compras'!$A$1:$B$115,2,FALSE)</f>
        <v>PE Ops Mall</v>
      </c>
      <c r="F4097" t="s">
        <v>2774</v>
      </c>
      <c r="G4097" t="str">
        <f>LEFT(Tabla1[[#This Row],[Solicitud de pedido]],2)</f>
        <v>12</v>
      </c>
      <c r="H4097" t="s">
        <v>10395</v>
      </c>
      <c r="I4097" t="s">
        <v>88</v>
      </c>
      <c r="J4097" t="s">
        <v>10396</v>
      </c>
      <c r="K4097" t="s">
        <v>10397</v>
      </c>
      <c r="L4097" s="1">
        <v>46043</v>
      </c>
      <c r="M4097" t="s">
        <v>2774</v>
      </c>
      <c r="N4097" t="s">
        <v>1</v>
      </c>
      <c r="O4097" t="s">
        <v>0</v>
      </c>
      <c r="P4097" t="s">
        <v>1011</v>
      </c>
      <c r="Q4097" t="s">
        <v>1012</v>
      </c>
      <c r="R4097" s="2">
        <v>454</v>
      </c>
      <c r="S4097" s="37">
        <f>Tabla1[[#This Row],[Valor total]]/'T.C.'!$B$2</f>
        <v>131.59420289855072</v>
      </c>
      <c r="T4097" t="s">
        <v>2</v>
      </c>
      <c r="U4097" t="s">
        <v>3</v>
      </c>
    </row>
    <row r="4098" spans="1:21" x14ac:dyDescent="0.25">
      <c r="A4098" t="s">
        <v>71</v>
      </c>
      <c r="B4098" t="str">
        <f>LEFT(Tabla1[[#This Row],[Organización compras]],2)</f>
        <v>CO</v>
      </c>
      <c r="C4098" t="s">
        <v>338</v>
      </c>
      <c r="D4098">
        <v>928</v>
      </c>
      <c r="E4098" t="str">
        <f>VLOOKUP(Tabla1[[#This Row],[Grupo de compras]],'Grupo compras'!$A$1:$B$115,2,FALSE)</f>
        <v>Corp Gest Riesgo</v>
      </c>
      <c r="F4098" t="s">
        <v>85</v>
      </c>
      <c r="G4098" t="str">
        <f>LEFT(Tabla1[[#This Row],[Solicitud de pedido]],2)</f>
        <v>14</v>
      </c>
      <c r="H4098" t="s">
        <v>10398</v>
      </c>
      <c r="I4098" t="s">
        <v>88</v>
      </c>
      <c r="J4098" t="s">
        <v>10399</v>
      </c>
      <c r="K4098" t="s">
        <v>5733</v>
      </c>
      <c r="L4098" s="1">
        <v>46030</v>
      </c>
      <c r="M4098" t="s">
        <v>74</v>
      </c>
      <c r="N4098" t="s">
        <v>46</v>
      </c>
      <c r="O4098" t="s">
        <v>0</v>
      </c>
      <c r="P4098" t="s">
        <v>1416</v>
      </c>
      <c r="Q4098" t="s">
        <v>1417</v>
      </c>
      <c r="R4098" s="2">
        <v>131.51</v>
      </c>
      <c r="S4098" s="37">
        <f>Tabla1[[#This Row],[Valor total]]</f>
        <v>131.51</v>
      </c>
      <c r="T4098" t="s">
        <v>662</v>
      </c>
      <c r="U4098" t="s">
        <v>3</v>
      </c>
    </row>
    <row r="4099" spans="1:21" x14ac:dyDescent="0.25">
      <c r="A4099" t="s">
        <v>86</v>
      </c>
      <c r="B4099" t="str">
        <f>LEFT(Tabla1[[#This Row],[Organización compras]],2)</f>
        <v>CL</v>
      </c>
      <c r="C4099" t="s">
        <v>339</v>
      </c>
      <c r="D4099">
        <v>604</v>
      </c>
      <c r="E4099" t="str">
        <f>VLOOKUP(Tabla1[[#This Row],[Grupo de compras]],'Grupo compras'!$A$1:$B$115,2,FALSE)</f>
        <v>CL Marketing Mall</v>
      </c>
      <c r="F4099" t="s">
        <v>2690</v>
      </c>
      <c r="G4099" t="str">
        <f>LEFT(Tabla1[[#This Row],[Solicitud de pedido]],2)</f>
        <v>12</v>
      </c>
      <c r="H4099" t="s">
        <v>10400</v>
      </c>
      <c r="I4099" t="s">
        <v>88</v>
      </c>
      <c r="J4099" t="s">
        <v>10401</v>
      </c>
      <c r="K4099" t="s">
        <v>10402</v>
      </c>
      <c r="L4099" s="1">
        <v>46036</v>
      </c>
      <c r="M4099" t="s">
        <v>1054</v>
      </c>
      <c r="N4099" t="s">
        <v>1</v>
      </c>
      <c r="O4099" t="s">
        <v>0</v>
      </c>
      <c r="P4099" t="s">
        <v>5729</v>
      </c>
      <c r="Q4099" t="s">
        <v>5730</v>
      </c>
      <c r="R4099" s="2">
        <v>121600</v>
      </c>
      <c r="S4099" s="37">
        <f>Tabla1[[#This Row],[Valor total]]/'T.C.'!$B$3</f>
        <v>131.32742215934252</v>
      </c>
      <c r="T4099" t="s">
        <v>6</v>
      </c>
      <c r="U4099" t="s">
        <v>3</v>
      </c>
    </row>
    <row r="4100" spans="1:21" x14ac:dyDescent="0.25">
      <c r="A4100" t="s">
        <v>24</v>
      </c>
      <c r="B4100" t="str">
        <f>LEFT(Tabla1[[#This Row],[Organización compras]],2)</f>
        <v>CL</v>
      </c>
      <c r="C4100" t="s">
        <v>339</v>
      </c>
      <c r="D4100">
        <v>604</v>
      </c>
      <c r="E4100" t="str">
        <f>VLOOKUP(Tabla1[[#This Row],[Grupo de compras]],'Grupo compras'!$A$1:$B$115,2,FALSE)</f>
        <v>CL Marketing Mall</v>
      </c>
      <c r="F4100" t="s">
        <v>7509</v>
      </c>
      <c r="H4100" t="s">
        <v>12725</v>
      </c>
      <c r="I4100" t="s">
        <v>88</v>
      </c>
      <c r="J4100" t="s">
        <v>12726</v>
      </c>
      <c r="K4100" t="s">
        <v>12727</v>
      </c>
      <c r="L4100" s="1">
        <v>46099</v>
      </c>
      <c r="M4100" t="s">
        <v>15</v>
      </c>
      <c r="N4100" t="s">
        <v>1</v>
      </c>
      <c r="O4100" t="s">
        <v>0</v>
      </c>
      <c r="P4100" t="s">
        <v>1787</v>
      </c>
      <c r="Q4100" t="s">
        <v>1788</v>
      </c>
      <c r="R4100" s="2">
        <v>121325</v>
      </c>
      <c r="S4100" s="37">
        <f>Tabla1[[#This Row],[Valor total]]/'T.C.'!$B$3</f>
        <v>131.03042346613677</v>
      </c>
      <c r="T4100" t="s">
        <v>6</v>
      </c>
      <c r="U4100" t="s">
        <v>3</v>
      </c>
    </row>
    <row r="4101" spans="1:21" x14ac:dyDescent="0.25">
      <c r="A4101" t="s">
        <v>16</v>
      </c>
      <c r="B4101" t="str">
        <f>LEFT(Tabla1[[#This Row],[Organización compras]],2)</f>
        <v>PE</v>
      </c>
      <c r="C4101" t="s">
        <v>681</v>
      </c>
      <c r="D4101">
        <v>802</v>
      </c>
      <c r="E4101" t="str">
        <f>VLOOKUP(Tabla1[[#This Row],[Grupo de compras]],'Grupo compras'!$A$1:$B$115,2,FALSE)</f>
        <v>PE Ops Mall</v>
      </c>
      <c r="F4101" t="s">
        <v>1789</v>
      </c>
      <c r="G4101" t="str">
        <f>LEFT(Tabla1[[#This Row],[Solicitud de pedido]],2)</f>
        <v>12</v>
      </c>
      <c r="H4101" t="s">
        <v>10403</v>
      </c>
      <c r="I4101" t="s">
        <v>88</v>
      </c>
      <c r="J4101" t="s">
        <v>10404</v>
      </c>
      <c r="K4101" t="s">
        <v>10405</v>
      </c>
      <c r="L4101" s="1">
        <v>46059</v>
      </c>
      <c r="M4101" t="s">
        <v>43</v>
      </c>
      <c r="N4101" t="s">
        <v>1</v>
      </c>
      <c r="O4101" t="s">
        <v>44</v>
      </c>
      <c r="P4101" t="s">
        <v>535</v>
      </c>
      <c r="Q4101" t="s">
        <v>536</v>
      </c>
      <c r="R4101" s="2">
        <v>450</v>
      </c>
      <c r="S4101" s="37">
        <f>Tabla1[[#This Row],[Valor total]]/'T.C.'!$B$2</f>
        <v>130.43478260869566</v>
      </c>
      <c r="T4101" t="s">
        <v>2</v>
      </c>
      <c r="U4101" t="s">
        <v>3</v>
      </c>
    </row>
    <row r="4102" spans="1:21" x14ac:dyDescent="0.25">
      <c r="A4102" t="s">
        <v>12</v>
      </c>
      <c r="B4102" t="str">
        <f>LEFT(Tabla1[[#This Row],[Organización compras]],2)</f>
        <v>PE</v>
      </c>
      <c r="C4102" t="s">
        <v>340</v>
      </c>
      <c r="D4102">
        <v>804</v>
      </c>
      <c r="E4102" t="str">
        <f>VLOOKUP(Tabla1[[#This Row],[Grupo de compras]],'Grupo compras'!$A$1:$B$115,2,FALSE)</f>
        <v>PE Marketing Mall</v>
      </c>
      <c r="F4102" t="s">
        <v>1158</v>
      </c>
      <c r="G4102" t="str">
        <f>LEFT(Tabla1[[#This Row],[Solicitud de pedido]],2)</f>
        <v>12</v>
      </c>
      <c r="H4102" t="s">
        <v>10406</v>
      </c>
      <c r="I4102" t="s">
        <v>88</v>
      </c>
      <c r="J4102" t="s">
        <v>10407</v>
      </c>
      <c r="K4102" t="s">
        <v>10408</v>
      </c>
      <c r="L4102" s="1">
        <v>46051</v>
      </c>
      <c r="M4102" t="s">
        <v>1158</v>
      </c>
      <c r="N4102" t="s">
        <v>1</v>
      </c>
      <c r="O4102" t="s">
        <v>0</v>
      </c>
      <c r="P4102" t="s">
        <v>1323</v>
      </c>
      <c r="Q4102" t="s">
        <v>1324</v>
      </c>
      <c r="R4102" s="2">
        <v>448</v>
      </c>
      <c r="S4102" s="37">
        <f>Tabla1[[#This Row],[Valor total]]/'T.C.'!$B$2</f>
        <v>129.8550724637681</v>
      </c>
      <c r="T4102" t="s">
        <v>2</v>
      </c>
      <c r="U4102" t="s">
        <v>3</v>
      </c>
    </row>
    <row r="4103" spans="1:21" x14ac:dyDescent="0.25">
      <c r="A4103" t="s">
        <v>17</v>
      </c>
      <c r="B4103" t="str">
        <f>LEFT(Tabla1[[#This Row],[Organización compras]],2)</f>
        <v>CO</v>
      </c>
      <c r="C4103" t="s">
        <v>338</v>
      </c>
      <c r="D4103">
        <v>709</v>
      </c>
      <c r="E4103" t="str">
        <f>VLOOKUP(Tabla1[[#This Row],[Grupo de compras]],'Grupo compras'!$A$1:$B$115,2,FALSE)</f>
        <v>CO Mktg Div</v>
      </c>
      <c r="F4103" t="s">
        <v>4334</v>
      </c>
      <c r="G4103" t="str">
        <f>LEFT(Tabla1[[#This Row],[Solicitud de pedido]],2)</f>
        <v>12</v>
      </c>
      <c r="H4103" t="s">
        <v>10409</v>
      </c>
      <c r="I4103" t="s">
        <v>88</v>
      </c>
      <c r="J4103" t="s">
        <v>10410</v>
      </c>
      <c r="K4103" t="s">
        <v>10411</v>
      </c>
      <c r="L4103" s="1">
        <v>46072</v>
      </c>
      <c r="M4103" t="s">
        <v>3700</v>
      </c>
      <c r="N4103" t="s">
        <v>1</v>
      </c>
      <c r="O4103" t="s">
        <v>0</v>
      </c>
      <c r="P4103" t="s">
        <v>3068</v>
      </c>
      <c r="Q4103" t="s">
        <v>3069</v>
      </c>
      <c r="R4103" s="2">
        <v>477000</v>
      </c>
      <c r="S4103" s="37">
        <f>Tabla1[[#This Row],[Valor total]]/'T.C.'!$B$5</f>
        <v>129.69004893964112</v>
      </c>
      <c r="T4103" t="s">
        <v>18</v>
      </c>
      <c r="U4103" t="s">
        <v>3</v>
      </c>
    </row>
    <row r="4104" spans="1:21" x14ac:dyDescent="0.25">
      <c r="A4104" t="s">
        <v>63</v>
      </c>
      <c r="B4104" t="str">
        <f>LEFT(Tabla1[[#This Row],[Organización compras]],2)</f>
        <v>CO</v>
      </c>
      <c r="C4104" t="s">
        <v>338</v>
      </c>
      <c r="D4104">
        <v>704</v>
      </c>
      <c r="E4104" t="str">
        <f>VLOOKUP(Tabla1[[#This Row],[Grupo de compras]],'Grupo compras'!$A$1:$B$115,2,FALSE)</f>
        <v>CO Mktg Mall</v>
      </c>
      <c r="F4104" t="s">
        <v>2725</v>
      </c>
      <c r="G4104" t="str">
        <f>LEFT(Tabla1[[#This Row],[Solicitud de pedido]],2)</f>
        <v>12</v>
      </c>
      <c r="H4104" t="s">
        <v>10412</v>
      </c>
      <c r="I4104" t="s">
        <v>88</v>
      </c>
      <c r="J4104" t="s">
        <v>10413</v>
      </c>
      <c r="K4104" t="s">
        <v>10414</v>
      </c>
      <c r="L4104" s="1">
        <v>46038</v>
      </c>
      <c r="M4104" t="s">
        <v>3700</v>
      </c>
      <c r="N4104" t="s">
        <v>1</v>
      </c>
      <c r="O4104" t="s">
        <v>67</v>
      </c>
      <c r="P4104" t="s">
        <v>7399</v>
      </c>
      <c r="Q4104" t="s">
        <v>7400</v>
      </c>
      <c r="R4104" s="2">
        <v>476740</v>
      </c>
      <c r="S4104" s="37">
        <f>Tabla1[[#This Row],[Valor total]]/'T.C.'!$B$5</f>
        <v>129.61935834692767</v>
      </c>
      <c r="T4104" t="s">
        <v>18</v>
      </c>
      <c r="U4104" t="s">
        <v>3</v>
      </c>
    </row>
    <row r="4105" spans="1:21" x14ac:dyDescent="0.25">
      <c r="A4105" t="s">
        <v>63</v>
      </c>
      <c r="B4105" t="str">
        <f>LEFT(Tabla1[[#This Row],[Organización compras]],2)</f>
        <v>CO</v>
      </c>
      <c r="C4105" t="s">
        <v>338</v>
      </c>
      <c r="D4105">
        <v>704</v>
      </c>
      <c r="E4105" t="str">
        <f>VLOOKUP(Tabla1[[#This Row],[Grupo de compras]],'Grupo compras'!$A$1:$B$115,2,FALSE)</f>
        <v>CO Mktg Mall</v>
      </c>
      <c r="F4105" t="s">
        <v>2725</v>
      </c>
      <c r="G4105" t="str">
        <f>LEFT(Tabla1[[#This Row],[Solicitud de pedido]],2)</f>
        <v>12</v>
      </c>
      <c r="H4105" t="s">
        <v>10412</v>
      </c>
      <c r="I4105" t="s">
        <v>89</v>
      </c>
      <c r="J4105" t="s">
        <v>10413</v>
      </c>
      <c r="K4105" t="s">
        <v>10415</v>
      </c>
      <c r="L4105" s="1">
        <v>46038</v>
      </c>
      <c r="M4105" t="s">
        <v>3700</v>
      </c>
      <c r="N4105" t="s">
        <v>1</v>
      </c>
      <c r="O4105" t="s">
        <v>67</v>
      </c>
      <c r="P4105" t="s">
        <v>7399</v>
      </c>
      <c r="Q4105" t="s">
        <v>7400</v>
      </c>
      <c r="R4105" s="2">
        <v>476740</v>
      </c>
      <c r="S4105" s="37">
        <f>Tabla1[[#This Row],[Valor total]]/'T.C.'!$B$5</f>
        <v>129.61935834692767</v>
      </c>
      <c r="T4105" t="s">
        <v>18</v>
      </c>
      <c r="U4105" t="s">
        <v>3</v>
      </c>
    </row>
    <row r="4106" spans="1:21" x14ac:dyDescent="0.25">
      <c r="A4106" t="s">
        <v>63</v>
      </c>
      <c r="B4106" t="str">
        <f>LEFT(Tabla1[[#This Row],[Organización compras]],2)</f>
        <v>CO</v>
      </c>
      <c r="C4106" t="s">
        <v>338</v>
      </c>
      <c r="D4106">
        <v>704</v>
      </c>
      <c r="E4106" t="str">
        <f>VLOOKUP(Tabla1[[#This Row],[Grupo de compras]],'Grupo compras'!$A$1:$B$115,2,FALSE)</f>
        <v>CO Mktg Mall</v>
      </c>
      <c r="F4106" t="s">
        <v>2725</v>
      </c>
      <c r="G4106" t="str">
        <f>LEFT(Tabla1[[#This Row],[Solicitud de pedido]],2)</f>
        <v>12</v>
      </c>
      <c r="H4106" t="s">
        <v>10412</v>
      </c>
      <c r="I4106" t="s">
        <v>99</v>
      </c>
      <c r="J4106" t="s">
        <v>10413</v>
      </c>
      <c r="K4106" t="s">
        <v>10416</v>
      </c>
      <c r="L4106" s="1">
        <v>46038</v>
      </c>
      <c r="M4106" t="s">
        <v>3700</v>
      </c>
      <c r="N4106" t="s">
        <v>1</v>
      </c>
      <c r="O4106" t="s">
        <v>67</v>
      </c>
      <c r="P4106" t="s">
        <v>7399</v>
      </c>
      <c r="Q4106" t="s">
        <v>7400</v>
      </c>
      <c r="R4106" s="2">
        <v>476740</v>
      </c>
      <c r="S4106" s="37">
        <f>Tabla1[[#This Row],[Valor total]]/'T.C.'!$B$5</f>
        <v>129.61935834692767</v>
      </c>
      <c r="T4106" t="s">
        <v>18</v>
      </c>
      <c r="U4106" t="s">
        <v>3</v>
      </c>
    </row>
    <row r="4107" spans="1:21" x14ac:dyDescent="0.25">
      <c r="A4107" t="s">
        <v>63</v>
      </c>
      <c r="B4107" t="str">
        <f>LEFT(Tabla1[[#This Row],[Organización compras]],2)</f>
        <v>CO</v>
      </c>
      <c r="C4107" t="s">
        <v>338</v>
      </c>
      <c r="D4107">
        <v>704</v>
      </c>
      <c r="E4107" t="str">
        <f>VLOOKUP(Tabla1[[#This Row],[Grupo de compras]],'Grupo compras'!$A$1:$B$115,2,FALSE)</f>
        <v>CO Mktg Mall</v>
      </c>
      <c r="F4107" t="s">
        <v>2725</v>
      </c>
      <c r="G4107" t="str">
        <f>LEFT(Tabla1[[#This Row],[Solicitud de pedido]],2)</f>
        <v>12</v>
      </c>
      <c r="H4107" t="s">
        <v>10412</v>
      </c>
      <c r="I4107" t="s">
        <v>100</v>
      </c>
      <c r="J4107" t="s">
        <v>10413</v>
      </c>
      <c r="K4107" t="s">
        <v>10417</v>
      </c>
      <c r="L4107" s="1">
        <v>46038</v>
      </c>
      <c r="M4107" t="s">
        <v>3700</v>
      </c>
      <c r="N4107" t="s">
        <v>1</v>
      </c>
      <c r="O4107" t="s">
        <v>67</v>
      </c>
      <c r="P4107" t="s">
        <v>7399</v>
      </c>
      <c r="Q4107" t="s">
        <v>7400</v>
      </c>
      <c r="R4107" s="2">
        <v>476740</v>
      </c>
      <c r="S4107" s="37">
        <f>Tabla1[[#This Row],[Valor total]]/'T.C.'!$B$5</f>
        <v>129.61935834692767</v>
      </c>
      <c r="T4107" t="s">
        <v>18</v>
      </c>
      <c r="U4107" t="s">
        <v>3</v>
      </c>
    </row>
    <row r="4108" spans="1:21" x14ac:dyDescent="0.25">
      <c r="A4108" t="s">
        <v>63</v>
      </c>
      <c r="B4108" t="str">
        <f>LEFT(Tabla1[[#This Row],[Organización compras]],2)</f>
        <v>CO</v>
      </c>
      <c r="C4108" t="s">
        <v>338</v>
      </c>
      <c r="D4108">
        <v>704</v>
      </c>
      <c r="E4108" t="str">
        <f>VLOOKUP(Tabla1[[#This Row],[Grupo de compras]],'Grupo compras'!$A$1:$B$115,2,FALSE)</f>
        <v>CO Mktg Mall</v>
      </c>
      <c r="F4108" t="s">
        <v>2725</v>
      </c>
      <c r="G4108" t="str">
        <f>LEFT(Tabla1[[#This Row],[Solicitud de pedido]],2)</f>
        <v>12</v>
      </c>
      <c r="H4108" t="s">
        <v>10412</v>
      </c>
      <c r="I4108" t="s">
        <v>101</v>
      </c>
      <c r="J4108" t="s">
        <v>10413</v>
      </c>
      <c r="K4108" t="s">
        <v>10418</v>
      </c>
      <c r="L4108" s="1">
        <v>46038</v>
      </c>
      <c r="M4108" t="s">
        <v>3700</v>
      </c>
      <c r="N4108" t="s">
        <v>1</v>
      </c>
      <c r="O4108" t="s">
        <v>67</v>
      </c>
      <c r="P4108" t="s">
        <v>7399</v>
      </c>
      <c r="Q4108" t="s">
        <v>7400</v>
      </c>
      <c r="R4108" s="2">
        <v>476740</v>
      </c>
      <c r="S4108" s="37">
        <f>Tabla1[[#This Row],[Valor total]]/'T.C.'!$B$5</f>
        <v>129.61935834692767</v>
      </c>
      <c r="T4108" t="s">
        <v>18</v>
      </c>
      <c r="U4108" t="s">
        <v>3</v>
      </c>
    </row>
    <row r="4109" spans="1:21" x14ac:dyDescent="0.25">
      <c r="A4109" t="s">
        <v>63</v>
      </c>
      <c r="B4109" t="str">
        <f>LEFT(Tabla1[[#This Row],[Organización compras]],2)</f>
        <v>CO</v>
      </c>
      <c r="C4109" t="s">
        <v>338</v>
      </c>
      <c r="D4109">
        <v>704</v>
      </c>
      <c r="E4109" t="str">
        <f>VLOOKUP(Tabla1[[#This Row],[Grupo de compras]],'Grupo compras'!$A$1:$B$115,2,FALSE)</f>
        <v>CO Mktg Mall</v>
      </c>
      <c r="F4109" t="s">
        <v>2725</v>
      </c>
      <c r="G4109" t="str">
        <f>LEFT(Tabla1[[#This Row],[Solicitud de pedido]],2)</f>
        <v>12</v>
      </c>
      <c r="H4109" t="s">
        <v>10412</v>
      </c>
      <c r="I4109" t="s">
        <v>102</v>
      </c>
      <c r="J4109" t="s">
        <v>10413</v>
      </c>
      <c r="K4109" t="s">
        <v>10419</v>
      </c>
      <c r="L4109" s="1">
        <v>46038</v>
      </c>
      <c r="M4109" t="s">
        <v>3700</v>
      </c>
      <c r="N4109" t="s">
        <v>1</v>
      </c>
      <c r="O4109" t="s">
        <v>67</v>
      </c>
      <c r="P4109" t="s">
        <v>7399</v>
      </c>
      <c r="Q4109" t="s">
        <v>7400</v>
      </c>
      <c r="R4109" s="2">
        <v>476740</v>
      </c>
      <c r="S4109" s="37">
        <f>Tabla1[[#This Row],[Valor total]]/'T.C.'!$B$5</f>
        <v>129.61935834692767</v>
      </c>
      <c r="T4109" t="s">
        <v>18</v>
      </c>
      <c r="U4109" t="s">
        <v>3</v>
      </c>
    </row>
    <row r="4110" spans="1:21" x14ac:dyDescent="0.25">
      <c r="A4110" t="s">
        <v>63</v>
      </c>
      <c r="B4110" t="str">
        <f>LEFT(Tabla1[[#This Row],[Organización compras]],2)</f>
        <v>CO</v>
      </c>
      <c r="C4110" t="s">
        <v>338</v>
      </c>
      <c r="D4110">
        <v>704</v>
      </c>
      <c r="E4110" t="str">
        <f>VLOOKUP(Tabla1[[#This Row],[Grupo de compras]],'Grupo compras'!$A$1:$B$115,2,FALSE)</f>
        <v>CO Mktg Mall</v>
      </c>
      <c r="F4110" t="s">
        <v>2725</v>
      </c>
      <c r="G4110" t="str">
        <f>LEFT(Tabla1[[#This Row],[Solicitud de pedido]],2)</f>
        <v>12</v>
      </c>
      <c r="H4110" t="s">
        <v>10412</v>
      </c>
      <c r="I4110" t="s">
        <v>103</v>
      </c>
      <c r="J4110" t="s">
        <v>10413</v>
      </c>
      <c r="K4110" t="s">
        <v>10420</v>
      </c>
      <c r="L4110" s="1">
        <v>46038</v>
      </c>
      <c r="M4110" t="s">
        <v>3700</v>
      </c>
      <c r="N4110" t="s">
        <v>1</v>
      </c>
      <c r="O4110" t="s">
        <v>67</v>
      </c>
      <c r="P4110" t="s">
        <v>7399</v>
      </c>
      <c r="Q4110" t="s">
        <v>7400</v>
      </c>
      <c r="R4110" s="2">
        <v>476740</v>
      </c>
      <c r="S4110" s="37">
        <f>Tabla1[[#This Row],[Valor total]]/'T.C.'!$B$5</f>
        <v>129.61935834692767</v>
      </c>
      <c r="T4110" t="s">
        <v>18</v>
      </c>
      <c r="U4110" t="s">
        <v>3</v>
      </c>
    </row>
    <row r="4111" spans="1:21" x14ac:dyDescent="0.25">
      <c r="A4111" t="s">
        <v>63</v>
      </c>
      <c r="B4111" t="str">
        <f>LEFT(Tabla1[[#This Row],[Organización compras]],2)</f>
        <v>CO</v>
      </c>
      <c r="C4111" t="s">
        <v>338</v>
      </c>
      <c r="D4111">
        <v>704</v>
      </c>
      <c r="E4111" t="str">
        <f>VLOOKUP(Tabla1[[#This Row],[Grupo de compras]],'Grupo compras'!$A$1:$B$115,2,FALSE)</f>
        <v>CO Mktg Mall</v>
      </c>
      <c r="F4111" t="s">
        <v>2725</v>
      </c>
      <c r="G4111" t="str">
        <f>LEFT(Tabla1[[#This Row],[Solicitud de pedido]],2)</f>
        <v>12</v>
      </c>
      <c r="H4111" t="s">
        <v>10412</v>
      </c>
      <c r="I4111" t="s">
        <v>104</v>
      </c>
      <c r="J4111" t="s">
        <v>10413</v>
      </c>
      <c r="K4111" t="s">
        <v>10421</v>
      </c>
      <c r="L4111" s="1">
        <v>46038</v>
      </c>
      <c r="M4111" t="s">
        <v>3700</v>
      </c>
      <c r="N4111" t="s">
        <v>1</v>
      </c>
      <c r="O4111" t="s">
        <v>67</v>
      </c>
      <c r="P4111" t="s">
        <v>7399</v>
      </c>
      <c r="Q4111" t="s">
        <v>7400</v>
      </c>
      <c r="R4111" s="2">
        <v>476740</v>
      </c>
      <c r="S4111" s="37">
        <f>Tabla1[[#This Row],[Valor total]]/'T.C.'!$B$5</f>
        <v>129.61935834692767</v>
      </c>
      <c r="T4111" t="s">
        <v>18</v>
      </c>
      <c r="U4111" t="s">
        <v>3</v>
      </c>
    </row>
    <row r="4112" spans="1:21" x14ac:dyDescent="0.25">
      <c r="A4112" t="s">
        <v>63</v>
      </c>
      <c r="B4112" t="str">
        <f>LEFT(Tabla1[[#This Row],[Organización compras]],2)</f>
        <v>CO</v>
      </c>
      <c r="C4112" t="s">
        <v>338</v>
      </c>
      <c r="D4112">
        <v>704</v>
      </c>
      <c r="E4112" t="str">
        <f>VLOOKUP(Tabla1[[#This Row],[Grupo de compras]],'Grupo compras'!$A$1:$B$115,2,FALSE)</f>
        <v>CO Mktg Mall</v>
      </c>
      <c r="F4112" t="s">
        <v>2725</v>
      </c>
      <c r="G4112" t="str">
        <f>LEFT(Tabla1[[#This Row],[Solicitud de pedido]],2)</f>
        <v>12</v>
      </c>
      <c r="H4112" t="s">
        <v>10412</v>
      </c>
      <c r="I4112" t="s">
        <v>105</v>
      </c>
      <c r="J4112" t="s">
        <v>10413</v>
      </c>
      <c r="K4112" t="s">
        <v>10422</v>
      </c>
      <c r="L4112" s="1">
        <v>46038</v>
      </c>
      <c r="M4112" t="s">
        <v>3700</v>
      </c>
      <c r="N4112" t="s">
        <v>1</v>
      </c>
      <c r="O4112" t="s">
        <v>67</v>
      </c>
      <c r="P4112" t="s">
        <v>7399</v>
      </c>
      <c r="Q4112" t="s">
        <v>7400</v>
      </c>
      <c r="R4112" s="2">
        <v>476740</v>
      </c>
      <c r="S4112" s="37">
        <f>Tabla1[[#This Row],[Valor total]]/'T.C.'!$B$5</f>
        <v>129.61935834692767</v>
      </c>
      <c r="T4112" t="s">
        <v>18</v>
      </c>
      <c r="U4112" t="s">
        <v>3</v>
      </c>
    </row>
    <row r="4113" spans="1:21" x14ac:dyDescent="0.25">
      <c r="A4113" t="s">
        <v>63</v>
      </c>
      <c r="B4113" t="str">
        <f>LEFT(Tabla1[[#This Row],[Organización compras]],2)</f>
        <v>CO</v>
      </c>
      <c r="C4113" t="s">
        <v>338</v>
      </c>
      <c r="D4113">
        <v>704</v>
      </c>
      <c r="E4113" t="str">
        <f>VLOOKUP(Tabla1[[#This Row],[Grupo de compras]],'Grupo compras'!$A$1:$B$115,2,FALSE)</f>
        <v>CO Mktg Mall</v>
      </c>
      <c r="F4113" t="s">
        <v>2725</v>
      </c>
      <c r="G4113" t="str">
        <f>LEFT(Tabla1[[#This Row],[Solicitud de pedido]],2)</f>
        <v>12</v>
      </c>
      <c r="H4113" t="s">
        <v>10412</v>
      </c>
      <c r="I4113" t="s">
        <v>106</v>
      </c>
      <c r="J4113" t="s">
        <v>10413</v>
      </c>
      <c r="K4113" t="s">
        <v>10423</v>
      </c>
      <c r="L4113" s="1">
        <v>46038</v>
      </c>
      <c r="M4113" t="s">
        <v>3700</v>
      </c>
      <c r="N4113" t="s">
        <v>1</v>
      </c>
      <c r="O4113" t="s">
        <v>67</v>
      </c>
      <c r="P4113" t="s">
        <v>7399</v>
      </c>
      <c r="Q4113" t="s">
        <v>7400</v>
      </c>
      <c r="R4113" s="2">
        <v>476740</v>
      </c>
      <c r="S4113" s="37">
        <f>Tabla1[[#This Row],[Valor total]]/'T.C.'!$B$5</f>
        <v>129.61935834692767</v>
      </c>
      <c r="T4113" t="s">
        <v>18</v>
      </c>
      <c r="U4113" t="s">
        <v>3</v>
      </c>
    </row>
    <row r="4114" spans="1:21" x14ac:dyDescent="0.25">
      <c r="A4114" t="s">
        <v>63</v>
      </c>
      <c r="B4114" t="str">
        <f>LEFT(Tabla1[[#This Row],[Organización compras]],2)</f>
        <v>CO</v>
      </c>
      <c r="C4114" t="s">
        <v>338</v>
      </c>
      <c r="D4114">
        <v>704</v>
      </c>
      <c r="E4114" t="str">
        <f>VLOOKUP(Tabla1[[#This Row],[Grupo de compras]],'Grupo compras'!$A$1:$B$115,2,FALSE)</f>
        <v>CO Mktg Mall</v>
      </c>
      <c r="F4114" t="s">
        <v>2725</v>
      </c>
      <c r="G4114" t="str">
        <f>LEFT(Tabla1[[#This Row],[Solicitud de pedido]],2)</f>
        <v>12</v>
      </c>
      <c r="H4114" t="s">
        <v>10412</v>
      </c>
      <c r="I4114" t="s">
        <v>107</v>
      </c>
      <c r="J4114" t="s">
        <v>10413</v>
      </c>
      <c r="K4114" t="s">
        <v>10424</v>
      </c>
      <c r="L4114" s="1">
        <v>46038</v>
      </c>
      <c r="M4114" t="s">
        <v>3700</v>
      </c>
      <c r="N4114" t="s">
        <v>1</v>
      </c>
      <c r="O4114" t="s">
        <v>67</v>
      </c>
      <c r="P4114" t="s">
        <v>7399</v>
      </c>
      <c r="Q4114" t="s">
        <v>7400</v>
      </c>
      <c r="R4114" s="2">
        <v>476740</v>
      </c>
      <c r="S4114" s="37">
        <f>Tabla1[[#This Row],[Valor total]]/'T.C.'!$B$5</f>
        <v>129.61935834692767</v>
      </c>
      <c r="T4114" t="s">
        <v>18</v>
      </c>
      <c r="U4114" t="s">
        <v>3</v>
      </c>
    </row>
    <row r="4115" spans="1:21" x14ac:dyDescent="0.25">
      <c r="A4115" t="s">
        <v>63</v>
      </c>
      <c r="B4115" t="str">
        <f>LEFT(Tabla1[[#This Row],[Organización compras]],2)</f>
        <v>CO</v>
      </c>
      <c r="C4115" t="s">
        <v>338</v>
      </c>
      <c r="D4115">
        <v>704</v>
      </c>
      <c r="E4115" t="str">
        <f>VLOOKUP(Tabla1[[#This Row],[Grupo de compras]],'Grupo compras'!$A$1:$B$115,2,FALSE)</f>
        <v>CO Mktg Mall</v>
      </c>
      <c r="F4115" t="s">
        <v>2725</v>
      </c>
      <c r="G4115" t="str">
        <f>LEFT(Tabla1[[#This Row],[Solicitud de pedido]],2)</f>
        <v>12</v>
      </c>
      <c r="H4115" t="s">
        <v>10412</v>
      </c>
      <c r="I4115" t="s">
        <v>1502</v>
      </c>
      <c r="J4115" t="s">
        <v>10413</v>
      </c>
      <c r="K4115" t="s">
        <v>10425</v>
      </c>
      <c r="L4115" s="1">
        <v>46038</v>
      </c>
      <c r="M4115" t="s">
        <v>3700</v>
      </c>
      <c r="N4115" t="s">
        <v>1</v>
      </c>
      <c r="O4115" t="s">
        <v>67</v>
      </c>
      <c r="P4115" t="s">
        <v>7399</v>
      </c>
      <c r="Q4115" t="s">
        <v>7400</v>
      </c>
      <c r="R4115" s="2">
        <v>476740</v>
      </c>
      <c r="S4115" s="37">
        <f>Tabla1[[#This Row],[Valor total]]/'T.C.'!$B$5</f>
        <v>129.61935834692767</v>
      </c>
      <c r="T4115" t="s">
        <v>18</v>
      </c>
      <c r="U4115" t="s">
        <v>3</v>
      </c>
    </row>
    <row r="4116" spans="1:21" x14ac:dyDescent="0.25">
      <c r="A4116" t="s">
        <v>19</v>
      </c>
      <c r="B4116" t="str">
        <f>LEFT(Tabla1[[#This Row],[Organización compras]],2)</f>
        <v>CL</v>
      </c>
      <c r="C4116" t="s">
        <v>339</v>
      </c>
      <c r="D4116">
        <v>602</v>
      </c>
      <c r="E4116" t="str">
        <f>VLOOKUP(Tabla1[[#This Row],[Grupo de compras]],'Grupo compras'!$A$1:$B$115,2,FALSE)</f>
        <v>CL Ops Mall</v>
      </c>
      <c r="F4116" t="s">
        <v>20</v>
      </c>
      <c r="G4116" t="str">
        <f>LEFT(Tabla1[[#This Row],[Solicitud de pedido]],2)</f>
        <v>12</v>
      </c>
      <c r="H4116" t="s">
        <v>10426</v>
      </c>
      <c r="I4116" t="s">
        <v>88</v>
      </c>
      <c r="J4116" t="s">
        <v>10427</v>
      </c>
      <c r="K4116" t="s">
        <v>9684</v>
      </c>
      <c r="L4116" s="1">
        <v>46050</v>
      </c>
      <c r="M4116" t="s">
        <v>3584</v>
      </c>
      <c r="N4116" t="s">
        <v>1</v>
      </c>
      <c r="O4116" t="s">
        <v>0</v>
      </c>
      <c r="P4116" t="s">
        <v>94</v>
      </c>
      <c r="Q4116" t="s">
        <v>95</v>
      </c>
      <c r="R4116" s="2">
        <v>120000</v>
      </c>
      <c r="S4116" s="37">
        <f>Tabla1[[#This Row],[Valor total]]/'T.C.'!$B$3</f>
        <v>129.59942976250906</v>
      </c>
      <c r="T4116" t="s">
        <v>6</v>
      </c>
      <c r="U4116" t="s">
        <v>3</v>
      </c>
    </row>
    <row r="4117" spans="1:21" x14ac:dyDescent="0.25">
      <c r="A4117" t="s">
        <v>1325</v>
      </c>
      <c r="B4117" t="str">
        <f>LEFT(Tabla1[[#This Row],[Organización compras]],2)</f>
        <v>CL</v>
      </c>
      <c r="C4117" t="s">
        <v>339</v>
      </c>
      <c r="D4117">
        <v>602</v>
      </c>
      <c r="E4117" t="str">
        <f>VLOOKUP(Tabla1[[#This Row],[Grupo de compras]],'Grupo compras'!$A$1:$B$115,2,FALSE)</f>
        <v>CL Ops Mall</v>
      </c>
      <c r="F4117" t="s">
        <v>2942</v>
      </c>
      <c r="G4117" t="str">
        <f>LEFT(Tabla1[[#This Row],[Solicitud de pedido]],2)</f>
        <v>12</v>
      </c>
      <c r="H4117" t="s">
        <v>10428</v>
      </c>
      <c r="I4117" t="s">
        <v>88</v>
      </c>
      <c r="J4117" t="s">
        <v>10429</v>
      </c>
      <c r="K4117" t="s">
        <v>10430</v>
      </c>
      <c r="L4117" s="1">
        <v>46090</v>
      </c>
      <c r="M4117" t="s">
        <v>2942</v>
      </c>
      <c r="N4117" t="s">
        <v>1</v>
      </c>
      <c r="O4117" t="s">
        <v>0</v>
      </c>
      <c r="P4117" t="s">
        <v>6351</v>
      </c>
      <c r="Q4117" t="s">
        <v>6352</v>
      </c>
      <c r="R4117" s="2">
        <v>120000</v>
      </c>
      <c r="S4117" s="37">
        <f>Tabla1[[#This Row],[Valor total]]/'T.C.'!$B$3</f>
        <v>129.59942976250906</v>
      </c>
      <c r="T4117" t="s">
        <v>6</v>
      </c>
      <c r="U4117" t="s">
        <v>3</v>
      </c>
    </row>
    <row r="4118" spans="1:21" x14ac:dyDescent="0.25">
      <c r="A4118" t="s">
        <v>4</v>
      </c>
      <c r="B4118" t="str">
        <f>LEFT(Tabla1[[#This Row],[Organización compras]],2)</f>
        <v>CL</v>
      </c>
      <c r="C4118" t="s">
        <v>339</v>
      </c>
      <c r="D4118">
        <v>604</v>
      </c>
      <c r="E4118" t="str">
        <f>VLOOKUP(Tabla1[[#This Row],[Grupo de compras]],'Grupo compras'!$A$1:$B$115,2,FALSE)</f>
        <v>CL Marketing Mall</v>
      </c>
      <c r="F4118" t="s">
        <v>60</v>
      </c>
      <c r="H4118" t="s">
        <v>11795</v>
      </c>
      <c r="I4118" t="s">
        <v>88</v>
      </c>
      <c r="J4118" t="s">
        <v>11796</v>
      </c>
      <c r="K4118" t="s">
        <v>11797</v>
      </c>
      <c r="L4118" s="1">
        <v>46093</v>
      </c>
      <c r="M4118" t="s">
        <v>60</v>
      </c>
      <c r="N4118" t="s">
        <v>1</v>
      </c>
      <c r="O4118" t="s">
        <v>0</v>
      </c>
      <c r="P4118" t="s">
        <v>2937</v>
      </c>
      <c r="Q4118" t="s">
        <v>2938</v>
      </c>
      <c r="R4118" s="2">
        <v>120000</v>
      </c>
      <c r="S4118" s="37">
        <f>Tabla1[[#This Row],[Valor total]]/'T.C.'!$B$3</f>
        <v>129.59942976250906</v>
      </c>
      <c r="T4118" t="s">
        <v>6</v>
      </c>
      <c r="U4118" t="s">
        <v>3</v>
      </c>
    </row>
    <row r="4119" spans="1:21" x14ac:dyDescent="0.25">
      <c r="A4119" t="s">
        <v>377</v>
      </c>
      <c r="B4119" t="str">
        <f>LEFT(Tabla1[[#This Row],[Organización compras]],2)</f>
        <v>PE</v>
      </c>
      <c r="C4119" t="s">
        <v>340</v>
      </c>
      <c r="D4119">
        <v>802</v>
      </c>
      <c r="E4119" t="str">
        <f>VLOOKUP(Tabla1[[#This Row],[Grupo de compras]],'Grupo compras'!$A$1:$B$115,2,FALSE)</f>
        <v>PE Ops Mall</v>
      </c>
      <c r="F4119" t="s">
        <v>2881</v>
      </c>
      <c r="H4119" t="s">
        <v>11697</v>
      </c>
      <c r="I4119" t="s">
        <v>88</v>
      </c>
      <c r="J4119" t="s">
        <v>11698</v>
      </c>
      <c r="K4119" t="s">
        <v>11699</v>
      </c>
      <c r="L4119" s="1">
        <v>46093</v>
      </c>
      <c r="M4119" t="s">
        <v>1340</v>
      </c>
      <c r="N4119" t="s">
        <v>1</v>
      </c>
      <c r="O4119" t="s">
        <v>0</v>
      </c>
      <c r="P4119" t="s">
        <v>2710</v>
      </c>
      <c r="Q4119" t="s">
        <v>2711</v>
      </c>
      <c r="R4119" s="2">
        <v>444.86</v>
      </c>
      <c r="S4119" s="37">
        <f>Tabla1[[#This Row],[Valor total]]/'T.C.'!$B$2</f>
        <v>128.94492753623189</v>
      </c>
      <c r="T4119" t="s">
        <v>2</v>
      </c>
      <c r="U4119" t="s">
        <v>3</v>
      </c>
    </row>
    <row r="4120" spans="1:21" x14ac:dyDescent="0.25">
      <c r="A4120" t="s">
        <v>17</v>
      </c>
      <c r="B4120" t="str">
        <f>LEFT(Tabla1[[#This Row],[Organización compras]],2)</f>
        <v>CO</v>
      </c>
      <c r="C4120" t="s">
        <v>338</v>
      </c>
      <c r="D4120">
        <v>711</v>
      </c>
      <c r="E4120" t="str">
        <f>VLOOKUP(Tabla1[[#This Row],[Grupo de compras]],'Grupo compras'!$A$1:$B$115,2,FALSE)</f>
        <v>CO A.Finanzas</v>
      </c>
      <c r="F4120" t="s">
        <v>4709</v>
      </c>
      <c r="G4120" t="str">
        <f>LEFT(Tabla1[[#This Row],[Solicitud de pedido]],2)</f>
        <v>12</v>
      </c>
      <c r="H4120" t="s">
        <v>10431</v>
      </c>
      <c r="I4120" t="s">
        <v>88</v>
      </c>
      <c r="J4120" t="s">
        <v>10432</v>
      </c>
      <c r="K4120" t="s">
        <v>10433</v>
      </c>
      <c r="L4120" s="1">
        <v>46029</v>
      </c>
      <c r="M4120" t="s">
        <v>4713</v>
      </c>
      <c r="N4120" t="s">
        <v>1</v>
      </c>
      <c r="O4120" t="s">
        <v>0</v>
      </c>
      <c r="P4120" t="s">
        <v>10434</v>
      </c>
      <c r="Q4120" t="s">
        <v>10435</v>
      </c>
      <c r="R4120" s="2">
        <v>473966</v>
      </c>
      <c r="S4120" s="37">
        <f>Tabla1[[#This Row],[Valor total]]/'T.C.'!$B$5</f>
        <v>128.86514410005438</v>
      </c>
      <c r="T4120" t="s">
        <v>18</v>
      </c>
      <c r="U4120" t="s">
        <v>3</v>
      </c>
    </row>
    <row r="4121" spans="1:21" x14ac:dyDescent="0.25">
      <c r="A4121" t="s">
        <v>3346</v>
      </c>
      <c r="B4121" t="str">
        <f>LEFT(Tabla1[[#This Row],[Organización compras]],2)</f>
        <v>PE</v>
      </c>
      <c r="C4121" t="s">
        <v>681</v>
      </c>
      <c r="D4121">
        <v>802</v>
      </c>
      <c r="E4121" t="str">
        <f>VLOOKUP(Tabla1[[#This Row],[Grupo de compras]],'Grupo compras'!$A$1:$B$115,2,FALSE)</f>
        <v>PE Ops Mall</v>
      </c>
      <c r="F4121" t="s">
        <v>3376</v>
      </c>
      <c r="G4121" t="str">
        <f>LEFT(Tabla1[[#This Row],[Solicitud de pedido]],2)</f>
        <v>12</v>
      </c>
      <c r="H4121" t="s">
        <v>10436</v>
      </c>
      <c r="I4121" t="s">
        <v>88</v>
      </c>
      <c r="J4121" t="s">
        <v>10437</v>
      </c>
      <c r="K4121" t="s">
        <v>10438</v>
      </c>
      <c r="L4121" s="1">
        <v>46042</v>
      </c>
      <c r="M4121" t="s">
        <v>3376</v>
      </c>
      <c r="N4121" t="s">
        <v>1</v>
      </c>
      <c r="O4121" t="s">
        <v>0</v>
      </c>
      <c r="P4121" t="s">
        <v>1011</v>
      </c>
      <c r="Q4121" t="s">
        <v>1012</v>
      </c>
      <c r="R4121" s="2">
        <v>440.3</v>
      </c>
      <c r="S4121" s="37">
        <f>Tabla1[[#This Row],[Valor total]]/'T.C.'!$B$2</f>
        <v>127.62318840579709</v>
      </c>
      <c r="T4121" t="s">
        <v>2</v>
      </c>
      <c r="U4121" t="s">
        <v>3</v>
      </c>
    </row>
    <row r="4122" spans="1:21" x14ac:dyDescent="0.25">
      <c r="A4122" t="s">
        <v>2453</v>
      </c>
      <c r="B4122" t="str">
        <f>LEFT(Tabla1[[#This Row],[Organización compras]],2)</f>
        <v>PE</v>
      </c>
      <c r="C4122" t="s">
        <v>681</v>
      </c>
      <c r="D4122">
        <v>802</v>
      </c>
      <c r="E4122" t="str">
        <f>VLOOKUP(Tabla1[[#This Row],[Grupo de compras]],'Grupo compras'!$A$1:$B$115,2,FALSE)</f>
        <v>PE Ops Mall</v>
      </c>
      <c r="F4122" t="s">
        <v>3376</v>
      </c>
      <c r="G4122" t="str">
        <f>LEFT(Tabla1[[#This Row],[Solicitud de pedido]],2)</f>
        <v>12</v>
      </c>
      <c r="H4122" t="s">
        <v>10439</v>
      </c>
      <c r="I4122" t="s">
        <v>88</v>
      </c>
      <c r="J4122" t="s">
        <v>10440</v>
      </c>
      <c r="K4122" t="s">
        <v>10441</v>
      </c>
      <c r="L4122" s="1">
        <v>46042</v>
      </c>
      <c r="M4122" t="s">
        <v>3376</v>
      </c>
      <c r="N4122" t="s">
        <v>1</v>
      </c>
      <c r="O4122" t="s">
        <v>0</v>
      </c>
      <c r="P4122" t="s">
        <v>1011</v>
      </c>
      <c r="Q4122" t="s">
        <v>1012</v>
      </c>
      <c r="R4122" s="2">
        <v>440.3</v>
      </c>
      <c r="S4122" s="37">
        <f>Tabla1[[#This Row],[Valor total]]/'T.C.'!$B$2</f>
        <v>127.62318840579709</v>
      </c>
      <c r="T4122" t="s">
        <v>2</v>
      </c>
      <c r="U4122" t="s">
        <v>3</v>
      </c>
    </row>
    <row r="4123" spans="1:21" x14ac:dyDescent="0.25">
      <c r="A4123" t="s">
        <v>1498</v>
      </c>
      <c r="B4123" t="str">
        <f>LEFT(Tabla1[[#This Row],[Organización compras]],2)</f>
        <v>PE</v>
      </c>
      <c r="C4123" t="s">
        <v>340</v>
      </c>
      <c r="D4123">
        <v>803</v>
      </c>
      <c r="E4123" t="str">
        <f>VLOOKUP(Tabla1[[#This Row],[Grupo de compras]],'Grupo compras'!$A$1:$B$115,2,FALSE)</f>
        <v>PE Ops Out/Strips</v>
      </c>
      <c r="F4123" t="s">
        <v>926</v>
      </c>
      <c r="G4123" t="str">
        <f>LEFT(Tabla1[[#This Row],[Solicitud de pedido]],2)</f>
        <v>12</v>
      </c>
      <c r="H4123" t="s">
        <v>10442</v>
      </c>
      <c r="I4123" t="s">
        <v>88</v>
      </c>
      <c r="J4123" t="s">
        <v>10443</v>
      </c>
      <c r="K4123" t="s">
        <v>10444</v>
      </c>
      <c r="L4123" s="1">
        <v>46065</v>
      </c>
      <c r="M4123" t="s">
        <v>930</v>
      </c>
      <c r="N4123" t="s">
        <v>1</v>
      </c>
      <c r="O4123" t="s">
        <v>0</v>
      </c>
      <c r="P4123" t="s">
        <v>1011</v>
      </c>
      <c r="Q4123" t="s">
        <v>1012</v>
      </c>
      <c r="R4123" s="2">
        <v>440.3</v>
      </c>
      <c r="S4123" s="37">
        <f>Tabla1[[#This Row],[Valor total]]/'T.C.'!$B$2</f>
        <v>127.62318840579709</v>
      </c>
      <c r="T4123" t="s">
        <v>2</v>
      </c>
      <c r="U4123" t="s">
        <v>3</v>
      </c>
    </row>
    <row r="4124" spans="1:21" x14ac:dyDescent="0.25">
      <c r="A4124" t="s">
        <v>2101</v>
      </c>
      <c r="B4124" t="str">
        <f>LEFT(Tabla1[[#This Row],[Organización compras]],2)</f>
        <v>PE</v>
      </c>
      <c r="C4124" t="s">
        <v>681</v>
      </c>
      <c r="D4124">
        <v>802</v>
      </c>
      <c r="E4124" t="str">
        <f>VLOOKUP(Tabla1[[#This Row],[Grupo de compras]],'Grupo compras'!$A$1:$B$115,2,FALSE)</f>
        <v>PE Ops Mall</v>
      </c>
      <c r="F4124" t="s">
        <v>2803</v>
      </c>
      <c r="G4124" t="str">
        <f>LEFT(Tabla1[[#This Row],[Solicitud de pedido]],2)</f>
        <v>12</v>
      </c>
      <c r="H4124" t="s">
        <v>10445</v>
      </c>
      <c r="I4124" t="s">
        <v>88</v>
      </c>
      <c r="J4124" t="s">
        <v>10446</v>
      </c>
      <c r="K4124" t="s">
        <v>10447</v>
      </c>
      <c r="L4124" s="1">
        <v>46078</v>
      </c>
      <c r="M4124" t="s">
        <v>2803</v>
      </c>
      <c r="N4124" t="s">
        <v>1</v>
      </c>
      <c r="O4124" t="s">
        <v>0</v>
      </c>
      <c r="P4124" t="s">
        <v>1011</v>
      </c>
      <c r="Q4124" t="s">
        <v>1012</v>
      </c>
      <c r="R4124" s="2">
        <v>440.3</v>
      </c>
      <c r="S4124" s="37">
        <f>Tabla1[[#This Row],[Valor total]]/'T.C.'!$B$2</f>
        <v>127.62318840579709</v>
      </c>
      <c r="T4124" t="s">
        <v>2</v>
      </c>
      <c r="U4124" t="s">
        <v>3</v>
      </c>
    </row>
    <row r="4125" spans="1:21" x14ac:dyDescent="0.25">
      <c r="A4125" t="s">
        <v>377</v>
      </c>
      <c r="B4125" t="str">
        <f>LEFT(Tabla1[[#This Row],[Organización compras]],2)</f>
        <v>PE</v>
      </c>
      <c r="C4125" t="s">
        <v>340</v>
      </c>
      <c r="D4125">
        <v>802</v>
      </c>
      <c r="E4125" t="str">
        <f>VLOOKUP(Tabla1[[#This Row],[Grupo de compras]],'Grupo compras'!$A$1:$B$115,2,FALSE)</f>
        <v>PE Ops Mall</v>
      </c>
      <c r="F4125" t="s">
        <v>2774</v>
      </c>
      <c r="G4125" t="str">
        <f>LEFT(Tabla1[[#This Row],[Solicitud de pedido]],2)</f>
        <v>12</v>
      </c>
      <c r="H4125" t="s">
        <v>10448</v>
      </c>
      <c r="I4125" t="s">
        <v>88</v>
      </c>
      <c r="J4125" t="s">
        <v>10449</v>
      </c>
      <c r="K4125" t="s">
        <v>10450</v>
      </c>
      <c r="L4125" s="1">
        <v>46046</v>
      </c>
      <c r="M4125" t="s">
        <v>2774</v>
      </c>
      <c r="N4125" t="s">
        <v>1</v>
      </c>
      <c r="O4125" t="s">
        <v>0</v>
      </c>
      <c r="P4125" t="s">
        <v>1011</v>
      </c>
      <c r="Q4125" t="s">
        <v>1012</v>
      </c>
      <c r="R4125" s="2">
        <v>440</v>
      </c>
      <c r="S4125" s="37">
        <f>Tabla1[[#This Row],[Valor total]]/'T.C.'!$B$2</f>
        <v>127.53623188405797</v>
      </c>
      <c r="T4125" t="s">
        <v>2</v>
      </c>
      <c r="U4125" t="s">
        <v>3</v>
      </c>
    </row>
    <row r="4126" spans="1:21" x14ac:dyDescent="0.25">
      <c r="A4126" t="s">
        <v>883</v>
      </c>
      <c r="B4126" t="str">
        <f>LEFT(Tabla1[[#This Row],[Organización compras]],2)</f>
        <v>PE</v>
      </c>
      <c r="C4126" t="s">
        <v>681</v>
      </c>
      <c r="D4126">
        <v>802</v>
      </c>
      <c r="E4126" t="str">
        <f>VLOOKUP(Tabla1[[#This Row],[Grupo de compras]],'Grupo compras'!$A$1:$B$115,2,FALSE)</f>
        <v>PE Ops Mall</v>
      </c>
      <c r="F4126" t="s">
        <v>5959</v>
      </c>
      <c r="G4126" t="str">
        <f>LEFT(Tabla1[[#This Row],[Solicitud de pedido]],2)</f>
        <v>12</v>
      </c>
      <c r="H4126" t="s">
        <v>10451</v>
      </c>
      <c r="I4126" t="s">
        <v>88</v>
      </c>
      <c r="J4126" t="s">
        <v>10452</v>
      </c>
      <c r="K4126" t="s">
        <v>10453</v>
      </c>
      <c r="L4126" s="1">
        <v>46046</v>
      </c>
      <c r="M4126" t="s">
        <v>5959</v>
      </c>
      <c r="N4126" t="s">
        <v>1</v>
      </c>
      <c r="O4126" t="s">
        <v>0</v>
      </c>
      <c r="P4126" t="s">
        <v>1011</v>
      </c>
      <c r="Q4126" t="s">
        <v>1012</v>
      </c>
      <c r="R4126" s="2">
        <v>440</v>
      </c>
      <c r="S4126" s="37">
        <f>Tabla1[[#This Row],[Valor total]]/'T.C.'!$B$2</f>
        <v>127.53623188405797</v>
      </c>
      <c r="T4126" t="s">
        <v>2</v>
      </c>
      <c r="U4126" t="s">
        <v>3</v>
      </c>
    </row>
    <row r="4127" spans="1:21" x14ac:dyDescent="0.25">
      <c r="A4127" t="s">
        <v>16</v>
      </c>
      <c r="B4127" t="str">
        <f>LEFT(Tabla1[[#This Row],[Organización compras]],2)</f>
        <v>PE</v>
      </c>
      <c r="C4127" t="s">
        <v>681</v>
      </c>
      <c r="D4127">
        <v>804</v>
      </c>
      <c r="E4127" t="str">
        <f>VLOOKUP(Tabla1[[#This Row],[Grupo de compras]],'Grupo compras'!$A$1:$B$115,2,FALSE)</f>
        <v>PE Marketing Mall</v>
      </c>
      <c r="F4127" t="s">
        <v>1158</v>
      </c>
      <c r="G4127" t="str">
        <f>LEFT(Tabla1[[#This Row],[Solicitud de pedido]],2)</f>
        <v>12</v>
      </c>
      <c r="H4127" t="s">
        <v>10454</v>
      </c>
      <c r="I4127" t="s">
        <v>88</v>
      </c>
      <c r="J4127" t="s">
        <v>10455</v>
      </c>
      <c r="K4127" t="s">
        <v>10456</v>
      </c>
      <c r="L4127" s="1">
        <v>46066</v>
      </c>
      <c r="M4127" t="s">
        <v>43</v>
      </c>
      <c r="N4127" t="s">
        <v>1</v>
      </c>
      <c r="O4127" t="s">
        <v>67</v>
      </c>
      <c r="P4127" t="s">
        <v>2458</v>
      </c>
      <c r="Q4127" t="s">
        <v>2459</v>
      </c>
      <c r="R4127" s="2">
        <v>440</v>
      </c>
      <c r="S4127" s="37">
        <f>Tabla1[[#This Row],[Valor total]]/'T.C.'!$B$2</f>
        <v>127.53623188405797</v>
      </c>
      <c r="T4127" t="s">
        <v>2</v>
      </c>
      <c r="U4127" t="s">
        <v>3</v>
      </c>
    </row>
    <row r="4128" spans="1:21" x14ac:dyDescent="0.25">
      <c r="A4128" t="s">
        <v>883</v>
      </c>
      <c r="B4128" t="str">
        <f>LEFT(Tabla1[[#This Row],[Organización compras]],2)</f>
        <v>PE</v>
      </c>
      <c r="C4128" t="s">
        <v>681</v>
      </c>
      <c r="D4128">
        <v>802</v>
      </c>
      <c r="E4128" t="str">
        <f>VLOOKUP(Tabla1[[#This Row],[Grupo de compras]],'Grupo compras'!$A$1:$B$115,2,FALSE)</f>
        <v>PE Ops Mall</v>
      </c>
      <c r="F4128" t="s">
        <v>5959</v>
      </c>
      <c r="G4128" t="str">
        <f>LEFT(Tabla1[[#This Row],[Solicitud de pedido]],2)</f>
        <v>12</v>
      </c>
      <c r="H4128" t="s">
        <v>10457</v>
      </c>
      <c r="I4128" t="s">
        <v>88</v>
      </c>
      <c r="J4128" t="s">
        <v>10458</v>
      </c>
      <c r="K4128" t="s">
        <v>10459</v>
      </c>
      <c r="L4128" s="1">
        <v>46075</v>
      </c>
      <c r="M4128" t="s">
        <v>5959</v>
      </c>
      <c r="N4128" t="s">
        <v>1</v>
      </c>
      <c r="O4128" t="s">
        <v>0</v>
      </c>
      <c r="P4128" t="s">
        <v>1011</v>
      </c>
      <c r="Q4128" t="s">
        <v>1012</v>
      </c>
      <c r="R4128" s="2">
        <v>440</v>
      </c>
      <c r="S4128" s="37">
        <f>Tabla1[[#This Row],[Valor total]]/'T.C.'!$B$2</f>
        <v>127.53623188405797</v>
      </c>
      <c r="T4128" t="s">
        <v>2</v>
      </c>
      <c r="U4128" t="s">
        <v>3</v>
      </c>
    </row>
    <row r="4129" spans="1:21" x14ac:dyDescent="0.25">
      <c r="A4129" t="s">
        <v>3346</v>
      </c>
      <c r="B4129" t="str">
        <f>LEFT(Tabla1[[#This Row],[Organización compras]],2)</f>
        <v>PE</v>
      </c>
      <c r="C4129" t="s">
        <v>681</v>
      </c>
      <c r="D4129">
        <v>802</v>
      </c>
      <c r="E4129" t="str">
        <f>VLOOKUP(Tabla1[[#This Row],[Grupo de compras]],'Grupo compras'!$A$1:$B$115,2,FALSE)</f>
        <v>PE Ops Mall</v>
      </c>
      <c r="F4129" t="s">
        <v>3376</v>
      </c>
      <c r="G4129" t="str">
        <f>LEFT(Tabla1[[#This Row],[Solicitud de pedido]],2)</f>
        <v>12</v>
      </c>
      <c r="H4129" t="s">
        <v>10460</v>
      </c>
      <c r="I4129" t="s">
        <v>88</v>
      </c>
      <c r="J4129" t="s">
        <v>10461</v>
      </c>
      <c r="K4129" t="s">
        <v>10462</v>
      </c>
      <c r="L4129" s="1">
        <v>46078</v>
      </c>
      <c r="M4129" t="s">
        <v>3376</v>
      </c>
      <c r="N4129" t="s">
        <v>1</v>
      </c>
      <c r="O4129" t="s">
        <v>0</v>
      </c>
      <c r="P4129" t="s">
        <v>1011</v>
      </c>
      <c r="Q4129" t="s">
        <v>1012</v>
      </c>
      <c r="R4129" s="2">
        <v>440</v>
      </c>
      <c r="S4129" s="37">
        <f>Tabla1[[#This Row],[Valor total]]/'T.C.'!$B$2</f>
        <v>127.53623188405797</v>
      </c>
      <c r="T4129" t="s">
        <v>2</v>
      </c>
      <c r="U4129" t="s">
        <v>3</v>
      </c>
    </row>
    <row r="4130" spans="1:21" x14ac:dyDescent="0.25">
      <c r="A4130" t="s">
        <v>380</v>
      </c>
      <c r="B4130" t="str">
        <f>LEFT(Tabla1[[#This Row],[Organización compras]],2)</f>
        <v>PE</v>
      </c>
      <c r="C4130" t="s">
        <v>340</v>
      </c>
      <c r="D4130">
        <v>804</v>
      </c>
      <c r="E4130" t="str">
        <f>VLOOKUP(Tabla1[[#This Row],[Grupo de compras]],'Grupo compras'!$A$1:$B$115,2,FALSE)</f>
        <v>PE Marketing Mall</v>
      </c>
      <c r="F4130" t="s">
        <v>5225</v>
      </c>
      <c r="G4130" t="str">
        <f>LEFT(Tabla1[[#This Row],[Solicitud de pedido]],2)</f>
        <v>12</v>
      </c>
      <c r="H4130" t="s">
        <v>10463</v>
      </c>
      <c r="I4130" t="s">
        <v>88</v>
      </c>
      <c r="J4130" t="s">
        <v>10464</v>
      </c>
      <c r="K4130" t="s">
        <v>10465</v>
      </c>
      <c r="L4130" s="1">
        <v>46080</v>
      </c>
      <c r="M4130" t="s">
        <v>14</v>
      </c>
      <c r="N4130" t="s">
        <v>1</v>
      </c>
      <c r="O4130" t="s">
        <v>67</v>
      </c>
      <c r="P4130" t="s">
        <v>2596</v>
      </c>
      <c r="Q4130" t="s">
        <v>2597</v>
      </c>
      <c r="R4130" s="2">
        <v>440</v>
      </c>
      <c r="S4130" s="37">
        <f>Tabla1[[#This Row],[Valor total]]/'T.C.'!$B$2</f>
        <v>127.53623188405797</v>
      </c>
      <c r="T4130" t="s">
        <v>2</v>
      </c>
      <c r="U4130" t="s">
        <v>3</v>
      </c>
    </row>
    <row r="4131" spans="1:21" x14ac:dyDescent="0.25">
      <c r="A4131" t="s">
        <v>717</v>
      </c>
      <c r="B4131" t="str">
        <f>LEFT(Tabla1[[#This Row],[Organización compras]],2)</f>
        <v>PE</v>
      </c>
      <c r="C4131" t="s">
        <v>340</v>
      </c>
      <c r="D4131">
        <v>801</v>
      </c>
      <c r="E4131" t="str">
        <f>VLOOKUP(Tabla1[[#This Row],[Grupo de compras]],'Grupo compras'!$A$1:$B$115,2,FALSE)</f>
        <v>PE Center Manager</v>
      </c>
      <c r="F4131" t="s">
        <v>10466</v>
      </c>
      <c r="G4131" t="str">
        <f>LEFT(Tabla1[[#This Row],[Solicitud de pedido]],2)</f>
        <v>12</v>
      </c>
      <c r="H4131" t="s">
        <v>10467</v>
      </c>
      <c r="I4131" t="s">
        <v>88</v>
      </c>
      <c r="J4131" t="s">
        <v>10468</v>
      </c>
      <c r="K4131" t="s">
        <v>10469</v>
      </c>
      <c r="L4131" s="1">
        <v>46087</v>
      </c>
      <c r="M4131" t="s">
        <v>43</v>
      </c>
      <c r="N4131" t="s">
        <v>1</v>
      </c>
      <c r="O4131" t="s">
        <v>0</v>
      </c>
      <c r="P4131" t="s">
        <v>2596</v>
      </c>
      <c r="Q4131" t="s">
        <v>2597</v>
      </c>
      <c r="R4131" s="2">
        <v>440</v>
      </c>
      <c r="S4131" s="37">
        <f>Tabla1[[#This Row],[Valor total]]/'T.C.'!$B$2</f>
        <v>127.53623188405797</v>
      </c>
      <c r="T4131" t="s">
        <v>2</v>
      </c>
      <c r="U4131" t="s">
        <v>3</v>
      </c>
    </row>
    <row r="4132" spans="1:21" x14ac:dyDescent="0.25">
      <c r="A4132" t="s">
        <v>12</v>
      </c>
      <c r="B4132" t="str">
        <f>LEFT(Tabla1[[#This Row],[Organización compras]],2)</f>
        <v>PE</v>
      </c>
      <c r="C4132" t="s">
        <v>340</v>
      </c>
      <c r="D4132">
        <v>801</v>
      </c>
      <c r="E4132" t="str">
        <f>VLOOKUP(Tabla1[[#This Row],[Grupo de compras]],'Grupo compras'!$A$1:$B$115,2,FALSE)</f>
        <v>PE Center Manager</v>
      </c>
      <c r="F4132" t="s">
        <v>356</v>
      </c>
      <c r="G4132" t="str">
        <f>LEFT(Tabla1[[#This Row],[Solicitud de pedido]],2)</f>
        <v>12</v>
      </c>
      <c r="H4132" t="s">
        <v>10470</v>
      </c>
      <c r="I4132" t="s">
        <v>88</v>
      </c>
      <c r="J4132" t="s">
        <v>10471</v>
      </c>
      <c r="K4132" t="s">
        <v>10472</v>
      </c>
      <c r="L4132" s="1">
        <v>46037</v>
      </c>
      <c r="M4132" t="s">
        <v>14</v>
      </c>
      <c r="N4132" t="s">
        <v>1</v>
      </c>
      <c r="O4132" t="s">
        <v>0</v>
      </c>
      <c r="P4132" t="s">
        <v>424</v>
      </c>
      <c r="Q4132" t="s">
        <v>425</v>
      </c>
      <c r="R4132" s="2">
        <v>439.8</v>
      </c>
      <c r="S4132" s="37">
        <f>Tabla1[[#This Row],[Valor total]]/'T.C.'!$B$2</f>
        <v>127.47826086956522</v>
      </c>
      <c r="T4132" t="s">
        <v>2</v>
      </c>
      <c r="U4132" t="s">
        <v>3</v>
      </c>
    </row>
    <row r="4133" spans="1:21" x14ac:dyDescent="0.25">
      <c r="A4133" t="s">
        <v>7</v>
      </c>
      <c r="B4133" t="str">
        <f>LEFT(Tabla1[[#This Row],[Organización compras]],2)</f>
        <v>CL</v>
      </c>
      <c r="C4133" t="s">
        <v>339</v>
      </c>
      <c r="D4133">
        <v>914</v>
      </c>
      <c r="E4133" t="str">
        <f>VLOOKUP(Tabla1[[#This Row],[Grupo de compras]],'Grupo compras'!$A$1:$B$115,2,FALSE)</f>
        <v>Corp Explo. TI</v>
      </c>
      <c r="F4133" t="s">
        <v>8</v>
      </c>
      <c r="G4133" t="str">
        <f>LEFT(Tabla1[[#This Row],[Solicitud de pedido]],2)</f>
        <v>12</v>
      </c>
      <c r="H4133" t="s">
        <v>10473</v>
      </c>
      <c r="I4133" t="s">
        <v>88</v>
      </c>
      <c r="J4133" t="s">
        <v>10474</v>
      </c>
      <c r="K4133" t="s">
        <v>10475</v>
      </c>
      <c r="L4133" s="1">
        <v>46071</v>
      </c>
      <c r="M4133" t="s">
        <v>8</v>
      </c>
      <c r="N4133" t="s">
        <v>1</v>
      </c>
      <c r="O4133" t="s">
        <v>5</v>
      </c>
      <c r="P4133" t="s">
        <v>4008</v>
      </c>
      <c r="Q4133" t="s">
        <v>4009</v>
      </c>
      <c r="R4133" s="2">
        <v>117899</v>
      </c>
      <c r="S4133" s="37">
        <f>Tabla1[[#This Row],[Valor total]]/'T.C.'!$B$3</f>
        <v>127.33035974641712</v>
      </c>
      <c r="T4133" t="s">
        <v>6</v>
      </c>
      <c r="U4133" t="s">
        <v>3</v>
      </c>
    </row>
    <row r="4134" spans="1:21" x14ac:dyDescent="0.25">
      <c r="A4134" t="s">
        <v>925</v>
      </c>
      <c r="B4134" t="str">
        <f>LEFT(Tabla1[[#This Row],[Organización compras]],2)</f>
        <v>PE</v>
      </c>
      <c r="C4134" t="s">
        <v>340</v>
      </c>
      <c r="D4134">
        <v>814</v>
      </c>
      <c r="E4134" t="str">
        <f>VLOOKUP(Tabla1[[#This Row],[Grupo de compras]],'Grupo compras'!$A$1:$B$115,2,FALSE)</f>
        <v>PE Explotación TI</v>
      </c>
      <c r="F4134" t="s">
        <v>371</v>
      </c>
      <c r="G4134" t="str">
        <f>LEFT(Tabla1[[#This Row],[Solicitud de pedido]],2)</f>
        <v>14</v>
      </c>
      <c r="H4134" t="s">
        <v>10476</v>
      </c>
      <c r="I4134" t="s">
        <v>88</v>
      </c>
      <c r="J4134" t="s">
        <v>10477</v>
      </c>
      <c r="K4134" t="s">
        <v>10478</v>
      </c>
      <c r="L4134" s="1">
        <v>46042</v>
      </c>
      <c r="M4134" t="s">
        <v>556</v>
      </c>
      <c r="N4134" t="s">
        <v>46</v>
      </c>
      <c r="O4134" t="s">
        <v>5</v>
      </c>
      <c r="P4134" t="s">
        <v>820</v>
      </c>
      <c r="Q4134" t="s">
        <v>821</v>
      </c>
      <c r="R4134" s="2">
        <v>434.4</v>
      </c>
      <c r="S4134" s="37">
        <f>Tabla1[[#This Row],[Valor total]]/'T.C.'!$B$2</f>
        <v>125.91304347826086</v>
      </c>
      <c r="T4134" t="s">
        <v>2</v>
      </c>
      <c r="U4134" t="s">
        <v>3</v>
      </c>
    </row>
    <row r="4135" spans="1:21" x14ac:dyDescent="0.25">
      <c r="A4135" t="s">
        <v>925</v>
      </c>
      <c r="B4135" t="str">
        <f>LEFT(Tabla1[[#This Row],[Organización compras]],2)</f>
        <v>PE</v>
      </c>
      <c r="C4135" t="s">
        <v>340</v>
      </c>
      <c r="D4135">
        <v>814</v>
      </c>
      <c r="E4135" t="str">
        <f>VLOOKUP(Tabla1[[#This Row],[Grupo de compras]],'Grupo compras'!$A$1:$B$115,2,FALSE)</f>
        <v>PE Explotación TI</v>
      </c>
      <c r="F4135" t="s">
        <v>371</v>
      </c>
      <c r="G4135" t="str">
        <f>LEFT(Tabla1[[#This Row],[Solicitud de pedido]],2)</f>
        <v>14</v>
      </c>
      <c r="H4135" t="s">
        <v>10476</v>
      </c>
      <c r="I4135" t="s">
        <v>89</v>
      </c>
      <c r="J4135" t="s">
        <v>10477</v>
      </c>
      <c r="K4135" t="s">
        <v>10478</v>
      </c>
      <c r="L4135" s="1">
        <v>46042</v>
      </c>
      <c r="M4135" t="s">
        <v>556</v>
      </c>
      <c r="N4135" t="s">
        <v>46</v>
      </c>
      <c r="O4135" t="s">
        <v>5</v>
      </c>
      <c r="P4135" t="s">
        <v>820</v>
      </c>
      <c r="Q4135" t="s">
        <v>821</v>
      </c>
      <c r="R4135" s="2">
        <v>434.4</v>
      </c>
      <c r="S4135" s="37">
        <f>Tabla1[[#This Row],[Valor total]]/'T.C.'!$B$2</f>
        <v>125.91304347826086</v>
      </c>
      <c r="T4135" t="s">
        <v>2</v>
      </c>
      <c r="U4135" t="s">
        <v>3</v>
      </c>
    </row>
    <row r="4136" spans="1:21" x14ac:dyDescent="0.25">
      <c r="A4136" t="s">
        <v>925</v>
      </c>
      <c r="B4136" t="str">
        <f>LEFT(Tabla1[[#This Row],[Organización compras]],2)</f>
        <v>PE</v>
      </c>
      <c r="C4136" t="s">
        <v>340</v>
      </c>
      <c r="D4136">
        <v>814</v>
      </c>
      <c r="E4136" t="str">
        <f>VLOOKUP(Tabla1[[#This Row],[Grupo de compras]],'Grupo compras'!$A$1:$B$115,2,FALSE)</f>
        <v>PE Explotación TI</v>
      </c>
      <c r="F4136" t="s">
        <v>371</v>
      </c>
      <c r="G4136" t="str">
        <f>LEFT(Tabla1[[#This Row],[Solicitud de pedido]],2)</f>
        <v>14</v>
      </c>
      <c r="H4136" t="s">
        <v>10476</v>
      </c>
      <c r="I4136" t="s">
        <v>99</v>
      </c>
      <c r="J4136" t="s">
        <v>10477</v>
      </c>
      <c r="K4136" t="s">
        <v>10478</v>
      </c>
      <c r="L4136" s="1">
        <v>46042</v>
      </c>
      <c r="M4136" t="s">
        <v>556</v>
      </c>
      <c r="N4136" t="s">
        <v>46</v>
      </c>
      <c r="O4136" t="s">
        <v>5</v>
      </c>
      <c r="P4136" t="s">
        <v>820</v>
      </c>
      <c r="Q4136" t="s">
        <v>821</v>
      </c>
      <c r="R4136" s="2">
        <v>434.4</v>
      </c>
      <c r="S4136" s="37">
        <f>Tabla1[[#This Row],[Valor total]]/'T.C.'!$B$2</f>
        <v>125.91304347826086</v>
      </c>
      <c r="T4136" t="s">
        <v>2</v>
      </c>
      <c r="U4136" t="s">
        <v>3</v>
      </c>
    </row>
    <row r="4137" spans="1:21" x14ac:dyDescent="0.25">
      <c r="A4137" t="s">
        <v>925</v>
      </c>
      <c r="B4137" t="str">
        <f>LEFT(Tabla1[[#This Row],[Organización compras]],2)</f>
        <v>PE</v>
      </c>
      <c r="C4137" t="s">
        <v>340</v>
      </c>
      <c r="D4137">
        <v>814</v>
      </c>
      <c r="E4137" t="str">
        <f>VLOOKUP(Tabla1[[#This Row],[Grupo de compras]],'Grupo compras'!$A$1:$B$115,2,FALSE)</f>
        <v>PE Explotación TI</v>
      </c>
      <c r="F4137" t="s">
        <v>371</v>
      </c>
      <c r="G4137" t="str">
        <f>LEFT(Tabla1[[#This Row],[Solicitud de pedido]],2)</f>
        <v>14</v>
      </c>
      <c r="H4137" t="s">
        <v>10476</v>
      </c>
      <c r="I4137" t="s">
        <v>100</v>
      </c>
      <c r="J4137" t="s">
        <v>10477</v>
      </c>
      <c r="K4137" t="s">
        <v>10478</v>
      </c>
      <c r="L4137" s="1">
        <v>46042</v>
      </c>
      <c r="M4137" t="s">
        <v>556</v>
      </c>
      <c r="N4137" t="s">
        <v>46</v>
      </c>
      <c r="O4137" t="s">
        <v>5</v>
      </c>
      <c r="P4137" t="s">
        <v>820</v>
      </c>
      <c r="Q4137" t="s">
        <v>821</v>
      </c>
      <c r="R4137" s="2">
        <v>434.4</v>
      </c>
      <c r="S4137" s="37">
        <f>Tabla1[[#This Row],[Valor total]]/'T.C.'!$B$2</f>
        <v>125.91304347826086</v>
      </c>
      <c r="T4137" t="s">
        <v>2</v>
      </c>
      <c r="U4137" t="s">
        <v>3</v>
      </c>
    </row>
    <row r="4138" spans="1:21" x14ac:dyDescent="0.25">
      <c r="A4138" t="s">
        <v>925</v>
      </c>
      <c r="B4138" t="str">
        <f>LEFT(Tabla1[[#This Row],[Organización compras]],2)</f>
        <v>PE</v>
      </c>
      <c r="C4138" t="s">
        <v>340</v>
      </c>
      <c r="D4138">
        <v>814</v>
      </c>
      <c r="E4138" t="str">
        <f>VLOOKUP(Tabla1[[#This Row],[Grupo de compras]],'Grupo compras'!$A$1:$B$115,2,FALSE)</f>
        <v>PE Explotación TI</v>
      </c>
      <c r="F4138" t="s">
        <v>371</v>
      </c>
      <c r="G4138" t="str">
        <f>LEFT(Tabla1[[#This Row],[Solicitud de pedido]],2)</f>
        <v>14</v>
      </c>
      <c r="H4138" t="s">
        <v>10476</v>
      </c>
      <c r="I4138" t="s">
        <v>101</v>
      </c>
      <c r="J4138" t="s">
        <v>10477</v>
      </c>
      <c r="K4138" t="s">
        <v>10478</v>
      </c>
      <c r="L4138" s="1">
        <v>46042</v>
      </c>
      <c r="M4138" t="s">
        <v>556</v>
      </c>
      <c r="N4138" t="s">
        <v>46</v>
      </c>
      <c r="O4138" t="s">
        <v>5</v>
      </c>
      <c r="P4138" t="s">
        <v>820</v>
      </c>
      <c r="Q4138" t="s">
        <v>821</v>
      </c>
      <c r="R4138" s="2">
        <v>434.4</v>
      </c>
      <c r="S4138" s="37">
        <f>Tabla1[[#This Row],[Valor total]]/'T.C.'!$B$2</f>
        <v>125.91304347826086</v>
      </c>
      <c r="T4138" t="s">
        <v>2</v>
      </c>
      <c r="U4138" t="s">
        <v>3</v>
      </c>
    </row>
    <row r="4139" spans="1:21" x14ac:dyDescent="0.25">
      <c r="A4139" t="s">
        <v>925</v>
      </c>
      <c r="B4139" t="str">
        <f>LEFT(Tabla1[[#This Row],[Organización compras]],2)</f>
        <v>PE</v>
      </c>
      <c r="C4139" t="s">
        <v>340</v>
      </c>
      <c r="D4139">
        <v>814</v>
      </c>
      <c r="E4139" t="str">
        <f>VLOOKUP(Tabla1[[#This Row],[Grupo de compras]],'Grupo compras'!$A$1:$B$115,2,FALSE)</f>
        <v>PE Explotación TI</v>
      </c>
      <c r="F4139" t="s">
        <v>371</v>
      </c>
      <c r="G4139" t="str">
        <f>LEFT(Tabla1[[#This Row],[Solicitud de pedido]],2)</f>
        <v>14</v>
      </c>
      <c r="H4139" t="s">
        <v>10476</v>
      </c>
      <c r="I4139" t="s">
        <v>102</v>
      </c>
      <c r="J4139" t="s">
        <v>10477</v>
      </c>
      <c r="K4139" t="s">
        <v>10478</v>
      </c>
      <c r="L4139" s="1">
        <v>46042</v>
      </c>
      <c r="M4139" t="s">
        <v>556</v>
      </c>
      <c r="N4139" t="s">
        <v>46</v>
      </c>
      <c r="O4139" t="s">
        <v>5</v>
      </c>
      <c r="P4139" t="s">
        <v>820</v>
      </c>
      <c r="Q4139" t="s">
        <v>821</v>
      </c>
      <c r="R4139" s="2">
        <v>434.4</v>
      </c>
      <c r="S4139" s="37">
        <f>Tabla1[[#This Row],[Valor total]]/'T.C.'!$B$2</f>
        <v>125.91304347826086</v>
      </c>
      <c r="T4139" t="s">
        <v>2</v>
      </c>
      <c r="U4139" t="s">
        <v>3</v>
      </c>
    </row>
    <row r="4140" spans="1:21" x14ac:dyDescent="0.25">
      <c r="A4140" t="s">
        <v>925</v>
      </c>
      <c r="B4140" t="str">
        <f>LEFT(Tabla1[[#This Row],[Organización compras]],2)</f>
        <v>PE</v>
      </c>
      <c r="C4140" t="s">
        <v>340</v>
      </c>
      <c r="D4140">
        <v>814</v>
      </c>
      <c r="E4140" t="str">
        <f>VLOOKUP(Tabla1[[#This Row],[Grupo de compras]],'Grupo compras'!$A$1:$B$115,2,FALSE)</f>
        <v>PE Explotación TI</v>
      </c>
      <c r="F4140" t="s">
        <v>371</v>
      </c>
      <c r="G4140" t="str">
        <f>LEFT(Tabla1[[#This Row],[Solicitud de pedido]],2)</f>
        <v>14</v>
      </c>
      <c r="H4140" t="s">
        <v>10476</v>
      </c>
      <c r="I4140" t="s">
        <v>103</v>
      </c>
      <c r="J4140" t="s">
        <v>10477</v>
      </c>
      <c r="K4140" t="s">
        <v>10478</v>
      </c>
      <c r="L4140" s="1">
        <v>46042</v>
      </c>
      <c r="M4140" t="s">
        <v>556</v>
      </c>
      <c r="N4140" t="s">
        <v>46</v>
      </c>
      <c r="O4140" t="s">
        <v>5</v>
      </c>
      <c r="P4140" t="s">
        <v>820</v>
      </c>
      <c r="Q4140" t="s">
        <v>821</v>
      </c>
      <c r="R4140" s="2">
        <v>434.4</v>
      </c>
      <c r="S4140" s="37">
        <f>Tabla1[[#This Row],[Valor total]]/'T.C.'!$B$2</f>
        <v>125.91304347826086</v>
      </c>
      <c r="T4140" t="s">
        <v>2</v>
      </c>
      <c r="U4140" t="s">
        <v>3</v>
      </c>
    </row>
    <row r="4141" spans="1:21" x14ac:dyDescent="0.25">
      <c r="A4141" t="s">
        <v>925</v>
      </c>
      <c r="B4141" t="str">
        <f>LEFT(Tabla1[[#This Row],[Organización compras]],2)</f>
        <v>PE</v>
      </c>
      <c r="C4141" t="s">
        <v>340</v>
      </c>
      <c r="D4141">
        <v>814</v>
      </c>
      <c r="E4141" t="str">
        <f>VLOOKUP(Tabla1[[#This Row],[Grupo de compras]],'Grupo compras'!$A$1:$B$115,2,FALSE)</f>
        <v>PE Explotación TI</v>
      </c>
      <c r="F4141" t="s">
        <v>371</v>
      </c>
      <c r="G4141" t="str">
        <f>LEFT(Tabla1[[#This Row],[Solicitud de pedido]],2)</f>
        <v>14</v>
      </c>
      <c r="H4141" t="s">
        <v>10476</v>
      </c>
      <c r="I4141" t="s">
        <v>104</v>
      </c>
      <c r="J4141" t="s">
        <v>10477</v>
      </c>
      <c r="K4141" t="s">
        <v>10478</v>
      </c>
      <c r="L4141" s="1">
        <v>46042</v>
      </c>
      <c r="M4141" t="s">
        <v>556</v>
      </c>
      <c r="N4141" t="s">
        <v>46</v>
      </c>
      <c r="O4141" t="s">
        <v>5</v>
      </c>
      <c r="P4141" t="s">
        <v>820</v>
      </c>
      <c r="Q4141" t="s">
        <v>821</v>
      </c>
      <c r="R4141" s="2">
        <v>434.4</v>
      </c>
      <c r="S4141" s="37">
        <f>Tabla1[[#This Row],[Valor total]]/'T.C.'!$B$2</f>
        <v>125.91304347826086</v>
      </c>
      <c r="T4141" t="s">
        <v>2</v>
      </c>
      <c r="U4141" t="s">
        <v>3</v>
      </c>
    </row>
    <row r="4142" spans="1:21" x14ac:dyDescent="0.25">
      <c r="A4142" t="s">
        <v>925</v>
      </c>
      <c r="B4142" t="str">
        <f>LEFT(Tabla1[[#This Row],[Organización compras]],2)</f>
        <v>PE</v>
      </c>
      <c r="C4142" t="s">
        <v>340</v>
      </c>
      <c r="D4142">
        <v>814</v>
      </c>
      <c r="E4142" t="str">
        <f>VLOOKUP(Tabla1[[#This Row],[Grupo de compras]],'Grupo compras'!$A$1:$B$115,2,FALSE)</f>
        <v>PE Explotación TI</v>
      </c>
      <c r="F4142" t="s">
        <v>371</v>
      </c>
      <c r="G4142" t="str">
        <f>LEFT(Tabla1[[#This Row],[Solicitud de pedido]],2)</f>
        <v>14</v>
      </c>
      <c r="H4142" t="s">
        <v>10476</v>
      </c>
      <c r="I4142" t="s">
        <v>105</v>
      </c>
      <c r="J4142" t="s">
        <v>10477</v>
      </c>
      <c r="K4142" t="s">
        <v>10478</v>
      </c>
      <c r="L4142" s="1">
        <v>46042</v>
      </c>
      <c r="M4142" t="s">
        <v>556</v>
      </c>
      <c r="N4142" t="s">
        <v>46</v>
      </c>
      <c r="O4142" t="s">
        <v>5</v>
      </c>
      <c r="P4142" t="s">
        <v>820</v>
      </c>
      <c r="Q4142" t="s">
        <v>821</v>
      </c>
      <c r="R4142" s="2">
        <v>434.4</v>
      </c>
      <c r="S4142" s="37">
        <f>Tabla1[[#This Row],[Valor total]]/'T.C.'!$B$2</f>
        <v>125.91304347826086</v>
      </c>
      <c r="T4142" t="s">
        <v>2</v>
      </c>
      <c r="U4142" t="s">
        <v>3</v>
      </c>
    </row>
    <row r="4143" spans="1:21" x14ac:dyDescent="0.25">
      <c r="A4143" t="s">
        <v>925</v>
      </c>
      <c r="B4143" t="str">
        <f>LEFT(Tabla1[[#This Row],[Organización compras]],2)</f>
        <v>PE</v>
      </c>
      <c r="C4143" t="s">
        <v>340</v>
      </c>
      <c r="D4143">
        <v>814</v>
      </c>
      <c r="E4143" t="str">
        <f>VLOOKUP(Tabla1[[#This Row],[Grupo de compras]],'Grupo compras'!$A$1:$B$115,2,FALSE)</f>
        <v>PE Explotación TI</v>
      </c>
      <c r="F4143" t="s">
        <v>371</v>
      </c>
      <c r="G4143" t="str">
        <f>LEFT(Tabla1[[#This Row],[Solicitud de pedido]],2)</f>
        <v>14</v>
      </c>
      <c r="H4143" t="s">
        <v>10476</v>
      </c>
      <c r="I4143" t="s">
        <v>106</v>
      </c>
      <c r="J4143" t="s">
        <v>10477</v>
      </c>
      <c r="K4143" t="s">
        <v>10478</v>
      </c>
      <c r="L4143" s="1">
        <v>46042</v>
      </c>
      <c r="M4143" t="s">
        <v>556</v>
      </c>
      <c r="N4143" t="s">
        <v>46</v>
      </c>
      <c r="O4143" t="s">
        <v>5</v>
      </c>
      <c r="P4143" t="s">
        <v>820</v>
      </c>
      <c r="Q4143" t="s">
        <v>821</v>
      </c>
      <c r="R4143" s="2">
        <v>434.4</v>
      </c>
      <c r="S4143" s="37">
        <f>Tabla1[[#This Row],[Valor total]]/'T.C.'!$B$2</f>
        <v>125.91304347826086</v>
      </c>
      <c r="T4143" t="s">
        <v>2</v>
      </c>
      <c r="U4143" t="s">
        <v>3</v>
      </c>
    </row>
    <row r="4144" spans="1:21" x14ac:dyDescent="0.25">
      <c r="A4144" t="s">
        <v>925</v>
      </c>
      <c r="B4144" t="str">
        <f>LEFT(Tabla1[[#This Row],[Organización compras]],2)</f>
        <v>PE</v>
      </c>
      <c r="C4144" t="s">
        <v>340</v>
      </c>
      <c r="D4144">
        <v>814</v>
      </c>
      <c r="E4144" t="str">
        <f>VLOOKUP(Tabla1[[#This Row],[Grupo de compras]],'Grupo compras'!$A$1:$B$115,2,FALSE)</f>
        <v>PE Explotación TI</v>
      </c>
      <c r="F4144" t="s">
        <v>371</v>
      </c>
      <c r="G4144" t="str">
        <f>LEFT(Tabla1[[#This Row],[Solicitud de pedido]],2)</f>
        <v>14</v>
      </c>
      <c r="H4144" t="s">
        <v>10476</v>
      </c>
      <c r="I4144" t="s">
        <v>107</v>
      </c>
      <c r="J4144" t="s">
        <v>10477</v>
      </c>
      <c r="K4144" t="s">
        <v>10478</v>
      </c>
      <c r="L4144" s="1">
        <v>46042</v>
      </c>
      <c r="M4144" t="s">
        <v>556</v>
      </c>
      <c r="N4144" t="s">
        <v>46</v>
      </c>
      <c r="O4144" t="s">
        <v>5</v>
      </c>
      <c r="P4144" t="s">
        <v>820</v>
      </c>
      <c r="Q4144" t="s">
        <v>821</v>
      </c>
      <c r="R4144" s="2">
        <v>434.4</v>
      </c>
      <c r="S4144" s="37">
        <f>Tabla1[[#This Row],[Valor total]]/'T.C.'!$B$2</f>
        <v>125.91304347826086</v>
      </c>
      <c r="T4144" t="s">
        <v>2</v>
      </c>
      <c r="U4144" t="s">
        <v>3</v>
      </c>
    </row>
    <row r="4145" spans="1:21" x14ac:dyDescent="0.25">
      <c r="A4145" t="s">
        <v>925</v>
      </c>
      <c r="B4145" t="str">
        <f>LEFT(Tabla1[[#This Row],[Organización compras]],2)</f>
        <v>PE</v>
      </c>
      <c r="C4145" t="s">
        <v>340</v>
      </c>
      <c r="D4145">
        <v>814</v>
      </c>
      <c r="E4145" t="str">
        <f>VLOOKUP(Tabla1[[#This Row],[Grupo de compras]],'Grupo compras'!$A$1:$B$115,2,FALSE)</f>
        <v>PE Explotación TI</v>
      </c>
      <c r="F4145" t="s">
        <v>371</v>
      </c>
      <c r="G4145" t="str">
        <f>LEFT(Tabla1[[#This Row],[Solicitud de pedido]],2)</f>
        <v>14</v>
      </c>
      <c r="H4145" t="s">
        <v>10476</v>
      </c>
      <c r="I4145" t="s">
        <v>1502</v>
      </c>
      <c r="J4145" t="s">
        <v>10477</v>
      </c>
      <c r="K4145" t="s">
        <v>10478</v>
      </c>
      <c r="L4145" s="1">
        <v>46042</v>
      </c>
      <c r="M4145" t="s">
        <v>556</v>
      </c>
      <c r="N4145" t="s">
        <v>46</v>
      </c>
      <c r="O4145" t="s">
        <v>5</v>
      </c>
      <c r="P4145" t="s">
        <v>820</v>
      </c>
      <c r="Q4145" t="s">
        <v>821</v>
      </c>
      <c r="R4145" s="2">
        <v>434.4</v>
      </c>
      <c r="S4145" s="37">
        <f>Tabla1[[#This Row],[Valor total]]/'T.C.'!$B$2</f>
        <v>125.91304347826086</v>
      </c>
      <c r="T4145" t="s">
        <v>2</v>
      </c>
      <c r="U4145" t="s">
        <v>3</v>
      </c>
    </row>
    <row r="4146" spans="1:21" x14ac:dyDescent="0.25">
      <c r="A4146" t="s">
        <v>24</v>
      </c>
      <c r="B4146" t="str">
        <f>LEFT(Tabla1[[#This Row],[Organización compras]],2)</f>
        <v>CL</v>
      </c>
      <c r="C4146" t="s">
        <v>339</v>
      </c>
      <c r="D4146">
        <v>602</v>
      </c>
      <c r="E4146" t="str">
        <f>VLOOKUP(Tabla1[[#This Row],[Grupo de compras]],'Grupo compras'!$A$1:$B$115,2,FALSE)</f>
        <v>CL Ops Mall</v>
      </c>
      <c r="F4146" t="s">
        <v>724</v>
      </c>
      <c r="G4146" t="str">
        <f>LEFT(Tabla1[[#This Row],[Solicitud de pedido]],2)</f>
        <v>12</v>
      </c>
      <c r="H4146" t="s">
        <v>10479</v>
      </c>
      <c r="I4146" t="s">
        <v>88</v>
      </c>
      <c r="J4146" t="s">
        <v>10480</v>
      </c>
      <c r="K4146" t="s">
        <v>10481</v>
      </c>
      <c r="L4146" s="1">
        <v>46041</v>
      </c>
      <c r="M4146" t="s">
        <v>728</v>
      </c>
      <c r="N4146" t="s">
        <v>1</v>
      </c>
      <c r="O4146" t="s">
        <v>0</v>
      </c>
      <c r="P4146" t="s">
        <v>3471</v>
      </c>
      <c r="Q4146" t="s">
        <v>3472</v>
      </c>
      <c r="R4146" s="2">
        <v>3</v>
      </c>
      <c r="S4146" s="37">
        <f>Tabla1[[#This Row],[Valor total]]/'T.C.'!$B$4</f>
        <v>125</v>
      </c>
      <c r="T4146" t="s">
        <v>11</v>
      </c>
      <c r="U4146" t="s">
        <v>3</v>
      </c>
    </row>
    <row r="4147" spans="1:21" x14ac:dyDescent="0.25">
      <c r="A4147" t="s">
        <v>47</v>
      </c>
      <c r="B4147" t="str">
        <f>LEFT(Tabla1[[#This Row],[Organización compras]],2)</f>
        <v>CL</v>
      </c>
      <c r="C4147" t="s">
        <v>339</v>
      </c>
      <c r="D4147">
        <v>602</v>
      </c>
      <c r="E4147" t="str">
        <f>VLOOKUP(Tabla1[[#This Row],[Grupo de compras]],'Grupo compras'!$A$1:$B$115,2,FALSE)</f>
        <v>CL Ops Mall</v>
      </c>
      <c r="F4147" t="s">
        <v>39</v>
      </c>
      <c r="G4147" t="str">
        <f>LEFT(Tabla1[[#This Row],[Solicitud de pedido]],2)</f>
        <v>12</v>
      </c>
      <c r="H4147" t="s">
        <v>10482</v>
      </c>
      <c r="I4147" t="s">
        <v>88</v>
      </c>
      <c r="J4147" t="s">
        <v>10483</v>
      </c>
      <c r="K4147" t="s">
        <v>10484</v>
      </c>
      <c r="L4147" s="1">
        <v>46052</v>
      </c>
      <c r="M4147" t="s">
        <v>40</v>
      </c>
      <c r="N4147" t="s">
        <v>1</v>
      </c>
      <c r="O4147" t="s">
        <v>0</v>
      </c>
      <c r="P4147" t="s">
        <v>2207</v>
      </c>
      <c r="Q4147" t="s">
        <v>2208</v>
      </c>
      <c r="R4147" s="2">
        <v>3</v>
      </c>
      <c r="S4147" s="37">
        <f>Tabla1[[#This Row],[Valor total]]/'T.C.'!$B$4</f>
        <v>125</v>
      </c>
      <c r="T4147" t="s">
        <v>11</v>
      </c>
      <c r="U4147" t="s">
        <v>3</v>
      </c>
    </row>
    <row r="4148" spans="1:21" x14ac:dyDescent="0.25">
      <c r="A4148" t="s">
        <v>90</v>
      </c>
      <c r="B4148" t="str">
        <f>LEFT(Tabla1[[#This Row],[Organización compras]],2)</f>
        <v>CL</v>
      </c>
      <c r="C4148" t="s">
        <v>339</v>
      </c>
      <c r="D4148">
        <v>622</v>
      </c>
      <c r="E4148" t="str">
        <f>VLOOKUP(Tabla1[[#This Row],[Grupo de compras]],'Grupo compras'!$A$1:$B$115,2,FALSE)</f>
        <v>CL Arq Mall</v>
      </c>
      <c r="F4148" t="s">
        <v>4609</v>
      </c>
      <c r="G4148" t="str">
        <f>LEFT(Tabla1[[#This Row],[Solicitud de pedido]],2)</f>
        <v>13</v>
      </c>
      <c r="H4148" t="s">
        <v>10485</v>
      </c>
      <c r="I4148" t="s">
        <v>88</v>
      </c>
      <c r="J4148" t="s">
        <v>10486</v>
      </c>
      <c r="K4148" t="s">
        <v>10487</v>
      </c>
      <c r="L4148" s="1">
        <v>46042</v>
      </c>
      <c r="M4148" t="s">
        <v>15</v>
      </c>
      <c r="N4148" t="s">
        <v>45</v>
      </c>
      <c r="O4148" t="s">
        <v>0</v>
      </c>
      <c r="P4148" t="s">
        <v>4613</v>
      </c>
      <c r="Q4148" t="s">
        <v>4614</v>
      </c>
      <c r="R4148" s="2">
        <v>3</v>
      </c>
      <c r="S4148" s="37">
        <f>Tabla1[[#This Row],[Valor total]]/'T.C.'!$B$4</f>
        <v>125</v>
      </c>
      <c r="T4148" t="s">
        <v>11</v>
      </c>
      <c r="U4148" t="s">
        <v>3</v>
      </c>
    </row>
    <row r="4149" spans="1:21" x14ac:dyDescent="0.25">
      <c r="A4149" t="s">
        <v>90</v>
      </c>
      <c r="B4149" t="str">
        <f>LEFT(Tabla1[[#This Row],[Organización compras]],2)</f>
        <v>CL</v>
      </c>
      <c r="C4149" t="s">
        <v>339</v>
      </c>
      <c r="D4149">
        <v>622</v>
      </c>
      <c r="E4149" t="str">
        <f>VLOOKUP(Tabla1[[#This Row],[Grupo de compras]],'Grupo compras'!$A$1:$B$115,2,FALSE)</f>
        <v>CL Arq Mall</v>
      </c>
      <c r="F4149" t="s">
        <v>3473</v>
      </c>
      <c r="G4149" t="str">
        <f>LEFT(Tabla1[[#This Row],[Solicitud de pedido]],2)</f>
        <v>13</v>
      </c>
      <c r="H4149" t="s">
        <v>7301</v>
      </c>
      <c r="I4149" t="s">
        <v>88</v>
      </c>
      <c r="J4149" t="s">
        <v>10488</v>
      </c>
      <c r="K4149" t="s">
        <v>10489</v>
      </c>
      <c r="L4149" s="1">
        <v>46050</v>
      </c>
      <c r="M4149" t="s">
        <v>15</v>
      </c>
      <c r="N4149" t="s">
        <v>45</v>
      </c>
      <c r="O4149" t="s">
        <v>0</v>
      </c>
      <c r="P4149" t="s">
        <v>3477</v>
      </c>
      <c r="Q4149" t="s">
        <v>3478</v>
      </c>
      <c r="R4149" s="2">
        <v>3</v>
      </c>
      <c r="S4149" s="37">
        <f>Tabla1[[#This Row],[Valor total]]/'T.C.'!$B$4</f>
        <v>125</v>
      </c>
      <c r="T4149" t="s">
        <v>11</v>
      </c>
      <c r="U4149" t="s">
        <v>3</v>
      </c>
    </row>
    <row r="4150" spans="1:21" x14ac:dyDescent="0.25">
      <c r="A4150" t="s">
        <v>1325</v>
      </c>
      <c r="B4150" t="str">
        <f>LEFT(Tabla1[[#This Row],[Organización compras]],2)</f>
        <v>CL</v>
      </c>
      <c r="C4150" t="s">
        <v>339</v>
      </c>
      <c r="D4150">
        <v>619</v>
      </c>
      <c r="E4150" t="str">
        <f>VLOOKUP(Tabla1[[#This Row],[Grupo de compras]],'Grupo compras'!$A$1:$B$115,2,FALSE)</f>
        <v>CL Arq Out/Strip</v>
      </c>
      <c r="F4150" t="s">
        <v>3473</v>
      </c>
      <c r="G4150" t="str">
        <f>LEFT(Tabla1[[#This Row],[Solicitud de pedido]],2)</f>
        <v>13</v>
      </c>
      <c r="H4150" t="s">
        <v>10490</v>
      </c>
      <c r="I4150" t="s">
        <v>88</v>
      </c>
      <c r="J4150" t="s">
        <v>10491</v>
      </c>
      <c r="K4150" t="s">
        <v>10492</v>
      </c>
      <c r="L4150" s="1">
        <v>46050</v>
      </c>
      <c r="M4150" t="s">
        <v>15</v>
      </c>
      <c r="N4150" t="s">
        <v>45</v>
      </c>
      <c r="O4150" t="s">
        <v>0</v>
      </c>
      <c r="P4150" t="s">
        <v>3477</v>
      </c>
      <c r="Q4150" t="s">
        <v>3478</v>
      </c>
      <c r="R4150" s="2">
        <v>3</v>
      </c>
      <c r="S4150" s="37">
        <f>Tabla1[[#This Row],[Valor total]]/'T.C.'!$B$4</f>
        <v>125</v>
      </c>
      <c r="T4150" t="s">
        <v>11</v>
      </c>
      <c r="U4150" t="s">
        <v>3</v>
      </c>
    </row>
    <row r="4151" spans="1:21" x14ac:dyDescent="0.25">
      <c r="A4151" t="s">
        <v>17</v>
      </c>
      <c r="B4151" t="str">
        <f>LEFT(Tabla1[[#This Row],[Organización compras]],2)</f>
        <v>CO</v>
      </c>
      <c r="C4151" t="s">
        <v>338</v>
      </c>
      <c r="D4151">
        <v>711</v>
      </c>
      <c r="E4151" t="str">
        <f>VLOOKUP(Tabla1[[#This Row],[Grupo de compras]],'Grupo compras'!$A$1:$B$115,2,FALSE)</f>
        <v>CO A.Finanzas</v>
      </c>
      <c r="F4151" t="s">
        <v>4709</v>
      </c>
      <c r="G4151" t="str">
        <f>LEFT(Tabla1[[#This Row],[Solicitud de pedido]],2)</f>
        <v>12</v>
      </c>
      <c r="H4151" t="s">
        <v>10493</v>
      </c>
      <c r="I4151" t="s">
        <v>88</v>
      </c>
      <c r="J4151" t="s">
        <v>10494</v>
      </c>
      <c r="K4151" t="s">
        <v>10495</v>
      </c>
      <c r="L4151" s="1">
        <v>46057</v>
      </c>
      <c r="M4151" t="s">
        <v>4713</v>
      </c>
      <c r="N4151" t="s">
        <v>1</v>
      </c>
      <c r="O4151" t="s">
        <v>0</v>
      </c>
      <c r="P4151" t="s">
        <v>9581</v>
      </c>
      <c r="Q4151" t="s">
        <v>9582</v>
      </c>
      <c r="R4151" s="2">
        <v>458650</v>
      </c>
      <c r="S4151" s="37">
        <f>Tabla1[[#This Row],[Valor total]]/'T.C.'!$B$5</f>
        <v>124.70092441544318</v>
      </c>
      <c r="T4151" t="s">
        <v>18</v>
      </c>
      <c r="U4151" t="s">
        <v>3</v>
      </c>
    </row>
    <row r="4152" spans="1:21" x14ac:dyDescent="0.25">
      <c r="A4152" t="s">
        <v>7</v>
      </c>
      <c r="B4152" t="str">
        <f>LEFT(Tabla1[[#This Row],[Organización compras]],2)</f>
        <v>CL</v>
      </c>
      <c r="C4152" t="s">
        <v>339</v>
      </c>
      <c r="D4152">
        <v>604</v>
      </c>
      <c r="E4152" t="str">
        <f>VLOOKUP(Tabla1[[#This Row],[Grupo de compras]],'Grupo compras'!$A$1:$B$115,2,FALSE)</f>
        <v>CL Marketing Mall</v>
      </c>
      <c r="F4152" t="s">
        <v>59</v>
      </c>
      <c r="G4152" t="str">
        <f>LEFT(Tabla1[[#This Row],[Solicitud de pedido]],2)</f>
        <v>12</v>
      </c>
      <c r="H4152" t="s">
        <v>10496</v>
      </c>
      <c r="I4152" t="s">
        <v>88</v>
      </c>
      <c r="J4152" t="s">
        <v>10497</v>
      </c>
      <c r="K4152" t="s">
        <v>10498</v>
      </c>
      <c r="L4152" s="1">
        <v>46055</v>
      </c>
      <c r="M4152" t="s">
        <v>59</v>
      </c>
      <c r="N4152" t="s">
        <v>1</v>
      </c>
      <c r="O4152" t="s">
        <v>0</v>
      </c>
      <c r="P4152" t="s">
        <v>1388</v>
      </c>
      <c r="Q4152" t="s">
        <v>1389</v>
      </c>
      <c r="R4152" s="2">
        <v>115000</v>
      </c>
      <c r="S4152" s="37">
        <f>Tabla1[[#This Row],[Valor total]]/'T.C.'!$B$3</f>
        <v>124.19945352240451</v>
      </c>
      <c r="T4152" t="s">
        <v>6</v>
      </c>
      <c r="U4152" t="s">
        <v>3</v>
      </c>
    </row>
    <row r="4153" spans="1:21" x14ac:dyDescent="0.25">
      <c r="A4153" t="s">
        <v>75</v>
      </c>
      <c r="B4153" t="str">
        <f>LEFT(Tabla1[[#This Row],[Organización compras]],2)</f>
        <v>CO</v>
      </c>
      <c r="C4153" t="s">
        <v>338</v>
      </c>
      <c r="D4153">
        <v>701</v>
      </c>
      <c r="E4153" t="str">
        <f>VLOOKUP(Tabla1[[#This Row],[Grupo de compras]],'Grupo compras'!$A$1:$B$115,2,FALSE)</f>
        <v>CO Center Manager</v>
      </c>
      <c r="F4153" t="s">
        <v>10499</v>
      </c>
      <c r="G4153" t="str">
        <f>LEFT(Tabla1[[#This Row],[Solicitud de pedido]],2)</f>
        <v>12</v>
      </c>
      <c r="H4153" t="s">
        <v>10500</v>
      </c>
      <c r="I4153" t="s">
        <v>88</v>
      </c>
      <c r="J4153" t="s">
        <v>10501</v>
      </c>
      <c r="K4153" t="s">
        <v>10502</v>
      </c>
      <c r="L4153" s="1">
        <v>46062</v>
      </c>
      <c r="M4153" t="s">
        <v>4713</v>
      </c>
      <c r="N4153" t="s">
        <v>1</v>
      </c>
      <c r="O4153" t="s">
        <v>0</v>
      </c>
      <c r="P4153" t="s">
        <v>9191</v>
      </c>
      <c r="Q4153" t="s">
        <v>9192</v>
      </c>
      <c r="R4153" s="2">
        <v>455580</v>
      </c>
      <c r="S4153" s="37">
        <f>Tabla1[[#This Row],[Valor total]]/'T.C.'!$B$5</f>
        <v>123.86623164763458</v>
      </c>
      <c r="T4153" t="s">
        <v>18</v>
      </c>
      <c r="U4153" t="s">
        <v>3</v>
      </c>
    </row>
    <row r="4154" spans="1:21" x14ac:dyDescent="0.25">
      <c r="A4154" t="s">
        <v>1239</v>
      </c>
      <c r="B4154" t="str">
        <f>LEFT(Tabla1[[#This Row],[Organización compras]],2)</f>
        <v>PE</v>
      </c>
      <c r="C4154" t="s">
        <v>340</v>
      </c>
      <c r="D4154">
        <v>802</v>
      </c>
      <c r="E4154" t="str">
        <f>VLOOKUP(Tabla1[[#This Row],[Grupo de compras]],'Grupo compras'!$A$1:$B$115,2,FALSE)</f>
        <v>PE Ops Mall</v>
      </c>
      <c r="F4154" t="s">
        <v>3220</v>
      </c>
      <c r="G4154" t="str">
        <f>LEFT(Tabla1[[#This Row],[Solicitud de pedido]],2)</f>
        <v>12</v>
      </c>
      <c r="H4154" t="s">
        <v>10503</v>
      </c>
      <c r="I4154" t="s">
        <v>88</v>
      </c>
      <c r="J4154" t="s">
        <v>10504</v>
      </c>
      <c r="K4154" t="s">
        <v>10505</v>
      </c>
      <c r="L4154" s="1">
        <v>46043</v>
      </c>
      <c r="M4154" t="s">
        <v>3220</v>
      </c>
      <c r="N4154" t="s">
        <v>1</v>
      </c>
      <c r="O4154" t="s">
        <v>0</v>
      </c>
      <c r="P4154" t="s">
        <v>3224</v>
      </c>
      <c r="Q4154" t="s">
        <v>3225</v>
      </c>
      <c r="R4154" s="2">
        <v>426.38</v>
      </c>
      <c r="S4154" s="37">
        <f>Tabla1[[#This Row],[Valor total]]/'T.C.'!$B$2</f>
        <v>123.58840579710144</v>
      </c>
      <c r="T4154" t="s">
        <v>2</v>
      </c>
      <c r="U4154" t="s">
        <v>3</v>
      </c>
    </row>
    <row r="4155" spans="1:21" x14ac:dyDescent="0.25">
      <c r="A4155" t="s">
        <v>1239</v>
      </c>
      <c r="B4155" t="str">
        <f>LEFT(Tabla1[[#This Row],[Organización compras]],2)</f>
        <v>PE</v>
      </c>
      <c r="C4155" t="s">
        <v>340</v>
      </c>
      <c r="D4155">
        <v>802</v>
      </c>
      <c r="E4155" t="str">
        <f>VLOOKUP(Tabla1[[#This Row],[Grupo de compras]],'Grupo compras'!$A$1:$B$115,2,FALSE)</f>
        <v>PE Ops Mall</v>
      </c>
      <c r="F4155" t="s">
        <v>3220</v>
      </c>
      <c r="G4155" t="str">
        <f>LEFT(Tabla1[[#This Row],[Solicitud de pedido]],2)</f>
        <v>12</v>
      </c>
      <c r="H4155" t="s">
        <v>10506</v>
      </c>
      <c r="I4155" t="s">
        <v>88</v>
      </c>
      <c r="J4155" t="s">
        <v>10507</v>
      </c>
      <c r="K4155" t="s">
        <v>10508</v>
      </c>
      <c r="L4155" s="1">
        <v>46057</v>
      </c>
      <c r="M4155" t="s">
        <v>3220</v>
      </c>
      <c r="N4155" t="s">
        <v>1</v>
      </c>
      <c r="O4155" t="s">
        <v>0</v>
      </c>
      <c r="P4155" t="s">
        <v>3224</v>
      </c>
      <c r="Q4155" t="s">
        <v>3225</v>
      </c>
      <c r="R4155" s="2">
        <v>425.5</v>
      </c>
      <c r="S4155" s="37">
        <f>Tabla1[[#This Row],[Valor total]]/'T.C.'!$B$2</f>
        <v>123.33333333333333</v>
      </c>
      <c r="T4155" t="s">
        <v>2</v>
      </c>
      <c r="U4155" t="s">
        <v>3</v>
      </c>
    </row>
    <row r="4156" spans="1:21" x14ac:dyDescent="0.25">
      <c r="A4156" t="s">
        <v>12</v>
      </c>
      <c r="B4156" t="str">
        <f>LEFT(Tabla1[[#This Row],[Organización compras]],2)</f>
        <v>PE</v>
      </c>
      <c r="C4156" t="s">
        <v>340</v>
      </c>
      <c r="D4156">
        <v>814</v>
      </c>
      <c r="E4156" t="str">
        <f>VLOOKUP(Tabla1[[#This Row],[Grupo de compras]],'Grupo compras'!$A$1:$B$115,2,FALSE)</f>
        <v>PE Explotación TI</v>
      </c>
      <c r="F4156" t="s">
        <v>1144</v>
      </c>
      <c r="G4156" t="str">
        <f>LEFT(Tabla1[[#This Row],[Solicitud de pedido]],2)</f>
        <v>14</v>
      </c>
      <c r="H4156" t="s">
        <v>10509</v>
      </c>
      <c r="I4156" t="s">
        <v>88</v>
      </c>
      <c r="J4156" t="s">
        <v>10510</v>
      </c>
      <c r="K4156" t="s">
        <v>10511</v>
      </c>
      <c r="L4156" s="1">
        <v>46077</v>
      </c>
      <c r="M4156" t="s">
        <v>1144</v>
      </c>
      <c r="N4156" t="s">
        <v>46</v>
      </c>
      <c r="O4156" t="s">
        <v>5</v>
      </c>
      <c r="P4156" t="s">
        <v>10306</v>
      </c>
      <c r="Q4156" t="s">
        <v>10307</v>
      </c>
      <c r="R4156" s="2">
        <v>123</v>
      </c>
      <c r="S4156" s="37">
        <f>Tabla1[[#This Row],[Valor total]]</f>
        <v>123</v>
      </c>
      <c r="T4156" t="s">
        <v>662</v>
      </c>
      <c r="U4156" t="s">
        <v>3</v>
      </c>
    </row>
    <row r="4157" spans="1:21" x14ac:dyDescent="0.25">
      <c r="A4157" t="s">
        <v>12</v>
      </c>
      <c r="B4157" t="str">
        <f>LEFT(Tabla1[[#This Row],[Organización compras]],2)</f>
        <v>PE</v>
      </c>
      <c r="C4157" t="s">
        <v>340</v>
      </c>
      <c r="D4157">
        <v>814</v>
      </c>
      <c r="E4157" t="str">
        <f>VLOOKUP(Tabla1[[#This Row],[Grupo de compras]],'Grupo compras'!$A$1:$B$115,2,FALSE)</f>
        <v>PE Explotación TI</v>
      </c>
      <c r="F4157" t="s">
        <v>1144</v>
      </c>
      <c r="G4157" t="str">
        <f>LEFT(Tabla1[[#This Row],[Solicitud de pedido]],2)</f>
        <v>14</v>
      </c>
      <c r="H4157" t="s">
        <v>10509</v>
      </c>
      <c r="I4157" t="s">
        <v>89</v>
      </c>
      <c r="J4157" t="s">
        <v>10510</v>
      </c>
      <c r="K4157" t="s">
        <v>10512</v>
      </c>
      <c r="L4157" s="1">
        <v>46077</v>
      </c>
      <c r="M4157" t="s">
        <v>1144</v>
      </c>
      <c r="N4157" t="s">
        <v>46</v>
      </c>
      <c r="O4157" t="s">
        <v>5</v>
      </c>
      <c r="P4157" t="s">
        <v>10306</v>
      </c>
      <c r="Q4157" t="s">
        <v>10307</v>
      </c>
      <c r="R4157" s="2">
        <v>123</v>
      </c>
      <c r="S4157" s="37">
        <f>Tabla1[[#This Row],[Valor total]]</f>
        <v>123</v>
      </c>
      <c r="T4157" t="s">
        <v>662</v>
      </c>
      <c r="U4157" t="s">
        <v>3</v>
      </c>
    </row>
    <row r="4158" spans="1:21" x14ac:dyDescent="0.25">
      <c r="A4158" t="s">
        <v>12</v>
      </c>
      <c r="B4158" t="str">
        <f>LEFT(Tabla1[[#This Row],[Organización compras]],2)</f>
        <v>PE</v>
      </c>
      <c r="C4158" t="s">
        <v>340</v>
      </c>
      <c r="D4158">
        <v>814</v>
      </c>
      <c r="E4158" t="str">
        <f>VLOOKUP(Tabla1[[#This Row],[Grupo de compras]],'Grupo compras'!$A$1:$B$115,2,FALSE)</f>
        <v>PE Explotación TI</v>
      </c>
      <c r="F4158" t="s">
        <v>1144</v>
      </c>
      <c r="G4158" t="str">
        <f>LEFT(Tabla1[[#This Row],[Solicitud de pedido]],2)</f>
        <v>14</v>
      </c>
      <c r="H4158" t="s">
        <v>10509</v>
      </c>
      <c r="I4158" t="s">
        <v>99</v>
      </c>
      <c r="J4158" t="s">
        <v>10510</v>
      </c>
      <c r="K4158" t="s">
        <v>10513</v>
      </c>
      <c r="L4158" s="1">
        <v>46077</v>
      </c>
      <c r="M4158" t="s">
        <v>1144</v>
      </c>
      <c r="N4158" t="s">
        <v>46</v>
      </c>
      <c r="O4158" t="s">
        <v>5</v>
      </c>
      <c r="P4158" t="s">
        <v>10306</v>
      </c>
      <c r="Q4158" t="s">
        <v>10307</v>
      </c>
      <c r="R4158" s="2">
        <v>123</v>
      </c>
      <c r="S4158" s="37">
        <f>Tabla1[[#This Row],[Valor total]]</f>
        <v>123</v>
      </c>
      <c r="T4158" t="s">
        <v>662</v>
      </c>
      <c r="U4158" t="s">
        <v>3</v>
      </c>
    </row>
    <row r="4159" spans="1:21" x14ac:dyDescent="0.25">
      <c r="A4159" t="s">
        <v>12</v>
      </c>
      <c r="B4159" t="str">
        <f>LEFT(Tabla1[[#This Row],[Organización compras]],2)</f>
        <v>PE</v>
      </c>
      <c r="C4159" t="s">
        <v>340</v>
      </c>
      <c r="D4159">
        <v>814</v>
      </c>
      <c r="E4159" t="str">
        <f>VLOOKUP(Tabla1[[#This Row],[Grupo de compras]],'Grupo compras'!$A$1:$B$115,2,FALSE)</f>
        <v>PE Explotación TI</v>
      </c>
      <c r="F4159" t="s">
        <v>1144</v>
      </c>
      <c r="G4159" t="str">
        <f>LEFT(Tabla1[[#This Row],[Solicitud de pedido]],2)</f>
        <v>14</v>
      </c>
      <c r="H4159" t="s">
        <v>10509</v>
      </c>
      <c r="I4159" t="s">
        <v>100</v>
      </c>
      <c r="J4159" t="s">
        <v>10510</v>
      </c>
      <c r="K4159" t="s">
        <v>10514</v>
      </c>
      <c r="L4159" s="1">
        <v>46077</v>
      </c>
      <c r="M4159" t="s">
        <v>1144</v>
      </c>
      <c r="N4159" t="s">
        <v>46</v>
      </c>
      <c r="O4159" t="s">
        <v>5</v>
      </c>
      <c r="P4159" t="s">
        <v>10306</v>
      </c>
      <c r="Q4159" t="s">
        <v>10307</v>
      </c>
      <c r="R4159" s="2">
        <v>123</v>
      </c>
      <c r="S4159" s="37">
        <f>Tabla1[[#This Row],[Valor total]]</f>
        <v>123</v>
      </c>
      <c r="T4159" t="s">
        <v>662</v>
      </c>
      <c r="U4159" t="s">
        <v>3</v>
      </c>
    </row>
    <row r="4160" spans="1:21" x14ac:dyDescent="0.25">
      <c r="A4160" t="s">
        <v>12</v>
      </c>
      <c r="B4160" t="str">
        <f>LEFT(Tabla1[[#This Row],[Organización compras]],2)</f>
        <v>PE</v>
      </c>
      <c r="C4160" t="s">
        <v>340</v>
      </c>
      <c r="D4160">
        <v>814</v>
      </c>
      <c r="E4160" t="str">
        <f>VLOOKUP(Tabla1[[#This Row],[Grupo de compras]],'Grupo compras'!$A$1:$B$115,2,FALSE)</f>
        <v>PE Explotación TI</v>
      </c>
      <c r="F4160" t="s">
        <v>1144</v>
      </c>
      <c r="G4160" t="str">
        <f>LEFT(Tabla1[[#This Row],[Solicitud de pedido]],2)</f>
        <v>14</v>
      </c>
      <c r="H4160" t="s">
        <v>10509</v>
      </c>
      <c r="I4160" t="s">
        <v>101</v>
      </c>
      <c r="J4160" t="s">
        <v>10510</v>
      </c>
      <c r="K4160" t="s">
        <v>10515</v>
      </c>
      <c r="L4160" s="1">
        <v>46077</v>
      </c>
      <c r="M4160" t="s">
        <v>1144</v>
      </c>
      <c r="N4160" t="s">
        <v>46</v>
      </c>
      <c r="O4160" t="s">
        <v>5</v>
      </c>
      <c r="P4160" t="s">
        <v>10306</v>
      </c>
      <c r="Q4160" t="s">
        <v>10307</v>
      </c>
      <c r="R4160" s="2">
        <v>123</v>
      </c>
      <c r="S4160" s="37">
        <f>Tabla1[[#This Row],[Valor total]]</f>
        <v>123</v>
      </c>
      <c r="T4160" t="s">
        <v>662</v>
      </c>
      <c r="U4160" t="s">
        <v>3</v>
      </c>
    </row>
    <row r="4161" spans="1:21" x14ac:dyDescent="0.25">
      <c r="A4161" t="s">
        <v>12</v>
      </c>
      <c r="B4161" t="str">
        <f>LEFT(Tabla1[[#This Row],[Organización compras]],2)</f>
        <v>PE</v>
      </c>
      <c r="C4161" t="s">
        <v>340</v>
      </c>
      <c r="D4161">
        <v>814</v>
      </c>
      <c r="E4161" t="str">
        <f>VLOOKUP(Tabla1[[#This Row],[Grupo de compras]],'Grupo compras'!$A$1:$B$115,2,FALSE)</f>
        <v>PE Explotación TI</v>
      </c>
      <c r="F4161" t="s">
        <v>1144</v>
      </c>
      <c r="G4161" t="str">
        <f>LEFT(Tabla1[[#This Row],[Solicitud de pedido]],2)</f>
        <v>14</v>
      </c>
      <c r="H4161" t="s">
        <v>10509</v>
      </c>
      <c r="I4161" t="s">
        <v>102</v>
      </c>
      <c r="J4161" t="s">
        <v>10510</v>
      </c>
      <c r="K4161" t="s">
        <v>10516</v>
      </c>
      <c r="L4161" s="1">
        <v>46077</v>
      </c>
      <c r="M4161" t="s">
        <v>1144</v>
      </c>
      <c r="N4161" t="s">
        <v>46</v>
      </c>
      <c r="O4161" t="s">
        <v>5</v>
      </c>
      <c r="P4161" t="s">
        <v>10306</v>
      </c>
      <c r="Q4161" t="s">
        <v>10307</v>
      </c>
      <c r="R4161" s="2">
        <v>123</v>
      </c>
      <c r="S4161" s="37">
        <f>Tabla1[[#This Row],[Valor total]]</f>
        <v>123</v>
      </c>
      <c r="T4161" t="s">
        <v>662</v>
      </c>
      <c r="U4161" t="s">
        <v>3</v>
      </c>
    </row>
    <row r="4162" spans="1:21" x14ac:dyDescent="0.25">
      <c r="A4162" t="s">
        <v>12</v>
      </c>
      <c r="B4162" t="str">
        <f>LEFT(Tabla1[[#This Row],[Organización compras]],2)</f>
        <v>PE</v>
      </c>
      <c r="C4162" t="s">
        <v>340</v>
      </c>
      <c r="D4162">
        <v>814</v>
      </c>
      <c r="E4162" t="str">
        <f>VLOOKUP(Tabla1[[#This Row],[Grupo de compras]],'Grupo compras'!$A$1:$B$115,2,FALSE)</f>
        <v>PE Explotación TI</v>
      </c>
      <c r="F4162" t="s">
        <v>1144</v>
      </c>
      <c r="G4162" t="str">
        <f>LEFT(Tabla1[[#This Row],[Solicitud de pedido]],2)</f>
        <v>14</v>
      </c>
      <c r="H4162" t="s">
        <v>10509</v>
      </c>
      <c r="I4162" t="s">
        <v>103</v>
      </c>
      <c r="J4162" t="s">
        <v>10510</v>
      </c>
      <c r="K4162" t="s">
        <v>10517</v>
      </c>
      <c r="L4162" s="1">
        <v>46077</v>
      </c>
      <c r="M4162" t="s">
        <v>1144</v>
      </c>
      <c r="N4162" t="s">
        <v>46</v>
      </c>
      <c r="O4162" t="s">
        <v>5</v>
      </c>
      <c r="P4162" t="s">
        <v>10306</v>
      </c>
      <c r="Q4162" t="s">
        <v>10307</v>
      </c>
      <c r="R4162" s="2">
        <v>123</v>
      </c>
      <c r="S4162" s="37">
        <f>Tabla1[[#This Row],[Valor total]]</f>
        <v>123</v>
      </c>
      <c r="T4162" t="s">
        <v>662</v>
      </c>
      <c r="U4162" t="s">
        <v>3</v>
      </c>
    </row>
    <row r="4163" spans="1:21" x14ac:dyDescent="0.25">
      <c r="A4163" t="s">
        <v>12</v>
      </c>
      <c r="B4163" t="str">
        <f>LEFT(Tabla1[[#This Row],[Organización compras]],2)</f>
        <v>PE</v>
      </c>
      <c r="C4163" t="s">
        <v>340</v>
      </c>
      <c r="D4163">
        <v>814</v>
      </c>
      <c r="E4163" t="str">
        <f>VLOOKUP(Tabla1[[#This Row],[Grupo de compras]],'Grupo compras'!$A$1:$B$115,2,FALSE)</f>
        <v>PE Explotación TI</v>
      </c>
      <c r="F4163" t="s">
        <v>1144</v>
      </c>
      <c r="G4163" t="str">
        <f>LEFT(Tabla1[[#This Row],[Solicitud de pedido]],2)</f>
        <v>14</v>
      </c>
      <c r="H4163" t="s">
        <v>10509</v>
      </c>
      <c r="I4163" t="s">
        <v>104</v>
      </c>
      <c r="J4163" t="s">
        <v>10510</v>
      </c>
      <c r="K4163" t="s">
        <v>10518</v>
      </c>
      <c r="L4163" s="1">
        <v>46077</v>
      </c>
      <c r="M4163" t="s">
        <v>1144</v>
      </c>
      <c r="N4163" t="s">
        <v>46</v>
      </c>
      <c r="O4163" t="s">
        <v>5</v>
      </c>
      <c r="P4163" t="s">
        <v>10306</v>
      </c>
      <c r="Q4163" t="s">
        <v>10307</v>
      </c>
      <c r="R4163" s="2">
        <v>123</v>
      </c>
      <c r="S4163" s="37">
        <f>Tabla1[[#This Row],[Valor total]]</f>
        <v>123</v>
      </c>
      <c r="T4163" t="s">
        <v>662</v>
      </c>
      <c r="U4163" t="s">
        <v>3</v>
      </c>
    </row>
    <row r="4164" spans="1:21" x14ac:dyDescent="0.25">
      <c r="A4164" t="s">
        <v>12</v>
      </c>
      <c r="B4164" t="str">
        <f>LEFT(Tabla1[[#This Row],[Organización compras]],2)</f>
        <v>PE</v>
      </c>
      <c r="C4164" t="s">
        <v>340</v>
      </c>
      <c r="D4164">
        <v>814</v>
      </c>
      <c r="E4164" t="str">
        <f>VLOOKUP(Tabla1[[#This Row],[Grupo de compras]],'Grupo compras'!$A$1:$B$115,2,FALSE)</f>
        <v>PE Explotación TI</v>
      </c>
      <c r="F4164" t="s">
        <v>1144</v>
      </c>
      <c r="G4164" t="str">
        <f>LEFT(Tabla1[[#This Row],[Solicitud de pedido]],2)</f>
        <v>14</v>
      </c>
      <c r="H4164" t="s">
        <v>10509</v>
      </c>
      <c r="I4164" t="s">
        <v>105</v>
      </c>
      <c r="J4164" t="s">
        <v>10510</v>
      </c>
      <c r="K4164" t="s">
        <v>10519</v>
      </c>
      <c r="L4164" s="1">
        <v>46077</v>
      </c>
      <c r="M4164" t="s">
        <v>1144</v>
      </c>
      <c r="N4164" t="s">
        <v>46</v>
      </c>
      <c r="O4164" t="s">
        <v>5</v>
      </c>
      <c r="P4164" t="s">
        <v>10306</v>
      </c>
      <c r="Q4164" t="s">
        <v>10307</v>
      </c>
      <c r="R4164" s="2">
        <v>123</v>
      </c>
      <c r="S4164" s="37">
        <f>Tabla1[[#This Row],[Valor total]]</f>
        <v>123</v>
      </c>
      <c r="T4164" t="s">
        <v>662</v>
      </c>
      <c r="U4164" t="s">
        <v>3</v>
      </c>
    </row>
    <row r="4165" spans="1:21" x14ac:dyDescent="0.25">
      <c r="A4165" t="s">
        <v>12</v>
      </c>
      <c r="B4165" t="str">
        <f>LEFT(Tabla1[[#This Row],[Organización compras]],2)</f>
        <v>PE</v>
      </c>
      <c r="C4165" t="s">
        <v>340</v>
      </c>
      <c r="D4165">
        <v>814</v>
      </c>
      <c r="E4165" t="str">
        <f>VLOOKUP(Tabla1[[#This Row],[Grupo de compras]],'Grupo compras'!$A$1:$B$115,2,FALSE)</f>
        <v>PE Explotación TI</v>
      </c>
      <c r="F4165" t="s">
        <v>1144</v>
      </c>
      <c r="G4165" t="str">
        <f>LEFT(Tabla1[[#This Row],[Solicitud de pedido]],2)</f>
        <v>14</v>
      </c>
      <c r="H4165" t="s">
        <v>10509</v>
      </c>
      <c r="I4165" t="s">
        <v>106</v>
      </c>
      <c r="J4165" t="s">
        <v>10510</v>
      </c>
      <c r="K4165" t="s">
        <v>10520</v>
      </c>
      <c r="L4165" s="1">
        <v>46077</v>
      </c>
      <c r="M4165" t="s">
        <v>1144</v>
      </c>
      <c r="N4165" t="s">
        <v>46</v>
      </c>
      <c r="O4165" t="s">
        <v>5</v>
      </c>
      <c r="P4165" t="s">
        <v>10306</v>
      </c>
      <c r="Q4165" t="s">
        <v>10307</v>
      </c>
      <c r="R4165" s="2">
        <v>123</v>
      </c>
      <c r="S4165" s="37">
        <f>Tabla1[[#This Row],[Valor total]]</f>
        <v>123</v>
      </c>
      <c r="T4165" t="s">
        <v>662</v>
      </c>
      <c r="U4165" t="s">
        <v>3</v>
      </c>
    </row>
    <row r="4166" spans="1:21" x14ac:dyDescent="0.25">
      <c r="A4166" t="s">
        <v>12</v>
      </c>
      <c r="B4166" t="str">
        <f>LEFT(Tabla1[[#This Row],[Organización compras]],2)</f>
        <v>PE</v>
      </c>
      <c r="C4166" t="s">
        <v>340</v>
      </c>
      <c r="D4166">
        <v>814</v>
      </c>
      <c r="E4166" t="str">
        <f>VLOOKUP(Tabla1[[#This Row],[Grupo de compras]],'Grupo compras'!$A$1:$B$115,2,FALSE)</f>
        <v>PE Explotación TI</v>
      </c>
      <c r="F4166" t="s">
        <v>1144</v>
      </c>
      <c r="G4166" t="str">
        <f>LEFT(Tabla1[[#This Row],[Solicitud de pedido]],2)</f>
        <v>14</v>
      </c>
      <c r="H4166" t="s">
        <v>10509</v>
      </c>
      <c r="I4166" t="s">
        <v>107</v>
      </c>
      <c r="J4166" t="s">
        <v>10510</v>
      </c>
      <c r="K4166" t="s">
        <v>10521</v>
      </c>
      <c r="L4166" s="1">
        <v>46077</v>
      </c>
      <c r="M4166" t="s">
        <v>1144</v>
      </c>
      <c r="N4166" t="s">
        <v>46</v>
      </c>
      <c r="O4166" t="s">
        <v>5</v>
      </c>
      <c r="P4166" t="s">
        <v>10306</v>
      </c>
      <c r="Q4166" t="s">
        <v>10307</v>
      </c>
      <c r="R4166" s="2">
        <v>123</v>
      </c>
      <c r="S4166" s="37">
        <f>Tabla1[[#This Row],[Valor total]]</f>
        <v>123</v>
      </c>
      <c r="T4166" t="s">
        <v>662</v>
      </c>
      <c r="U4166" t="s">
        <v>3</v>
      </c>
    </row>
    <row r="4167" spans="1:21" x14ac:dyDescent="0.25">
      <c r="A4167" t="s">
        <v>12</v>
      </c>
      <c r="B4167" t="str">
        <f>LEFT(Tabla1[[#This Row],[Organización compras]],2)</f>
        <v>PE</v>
      </c>
      <c r="C4167" t="s">
        <v>340</v>
      </c>
      <c r="D4167">
        <v>814</v>
      </c>
      <c r="E4167" t="str">
        <f>VLOOKUP(Tabla1[[#This Row],[Grupo de compras]],'Grupo compras'!$A$1:$B$115,2,FALSE)</f>
        <v>PE Explotación TI</v>
      </c>
      <c r="F4167" t="s">
        <v>1144</v>
      </c>
      <c r="G4167" t="str">
        <f>LEFT(Tabla1[[#This Row],[Solicitud de pedido]],2)</f>
        <v>14</v>
      </c>
      <c r="H4167" t="s">
        <v>10509</v>
      </c>
      <c r="I4167" t="s">
        <v>1502</v>
      </c>
      <c r="J4167" t="s">
        <v>10510</v>
      </c>
      <c r="K4167" t="s">
        <v>10522</v>
      </c>
      <c r="L4167" s="1">
        <v>46077</v>
      </c>
      <c r="M4167" t="s">
        <v>1144</v>
      </c>
      <c r="N4167" t="s">
        <v>46</v>
      </c>
      <c r="O4167" t="s">
        <v>5</v>
      </c>
      <c r="P4167" t="s">
        <v>10306</v>
      </c>
      <c r="Q4167" t="s">
        <v>10307</v>
      </c>
      <c r="R4167" s="2">
        <v>123</v>
      </c>
      <c r="S4167" s="37">
        <f>Tabla1[[#This Row],[Valor total]]</f>
        <v>123</v>
      </c>
      <c r="T4167" t="s">
        <v>662</v>
      </c>
      <c r="U4167" t="s">
        <v>3</v>
      </c>
    </row>
    <row r="4168" spans="1:21" x14ac:dyDescent="0.25">
      <c r="A4168" t="s">
        <v>380</v>
      </c>
      <c r="B4168" t="str">
        <f>LEFT(Tabla1[[#This Row],[Organización compras]],2)</f>
        <v>PE</v>
      </c>
      <c r="C4168" t="s">
        <v>340</v>
      </c>
      <c r="D4168">
        <v>808</v>
      </c>
      <c r="E4168" t="str">
        <f>VLOOKUP(Tabla1[[#This Row],[Grupo de compras]],'Grupo compras'!$A$1:$B$115,2,FALSE)</f>
        <v>PE Área Legal</v>
      </c>
      <c r="F4168" t="s">
        <v>365</v>
      </c>
      <c r="H4168" t="s">
        <v>12356</v>
      </c>
      <c r="I4168" t="s">
        <v>88</v>
      </c>
      <c r="J4168" t="s">
        <v>12357</v>
      </c>
      <c r="K4168" t="s">
        <v>12358</v>
      </c>
      <c r="L4168" s="1">
        <v>46097</v>
      </c>
      <c r="M4168" t="s">
        <v>485</v>
      </c>
      <c r="N4168" t="s">
        <v>1</v>
      </c>
      <c r="O4168" t="s">
        <v>0</v>
      </c>
      <c r="P4168" t="s">
        <v>1857</v>
      </c>
      <c r="Q4168" t="s">
        <v>1858</v>
      </c>
      <c r="R4168" s="2">
        <v>423.73</v>
      </c>
      <c r="S4168" s="37">
        <f>Tabla1[[#This Row],[Valor total]]/'T.C.'!$B$2</f>
        <v>122.82028985507246</v>
      </c>
      <c r="T4168" t="s">
        <v>2</v>
      </c>
      <c r="U4168" t="s">
        <v>3</v>
      </c>
    </row>
    <row r="4169" spans="1:21" x14ac:dyDescent="0.25">
      <c r="A4169" t="s">
        <v>53</v>
      </c>
      <c r="B4169" t="str">
        <f>LEFT(Tabla1[[#This Row],[Organización compras]],2)</f>
        <v>CO</v>
      </c>
      <c r="C4169" t="s">
        <v>338</v>
      </c>
      <c r="D4169">
        <v>702</v>
      </c>
      <c r="E4169" t="str">
        <f>VLOOKUP(Tabla1[[#This Row],[Grupo de compras]],'Grupo compras'!$A$1:$B$115,2,FALSE)</f>
        <v>CO Ops Mall</v>
      </c>
      <c r="F4169" t="s">
        <v>54</v>
      </c>
      <c r="G4169" t="str">
        <f>LEFT(Tabla1[[#This Row],[Solicitud de pedido]],2)</f>
        <v>12</v>
      </c>
      <c r="H4169" t="s">
        <v>10523</v>
      </c>
      <c r="I4169" t="s">
        <v>88</v>
      </c>
      <c r="J4169" t="s">
        <v>10524</v>
      </c>
      <c r="K4169" t="s">
        <v>10525</v>
      </c>
      <c r="L4169" s="1">
        <v>46050</v>
      </c>
      <c r="M4169" t="s">
        <v>55</v>
      </c>
      <c r="N4169" t="s">
        <v>1</v>
      </c>
      <c r="O4169" t="s">
        <v>0</v>
      </c>
      <c r="P4169" t="s">
        <v>10526</v>
      </c>
      <c r="Q4169" t="s">
        <v>10527</v>
      </c>
      <c r="R4169" s="2">
        <v>450000</v>
      </c>
      <c r="S4169" s="37">
        <f>Tabla1[[#This Row],[Valor total]]/'T.C.'!$B$5</f>
        <v>122.34910277324633</v>
      </c>
      <c r="T4169" t="s">
        <v>18</v>
      </c>
      <c r="U4169" t="s">
        <v>3</v>
      </c>
    </row>
    <row r="4170" spans="1:21" x14ac:dyDescent="0.25">
      <c r="A4170" t="s">
        <v>883</v>
      </c>
      <c r="B4170" t="str">
        <f>LEFT(Tabla1[[#This Row],[Organización compras]],2)</f>
        <v>PE</v>
      </c>
      <c r="C4170" t="s">
        <v>681</v>
      </c>
      <c r="D4170">
        <v>802</v>
      </c>
      <c r="E4170" t="str">
        <f>VLOOKUP(Tabla1[[#This Row],[Grupo de compras]],'Grupo compras'!$A$1:$B$115,2,FALSE)</f>
        <v>PE Ops Mall</v>
      </c>
      <c r="F4170" t="s">
        <v>5959</v>
      </c>
      <c r="G4170" t="str">
        <f>LEFT(Tabla1[[#This Row],[Solicitud de pedido]],2)</f>
        <v>12</v>
      </c>
      <c r="H4170" t="s">
        <v>10528</v>
      </c>
      <c r="I4170" t="s">
        <v>88</v>
      </c>
      <c r="J4170" t="s">
        <v>10529</v>
      </c>
      <c r="K4170" t="s">
        <v>10530</v>
      </c>
      <c r="L4170" s="1">
        <v>46046</v>
      </c>
      <c r="M4170" t="s">
        <v>5959</v>
      </c>
      <c r="N4170" t="s">
        <v>1</v>
      </c>
      <c r="O4170" t="s">
        <v>0</v>
      </c>
      <c r="P4170" t="s">
        <v>1011</v>
      </c>
      <c r="Q4170" t="s">
        <v>1012</v>
      </c>
      <c r="R4170" s="2">
        <v>420</v>
      </c>
      <c r="S4170" s="37">
        <f>Tabla1[[#This Row],[Valor total]]/'T.C.'!$B$2</f>
        <v>121.73913043478261</v>
      </c>
      <c r="T4170" t="s">
        <v>2</v>
      </c>
      <c r="U4170" t="s">
        <v>3</v>
      </c>
    </row>
    <row r="4171" spans="1:21" x14ac:dyDescent="0.25">
      <c r="A4171" t="s">
        <v>696</v>
      </c>
      <c r="B4171" t="str">
        <f>LEFT(Tabla1[[#This Row],[Organización compras]],2)</f>
        <v>PE</v>
      </c>
      <c r="C4171" t="s">
        <v>681</v>
      </c>
      <c r="D4171">
        <v>816</v>
      </c>
      <c r="E4171" t="str">
        <f>VLOOKUP(Tabla1[[#This Row],[Grupo de compras]],'Grupo compras'!$A$1:$B$115,2,FALSE)</f>
        <v>PE Sgcia Infra</v>
      </c>
      <c r="F4171" t="s">
        <v>2330</v>
      </c>
      <c r="G4171" t="str">
        <f>LEFT(Tabla1[[#This Row],[Solicitud de pedido]],2)</f>
        <v>12</v>
      </c>
      <c r="H4171" t="s">
        <v>10531</v>
      </c>
      <c r="I4171" t="s">
        <v>88</v>
      </c>
      <c r="J4171" t="s">
        <v>10532</v>
      </c>
      <c r="K4171" t="s">
        <v>10533</v>
      </c>
      <c r="L4171" s="1">
        <v>46083</v>
      </c>
      <c r="M4171" t="s">
        <v>400</v>
      </c>
      <c r="N4171" t="s">
        <v>1</v>
      </c>
      <c r="O4171" t="s">
        <v>5</v>
      </c>
      <c r="P4171" t="s">
        <v>68</v>
      </c>
      <c r="Q4171" t="s">
        <v>69</v>
      </c>
      <c r="R4171" s="2">
        <v>420</v>
      </c>
      <c r="S4171" s="37">
        <f>Tabla1[[#This Row],[Valor total]]/'T.C.'!$B$2</f>
        <v>121.73913043478261</v>
      </c>
      <c r="T4171" t="s">
        <v>2</v>
      </c>
      <c r="U4171" t="s">
        <v>3</v>
      </c>
    </row>
    <row r="4172" spans="1:21" x14ac:dyDescent="0.25">
      <c r="A4172" t="s">
        <v>1239</v>
      </c>
      <c r="B4172" t="str">
        <f>LEFT(Tabla1[[#This Row],[Organización compras]],2)</f>
        <v>PE</v>
      </c>
      <c r="C4172" t="s">
        <v>340</v>
      </c>
      <c r="D4172">
        <v>802</v>
      </c>
      <c r="E4172" t="str">
        <f>VLOOKUP(Tabla1[[#This Row],[Grupo de compras]],'Grupo compras'!$A$1:$B$115,2,FALSE)</f>
        <v>PE Ops Mall</v>
      </c>
      <c r="F4172" t="s">
        <v>3220</v>
      </c>
      <c r="G4172" t="str">
        <f>LEFT(Tabla1[[#This Row],[Solicitud de pedido]],2)</f>
        <v>12</v>
      </c>
      <c r="H4172" t="s">
        <v>10534</v>
      </c>
      <c r="I4172" t="s">
        <v>88</v>
      </c>
      <c r="J4172" t="s">
        <v>10535</v>
      </c>
      <c r="K4172" t="s">
        <v>10536</v>
      </c>
      <c r="L4172" s="1">
        <v>46091</v>
      </c>
      <c r="M4172" t="s">
        <v>3220</v>
      </c>
      <c r="N4172" t="s">
        <v>1</v>
      </c>
      <c r="O4172" t="s">
        <v>0</v>
      </c>
      <c r="P4172" t="s">
        <v>2807</v>
      </c>
      <c r="Q4172" t="s">
        <v>2808</v>
      </c>
      <c r="R4172" s="2">
        <v>420</v>
      </c>
      <c r="S4172" s="37">
        <f>Tabla1[[#This Row],[Valor total]]/'T.C.'!$B$2</f>
        <v>121.73913043478261</v>
      </c>
      <c r="T4172" t="s">
        <v>2</v>
      </c>
      <c r="U4172" t="s">
        <v>3</v>
      </c>
    </row>
    <row r="4173" spans="1:21" x14ac:dyDescent="0.25">
      <c r="A4173" t="s">
        <v>19</v>
      </c>
      <c r="B4173" t="str">
        <f>LEFT(Tabla1[[#This Row],[Organización compras]],2)</f>
        <v>CL</v>
      </c>
      <c r="C4173" t="s">
        <v>339</v>
      </c>
      <c r="D4173">
        <v>602</v>
      </c>
      <c r="E4173" t="str">
        <f>VLOOKUP(Tabla1[[#This Row],[Grupo de compras]],'Grupo compras'!$A$1:$B$115,2,FALSE)</f>
        <v>CL Ops Mall</v>
      </c>
      <c r="F4173" t="s">
        <v>1847</v>
      </c>
      <c r="H4173" t="s">
        <v>11764</v>
      </c>
      <c r="I4173" t="s">
        <v>88</v>
      </c>
      <c r="J4173" t="s">
        <v>11765</v>
      </c>
      <c r="K4173" t="s">
        <v>11766</v>
      </c>
      <c r="L4173" s="1">
        <v>46093</v>
      </c>
      <c r="M4173" t="s">
        <v>1851</v>
      </c>
      <c r="N4173" t="s">
        <v>1</v>
      </c>
      <c r="O4173" t="s">
        <v>0</v>
      </c>
      <c r="P4173" t="s">
        <v>8997</v>
      </c>
      <c r="Q4173" t="s">
        <v>8998</v>
      </c>
      <c r="R4173" s="2">
        <v>110000</v>
      </c>
      <c r="S4173" s="37">
        <f>Tabla1[[#This Row],[Valor total]]/'T.C.'!$B$3</f>
        <v>118.79947728229996</v>
      </c>
      <c r="T4173" t="s">
        <v>6</v>
      </c>
      <c r="U4173" t="s">
        <v>3</v>
      </c>
    </row>
    <row r="4174" spans="1:21" x14ac:dyDescent="0.25">
      <c r="A4174" t="s">
        <v>369</v>
      </c>
      <c r="B4174" t="str">
        <f>LEFT(Tabla1[[#This Row],[Organización compras]],2)</f>
        <v>PE</v>
      </c>
      <c r="C4174" t="s">
        <v>681</v>
      </c>
      <c r="D4174">
        <v>802</v>
      </c>
      <c r="E4174" t="str">
        <f>VLOOKUP(Tabla1[[#This Row],[Grupo de compras]],'Grupo compras'!$A$1:$B$115,2,FALSE)</f>
        <v>PE Ops Mall</v>
      </c>
      <c r="F4174" t="s">
        <v>370</v>
      </c>
      <c r="G4174" t="str">
        <f>LEFT(Tabla1[[#This Row],[Solicitud de pedido]],2)</f>
        <v>12</v>
      </c>
      <c r="H4174" t="s">
        <v>10537</v>
      </c>
      <c r="I4174" t="s">
        <v>88</v>
      </c>
      <c r="J4174" t="s">
        <v>10538</v>
      </c>
      <c r="K4174" t="s">
        <v>10539</v>
      </c>
      <c r="L4174" s="1">
        <v>46065</v>
      </c>
      <c r="M4174" t="s">
        <v>370</v>
      </c>
      <c r="N4174" t="s">
        <v>1</v>
      </c>
      <c r="O4174" t="s">
        <v>0</v>
      </c>
      <c r="P4174" t="s">
        <v>1011</v>
      </c>
      <c r="Q4174" t="s">
        <v>1012</v>
      </c>
      <c r="R4174" s="2">
        <v>407.14</v>
      </c>
      <c r="S4174" s="37">
        <f>Tabla1[[#This Row],[Valor total]]/'T.C.'!$B$2</f>
        <v>118.01159420289854</v>
      </c>
      <c r="T4174" t="s">
        <v>2</v>
      </c>
      <c r="U4174" t="s">
        <v>3</v>
      </c>
    </row>
    <row r="4175" spans="1:21" x14ac:dyDescent="0.25">
      <c r="A4175" t="s">
        <v>7</v>
      </c>
      <c r="B4175" t="str">
        <f>LEFT(Tabla1[[#This Row],[Organización compras]],2)</f>
        <v>CL</v>
      </c>
      <c r="C4175" t="s">
        <v>339</v>
      </c>
      <c r="D4175">
        <v>602</v>
      </c>
      <c r="E4175" t="str">
        <f>VLOOKUP(Tabla1[[#This Row],[Grupo de compras]],'Grupo compras'!$A$1:$B$115,2,FALSE)</f>
        <v>CL Ops Mall</v>
      </c>
      <c r="F4175" t="s">
        <v>869</v>
      </c>
      <c r="G4175" t="str">
        <f>LEFT(Tabla1[[#This Row],[Solicitud de pedido]],2)</f>
        <v>12</v>
      </c>
      <c r="H4175" t="s">
        <v>10540</v>
      </c>
      <c r="I4175" t="s">
        <v>88</v>
      </c>
      <c r="J4175" t="s">
        <v>10541</v>
      </c>
      <c r="K4175" t="s">
        <v>10542</v>
      </c>
      <c r="L4175" s="1">
        <v>46085</v>
      </c>
      <c r="M4175" t="s">
        <v>79</v>
      </c>
      <c r="N4175" t="s">
        <v>1</v>
      </c>
      <c r="O4175" t="s">
        <v>0</v>
      </c>
      <c r="P4175" t="s">
        <v>1388</v>
      </c>
      <c r="Q4175" t="s">
        <v>1389</v>
      </c>
      <c r="R4175" s="2">
        <v>109250</v>
      </c>
      <c r="S4175" s="37">
        <f>Tabla1[[#This Row],[Valor total]]/'T.C.'!$B$3</f>
        <v>117.98948084628428</v>
      </c>
      <c r="T4175" t="s">
        <v>6</v>
      </c>
      <c r="U4175" t="s">
        <v>3</v>
      </c>
    </row>
    <row r="4176" spans="1:21" x14ac:dyDescent="0.25">
      <c r="A4176" t="s">
        <v>2101</v>
      </c>
      <c r="B4176" t="str">
        <f>LEFT(Tabla1[[#This Row],[Organización compras]],2)</f>
        <v>PE</v>
      </c>
      <c r="C4176" t="s">
        <v>681</v>
      </c>
      <c r="D4176">
        <v>802</v>
      </c>
      <c r="E4176" t="str">
        <f>VLOOKUP(Tabla1[[#This Row],[Grupo de compras]],'Grupo compras'!$A$1:$B$115,2,FALSE)</f>
        <v>PE Ops Mall</v>
      </c>
      <c r="F4176" t="s">
        <v>2803</v>
      </c>
      <c r="G4176" t="str">
        <f>LEFT(Tabla1[[#This Row],[Solicitud de pedido]],2)</f>
        <v>12</v>
      </c>
      <c r="H4176" t="s">
        <v>10543</v>
      </c>
      <c r="I4176" t="s">
        <v>88</v>
      </c>
      <c r="J4176" t="s">
        <v>10544</v>
      </c>
      <c r="K4176" t="s">
        <v>10545</v>
      </c>
      <c r="L4176" s="1">
        <v>46027</v>
      </c>
      <c r="M4176" t="s">
        <v>2803</v>
      </c>
      <c r="N4176" t="s">
        <v>1</v>
      </c>
      <c r="O4176" t="s">
        <v>0</v>
      </c>
      <c r="P4176" t="s">
        <v>10546</v>
      </c>
      <c r="Q4176" t="s">
        <v>10547</v>
      </c>
      <c r="R4176" s="2">
        <v>116.76</v>
      </c>
      <c r="S4176" s="37">
        <f>Tabla1[[#This Row],[Valor total]]</f>
        <v>116.76</v>
      </c>
      <c r="T4176" t="s">
        <v>662</v>
      </c>
      <c r="U4176" t="s">
        <v>3</v>
      </c>
    </row>
    <row r="4177" spans="1:21" x14ac:dyDescent="0.25">
      <c r="A4177" t="s">
        <v>717</v>
      </c>
      <c r="B4177" t="str">
        <f>LEFT(Tabla1[[#This Row],[Organización compras]],2)</f>
        <v>PE</v>
      </c>
      <c r="C4177" t="s">
        <v>340</v>
      </c>
      <c r="D4177">
        <v>801</v>
      </c>
      <c r="E4177" t="str">
        <f>VLOOKUP(Tabla1[[#This Row],[Grupo de compras]],'Grupo compras'!$A$1:$B$115,2,FALSE)</f>
        <v>PE Center Manager</v>
      </c>
      <c r="F4177" t="s">
        <v>1233</v>
      </c>
      <c r="G4177" t="str">
        <f>LEFT(Tabla1[[#This Row],[Solicitud de pedido]],2)</f>
        <v>12</v>
      </c>
      <c r="H4177" t="s">
        <v>10548</v>
      </c>
      <c r="I4177" t="s">
        <v>88</v>
      </c>
      <c r="J4177" t="s">
        <v>10549</v>
      </c>
      <c r="K4177" t="s">
        <v>10550</v>
      </c>
      <c r="L4177" s="1">
        <v>46049</v>
      </c>
      <c r="M4177" t="s">
        <v>819</v>
      </c>
      <c r="N4177" t="s">
        <v>1</v>
      </c>
      <c r="O4177" t="s">
        <v>0</v>
      </c>
      <c r="P4177" t="s">
        <v>429</v>
      </c>
      <c r="Q4177" t="s">
        <v>430</v>
      </c>
      <c r="R4177" s="2">
        <v>402.75</v>
      </c>
      <c r="S4177" s="37">
        <f>Tabla1[[#This Row],[Valor total]]/'T.C.'!$B$2</f>
        <v>116.73913043478261</v>
      </c>
      <c r="T4177" t="s">
        <v>2</v>
      </c>
      <c r="U4177" t="s">
        <v>3</v>
      </c>
    </row>
    <row r="4178" spans="1:21" x14ac:dyDescent="0.25">
      <c r="A4178" t="s">
        <v>19</v>
      </c>
      <c r="B4178" t="str">
        <f>LEFT(Tabla1[[#This Row],[Organización compras]],2)</f>
        <v>CL</v>
      </c>
      <c r="C4178" t="s">
        <v>339</v>
      </c>
      <c r="D4178">
        <v>602</v>
      </c>
      <c r="E4178" t="str">
        <f>VLOOKUP(Tabla1[[#This Row],[Grupo de compras]],'Grupo compras'!$A$1:$B$115,2,FALSE)</f>
        <v>CL Ops Mall</v>
      </c>
      <c r="F4178" t="s">
        <v>1847</v>
      </c>
      <c r="G4178" t="str">
        <f>LEFT(Tabla1[[#This Row],[Solicitud de pedido]],2)</f>
        <v>12</v>
      </c>
      <c r="H4178" t="s">
        <v>10551</v>
      </c>
      <c r="I4178" t="s">
        <v>88</v>
      </c>
      <c r="J4178" t="s">
        <v>10552</v>
      </c>
      <c r="K4178" t="s">
        <v>10553</v>
      </c>
      <c r="L4178" s="1">
        <v>46027</v>
      </c>
      <c r="M4178" t="s">
        <v>1851</v>
      </c>
      <c r="N4178" t="s">
        <v>1</v>
      </c>
      <c r="O4178" t="s">
        <v>0</v>
      </c>
      <c r="P4178" t="s">
        <v>1814</v>
      </c>
      <c r="Q4178" t="s">
        <v>1815</v>
      </c>
      <c r="R4178" s="2">
        <v>107853</v>
      </c>
      <c r="S4178" s="37">
        <f>Tabla1[[#This Row],[Valor total]]/'T.C.'!$B$3</f>
        <v>116.48072748479908</v>
      </c>
      <c r="T4178" t="s">
        <v>6</v>
      </c>
      <c r="U4178" t="s">
        <v>3</v>
      </c>
    </row>
    <row r="4179" spans="1:21" x14ac:dyDescent="0.25">
      <c r="A4179" t="s">
        <v>377</v>
      </c>
      <c r="B4179" t="str">
        <f>LEFT(Tabla1[[#This Row],[Organización compras]],2)</f>
        <v>PE</v>
      </c>
      <c r="C4179" t="s">
        <v>340</v>
      </c>
      <c r="D4179">
        <v>802</v>
      </c>
      <c r="E4179" t="str">
        <f>VLOOKUP(Tabla1[[#This Row],[Grupo de compras]],'Grupo compras'!$A$1:$B$115,2,FALSE)</f>
        <v>PE Ops Mall</v>
      </c>
      <c r="F4179" t="s">
        <v>2774</v>
      </c>
      <c r="G4179" t="str">
        <f>LEFT(Tabla1[[#This Row],[Solicitud de pedido]],2)</f>
        <v>12</v>
      </c>
      <c r="H4179" t="s">
        <v>10554</v>
      </c>
      <c r="I4179" t="s">
        <v>88</v>
      </c>
      <c r="J4179" t="s">
        <v>10555</v>
      </c>
      <c r="K4179" t="s">
        <v>10556</v>
      </c>
      <c r="L4179" s="1">
        <v>46048</v>
      </c>
      <c r="M4179" t="s">
        <v>2774</v>
      </c>
      <c r="N4179" t="s">
        <v>1</v>
      </c>
      <c r="O4179" t="s">
        <v>0</v>
      </c>
      <c r="P4179" t="s">
        <v>9218</v>
      </c>
      <c r="Q4179" t="s">
        <v>9219</v>
      </c>
      <c r="R4179" s="2">
        <v>400</v>
      </c>
      <c r="S4179" s="37">
        <f>Tabla1[[#This Row],[Valor total]]/'T.C.'!$B$2</f>
        <v>115.94202898550724</v>
      </c>
      <c r="T4179" t="s">
        <v>2</v>
      </c>
      <c r="U4179" t="s">
        <v>3</v>
      </c>
    </row>
    <row r="4180" spans="1:21" x14ac:dyDescent="0.25">
      <c r="A4180" t="s">
        <v>2101</v>
      </c>
      <c r="B4180" t="str">
        <f>LEFT(Tabla1[[#This Row],[Organización compras]],2)</f>
        <v>PE</v>
      </c>
      <c r="C4180" t="s">
        <v>681</v>
      </c>
      <c r="D4180">
        <v>802</v>
      </c>
      <c r="E4180" t="str">
        <f>VLOOKUP(Tabla1[[#This Row],[Grupo de compras]],'Grupo compras'!$A$1:$B$115,2,FALSE)</f>
        <v>PE Ops Mall</v>
      </c>
      <c r="F4180" t="s">
        <v>2803</v>
      </c>
      <c r="G4180" t="str">
        <f>LEFT(Tabla1[[#This Row],[Solicitud de pedido]],2)</f>
        <v>12</v>
      </c>
      <c r="H4180" t="s">
        <v>10557</v>
      </c>
      <c r="I4180" t="s">
        <v>88</v>
      </c>
      <c r="J4180" t="s">
        <v>10558</v>
      </c>
      <c r="K4180" t="s">
        <v>10559</v>
      </c>
      <c r="L4180" s="1">
        <v>46058</v>
      </c>
      <c r="M4180" t="s">
        <v>2803</v>
      </c>
      <c r="N4180" t="s">
        <v>1</v>
      </c>
      <c r="O4180" t="s">
        <v>0</v>
      </c>
      <c r="P4180" t="s">
        <v>1011</v>
      </c>
      <c r="Q4180" t="s">
        <v>1012</v>
      </c>
      <c r="R4180" s="2">
        <v>400</v>
      </c>
      <c r="S4180" s="37">
        <f>Tabla1[[#This Row],[Valor total]]/'T.C.'!$B$2</f>
        <v>115.94202898550724</v>
      </c>
      <c r="T4180" t="s">
        <v>2</v>
      </c>
      <c r="U4180" t="s">
        <v>3</v>
      </c>
    </row>
    <row r="4181" spans="1:21" x14ac:dyDescent="0.25">
      <c r="A4181" t="s">
        <v>16</v>
      </c>
      <c r="B4181" t="str">
        <f>LEFT(Tabla1[[#This Row],[Organización compras]],2)</f>
        <v>PE</v>
      </c>
      <c r="C4181" t="s">
        <v>681</v>
      </c>
      <c r="D4181">
        <v>804</v>
      </c>
      <c r="E4181" t="str">
        <f>VLOOKUP(Tabla1[[#This Row],[Grupo de compras]],'Grupo compras'!$A$1:$B$115,2,FALSE)</f>
        <v>PE Marketing Mall</v>
      </c>
      <c r="F4181" t="s">
        <v>1158</v>
      </c>
      <c r="G4181" t="str">
        <f>LEFT(Tabla1[[#This Row],[Solicitud de pedido]],2)</f>
        <v>12</v>
      </c>
      <c r="H4181" t="s">
        <v>10560</v>
      </c>
      <c r="I4181" t="s">
        <v>88</v>
      </c>
      <c r="J4181" t="s">
        <v>10561</v>
      </c>
      <c r="K4181" t="s">
        <v>10562</v>
      </c>
      <c r="L4181" s="1">
        <v>46079</v>
      </c>
      <c r="M4181" t="s">
        <v>43</v>
      </c>
      <c r="N4181" t="s">
        <v>1</v>
      </c>
      <c r="O4181" t="s">
        <v>67</v>
      </c>
      <c r="P4181" t="s">
        <v>1162</v>
      </c>
      <c r="Q4181" t="s">
        <v>1163</v>
      </c>
      <c r="R4181" s="2">
        <v>400</v>
      </c>
      <c r="S4181" s="37">
        <f>Tabla1[[#This Row],[Valor total]]/'T.C.'!$B$2</f>
        <v>115.94202898550724</v>
      </c>
      <c r="T4181" t="s">
        <v>2</v>
      </c>
      <c r="U4181" t="s">
        <v>3</v>
      </c>
    </row>
    <row r="4182" spans="1:21" x14ac:dyDescent="0.25">
      <c r="A4182" t="s">
        <v>925</v>
      </c>
      <c r="B4182" t="str">
        <f>LEFT(Tabla1[[#This Row],[Organización compras]],2)</f>
        <v>PE</v>
      </c>
      <c r="C4182" t="s">
        <v>340</v>
      </c>
      <c r="D4182">
        <v>803</v>
      </c>
      <c r="E4182" t="str">
        <f>VLOOKUP(Tabla1[[#This Row],[Grupo de compras]],'Grupo compras'!$A$1:$B$115,2,FALSE)</f>
        <v>PE Ops Out/Strips</v>
      </c>
      <c r="F4182" t="s">
        <v>3636</v>
      </c>
      <c r="G4182" t="str">
        <f>LEFT(Tabla1[[#This Row],[Solicitud de pedido]],2)</f>
        <v>12</v>
      </c>
      <c r="H4182" t="s">
        <v>10563</v>
      </c>
      <c r="I4182" t="s">
        <v>88</v>
      </c>
      <c r="J4182" t="s">
        <v>10564</v>
      </c>
      <c r="K4182" t="s">
        <v>8530</v>
      </c>
      <c r="L4182" s="1">
        <v>46061</v>
      </c>
      <c r="M4182" t="s">
        <v>3155</v>
      </c>
      <c r="N4182" t="s">
        <v>1</v>
      </c>
      <c r="O4182" t="s">
        <v>2759</v>
      </c>
      <c r="P4182" t="s">
        <v>3640</v>
      </c>
      <c r="Q4182" t="s">
        <v>3641</v>
      </c>
      <c r="R4182" s="2">
        <v>399.6</v>
      </c>
      <c r="S4182" s="37">
        <f>Tabla1[[#This Row],[Valor total]]/'T.C.'!$B$2</f>
        <v>115.82608695652173</v>
      </c>
      <c r="T4182" t="s">
        <v>2</v>
      </c>
      <c r="U4182" t="s">
        <v>3</v>
      </c>
    </row>
    <row r="4183" spans="1:21" x14ac:dyDescent="0.25">
      <c r="A4183" t="s">
        <v>1498</v>
      </c>
      <c r="B4183" t="str">
        <f>LEFT(Tabla1[[#This Row],[Organización compras]],2)</f>
        <v>PE</v>
      </c>
      <c r="C4183" t="s">
        <v>340</v>
      </c>
      <c r="D4183">
        <v>803</v>
      </c>
      <c r="E4183" t="str">
        <f>VLOOKUP(Tabla1[[#This Row],[Grupo de compras]],'Grupo compras'!$A$1:$B$115,2,FALSE)</f>
        <v>PE Ops Out/Strips</v>
      </c>
      <c r="F4183" t="s">
        <v>3636</v>
      </c>
      <c r="G4183" t="str">
        <f>LEFT(Tabla1[[#This Row],[Solicitud de pedido]],2)</f>
        <v>12</v>
      </c>
      <c r="H4183" t="s">
        <v>10565</v>
      </c>
      <c r="I4183" t="s">
        <v>88</v>
      </c>
      <c r="J4183" t="s">
        <v>10566</v>
      </c>
      <c r="K4183" t="s">
        <v>8530</v>
      </c>
      <c r="L4183" s="1">
        <v>46061</v>
      </c>
      <c r="M4183" t="s">
        <v>3155</v>
      </c>
      <c r="N4183" t="s">
        <v>1</v>
      </c>
      <c r="O4183" t="s">
        <v>2759</v>
      </c>
      <c r="P4183" t="s">
        <v>3640</v>
      </c>
      <c r="Q4183" t="s">
        <v>3641</v>
      </c>
      <c r="R4183" s="2">
        <v>399.6</v>
      </c>
      <c r="S4183" s="37">
        <f>Tabla1[[#This Row],[Valor total]]/'T.C.'!$B$2</f>
        <v>115.82608695652173</v>
      </c>
      <c r="T4183" t="s">
        <v>2</v>
      </c>
      <c r="U4183" t="s">
        <v>3</v>
      </c>
    </row>
    <row r="4184" spans="1:21" x14ac:dyDescent="0.25">
      <c r="A4184" t="s">
        <v>1452</v>
      </c>
      <c r="B4184" t="str">
        <f>LEFT(Tabla1[[#This Row],[Organización compras]],2)</f>
        <v>PE</v>
      </c>
      <c r="C4184" t="s">
        <v>681</v>
      </c>
      <c r="D4184">
        <v>803</v>
      </c>
      <c r="E4184" t="str">
        <f>VLOOKUP(Tabla1[[#This Row],[Grupo de compras]],'Grupo compras'!$A$1:$B$115,2,FALSE)</f>
        <v>PE Ops Out/Strips</v>
      </c>
      <c r="F4184" t="s">
        <v>3636</v>
      </c>
      <c r="G4184" t="str">
        <f>LEFT(Tabla1[[#This Row],[Solicitud de pedido]],2)</f>
        <v>12</v>
      </c>
      <c r="H4184" t="s">
        <v>10567</v>
      </c>
      <c r="I4184" t="s">
        <v>88</v>
      </c>
      <c r="J4184" t="s">
        <v>10568</v>
      </c>
      <c r="K4184" t="s">
        <v>8530</v>
      </c>
      <c r="L4184" s="1">
        <v>46061</v>
      </c>
      <c r="M4184" t="s">
        <v>3155</v>
      </c>
      <c r="N4184" t="s">
        <v>1</v>
      </c>
      <c r="O4184" t="s">
        <v>2759</v>
      </c>
      <c r="P4184" t="s">
        <v>3640</v>
      </c>
      <c r="Q4184" t="s">
        <v>3641</v>
      </c>
      <c r="R4184" s="2">
        <v>399.6</v>
      </c>
      <c r="S4184" s="37">
        <f>Tabla1[[#This Row],[Valor total]]/'T.C.'!$B$2</f>
        <v>115.82608695652173</v>
      </c>
      <c r="T4184" t="s">
        <v>2</v>
      </c>
      <c r="U4184" t="s">
        <v>3</v>
      </c>
    </row>
    <row r="4185" spans="1:21" x14ac:dyDescent="0.25">
      <c r="A4185" t="s">
        <v>2091</v>
      </c>
      <c r="B4185" t="str">
        <f>LEFT(Tabla1[[#This Row],[Organización compras]],2)</f>
        <v>PE</v>
      </c>
      <c r="C4185" t="s">
        <v>681</v>
      </c>
      <c r="D4185">
        <v>803</v>
      </c>
      <c r="E4185" t="str">
        <f>VLOOKUP(Tabla1[[#This Row],[Grupo de compras]],'Grupo compras'!$A$1:$B$115,2,FALSE)</f>
        <v>PE Ops Out/Strips</v>
      </c>
      <c r="F4185" t="s">
        <v>3636</v>
      </c>
      <c r="G4185" t="str">
        <f>LEFT(Tabla1[[#This Row],[Solicitud de pedido]],2)</f>
        <v>12</v>
      </c>
      <c r="H4185" t="s">
        <v>10569</v>
      </c>
      <c r="I4185" t="s">
        <v>88</v>
      </c>
      <c r="J4185" t="s">
        <v>10570</v>
      </c>
      <c r="K4185" t="s">
        <v>8530</v>
      </c>
      <c r="L4185" s="1">
        <v>46062</v>
      </c>
      <c r="M4185" t="s">
        <v>3155</v>
      </c>
      <c r="N4185" t="s">
        <v>1</v>
      </c>
      <c r="O4185" t="s">
        <v>2759</v>
      </c>
      <c r="P4185" t="s">
        <v>3640</v>
      </c>
      <c r="Q4185" t="s">
        <v>3641</v>
      </c>
      <c r="R4185" s="2">
        <v>399.6</v>
      </c>
      <c r="S4185" s="37">
        <f>Tabla1[[#This Row],[Valor total]]/'T.C.'!$B$2</f>
        <v>115.82608695652173</v>
      </c>
      <c r="T4185" t="s">
        <v>2</v>
      </c>
      <c r="U4185" t="s">
        <v>3</v>
      </c>
    </row>
    <row r="4186" spans="1:21" x14ac:dyDescent="0.25">
      <c r="A4186" t="s">
        <v>696</v>
      </c>
      <c r="B4186" t="str">
        <f>LEFT(Tabla1[[#This Row],[Organización compras]],2)</f>
        <v>PE</v>
      </c>
      <c r="C4186" t="s">
        <v>681</v>
      </c>
      <c r="D4186">
        <v>803</v>
      </c>
      <c r="E4186" t="str">
        <f>VLOOKUP(Tabla1[[#This Row],[Grupo de compras]],'Grupo compras'!$A$1:$B$115,2,FALSE)</f>
        <v>PE Ops Out/Strips</v>
      </c>
      <c r="F4186" t="s">
        <v>3636</v>
      </c>
      <c r="G4186" t="str">
        <f>LEFT(Tabla1[[#This Row],[Solicitud de pedido]],2)</f>
        <v>12</v>
      </c>
      <c r="H4186" t="s">
        <v>10571</v>
      </c>
      <c r="I4186" t="s">
        <v>88</v>
      </c>
      <c r="J4186" t="s">
        <v>10572</v>
      </c>
      <c r="K4186" t="s">
        <v>8530</v>
      </c>
      <c r="L4186" s="1">
        <v>46062</v>
      </c>
      <c r="M4186" t="s">
        <v>3155</v>
      </c>
      <c r="N4186" t="s">
        <v>1</v>
      </c>
      <c r="O4186" t="s">
        <v>2759</v>
      </c>
      <c r="P4186" t="s">
        <v>3640</v>
      </c>
      <c r="Q4186" t="s">
        <v>3641</v>
      </c>
      <c r="R4186" s="2">
        <v>399.6</v>
      </c>
      <c r="S4186" s="37">
        <f>Tabla1[[#This Row],[Valor total]]/'T.C.'!$B$2</f>
        <v>115.82608695652173</v>
      </c>
      <c r="T4186" t="s">
        <v>2</v>
      </c>
      <c r="U4186" t="s">
        <v>3</v>
      </c>
    </row>
    <row r="4187" spans="1:21" x14ac:dyDescent="0.25">
      <c r="A4187" t="s">
        <v>1239</v>
      </c>
      <c r="B4187" t="str">
        <f>LEFT(Tabla1[[#This Row],[Organización compras]],2)</f>
        <v>PE</v>
      </c>
      <c r="C4187" t="s">
        <v>340</v>
      </c>
      <c r="D4187">
        <v>802</v>
      </c>
      <c r="E4187" t="str">
        <f>VLOOKUP(Tabla1[[#This Row],[Grupo de compras]],'Grupo compras'!$A$1:$B$115,2,FALSE)</f>
        <v>PE Ops Mall</v>
      </c>
      <c r="F4187" t="s">
        <v>3220</v>
      </c>
      <c r="G4187" t="str">
        <f>LEFT(Tabla1[[#This Row],[Solicitud de pedido]],2)</f>
        <v>12</v>
      </c>
      <c r="H4187" t="s">
        <v>10573</v>
      </c>
      <c r="I4187" t="s">
        <v>88</v>
      </c>
      <c r="J4187" t="s">
        <v>10574</v>
      </c>
      <c r="K4187" t="s">
        <v>10575</v>
      </c>
      <c r="L4187" s="1">
        <v>46091</v>
      </c>
      <c r="M4187" t="s">
        <v>3220</v>
      </c>
      <c r="N4187" t="s">
        <v>1</v>
      </c>
      <c r="O4187" t="s">
        <v>0</v>
      </c>
      <c r="P4187" t="s">
        <v>3224</v>
      </c>
      <c r="Q4187" t="s">
        <v>3225</v>
      </c>
      <c r="R4187" s="2">
        <v>397.88</v>
      </c>
      <c r="S4187" s="37">
        <f>Tabla1[[#This Row],[Valor total]]/'T.C.'!$B$2</f>
        <v>115.32753623188405</v>
      </c>
      <c r="T4187" t="s">
        <v>2</v>
      </c>
      <c r="U4187" t="s">
        <v>3</v>
      </c>
    </row>
    <row r="4188" spans="1:21" x14ac:dyDescent="0.25">
      <c r="A4188" t="s">
        <v>61</v>
      </c>
      <c r="B4188" t="str">
        <f>LEFT(Tabla1[[#This Row],[Organización compras]],2)</f>
        <v>CO</v>
      </c>
      <c r="C4188" t="s">
        <v>338</v>
      </c>
      <c r="D4188">
        <v>703</v>
      </c>
      <c r="E4188" t="str">
        <f>VLOOKUP(Tabla1[[#This Row],[Grupo de compras]],'Grupo compras'!$A$1:$B$115,2,FALSE)</f>
        <v>CO Ops Out/Strip</v>
      </c>
      <c r="F4188" t="s">
        <v>12058</v>
      </c>
      <c r="H4188" t="s">
        <v>12059</v>
      </c>
      <c r="I4188" t="s">
        <v>89</v>
      </c>
      <c r="J4188" t="s">
        <v>12060</v>
      </c>
      <c r="K4188" t="s">
        <v>12061</v>
      </c>
      <c r="L4188" s="1">
        <v>46096</v>
      </c>
      <c r="M4188" t="s">
        <v>62</v>
      </c>
      <c r="N4188" t="s">
        <v>1</v>
      </c>
      <c r="O4188" t="s">
        <v>0</v>
      </c>
      <c r="P4188" t="s">
        <v>12062</v>
      </c>
      <c r="Q4188" t="s">
        <v>12063</v>
      </c>
      <c r="R4188" s="2">
        <v>421736</v>
      </c>
      <c r="S4188" s="37">
        <f>Tabla1[[#This Row],[Valor total]]/'T.C.'!$B$5</f>
        <v>114.66449157150625</v>
      </c>
      <c r="T4188" t="s">
        <v>18</v>
      </c>
      <c r="U4188" t="s">
        <v>3</v>
      </c>
    </row>
    <row r="4189" spans="1:21" x14ac:dyDescent="0.25">
      <c r="A4189" t="s">
        <v>75</v>
      </c>
      <c r="B4189" t="str">
        <f>LEFT(Tabla1[[#This Row],[Organización compras]],2)</f>
        <v>CO</v>
      </c>
      <c r="C4189" t="s">
        <v>338</v>
      </c>
      <c r="D4189">
        <v>704</v>
      </c>
      <c r="E4189" t="str">
        <f>VLOOKUP(Tabla1[[#This Row],[Grupo de compras]],'Grupo compras'!$A$1:$B$115,2,FALSE)</f>
        <v>CO Mktg Mall</v>
      </c>
      <c r="F4189" t="s">
        <v>745</v>
      </c>
      <c r="G4189" t="str">
        <f>LEFT(Tabla1[[#This Row],[Solicitud de pedido]],2)</f>
        <v>12</v>
      </c>
      <c r="H4189" t="s">
        <v>10576</v>
      </c>
      <c r="I4189" t="s">
        <v>88</v>
      </c>
      <c r="J4189" t="s">
        <v>10577</v>
      </c>
      <c r="K4189" t="s">
        <v>10578</v>
      </c>
      <c r="L4189" s="1">
        <v>46087</v>
      </c>
      <c r="M4189" t="s">
        <v>3700</v>
      </c>
      <c r="N4189" t="s">
        <v>1</v>
      </c>
      <c r="O4189" t="s">
        <v>67</v>
      </c>
      <c r="P4189" t="s">
        <v>9939</v>
      </c>
      <c r="Q4189" t="s">
        <v>9940</v>
      </c>
      <c r="R4189" s="2">
        <v>421200</v>
      </c>
      <c r="S4189" s="37">
        <f>Tabla1[[#This Row],[Valor total]]/'T.C.'!$B$5</f>
        <v>114.51876019575856</v>
      </c>
      <c r="T4189" t="s">
        <v>18</v>
      </c>
      <c r="U4189" t="s">
        <v>3</v>
      </c>
    </row>
    <row r="4190" spans="1:21" x14ac:dyDescent="0.25">
      <c r="A4190" t="s">
        <v>2783</v>
      </c>
      <c r="B4190" t="str">
        <f>LEFT(Tabla1[[#This Row],[Organización compras]],2)</f>
        <v>PE</v>
      </c>
      <c r="C4190" t="s">
        <v>681</v>
      </c>
      <c r="D4190">
        <v>802</v>
      </c>
      <c r="E4190" t="str">
        <f>VLOOKUP(Tabla1[[#This Row],[Grupo de compras]],'Grupo compras'!$A$1:$B$115,2,FALSE)</f>
        <v>PE Ops Mall</v>
      </c>
      <c r="F4190" t="s">
        <v>2784</v>
      </c>
      <c r="G4190" t="str">
        <f>LEFT(Tabla1[[#This Row],[Solicitud de pedido]],2)</f>
        <v>12</v>
      </c>
      <c r="H4190" t="s">
        <v>10579</v>
      </c>
      <c r="I4190" t="s">
        <v>88</v>
      </c>
      <c r="J4190" t="s">
        <v>10580</v>
      </c>
      <c r="K4190" t="s">
        <v>10581</v>
      </c>
      <c r="L4190" s="1">
        <v>46041</v>
      </c>
      <c r="M4190" t="s">
        <v>2784</v>
      </c>
      <c r="N4190" t="s">
        <v>1</v>
      </c>
      <c r="O4190" t="s">
        <v>0</v>
      </c>
      <c r="P4190" t="s">
        <v>1011</v>
      </c>
      <c r="Q4190" t="s">
        <v>1012</v>
      </c>
      <c r="R4190" s="2">
        <v>395</v>
      </c>
      <c r="S4190" s="37">
        <f>Tabla1[[#This Row],[Valor total]]/'T.C.'!$B$2</f>
        <v>114.49275362318841</v>
      </c>
      <c r="T4190" t="s">
        <v>2</v>
      </c>
      <c r="U4190" t="s">
        <v>3</v>
      </c>
    </row>
    <row r="4191" spans="1:21" x14ac:dyDescent="0.25">
      <c r="A4191" t="s">
        <v>696</v>
      </c>
      <c r="B4191" t="str">
        <f>LEFT(Tabla1[[#This Row],[Organización compras]],2)</f>
        <v>PE</v>
      </c>
      <c r="C4191" t="s">
        <v>681</v>
      </c>
      <c r="D4191">
        <v>803</v>
      </c>
      <c r="E4191" t="str">
        <f>VLOOKUP(Tabla1[[#This Row],[Grupo de compras]],'Grupo compras'!$A$1:$B$115,2,FALSE)</f>
        <v>PE Ops Out/Strips</v>
      </c>
      <c r="F4191" t="s">
        <v>2857</v>
      </c>
      <c r="G4191" t="str">
        <f>LEFT(Tabla1[[#This Row],[Solicitud de pedido]],2)</f>
        <v>12</v>
      </c>
      <c r="H4191" t="s">
        <v>10582</v>
      </c>
      <c r="I4191" t="s">
        <v>88</v>
      </c>
      <c r="J4191" t="s">
        <v>10583</v>
      </c>
      <c r="K4191" t="s">
        <v>9181</v>
      </c>
      <c r="L4191" s="1">
        <v>46048</v>
      </c>
      <c r="M4191" t="s">
        <v>2857</v>
      </c>
      <c r="N4191" t="s">
        <v>1</v>
      </c>
      <c r="O4191" t="s">
        <v>0</v>
      </c>
      <c r="P4191" t="s">
        <v>2710</v>
      </c>
      <c r="Q4191" t="s">
        <v>2711</v>
      </c>
      <c r="R4191" s="2">
        <v>394</v>
      </c>
      <c r="S4191" s="37">
        <f>Tabla1[[#This Row],[Valor total]]/'T.C.'!$B$2</f>
        <v>114.20289855072463</v>
      </c>
      <c r="T4191" t="s">
        <v>2</v>
      </c>
      <c r="U4191" t="s">
        <v>3</v>
      </c>
    </row>
    <row r="4192" spans="1:21" x14ac:dyDescent="0.25">
      <c r="A4192" t="s">
        <v>2101</v>
      </c>
      <c r="B4192" t="str">
        <f>LEFT(Tabla1[[#This Row],[Organización compras]],2)</f>
        <v>PE</v>
      </c>
      <c r="C4192" t="s">
        <v>681</v>
      </c>
      <c r="D4192">
        <v>802</v>
      </c>
      <c r="E4192" t="str">
        <f>VLOOKUP(Tabla1[[#This Row],[Grupo de compras]],'Grupo compras'!$A$1:$B$115,2,FALSE)</f>
        <v>PE Ops Mall</v>
      </c>
      <c r="F4192" t="s">
        <v>2803</v>
      </c>
      <c r="G4192" t="str">
        <f>LEFT(Tabla1[[#This Row],[Solicitud de pedido]],2)</f>
        <v>12</v>
      </c>
      <c r="H4192" t="s">
        <v>10584</v>
      </c>
      <c r="I4192" t="s">
        <v>88</v>
      </c>
      <c r="J4192" t="s">
        <v>10585</v>
      </c>
      <c r="K4192" t="s">
        <v>10586</v>
      </c>
      <c r="L4192" s="1">
        <v>46057</v>
      </c>
      <c r="M4192" t="s">
        <v>2803</v>
      </c>
      <c r="N4192" t="s">
        <v>1</v>
      </c>
      <c r="O4192" t="s">
        <v>0</v>
      </c>
      <c r="P4192" t="s">
        <v>1011</v>
      </c>
      <c r="Q4192" t="s">
        <v>1012</v>
      </c>
      <c r="R4192" s="2">
        <v>393.75</v>
      </c>
      <c r="S4192" s="37">
        <f>Tabla1[[#This Row],[Valor total]]/'T.C.'!$B$2</f>
        <v>114.13043478260869</v>
      </c>
      <c r="T4192" t="s">
        <v>2</v>
      </c>
      <c r="U4192" t="s">
        <v>3</v>
      </c>
    </row>
    <row r="4193" spans="1:21" x14ac:dyDescent="0.25">
      <c r="A4193" t="s">
        <v>7</v>
      </c>
      <c r="B4193" t="str">
        <f>LEFT(Tabla1[[#This Row],[Organización compras]],2)</f>
        <v>CL</v>
      </c>
      <c r="C4193" t="s">
        <v>339</v>
      </c>
      <c r="D4193">
        <v>612</v>
      </c>
      <c r="E4193" t="str">
        <f>VLOOKUP(Tabla1[[#This Row],[Grupo de compras]],'Grupo compras'!$A$1:$B$115,2,FALSE)</f>
        <v>CL Serv al Cliente</v>
      </c>
      <c r="F4193" t="s">
        <v>1765</v>
      </c>
      <c r="G4193" t="str">
        <f>LEFT(Tabla1[[#This Row],[Solicitud de pedido]],2)</f>
        <v>12</v>
      </c>
      <c r="H4193" t="s">
        <v>10587</v>
      </c>
      <c r="I4193" t="s">
        <v>88</v>
      </c>
      <c r="J4193" t="s">
        <v>10588</v>
      </c>
      <c r="K4193" t="s">
        <v>6190</v>
      </c>
      <c r="L4193" s="1">
        <v>46070</v>
      </c>
      <c r="M4193" t="s">
        <v>5243</v>
      </c>
      <c r="N4193" t="s">
        <v>1</v>
      </c>
      <c r="O4193" t="s">
        <v>0</v>
      </c>
      <c r="P4193" t="s">
        <v>3828</v>
      </c>
      <c r="Q4193" t="s">
        <v>3829</v>
      </c>
      <c r="R4193" s="2">
        <v>105010</v>
      </c>
      <c r="S4193" s="37">
        <f>Tabla1[[#This Row],[Valor total]]/'T.C.'!$B$3</f>
        <v>113.41030099467562</v>
      </c>
      <c r="T4193" t="s">
        <v>6</v>
      </c>
      <c r="U4193" t="s">
        <v>3</v>
      </c>
    </row>
    <row r="4194" spans="1:21" x14ac:dyDescent="0.25">
      <c r="A4194" t="s">
        <v>24</v>
      </c>
      <c r="B4194" t="str">
        <f>LEFT(Tabla1[[#This Row],[Organización compras]],2)</f>
        <v>CL</v>
      </c>
      <c r="C4194" t="s">
        <v>339</v>
      </c>
      <c r="D4194">
        <v>602</v>
      </c>
      <c r="E4194" t="str">
        <f>VLOOKUP(Tabla1[[#This Row],[Grupo de compras]],'Grupo compras'!$A$1:$B$115,2,FALSE)</f>
        <v>CL Ops Mall</v>
      </c>
      <c r="F4194" t="s">
        <v>724</v>
      </c>
      <c r="G4194" t="str">
        <f>LEFT(Tabla1[[#This Row],[Solicitud de pedido]],2)</f>
        <v>12</v>
      </c>
      <c r="H4194" t="s">
        <v>10589</v>
      </c>
      <c r="I4194" t="s">
        <v>88</v>
      </c>
      <c r="J4194" t="s">
        <v>10590</v>
      </c>
      <c r="K4194" t="s">
        <v>10591</v>
      </c>
      <c r="L4194" s="1">
        <v>46043</v>
      </c>
      <c r="M4194" t="s">
        <v>728</v>
      </c>
      <c r="N4194" t="s">
        <v>1</v>
      </c>
      <c r="O4194" t="s">
        <v>0</v>
      </c>
      <c r="P4194" t="s">
        <v>10592</v>
      </c>
      <c r="Q4194" t="s">
        <v>10593</v>
      </c>
      <c r="R4194" s="2">
        <v>105000</v>
      </c>
      <c r="S4194" s="37">
        <f>Tabla1[[#This Row],[Valor total]]/'T.C.'!$B$3</f>
        <v>113.39950104219542</v>
      </c>
      <c r="T4194" t="s">
        <v>6</v>
      </c>
      <c r="U4194" t="s">
        <v>3</v>
      </c>
    </row>
    <row r="4195" spans="1:21" x14ac:dyDescent="0.25">
      <c r="A4195" t="s">
        <v>47</v>
      </c>
      <c r="B4195" t="str">
        <f>LEFT(Tabla1[[#This Row],[Organización compras]],2)</f>
        <v>CL</v>
      </c>
      <c r="C4195" t="s">
        <v>339</v>
      </c>
      <c r="D4195">
        <v>928</v>
      </c>
      <c r="E4195" t="str">
        <f>VLOOKUP(Tabla1[[#This Row],[Grupo de compras]],'Grupo compras'!$A$1:$B$115,2,FALSE)</f>
        <v>Corp Gest Riesgo</v>
      </c>
      <c r="F4195" t="s">
        <v>85</v>
      </c>
      <c r="G4195" t="str">
        <f>LEFT(Tabla1[[#This Row],[Solicitud de pedido]],2)</f>
        <v>14</v>
      </c>
      <c r="H4195" t="s">
        <v>10594</v>
      </c>
      <c r="I4195" t="s">
        <v>88</v>
      </c>
      <c r="J4195" t="s">
        <v>10595</v>
      </c>
      <c r="K4195" t="s">
        <v>5733</v>
      </c>
      <c r="L4195" s="1">
        <v>46031</v>
      </c>
      <c r="M4195" t="s">
        <v>74</v>
      </c>
      <c r="N4195" t="s">
        <v>46</v>
      </c>
      <c r="O4195" t="s">
        <v>0</v>
      </c>
      <c r="P4195" t="s">
        <v>520</v>
      </c>
      <c r="Q4195" t="s">
        <v>521</v>
      </c>
      <c r="R4195" s="2">
        <v>113.03</v>
      </c>
      <c r="S4195" s="37">
        <f>Tabla1[[#This Row],[Valor total]]</f>
        <v>113.03</v>
      </c>
      <c r="T4195" t="s">
        <v>662</v>
      </c>
      <c r="U4195" t="s">
        <v>3</v>
      </c>
    </row>
    <row r="4196" spans="1:21" x14ac:dyDescent="0.25">
      <c r="A4196" t="s">
        <v>31</v>
      </c>
      <c r="B4196" t="str">
        <f>LEFT(Tabla1[[#This Row],[Organización compras]],2)</f>
        <v>CO</v>
      </c>
      <c r="C4196" t="s">
        <v>338</v>
      </c>
      <c r="D4196">
        <v>702</v>
      </c>
      <c r="E4196" t="str">
        <f>VLOOKUP(Tabla1[[#This Row],[Grupo de compras]],'Grupo compras'!$A$1:$B$115,2,FALSE)</f>
        <v>CO Ops Mall</v>
      </c>
      <c r="F4196" t="s">
        <v>210</v>
      </c>
      <c r="G4196" t="str">
        <f>LEFT(Tabla1[[#This Row],[Solicitud de pedido]],2)</f>
        <v>12</v>
      </c>
      <c r="H4196" t="s">
        <v>10596</v>
      </c>
      <c r="I4196" t="s">
        <v>88</v>
      </c>
      <c r="J4196" t="s">
        <v>10597</v>
      </c>
      <c r="K4196" t="s">
        <v>10598</v>
      </c>
      <c r="L4196" s="1">
        <v>46072</v>
      </c>
      <c r="M4196" t="s">
        <v>32</v>
      </c>
      <c r="N4196" t="s">
        <v>1</v>
      </c>
      <c r="O4196" t="s">
        <v>0</v>
      </c>
      <c r="P4196" t="s">
        <v>10599</v>
      </c>
      <c r="Q4196" t="s">
        <v>10600</v>
      </c>
      <c r="R4196" s="2">
        <v>414541</v>
      </c>
      <c r="S4196" s="37">
        <f>Tabla1[[#This Row],[Valor total]]/'T.C.'!$B$5</f>
        <v>112.70826536160958</v>
      </c>
      <c r="T4196" t="s">
        <v>18</v>
      </c>
      <c r="U4196" t="s">
        <v>3</v>
      </c>
    </row>
    <row r="4197" spans="1:21" x14ac:dyDescent="0.25">
      <c r="A4197" t="s">
        <v>1239</v>
      </c>
      <c r="B4197" t="str">
        <f>LEFT(Tabla1[[#This Row],[Organización compras]],2)</f>
        <v>PE</v>
      </c>
      <c r="C4197" t="s">
        <v>340</v>
      </c>
      <c r="D4197">
        <v>802</v>
      </c>
      <c r="E4197" t="str">
        <f>VLOOKUP(Tabla1[[#This Row],[Grupo de compras]],'Grupo compras'!$A$1:$B$115,2,FALSE)</f>
        <v>PE Ops Mall</v>
      </c>
      <c r="F4197" t="s">
        <v>3220</v>
      </c>
      <c r="G4197" t="str">
        <f>LEFT(Tabla1[[#This Row],[Solicitud de pedido]],2)</f>
        <v>12</v>
      </c>
      <c r="H4197" t="s">
        <v>10601</v>
      </c>
      <c r="I4197" t="s">
        <v>88</v>
      </c>
      <c r="J4197" t="s">
        <v>10602</v>
      </c>
      <c r="K4197" t="s">
        <v>10603</v>
      </c>
      <c r="L4197" s="1">
        <v>46045</v>
      </c>
      <c r="M4197" t="s">
        <v>3220</v>
      </c>
      <c r="N4197" t="s">
        <v>1</v>
      </c>
      <c r="O4197" t="s">
        <v>0</v>
      </c>
      <c r="P4197" t="s">
        <v>8589</v>
      </c>
      <c r="Q4197" t="s">
        <v>8590</v>
      </c>
      <c r="R4197" s="2">
        <v>388.41</v>
      </c>
      <c r="S4197" s="37">
        <f>Tabla1[[#This Row],[Valor total]]/'T.C.'!$B$2</f>
        <v>112.58260869565217</v>
      </c>
      <c r="T4197" t="s">
        <v>2</v>
      </c>
      <c r="U4197" t="s">
        <v>3</v>
      </c>
    </row>
    <row r="4198" spans="1:21" x14ac:dyDescent="0.25">
      <c r="A4198" t="s">
        <v>63</v>
      </c>
      <c r="B4198" t="str">
        <f>LEFT(Tabla1[[#This Row],[Organización compras]],2)</f>
        <v>CO</v>
      </c>
      <c r="C4198" t="s">
        <v>338</v>
      </c>
      <c r="D4198">
        <v>702</v>
      </c>
      <c r="E4198" t="str">
        <f>VLOOKUP(Tabla1[[#This Row],[Grupo de compras]],'Grupo compras'!$A$1:$B$115,2,FALSE)</f>
        <v>CO Ops Mall</v>
      </c>
      <c r="F4198" t="s">
        <v>1281</v>
      </c>
      <c r="G4198" t="str">
        <f>LEFT(Tabla1[[#This Row],[Solicitud de pedido]],2)</f>
        <v>12</v>
      </c>
      <c r="H4198" t="s">
        <v>10604</v>
      </c>
      <c r="I4198" t="s">
        <v>88</v>
      </c>
      <c r="J4198" t="s">
        <v>10605</v>
      </c>
      <c r="K4198" t="s">
        <v>10606</v>
      </c>
      <c r="L4198" s="1">
        <v>46059</v>
      </c>
      <c r="M4198" t="s">
        <v>1340</v>
      </c>
      <c r="N4198" t="s">
        <v>1</v>
      </c>
      <c r="O4198" t="s">
        <v>0</v>
      </c>
      <c r="P4198" t="s">
        <v>1421</v>
      </c>
      <c r="Q4198" t="s">
        <v>1422</v>
      </c>
      <c r="R4198" s="2">
        <v>412133</v>
      </c>
      <c r="S4198" s="37">
        <f>Tabla1[[#This Row],[Valor total]]/'T.C.'!$B$5</f>
        <v>112.05356171832517</v>
      </c>
      <c r="T4198" t="s">
        <v>18</v>
      </c>
      <c r="U4198" t="s">
        <v>3</v>
      </c>
    </row>
    <row r="4199" spans="1:21" x14ac:dyDescent="0.25">
      <c r="A4199" t="s">
        <v>1239</v>
      </c>
      <c r="B4199" t="str">
        <f>LEFT(Tabla1[[#This Row],[Organización compras]],2)</f>
        <v>PE</v>
      </c>
      <c r="C4199" t="s">
        <v>340</v>
      </c>
      <c r="D4199">
        <v>802</v>
      </c>
      <c r="E4199" t="str">
        <f>VLOOKUP(Tabla1[[#This Row],[Grupo de compras]],'Grupo compras'!$A$1:$B$115,2,FALSE)</f>
        <v>PE Ops Mall</v>
      </c>
      <c r="F4199" t="s">
        <v>3220</v>
      </c>
      <c r="G4199" t="str">
        <f>LEFT(Tabla1[[#This Row],[Solicitud de pedido]],2)</f>
        <v>12</v>
      </c>
      <c r="H4199" t="s">
        <v>10607</v>
      </c>
      <c r="I4199" t="s">
        <v>88</v>
      </c>
      <c r="J4199" t="s">
        <v>10608</v>
      </c>
      <c r="K4199" t="s">
        <v>10609</v>
      </c>
      <c r="L4199" s="1">
        <v>46071</v>
      </c>
      <c r="M4199" t="s">
        <v>3220</v>
      </c>
      <c r="N4199" t="s">
        <v>1</v>
      </c>
      <c r="O4199" t="s">
        <v>0</v>
      </c>
      <c r="P4199" t="s">
        <v>4285</v>
      </c>
      <c r="Q4199" t="s">
        <v>4286</v>
      </c>
      <c r="R4199" s="2">
        <v>385</v>
      </c>
      <c r="S4199" s="37">
        <f>Tabla1[[#This Row],[Valor total]]/'T.C.'!$B$2</f>
        <v>111.59420289855072</v>
      </c>
      <c r="T4199" t="s">
        <v>2</v>
      </c>
      <c r="U4199" t="s">
        <v>3</v>
      </c>
    </row>
    <row r="4200" spans="1:21" x14ac:dyDescent="0.25">
      <c r="A4200" t="s">
        <v>31</v>
      </c>
      <c r="B4200" t="str">
        <f>LEFT(Tabla1[[#This Row],[Organización compras]],2)</f>
        <v>CO</v>
      </c>
      <c r="C4200" t="s">
        <v>338</v>
      </c>
      <c r="D4200">
        <v>702</v>
      </c>
      <c r="E4200" t="str">
        <f>VLOOKUP(Tabla1[[#This Row],[Grupo de compras]],'Grupo compras'!$A$1:$B$115,2,FALSE)</f>
        <v>CO Ops Mall</v>
      </c>
      <c r="F4200" t="s">
        <v>1013</v>
      </c>
      <c r="G4200" t="str">
        <f>LEFT(Tabla1[[#This Row],[Solicitud de pedido]],2)</f>
        <v>12</v>
      </c>
      <c r="H4200" t="s">
        <v>10610</v>
      </c>
      <c r="I4200" t="s">
        <v>88</v>
      </c>
      <c r="J4200" t="s">
        <v>10611</v>
      </c>
      <c r="K4200" t="s">
        <v>10612</v>
      </c>
      <c r="L4200" s="1">
        <v>46029</v>
      </c>
      <c r="M4200" t="s">
        <v>32</v>
      </c>
      <c r="N4200" t="s">
        <v>1</v>
      </c>
      <c r="O4200" t="s">
        <v>0</v>
      </c>
      <c r="P4200" t="s">
        <v>7019</v>
      </c>
      <c r="Q4200" t="s">
        <v>7020</v>
      </c>
      <c r="R4200" s="2">
        <v>410285</v>
      </c>
      <c r="S4200" s="37">
        <f>Tabla1[[#This Row],[Valor total]]/'T.C.'!$B$5</f>
        <v>111.55111473626971</v>
      </c>
      <c r="T4200" t="s">
        <v>18</v>
      </c>
      <c r="U4200" t="s">
        <v>3</v>
      </c>
    </row>
    <row r="4201" spans="1:21" x14ac:dyDescent="0.25">
      <c r="A4201" t="s">
        <v>31</v>
      </c>
      <c r="B4201" t="str">
        <f>LEFT(Tabla1[[#This Row],[Organización compras]],2)</f>
        <v>CO</v>
      </c>
      <c r="C4201" t="s">
        <v>338</v>
      </c>
      <c r="D4201">
        <v>702</v>
      </c>
      <c r="E4201" t="str">
        <f>VLOOKUP(Tabla1[[#This Row],[Grupo de compras]],'Grupo compras'!$A$1:$B$115,2,FALSE)</f>
        <v>CO Ops Mall</v>
      </c>
      <c r="F4201" t="s">
        <v>210</v>
      </c>
      <c r="G4201" t="str">
        <f>LEFT(Tabla1[[#This Row],[Solicitud de pedido]],2)</f>
        <v>12</v>
      </c>
      <c r="H4201" t="s">
        <v>7374</v>
      </c>
      <c r="I4201" t="s">
        <v>89</v>
      </c>
      <c r="J4201" t="s">
        <v>7375</v>
      </c>
      <c r="K4201" t="s">
        <v>10613</v>
      </c>
      <c r="L4201" s="1">
        <v>46057</v>
      </c>
      <c r="M4201" t="s">
        <v>32</v>
      </c>
      <c r="N4201" t="s">
        <v>1</v>
      </c>
      <c r="O4201" t="s">
        <v>0</v>
      </c>
      <c r="P4201" t="s">
        <v>33</v>
      </c>
      <c r="Q4201" t="s">
        <v>34</v>
      </c>
      <c r="R4201" s="2">
        <v>410200</v>
      </c>
      <c r="S4201" s="37">
        <f>Tabla1[[#This Row],[Valor total]]/'T.C.'!$B$5</f>
        <v>111.52800435019032</v>
      </c>
      <c r="T4201" t="s">
        <v>18</v>
      </c>
      <c r="U4201" t="s">
        <v>3</v>
      </c>
    </row>
    <row r="4202" spans="1:21" x14ac:dyDescent="0.25">
      <c r="A4202" t="s">
        <v>883</v>
      </c>
      <c r="B4202" t="str">
        <f>LEFT(Tabla1[[#This Row],[Organización compras]],2)</f>
        <v>PE</v>
      </c>
      <c r="C4202" t="s">
        <v>681</v>
      </c>
      <c r="D4202">
        <v>802</v>
      </c>
      <c r="E4202" t="str">
        <f>VLOOKUP(Tabla1[[#This Row],[Grupo de compras]],'Grupo compras'!$A$1:$B$115,2,FALSE)</f>
        <v>PE Ops Mall</v>
      </c>
      <c r="F4202" t="s">
        <v>3151</v>
      </c>
      <c r="G4202" t="str">
        <f>LEFT(Tabla1[[#This Row],[Solicitud de pedido]],2)</f>
        <v>12</v>
      </c>
      <c r="H4202" t="s">
        <v>10614</v>
      </c>
      <c r="I4202" t="s">
        <v>88</v>
      </c>
      <c r="J4202" t="s">
        <v>10615</v>
      </c>
      <c r="K4202" t="s">
        <v>9079</v>
      </c>
      <c r="L4202" s="1">
        <v>46075</v>
      </c>
      <c r="M4202" t="s">
        <v>3155</v>
      </c>
      <c r="N4202" t="s">
        <v>1</v>
      </c>
      <c r="O4202" t="s">
        <v>2759</v>
      </c>
      <c r="P4202" t="s">
        <v>2181</v>
      </c>
      <c r="Q4202" t="s">
        <v>2182</v>
      </c>
      <c r="R4202" s="2">
        <v>383.04</v>
      </c>
      <c r="S4202" s="37">
        <f>Tabla1[[#This Row],[Valor total]]/'T.C.'!$B$2</f>
        <v>111.02608695652174</v>
      </c>
      <c r="T4202" t="s">
        <v>2</v>
      </c>
      <c r="U4202" t="s">
        <v>3</v>
      </c>
    </row>
    <row r="4203" spans="1:21" x14ac:dyDescent="0.25">
      <c r="A4203" t="s">
        <v>2091</v>
      </c>
      <c r="B4203" t="str">
        <f>LEFT(Tabla1[[#This Row],[Organización compras]],2)</f>
        <v>PE</v>
      </c>
      <c r="C4203" t="s">
        <v>681</v>
      </c>
      <c r="D4203">
        <v>803</v>
      </c>
      <c r="E4203" t="str">
        <f>VLOOKUP(Tabla1[[#This Row],[Grupo de compras]],'Grupo compras'!$A$1:$B$115,2,FALSE)</f>
        <v>PE Ops Out/Strips</v>
      </c>
      <c r="F4203" t="s">
        <v>3151</v>
      </c>
      <c r="G4203" t="str">
        <f>LEFT(Tabla1[[#This Row],[Solicitud de pedido]],2)</f>
        <v>12</v>
      </c>
      <c r="H4203" t="s">
        <v>10616</v>
      </c>
      <c r="I4203" t="s">
        <v>88</v>
      </c>
      <c r="J4203" t="s">
        <v>10617</v>
      </c>
      <c r="K4203" t="s">
        <v>9079</v>
      </c>
      <c r="L4203" s="1">
        <v>46075</v>
      </c>
      <c r="M4203" t="s">
        <v>3155</v>
      </c>
      <c r="N4203" t="s">
        <v>1</v>
      </c>
      <c r="O4203" t="s">
        <v>2759</v>
      </c>
      <c r="P4203" t="s">
        <v>2181</v>
      </c>
      <c r="Q4203" t="s">
        <v>2182</v>
      </c>
      <c r="R4203" s="2">
        <v>383.04</v>
      </c>
      <c r="S4203" s="37">
        <f>Tabla1[[#This Row],[Valor total]]/'T.C.'!$B$2</f>
        <v>111.02608695652174</v>
      </c>
      <c r="T4203" t="s">
        <v>2</v>
      </c>
      <c r="U4203" t="s">
        <v>3</v>
      </c>
    </row>
    <row r="4204" spans="1:21" x14ac:dyDescent="0.25">
      <c r="A4204" t="s">
        <v>1079</v>
      </c>
      <c r="B4204" t="str">
        <f>LEFT(Tabla1[[#This Row],[Organización compras]],2)</f>
        <v>PE</v>
      </c>
      <c r="C4204" t="s">
        <v>681</v>
      </c>
      <c r="D4204">
        <v>802</v>
      </c>
      <c r="E4204" t="str">
        <f>VLOOKUP(Tabla1[[#This Row],[Grupo de compras]],'Grupo compras'!$A$1:$B$115,2,FALSE)</f>
        <v>PE Ops Mall</v>
      </c>
      <c r="F4204" t="s">
        <v>3394</v>
      </c>
      <c r="G4204" t="str">
        <f>LEFT(Tabla1[[#This Row],[Solicitud de pedido]],2)</f>
        <v>12</v>
      </c>
      <c r="H4204" t="s">
        <v>10087</v>
      </c>
      <c r="I4204" t="s">
        <v>89</v>
      </c>
      <c r="J4204" t="s">
        <v>10088</v>
      </c>
      <c r="K4204" t="s">
        <v>10618</v>
      </c>
      <c r="L4204" s="1">
        <v>46044</v>
      </c>
      <c r="M4204" t="s">
        <v>3398</v>
      </c>
      <c r="N4204" t="s">
        <v>1</v>
      </c>
      <c r="O4204" t="s">
        <v>0</v>
      </c>
      <c r="P4204" t="s">
        <v>4043</v>
      </c>
      <c r="Q4204" t="s">
        <v>4044</v>
      </c>
      <c r="R4204" s="2">
        <v>382.56</v>
      </c>
      <c r="S4204" s="37">
        <f>Tabla1[[#This Row],[Valor total]]/'T.C.'!$B$2</f>
        <v>110.88695652173912</v>
      </c>
      <c r="T4204" t="s">
        <v>2</v>
      </c>
      <c r="U4204" t="s">
        <v>3</v>
      </c>
    </row>
    <row r="4205" spans="1:21" x14ac:dyDescent="0.25">
      <c r="A4205" t="s">
        <v>16</v>
      </c>
      <c r="B4205" t="str">
        <f>LEFT(Tabla1[[#This Row],[Organización compras]],2)</f>
        <v>PE</v>
      </c>
      <c r="C4205" t="s">
        <v>681</v>
      </c>
      <c r="D4205">
        <v>802</v>
      </c>
      <c r="E4205" t="str">
        <f>VLOOKUP(Tabla1[[#This Row],[Grupo de compras]],'Grupo compras'!$A$1:$B$115,2,FALSE)</f>
        <v>PE Ops Mall</v>
      </c>
      <c r="F4205" t="s">
        <v>1789</v>
      </c>
      <c r="G4205" t="str">
        <f>LEFT(Tabla1[[#This Row],[Solicitud de pedido]],2)</f>
        <v>12</v>
      </c>
      <c r="H4205" t="s">
        <v>10619</v>
      </c>
      <c r="I4205" t="s">
        <v>88</v>
      </c>
      <c r="J4205" t="s">
        <v>10620</v>
      </c>
      <c r="K4205" t="s">
        <v>10621</v>
      </c>
      <c r="L4205" s="1">
        <v>46058</v>
      </c>
      <c r="M4205" t="s">
        <v>43</v>
      </c>
      <c r="N4205" t="s">
        <v>1</v>
      </c>
      <c r="O4205" t="s">
        <v>44</v>
      </c>
      <c r="P4205" t="s">
        <v>10622</v>
      </c>
      <c r="Q4205" t="s">
        <v>10623</v>
      </c>
      <c r="R4205" s="2">
        <v>381.6</v>
      </c>
      <c r="S4205" s="37">
        <f>Tabla1[[#This Row],[Valor total]]/'T.C.'!$B$2</f>
        <v>110.60869565217391</v>
      </c>
      <c r="T4205" t="s">
        <v>2</v>
      </c>
      <c r="U4205" t="s">
        <v>3</v>
      </c>
    </row>
    <row r="4206" spans="1:21" x14ac:dyDescent="0.25">
      <c r="A4206" t="s">
        <v>2101</v>
      </c>
      <c r="B4206" t="str">
        <f>LEFT(Tabla1[[#This Row],[Organización compras]],2)</f>
        <v>PE</v>
      </c>
      <c r="C4206" t="s">
        <v>681</v>
      </c>
      <c r="D4206">
        <v>802</v>
      </c>
      <c r="E4206" t="str">
        <f>VLOOKUP(Tabla1[[#This Row],[Grupo de compras]],'Grupo compras'!$A$1:$B$115,2,FALSE)</f>
        <v>PE Ops Mall</v>
      </c>
      <c r="F4206" t="s">
        <v>2803</v>
      </c>
      <c r="G4206" t="str">
        <f>LEFT(Tabla1[[#This Row],[Solicitud de pedido]],2)</f>
        <v>12</v>
      </c>
      <c r="H4206" t="s">
        <v>10624</v>
      </c>
      <c r="I4206" t="s">
        <v>88</v>
      </c>
      <c r="J4206" t="s">
        <v>10625</v>
      </c>
      <c r="K4206" t="s">
        <v>10626</v>
      </c>
      <c r="L4206" s="1">
        <v>46043</v>
      </c>
      <c r="M4206" t="s">
        <v>2803</v>
      </c>
      <c r="N4206" t="s">
        <v>1</v>
      </c>
      <c r="O4206" t="s">
        <v>0</v>
      </c>
      <c r="P4206" t="s">
        <v>2807</v>
      </c>
      <c r="Q4206" t="s">
        <v>2808</v>
      </c>
      <c r="R4206" s="2">
        <v>380</v>
      </c>
      <c r="S4206" s="37">
        <f>Tabla1[[#This Row],[Valor total]]/'T.C.'!$B$2</f>
        <v>110.14492753623188</v>
      </c>
      <c r="T4206" t="s">
        <v>2</v>
      </c>
      <c r="U4206" t="s">
        <v>3</v>
      </c>
    </row>
    <row r="4207" spans="1:21" x14ac:dyDescent="0.25">
      <c r="A4207" t="s">
        <v>925</v>
      </c>
      <c r="B4207" t="str">
        <f>LEFT(Tabla1[[#This Row],[Organización compras]],2)</f>
        <v>PE</v>
      </c>
      <c r="C4207" t="s">
        <v>340</v>
      </c>
      <c r="D4207">
        <v>804</v>
      </c>
      <c r="E4207" t="str">
        <f>VLOOKUP(Tabla1[[#This Row],[Grupo de compras]],'Grupo compras'!$A$1:$B$115,2,FALSE)</f>
        <v>PE Marketing Mall</v>
      </c>
      <c r="F4207" t="s">
        <v>5225</v>
      </c>
      <c r="G4207" t="str">
        <f>LEFT(Tabla1[[#This Row],[Solicitud de pedido]],2)</f>
        <v>12</v>
      </c>
      <c r="H4207" t="s">
        <v>10627</v>
      </c>
      <c r="I4207" t="s">
        <v>88</v>
      </c>
      <c r="J4207" t="s">
        <v>10628</v>
      </c>
      <c r="K4207" t="s">
        <v>10629</v>
      </c>
      <c r="L4207" s="1">
        <v>46076</v>
      </c>
      <c r="M4207" t="s">
        <v>400</v>
      </c>
      <c r="N4207" t="s">
        <v>1</v>
      </c>
      <c r="O4207" t="s">
        <v>67</v>
      </c>
      <c r="P4207" t="s">
        <v>2596</v>
      </c>
      <c r="Q4207" t="s">
        <v>2597</v>
      </c>
      <c r="R4207" s="2">
        <v>380</v>
      </c>
      <c r="S4207" s="37">
        <f>Tabla1[[#This Row],[Valor total]]/'T.C.'!$B$2</f>
        <v>110.14492753623188</v>
      </c>
      <c r="T4207" t="s">
        <v>2</v>
      </c>
      <c r="U4207" t="s">
        <v>3</v>
      </c>
    </row>
    <row r="4208" spans="1:21" x14ac:dyDescent="0.25">
      <c r="A4208" t="s">
        <v>1498</v>
      </c>
      <c r="B4208" t="str">
        <f>LEFT(Tabla1[[#This Row],[Organización compras]],2)</f>
        <v>PE</v>
      </c>
      <c r="C4208" t="s">
        <v>340</v>
      </c>
      <c r="D4208">
        <v>804</v>
      </c>
      <c r="E4208" t="str">
        <f>VLOOKUP(Tabla1[[#This Row],[Grupo de compras]],'Grupo compras'!$A$1:$B$115,2,FALSE)</f>
        <v>PE Marketing Mall</v>
      </c>
      <c r="F4208" t="s">
        <v>5225</v>
      </c>
      <c r="G4208" t="str">
        <f>LEFT(Tabla1[[#This Row],[Solicitud de pedido]],2)</f>
        <v>12</v>
      </c>
      <c r="H4208" t="s">
        <v>10630</v>
      </c>
      <c r="I4208" t="s">
        <v>88</v>
      </c>
      <c r="J4208" t="s">
        <v>10631</v>
      </c>
      <c r="K4208" t="s">
        <v>10632</v>
      </c>
      <c r="L4208" s="1">
        <v>46090</v>
      </c>
      <c r="M4208" t="s">
        <v>400</v>
      </c>
      <c r="N4208" t="s">
        <v>1</v>
      </c>
      <c r="O4208" t="s">
        <v>67</v>
      </c>
      <c r="P4208" t="s">
        <v>2596</v>
      </c>
      <c r="Q4208" t="s">
        <v>2597</v>
      </c>
      <c r="R4208" s="2">
        <v>380</v>
      </c>
      <c r="S4208" s="37">
        <f>Tabla1[[#This Row],[Valor total]]/'T.C.'!$B$2</f>
        <v>110.14492753623188</v>
      </c>
      <c r="T4208" t="s">
        <v>2</v>
      </c>
      <c r="U4208" t="s">
        <v>3</v>
      </c>
    </row>
    <row r="4209" spans="1:21" x14ac:dyDescent="0.25">
      <c r="A4209" t="s">
        <v>38</v>
      </c>
      <c r="B4209" t="str">
        <f>LEFT(Tabla1[[#This Row],[Organización compras]],2)</f>
        <v>CL</v>
      </c>
      <c r="C4209" t="s">
        <v>339</v>
      </c>
      <c r="D4209">
        <v>603</v>
      </c>
      <c r="E4209" t="str">
        <f>VLOOKUP(Tabla1[[#This Row],[Grupo de compras]],'Grupo compras'!$A$1:$B$115,2,FALSE)</f>
        <v>CL Ops Out/Strip</v>
      </c>
      <c r="F4209" t="s">
        <v>39</v>
      </c>
      <c r="G4209" t="str">
        <f>LEFT(Tabla1[[#This Row],[Solicitud de pedido]],2)</f>
        <v>12</v>
      </c>
      <c r="H4209" t="s">
        <v>10633</v>
      </c>
      <c r="I4209" t="s">
        <v>88</v>
      </c>
      <c r="J4209" t="s">
        <v>10634</v>
      </c>
      <c r="K4209" t="s">
        <v>10635</v>
      </c>
      <c r="L4209" s="1">
        <v>46041</v>
      </c>
      <c r="M4209" t="s">
        <v>40</v>
      </c>
      <c r="N4209" t="s">
        <v>1</v>
      </c>
      <c r="O4209" t="s">
        <v>0</v>
      </c>
      <c r="P4209" t="s">
        <v>807</v>
      </c>
      <c r="Q4209" t="s">
        <v>808</v>
      </c>
      <c r="R4209" s="2">
        <v>101600</v>
      </c>
      <c r="S4209" s="37">
        <f>Tabla1[[#This Row],[Valor total]]/'T.C.'!$B$3</f>
        <v>109.72751719892433</v>
      </c>
      <c r="T4209" t="s">
        <v>6</v>
      </c>
      <c r="U4209" t="s">
        <v>3</v>
      </c>
    </row>
    <row r="4210" spans="1:21" x14ac:dyDescent="0.25">
      <c r="A4210" t="s">
        <v>7</v>
      </c>
      <c r="B4210" t="str">
        <f>LEFT(Tabla1[[#This Row],[Organización compras]],2)</f>
        <v>CL</v>
      </c>
      <c r="C4210" t="s">
        <v>339</v>
      </c>
      <c r="D4210">
        <v>914</v>
      </c>
      <c r="E4210" t="str">
        <f>VLOOKUP(Tabla1[[#This Row],[Grupo de compras]],'Grupo compras'!$A$1:$B$115,2,FALSE)</f>
        <v>Corp Explo. TI</v>
      </c>
      <c r="F4210" t="s">
        <v>8</v>
      </c>
      <c r="H4210" t="s">
        <v>12500</v>
      </c>
      <c r="I4210" t="s">
        <v>88</v>
      </c>
      <c r="J4210" t="s">
        <v>12501</v>
      </c>
      <c r="K4210" t="s">
        <v>12502</v>
      </c>
      <c r="L4210" s="1">
        <v>46098</v>
      </c>
      <c r="M4210" t="s">
        <v>8</v>
      </c>
      <c r="N4210" t="s">
        <v>1</v>
      </c>
      <c r="O4210" t="s">
        <v>5</v>
      </c>
      <c r="P4210" t="s">
        <v>4008</v>
      </c>
      <c r="Q4210" t="s">
        <v>4009</v>
      </c>
      <c r="R4210" s="2">
        <v>100670</v>
      </c>
      <c r="S4210" s="37">
        <f>Tabla1[[#This Row],[Valor total]]/'T.C.'!$B$3</f>
        <v>108.72312161826488</v>
      </c>
      <c r="T4210" t="s">
        <v>6</v>
      </c>
      <c r="U4210" t="s">
        <v>3</v>
      </c>
    </row>
    <row r="4211" spans="1:21" x14ac:dyDescent="0.25">
      <c r="A4211" t="s">
        <v>53</v>
      </c>
      <c r="B4211" t="str">
        <f>LEFT(Tabla1[[#This Row],[Organización compras]],2)</f>
        <v>CO</v>
      </c>
      <c r="C4211" t="s">
        <v>338</v>
      </c>
      <c r="D4211">
        <v>704</v>
      </c>
      <c r="E4211" t="str">
        <f>VLOOKUP(Tabla1[[#This Row],[Grupo de compras]],'Grupo compras'!$A$1:$B$115,2,FALSE)</f>
        <v>CO Mktg Mall</v>
      </c>
      <c r="F4211" t="s">
        <v>795</v>
      </c>
      <c r="G4211" t="str">
        <f>LEFT(Tabla1[[#This Row],[Solicitud de pedido]],2)</f>
        <v>12</v>
      </c>
      <c r="H4211" t="s">
        <v>10636</v>
      </c>
      <c r="I4211" t="s">
        <v>88</v>
      </c>
      <c r="J4211" t="s">
        <v>10637</v>
      </c>
      <c r="K4211" t="s">
        <v>10638</v>
      </c>
      <c r="L4211" s="1">
        <v>46038</v>
      </c>
      <c r="M4211" t="s">
        <v>3700</v>
      </c>
      <c r="N4211" t="s">
        <v>1</v>
      </c>
      <c r="O4211" t="s">
        <v>0</v>
      </c>
      <c r="P4211" t="s">
        <v>7399</v>
      </c>
      <c r="Q4211" t="s">
        <v>7400</v>
      </c>
      <c r="R4211" s="2">
        <v>397283</v>
      </c>
      <c r="S4211" s="37">
        <f>Tabla1[[#This Row],[Valor total]]/'T.C.'!$B$5</f>
        <v>108.01604132680805</v>
      </c>
      <c r="T4211" t="s">
        <v>18</v>
      </c>
      <c r="U4211" t="s">
        <v>3</v>
      </c>
    </row>
    <row r="4212" spans="1:21" x14ac:dyDescent="0.25">
      <c r="A4212" t="s">
        <v>53</v>
      </c>
      <c r="B4212" t="str">
        <f>LEFT(Tabla1[[#This Row],[Organización compras]],2)</f>
        <v>CO</v>
      </c>
      <c r="C4212" t="s">
        <v>338</v>
      </c>
      <c r="D4212">
        <v>704</v>
      </c>
      <c r="E4212" t="str">
        <f>VLOOKUP(Tabla1[[#This Row],[Grupo de compras]],'Grupo compras'!$A$1:$B$115,2,FALSE)</f>
        <v>CO Mktg Mall</v>
      </c>
      <c r="F4212" t="s">
        <v>795</v>
      </c>
      <c r="G4212" t="str">
        <f>LEFT(Tabla1[[#This Row],[Solicitud de pedido]],2)</f>
        <v>12</v>
      </c>
      <c r="H4212" t="s">
        <v>10636</v>
      </c>
      <c r="I4212" t="s">
        <v>89</v>
      </c>
      <c r="J4212" t="s">
        <v>10637</v>
      </c>
      <c r="K4212" t="s">
        <v>10639</v>
      </c>
      <c r="L4212" s="1">
        <v>46038</v>
      </c>
      <c r="M4212" t="s">
        <v>3700</v>
      </c>
      <c r="N4212" t="s">
        <v>1</v>
      </c>
      <c r="O4212" t="s">
        <v>0</v>
      </c>
      <c r="P4212" t="s">
        <v>7399</v>
      </c>
      <c r="Q4212" t="s">
        <v>7400</v>
      </c>
      <c r="R4212" s="2">
        <v>397283</v>
      </c>
      <c r="S4212" s="37">
        <f>Tabla1[[#This Row],[Valor total]]/'T.C.'!$B$5</f>
        <v>108.01604132680805</v>
      </c>
      <c r="T4212" t="s">
        <v>18</v>
      </c>
      <c r="U4212" t="s">
        <v>3</v>
      </c>
    </row>
    <row r="4213" spans="1:21" x14ac:dyDescent="0.25">
      <c r="A4213" t="s">
        <v>53</v>
      </c>
      <c r="B4213" t="str">
        <f>LEFT(Tabla1[[#This Row],[Organización compras]],2)</f>
        <v>CO</v>
      </c>
      <c r="C4213" t="s">
        <v>338</v>
      </c>
      <c r="D4213">
        <v>704</v>
      </c>
      <c r="E4213" t="str">
        <f>VLOOKUP(Tabla1[[#This Row],[Grupo de compras]],'Grupo compras'!$A$1:$B$115,2,FALSE)</f>
        <v>CO Mktg Mall</v>
      </c>
      <c r="F4213" t="s">
        <v>795</v>
      </c>
      <c r="G4213" t="str">
        <f>LEFT(Tabla1[[#This Row],[Solicitud de pedido]],2)</f>
        <v>12</v>
      </c>
      <c r="H4213" t="s">
        <v>10636</v>
      </c>
      <c r="I4213" t="s">
        <v>99</v>
      </c>
      <c r="J4213" t="s">
        <v>10637</v>
      </c>
      <c r="K4213" t="s">
        <v>10640</v>
      </c>
      <c r="L4213" s="1">
        <v>46038</v>
      </c>
      <c r="M4213" t="s">
        <v>3700</v>
      </c>
      <c r="N4213" t="s">
        <v>1</v>
      </c>
      <c r="O4213" t="s">
        <v>0</v>
      </c>
      <c r="P4213" t="s">
        <v>7399</v>
      </c>
      <c r="Q4213" t="s">
        <v>7400</v>
      </c>
      <c r="R4213" s="2">
        <v>397283</v>
      </c>
      <c r="S4213" s="37">
        <f>Tabla1[[#This Row],[Valor total]]/'T.C.'!$B$5</f>
        <v>108.01604132680805</v>
      </c>
      <c r="T4213" t="s">
        <v>18</v>
      </c>
      <c r="U4213" t="s">
        <v>3</v>
      </c>
    </row>
    <row r="4214" spans="1:21" x14ac:dyDescent="0.25">
      <c r="A4214" t="s">
        <v>53</v>
      </c>
      <c r="B4214" t="str">
        <f>LEFT(Tabla1[[#This Row],[Organización compras]],2)</f>
        <v>CO</v>
      </c>
      <c r="C4214" t="s">
        <v>338</v>
      </c>
      <c r="D4214">
        <v>704</v>
      </c>
      <c r="E4214" t="str">
        <f>VLOOKUP(Tabla1[[#This Row],[Grupo de compras]],'Grupo compras'!$A$1:$B$115,2,FALSE)</f>
        <v>CO Mktg Mall</v>
      </c>
      <c r="F4214" t="s">
        <v>795</v>
      </c>
      <c r="G4214" t="str">
        <f>LEFT(Tabla1[[#This Row],[Solicitud de pedido]],2)</f>
        <v>12</v>
      </c>
      <c r="H4214" t="s">
        <v>10636</v>
      </c>
      <c r="I4214" t="s">
        <v>100</v>
      </c>
      <c r="J4214" t="s">
        <v>10637</v>
      </c>
      <c r="K4214" t="s">
        <v>10641</v>
      </c>
      <c r="L4214" s="1">
        <v>46038</v>
      </c>
      <c r="M4214" t="s">
        <v>3700</v>
      </c>
      <c r="N4214" t="s">
        <v>1</v>
      </c>
      <c r="O4214" t="s">
        <v>0</v>
      </c>
      <c r="P4214" t="s">
        <v>7399</v>
      </c>
      <c r="Q4214" t="s">
        <v>7400</v>
      </c>
      <c r="R4214" s="2">
        <v>397283</v>
      </c>
      <c r="S4214" s="37">
        <f>Tabla1[[#This Row],[Valor total]]/'T.C.'!$B$5</f>
        <v>108.01604132680805</v>
      </c>
      <c r="T4214" t="s">
        <v>18</v>
      </c>
      <c r="U4214" t="s">
        <v>3</v>
      </c>
    </row>
    <row r="4215" spans="1:21" x14ac:dyDescent="0.25">
      <c r="A4215" t="s">
        <v>53</v>
      </c>
      <c r="B4215" t="str">
        <f>LEFT(Tabla1[[#This Row],[Organización compras]],2)</f>
        <v>CO</v>
      </c>
      <c r="C4215" t="s">
        <v>338</v>
      </c>
      <c r="D4215">
        <v>704</v>
      </c>
      <c r="E4215" t="str">
        <f>VLOOKUP(Tabla1[[#This Row],[Grupo de compras]],'Grupo compras'!$A$1:$B$115,2,FALSE)</f>
        <v>CO Mktg Mall</v>
      </c>
      <c r="F4215" t="s">
        <v>795</v>
      </c>
      <c r="G4215" t="str">
        <f>LEFT(Tabla1[[#This Row],[Solicitud de pedido]],2)</f>
        <v>12</v>
      </c>
      <c r="H4215" t="s">
        <v>10636</v>
      </c>
      <c r="I4215" t="s">
        <v>101</v>
      </c>
      <c r="J4215" t="s">
        <v>10637</v>
      </c>
      <c r="K4215" t="s">
        <v>10642</v>
      </c>
      <c r="L4215" s="1">
        <v>46038</v>
      </c>
      <c r="M4215" t="s">
        <v>3700</v>
      </c>
      <c r="N4215" t="s">
        <v>1</v>
      </c>
      <c r="O4215" t="s">
        <v>0</v>
      </c>
      <c r="P4215" t="s">
        <v>7399</v>
      </c>
      <c r="Q4215" t="s">
        <v>7400</v>
      </c>
      <c r="R4215" s="2">
        <v>397283</v>
      </c>
      <c r="S4215" s="37">
        <f>Tabla1[[#This Row],[Valor total]]/'T.C.'!$B$5</f>
        <v>108.01604132680805</v>
      </c>
      <c r="T4215" t="s">
        <v>18</v>
      </c>
      <c r="U4215" t="s">
        <v>3</v>
      </c>
    </row>
    <row r="4216" spans="1:21" x14ac:dyDescent="0.25">
      <c r="A4216" t="s">
        <v>53</v>
      </c>
      <c r="B4216" t="str">
        <f>LEFT(Tabla1[[#This Row],[Organización compras]],2)</f>
        <v>CO</v>
      </c>
      <c r="C4216" t="s">
        <v>338</v>
      </c>
      <c r="D4216">
        <v>704</v>
      </c>
      <c r="E4216" t="str">
        <f>VLOOKUP(Tabla1[[#This Row],[Grupo de compras]],'Grupo compras'!$A$1:$B$115,2,FALSE)</f>
        <v>CO Mktg Mall</v>
      </c>
      <c r="F4216" t="s">
        <v>795</v>
      </c>
      <c r="G4216" t="str">
        <f>LEFT(Tabla1[[#This Row],[Solicitud de pedido]],2)</f>
        <v>12</v>
      </c>
      <c r="H4216" t="s">
        <v>10636</v>
      </c>
      <c r="I4216" t="s">
        <v>102</v>
      </c>
      <c r="J4216" t="s">
        <v>10637</v>
      </c>
      <c r="K4216" t="s">
        <v>10643</v>
      </c>
      <c r="L4216" s="1">
        <v>46038</v>
      </c>
      <c r="M4216" t="s">
        <v>3700</v>
      </c>
      <c r="N4216" t="s">
        <v>1</v>
      </c>
      <c r="O4216" t="s">
        <v>0</v>
      </c>
      <c r="P4216" t="s">
        <v>7399</v>
      </c>
      <c r="Q4216" t="s">
        <v>7400</v>
      </c>
      <c r="R4216" s="2">
        <v>397283</v>
      </c>
      <c r="S4216" s="37">
        <f>Tabla1[[#This Row],[Valor total]]/'T.C.'!$B$5</f>
        <v>108.01604132680805</v>
      </c>
      <c r="T4216" t="s">
        <v>18</v>
      </c>
      <c r="U4216" t="s">
        <v>3</v>
      </c>
    </row>
    <row r="4217" spans="1:21" x14ac:dyDescent="0.25">
      <c r="A4217" t="s">
        <v>53</v>
      </c>
      <c r="B4217" t="str">
        <f>LEFT(Tabla1[[#This Row],[Organización compras]],2)</f>
        <v>CO</v>
      </c>
      <c r="C4217" t="s">
        <v>338</v>
      </c>
      <c r="D4217">
        <v>704</v>
      </c>
      <c r="E4217" t="str">
        <f>VLOOKUP(Tabla1[[#This Row],[Grupo de compras]],'Grupo compras'!$A$1:$B$115,2,FALSE)</f>
        <v>CO Mktg Mall</v>
      </c>
      <c r="F4217" t="s">
        <v>795</v>
      </c>
      <c r="G4217" t="str">
        <f>LEFT(Tabla1[[#This Row],[Solicitud de pedido]],2)</f>
        <v>12</v>
      </c>
      <c r="H4217" t="s">
        <v>10636</v>
      </c>
      <c r="I4217" t="s">
        <v>103</v>
      </c>
      <c r="J4217" t="s">
        <v>10637</v>
      </c>
      <c r="K4217" t="s">
        <v>10644</v>
      </c>
      <c r="L4217" s="1">
        <v>46038</v>
      </c>
      <c r="M4217" t="s">
        <v>3700</v>
      </c>
      <c r="N4217" t="s">
        <v>1</v>
      </c>
      <c r="O4217" t="s">
        <v>0</v>
      </c>
      <c r="P4217" t="s">
        <v>7399</v>
      </c>
      <c r="Q4217" t="s">
        <v>7400</v>
      </c>
      <c r="R4217" s="2">
        <v>397283</v>
      </c>
      <c r="S4217" s="37">
        <f>Tabla1[[#This Row],[Valor total]]/'T.C.'!$B$5</f>
        <v>108.01604132680805</v>
      </c>
      <c r="T4217" t="s">
        <v>18</v>
      </c>
      <c r="U4217" t="s">
        <v>3</v>
      </c>
    </row>
    <row r="4218" spans="1:21" x14ac:dyDescent="0.25">
      <c r="A4218" t="s">
        <v>53</v>
      </c>
      <c r="B4218" t="str">
        <f>LEFT(Tabla1[[#This Row],[Organización compras]],2)</f>
        <v>CO</v>
      </c>
      <c r="C4218" t="s">
        <v>338</v>
      </c>
      <c r="D4218">
        <v>704</v>
      </c>
      <c r="E4218" t="str">
        <f>VLOOKUP(Tabla1[[#This Row],[Grupo de compras]],'Grupo compras'!$A$1:$B$115,2,FALSE)</f>
        <v>CO Mktg Mall</v>
      </c>
      <c r="F4218" t="s">
        <v>795</v>
      </c>
      <c r="G4218" t="str">
        <f>LEFT(Tabla1[[#This Row],[Solicitud de pedido]],2)</f>
        <v>12</v>
      </c>
      <c r="H4218" t="s">
        <v>10636</v>
      </c>
      <c r="I4218" t="s">
        <v>104</v>
      </c>
      <c r="J4218" t="s">
        <v>10637</v>
      </c>
      <c r="K4218" t="s">
        <v>10645</v>
      </c>
      <c r="L4218" s="1">
        <v>46038</v>
      </c>
      <c r="M4218" t="s">
        <v>3700</v>
      </c>
      <c r="N4218" t="s">
        <v>1</v>
      </c>
      <c r="O4218" t="s">
        <v>0</v>
      </c>
      <c r="P4218" t="s">
        <v>7399</v>
      </c>
      <c r="Q4218" t="s">
        <v>7400</v>
      </c>
      <c r="R4218" s="2">
        <v>397283</v>
      </c>
      <c r="S4218" s="37">
        <f>Tabla1[[#This Row],[Valor total]]/'T.C.'!$B$5</f>
        <v>108.01604132680805</v>
      </c>
      <c r="T4218" t="s">
        <v>18</v>
      </c>
      <c r="U4218" t="s">
        <v>3</v>
      </c>
    </row>
    <row r="4219" spans="1:21" x14ac:dyDescent="0.25">
      <c r="A4219" t="s">
        <v>53</v>
      </c>
      <c r="B4219" t="str">
        <f>LEFT(Tabla1[[#This Row],[Organización compras]],2)</f>
        <v>CO</v>
      </c>
      <c r="C4219" t="s">
        <v>338</v>
      </c>
      <c r="D4219">
        <v>704</v>
      </c>
      <c r="E4219" t="str">
        <f>VLOOKUP(Tabla1[[#This Row],[Grupo de compras]],'Grupo compras'!$A$1:$B$115,2,FALSE)</f>
        <v>CO Mktg Mall</v>
      </c>
      <c r="F4219" t="s">
        <v>795</v>
      </c>
      <c r="G4219" t="str">
        <f>LEFT(Tabla1[[#This Row],[Solicitud de pedido]],2)</f>
        <v>12</v>
      </c>
      <c r="H4219" t="s">
        <v>10636</v>
      </c>
      <c r="I4219" t="s">
        <v>105</v>
      </c>
      <c r="J4219" t="s">
        <v>10637</v>
      </c>
      <c r="K4219" t="s">
        <v>10646</v>
      </c>
      <c r="L4219" s="1">
        <v>46038</v>
      </c>
      <c r="M4219" t="s">
        <v>3700</v>
      </c>
      <c r="N4219" t="s">
        <v>1</v>
      </c>
      <c r="O4219" t="s">
        <v>0</v>
      </c>
      <c r="P4219" t="s">
        <v>7399</v>
      </c>
      <c r="Q4219" t="s">
        <v>7400</v>
      </c>
      <c r="R4219" s="2">
        <v>397283</v>
      </c>
      <c r="S4219" s="37">
        <f>Tabla1[[#This Row],[Valor total]]/'T.C.'!$B$5</f>
        <v>108.01604132680805</v>
      </c>
      <c r="T4219" t="s">
        <v>18</v>
      </c>
      <c r="U4219" t="s">
        <v>3</v>
      </c>
    </row>
    <row r="4220" spans="1:21" x14ac:dyDescent="0.25">
      <c r="A4220" t="s">
        <v>53</v>
      </c>
      <c r="B4220" t="str">
        <f>LEFT(Tabla1[[#This Row],[Organización compras]],2)</f>
        <v>CO</v>
      </c>
      <c r="C4220" t="s">
        <v>338</v>
      </c>
      <c r="D4220">
        <v>704</v>
      </c>
      <c r="E4220" t="str">
        <f>VLOOKUP(Tabla1[[#This Row],[Grupo de compras]],'Grupo compras'!$A$1:$B$115,2,FALSE)</f>
        <v>CO Mktg Mall</v>
      </c>
      <c r="F4220" t="s">
        <v>795</v>
      </c>
      <c r="G4220" t="str">
        <f>LEFT(Tabla1[[#This Row],[Solicitud de pedido]],2)</f>
        <v>12</v>
      </c>
      <c r="H4220" t="s">
        <v>10636</v>
      </c>
      <c r="I4220" t="s">
        <v>106</v>
      </c>
      <c r="J4220" t="s">
        <v>10637</v>
      </c>
      <c r="K4220" t="s">
        <v>10647</v>
      </c>
      <c r="L4220" s="1">
        <v>46038</v>
      </c>
      <c r="M4220" t="s">
        <v>3700</v>
      </c>
      <c r="N4220" t="s">
        <v>1</v>
      </c>
      <c r="O4220" t="s">
        <v>0</v>
      </c>
      <c r="P4220" t="s">
        <v>7399</v>
      </c>
      <c r="Q4220" t="s">
        <v>7400</v>
      </c>
      <c r="R4220" s="2">
        <v>397283</v>
      </c>
      <c r="S4220" s="37">
        <f>Tabla1[[#This Row],[Valor total]]/'T.C.'!$B$5</f>
        <v>108.01604132680805</v>
      </c>
      <c r="T4220" t="s">
        <v>18</v>
      </c>
      <c r="U4220" t="s">
        <v>3</v>
      </c>
    </row>
    <row r="4221" spans="1:21" x14ac:dyDescent="0.25">
      <c r="A4221" t="s">
        <v>53</v>
      </c>
      <c r="B4221" t="str">
        <f>LEFT(Tabla1[[#This Row],[Organización compras]],2)</f>
        <v>CO</v>
      </c>
      <c r="C4221" t="s">
        <v>338</v>
      </c>
      <c r="D4221">
        <v>704</v>
      </c>
      <c r="E4221" t="str">
        <f>VLOOKUP(Tabla1[[#This Row],[Grupo de compras]],'Grupo compras'!$A$1:$B$115,2,FALSE)</f>
        <v>CO Mktg Mall</v>
      </c>
      <c r="F4221" t="s">
        <v>795</v>
      </c>
      <c r="G4221" t="str">
        <f>LEFT(Tabla1[[#This Row],[Solicitud de pedido]],2)</f>
        <v>12</v>
      </c>
      <c r="H4221" t="s">
        <v>10636</v>
      </c>
      <c r="I4221" t="s">
        <v>107</v>
      </c>
      <c r="J4221" t="s">
        <v>10637</v>
      </c>
      <c r="K4221" t="s">
        <v>10648</v>
      </c>
      <c r="L4221" s="1">
        <v>46038</v>
      </c>
      <c r="M4221" t="s">
        <v>3700</v>
      </c>
      <c r="N4221" t="s">
        <v>1</v>
      </c>
      <c r="O4221" t="s">
        <v>0</v>
      </c>
      <c r="P4221" t="s">
        <v>7399</v>
      </c>
      <c r="Q4221" t="s">
        <v>7400</v>
      </c>
      <c r="R4221" s="2">
        <v>397283</v>
      </c>
      <c r="S4221" s="37">
        <f>Tabla1[[#This Row],[Valor total]]/'T.C.'!$B$5</f>
        <v>108.01604132680805</v>
      </c>
      <c r="T4221" t="s">
        <v>18</v>
      </c>
      <c r="U4221" t="s">
        <v>3</v>
      </c>
    </row>
    <row r="4222" spans="1:21" x14ac:dyDescent="0.25">
      <c r="A4222" t="s">
        <v>53</v>
      </c>
      <c r="B4222" t="str">
        <f>LEFT(Tabla1[[#This Row],[Organización compras]],2)</f>
        <v>CO</v>
      </c>
      <c r="C4222" t="s">
        <v>338</v>
      </c>
      <c r="D4222">
        <v>704</v>
      </c>
      <c r="E4222" t="str">
        <f>VLOOKUP(Tabla1[[#This Row],[Grupo de compras]],'Grupo compras'!$A$1:$B$115,2,FALSE)</f>
        <v>CO Mktg Mall</v>
      </c>
      <c r="F4222" t="s">
        <v>795</v>
      </c>
      <c r="G4222" t="str">
        <f>LEFT(Tabla1[[#This Row],[Solicitud de pedido]],2)</f>
        <v>12</v>
      </c>
      <c r="H4222" t="s">
        <v>10636</v>
      </c>
      <c r="I4222" t="s">
        <v>1502</v>
      </c>
      <c r="J4222" t="s">
        <v>10637</v>
      </c>
      <c r="K4222" t="s">
        <v>10649</v>
      </c>
      <c r="L4222" s="1">
        <v>46038</v>
      </c>
      <c r="M4222" t="s">
        <v>3700</v>
      </c>
      <c r="N4222" t="s">
        <v>1</v>
      </c>
      <c r="O4222" t="s">
        <v>0</v>
      </c>
      <c r="P4222" t="s">
        <v>7399</v>
      </c>
      <c r="Q4222" t="s">
        <v>7400</v>
      </c>
      <c r="R4222" s="2">
        <v>397283</v>
      </c>
      <c r="S4222" s="37">
        <f>Tabla1[[#This Row],[Valor total]]/'T.C.'!$B$5</f>
        <v>108.01604132680805</v>
      </c>
      <c r="T4222" t="s">
        <v>18</v>
      </c>
      <c r="U4222" t="s">
        <v>3</v>
      </c>
    </row>
    <row r="4223" spans="1:21" x14ac:dyDescent="0.25">
      <c r="A4223" t="s">
        <v>75</v>
      </c>
      <c r="B4223" t="str">
        <f>LEFT(Tabla1[[#This Row],[Organización compras]],2)</f>
        <v>CO</v>
      </c>
      <c r="C4223" t="s">
        <v>338</v>
      </c>
      <c r="D4223">
        <v>710</v>
      </c>
      <c r="E4223" t="str">
        <f>VLOOKUP(Tabla1[[#This Row],[Grupo de compras]],'Grupo compras'!$A$1:$B$115,2,FALSE)</f>
        <v>CO Sgcia Personas</v>
      </c>
      <c r="F4223" t="s">
        <v>77</v>
      </c>
      <c r="G4223" t="str">
        <f>LEFT(Tabla1[[#This Row],[Solicitud de pedido]],2)</f>
        <v>12</v>
      </c>
      <c r="H4223" t="s">
        <v>10650</v>
      </c>
      <c r="I4223" t="s">
        <v>88</v>
      </c>
      <c r="J4223" t="s">
        <v>10651</v>
      </c>
      <c r="K4223" t="s">
        <v>9335</v>
      </c>
      <c r="L4223" s="1">
        <v>46065</v>
      </c>
      <c r="M4223" t="s">
        <v>77</v>
      </c>
      <c r="N4223" t="s">
        <v>1</v>
      </c>
      <c r="O4223" t="s">
        <v>0</v>
      </c>
      <c r="P4223" t="s">
        <v>7534</v>
      </c>
      <c r="Q4223" t="s">
        <v>7535</v>
      </c>
      <c r="R4223" s="2">
        <v>393880</v>
      </c>
      <c r="S4223" s="37">
        <f>Tabla1[[#This Row],[Valor total]]/'T.C.'!$B$5</f>
        <v>107.09081022294725</v>
      </c>
      <c r="T4223" t="s">
        <v>18</v>
      </c>
      <c r="U4223" t="s">
        <v>3</v>
      </c>
    </row>
    <row r="4224" spans="1:21" x14ac:dyDescent="0.25">
      <c r="A4224" t="s">
        <v>1251</v>
      </c>
      <c r="B4224" t="str">
        <f>LEFT(Tabla1[[#This Row],[Organización compras]],2)</f>
        <v>CL</v>
      </c>
      <c r="C4224" t="s">
        <v>339</v>
      </c>
      <c r="D4224">
        <v>914</v>
      </c>
      <c r="E4224" t="str">
        <f>VLOOKUP(Tabla1[[#This Row],[Grupo de compras]],'Grupo compras'!$A$1:$B$115,2,FALSE)</f>
        <v>Corp Explo. TI</v>
      </c>
      <c r="F4224" t="s">
        <v>10652</v>
      </c>
      <c r="G4224" t="str">
        <f>LEFT(Tabla1[[#This Row],[Solicitud de pedido]],2)</f>
        <v>14</v>
      </c>
      <c r="H4224" t="s">
        <v>10653</v>
      </c>
      <c r="I4224" t="s">
        <v>88</v>
      </c>
      <c r="J4224" t="s">
        <v>10654</v>
      </c>
      <c r="K4224" t="s">
        <v>10655</v>
      </c>
      <c r="L4224" s="1">
        <v>46038</v>
      </c>
      <c r="M4224" t="s">
        <v>10652</v>
      </c>
      <c r="N4224" t="s">
        <v>46</v>
      </c>
      <c r="O4224" t="s">
        <v>5</v>
      </c>
      <c r="P4224" t="s">
        <v>743</v>
      </c>
      <c r="Q4224" t="s">
        <v>744</v>
      </c>
      <c r="R4224" s="2">
        <v>2.5499999999999998</v>
      </c>
      <c r="S4224" s="37">
        <f>Tabla1[[#This Row],[Valor total]]/'T.C.'!$B$4</f>
        <v>106.24999999999999</v>
      </c>
      <c r="T4224" t="s">
        <v>11</v>
      </c>
      <c r="U4224" t="s">
        <v>3</v>
      </c>
    </row>
    <row r="4225" spans="1:21" x14ac:dyDescent="0.25">
      <c r="A4225" t="s">
        <v>1251</v>
      </c>
      <c r="B4225" t="str">
        <f>LEFT(Tabla1[[#This Row],[Organización compras]],2)</f>
        <v>CL</v>
      </c>
      <c r="C4225" t="s">
        <v>339</v>
      </c>
      <c r="D4225">
        <v>914</v>
      </c>
      <c r="E4225" t="str">
        <f>VLOOKUP(Tabla1[[#This Row],[Grupo de compras]],'Grupo compras'!$A$1:$B$115,2,FALSE)</f>
        <v>Corp Explo. TI</v>
      </c>
      <c r="F4225" t="s">
        <v>10652</v>
      </c>
      <c r="G4225" t="str">
        <f>LEFT(Tabla1[[#This Row],[Solicitud de pedido]],2)</f>
        <v>14</v>
      </c>
      <c r="H4225" t="s">
        <v>10653</v>
      </c>
      <c r="I4225" t="s">
        <v>89</v>
      </c>
      <c r="J4225" t="s">
        <v>10654</v>
      </c>
      <c r="K4225" t="s">
        <v>10655</v>
      </c>
      <c r="L4225" s="1">
        <v>46038</v>
      </c>
      <c r="M4225" t="s">
        <v>10652</v>
      </c>
      <c r="N4225" t="s">
        <v>46</v>
      </c>
      <c r="O4225" t="s">
        <v>5</v>
      </c>
      <c r="P4225" t="s">
        <v>743</v>
      </c>
      <c r="Q4225" t="s">
        <v>744</v>
      </c>
      <c r="R4225" s="2">
        <v>2.5499999999999998</v>
      </c>
      <c r="S4225" s="37">
        <f>Tabla1[[#This Row],[Valor total]]/'T.C.'!$B$4</f>
        <v>106.24999999999999</v>
      </c>
      <c r="T4225" t="s">
        <v>11</v>
      </c>
      <c r="U4225" t="s">
        <v>3</v>
      </c>
    </row>
    <row r="4226" spans="1:21" x14ac:dyDescent="0.25">
      <c r="A4226" t="s">
        <v>1251</v>
      </c>
      <c r="B4226" t="str">
        <f>LEFT(Tabla1[[#This Row],[Organización compras]],2)</f>
        <v>CL</v>
      </c>
      <c r="C4226" t="s">
        <v>339</v>
      </c>
      <c r="D4226">
        <v>914</v>
      </c>
      <c r="E4226" t="str">
        <f>VLOOKUP(Tabla1[[#This Row],[Grupo de compras]],'Grupo compras'!$A$1:$B$115,2,FALSE)</f>
        <v>Corp Explo. TI</v>
      </c>
      <c r="F4226" t="s">
        <v>10652</v>
      </c>
      <c r="G4226" t="str">
        <f>LEFT(Tabla1[[#This Row],[Solicitud de pedido]],2)</f>
        <v>14</v>
      </c>
      <c r="H4226" t="s">
        <v>10653</v>
      </c>
      <c r="I4226" t="s">
        <v>99</v>
      </c>
      <c r="J4226" t="s">
        <v>10654</v>
      </c>
      <c r="K4226" t="s">
        <v>10655</v>
      </c>
      <c r="L4226" s="1">
        <v>46038</v>
      </c>
      <c r="M4226" t="s">
        <v>10652</v>
      </c>
      <c r="N4226" t="s">
        <v>46</v>
      </c>
      <c r="O4226" t="s">
        <v>5</v>
      </c>
      <c r="P4226" t="s">
        <v>743</v>
      </c>
      <c r="Q4226" t="s">
        <v>744</v>
      </c>
      <c r="R4226" s="2">
        <v>2.5499999999999998</v>
      </c>
      <c r="S4226" s="37">
        <f>Tabla1[[#This Row],[Valor total]]/'T.C.'!$B$4</f>
        <v>106.24999999999999</v>
      </c>
      <c r="T4226" t="s">
        <v>11</v>
      </c>
      <c r="U4226" t="s">
        <v>3</v>
      </c>
    </row>
    <row r="4227" spans="1:21" x14ac:dyDescent="0.25">
      <c r="A4227" t="s">
        <v>1251</v>
      </c>
      <c r="B4227" t="str">
        <f>LEFT(Tabla1[[#This Row],[Organización compras]],2)</f>
        <v>CL</v>
      </c>
      <c r="C4227" t="s">
        <v>339</v>
      </c>
      <c r="D4227">
        <v>914</v>
      </c>
      <c r="E4227" t="str">
        <f>VLOOKUP(Tabla1[[#This Row],[Grupo de compras]],'Grupo compras'!$A$1:$B$115,2,FALSE)</f>
        <v>Corp Explo. TI</v>
      </c>
      <c r="F4227" t="s">
        <v>10652</v>
      </c>
      <c r="G4227" t="str">
        <f>LEFT(Tabla1[[#This Row],[Solicitud de pedido]],2)</f>
        <v>14</v>
      </c>
      <c r="H4227" t="s">
        <v>10653</v>
      </c>
      <c r="I4227" t="s">
        <v>100</v>
      </c>
      <c r="J4227" t="s">
        <v>10654</v>
      </c>
      <c r="K4227" t="s">
        <v>10655</v>
      </c>
      <c r="L4227" s="1">
        <v>46038</v>
      </c>
      <c r="M4227" t="s">
        <v>10652</v>
      </c>
      <c r="N4227" t="s">
        <v>46</v>
      </c>
      <c r="O4227" t="s">
        <v>5</v>
      </c>
      <c r="P4227" t="s">
        <v>743</v>
      </c>
      <c r="Q4227" t="s">
        <v>744</v>
      </c>
      <c r="R4227" s="2">
        <v>2.5499999999999998</v>
      </c>
      <c r="S4227" s="37">
        <f>Tabla1[[#This Row],[Valor total]]/'T.C.'!$B$4</f>
        <v>106.24999999999999</v>
      </c>
      <c r="T4227" t="s">
        <v>11</v>
      </c>
      <c r="U4227" t="s">
        <v>3</v>
      </c>
    </row>
    <row r="4228" spans="1:21" x14ac:dyDescent="0.25">
      <c r="A4228" t="s">
        <v>1251</v>
      </c>
      <c r="B4228" t="str">
        <f>LEFT(Tabla1[[#This Row],[Organización compras]],2)</f>
        <v>CL</v>
      </c>
      <c r="C4228" t="s">
        <v>339</v>
      </c>
      <c r="D4228">
        <v>914</v>
      </c>
      <c r="E4228" t="str">
        <f>VLOOKUP(Tabla1[[#This Row],[Grupo de compras]],'Grupo compras'!$A$1:$B$115,2,FALSE)</f>
        <v>Corp Explo. TI</v>
      </c>
      <c r="F4228" t="s">
        <v>10652</v>
      </c>
      <c r="G4228" t="str">
        <f>LEFT(Tabla1[[#This Row],[Solicitud de pedido]],2)</f>
        <v>14</v>
      </c>
      <c r="H4228" t="s">
        <v>10653</v>
      </c>
      <c r="I4228" t="s">
        <v>101</v>
      </c>
      <c r="J4228" t="s">
        <v>10654</v>
      </c>
      <c r="K4228" t="s">
        <v>10655</v>
      </c>
      <c r="L4228" s="1">
        <v>46038</v>
      </c>
      <c r="M4228" t="s">
        <v>10652</v>
      </c>
      <c r="N4228" t="s">
        <v>46</v>
      </c>
      <c r="O4228" t="s">
        <v>5</v>
      </c>
      <c r="P4228" t="s">
        <v>743</v>
      </c>
      <c r="Q4228" t="s">
        <v>744</v>
      </c>
      <c r="R4228" s="2">
        <v>2.5499999999999998</v>
      </c>
      <c r="S4228" s="37">
        <f>Tabla1[[#This Row],[Valor total]]/'T.C.'!$B$4</f>
        <v>106.24999999999999</v>
      </c>
      <c r="T4228" t="s">
        <v>11</v>
      </c>
      <c r="U4228" t="s">
        <v>3</v>
      </c>
    </row>
    <row r="4229" spans="1:21" x14ac:dyDescent="0.25">
      <c r="A4229" t="s">
        <v>1251</v>
      </c>
      <c r="B4229" t="str">
        <f>LEFT(Tabla1[[#This Row],[Organización compras]],2)</f>
        <v>CL</v>
      </c>
      <c r="C4229" t="s">
        <v>339</v>
      </c>
      <c r="D4229">
        <v>914</v>
      </c>
      <c r="E4229" t="str">
        <f>VLOOKUP(Tabla1[[#This Row],[Grupo de compras]],'Grupo compras'!$A$1:$B$115,2,FALSE)</f>
        <v>Corp Explo. TI</v>
      </c>
      <c r="F4229" t="s">
        <v>10652</v>
      </c>
      <c r="G4229" t="str">
        <f>LEFT(Tabla1[[#This Row],[Solicitud de pedido]],2)</f>
        <v>14</v>
      </c>
      <c r="H4229" t="s">
        <v>10653</v>
      </c>
      <c r="I4229" t="s">
        <v>102</v>
      </c>
      <c r="J4229" t="s">
        <v>10654</v>
      </c>
      <c r="K4229" t="s">
        <v>10655</v>
      </c>
      <c r="L4229" s="1">
        <v>46038</v>
      </c>
      <c r="M4229" t="s">
        <v>10652</v>
      </c>
      <c r="N4229" t="s">
        <v>46</v>
      </c>
      <c r="O4229" t="s">
        <v>5</v>
      </c>
      <c r="P4229" t="s">
        <v>743</v>
      </c>
      <c r="Q4229" t="s">
        <v>744</v>
      </c>
      <c r="R4229" s="2">
        <v>2.5499999999999998</v>
      </c>
      <c r="S4229" s="37">
        <f>Tabla1[[#This Row],[Valor total]]/'T.C.'!$B$4</f>
        <v>106.24999999999999</v>
      </c>
      <c r="T4229" t="s">
        <v>11</v>
      </c>
      <c r="U4229" t="s">
        <v>3</v>
      </c>
    </row>
    <row r="4230" spans="1:21" x14ac:dyDescent="0.25">
      <c r="A4230" t="s">
        <v>1251</v>
      </c>
      <c r="B4230" t="str">
        <f>LEFT(Tabla1[[#This Row],[Organización compras]],2)</f>
        <v>CL</v>
      </c>
      <c r="C4230" t="s">
        <v>339</v>
      </c>
      <c r="D4230">
        <v>914</v>
      </c>
      <c r="E4230" t="str">
        <f>VLOOKUP(Tabla1[[#This Row],[Grupo de compras]],'Grupo compras'!$A$1:$B$115,2,FALSE)</f>
        <v>Corp Explo. TI</v>
      </c>
      <c r="F4230" t="s">
        <v>10652</v>
      </c>
      <c r="G4230" t="str">
        <f>LEFT(Tabla1[[#This Row],[Solicitud de pedido]],2)</f>
        <v>14</v>
      </c>
      <c r="H4230" t="s">
        <v>10653</v>
      </c>
      <c r="I4230" t="s">
        <v>103</v>
      </c>
      <c r="J4230" t="s">
        <v>10654</v>
      </c>
      <c r="K4230" t="s">
        <v>10655</v>
      </c>
      <c r="L4230" s="1">
        <v>46038</v>
      </c>
      <c r="M4230" t="s">
        <v>10652</v>
      </c>
      <c r="N4230" t="s">
        <v>46</v>
      </c>
      <c r="O4230" t="s">
        <v>5</v>
      </c>
      <c r="P4230" t="s">
        <v>743</v>
      </c>
      <c r="Q4230" t="s">
        <v>744</v>
      </c>
      <c r="R4230" s="2">
        <v>2.5499999999999998</v>
      </c>
      <c r="S4230" s="37">
        <f>Tabla1[[#This Row],[Valor total]]/'T.C.'!$B$4</f>
        <v>106.24999999999999</v>
      </c>
      <c r="T4230" t="s">
        <v>11</v>
      </c>
      <c r="U4230" t="s">
        <v>3</v>
      </c>
    </row>
    <row r="4231" spans="1:21" x14ac:dyDescent="0.25">
      <c r="A4231" t="s">
        <v>1251</v>
      </c>
      <c r="B4231" t="str">
        <f>LEFT(Tabla1[[#This Row],[Organización compras]],2)</f>
        <v>CL</v>
      </c>
      <c r="C4231" t="s">
        <v>339</v>
      </c>
      <c r="D4231">
        <v>914</v>
      </c>
      <c r="E4231" t="str">
        <f>VLOOKUP(Tabla1[[#This Row],[Grupo de compras]],'Grupo compras'!$A$1:$B$115,2,FALSE)</f>
        <v>Corp Explo. TI</v>
      </c>
      <c r="F4231" t="s">
        <v>10652</v>
      </c>
      <c r="G4231" t="str">
        <f>LEFT(Tabla1[[#This Row],[Solicitud de pedido]],2)</f>
        <v>14</v>
      </c>
      <c r="H4231" t="s">
        <v>10653</v>
      </c>
      <c r="I4231" t="s">
        <v>104</v>
      </c>
      <c r="J4231" t="s">
        <v>10654</v>
      </c>
      <c r="K4231" t="s">
        <v>10655</v>
      </c>
      <c r="L4231" s="1">
        <v>46038</v>
      </c>
      <c r="M4231" t="s">
        <v>10652</v>
      </c>
      <c r="N4231" t="s">
        <v>46</v>
      </c>
      <c r="O4231" t="s">
        <v>5</v>
      </c>
      <c r="P4231" t="s">
        <v>743</v>
      </c>
      <c r="Q4231" t="s">
        <v>744</v>
      </c>
      <c r="R4231" s="2">
        <v>2.5499999999999998</v>
      </c>
      <c r="S4231" s="37">
        <f>Tabla1[[#This Row],[Valor total]]/'T.C.'!$B$4</f>
        <v>106.24999999999999</v>
      </c>
      <c r="T4231" t="s">
        <v>11</v>
      </c>
      <c r="U4231" t="s">
        <v>3</v>
      </c>
    </row>
    <row r="4232" spans="1:21" x14ac:dyDescent="0.25">
      <c r="A4232" t="s">
        <v>1251</v>
      </c>
      <c r="B4232" t="str">
        <f>LEFT(Tabla1[[#This Row],[Organización compras]],2)</f>
        <v>CL</v>
      </c>
      <c r="C4232" t="s">
        <v>339</v>
      </c>
      <c r="D4232">
        <v>914</v>
      </c>
      <c r="E4232" t="str">
        <f>VLOOKUP(Tabla1[[#This Row],[Grupo de compras]],'Grupo compras'!$A$1:$B$115,2,FALSE)</f>
        <v>Corp Explo. TI</v>
      </c>
      <c r="F4232" t="s">
        <v>10652</v>
      </c>
      <c r="G4232" t="str">
        <f>LEFT(Tabla1[[#This Row],[Solicitud de pedido]],2)</f>
        <v>14</v>
      </c>
      <c r="H4232" t="s">
        <v>10653</v>
      </c>
      <c r="I4232" t="s">
        <v>105</v>
      </c>
      <c r="J4232" t="s">
        <v>10654</v>
      </c>
      <c r="K4232" t="s">
        <v>10655</v>
      </c>
      <c r="L4232" s="1">
        <v>46038</v>
      </c>
      <c r="M4232" t="s">
        <v>10652</v>
      </c>
      <c r="N4232" t="s">
        <v>46</v>
      </c>
      <c r="O4232" t="s">
        <v>5</v>
      </c>
      <c r="P4232" t="s">
        <v>743</v>
      </c>
      <c r="Q4232" t="s">
        <v>744</v>
      </c>
      <c r="R4232" s="2">
        <v>2.5499999999999998</v>
      </c>
      <c r="S4232" s="37">
        <f>Tabla1[[#This Row],[Valor total]]/'T.C.'!$B$4</f>
        <v>106.24999999999999</v>
      </c>
      <c r="T4232" t="s">
        <v>11</v>
      </c>
      <c r="U4232" t="s">
        <v>3</v>
      </c>
    </row>
    <row r="4233" spans="1:21" x14ac:dyDescent="0.25">
      <c r="A4233" t="s">
        <v>1251</v>
      </c>
      <c r="B4233" t="str">
        <f>LEFT(Tabla1[[#This Row],[Organización compras]],2)</f>
        <v>CL</v>
      </c>
      <c r="C4233" t="s">
        <v>339</v>
      </c>
      <c r="D4233">
        <v>914</v>
      </c>
      <c r="E4233" t="str">
        <f>VLOOKUP(Tabla1[[#This Row],[Grupo de compras]],'Grupo compras'!$A$1:$B$115,2,FALSE)</f>
        <v>Corp Explo. TI</v>
      </c>
      <c r="F4233" t="s">
        <v>10652</v>
      </c>
      <c r="G4233" t="str">
        <f>LEFT(Tabla1[[#This Row],[Solicitud de pedido]],2)</f>
        <v>14</v>
      </c>
      <c r="H4233" t="s">
        <v>10653</v>
      </c>
      <c r="I4233" t="s">
        <v>106</v>
      </c>
      <c r="J4233" t="s">
        <v>10654</v>
      </c>
      <c r="K4233" t="s">
        <v>10655</v>
      </c>
      <c r="L4233" s="1">
        <v>46038</v>
      </c>
      <c r="M4233" t="s">
        <v>10652</v>
      </c>
      <c r="N4233" t="s">
        <v>46</v>
      </c>
      <c r="O4233" t="s">
        <v>5</v>
      </c>
      <c r="P4233" t="s">
        <v>743</v>
      </c>
      <c r="Q4233" t="s">
        <v>744</v>
      </c>
      <c r="R4233" s="2">
        <v>2.5499999999999998</v>
      </c>
      <c r="S4233" s="37">
        <f>Tabla1[[#This Row],[Valor total]]/'T.C.'!$B$4</f>
        <v>106.24999999999999</v>
      </c>
      <c r="T4233" t="s">
        <v>11</v>
      </c>
      <c r="U4233" t="s">
        <v>3</v>
      </c>
    </row>
    <row r="4234" spans="1:21" x14ac:dyDescent="0.25">
      <c r="A4234" t="s">
        <v>1251</v>
      </c>
      <c r="B4234" t="str">
        <f>LEFT(Tabla1[[#This Row],[Organización compras]],2)</f>
        <v>CL</v>
      </c>
      <c r="C4234" t="s">
        <v>339</v>
      </c>
      <c r="D4234">
        <v>914</v>
      </c>
      <c r="E4234" t="str">
        <f>VLOOKUP(Tabla1[[#This Row],[Grupo de compras]],'Grupo compras'!$A$1:$B$115,2,FALSE)</f>
        <v>Corp Explo. TI</v>
      </c>
      <c r="F4234" t="s">
        <v>10652</v>
      </c>
      <c r="G4234" t="str">
        <f>LEFT(Tabla1[[#This Row],[Solicitud de pedido]],2)</f>
        <v>14</v>
      </c>
      <c r="H4234" t="s">
        <v>10653</v>
      </c>
      <c r="I4234" t="s">
        <v>107</v>
      </c>
      <c r="J4234" t="s">
        <v>10654</v>
      </c>
      <c r="K4234" t="s">
        <v>10655</v>
      </c>
      <c r="L4234" s="1">
        <v>46038</v>
      </c>
      <c r="M4234" t="s">
        <v>10652</v>
      </c>
      <c r="N4234" t="s">
        <v>46</v>
      </c>
      <c r="O4234" t="s">
        <v>5</v>
      </c>
      <c r="P4234" t="s">
        <v>743</v>
      </c>
      <c r="Q4234" t="s">
        <v>744</v>
      </c>
      <c r="R4234" s="2">
        <v>2.5499999999999998</v>
      </c>
      <c r="S4234" s="37">
        <f>Tabla1[[#This Row],[Valor total]]/'T.C.'!$B$4</f>
        <v>106.24999999999999</v>
      </c>
      <c r="T4234" t="s">
        <v>11</v>
      </c>
      <c r="U4234" t="s">
        <v>3</v>
      </c>
    </row>
    <row r="4235" spans="1:21" x14ac:dyDescent="0.25">
      <c r="A4235" t="s">
        <v>1251</v>
      </c>
      <c r="B4235" t="str">
        <f>LEFT(Tabla1[[#This Row],[Organización compras]],2)</f>
        <v>CL</v>
      </c>
      <c r="C4235" t="s">
        <v>339</v>
      </c>
      <c r="D4235">
        <v>914</v>
      </c>
      <c r="E4235" t="str">
        <f>VLOOKUP(Tabla1[[#This Row],[Grupo de compras]],'Grupo compras'!$A$1:$B$115,2,FALSE)</f>
        <v>Corp Explo. TI</v>
      </c>
      <c r="F4235" t="s">
        <v>10652</v>
      </c>
      <c r="G4235" t="str">
        <f>LEFT(Tabla1[[#This Row],[Solicitud de pedido]],2)</f>
        <v>14</v>
      </c>
      <c r="H4235" t="s">
        <v>10653</v>
      </c>
      <c r="I4235" t="s">
        <v>1502</v>
      </c>
      <c r="J4235" t="s">
        <v>10654</v>
      </c>
      <c r="K4235" t="s">
        <v>10655</v>
      </c>
      <c r="L4235" s="1">
        <v>46038</v>
      </c>
      <c r="M4235" t="s">
        <v>10652</v>
      </c>
      <c r="N4235" t="s">
        <v>46</v>
      </c>
      <c r="O4235" t="s">
        <v>5</v>
      </c>
      <c r="P4235" t="s">
        <v>743</v>
      </c>
      <c r="Q4235" t="s">
        <v>744</v>
      </c>
      <c r="R4235" s="2">
        <v>2.5499999999999998</v>
      </c>
      <c r="S4235" s="37">
        <f>Tabla1[[#This Row],[Valor total]]/'T.C.'!$B$4</f>
        <v>106.24999999999999</v>
      </c>
      <c r="T4235" t="s">
        <v>11</v>
      </c>
      <c r="U4235" t="s">
        <v>3</v>
      </c>
    </row>
    <row r="4236" spans="1:21" x14ac:dyDescent="0.25">
      <c r="A4236" t="s">
        <v>1239</v>
      </c>
      <c r="B4236" t="str">
        <f>LEFT(Tabla1[[#This Row],[Organización compras]],2)</f>
        <v>PE</v>
      </c>
      <c r="C4236" t="s">
        <v>340</v>
      </c>
      <c r="D4236">
        <v>802</v>
      </c>
      <c r="E4236" t="str">
        <f>VLOOKUP(Tabla1[[#This Row],[Grupo de compras]],'Grupo compras'!$A$1:$B$115,2,FALSE)</f>
        <v>PE Ops Mall</v>
      </c>
      <c r="F4236" t="s">
        <v>3220</v>
      </c>
      <c r="G4236" t="str">
        <f>LEFT(Tabla1[[#This Row],[Solicitud de pedido]],2)</f>
        <v>12</v>
      </c>
      <c r="H4236" t="s">
        <v>10656</v>
      </c>
      <c r="I4236" t="s">
        <v>88</v>
      </c>
      <c r="J4236" t="s">
        <v>10657</v>
      </c>
      <c r="K4236" t="s">
        <v>10658</v>
      </c>
      <c r="L4236" s="1">
        <v>46087</v>
      </c>
      <c r="M4236" t="s">
        <v>3220</v>
      </c>
      <c r="N4236" t="s">
        <v>1</v>
      </c>
      <c r="O4236" t="s">
        <v>0</v>
      </c>
      <c r="P4236" t="s">
        <v>8589</v>
      </c>
      <c r="Q4236" t="s">
        <v>8590</v>
      </c>
      <c r="R4236" s="2">
        <v>365.96</v>
      </c>
      <c r="S4236" s="37">
        <f>Tabla1[[#This Row],[Valor total]]/'T.C.'!$B$2</f>
        <v>106.07536231884056</v>
      </c>
      <c r="T4236" t="s">
        <v>2</v>
      </c>
      <c r="U4236" t="s">
        <v>3</v>
      </c>
    </row>
    <row r="4237" spans="1:21" x14ac:dyDescent="0.25">
      <c r="A4237" t="s">
        <v>24</v>
      </c>
      <c r="B4237" t="str">
        <f>LEFT(Tabla1[[#This Row],[Organización compras]],2)</f>
        <v>CL</v>
      </c>
      <c r="C4237" t="s">
        <v>339</v>
      </c>
      <c r="D4237">
        <v>602</v>
      </c>
      <c r="E4237" t="str">
        <f>VLOOKUP(Tabla1[[#This Row],[Grupo de compras]],'Grupo compras'!$A$1:$B$115,2,FALSE)</f>
        <v>CL Ops Mall</v>
      </c>
      <c r="F4237" t="s">
        <v>724</v>
      </c>
      <c r="H4237" t="s">
        <v>12157</v>
      </c>
      <c r="I4237" t="s">
        <v>88</v>
      </c>
      <c r="J4237" t="s">
        <v>12158</v>
      </c>
      <c r="K4237" t="s">
        <v>12159</v>
      </c>
      <c r="L4237" s="1">
        <v>46094</v>
      </c>
      <c r="M4237" t="s">
        <v>728</v>
      </c>
      <c r="N4237" t="s">
        <v>1</v>
      </c>
      <c r="O4237" t="s">
        <v>0</v>
      </c>
      <c r="P4237" t="s">
        <v>7904</v>
      </c>
      <c r="Q4237" t="s">
        <v>7905</v>
      </c>
      <c r="R4237" s="2">
        <v>97840</v>
      </c>
      <c r="S4237" s="37">
        <f>Tabla1[[#This Row],[Valor total]]/'T.C.'!$B$3</f>
        <v>105.66673506636572</v>
      </c>
      <c r="T4237" t="s">
        <v>6</v>
      </c>
      <c r="U4237" t="s">
        <v>3</v>
      </c>
    </row>
    <row r="4238" spans="1:21" x14ac:dyDescent="0.25">
      <c r="A4238" t="s">
        <v>763</v>
      </c>
      <c r="B4238" t="str">
        <f>LEFT(Tabla1[[#This Row],[Organización compras]],2)</f>
        <v>CL</v>
      </c>
      <c r="C4238" t="s">
        <v>339</v>
      </c>
      <c r="D4238">
        <v>928</v>
      </c>
      <c r="E4238" t="str">
        <f>VLOOKUP(Tabla1[[#This Row],[Grupo de compras]],'Grupo compras'!$A$1:$B$115,2,FALSE)</f>
        <v>Corp Gest Riesgo</v>
      </c>
      <c r="F4238" t="s">
        <v>85</v>
      </c>
      <c r="G4238" t="str">
        <f>LEFT(Tabla1[[#This Row],[Solicitud de pedido]],2)</f>
        <v>14</v>
      </c>
      <c r="H4238" t="s">
        <v>10659</v>
      </c>
      <c r="I4238" t="s">
        <v>88</v>
      </c>
      <c r="J4238" t="s">
        <v>10660</v>
      </c>
      <c r="K4238" t="s">
        <v>5733</v>
      </c>
      <c r="L4238" s="1">
        <v>46031</v>
      </c>
      <c r="M4238" t="s">
        <v>74</v>
      </c>
      <c r="N4238" t="s">
        <v>46</v>
      </c>
      <c r="O4238" t="s">
        <v>0</v>
      </c>
      <c r="P4238" t="s">
        <v>520</v>
      </c>
      <c r="Q4238" t="s">
        <v>521</v>
      </c>
      <c r="R4238" s="2">
        <v>105.63</v>
      </c>
      <c r="S4238" s="37">
        <f>Tabla1[[#This Row],[Valor total]]</f>
        <v>105.63</v>
      </c>
      <c r="T4238" t="s">
        <v>662</v>
      </c>
      <c r="U4238" t="s">
        <v>3</v>
      </c>
    </row>
    <row r="4239" spans="1:21" x14ac:dyDescent="0.25">
      <c r="A4239" t="s">
        <v>1452</v>
      </c>
      <c r="B4239" t="str">
        <f>LEFT(Tabla1[[#This Row],[Organización compras]],2)</f>
        <v>PE</v>
      </c>
      <c r="C4239" t="s">
        <v>681</v>
      </c>
      <c r="D4239">
        <v>803</v>
      </c>
      <c r="E4239" t="str">
        <f>VLOOKUP(Tabla1[[#This Row],[Grupo de compras]],'Grupo compras'!$A$1:$B$115,2,FALSE)</f>
        <v>PE Ops Out/Strips</v>
      </c>
      <c r="F4239" t="s">
        <v>1453</v>
      </c>
      <c r="G4239" t="str">
        <f>LEFT(Tabla1[[#This Row],[Solicitud de pedido]],2)</f>
        <v>12</v>
      </c>
      <c r="H4239" t="s">
        <v>10661</v>
      </c>
      <c r="I4239" t="s">
        <v>88</v>
      </c>
      <c r="J4239" t="s">
        <v>10662</v>
      </c>
      <c r="K4239" t="s">
        <v>9757</v>
      </c>
      <c r="L4239" s="1">
        <v>46079</v>
      </c>
      <c r="M4239" t="s">
        <v>1453</v>
      </c>
      <c r="N4239" t="s">
        <v>1</v>
      </c>
      <c r="O4239" t="s">
        <v>0</v>
      </c>
      <c r="P4239" t="s">
        <v>8828</v>
      </c>
      <c r="Q4239" t="s">
        <v>8829</v>
      </c>
      <c r="R4239" s="2">
        <v>362.5</v>
      </c>
      <c r="S4239" s="37">
        <f>Tabla1[[#This Row],[Valor total]]/'T.C.'!$B$2</f>
        <v>105.07246376811594</v>
      </c>
      <c r="T4239" t="s">
        <v>2</v>
      </c>
      <c r="U4239" t="s">
        <v>3</v>
      </c>
    </row>
    <row r="4240" spans="1:21" x14ac:dyDescent="0.25">
      <c r="A4240" t="s">
        <v>17</v>
      </c>
      <c r="B4240" t="str">
        <f>LEFT(Tabla1[[#This Row],[Organización compras]],2)</f>
        <v>CO</v>
      </c>
      <c r="C4240" t="s">
        <v>338</v>
      </c>
      <c r="D4240">
        <v>710</v>
      </c>
      <c r="E4240" t="str">
        <f>VLOOKUP(Tabla1[[#This Row],[Grupo de compras]],'Grupo compras'!$A$1:$B$115,2,FALSE)</f>
        <v>CO Sgcia Personas</v>
      </c>
      <c r="F4240" t="s">
        <v>77</v>
      </c>
      <c r="G4240" t="str">
        <f>LEFT(Tabla1[[#This Row],[Solicitud de pedido]],2)</f>
        <v>12</v>
      </c>
      <c r="H4240" t="s">
        <v>10663</v>
      </c>
      <c r="I4240" t="s">
        <v>88</v>
      </c>
      <c r="J4240" t="s">
        <v>10664</v>
      </c>
      <c r="K4240" t="s">
        <v>10665</v>
      </c>
      <c r="L4240" s="1">
        <v>46069</v>
      </c>
      <c r="M4240" t="s">
        <v>77</v>
      </c>
      <c r="N4240" t="s">
        <v>1</v>
      </c>
      <c r="O4240" t="s">
        <v>0</v>
      </c>
      <c r="P4240" t="s">
        <v>10666</v>
      </c>
      <c r="Q4240" t="s">
        <v>10667</v>
      </c>
      <c r="R4240" s="2">
        <v>385000</v>
      </c>
      <c r="S4240" s="37">
        <f>Tabla1[[#This Row],[Valor total]]/'T.C.'!$B$5</f>
        <v>104.67645459488853</v>
      </c>
      <c r="T4240" t="s">
        <v>18</v>
      </c>
      <c r="U4240" t="s">
        <v>3</v>
      </c>
    </row>
    <row r="4241" spans="1:21" x14ac:dyDescent="0.25">
      <c r="A4241" t="s">
        <v>1239</v>
      </c>
      <c r="B4241" t="str">
        <f>LEFT(Tabla1[[#This Row],[Organización compras]],2)</f>
        <v>PE</v>
      </c>
      <c r="C4241" t="s">
        <v>340</v>
      </c>
      <c r="D4241">
        <v>802</v>
      </c>
      <c r="E4241" t="str">
        <f>VLOOKUP(Tabla1[[#This Row],[Grupo de compras]],'Grupo compras'!$A$1:$B$115,2,FALSE)</f>
        <v>PE Ops Mall</v>
      </c>
      <c r="F4241" t="s">
        <v>3220</v>
      </c>
      <c r="G4241" t="str">
        <f>LEFT(Tabla1[[#This Row],[Solicitud de pedido]],2)</f>
        <v>12</v>
      </c>
      <c r="H4241" t="s">
        <v>10668</v>
      </c>
      <c r="I4241" t="s">
        <v>88</v>
      </c>
      <c r="J4241" t="s">
        <v>10669</v>
      </c>
      <c r="K4241" t="s">
        <v>10670</v>
      </c>
      <c r="L4241" s="1">
        <v>46071</v>
      </c>
      <c r="M4241" t="s">
        <v>3220</v>
      </c>
      <c r="N4241" t="s">
        <v>1</v>
      </c>
      <c r="O4241" t="s">
        <v>0</v>
      </c>
      <c r="P4241" t="s">
        <v>4285</v>
      </c>
      <c r="Q4241" t="s">
        <v>4286</v>
      </c>
      <c r="R4241" s="2">
        <v>360</v>
      </c>
      <c r="S4241" s="37">
        <f>Tabla1[[#This Row],[Valor total]]/'T.C.'!$B$2</f>
        <v>104.34782608695652</v>
      </c>
      <c r="T4241" t="s">
        <v>2</v>
      </c>
      <c r="U4241" t="s">
        <v>3</v>
      </c>
    </row>
    <row r="4242" spans="1:21" x14ac:dyDescent="0.25">
      <c r="A4242" t="s">
        <v>883</v>
      </c>
      <c r="B4242" t="str">
        <f>LEFT(Tabla1[[#This Row],[Organización compras]],2)</f>
        <v>PE</v>
      </c>
      <c r="C4242" t="s">
        <v>681</v>
      </c>
      <c r="D4242">
        <v>804</v>
      </c>
      <c r="E4242" t="str">
        <f>VLOOKUP(Tabla1[[#This Row],[Grupo de compras]],'Grupo compras'!$A$1:$B$115,2,FALSE)</f>
        <v>PE Marketing Mall</v>
      </c>
      <c r="F4242" t="s">
        <v>5959</v>
      </c>
      <c r="G4242" t="str">
        <f>LEFT(Tabla1[[#This Row],[Solicitud de pedido]],2)</f>
        <v>12</v>
      </c>
      <c r="H4242" t="s">
        <v>10671</v>
      </c>
      <c r="I4242" t="s">
        <v>88</v>
      </c>
      <c r="J4242" t="s">
        <v>10672</v>
      </c>
      <c r="K4242" t="s">
        <v>10673</v>
      </c>
      <c r="L4242" s="1">
        <v>46086</v>
      </c>
      <c r="M4242" t="s">
        <v>14</v>
      </c>
      <c r="N4242" t="s">
        <v>1</v>
      </c>
      <c r="O4242" t="s">
        <v>67</v>
      </c>
      <c r="P4242" t="s">
        <v>2596</v>
      </c>
      <c r="Q4242" t="s">
        <v>2597</v>
      </c>
      <c r="R4242" s="2">
        <v>360</v>
      </c>
      <c r="S4242" s="37">
        <f>Tabla1[[#This Row],[Valor total]]/'T.C.'!$B$2</f>
        <v>104.34782608695652</v>
      </c>
      <c r="T4242" t="s">
        <v>2</v>
      </c>
      <c r="U4242" t="s">
        <v>3</v>
      </c>
    </row>
    <row r="4243" spans="1:21" x14ac:dyDescent="0.25">
      <c r="A4243" t="s">
        <v>373</v>
      </c>
      <c r="B4243" t="str">
        <f>LEFT(Tabla1[[#This Row],[Organización compras]],2)</f>
        <v>PE</v>
      </c>
      <c r="C4243" t="s">
        <v>340</v>
      </c>
      <c r="D4243">
        <v>813</v>
      </c>
      <c r="E4243" t="str">
        <f>VLOOKUP(Tabla1[[#This Row],[Grupo de compras]],'Grupo compras'!$A$1:$B$115,2,FALSE)</f>
        <v>PE Gcia Ops</v>
      </c>
      <c r="F4243" t="s">
        <v>1080</v>
      </c>
      <c r="H4243" t="s">
        <v>12199</v>
      </c>
      <c r="I4243" t="s">
        <v>88</v>
      </c>
      <c r="J4243" t="s">
        <v>12200</v>
      </c>
      <c r="K4243" t="s">
        <v>12201</v>
      </c>
      <c r="L4243" s="1">
        <v>46097</v>
      </c>
      <c r="M4243" t="s">
        <v>11982</v>
      </c>
      <c r="N4243" t="s">
        <v>1</v>
      </c>
      <c r="O4243" t="s">
        <v>5</v>
      </c>
      <c r="P4243" t="s">
        <v>8893</v>
      </c>
      <c r="Q4243" t="s">
        <v>8894</v>
      </c>
      <c r="R4243" s="2">
        <v>360</v>
      </c>
      <c r="S4243" s="37">
        <f>Tabla1[[#This Row],[Valor total]]/'T.C.'!$B$2</f>
        <v>104.34782608695652</v>
      </c>
      <c r="T4243" t="s">
        <v>2</v>
      </c>
      <c r="U4243" t="s">
        <v>3</v>
      </c>
    </row>
    <row r="4244" spans="1:21" x14ac:dyDescent="0.25">
      <c r="A4244" t="s">
        <v>7</v>
      </c>
      <c r="B4244" t="str">
        <f>LEFT(Tabla1[[#This Row],[Organización compras]],2)</f>
        <v>CL</v>
      </c>
      <c r="C4244" t="s">
        <v>339</v>
      </c>
      <c r="D4244">
        <v>614</v>
      </c>
      <c r="E4244" t="str">
        <f>VLOOKUP(Tabla1[[#This Row],[Grupo de compras]],'Grupo compras'!$A$1:$B$115,2,FALSE)</f>
        <v>CL Explotación TI</v>
      </c>
      <c r="F4244" t="s">
        <v>8</v>
      </c>
      <c r="H4244" t="s">
        <v>10674</v>
      </c>
      <c r="I4244" t="s">
        <v>88</v>
      </c>
      <c r="J4244" t="s">
        <v>10675</v>
      </c>
      <c r="K4244" t="s">
        <v>10676</v>
      </c>
      <c r="L4244" s="1">
        <v>46092</v>
      </c>
      <c r="M4244" t="s">
        <v>8</v>
      </c>
      <c r="N4244" t="s">
        <v>1</v>
      </c>
      <c r="O4244" t="s">
        <v>5</v>
      </c>
      <c r="P4244" t="s">
        <v>4008</v>
      </c>
      <c r="Q4244" t="s">
        <v>4009</v>
      </c>
      <c r="R4244" s="2">
        <v>96070</v>
      </c>
      <c r="S4244" s="37">
        <f>Tabla1[[#This Row],[Valor total]]/'T.C.'!$B$3</f>
        <v>103.7551434773687</v>
      </c>
      <c r="T4244" t="s">
        <v>6</v>
      </c>
      <c r="U4244" t="s">
        <v>3</v>
      </c>
    </row>
    <row r="4245" spans="1:21" x14ac:dyDescent="0.25">
      <c r="A4245" t="s">
        <v>64</v>
      </c>
      <c r="B4245" t="str">
        <f>LEFT(Tabla1[[#This Row],[Organización compras]],2)</f>
        <v>CO</v>
      </c>
      <c r="C4245" t="s">
        <v>338</v>
      </c>
      <c r="D4245">
        <v>704</v>
      </c>
      <c r="E4245" t="str">
        <f>VLOOKUP(Tabla1[[#This Row],[Grupo de compras]],'Grupo compras'!$A$1:$B$115,2,FALSE)</f>
        <v>CO Mktg Mall</v>
      </c>
      <c r="F4245" t="s">
        <v>65</v>
      </c>
      <c r="G4245" t="str">
        <f>LEFT(Tabla1[[#This Row],[Solicitud de pedido]],2)</f>
        <v>12</v>
      </c>
      <c r="H4245" t="s">
        <v>10677</v>
      </c>
      <c r="I4245" t="s">
        <v>88</v>
      </c>
      <c r="J4245" t="s">
        <v>10678</v>
      </c>
      <c r="K4245" t="s">
        <v>10679</v>
      </c>
      <c r="L4245" s="1">
        <v>46080</v>
      </c>
      <c r="M4245" t="s">
        <v>3700</v>
      </c>
      <c r="N4245" t="s">
        <v>1</v>
      </c>
      <c r="O4245" t="s">
        <v>67</v>
      </c>
      <c r="P4245" t="s">
        <v>8414</v>
      </c>
      <c r="Q4245" t="s">
        <v>8415</v>
      </c>
      <c r="R4245" s="2">
        <v>380000</v>
      </c>
      <c r="S4245" s="37">
        <f>Tabla1[[#This Row],[Valor total]]/'T.C.'!$B$5</f>
        <v>103.31702011963023</v>
      </c>
      <c r="T4245" t="s">
        <v>18</v>
      </c>
      <c r="U4245" t="s">
        <v>3</v>
      </c>
    </row>
    <row r="4246" spans="1:21" x14ac:dyDescent="0.25">
      <c r="A4246" t="s">
        <v>1452</v>
      </c>
      <c r="B4246" t="str">
        <f>LEFT(Tabla1[[#This Row],[Organización compras]],2)</f>
        <v>PE</v>
      </c>
      <c r="C4246" t="s">
        <v>681</v>
      </c>
      <c r="D4246">
        <v>803</v>
      </c>
      <c r="E4246" t="str">
        <f>VLOOKUP(Tabla1[[#This Row],[Grupo de compras]],'Grupo compras'!$A$1:$B$115,2,FALSE)</f>
        <v>PE Ops Out/Strips</v>
      </c>
      <c r="F4246" t="s">
        <v>1453</v>
      </c>
      <c r="G4246" t="str">
        <f>LEFT(Tabla1[[#This Row],[Solicitud de pedido]],2)</f>
        <v>12</v>
      </c>
      <c r="H4246" t="s">
        <v>10680</v>
      </c>
      <c r="I4246" t="s">
        <v>88</v>
      </c>
      <c r="J4246" t="s">
        <v>10681</v>
      </c>
      <c r="K4246" t="s">
        <v>10682</v>
      </c>
      <c r="L4246" s="1">
        <v>46055</v>
      </c>
      <c r="M4246" t="s">
        <v>1453</v>
      </c>
      <c r="N4246" t="s">
        <v>1</v>
      </c>
      <c r="O4246" t="s">
        <v>0</v>
      </c>
      <c r="P4246" t="s">
        <v>7719</v>
      </c>
      <c r="Q4246" t="s">
        <v>7720</v>
      </c>
      <c r="R4246" s="2">
        <v>355</v>
      </c>
      <c r="S4246" s="37">
        <f>Tabla1[[#This Row],[Valor total]]/'T.C.'!$B$2</f>
        <v>102.89855072463767</v>
      </c>
      <c r="T4246" t="s">
        <v>2</v>
      </c>
      <c r="U4246" t="s">
        <v>3</v>
      </c>
    </row>
    <row r="4247" spans="1:21" x14ac:dyDescent="0.25">
      <c r="A4247" t="s">
        <v>75</v>
      </c>
      <c r="B4247" t="str">
        <f>LEFT(Tabla1[[#This Row],[Organización compras]],2)</f>
        <v>CO</v>
      </c>
      <c r="C4247" t="s">
        <v>338</v>
      </c>
      <c r="D4247">
        <v>704</v>
      </c>
      <c r="E4247" t="str">
        <f>VLOOKUP(Tabla1[[#This Row],[Grupo de compras]],'Grupo compras'!$A$1:$B$115,2,FALSE)</f>
        <v>CO Mktg Mall</v>
      </c>
      <c r="F4247" t="s">
        <v>745</v>
      </c>
      <c r="G4247" t="str">
        <f>LEFT(Tabla1[[#This Row],[Solicitud de pedido]],2)</f>
        <v>12</v>
      </c>
      <c r="H4247" t="s">
        <v>10683</v>
      </c>
      <c r="I4247" t="s">
        <v>88</v>
      </c>
      <c r="J4247" t="s">
        <v>10684</v>
      </c>
      <c r="K4247" t="s">
        <v>10685</v>
      </c>
      <c r="L4247" s="1">
        <v>46038</v>
      </c>
      <c r="M4247" t="s">
        <v>3700</v>
      </c>
      <c r="N4247" t="s">
        <v>1</v>
      </c>
      <c r="O4247" t="s">
        <v>67</v>
      </c>
      <c r="P4247" t="s">
        <v>9939</v>
      </c>
      <c r="Q4247" t="s">
        <v>9940</v>
      </c>
      <c r="R4247" s="2">
        <v>376800</v>
      </c>
      <c r="S4247" s="37">
        <f>Tabla1[[#This Row],[Valor total]]/'T.C.'!$B$5</f>
        <v>102.44698205546493</v>
      </c>
      <c r="T4247" t="s">
        <v>18</v>
      </c>
      <c r="U4247" t="s">
        <v>3</v>
      </c>
    </row>
    <row r="4248" spans="1:21" x14ac:dyDescent="0.25">
      <c r="A4248" t="s">
        <v>883</v>
      </c>
      <c r="B4248" t="str">
        <f>LEFT(Tabla1[[#This Row],[Organización compras]],2)</f>
        <v>PE</v>
      </c>
      <c r="C4248" t="s">
        <v>681</v>
      </c>
      <c r="D4248">
        <v>804</v>
      </c>
      <c r="E4248" t="str">
        <f>VLOOKUP(Tabla1[[#This Row],[Grupo de compras]],'Grupo compras'!$A$1:$B$115,2,FALSE)</f>
        <v>PE Marketing Mall</v>
      </c>
      <c r="F4248" t="s">
        <v>5959</v>
      </c>
      <c r="G4248" t="str">
        <f>LEFT(Tabla1[[#This Row],[Solicitud de pedido]],2)</f>
        <v>12</v>
      </c>
      <c r="H4248" t="s">
        <v>10686</v>
      </c>
      <c r="I4248" t="s">
        <v>88</v>
      </c>
      <c r="J4248" t="s">
        <v>10687</v>
      </c>
      <c r="K4248" t="s">
        <v>10688</v>
      </c>
      <c r="L4248" s="1">
        <v>46064</v>
      </c>
      <c r="M4248" t="s">
        <v>14</v>
      </c>
      <c r="N4248" t="s">
        <v>1</v>
      </c>
      <c r="O4248" t="s">
        <v>67</v>
      </c>
      <c r="P4248" t="s">
        <v>4548</v>
      </c>
      <c r="Q4248" t="s">
        <v>4549</v>
      </c>
      <c r="R4248" s="2">
        <v>352</v>
      </c>
      <c r="S4248" s="37">
        <f>Tabla1[[#This Row],[Valor total]]/'T.C.'!$B$2</f>
        <v>102.02898550724638</v>
      </c>
      <c r="T4248" t="s">
        <v>2</v>
      </c>
      <c r="U4248" t="s">
        <v>3</v>
      </c>
    </row>
    <row r="4249" spans="1:21" x14ac:dyDescent="0.25">
      <c r="A4249" t="s">
        <v>2453</v>
      </c>
      <c r="B4249" t="str">
        <f>LEFT(Tabla1[[#This Row],[Organización compras]],2)</f>
        <v>PE</v>
      </c>
      <c r="C4249" t="s">
        <v>681</v>
      </c>
      <c r="D4249">
        <v>816</v>
      </c>
      <c r="E4249" t="str">
        <f>VLOOKUP(Tabla1[[#This Row],[Grupo de compras]],'Grupo compras'!$A$1:$B$115,2,FALSE)</f>
        <v>PE Sgcia Infra</v>
      </c>
      <c r="F4249" t="s">
        <v>2330</v>
      </c>
      <c r="G4249" t="str">
        <f>LEFT(Tabla1[[#This Row],[Solicitud de pedido]],2)</f>
        <v>12</v>
      </c>
      <c r="H4249" t="s">
        <v>10689</v>
      </c>
      <c r="I4249" t="s">
        <v>88</v>
      </c>
      <c r="J4249" t="s">
        <v>10690</v>
      </c>
      <c r="K4249" t="s">
        <v>10691</v>
      </c>
      <c r="L4249" s="1">
        <v>46049</v>
      </c>
      <c r="M4249" t="s">
        <v>400</v>
      </c>
      <c r="N4249" t="s">
        <v>1</v>
      </c>
      <c r="O4249" t="s">
        <v>5</v>
      </c>
      <c r="P4249" t="s">
        <v>68</v>
      </c>
      <c r="Q4249" t="s">
        <v>69</v>
      </c>
      <c r="R4249" s="2">
        <v>350</v>
      </c>
      <c r="S4249" s="37">
        <f>Tabla1[[#This Row],[Valor total]]/'T.C.'!$B$2</f>
        <v>101.44927536231883</v>
      </c>
      <c r="T4249" t="s">
        <v>2</v>
      </c>
      <c r="U4249" t="s">
        <v>3</v>
      </c>
    </row>
    <row r="4250" spans="1:21" x14ac:dyDescent="0.25">
      <c r="A4250" t="s">
        <v>883</v>
      </c>
      <c r="B4250" t="str">
        <f>LEFT(Tabla1[[#This Row],[Organización compras]],2)</f>
        <v>PE</v>
      </c>
      <c r="C4250" t="s">
        <v>681</v>
      </c>
      <c r="D4250">
        <v>804</v>
      </c>
      <c r="E4250" t="str">
        <f>VLOOKUP(Tabla1[[#This Row],[Grupo de compras]],'Grupo compras'!$A$1:$B$115,2,FALSE)</f>
        <v>PE Marketing Mall</v>
      </c>
      <c r="F4250" t="s">
        <v>5959</v>
      </c>
      <c r="G4250" t="str">
        <f>LEFT(Tabla1[[#This Row],[Solicitud de pedido]],2)</f>
        <v>12</v>
      </c>
      <c r="H4250" t="s">
        <v>10692</v>
      </c>
      <c r="I4250" t="s">
        <v>88</v>
      </c>
      <c r="J4250" t="s">
        <v>10693</v>
      </c>
      <c r="K4250" t="s">
        <v>10694</v>
      </c>
      <c r="L4250" s="1">
        <v>46064</v>
      </c>
      <c r="M4250" t="s">
        <v>14</v>
      </c>
      <c r="N4250" t="s">
        <v>1</v>
      </c>
      <c r="O4250" t="s">
        <v>67</v>
      </c>
      <c r="P4250" t="s">
        <v>4548</v>
      </c>
      <c r="Q4250" t="s">
        <v>4549</v>
      </c>
      <c r="R4250" s="2">
        <v>350</v>
      </c>
      <c r="S4250" s="37">
        <f>Tabla1[[#This Row],[Valor total]]/'T.C.'!$B$2</f>
        <v>101.44927536231883</v>
      </c>
      <c r="T4250" t="s">
        <v>2</v>
      </c>
      <c r="U4250" t="s">
        <v>3</v>
      </c>
    </row>
    <row r="4251" spans="1:21" x14ac:dyDescent="0.25">
      <c r="A4251" t="s">
        <v>16</v>
      </c>
      <c r="B4251" t="str">
        <f>LEFT(Tabla1[[#This Row],[Organización compras]],2)</f>
        <v>PE</v>
      </c>
      <c r="C4251" t="s">
        <v>681</v>
      </c>
      <c r="D4251">
        <v>804</v>
      </c>
      <c r="E4251" t="str">
        <f>VLOOKUP(Tabla1[[#This Row],[Grupo de compras]],'Grupo compras'!$A$1:$B$115,2,FALSE)</f>
        <v>PE Marketing Mall</v>
      </c>
      <c r="F4251" t="s">
        <v>1158</v>
      </c>
      <c r="G4251" t="str">
        <f>LEFT(Tabla1[[#This Row],[Solicitud de pedido]],2)</f>
        <v>12</v>
      </c>
      <c r="H4251" t="s">
        <v>10695</v>
      </c>
      <c r="I4251" t="s">
        <v>88</v>
      </c>
      <c r="J4251" t="s">
        <v>10696</v>
      </c>
      <c r="K4251" t="s">
        <v>10697</v>
      </c>
      <c r="L4251" s="1">
        <v>46080</v>
      </c>
      <c r="M4251" t="s">
        <v>43</v>
      </c>
      <c r="N4251" t="s">
        <v>1</v>
      </c>
      <c r="O4251" t="s">
        <v>67</v>
      </c>
      <c r="P4251" t="s">
        <v>1162</v>
      </c>
      <c r="Q4251" t="s">
        <v>1163</v>
      </c>
      <c r="R4251" s="2">
        <v>350</v>
      </c>
      <c r="S4251" s="37">
        <f>Tabla1[[#This Row],[Valor total]]/'T.C.'!$B$2</f>
        <v>101.44927536231883</v>
      </c>
      <c r="T4251" t="s">
        <v>2</v>
      </c>
      <c r="U4251" t="s">
        <v>3</v>
      </c>
    </row>
    <row r="4252" spans="1:21" x14ac:dyDescent="0.25">
      <c r="A4252" t="s">
        <v>883</v>
      </c>
      <c r="B4252" t="str">
        <f>LEFT(Tabla1[[#This Row],[Organización compras]],2)</f>
        <v>PE</v>
      </c>
      <c r="C4252" t="s">
        <v>681</v>
      </c>
      <c r="D4252">
        <v>804</v>
      </c>
      <c r="E4252" t="str">
        <f>VLOOKUP(Tabla1[[#This Row],[Grupo de compras]],'Grupo compras'!$A$1:$B$115,2,FALSE)</f>
        <v>PE Marketing Mall</v>
      </c>
      <c r="F4252" t="s">
        <v>5959</v>
      </c>
      <c r="G4252" t="str">
        <f>LEFT(Tabla1[[#This Row],[Solicitud de pedido]],2)</f>
        <v>12</v>
      </c>
      <c r="H4252" t="s">
        <v>10698</v>
      </c>
      <c r="I4252" t="s">
        <v>88</v>
      </c>
      <c r="J4252" t="s">
        <v>10699</v>
      </c>
      <c r="K4252" t="s">
        <v>10700</v>
      </c>
      <c r="L4252" s="1">
        <v>46086</v>
      </c>
      <c r="M4252" t="s">
        <v>14</v>
      </c>
      <c r="N4252" t="s">
        <v>1</v>
      </c>
      <c r="O4252" t="s">
        <v>67</v>
      </c>
      <c r="P4252" t="s">
        <v>4548</v>
      </c>
      <c r="Q4252" t="s">
        <v>4549</v>
      </c>
      <c r="R4252" s="2">
        <v>350</v>
      </c>
      <c r="S4252" s="37">
        <f>Tabla1[[#This Row],[Valor total]]/'T.C.'!$B$2</f>
        <v>101.44927536231883</v>
      </c>
      <c r="T4252" t="s">
        <v>2</v>
      </c>
      <c r="U4252" t="s">
        <v>3</v>
      </c>
    </row>
    <row r="4253" spans="1:21" x14ac:dyDescent="0.25">
      <c r="A4253" t="s">
        <v>2101</v>
      </c>
      <c r="B4253" t="str">
        <f>LEFT(Tabla1[[#This Row],[Organización compras]],2)</f>
        <v>PE</v>
      </c>
      <c r="C4253" t="s">
        <v>681</v>
      </c>
      <c r="D4253">
        <v>802</v>
      </c>
      <c r="E4253" t="str">
        <f>VLOOKUP(Tabla1[[#This Row],[Grupo de compras]],'Grupo compras'!$A$1:$B$115,2,FALSE)</f>
        <v>PE Ops Mall</v>
      </c>
      <c r="F4253" t="s">
        <v>2803</v>
      </c>
      <c r="G4253" t="str">
        <f>LEFT(Tabla1[[#This Row],[Solicitud de pedido]],2)</f>
        <v>12</v>
      </c>
      <c r="H4253" t="s">
        <v>10701</v>
      </c>
      <c r="I4253" t="s">
        <v>88</v>
      </c>
      <c r="J4253" t="s">
        <v>10702</v>
      </c>
      <c r="K4253" t="s">
        <v>10703</v>
      </c>
      <c r="L4253" s="1">
        <v>46063</v>
      </c>
      <c r="M4253" t="s">
        <v>2803</v>
      </c>
      <c r="N4253" t="s">
        <v>1</v>
      </c>
      <c r="O4253" t="s">
        <v>0</v>
      </c>
      <c r="P4253" t="s">
        <v>1011</v>
      </c>
      <c r="Q4253" t="s">
        <v>1012</v>
      </c>
      <c r="R4253" s="2">
        <v>343.75</v>
      </c>
      <c r="S4253" s="37">
        <f>Tabla1[[#This Row],[Valor total]]/'T.C.'!$B$2</f>
        <v>99.637681159420282</v>
      </c>
      <c r="T4253" t="s">
        <v>2</v>
      </c>
      <c r="U4253" t="s">
        <v>3</v>
      </c>
    </row>
    <row r="4254" spans="1:21" x14ac:dyDescent="0.25">
      <c r="A4254" t="s">
        <v>53</v>
      </c>
      <c r="B4254" t="str">
        <f>LEFT(Tabla1[[#This Row],[Organización compras]],2)</f>
        <v>CO</v>
      </c>
      <c r="C4254" t="s">
        <v>338</v>
      </c>
      <c r="D4254">
        <v>702</v>
      </c>
      <c r="E4254" t="str">
        <f>VLOOKUP(Tabla1[[#This Row],[Grupo de compras]],'Grupo compras'!$A$1:$B$115,2,FALSE)</f>
        <v>CO Ops Mall</v>
      </c>
      <c r="F4254" t="s">
        <v>54</v>
      </c>
      <c r="H4254" t="s">
        <v>11991</v>
      </c>
      <c r="I4254" t="s">
        <v>88</v>
      </c>
      <c r="J4254" t="s">
        <v>11992</v>
      </c>
      <c r="K4254" t="s">
        <v>11993</v>
      </c>
      <c r="L4254" s="1">
        <v>46094</v>
      </c>
      <c r="M4254" t="s">
        <v>55</v>
      </c>
      <c r="N4254" t="s">
        <v>1</v>
      </c>
      <c r="O4254" t="s">
        <v>0</v>
      </c>
      <c r="P4254" t="s">
        <v>8839</v>
      </c>
      <c r="Q4254" t="s">
        <v>8840</v>
      </c>
      <c r="R4254" s="2">
        <v>365000</v>
      </c>
      <c r="S4254" s="37">
        <f>Tabla1[[#This Row],[Valor total]]/'T.C.'!$B$5</f>
        <v>99.238716693855352</v>
      </c>
      <c r="T4254" t="s">
        <v>18</v>
      </c>
      <c r="U4254" t="s">
        <v>3</v>
      </c>
    </row>
    <row r="4255" spans="1:21" x14ac:dyDescent="0.25">
      <c r="A4255" t="s">
        <v>696</v>
      </c>
      <c r="B4255" t="str">
        <f>LEFT(Tabla1[[#This Row],[Organización compras]],2)</f>
        <v>PE</v>
      </c>
      <c r="C4255" t="s">
        <v>681</v>
      </c>
      <c r="D4255">
        <v>803</v>
      </c>
      <c r="E4255" t="str">
        <f>VLOOKUP(Tabla1[[#This Row],[Grupo de compras]],'Grupo compras'!$A$1:$B$115,2,FALSE)</f>
        <v>PE Ops Out/Strips</v>
      </c>
      <c r="F4255" t="s">
        <v>2857</v>
      </c>
      <c r="G4255" t="str">
        <f>LEFT(Tabla1[[#This Row],[Solicitud de pedido]],2)</f>
        <v>12</v>
      </c>
      <c r="H4255" t="s">
        <v>8097</v>
      </c>
      <c r="I4255" t="s">
        <v>88</v>
      </c>
      <c r="J4255" t="s">
        <v>8098</v>
      </c>
      <c r="K4255" t="s">
        <v>8463</v>
      </c>
      <c r="L4255" s="1">
        <v>46048</v>
      </c>
      <c r="M4255" t="s">
        <v>2857</v>
      </c>
      <c r="N4255" t="s">
        <v>1</v>
      </c>
      <c r="O4255" t="s">
        <v>0</v>
      </c>
      <c r="P4255" t="s">
        <v>535</v>
      </c>
      <c r="Q4255" t="s">
        <v>536</v>
      </c>
      <c r="R4255" s="2">
        <v>342</v>
      </c>
      <c r="S4255" s="37">
        <f>Tabla1[[#This Row],[Valor total]]/'T.C.'!$B$2</f>
        <v>99.130434782608688</v>
      </c>
      <c r="T4255" t="s">
        <v>2</v>
      </c>
      <c r="U4255" t="s">
        <v>3</v>
      </c>
    </row>
    <row r="4256" spans="1:21" x14ac:dyDescent="0.25">
      <c r="A4256" t="s">
        <v>2091</v>
      </c>
      <c r="B4256" t="str">
        <f>LEFT(Tabla1[[#This Row],[Organización compras]],2)</f>
        <v>PE</v>
      </c>
      <c r="C4256" t="s">
        <v>681</v>
      </c>
      <c r="D4256">
        <v>803</v>
      </c>
      <c r="E4256" t="str">
        <f>VLOOKUP(Tabla1[[#This Row],[Grupo de compras]],'Grupo compras'!$A$1:$B$115,2,FALSE)</f>
        <v>PE Ops Out/Strips</v>
      </c>
      <c r="F4256" t="s">
        <v>2857</v>
      </c>
      <c r="G4256" t="str">
        <f>LEFT(Tabla1[[#This Row],[Solicitud de pedido]],2)</f>
        <v>12</v>
      </c>
      <c r="H4256" t="s">
        <v>8100</v>
      </c>
      <c r="I4256" t="s">
        <v>88</v>
      </c>
      <c r="J4256" t="s">
        <v>8101</v>
      </c>
      <c r="K4256" t="s">
        <v>8463</v>
      </c>
      <c r="L4256" s="1">
        <v>46056</v>
      </c>
      <c r="M4256" t="s">
        <v>2857</v>
      </c>
      <c r="N4256" t="s">
        <v>1</v>
      </c>
      <c r="O4256" t="s">
        <v>0</v>
      </c>
      <c r="P4256" t="s">
        <v>535</v>
      </c>
      <c r="Q4256" t="s">
        <v>536</v>
      </c>
      <c r="R4256" s="2">
        <v>342</v>
      </c>
      <c r="S4256" s="37">
        <f>Tabla1[[#This Row],[Valor total]]/'T.C.'!$B$2</f>
        <v>99.130434782608688</v>
      </c>
      <c r="T4256" t="s">
        <v>2</v>
      </c>
      <c r="U4256" t="s">
        <v>3</v>
      </c>
    </row>
    <row r="4257" spans="1:21" x14ac:dyDescent="0.25">
      <c r="A4257" t="s">
        <v>53</v>
      </c>
      <c r="B4257" t="str">
        <f>LEFT(Tabla1[[#This Row],[Organización compras]],2)</f>
        <v>CO</v>
      </c>
      <c r="C4257" t="s">
        <v>338</v>
      </c>
      <c r="D4257">
        <v>702</v>
      </c>
      <c r="E4257" t="str">
        <f>VLOOKUP(Tabla1[[#This Row],[Grupo de compras]],'Grupo compras'!$A$1:$B$115,2,FALSE)</f>
        <v>CO Ops Mall</v>
      </c>
      <c r="F4257" t="s">
        <v>54</v>
      </c>
      <c r="G4257" t="str">
        <f>LEFT(Tabla1[[#This Row],[Solicitud de pedido]],2)</f>
        <v>12</v>
      </c>
      <c r="H4257" t="s">
        <v>10704</v>
      </c>
      <c r="I4257" t="s">
        <v>88</v>
      </c>
      <c r="J4257" t="s">
        <v>10705</v>
      </c>
      <c r="K4257" t="s">
        <v>10706</v>
      </c>
      <c r="L4257" s="1">
        <v>46058</v>
      </c>
      <c r="M4257" t="s">
        <v>55</v>
      </c>
      <c r="N4257" t="s">
        <v>1</v>
      </c>
      <c r="O4257" t="s">
        <v>0</v>
      </c>
      <c r="P4257" t="s">
        <v>128</v>
      </c>
      <c r="Q4257" t="s">
        <v>129</v>
      </c>
      <c r="R4257" s="2">
        <v>364561</v>
      </c>
      <c r="S4257" s="37">
        <f>Tabla1[[#This Row],[Valor total]]/'T.C.'!$B$5</f>
        <v>99.119358346927683</v>
      </c>
      <c r="T4257" t="s">
        <v>18</v>
      </c>
      <c r="U4257" t="s">
        <v>3</v>
      </c>
    </row>
    <row r="4258" spans="1:21" x14ac:dyDescent="0.25">
      <c r="A4258" t="s">
        <v>83</v>
      </c>
      <c r="B4258" t="str">
        <f>LEFT(Tabla1[[#This Row],[Organización compras]],2)</f>
        <v>CL</v>
      </c>
      <c r="C4258" t="s">
        <v>339</v>
      </c>
      <c r="D4258">
        <v>602</v>
      </c>
      <c r="E4258" t="str">
        <f>VLOOKUP(Tabla1[[#This Row],[Grupo de compras]],'Grupo compras'!$A$1:$B$115,2,FALSE)</f>
        <v>CL Ops Mall</v>
      </c>
      <c r="F4258" t="s">
        <v>214</v>
      </c>
      <c r="G4258" t="str">
        <f>LEFT(Tabla1[[#This Row],[Solicitud de pedido]],2)</f>
        <v>12</v>
      </c>
      <c r="H4258" t="s">
        <v>10707</v>
      </c>
      <c r="I4258" t="s">
        <v>88</v>
      </c>
      <c r="J4258" t="s">
        <v>10708</v>
      </c>
      <c r="K4258" t="s">
        <v>10709</v>
      </c>
      <c r="L4258" s="1">
        <v>46063</v>
      </c>
      <c r="M4258" t="s">
        <v>214</v>
      </c>
      <c r="N4258" t="s">
        <v>1</v>
      </c>
      <c r="O4258" t="s">
        <v>0</v>
      </c>
      <c r="P4258" t="s">
        <v>3691</v>
      </c>
      <c r="Q4258" t="s">
        <v>3692</v>
      </c>
      <c r="R4258" s="2">
        <v>91319</v>
      </c>
      <c r="S4258" s="37">
        <f>Tabla1[[#This Row],[Valor total]]/'T.C.'!$B$3</f>
        <v>98.624086054021362</v>
      </c>
      <c r="T4258" t="s">
        <v>6</v>
      </c>
      <c r="U4258" t="s">
        <v>3</v>
      </c>
    </row>
    <row r="4259" spans="1:21" x14ac:dyDescent="0.25">
      <c r="A4259" t="s">
        <v>12</v>
      </c>
      <c r="B4259" t="str">
        <f>LEFT(Tabla1[[#This Row],[Organización compras]],2)</f>
        <v>PE</v>
      </c>
      <c r="C4259" t="s">
        <v>340</v>
      </c>
      <c r="D4259">
        <v>804</v>
      </c>
      <c r="E4259" t="str">
        <f>VLOOKUP(Tabla1[[#This Row],[Grupo de compras]],'Grupo compras'!$A$1:$B$115,2,FALSE)</f>
        <v>PE Marketing Mall</v>
      </c>
      <c r="F4259" t="s">
        <v>1158</v>
      </c>
      <c r="G4259" t="str">
        <f>LEFT(Tabla1[[#This Row],[Solicitud de pedido]],2)</f>
        <v>12</v>
      </c>
      <c r="H4259" t="s">
        <v>10710</v>
      </c>
      <c r="I4259" t="s">
        <v>88</v>
      </c>
      <c r="J4259" t="s">
        <v>10711</v>
      </c>
      <c r="K4259" t="s">
        <v>10712</v>
      </c>
      <c r="L4259" s="1">
        <v>46036</v>
      </c>
      <c r="M4259" t="s">
        <v>14</v>
      </c>
      <c r="N4259" t="s">
        <v>1</v>
      </c>
      <c r="O4259" t="s">
        <v>67</v>
      </c>
      <c r="P4259" t="s">
        <v>7093</v>
      </c>
      <c r="Q4259" t="s">
        <v>7094</v>
      </c>
      <c r="R4259" s="2">
        <v>340</v>
      </c>
      <c r="S4259" s="37">
        <f>Tabla1[[#This Row],[Valor total]]/'T.C.'!$B$2</f>
        <v>98.550724637681157</v>
      </c>
      <c r="T4259" t="s">
        <v>2</v>
      </c>
      <c r="U4259" t="s">
        <v>3</v>
      </c>
    </row>
    <row r="4260" spans="1:21" x14ac:dyDescent="0.25">
      <c r="A4260" t="s">
        <v>61</v>
      </c>
      <c r="B4260" t="str">
        <f>LEFT(Tabla1[[#This Row],[Organización compras]],2)</f>
        <v>CO</v>
      </c>
      <c r="C4260" t="s">
        <v>338</v>
      </c>
      <c r="D4260">
        <v>709</v>
      </c>
      <c r="E4260" t="str">
        <f>VLOOKUP(Tabla1[[#This Row],[Grupo de compras]],'Grupo compras'!$A$1:$B$115,2,FALSE)</f>
        <v>CO Mktg Div</v>
      </c>
      <c r="F4260" t="s">
        <v>6557</v>
      </c>
      <c r="G4260" t="str">
        <f>LEFT(Tabla1[[#This Row],[Solicitud de pedido]],2)</f>
        <v>12</v>
      </c>
      <c r="H4260" t="s">
        <v>10713</v>
      </c>
      <c r="I4260" t="s">
        <v>102</v>
      </c>
      <c r="J4260" t="s">
        <v>10714</v>
      </c>
      <c r="K4260" t="s">
        <v>10715</v>
      </c>
      <c r="L4260" s="1">
        <v>46038</v>
      </c>
      <c r="M4260" t="s">
        <v>6561</v>
      </c>
      <c r="N4260" t="s">
        <v>1</v>
      </c>
      <c r="O4260" t="s">
        <v>67</v>
      </c>
      <c r="P4260" t="s">
        <v>8206</v>
      </c>
      <c r="Q4260" t="s">
        <v>8207</v>
      </c>
      <c r="R4260" s="2">
        <v>362384</v>
      </c>
      <c r="S4260" s="37">
        <f>Tabla1[[#This Row],[Valor total]]/'T.C.'!$B$5</f>
        <v>98.527460576400216</v>
      </c>
      <c r="T4260" t="s">
        <v>18</v>
      </c>
      <c r="U4260" t="s">
        <v>3</v>
      </c>
    </row>
    <row r="4261" spans="1:21" x14ac:dyDescent="0.25">
      <c r="A4261" t="s">
        <v>61</v>
      </c>
      <c r="B4261" t="str">
        <f>LEFT(Tabla1[[#This Row],[Organización compras]],2)</f>
        <v>CO</v>
      </c>
      <c r="C4261" t="s">
        <v>338</v>
      </c>
      <c r="D4261">
        <v>709</v>
      </c>
      <c r="E4261" t="str">
        <f>VLOOKUP(Tabla1[[#This Row],[Grupo de compras]],'Grupo compras'!$A$1:$B$115,2,FALSE)</f>
        <v>CO Mktg Div</v>
      </c>
      <c r="F4261" t="s">
        <v>6557</v>
      </c>
      <c r="G4261" t="str">
        <f>LEFT(Tabla1[[#This Row],[Solicitud de pedido]],2)</f>
        <v>12</v>
      </c>
      <c r="H4261" t="s">
        <v>10713</v>
      </c>
      <c r="I4261" t="s">
        <v>103</v>
      </c>
      <c r="J4261" t="s">
        <v>10714</v>
      </c>
      <c r="K4261" t="s">
        <v>10716</v>
      </c>
      <c r="L4261" s="1">
        <v>46038</v>
      </c>
      <c r="M4261" t="s">
        <v>6561</v>
      </c>
      <c r="N4261" t="s">
        <v>1</v>
      </c>
      <c r="O4261" t="s">
        <v>67</v>
      </c>
      <c r="P4261" t="s">
        <v>8206</v>
      </c>
      <c r="Q4261" t="s">
        <v>8207</v>
      </c>
      <c r="R4261" s="2">
        <v>362384</v>
      </c>
      <c r="S4261" s="37">
        <f>Tabla1[[#This Row],[Valor total]]/'T.C.'!$B$5</f>
        <v>98.527460576400216</v>
      </c>
      <c r="T4261" t="s">
        <v>18</v>
      </c>
      <c r="U4261" t="s">
        <v>3</v>
      </c>
    </row>
    <row r="4262" spans="1:21" x14ac:dyDescent="0.25">
      <c r="A4262" t="s">
        <v>61</v>
      </c>
      <c r="B4262" t="str">
        <f>LEFT(Tabla1[[#This Row],[Organización compras]],2)</f>
        <v>CO</v>
      </c>
      <c r="C4262" t="s">
        <v>338</v>
      </c>
      <c r="D4262">
        <v>709</v>
      </c>
      <c r="E4262" t="str">
        <f>VLOOKUP(Tabla1[[#This Row],[Grupo de compras]],'Grupo compras'!$A$1:$B$115,2,FALSE)</f>
        <v>CO Mktg Div</v>
      </c>
      <c r="F4262" t="s">
        <v>6557</v>
      </c>
      <c r="G4262" t="str">
        <f>LEFT(Tabla1[[#This Row],[Solicitud de pedido]],2)</f>
        <v>12</v>
      </c>
      <c r="H4262" t="s">
        <v>10713</v>
      </c>
      <c r="I4262" t="s">
        <v>104</v>
      </c>
      <c r="J4262" t="s">
        <v>10714</v>
      </c>
      <c r="K4262" t="s">
        <v>10717</v>
      </c>
      <c r="L4262" s="1">
        <v>46038</v>
      </c>
      <c r="M4262" t="s">
        <v>6561</v>
      </c>
      <c r="N4262" t="s">
        <v>1</v>
      </c>
      <c r="O4262" t="s">
        <v>67</v>
      </c>
      <c r="P4262" t="s">
        <v>8206</v>
      </c>
      <c r="Q4262" t="s">
        <v>8207</v>
      </c>
      <c r="R4262" s="2">
        <v>362384</v>
      </c>
      <c r="S4262" s="37">
        <f>Tabla1[[#This Row],[Valor total]]/'T.C.'!$B$5</f>
        <v>98.527460576400216</v>
      </c>
      <c r="T4262" t="s">
        <v>18</v>
      </c>
      <c r="U4262" t="s">
        <v>3</v>
      </c>
    </row>
    <row r="4263" spans="1:21" x14ac:dyDescent="0.25">
      <c r="A4263" t="s">
        <v>61</v>
      </c>
      <c r="B4263" t="str">
        <f>LEFT(Tabla1[[#This Row],[Organización compras]],2)</f>
        <v>CO</v>
      </c>
      <c r="C4263" t="s">
        <v>338</v>
      </c>
      <c r="D4263">
        <v>709</v>
      </c>
      <c r="E4263" t="str">
        <f>VLOOKUP(Tabla1[[#This Row],[Grupo de compras]],'Grupo compras'!$A$1:$B$115,2,FALSE)</f>
        <v>CO Mktg Div</v>
      </c>
      <c r="F4263" t="s">
        <v>6557</v>
      </c>
      <c r="G4263" t="str">
        <f>LEFT(Tabla1[[#This Row],[Solicitud de pedido]],2)</f>
        <v>12</v>
      </c>
      <c r="H4263" t="s">
        <v>10713</v>
      </c>
      <c r="I4263" t="s">
        <v>105</v>
      </c>
      <c r="J4263" t="s">
        <v>10714</v>
      </c>
      <c r="K4263" t="s">
        <v>10718</v>
      </c>
      <c r="L4263" s="1">
        <v>46038</v>
      </c>
      <c r="M4263" t="s">
        <v>6561</v>
      </c>
      <c r="N4263" t="s">
        <v>1</v>
      </c>
      <c r="O4263" t="s">
        <v>67</v>
      </c>
      <c r="P4263" t="s">
        <v>8206</v>
      </c>
      <c r="Q4263" t="s">
        <v>8207</v>
      </c>
      <c r="R4263" s="2">
        <v>362384</v>
      </c>
      <c r="S4263" s="37">
        <f>Tabla1[[#This Row],[Valor total]]/'T.C.'!$B$5</f>
        <v>98.527460576400216</v>
      </c>
      <c r="T4263" t="s">
        <v>18</v>
      </c>
      <c r="U4263" t="s">
        <v>3</v>
      </c>
    </row>
    <row r="4264" spans="1:21" x14ac:dyDescent="0.25">
      <c r="A4264" t="s">
        <v>61</v>
      </c>
      <c r="B4264" t="str">
        <f>LEFT(Tabla1[[#This Row],[Organización compras]],2)</f>
        <v>CO</v>
      </c>
      <c r="C4264" t="s">
        <v>338</v>
      </c>
      <c r="D4264">
        <v>709</v>
      </c>
      <c r="E4264" t="str">
        <f>VLOOKUP(Tabla1[[#This Row],[Grupo de compras]],'Grupo compras'!$A$1:$B$115,2,FALSE)</f>
        <v>CO Mktg Div</v>
      </c>
      <c r="F4264" t="s">
        <v>6557</v>
      </c>
      <c r="G4264" t="str">
        <f>LEFT(Tabla1[[#This Row],[Solicitud de pedido]],2)</f>
        <v>12</v>
      </c>
      <c r="H4264" t="s">
        <v>10713</v>
      </c>
      <c r="I4264" t="s">
        <v>106</v>
      </c>
      <c r="J4264" t="s">
        <v>10714</v>
      </c>
      <c r="K4264" t="s">
        <v>10719</v>
      </c>
      <c r="L4264" s="1">
        <v>46038</v>
      </c>
      <c r="M4264" t="s">
        <v>6561</v>
      </c>
      <c r="N4264" t="s">
        <v>1</v>
      </c>
      <c r="O4264" t="s">
        <v>67</v>
      </c>
      <c r="P4264" t="s">
        <v>8206</v>
      </c>
      <c r="Q4264" t="s">
        <v>8207</v>
      </c>
      <c r="R4264" s="2">
        <v>362384</v>
      </c>
      <c r="S4264" s="37">
        <f>Tabla1[[#This Row],[Valor total]]/'T.C.'!$B$5</f>
        <v>98.527460576400216</v>
      </c>
      <c r="T4264" t="s">
        <v>18</v>
      </c>
      <c r="U4264" t="s">
        <v>3</v>
      </c>
    </row>
    <row r="4265" spans="1:21" x14ac:dyDescent="0.25">
      <c r="A4265" t="s">
        <v>61</v>
      </c>
      <c r="B4265" t="str">
        <f>LEFT(Tabla1[[#This Row],[Organización compras]],2)</f>
        <v>CO</v>
      </c>
      <c r="C4265" t="s">
        <v>338</v>
      </c>
      <c r="D4265">
        <v>709</v>
      </c>
      <c r="E4265" t="str">
        <f>VLOOKUP(Tabla1[[#This Row],[Grupo de compras]],'Grupo compras'!$A$1:$B$115,2,FALSE)</f>
        <v>CO Mktg Div</v>
      </c>
      <c r="F4265" t="s">
        <v>6557</v>
      </c>
      <c r="G4265" t="str">
        <f>LEFT(Tabla1[[#This Row],[Solicitud de pedido]],2)</f>
        <v>12</v>
      </c>
      <c r="H4265" t="s">
        <v>10713</v>
      </c>
      <c r="I4265" t="s">
        <v>107</v>
      </c>
      <c r="J4265" t="s">
        <v>10714</v>
      </c>
      <c r="K4265" t="s">
        <v>10720</v>
      </c>
      <c r="L4265" s="1">
        <v>46038</v>
      </c>
      <c r="M4265" t="s">
        <v>6561</v>
      </c>
      <c r="N4265" t="s">
        <v>1</v>
      </c>
      <c r="O4265" t="s">
        <v>67</v>
      </c>
      <c r="P4265" t="s">
        <v>8206</v>
      </c>
      <c r="Q4265" t="s">
        <v>8207</v>
      </c>
      <c r="R4265" s="2">
        <v>362384</v>
      </c>
      <c r="S4265" s="37">
        <f>Tabla1[[#This Row],[Valor total]]/'T.C.'!$B$5</f>
        <v>98.527460576400216</v>
      </c>
      <c r="T4265" t="s">
        <v>18</v>
      </c>
      <c r="U4265" t="s">
        <v>3</v>
      </c>
    </row>
    <row r="4266" spans="1:21" x14ac:dyDescent="0.25">
      <c r="A4266" t="s">
        <v>61</v>
      </c>
      <c r="B4266" t="str">
        <f>LEFT(Tabla1[[#This Row],[Organización compras]],2)</f>
        <v>CO</v>
      </c>
      <c r="C4266" t="s">
        <v>338</v>
      </c>
      <c r="D4266">
        <v>709</v>
      </c>
      <c r="E4266" t="str">
        <f>VLOOKUP(Tabla1[[#This Row],[Grupo de compras]],'Grupo compras'!$A$1:$B$115,2,FALSE)</f>
        <v>CO Mktg Div</v>
      </c>
      <c r="F4266" t="s">
        <v>6557</v>
      </c>
      <c r="G4266" t="str">
        <f>LEFT(Tabla1[[#This Row],[Solicitud de pedido]],2)</f>
        <v>12</v>
      </c>
      <c r="H4266" t="s">
        <v>10713</v>
      </c>
      <c r="I4266" t="s">
        <v>1502</v>
      </c>
      <c r="J4266" t="s">
        <v>10714</v>
      </c>
      <c r="K4266" t="s">
        <v>10721</v>
      </c>
      <c r="L4266" s="1">
        <v>46038</v>
      </c>
      <c r="M4266" t="s">
        <v>6561</v>
      </c>
      <c r="N4266" t="s">
        <v>1</v>
      </c>
      <c r="O4266" t="s">
        <v>67</v>
      </c>
      <c r="P4266" t="s">
        <v>8206</v>
      </c>
      <c r="Q4266" t="s">
        <v>8207</v>
      </c>
      <c r="R4266" s="2">
        <v>362384</v>
      </c>
      <c r="S4266" s="37">
        <f>Tabla1[[#This Row],[Valor total]]/'T.C.'!$B$5</f>
        <v>98.527460576400216</v>
      </c>
      <c r="T4266" t="s">
        <v>18</v>
      </c>
      <c r="U4266" t="s">
        <v>3</v>
      </c>
    </row>
    <row r="4267" spans="1:21" x14ac:dyDescent="0.25">
      <c r="A4267" t="s">
        <v>71</v>
      </c>
      <c r="B4267" t="str">
        <f>LEFT(Tabla1[[#This Row],[Organización compras]],2)</f>
        <v>CO</v>
      </c>
      <c r="C4267" t="s">
        <v>338</v>
      </c>
      <c r="D4267">
        <v>715</v>
      </c>
      <c r="E4267" t="str">
        <f>VLOOKUP(Tabla1[[#This Row],[Grupo de compras]],'Grupo compras'!$A$1:$B$115,2,FALSE)</f>
        <v>CO Gcia Inmob</v>
      </c>
      <c r="F4267" t="s">
        <v>1359</v>
      </c>
      <c r="G4267" t="str">
        <f>LEFT(Tabla1[[#This Row],[Solicitud de pedido]],2)</f>
        <v>12</v>
      </c>
      <c r="H4267" t="s">
        <v>5120</v>
      </c>
      <c r="I4267" t="s">
        <v>99</v>
      </c>
      <c r="J4267" t="s">
        <v>5121</v>
      </c>
      <c r="K4267" t="s">
        <v>10722</v>
      </c>
      <c r="L4267" s="1">
        <v>46042</v>
      </c>
      <c r="M4267" t="s">
        <v>1359</v>
      </c>
      <c r="N4267" t="s">
        <v>1</v>
      </c>
      <c r="O4267" t="s">
        <v>0</v>
      </c>
      <c r="P4267" t="s">
        <v>5123</v>
      </c>
      <c r="Q4267" t="s">
        <v>5124</v>
      </c>
      <c r="R4267" s="2">
        <v>362050</v>
      </c>
      <c r="S4267" s="37">
        <f>Tabla1[[#This Row],[Valor total]]/'T.C.'!$B$5</f>
        <v>98.436650353452961</v>
      </c>
      <c r="T4267" t="s">
        <v>18</v>
      </c>
      <c r="U4267" t="s">
        <v>3</v>
      </c>
    </row>
    <row r="4268" spans="1:21" x14ac:dyDescent="0.25">
      <c r="A4268" t="s">
        <v>377</v>
      </c>
      <c r="B4268" t="str">
        <f>LEFT(Tabla1[[#This Row],[Organización compras]],2)</f>
        <v>PE</v>
      </c>
      <c r="C4268" t="s">
        <v>340</v>
      </c>
      <c r="D4268">
        <v>808</v>
      </c>
      <c r="E4268" t="str">
        <f>VLOOKUP(Tabla1[[#This Row],[Grupo de compras]],'Grupo compras'!$A$1:$B$115,2,FALSE)</f>
        <v>PE Área Legal</v>
      </c>
      <c r="F4268" t="s">
        <v>365</v>
      </c>
      <c r="G4268" t="str">
        <f>LEFT(Tabla1[[#This Row],[Solicitud de pedido]],2)</f>
        <v>12</v>
      </c>
      <c r="H4268" t="s">
        <v>10723</v>
      </c>
      <c r="I4268" t="s">
        <v>88</v>
      </c>
      <c r="J4268" t="s">
        <v>10724</v>
      </c>
      <c r="K4268" t="s">
        <v>10725</v>
      </c>
      <c r="L4268" s="1">
        <v>46070</v>
      </c>
      <c r="M4268" t="s">
        <v>485</v>
      </c>
      <c r="N4268" t="s">
        <v>1</v>
      </c>
      <c r="O4268" t="s">
        <v>0</v>
      </c>
      <c r="P4268" t="s">
        <v>1857</v>
      </c>
      <c r="Q4268" t="s">
        <v>1858</v>
      </c>
      <c r="R4268" s="2">
        <v>338.98</v>
      </c>
      <c r="S4268" s="37">
        <f>Tabla1[[#This Row],[Valor total]]/'T.C.'!$B$2</f>
        <v>98.255072463768116</v>
      </c>
      <c r="T4268" t="s">
        <v>2</v>
      </c>
      <c r="U4268" t="s">
        <v>3</v>
      </c>
    </row>
    <row r="4269" spans="1:21" x14ac:dyDescent="0.25">
      <c r="A4269" t="s">
        <v>53</v>
      </c>
      <c r="B4269" t="str">
        <f>LEFT(Tabla1[[#This Row],[Organización compras]],2)</f>
        <v>CO</v>
      </c>
      <c r="C4269" t="s">
        <v>338</v>
      </c>
      <c r="D4269">
        <v>702</v>
      </c>
      <c r="E4269" t="str">
        <f>VLOOKUP(Tabla1[[#This Row],[Grupo de compras]],'Grupo compras'!$A$1:$B$115,2,FALSE)</f>
        <v>CO Ops Mall</v>
      </c>
      <c r="F4269" t="s">
        <v>54</v>
      </c>
      <c r="G4269" t="str">
        <f>LEFT(Tabla1[[#This Row],[Solicitud de pedido]],2)</f>
        <v>12</v>
      </c>
      <c r="H4269" t="s">
        <v>10726</v>
      </c>
      <c r="I4269" t="s">
        <v>88</v>
      </c>
      <c r="J4269" t="s">
        <v>10727</v>
      </c>
      <c r="K4269" t="s">
        <v>10728</v>
      </c>
      <c r="L4269" s="1">
        <v>46078</v>
      </c>
      <c r="M4269" t="s">
        <v>1340</v>
      </c>
      <c r="N4269" t="s">
        <v>1</v>
      </c>
      <c r="O4269" t="s">
        <v>0</v>
      </c>
      <c r="P4269" t="s">
        <v>10729</v>
      </c>
      <c r="Q4269" t="s">
        <v>10730</v>
      </c>
      <c r="R4269" s="2">
        <v>360000</v>
      </c>
      <c r="S4269" s="37">
        <f>Tabla1[[#This Row],[Valor total]]/'T.C.'!$B$5</f>
        <v>97.879282218597069</v>
      </c>
      <c r="T4269" t="s">
        <v>18</v>
      </c>
      <c r="U4269" t="s">
        <v>3</v>
      </c>
    </row>
    <row r="4270" spans="1:21" x14ac:dyDescent="0.25">
      <c r="A4270" t="s">
        <v>4</v>
      </c>
      <c r="B4270" t="str">
        <f>LEFT(Tabla1[[#This Row],[Organización compras]],2)</f>
        <v>CL</v>
      </c>
      <c r="C4270" t="s">
        <v>339</v>
      </c>
      <c r="D4270">
        <v>604</v>
      </c>
      <c r="E4270" t="str">
        <f>VLOOKUP(Tabla1[[#This Row],[Grupo de compras]],'Grupo compras'!$A$1:$B$115,2,FALSE)</f>
        <v>CL Marketing Mall</v>
      </c>
      <c r="F4270" t="s">
        <v>4929</v>
      </c>
      <c r="G4270" t="str">
        <f>LEFT(Tabla1[[#This Row],[Solicitud de pedido]],2)</f>
        <v>12</v>
      </c>
      <c r="H4270" t="s">
        <v>10731</v>
      </c>
      <c r="I4270" t="s">
        <v>88</v>
      </c>
      <c r="J4270" t="s">
        <v>10732</v>
      </c>
      <c r="K4270" t="s">
        <v>10733</v>
      </c>
      <c r="L4270" s="1">
        <v>46052</v>
      </c>
      <c r="M4270" t="s">
        <v>4929</v>
      </c>
      <c r="N4270" t="s">
        <v>1</v>
      </c>
      <c r="O4270" t="s">
        <v>0</v>
      </c>
      <c r="P4270" t="s">
        <v>1388</v>
      </c>
      <c r="Q4270" t="s">
        <v>1389</v>
      </c>
      <c r="R4270" s="2">
        <v>90000</v>
      </c>
      <c r="S4270" s="37">
        <f>Tabla1[[#This Row],[Valor total]]/'T.C.'!$B$3</f>
        <v>97.199572321881789</v>
      </c>
      <c r="T4270" t="s">
        <v>6</v>
      </c>
      <c r="U4270" t="s">
        <v>3</v>
      </c>
    </row>
    <row r="4271" spans="1:21" x14ac:dyDescent="0.25">
      <c r="A4271" t="s">
        <v>7</v>
      </c>
      <c r="B4271" t="str">
        <f>LEFT(Tabla1[[#This Row],[Organización compras]],2)</f>
        <v>CL</v>
      </c>
      <c r="C4271" t="s">
        <v>339</v>
      </c>
      <c r="D4271">
        <v>602</v>
      </c>
      <c r="E4271" t="str">
        <f>VLOOKUP(Tabla1[[#This Row],[Grupo de compras]],'Grupo compras'!$A$1:$B$115,2,FALSE)</f>
        <v>CL Ops Mall</v>
      </c>
      <c r="F4271" t="s">
        <v>56</v>
      </c>
      <c r="G4271" t="str">
        <f>LEFT(Tabla1[[#This Row],[Solicitud de pedido]],2)</f>
        <v>12</v>
      </c>
      <c r="H4271" t="s">
        <v>8800</v>
      </c>
      <c r="I4271" t="s">
        <v>89</v>
      </c>
      <c r="J4271" t="s">
        <v>8801</v>
      </c>
      <c r="K4271" t="s">
        <v>10734</v>
      </c>
      <c r="L4271" s="1">
        <v>46084</v>
      </c>
      <c r="M4271" t="s">
        <v>57</v>
      </c>
      <c r="N4271" t="s">
        <v>1</v>
      </c>
      <c r="O4271" t="s">
        <v>0</v>
      </c>
      <c r="P4271" t="s">
        <v>1388</v>
      </c>
      <c r="Q4271" t="s">
        <v>1389</v>
      </c>
      <c r="R4271" s="2">
        <v>90000</v>
      </c>
      <c r="S4271" s="37">
        <f>Tabla1[[#This Row],[Valor total]]/'T.C.'!$B$3</f>
        <v>97.199572321881789</v>
      </c>
      <c r="T4271" t="s">
        <v>6</v>
      </c>
      <c r="U4271" t="s">
        <v>3</v>
      </c>
    </row>
    <row r="4272" spans="1:21" x14ac:dyDescent="0.25">
      <c r="A4272" t="s">
        <v>2783</v>
      </c>
      <c r="B4272" t="str">
        <f>LEFT(Tabla1[[#This Row],[Organización compras]],2)</f>
        <v>PE</v>
      </c>
      <c r="C4272" t="s">
        <v>681</v>
      </c>
      <c r="D4272">
        <v>802</v>
      </c>
      <c r="E4272" t="str">
        <f>VLOOKUP(Tabla1[[#This Row],[Grupo de compras]],'Grupo compras'!$A$1:$B$115,2,FALSE)</f>
        <v>PE Ops Mall</v>
      </c>
      <c r="F4272" t="s">
        <v>3151</v>
      </c>
      <c r="G4272" t="str">
        <f>LEFT(Tabla1[[#This Row],[Solicitud de pedido]],2)</f>
        <v>12</v>
      </c>
      <c r="H4272" t="s">
        <v>10735</v>
      </c>
      <c r="I4272" t="s">
        <v>88</v>
      </c>
      <c r="J4272" t="s">
        <v>10736</v>
      </c>
      <c r="K4272" t="s">
        <v>9079</v>
      </c>
      <c r="L4272" s="1">
        <v>46075</v>
      </c>
      <c r="M4272" t="s">
        <v>3155</v>
      </c>
      <c r="N4272" t="s">
        <v>1</v>
      </c>
      <c r="O4272" t="s">
        <v>2759</v>
      </c>
      <c r="P4272" t="s">
        <v>2181</v>
      </c>
      <c r="Q4272" t="s">
        <v>2182</v>
      </c>
      <c r="R4272" s="2">
        <v>335.16</v>
      </c>
      <c r="S4272" s="37">
        <f>Tabla1[[#This Row],[Valor total]]/'T.C.'!$B$2</f>
        <v>97.147826086956528</v>
      </c>
      <c r="T4272" t="s">
        <v>2</v>
      </c>
      <c r="U4272" t="s">
        <v>3</v>
      </c>
    </row>
    <row r="4273" spans="1:21" x14ac:dyDescent="0.25">
      <c r="A4273" t="s">
        <v>369</v>
      </c>
      <c r="B4273" t="str">
        <f>LEFT(Tabla1[[#This Row],[Organización compras]],2)</f>
        <v>PE</v>
      </c>
      <c r="C4273" t="s">
        <v>681</v>
      </c>
      <c r="D4273">
        <v>804</v>
      </c>
      <c r="E4273" t="str">
        <f>VLOOKUP(Tabla1[[#This Row],[Grupo de compras]],'Grupo compras'!$A$1:$B$115,2,FALSE)</f>
        <v>PE Marketing Mall</v>
      </c>
      <c r="F4273" t="s">
        <v>9947</v>
      </c>
      <c r="H4273" t="s">
        <v>10737</v>
      </c>
      <c r="I4273" t="s">
        <v>88</v>
      </c>
      <c r="J4273" t="s">
        <v>10738</v>
      </c>
      <c r="K4273" t="s">
        <v>9950</v>
      </c>
      <c r="L4273" s="1">
        <v>46092</v>
      </c>
      <c r="M4273" t="s">
        <v>43</v>
      </c>
      <c r="N4273" t="s">
        <v>1</v>
      </c>
      <c r="O4273" t="s">
        <v>67</v>
      </c>
      <c r="P4273" t="s">
        <v>4285</v>
      </c>
      <c r="Q4273" t="s">
        <v>4286</v>
      </c>
      <c r="R4273" s="2">
        <v>335</v>
      </c>
      <c r="S4273" s="37">
        <f>Tabla1[[#This Row],[Valor total]]/'T.C.'!$B$2</f>
        <v>97.101449275362313</v>
      </c>
      <c r="T4273" t="s">
        <v>2</v>
      </c>
      <c r="U4273" t="s">
        <v>3</v>
      </c>
    </row>
    <row r="4274" spans="1:21" x14ac:dyDescent="0.25">
      <c r="A4274" t="s">
        <v>17</v>
      </c>
      <c r="B4274" t="str">
        <f>LEFT(Tabla1[[#This Row],[Organización compras]],2)</f>
        <v>CO</v>
      </c>
      <c r="C4274" t="s">
        <v>338</v>
      </c>
      <c r="D4274">
        <v>711</v>
      </c>
      <c r="E4274" t="str">
        <f>VLOOKUP(Tabla1[[#This Row],[Grupo de compras]],'Grupo compras'!$A$1:$B$115,2,FALSE)</f>
        <v>CO A.Finanzas</v>
      </c>
      <c r="F4274" t="s">
        <v>4709</v>
      </c>
      <c r="G4274" t="str">
        <f>LEFT(Tabla1[[#This Row],[Solicitud de pedido]],2)</f>
        <v>12</v>
      </c>
      <c r="H4274" t="s">
        <v>10739</v>
      </c>
      <c r="I4274" t="s">
        <v>88</v>
      </c>
      <c r="J4274" t="s">
        <v>10740</v>
      </c>
      <c r="K4274" t="s">
        <v>10741</v>
      </c>
      <c r="L4274" s="1">
        <v>46041</v>
      </c>
      <c r="M4274" t="s">
        <v>4713</v>
      </c>
      <c r="N4274" t="s">
        <v>1</v>
      </c>
      <c r="O4274" t="s">
        <v>0</v>
      </c>
      <c r="P4274" t="s">
        <v>4787</v>
      </c>
      <c r="Q4274" t="s">
        <v>4788</v>
      </c>
      <c r="R4274" s="2">
        <v>356045</v>
      </c>
      <c r="S4274" s="37">
        <f>Tabla1[[#This Row],[Valor total]]/'T.C.'!$B$5</f>
        <v>96.803969548667752</v>
      </c>
      <c r="T4274" t="s">
        <v>18</v>
      </c>
      <c r="U4274" t="s">
        <v>3</v>
      </c>
    </row>
    <row r="4275" spans="1:21" x14ac:dyDescent="0.25">
      <c r="A4275" t="s">
        <v>17</v>
      </c>
      <c r="B4275" t="str">
        <f>LEFT(Tabla1[[#This Row],[Organización compras]],2)</f>
        <v>CO</v>
      </c>
      <c r="C4275" t="s">
        <v>338</v>
      </c>
      <c r="D4275">
        <v>711</v>
      </c>
      <c r="E4275" t="str">
        <f>VLOOKUP(Tabla1[[#This Row],[Grupo de compras]],'Grupo compras'!$A$1:$B$115,2,FALSE)</f>
        <v>CO A.Finanzas</v>
      </c>
      <c r="F4275" t="s">
        <v>4709</v>
      </c>
      <c r="G4275" t="str">
        <f>LEFT(Tabla1[[#This Row],[Solicitud de pedido]],2)</f>
        <v>12</v>
      </c>
      <c r="H4275" t="s">
        <v>10742</v>
      </c>
      <c r="I4275" t="s">
        <v>88</v>
      </c>
      <c r="J4275" t="s">
        <v>10743</v>
      </c>
      <c r="K4275" t="s">
        <v>10744</v>
      </c>
      <c r="L4275" s="1">
        <v>46064</v>
      </c>
      <c r="M4275" t="s">
        <v>4713</v>
      </c>
      <c r="N4275" t="s">
        <v>1</v>
      </c>
      <c r="O4275" t="s">
        <v>0</v>
      </c>
      <c r="P4275" t="s">
        <v>4787</v>
      </c>
      <c r="Q4275" t="s">
        <v>4788</v>
      </c>
      <c r="R4275" s="2">
        <v>356045</v>
      </c>
      <c r="S4275" s="37">
        <f>Tabla1[[#This Row],[Valor total]]/'T.C.'!$B$5</f>
        <v>96.803969548667752</v>
      </c>
      <c r="T4275" t="s">
        <v>18</v>
      </c>
      <c r="U4275" t="s">
        <v>3</v>
      </c>
    </row>
    <row r="4276" spans="1:21" x14ac:dyDescent="0.25">
      <c r="A4276" t="s">
        <v>17</v>
      </c>
      <c r="B4276" t="str">
        <f>LEFT(Tabla1[[#This Row],[Organización compras]],2)</f>
        <v>CO</v>
      </c>
      <c r="C4276" t="s">
        <v>338</v>
      </c>
      <c r="D4276">
        <v>711</v>
      </c>
      <c r="E4276" t="str">
        <f>VLOOKUP(Tabla1[[#This Row],[Grupo de compras]],'Grupo compras'!$A$1:$B$115,2,FALSE)</f>
        <v>CO A.Finanzas</v>
      </c>
      <c r="F4276" t="s">
        <v>4709</v>
      </c>
      <c r="G4276" t="str">
        <f>LEFT(Tabla1[[#This Row],[Solicitud de pedido]],2)</f>
        <v>12</v>
      </c>
      <c r="H4276" t="s">
        <v>10745</v>
      </c>
      <c r="I4276" t="s">
        <v>88</v>
      </c>
      <c r="J4276" t="s">
        <v>10746</v>
      </c>
      <c r="K4276" t="s">
        <v>10747</v>
      </c>
      <c r="L4276" s="1">
        <v>46085</v>
      </c>
      <c r="M4276" t="s">
        <v>4713</v>
      </c>
      <c r="N4276" t="s">
        <v>1</v>
      </c>
      <c r="O4276" t="s">
        <v>0</v>
      </c>
      <c r="P4276" t="s">
        <v>4787</v>
      </c>
      <c r="Q4276" t="s">
        <v>4788</v>
      </c>
      <c r="R4276" s="2">
        <v>356045</v>
      </c>
      <c r="S4276" s="37">
        <f>Tabla1[[#This Row],[Valor total]]/'T.C.'!$B$5</f>
        <v>96.803969548667752</v>
      </c>
      <c r="T4276" t="s">
        <v>18</v>
      </c>
      <c r="U4276" t="s">
        <v>3</v>
      </c>
    </row>
    <row r="4277" spans="1:21" x14ac:dyDescent="0.25">
      <c r="A4277" t="s">
        <v>61</v>
      </c>
      <c r="B4277" t="str">
        <f>LEFT(Tabla1[[#This Row],[Organización compras]],2)</f>
        <v>CO</v>
      </c>
      <c r="C4277" t="s">
        <v>338</v>
      </c>
      <c r="D4277">
        <v>709</v>
      </c>
      <c r="E4277" t="str">
        <f>VLOOKUP(Tabla1[[#This Row],[Grupo de compras]],'Grupo compras'!$A$1:$B$115,2,FALSE)</f>
        <v>CO Mktg Div</v>
      </c>
      <c r="F4277" t="s">
        <v>6557</v>
      </c>
      <c r="G4277" t="str">
        <f>LEFT(Tabla1[[#This Row],[Solicitud de pedido]],2)</f>
        <v>12</v>
      </c>
      <c r="H4277" t="s">
        <v>10713</v>
      </c>
      <c r="I4277" t="s">
        <v>88</v>
      </c>
      <c r="J4277" t="s">
        <v>10714</v>
      </c>
      <c r="K4277" t="s">
        <v>10748</v>
      </c>
      <c r="L4277" s="1">
        <v>46038</v>
      </c>
      <c r="M4277" t="s">
        <v>6561</v>
      </c>
      <c r="N4277" t="s">
        <v>1</v>
      </c>
      <c r="O4277" t="s">
        <v>67</v>
      </c>
      <c r="P4277" t="s">
        <v>8206</v>
      </c>
      <c r="Q4277" t="s">
        <v>8207</v>
      </c>
      <c r="R4277" s="2">
        <v>355409</v>
      </c>
      <c r="S4277" s="37">
        <f>Tabla1[[#This Row],[Valor total]]/'T.C.'!$B$5</f>
        <v>96.631049483414898</v>
      </c>
      <c r="T4277" t="s">
        <v>18</v>
      </c>
      <c r="U4277" t="s">
        <v>3</v>
      </c>
    </row>
    <row r="4278" spans="1:21" x14ac:dyDescent="0.25">
      <c r="A4278" t="s">
        <v>61</v>
      </c>
      <c r="B4278" t="str">
        <f>LEFT(Tabla1[[#This Row],[Organización compras]],2)</f>
        <v>CO</v>
      </c>
      <c r="C4278" t="s">
        <v>338</v>
      </c>
      <c r="D4278">
        <v>709</v>
      </c>
      <c r="E4278" t="str">
        <f>VLOOKUP(Tabla1[[#This Row],[Grupo de compras]],'Grupo compras'!$A$1:$B$115,2,FALSE)</f>
        <v>CO Mktg Div</v>
      </c>
      <c r="F4278" t="s">
        <v>6557</v>
      </c>
      <c r="G4278" t="str">
        <f>LEFT(Tabla1[[#This Row],[Solicitud de pedido]],2)</f>
        <v>12</v>
      </c>
      <c r="H4278" t="s">
        <v>10713</v>
      </c>
      <c r="I4278" t="s">
        <v>89</v>
      </c>
      <c r="J4278" t="s">
        <v>10714</v>
      </c>
      <c r="K4278" t="s">
        <v>10749</v>
      </c>
      <c r="L4278" s="1">
        <v>46038</v>
      </c>
      <c r="M4278" t="s">
        <v>6561</v>
      </c>
      <c r="N4278" t="s">
        <v>1</v>
      </c>
      <c r="O4278" t="s">
        <v>67</v>
      </c>
      <c r="P4278" t="s">
        <v>8206</v>
      </c>
      <c r="Q4278" t="s">
        <v>8207</v>
      </c>
      <c r="R4278" s="2">
        <v>355409</v>
      </c>
      <c r="S4278" s="37">
        <f>Tabla1[[#This Row],[Valor total]]/'T.C.'!$B$5</f>
        <v>96.631049483414898</v>
      </c>
      <c r="T4278" t="s">
        <v>18</v>
      </c>
      <c r="U4278" t="s">
        <v>3</v>
      </c>
    </row>
    <row r="4279" spans="1:21" x14ac:dyDescent="0.25">
      <c r="A4279" t="s">
        <v>61</v>
      </c>
      <c r="B4279" t="str">
        <f>LEFT(Tabla1[[#This Row],[Organización compras]],2)</f>
        <v>CO</v>
      </c>
      <c r="C4279" t="s">
        <v>338</v>
      </c>
      <c r="D4279">
        <v>709</v>
      </c>
      <c r="E4279" t="str">
        <f>VLOOKUP(Tabla1[[#This Row],[Grupo de compras]],'Grupo compras'!$A$1:$B$115,2,FALSE)</f>
        <v>CO Mktg Div</v>
      </c>
      <c r="F4279" t="s">
        <v>6557</v>
      </c>
      <c r="G4279" t="str">
        <f>LEFT(Tabla1[[#This Row],[Solicitud de pedido]],2)</f>
        <v>12</v>
      </c>
      <c r="H4279" t="s">
        <v>10713</v>
      </c>
      <c r="I4279" t="s">
        <v>99</v>
      </c>
      <c r="J4279" t="s">
        <v>10714</v>
      </c>
      <c r="K4279" t="s">
        <v>10750</v>
      </c>
      <c r="L4279" s="1">
        <v>46038</v>
      </c>
      <c r="M4279" t="s">
        <v>6561</v>
      </c>
      <c r="N4279" t="s">
        <v>1</v>
      </c>
      <c r="O4279" t="s">
        <v>67</v>
      </c>
      <c r="P4279" t="s">
        <v>8206</v>
      </c>
      <c r="Q4279" t="s">
        <v>8207</v>
      </c>
      <c r="R4279" s="2">
        <v>355409</v>
      </c>
      <c r="S4279" s="37">
        <f>Tabla1[[#This Row],[Valor total]]/'T.C.'!$B$5</f>
        <v>96.631049483414898</v>
      </c>
      <c r="T4279" t="s">
        <v>18</v>
      </c>
      <c r="U4279" t="s">
        <v>3</v>
      </c>
    </row>
    <row r="4280" spans="1:21" x14ac:dyDescent="0.25">
      <c r="A4280" t="s">
        <v>61</v>
      </c>
      <c r="B4280" t="str">
        <f>LEFT(Tabla1[[#This Row],[Organización compras]],2)</f>
        <v>CO</v>
      </c>
      <c r="C4280" t="s">
        <v>338</v>
      </c>
      <c r="D4280">
        <v>709</v>
      </c>
      <c r="E4280" t="str">
        <f>VLOOKUP(Tabla1[[#This Row],[Grupo de compras]],'Grupo compras'!$A$1:$B$115,2,FALSE)</f>
        <v>CO Mktg Div</v>
      </c>
      <c r="F4280" t="s">
        <v>6557</v>
      </c>
      <c r="G4280" t="str">
        <f>LEFT(Tabla1[[#This Row],[Solicitud de pedido]],2)</f>
        <v>12</v>
      </c>
      <c r="H4280" t="s">
        <v>10713</v>
      </c>
      <c r="I4280" t="s">
        <v>100</v>
      </c>
      <c r="J4280" t="s">
        <v>10714</v>
      </c>
      <c r="K4280" t="s">
        <v>10751</v>
      </c>
      <c r="L4280" s="1">
        <v>46038</v>
      </c>
      <c r="M4280" t="s">
        <v>6561</v>
      </c>
      <c r="N4280" t="s">
        <v>1</v>
      </c>
      <c r="O4280" t="s">
        <v>67</v>
      </c>
      <c r="P4280" t="s">
        <v>8206</v>
      </c>
      <c r="Q4280" t="s">
        <v>8207</v>
      </c>
      <c r="R4280" s="2">
        <v>355409</v>
      </c>
      <c r="S4280" s="37">
        <f>Tabla1[[#This Row],[Valor total]]/'T.C.'!$B$5</f>
        <v>96.631049483414898</v>
      </c>
      <c r="T4280" t="s">
        <v>18</v>
      </c>
      <c r="U4280" t="s">
        <v>3</v>
      </c>
    </row>
    <row r="4281" spans="1:21" x14ac:dyDescent="0.25">
      <c r="A4281" t="s">
        <v>61</v>
      </c>
      <c r="B4281" t="str">
        <f>LEFT(Tabla1[[#This Row],[Organización compras]],2)</f>
        <v>CO</v>
      </c>
      <c r="C4281" t="s">
        <v>338</v>
      </c>
      <c r="D4281">
        <v>709</v>
      </c>
      <c r="E4281" t="str">
        <f>VLOOKUP(Tabla1[[#This Row],[Grupo de compras]],'Grupo compras'!$A$1:$B$115,2,FALSE)</f>
        <v>CO Mktg Div</v>
      </c>
      <c r="F4281" t="s">
        <v>6557</v>
      </c>
      <c r="G4281" t="str">
        <f>LEFT(Tabla1[[#This Row],[Solicitud de pedido]],2)</f>
        <v>12</v>
      </c>
      <c r="H4281" t="s">
        <v>10713</v>
      </c>
      <c r="I4281" t="s">
        <v>101</v>
      </c>
      <c r="J4281" t="s">
        <v>10714</v>
      </c>
      <c r="K4281" t="s">
        <v>10752</v>
      </c>
      <c r="L4281" s="1">
        <v>46038</v>
      </c>
      <c r="M4281" t="s">
        <v>6561</v>
      </c>
      <c r="N4281" t="s">
        <v>1</v>
      </c>
      <c r="O4281" t="s">
        <v>67</v>
      </c>
      <c r="P4281" t="s">
        <v>8206</v>
      </c>
      <c r="Q4281" t="s">
        <v>8207</v>
      </c>
      <c r="R4281" s="2">
        <v>355409</v>
      </c>
      <c r="S4281" s="37">
        <f>Tabla1[[#This Row],[Valor total]]/'T.C.'!$B$5</f>
        <v>96.631049483414898</v>
      </c>
      <c r="T4281" t="s">
        <v>18</v>
      </c>
      <c r="U4281" t="s">
        <v>3</v>
      </c>
    </row>
    <row r="4282" spans="1:21" x14ac:dyDescent="0.25">
      <c r="A4282" t="s">
        <v>1452</v>
      </c>
      <c r="B4282" t="str">
        <f>LEFT(Tabla1[[#This Row],[Organización compras]],2)</f>
        <v>PE</v>
      </c>
      <c r="C4282" t="s">
        <v>681</v>
      </c>
      <c r="D4282">
        <v>803</v>
      </c>
      <c r="E4282" t="str">
        <f>VLOOKUP(Tabla1[[#This Row],[Grupo de compras]],'Grupo compras'!$A$1:$B$115,2,FALSE)</f>
        <v>PE Ops Out/Strips</v>
      </c>
      <c r="F4282" t="s">
        <v>1453</v>
      </c>
      <c r="G4282" t="str">
        <f>LEFT(Tabla1[[#This Row],[Solicitud de pedido]],2)</f>
        <v>12</v>
      </c>
      <c r="H4282" t="s">
        <v>10753</v>
      </c>
      <c r="I4282" t="s">
        <v>88</v>
      </c>
      <c r="J4282" t="s">
        <v>10754</v>
      </c>
      <c r="K4282" t="s">
        <v>10755</v>
      </c>
      <c r="L4282" s="1">
        <v>46085</v>
      </c>
      <c r="M4282" t="s">
        <v>1453</v>
      </c>
      <c r="N4282" t="s">
        <v>1</v>
      </c>
      <c r="O4282" t="s">
        <v>0</v>
      </c>
      <c r="P4282" t="s">
        <v>8828</v>
      </c>
      <c r="Q4282" t="s">
        <v>8829</v>
      </c>
      <c r="R4282" s="2">
        <v>331</v>
      </c>
      <c r="S4282" s="37">
        <f>Tabla1[[#This Row],[Valor total]]/'T.C.'!$B$2</f>
        <v>95.942028985507235</v>
      </c>
      <c r="T4282" t="s">
        <v>2</v>
      </c>
      <c r="U4282" t="s">
        <v>3</v>
      </c>
    </row>
    <row r="4283" spans="1:21" x14ac:dyDescent="0.25">
      <c r="A4283" t="s">
        <v>75</v>
      </c>
      <c r="B4283" t="str">
        <f>LEFT(Tabla1[[#This Row],[Organización compras]],2)</f>
        <v>CO</v>
      </c>
      <c r="C4283" t="s">
        <v>338</v>
      </c>
      <c r="D4283">
        <v>702</v>
      </c>
      <c r="E4283" t="str">
        <f>VLOOKUP(Tabla1[[#This Row],[Grupo de compras]],'Grupo compras'!$A$1:$B$115,2,FALSE)</f>
        <v>CO Ops Mall</v>
      </c>
      <c r="F4283" t="s">
        <v>92</v>
      </c>
      <c r="G4283" t="str">
        <f>LEFT(Tabla1[[#This Row],[Solicitud de pedido]],2)</f>
        <v>12</v>
      </c>
      <c r="H4283" t="s">
        <v>10756</v>
      </c>
      <c r="I4283" t="s">
        <v>88</v>
      </c>
      <c r="J4283" t="s">
        <v>10757</v>
      </c>
      <c r="K4283" t="s">
        <v>10758</v>
      </c>
      <c r="L4283" s="1">
        <v>46031</v>
      </c>
      <c r="M4283" t="s">
        <v>93</v>
      </c>
      <c r="N4283" t="s">
        <v>1</v>
      </c>
      <c r="O4283" t="s">
        <v>0</v>
      </c>
      <c r="P4283" t="s">
        <v>33</v>
      </c>
      <c r="Q4283" t="s">
        <v>34</v>
      </c>
      <c r="R4283" s="2">
        <v>346500</v>
      </c>
      <c r="S4283" s="37">
        <f>Tabla1[[#This Row],[Valor total]]/'T.C.'!$B$5</f>
        <v>94.208809135399676</v>
      </c>
      <c r="T4283" t="s">
        <v>18</v>
      </c>
      <c r="U4283" t="s">
        <v>3</v>
      </c>
    </row>
    <row r="4284" spans="1:21" x14ac:dyDescent="0.25">
      <c r="A4284" t="s">
        <v>12</v>
      </c>
      <c r="B4284" t="str">
        <f>LEFT(Tabla1[[#This Row],[Organización compras]],2)</f>
        <v>PE</v>
      </c>
      <c r="C4284" t="s">
        <v>340</v>
      </c>
      <c r="D4284">
        <v>804</v>
      </c>
      <c r="E4284" t="str">
        <f>VLOOKUP(Tabla1[[#This Row],[Grupo de compras]],'Grupo compras'!$A$1:$B$115,2,FALSE)</f>
        <v>PE Marketing Mall</v>
      </c>
      <c r="F4284" t="s">
        <v>1158</v>
      </c>
      <c r="G4284" t="str">
        <f>LEFT(Tabla1[[#This Row],[Solicitud de pedido]],2)</f>
        <v>12</v>
      </c>
      <c r="H4284" t="s">
        <v>10759</v>
      </c>
      <c r="I4284" t="s">
        <v>88</v>
      </c>
      <c r="J4284" t="s">
        <v>10760</v>
      </c>
      <c r="K4284" t="s">
        <v>10761</v>
      </c>
      <c r="L4284" s="1">
        <v>46051</v>
      </c>
      <c r="M4284" t="s">
        <v>1158</v>
      </c>
      <c r="N4284" t="s">
        <v>1</v>
      </c>
      <c r="O4284" t="s">
        <v>0</v>
      </c>
      <c r="P4284" t="s">
        <v>6615</v>
      </c>
      <c r="Q4284" t="s">
        <v>6616</v>
      </c>
      <c r="R4284" s="2">
        <v>325</v>
      </c>
      <c r="S4284" s="37">
        <f>Tabla1[[#This Row],[Valor total]]/'T.C.'!$B$2</f>
        <v>94.202898550724626</v>
      </c>
      <c r="T4284" t="s">
        <v>2</v>
      </c>
      <c r="U4284" t="s">
        <v>3</v>
      </c>
    </row>
    <row r="4285" spans="1:21" x14ac:dyDescent="0.25">
      <c r="A4285" t="s">
        <v>925</v>
      </c>
      <c r="B4285" t="str">
        <f>LEFT(Tabla1[[#This Row],[Organización compras]],2)</f>
        <v>PE</v>
      </c>
      <c r="C4285" t="s">
        <v>340</v>
      </c>
      <c r="D4285">
        <v>803</v>
      </c>
      <c r="E4285" t="str">
        <f>VLOOKUP(Tabla1[[#This Row],[Grupo de compras]],'Grupo compras'!$A$1:$B$115,2,FALSE)</f>
        <v>PE Ops Out/Strips</v>
      </c>
      <c r="F4285" t="s">
        <v>3636</v>
      </c>
      <c r="H4285" t="s">
        <v>11680</v>
      </c>
      <c r="I4285" t="s">
        <v>88</v>
      </c>
      <c r="J4285" t="s">
        <v>11681</v>
      </c>
      <c r="K4285" t="s">
        <v>11677</v>
      </c>
      <c r="L4285" s="1">
        <v>46093</v>
      </c>
      <c r="M4285" t="s">
        <v>3155</v>
      </c>
      <c r="N4285" t="s">
        <v>1</v>
      </c>
      <c r="O4285" t="s">
        <v>2759</v>
      </c>
      <c r="P4285" t="s">
        <v>3718</v>
      </c>
      <c r="Q4285" t="s">
        <v>3719</v>
      </c>
      <c r="R4285" s="2">
        <v>94</v>
      </c>
      <c r="S4285" s="37">
        <f>Tabla1[[#This Row],[Valor total]]</f>
        <v>94</v>
      </c>
      <c r="T4285" t="s">
        <v>662</v>
      </c>
      <c r="U4285" t="s">
        <v>3</v>
      </c>
    </row>
    <row r="4286" spans="1:21" x14ac:dyDescent="0.25">
      <c r="A4286" t="s">
        <v>373</v>
      </c>
      <c r="B4286" t="str">
        <f>LEFT(Tabla1[[#This Row],[Organización compras]],2)</f>
        <v>PE</v>
      </c>
      <c r="C4286" t="s">
        <v>340</v>
      </c>
      <c r="D4286">
        <v>810</v>
      </c>
      <c r="E4286" t="str">
        <f>VLOOKUP(Tabla1[[#This Row],[Grupo de compras]],'Grupo compras'!$A$1:$B$115,2,FALSE)</f>
        <v>PE Área Personas</v>
      </c>
      <c r="F4286" t="s">
        <v>406</v>
      </c>
      <c r="G4286" t="str">
        <f>LEFT(Tabla1[[#This Row],[Solicitud de pedido]],2)</f>
        <v>12</v>
      </c>
      <c r="H4286" t="s">
        <v>9276</v>
      </c>
      <c r="I4286" t="s">
        <v>89</v>
      </c>
      <c r="J4286" t="s">
        <v>9277</v>
      </c>
      <c r="K4286" t="s">
        <v>10762</v>
      </c>
      <c r="L4286" s="1">
        <v>46037</v>
      </c>
      <c r="M4286" t="s">
        <v>406</v>
      </c>
      <c r="N4286" t="s">
        <v>1</v>
      </c>
      <c r="O4286" t="s">
        <v>67</v>
      </c>
      <c r="P4286" t="s">
        <v>8159</v>
      </c>
      <c r="Q4286" t="s">
        <v>8160</v>
      </c>
      <c r="R4286" s="2">
        <v>323.61</v>
      </c>
      <c r="S4286" s="37">
        <f>Tabla1[[#This Row],[Valor total]]/'T.C.'!$B$2</f>
        <v>93.8</v>
      </c>
      <c r="T4286" t="s">
        <v>2</v>
      </c>
      <c r="U4286" t="s">
        <v>3</v>
      </c>
    </row>
    <row r="4287" spans="1:21" x14ac:dyDescent="0.25">
      <c r="A4287" t="s">
        <v>1239</v>
      </c>
      <c r="B4287" t="str">
        <f>LEFT(Tabla1[[#This Row],[Organización compras]],2)</f>
        <v>PE</v>
      </c>
      <c r="C4287" t="s">
        <v>340</v>
      </c>
      <c r="D4287">
        <v>802</v>
      </c>
      <c r="E4287" t="str">
        <f>VLOOKUP(Tabla1[[#This Row],[Grupo de compras]],'Grupo compras'!$A$1:$B$115,2,FALSE)</f>
        <v>PE Ops Mall</v>
      </c>
      <c r="F4287" t="s">
        <v>3220</v>
      </c>
      <c r="G4287" t="str">
        <f>LEFT(Tabla1[[#This Row],[Solicitud de pedido]],2)</f>
        <v>12</v>
      </c>
      <c r="H4287" t="s">
        <v>10763</v>
      </c>
      <c r="I4287" t="s">
        <v>88</v>
      </c>
      <c r="J4287" t="s">
        <v>10764</v>
      </c>
      <c r="K4287" t="s">
        <v>10765</v>
      </c>
      <c r="L4287" s="1">
        <v>46091</v>
      </c>
      <c r="M4287" t="s">
        <v>3220</v>
      </c>
      <c r="N4287" t="s">
        <v>1</v>
      </c>
      <c r="O4287" t="s">
        <v>0</v>
      </c>
      <c r="P4287" t="s">
        <v>3224</v>
      </c>
      <c r="Q4287" t="s">
        <v>3225</v>
      </c>
      <c r="R4287" s="2">
        <v>323.5</v>
      </c>
      <c r="S4287" s="37">
        <f>Tabla1[[#This Row],[Valor total]]/'T.C.'!$B$2</f>
        <v>93.768115942028984</v>
      </c>
      <c r="T4287" t="s">
        <v>2</v>
      </c>
      <c r="U4287" t="s">
        <v>3</v>
      </c>
    </row>
    <row r="4288" spans="1:21" x14ac:dyDescent="0.25">
      <c r="A4288" t="s">
        <v>16</v>
      </c>
      <c r="B4288" t="str">
        <f>LEFT(Tabla1[[#This Row],[Organización compras]],2)</f>
        <v>PE</v>
      </c>
      <c r="C4288" t="s">
        <v>681</v>
      </c>
      <c r="D4288">
        <v>802</v>
      </c>
      <c r="E4288" t="str">
        <f>VLOOKUP(Tabla1[[#This Row],[Grupo de compras]],'Grupo compras'!$A$1:$B$115,2,FALSE)</f>
        <v>PE Ops Mall</v>
      </c>
      <c r="F4288" t="s">
        <v>1789</v>
      </c>
      <c r="G4288" t="str">
        <f>LEFT(Tabla1[[#This Row],[Solicitud de pedido]],2)</f>
        <v>12</v>
      </c>
      <c r="H4288" t="s">
        <v>6071</v>
      </c>
      <c r="I4288" t="s">
        <v>88</v>
      </c>
      <c r="J4288" t="s">
        <v>6072</v>
      </c>
      <c r="K4288" t="s">
        <v>6073</v>
      </c>
      <c r="L4288" s="1">
        <v>46027</v>
      </c>
      <c r="M4288" t="s">
        <v>43</v>
      </c>
      <c r="N4288" t="s">
        <v>1</v>
      </c>
      <c r="O4288" t="s">
        <v>44</v>
      </c>
      <c r="P4288" t="s">
        <v>6074</v>
      </c>
      <c r="Q4288" t="s">
        <v>6075</v>
      </c>
      <c r="R4288" s="2">
        <v>93.64</v>
      </c>
      <c r="S4288" s="37">
        <f>Tabla1[[#This Row],[Valor total]]</f>
        <v>93.64</v>
      </c>
      <c r="T4288" t="s">
        <v>662</v>
      </c>
      <c r="U4288" t="s">
        <v>3</v>
      </c>
    </row>
    <row r="4289" spans="1:21" x14ac:dyDescent="0.25">
      <c r="A4289" t="s">
        <v>19</v>
      </c>
      <c r="B4289" t="str">
        <f>LEFT(Tabla1[[#This Row],[Organización compras]],2)</f>
        <v>CL</v>
      </c>
      <c r="C4289" t="s">
        <v>339</v>
      </c>
      <c r="D4289">
        <v>602</v>
      </c>
      <c r="E4289" t="str">
        <f>VLOOKUP(Tabla1[[#This Row],[Grupo de compras]],'Grupo compras'!$A$1:$B$115,2,FALSE)</f>
        <v>CL Ops Mall</v>
      </c>
      <c r="F4289" t="s">
        <v>20</v>
      </c>
      <c r="G4289" t="str">
        <f>LEFT(Tabla1[[#This Row],[Solicitud de pedido]],2)</f>
        <v>12</v>
      </c>
      <c r="H4289" t="s">
        <v>10766</v>
      </c>
      <c r="I4289" t="s">
        <v>88</v>
      </c>
      <c r="J4289" t="s">
        <v>10767</v>
      </c>
      <c r="K4289" t="s">
        <v>10768</v>
      </c>
      <c r="L4289" s="1">
        <v>46071</v>
      </c>
      <c r="M4289" t="s">
        <v>3584</v>
      </c>
      <c r="N4289" t="s">
        <v>1</v>
      </c>
      <c r="O4289" t="s">
        <v>0</v>
      </c>
      <c r="P4289" t="s">
        <v>10769</v>
      </c>
      <c r="Q4289" t="s">
        <v>10770</v>
      </c>
      <c r="R4289" s="2">
        <v>86300</v>
      </c>
      <c r="S4289" s="37">
        <f>Tabla1[[#This Row],[Valor total]]/'T.C.'!$B$3</f>
        <v>93.203589904204421</v>
      </c>
      <c r="T4289" t="s">
        <v>6</v>
      </c>
      <c r="U4289" t="s">
        <v>3</v>
      </c>
    </row>
    <row r="4290" spans="1:21" x14ac:dyDescent="0.25">
      <c r="A4290" t="s">
        <v>50</v>
      </c>
      <c r="B4290" t="str">
        <f>LEFT(Tabla1[[#This Row],[Organización compras]],2)</f>
        <v>CL</v>
      </c>
      <c r="C4290" t="s">
        <v>339</v>
      </c>
      <c r="D4290">
        <v>604</v>
      </c>
      <c r="E4290" t="str">
        <f>VLOOKUP(Tabla1[[#This Row],[Grupo de compras]],'Grupo compras'!$A$1:$B$115,2,FALSE)</f>
        <v>CL Marketing Mall</v>
      </c>
      <c r="F4290" t="s">
        <v>60</v>
      </c>
      <c r="G4290" t="str">
        <f>LEFT(Tabla1[[#This Row],[Solicitud de pedido]],2)</f>
        <v>12</v>
      </c>
      <c r="H4290" t="s">
        <v>10771</v>
      </c>
      <c r="I4290" t="s">
        <v>88</v>
      </c>
      <c r="J4290" t="s">
        <v>10772</v>
      </c>
      <c r="K4290" t="s">
        <v>10773</v>
      </c>
      <c r="L4290" s="1">
        <v>46064</v>
      </c>
      <c r="M4290" t="s">
        <v>60</v>
      </c>
      <c r="N4290" t="s">
        <v>1</v>
      </c>
      <c r="O4290" t="s">
        <v>0</v>
      </c>
      <c r="P4290" t="s">
        <v>1787</v>
      </c>
      <c r="Q4290" t="s">
        <v>1788</v>
      </c>
      <c r="R4290" s="2">
        <v>86250</v>
      </c>
      <c r="S4290" s="37">
        <f>Tabla1[[#This Row],[Valor total]]/'T.C.'!$B$3</f>
        <v>93.149590141803387</v>
      </c>
      <c r="T4290" t="s">
        <v>6</v>
      </c>
      <c r="U4290" t="s">
        <v>3</v>
      </c>
    </row>
    <row r="4291" spans="1:21" x14ac:dyDescent="0.25">
      <c r="A4291" t="s">
        <v>31</v>
      </c>
      <c r="B4291" t="str">
        <f>LEFT(Tabla1[[#This Row],[Organización compras]],2)</f>
        <v>CO</v>
      </c>
      <c r="C4291" t="s">
        <v>338</v>
      </c>
      <c r="D4291">
        <v>719</v>
      </c>
      <c r="E4291" t="str">
        <f>VLOOKUP(Tabla1[[#This Row],[Grupo de compras]],'Grupo compras'!$A$1:$B$115,2,FALSE)</f>
        <v>CO Gcia Ing</v>
      </c>
      <c r="F4291" t="s">
        <v>77</v>
      </c>
      <c r="G4291" t="str">
        <f>LEFT(Tabla1[[#This Row],[Solicitud de pedido]],2)</f>
        <v>12</v>
      </c>
      <c r="H4291" t="s">
        <v>10774</v>
      </c>
      <c r="I4291" t="s">
        <v>88</v>
      </c>
      <c r="J4291" t="s">
        <v>10775</v>
      </c>
      <c r="K4291" t="s">
        <v>10776</v>
      </c>
      <c r="L4291" s="1">
        <v>46086</v>
      </c>
      <c r="M4291" t="s">
        <v>77</v>
      </c>
      <c r="N4291" t="s">
        <v>1</v>
      </c>
      <c r="O4291" t="s">
        <v>0</v>
      </c>
      <c r="P4291" t="s">
        <v>1017</v>
      </c>
      <c r="Q4291" t="s">
        <v>1018</v>
      </c>
      <c r="R4291" s="2">
        <v>342000</v>
      </c>
      <c r="S4291" s="37">
        <f>Tabla1[[#This Row],[Valor total]]/'T.C.'!$B$5</f>
        <v>92.985318107667212</v>
      </c>
      <c r="T4291" t="s">
        <v>18</v>
      </c>
      <c r="U4291" t="s">
        <v>3</v>
      </c>
    </row>
    <row r="4292" spans="1:21" x14ac:dyDescent="0.25">
      <c r="A4292" t="s">
        <v>12</v>
      </c>
      <c r="B4292" t="str">
        <f>LEFT(Tabla1[[#This Row],[Organización compras]],2)</f>
        <v>PE</v>
      </c>
      <c r="C4292" t="s">
        <v>340</v>
      </c>
      <c r="D4292">
        <v>804</v>
      </c>
      <c r="E4292" t="str">
        <f>VLOOKUP(Tabla1[[#This Row],[Grupo de compras]],'Grupo compras'!$A$1:$B$115,2,FALSE)</f>
        <v>PE Marketing Mall</v>
      </c>
      <c r="F4292" t="s">
        <v>1158</v>
      </c>
      <c r="G4292" t="str">
        <f>LEFT(Tabla1[[#This Row],[Solicitud de pedido]],2)</f>
        <v>12</v>
      </c>
      <c r="H4292" t="s">
        <v>10777</v>
      </c>
      <c r="I4292" t="s">
        <v>88</v>
      </c>
      <c r="J4292" t="s">
        <v>10778</v>
      </c>
      <c r="K4292" t="s">
        <v>10779</v>
      </c>
      <c r="L4292" s="1">
        <v>46038</v>
      </c>
      <c r="M4292" t="s">
        <v>14</v>
      </c>
      <c r="N4292" t="s">
        <v>1</v>
      </c>
      <c r="O4292" t="s">
        <v>67</v>
      </c>
      <c r="P4292" t="s">
        <v>2089</v>
      </c>
      <c r="Q4292" t="s">
        <v>2090</v>
      </c>
      <c r="R4292" s="2">
        <v>320</v>
      </c>
      <c r="S4292" s="37">
        <f>Tabla1[[#This Row],[Valor total]]/'T.C.'!$B$2</f>
        <v>92.753623188405797</v>
      </c>
      <c r="T4292" t="s">
        <v>2</v>
      </c>
      <c r="U4292" t="s">
        <v>3</v>
      </c>
    </row>
    <row r="4293" spans="1:21" x14ac:dyDescent="0.25">
      <c r="A4293" t="s">
        <v>373</v>
      </c>
      <c r="B4293" t="str">
        <f>LEFT(Tabla1[[#This Row],[Organización compras]],2)</f>
        <v>PE</v>
      </c>
      <c r="C4293" t="s">
        <v>340</v>
      </c>
      <c r="D4293">
        <v>813</v>
      </c>
      <c r="E4293" t="str">
        <f>VLOOKUP(Tabla1[[#This Row],[Grupo de compras]],'Grupo compras'!$A$1:$B$115,2,FALSE)</f>
        <v>PE Gcia Ops</v>
      </c>
      <c r="F4293" t="s">
        <v>6434</v>
      </c>
      <c r="G4293" t="str">
        <f>LEFT(Tabla1[[#This Row],[Solicitud de pedido]],2)</f>
        <v>12</v>
      </c>
      <c r="H4293" t="s">
        <v>10780</v>
      </c>
      <c r="I4293" t="s">
        <v>88</v>
      </c>
      <c r="J4293" t="s">
        <v>10781</v>
      </c>
      <c r="K4293" t="s">
        <v>10782</v>
      </c>
      <c r="L4293" s="1">
        <v>46051</v>
      </c>
      <c r="M4293" t="s">
        <v>6434</v>
      </c>
      <c r="N4293" t="s">
        <v>1</v>
      </c>
      <c r="O4293" t="s">
        <v>0</v>
      </c>
      <c r="P4293" t="s">
        <v>931</v>
      </c>
      <c r="Q4293" t="s">
        <v>932</v>
      </c>
      <c r="R4293" s="2">
        <v>320</v>
      </c>
      <c r="S4293" s="37">
        <f>Tabla1[[#This Row],[Valor total]]/'T.C.'!$B$2</f>
        <v>92.753623188405797</v>
      </c>
      <c r="T4293" t="s">
        <v>2</v>
      </c>
      <c r="U4293" t="s">
        <v>3</v>
      </c>
    </row>
    <row r="4294" spans="1:21" x14ac:dyDescent="0.25">
      <c r="A4294" t="s">
        <v>925</v>
      </c>
      <c r="B4294" t="str">
        <f>LEFT(Tabla1[[#This Row],[Organización compras]],2)</f>
        <v>PE</v>
      </c>
      <c r="C4294" t="s">
        <v>340</v>
      </c>
      <c r="D4294">
        <v>804</v>
      </c>
      <c r="E4294" t="str">
        <f>VLOOKUP(Tabla1[[#This Row],[Grupo de compras]],'Grupo compras'!$A$1:$B$115,2,FALSE)</f>
        <v>PE Marketing Mall</v>
      </c>
      <c r="F4294" t="s">
        <v>5225</v>
      </c>
      <c r="G4294" t="str">
        <f>LEFT(Tabla1[[#This Row],[Solicitud de pedido]],2)</f>
        <v>12</v>
      </c>
      <c r="H4294" t="s">
        <v>10783</v>
      </c>
      <c r="I4294" t="s">
        <v>88</v>
      </c>
      <c r="J4294" t="s">
        <v>10784</v>
      </c>
      <c r="K4294" t="s">
        <v>10785</v>
      </c>
      <c r="L4294" s="1">
        <v>46083</v>
      </c>
      <c r="M4294" t="s">
        <v>400</v>
      </c>
      <c r="N4294" t="s">
        <v>1</v>
      </c>
      <c r="O4294" t="s">
        <v>67</v>
      </c>
      <c r="P4294" t="s">
        <v>5483</v>
      </c>
      <c r="Q4294" t="s">
        <v>5484</v>
      </c>
      <c r="R4294" s="2">
        <v>320</v>
      </c>
      <c r="S4294" s="37">
        <f>Tabla1[[#This Row],[Valor total]]/'T.C.'!$B$2</f>
        <v>92.753623188405797</v>
      </c>
      <c r="T4294" t="s">
        <v>2</v>
      </c>
      <c r="U4294" t="s">
        <v>3</v>
      </c>
    </row>
    <row r="4295" spans="1:21" x14ac:dyDescent="0.25">
      <c r="A4295" t="s">
        <v>1498</v>
      </c>
      <c r="B4295" t="str">
        <f>LEFT(Tabla1[[#This Row],[Organización compras]],2)</f>
        <v>PE</v>
      </c>
      <c r="C4295" t="s">
        <v>340</v>
      </c>
      <c r="D4295">
        <v>804</v>
      </c>
      <c r="E4295" t="str">
        <f>VLOOKUP(Tabla1[[#This Row],[Grupo de compras]],'Grupo compras'!$A$1:$B$115,2,FALSE)</f>
        <v>PE Marketing Mall</v>
      </c>
      <c r="F4295" t="s">
        <v>5225</v>
      </c>
      <c r="G4295" t="str">
        <f>LEFT(Tabla1[[#This Row],[Solicitud de pedido]],2)</f>
        <v>12</v>
      </c>
      <c r="H4295" t="s">
        <v>10786</v>
      </c>
      <c r="I4295" t="s">
        <v>88</v>
      </c>
      <c r="J4295" t="s">
        <v>10787</v>
      </c>
      <c r="K4295" t="s">
        <v>10785</v>
      </c>
      <c r="L4295" s="1">
        <v>46083</v>
      </c>
      <c r="M4295" t="s">
        <v>400</v>
      </c>
      <c r="N4295" t="s">
        <v>1</v>
      </c>
      <c r="O4295" t="s">
        <v>67</v>
      </c>
      <c r="P4295" t="s">
        <v>5483</v>
      </c>
      <c r="Q4295" t="s">
        <v>5484</v>
      </c>
      <c r="R4295" s="2">
        <v>320</v>
      </c>
      <c r="S4295" s="37">
        <f>Tabla1[[#This Row],[Valor total]]/'T.C.'!$B$2</f>
        <v>92.753623188405797</v>
      </c>
      <c r="T4295" t="s">
        <v>2</v>
      </c>
      <c r="U4295" t="s">
        <v>3</v>
      </c>
    </row>
    <row r="4296" spans="1:21" x14ac:dyDescent="0.25">
      <c r="A4296" t="s">
        <v>2453</v>
      </c>
      <c r="B4296" t="str">
        <f>LEFT(Tabla1[[#This Row],[Organización compras]],2)</f>
        <v>PE</v>
      </c>
      <c r="C4296" t="s">
        <v>681</v>
      </c>
      <c r="D4296">
        <v>804</v>
      </c>
      <c r="E4296" t="str">
        <f>VLOOKUP(Tabla1[[#This Row],[Grupo de compras]],'Grupo compras'!$A$1:$B$115,2,FALSE)</f>
        <v>PE Marketing Mall</v>
      </c>
      <c r="F4296" t="s">
        <v>2857</v>
      </c>
      <c r="H4296" t="s">
        <v>12929</v>
      </c>
      <c r="I4296" t="s">
        <v>88</v>
      </c>
      <c r="J4296" t="s">
        <v>12930</v>
      </c>
      <c r="K4296" t="s">
        <v>12931</v>
      </c>
      <c r="L4296" s="1">
        <v>46100</v>
      </c>
      <c r="M4296" t="s">
        <v>400</v>
      </c>
      <c r="N4296" t="s">
        <v>1</v>
      </c>
      <c r="O4296" t="s">
        <v>0</v>
      </c>
      <c r="P4296" t="s">
        <v>2596</v>
      </c>
      <c r="Q4296" t="s">
        <v>2597</v>
      </c>
      <c r="R4296" s="2">
        <v>320</v>
      </c>
      <c r="S4296" s="37">
        <f>Tabla1[[#This Row],[Valor total]]/'T.C.'!$B$2</f>
        <v>92.753623188405797</v>
      </c>
      <c r="T4296" t="s">
        <v>2</v>
      </c>
      <c r="U4296" t="s">
        <v>3</v>
      </c>
    </row>
    <row r="4297" spans="1:21" x14ac:dyDescent="0.25">
      <c r="A4297" t="s">
        <v>53</v>
      </c>
      <c r="B4297" t="str">
        <f>LEFT(Tabla1[[#This Row],[Organización compras]],2)</f>
        <v>CO</v>
      </c>
      <c r="C4297" t="s">
        <v>338</v>
      </c>
      <c r="D4297">
        <v>702</v>
      </c>
      <c r="E4297" t="str">
        <f>VLOOKUP(Tabla1[[#This Row],[Grupo de compras]],'Grupo compras'!$A$1:$B$115,2,FALSE)</f>
        <v>CO Ops Mall</v>
      </c>
      <c r="F4297" t="s">
        <v>54</v>
      </c>
      <c r="G4297" t="str">
        <f>LEFT(Tabla1[[#This Row],[Solicitud de pedido]],2)</f>
        <v>12</v>
      </c>
      <c r="H4297" t="s">
        <v>10788</v>
      </c>
      <c r="I4297" t="s">
        <v>88</v>
      </c>
      <c r="J4297" t="s">
        <v>10789</v>
      </c>
      <c r="K4297" t="s">
        <v>10790</v>
      </c>
      <c r="L4297" s="1">
        <v>46079</v>
      </c>
      <c r="M4297" t="s">
        <v>55</v>
      </c>
      <c r="N4297" t="s">
        <v>1</v>
      </c>
      <c r="O4297" t="s">
        <v>0</v>
      </c>
      <c r="P4297" t="s">
        <v>8839</v>
      </c>
      <c r="Q4297" t="s">
        <v>8840</v>
      </c>
      <c r="R4297" s="2">
        <v>341000</v>
      </c>
      <c r="S4297" s="37">
        <f>Tabla1[[#This Row],[Valor total]]/'T.C.'!$B$5</f>
        <v>92.713431212615546</v>
      </c>
      <c r="T4297" t="s">
        <v>18</v>
      </c>
      <c r="U4297" t="s">
        <v>3</v>
      </c>
    </row>
    <row r="4298" spans="1:21" x14ac:dyDescent="0.25">
      <c r="A4298" t="s">
        <v>3346</v>
      </c>
      <c r="B4298" t="str">
        <f>LEFT(Tabla1[[#This Row],[Organización compras]],2)</f>
        <v>PE</v>
      </c>
      <c r="C4298" t="s">
        <v>681</v>
      </c>
      <c r="D4298">
        <v>802</v>
      </c>
      <c r="E4298" t="str">
        <f>VLOOKUP(Tabla1[[#This Row],[Grupo de compras]],'Grupo compras'!$A$1:$B$115,2,FALSE)</f>
        <v>PE Ops Mall</v>
      </c>
      <c r="F4298" t="s">
        <v>3376</v>
      </c>
      <c r="G4298" t="str">
        <f>LEFT(Tabla1[[#This Row],[Solicitud de pedido]],2)</f>
        <v>12</v>
      </c>
      <c r="H4298" t="s">
        <v>10791</v>
      </c>
      <c r="I4298" t="s">
        <v>88</v>
      </c>
      <c r="J4298" t="s">
        <v>10792</v>
      </c>
      <c r="K4298" t="s">
        <v>10793</v>
      </c>
      <c r="L4298" s="1">
        <v>46050</v>
      </c>
      <c r="M4298" t="s">
        <v>3376</v>
      </c>
      <c r="N4298" t="s">
        <v>1</v>
      </c>
      <c r="O4298" t="s">
        <v>0</v>
      </c>
      <c r="P4298" t="s">
        <v>1011</v>
      </c>
      <c r="Q4298" t="s">
        <v>1012</v>
      </c>
      <c r="R4298" s="2">
        <v>319.05</v>
      </c>
      <c r="S4298" s="37">
        <f>Tabla1[[#This Row],[Valor total]]/'T.C.'!$B$2</f>
        <v>92.478260869565219</v>
      </c>
      <c r="T4298" t="s">
        <v>2</v>
      </c>
      <c r="U4298" t="s">
        <v>3</v>
      </c>
    </row>
    <row r="4299" spans="1:21" x14ac:dyDescent="0.25">
      <c r="A4299" t="s">
        <v>763</v>
      </c>
      <c r="B4299" t="str">
        <f>LEFT(Tabla1[[#This Row],[Organización compras]],2)</f>
        <v>CL</v>
      </c>
      <c r="C4299" t="s">
        <v>339</v>
      </c>
      <c r="D4299">
        <v>602</v>
      </c>
      <c r="E4299" t="str">
        <f>VLOOKUP(Tabla1[[#This Row],[Grupo de compras]],'Grupo compras'!$A$1:$B$115,2,FALSE)</f>
        <v>CL Ops Mall</v>
      </c>
      <c r="F4299" t="s">
        <v>1169</v>
      </c>
      <c r="G4299" t="str">
        <f>LEFT(Tabla1[[#This Row],[Solicitud de pedido]],2)</f>
        <v>12</v>
      </c>
      <c r="H4299" t="s">
        <v>10794</v>
      </c>
      <c r="I4299" t="s">
        <v>88</v>
      </c>
      <c r="J4299" t="s">
        <v>10795</v>
      </c>
      <c r="K4299" t="s">
        <v>10796</v>
      </c>
      <c r="L4299" s="1">
        <v>46028</v>
      </c>
      <c r="M4299" t="s">
        <v>1173</v>
      </c>
      <c r="N4299" t="s">
        <v>1</v>
      </c>
      <c r="O4299" t="s">
        <v>0</v>
      </c>
      <c r="P4299" t="s">
        <v>41</v>
      </c>
      <c r="Q4299" t="s">
        <v>42</v>
      </c>
      <c r="R4299" s="2">
        <v>85528</v>
      </c>
      <c r="S4299" s="37">
        <f>Tabla1[[#This Row],[Valor total]]/'T.C.'!$B$3</f>
        <v>92.36983357273229</v>
      </c>
      <c r="T4299" t="s">
        <v>6</v>
      </c>
      <c r="U4299" t="s">
        <v>3</v>
      </c>
    </row>
    <row r="4300" spans="1:21" x14ac:dyDescent="0.25">
      <c r="A4300" t="s">
        <v>1498</v>
      </c>
      <c r="B4300" t="str">
        <f>LEFT(Tabla1[[#This Row],[Organización compras]],2)</f>
        <v>PE</v>
      </c>
      <c r="C4300" t="s">
        <v>340</v>
      </c>
      <c r="D4300">
        <v>803</v>
      </c>
      <c r="E4300" t="str">
        <f>VLOOKUP(Tabla1[[#This Row],[Grupo de compras]],'Grupo compras'!$A$1:$B$115,2,FALSE)</f>
        <v>PE Ops Out/Strips</v>
      </c>
      <c r="F4300" t="s">
        <v>926</v>
      </c>
      <c r="G4300" t="str">
        <f>LEFT(Tabla1[[#This Row],[Solicitud de pedido]],2)</f>
        <v>12</v>
      </c>
      <c r="H4300" t="s">
        <v>10797</v>
      </c>
      <c r="I4300" t="s">
        <v>88</v>
      </c>
      <c r="J4300" t="s">
        <v>10798</v>
      </c>
      <c r="K4300" t="s">
        <v>10799</v>
      </c>
      <c r="L4300" s="1">
        <v>46091</v>
      </c>
      <c r="M4300" t="s">
        <v>930</v>
      </c>
      <c r="N4300" t="s">
        <v>1</v>
      </c>
      <c r="O4300" t="s">
        <v>0</v>
      </c>
      <c r="P4300" t="s">
        <v>931</v>
      </c>
      <c r="Q4300" t="s">
        <v>932</v>
      </c>
      <c r="R4300" s="2">
        <v>317.8</v>
      </c>
      <c r="S4300" s="37">
        <f>Tabla1[[#This Row],[Valor total]]/'T.C.'!$B$2</f>
        <v>92.115942028985501</v>
      </c>
      <c r="T4300" t="s">
        <v>2</v>
      </c>
      <c r="U4300" t="s">
        <v>3</v>
      </c>
    </row>
    <row r="4301" spans="1:21" x14ac:dyDescent="0.25">
      <c r="A4301" t="s">
        <v>19</v>
      </c>
      <c r="B4301" t="str">
        <f>LEFT(Tabla1[[#This Row],[Organización compras]],2)</f>
        <v>CL</v>
      </c>
      <c r="C4301" t="s">
        <v>339</v>
      </c>
      <c r="D4301">
        <v>602</v>
      </c>
      <c r="E4301" t="str">
        <f>VLOOKUP(Tabla1[[#This Row],[Grupo de compras]],'Grupo compras'!$A$1:$B$115,2,FALSE)</f>
        <v>CL Ops Mall</v>
      </c>
      <c r="F4301" t="s">
        <v>1847</v>
      </c>
      <c r="H4301" t="s">
        <v>11761</v>
      </c>
      <c r="I4301" t="s">
        <v>88</v>
      </c>
      <c r="J4301" t="s">
        <v>11762</v>
      </c>
      <c r="K4301" t="s">
        <v>11763</v>
      </c>
      <c r="L4301" s="1">
        <v>46093</v>
      </c>
      <c r="M4301" t="s">
        <v>1851</v>
      </c>
      <c r="N4301" t="s">
        <v>1</v>
      </c>
      <c r="O4301" t="s">
        <v>0</v>
      </c>
      <c r="P4301" t="s">
        <v>8997</v>
      </c>
      <c r="Q4301" t="s">
        <v>8998</v>
      </c>
      <c r="R4301" s="2">
        <v>85000</v>
      </c>
      <c r="S4301" s="37">
        <f>Tabla1[[#This Row],[Valor total]]/'T.C.'!$B$3</f>
        <v>91.799596081777239</v>
      </c>
      <c r="T4301" t="s">
        <v>6</v>
      </c>
      <c r="U4301" t="s">
        <v>3</v>
      </c>
    </row>
    <row r="4302" spans="1:21" x14ac:dyDescent="0.25">
      <c r="A4302" t="s">
        <v>2091</v>
      </c>
      <c r="B4302" t="str">
        <f>LEFT(Tabla1[[#This Row],[Organización compras]],2)</f>
        <v>PE</v>
      </c>
      <c r="C4302" t="s">
        <v>681</v>
      </c>
      <c r="D4302">
        <v>803</v>
      </c>
      <c r="E4302" t="str">
        <f>VLOOKUP(Tabla1[[#This Row],[Grupo de compras]],'Grupo compras'!$A$1:$B$115,2,FALSE)</f>
        <v>PE Ops Out/Strips</v>
      </c>
      <c r="F4302" t="s">
        <v>2857</v>
      </c>
      <c r="H4302" t="s">
        <v>12826</v>
      </c>
      <c r="I4302" t="s">
        <v>88</v>
      </c>
      <c r="J4302" t="s">
        <v>12827</v>
      </c>
      <c r="K4302" t="s">
        <v>12828</v>
      </c>
      <c r="L4302" s="1">
        <v>46099</v>
      </c>
      <c r="M4302" t="s">
        <v>2857</v>
      </c>
      <c r="N4302" t="s">
        <v>1</v>
      </c>
      <c r="O4302" t="s">
        <v>0</v>
      </c>
      <c r="P4302" t="s">
        <v>5850</v>
      </c>
      <c r="Q4302" t="s">
        <v>5851</v>
      </c>
      <c r="R4302" s="2">
        <v>315.5</v>
      </c>
      <c r="S4302" s="37">
        <f>Tabla1[[#This Row],[Valor total]]/'T.C.'!$B$2</f>
        <v>91.449275362318829</v>
      </c>
      <c r="T4302" t="s">
        <v>2</v>
      </c>
      <c r="U4302" t="s">
        <v>3</v>
      </c>
    </row>
    <row r="4303" spans="1:21" x14ac:dyDescent="0.25">
      <c r="A4303" t="s">
        <v>377</v>
      </c>
      <c r="B4303" t="str">
        <f>LEFT(Tabla1[[#This Row],[Organización compras]],2)</f>
        <v>PE</v>
      </c>
      <c r="C4303" t="s">
        <v>340</v>
      </c>
      <c r="D4303">
        <v>802</v>
      </c>
      <c r="E4303" t="str">
        <f>VLOOKUP(Tabla1[[#This Row],[Grupo de compras]],'Grupo compras'!$A$1:$B$115,2,FALSE)</f>
        <v>PE Ops Mall</v>
      </c>
      <c r="F4303" t="s">
        <v>2774</v>
      </c>
      <c r="H4303" t="s">
        <v>10800</v>
      </c>
      <c r="I4303" t="s">
        <v>88</v>
      </c>
      <c r="J4303" t="s">
        <v>10801</v>
      </c>
      <c r="K4303" t="s">
        <v>10802</v>
      </c>
      <c r="L4303" s="1">
        <v>46092</v>
      </c>
      <c r="M4303" t="s">
        <v>2774</v>
      </c>
      <c r="N4303" t="s">
        <v>1</v>
      </c>
      <c r="O4303" t="s">
        <v>0</v>
      </c>
      <c r="P4303" t="s">
        <v>1011</v>
      </c>
      <c r="Q4303" t="s">
        <v>1012</v>
      </c>
      <c r="R4303" s="2">
        <v>315</v>
      </c>
      <c r="S4303" s="37">
        <f>Tabla1[[#This Row],[Valor total]]/'T.C.'!$B$2</f>
        <v>91.304347826086953</v>
      </c>
      <c r="T4303" t="s">
        <v>2</v>
      </c>
      <c r="U4303" t="s">
        <v>3</v>
      </c>
    </row>
    <row r="4304" spans="1:21" x14ac:dyDescent="0.25">
      <c r="A4304" t="s">
        <v>7</v>
      </c>
      <c r="B4304" t="str">
        <f>LEFT(Tabla1[[#This Row],[Organización compras]],2)</f>
        <v>CL</v>
      </c>
      <c r="C4304" t="s">
        <v>339</v>
      </c>
      <c r="D4304">
        <v>914</v>
      </c>
      <c r="E4304" t="str">
        <f>VLOOKUP(Tabla1[[#This Row],[Grupo de compras]],'Grupo compras'!$A$1:$B$115,2,FALSE)</f>
        <v>Corp Explo. TI</v>
      </c>
      <c r="F4304" t="s">
        <v>8</v>
      </c>
      <c r="G4304" t="str">
        <f>LEFT(Tabla1[[#This Row],[Solicitud de pedido]],2)</f>
        <v>12</v>
      </c>
      <c r="H4304" t="s">
        <v>10803</v>
      </c>
      <c r="I4304" t="s">
        <v>88</v>
      </c>
      <c r="J4304" t="s">
        <v>10804</v>
      </c>
      <c r="K4304" t="s">
        <v>10805</v>
      </c>
      <c r="L4304" s="1">
        <v>46057</v>
      </c>
      <c r="M4304" t="s">
        <v>8</v>
      </c>
      <c r="N4304" t="s">
        <v>1</v>
      </c>
      <c r="O4304" t="s">
        <v>5</v>
      </c>
      <c r="P4304" t="s">
        <v>4008</v>
      </c>
      <c r="Q4304" t="s">
        <v>4009</v>
      </c>
      <c r="R4304" s="2">
        <v>84286</v>
      </c>
      <c r="S4304" s="37">
        <f>Tabla1[[#This Row],[Valor total]]/'T.C.'!$B$3</f>
        <v>91.028479474690315</v>
      </c>
      <c r="T4304" t="s">
        <v>6</v>
      </c>
      <c r="U4304" t="s">
        <v>3</v>
      </c>
    </row>
    <row r="4305" spans="1:21" x14ac:dyDescent="0.25">
      <c r="A4305" t="s">
        <v>7</v>
      </c>
      <c r="B4305" t="str">
        <f>LEFT(Tabla1[[#This Row],[Organización compras]],2)</f>
        <v>CL</v>
      </c>
      <c r="C4305" t="s">
        <v>339</v>
      </c>
      <c r="D4305">
        <v>914</v>
      </c>
      <c r="E4305" t="str">
        <f>VLOOKUP(Tabla1[[#This Row],[Grupo de compras]],'Grupo compras'!$A$1:$B$115,2,FALSE)</f>
        <v>Corp Explo. TI</v>
      </c>
      <c r="F4305" t="s">
        <v>8</v>
      </c>
      <c r="H4305" t="s">
        <v>12503</v>
      </c>
      <c r="I4305" t="s">
        <v>88</v>
      </c>
      <c r="J4305" t="s">
        <v>12504</v>
      </c>
      <c r="K4305" t="s">
        <v>12505</v>
      </c>
      <c r="L4305" s="1">
        <v>46098</v>
      </c>
      <c r="M4305" t="s">
        <v>8</v>
      </c>
      <c r="N4305" t="s">
        <v>1</v>
      </c>
      <c r="O4305" t="s">
        <v>5</v>
      </c>
      <c r="P4305" t="s">
        <v>3726</v>
      </c>
      <c r="Q4305" t="s">
        <v>3727</v>
      </c>
      <c r="R4305" s="2">
        <v>91</v>
      </c>
      <c r="S4305" s="37">
        <f>Tabla1[[#This Row],[Valor total]]</f>
        <v>91</v>
      </c>
      <c r="T4305" t="s">
        <v>662</v>
      </c>
      <c r="U4305" t="s">
        <v>3</v>
      </c>
    </row>
    <row r="4306" spans="1:21" x14ac:dyDescent="0.25">
      <c r="A4306" t="s">
        <v>373</v>
      </c>
      <c r="B4306" t="str">
        <f>LEFT(Tabla1[[#This Row],[Organización compras]],2)</f>
        <v>PE</v>
      </c>
      <c r="C4306" t="s">
        <v>340</v>
      </c>
      <c r="D4306">
        <v>808</v>
      </c>
      <c r="E4306" t="str">
        <f>VLOOKUP(Tabla1[[#This Row],[Grupo de compras]],'Grupo compras'!$A$1:$B$115,2,FALSE)</f>
        <v>PE Área Legal</v>
      </c>
      <c r="F4306" t="s">
        <v>365</v>
      </c>
      <c r="G4306" t="str">
        <f>LEFT(Tabla1[[#This Row],[Solicitud de pedido]],2)</f>
        <v>12</v>
      </c>
      <c r="H4306" t="s">
        <v>10806</v>
      </c>
      <c r="I4306" t="s">
        <v>88</v>
      </c>
      <c r="J4306" t="s">
        <v>10807</v>
      </c>
      <c r="K4306" t="s">
        <v>10808</v>
      </c>
      <c r="L4306" s="1">
        <v>46091</v>
      </c>
      <c r="M4306" t="s">
        <v>485</v>
      </c>
      <c r="N4306" t="s">
        <v>1</v>
      </c>
      <c r="O4306" t="s">
        <v>0</v>
      </c>
      <c r="P4306" t="s">
        <v>5768</v>
      </c>
      <c r="Q4306" t="s">
        <v>5769</v>
      </c>
      <c r="R4306" s="2">
        <v>313.56</v>
      </c>
      <c r="S4306" s="37">
        <f>Tabla1[[#This Row],[Valor total]]/'T.C.'!$B$2</f>
        <v>90.886956521739123</v>
      </c>
      <c r="T4306" t="s">
        <v>2</v>
      </c>
      <c r="U4306" t="s">
        <v>3</v>
      </c>
    </row>
    <row r="4307" spans="1:21" x14ac:dyDescent="0.25">
      <c r="A4307" t="s">
        <v>7</v>
      </c>
      <c r="B4307" t="str">
        <f>LEFT(Tabla1[[#This Row],[Organización compras]],2)</f>
        <v>CL</v>
      </c>
      <c r="C4307" t="s">
        <v>339</v>
      </c>
      <c r="D4307">
        <v>602</v>
      </c>
      <c r="E4307" t="str">
        <f>VLOOKUP(Tabla1[[#This Row],[Grupo de compras]],'Grupo compras'!$A$1:$B$115,2,FALSE)</f>
        <v>CL Ops Mall</v>
      </c>
      <c r="F4307" t="s">
        <v>1169</v>
      </c>
      <c r="G4307" t="str">
        <f>LEFT(Tabla1[[#This Row],[Solicitud de pedido]],2)</f>
        <v>12</v>
      </c>
      <c r="H4307" t="s">
        <v>10809</v>
      </c>
      <c r="I4307" t="s">
        <v>88</v>
      </c>
      <c r="J4307" t="s">
        <v>10810</v>
      </c>
      <c r="K4307" t="s">
        <v>10811</v>
      </c>
      <c r="L4307" s="1">
        <v>46064</v>
      </c>
      <c r="M4307" t="s">
        <v>1173</v>
      </c>
      <c r="N4307" t="s">
        <v>1</v>
      </c>
      <c r="O4307" t="s">
        <v>0</v>
      </c>
      <c r="P4307" t="s">
        <v>10769</v>
      </c>
      <c r="Q4307" t="s">
        <v>10770</v>
      </c>
      <c r="R4307" s="2">
        <v>83400</v>
      </c>
      <c r="S4307" s="37">
        <f>Tabla1[[#This Row],[Valor total]]/'T.C.'!$B$3</f>
        <v>90.071603684943796</v>
      </c>
      <c r="T4307" t="s">
        <v>6</v>
      </c>
      <c r="U4307" t="s">
        <v>3</v>
      </c>
    </row>
    <row r="4308" spans="1:21" x14ac:dyDescent="0.25">
      <c r="A4308" t="s">
        <v>7</v>
      </c>
      <c r="B4308" t="str">
        <f>LEFT(Tabla1[[#This Row],[Organización compras]],2)</f>
        <v>CL</v>
      </c>
      <c r="C4308" t="s">
        <v>339</v>
      </c>
      <c r="D4308">
        <v>602</v>
      </c>
      <c r="E4308" t="str">
        <f>VLOOKUP(Tabla1[[#This Row],[Grupo de compras]],'Grupo compras'!$A$1:$B$115,2,FALSE)</f>
        <v>CL Ops Mall</v>
      </c>
      <c r="F4308" t="s">
        <v>1169</v>
      </c>
      <c r="G4308" t="str">
        <f>LEFT(Tabla1[[#This Row],[Solicitud de pedido]],2)</f>
        <v>12</v>
      </c>
      <c r="H4308" t="s">
        <v>10812</v>
      </c>
      <c r="I4308" t="s">
        <v>88</v>
      </c>
      <c r="J4308" t="s">
        <v>10813</v>
      </c>
      <c r="K4308" t="s">
        <v>10814</v>
      </c>
      <c r="L4308" s="1">
        <v>46065</v>
      </c>
      <c r="M4308" t="s">
        <v>1173</v>
      </c>
      <c r="N4308" t="s">
        <v>1</v>
      </c>
      <c r="O4308" t="s">
        <v>0</v>
      </c>
      <c r="P4308" t="s">
        <v>10769</v>
      </c>
      <c r="Q4308" t="s">
        <v>10770</v>
      </c>
      <c r="R4308" s="2">
        <v>83400</v>
      </c>
      <c r="S4308" s="37">
        <f>Tabla1[[#This Row],[Valor total]]/'T.C.'!$B$3</f>
        <v>90.071603684943796</v>
      </c>
      <c r="T4308" t="s">
        <v>6</v>
      </c>
      <c r="U4308" t="s">
        <v>3</v>
      </c>
    </row>
    <row r="4309" spans="1:21" x14ac:dyDescent="0.25">
      <c r="A4309" t="s">
        <v>53</v>
      </c>
      <c r="B4309" t="str">
        <f>LEFT(Tabla1[[#This Row],[Organización compras]],2)</f>
        <v>CO</v>
      </c>
      <c r="C4309" t="s">
        <v>338</v>
      </c>
      <c r="D4309">
        <v>704</v>
      </c>
      <c r="E4309" t="str">
        <f>VLOOKUP(Tabla1[[#This Row],[Grupo de compras]],'Grupo compras'!$A$1:$B$115,2,FALSE)</f>
        <v>CO Mktg Mall</v>
      </c>
      <c r="F4309" t="s">
        <v>795</v>
      </c>
      <c r="G4309" t="str">
        <f>LEFT(Tabla1[[#This Row],[Solicitud de pedido]],2)</f>
        <v>12</v>
      </c>
      <c r="H4309" t="s">
        <v>10815</v>
      </c>
      <c r="I4309" t="s">
        <v>88</v>
      </c>
      <c r="J4309" t="s">
        <v>10816</v>
      </c>
      <c r="K4309" t="s">
        <v>10817</v>
      </c>
      <c r="L4309" s="1">
        <v>46050</v>
      </c>
      <c r="M4309" t="s">
        <v>799</v>
      </c>
      <c r="N4309" t="s">
        <v>1</v>
      </c>
      <c r="O4309" t="s">
        <v>0</v>
      </c>
      <c r="P4309" t="s">
        <v>2615</v>
      </c>
      <c r="Q4309" t="s">
        <v>2616</v>
      </c>
      <c r="R4309" s="2">
        <v>330000</v>
      </c>
      <c r="S4309" s="37">
        <f>Tabla1[[#This Row],[Valor total]]/'T.C.'!$B$5</f>
        <v>89.722675367047302</v>
      </c>
      <c r="T4309" t="s">
        <v>18</v>
      </c>
      <c r="U4309" t="s">
        <v>3</v>
      </c>
    </row>
    <row r="4310" spans="1:21" x14ac:dyDescent="0.25">
      <c r="A4310" t="s">
        <v>61</v>
      </c>
      <c r="B4310" t="str">
        <f>LEFT(Tabla1[[#This Row],[Organización compras]],2)</f>
        <v>CO</v>
      </c>
      <c r="C4310" t="s">
        <v>338</v>
      </c>
      <c r="D4310">
        <v>703</v>
      </c>
      <c r="E4310" t="str">
        <f>VLOOKUP(Tabla1[[#This Row],[Grupo de compras]],'Grupo compras'!$A$1:$B$115,2,FALSE)</f>
        <v>CO Ops Out/Strip</v>
      </c>
      <c r="F4310" t="s">
        <v>62</v>
      </c>
      <c r="H4310" t="s">
        <v>12374</v>
      </c>
      <c r="I4310" t="s">
        <v>89</v>
      </c>
      <c r="J4310" t="s">
        <v>12375</v>
      </c>
      <c r="K4310" t="s">
        <v>12376</v>
      </c>
      <c r="L4310" s="1">
        <v>46098</v>
      </c>
      <c r="M4310" t="s">
        <v>62</v>
      </c>
      <c r="N4310" t="s">
        <v>1</v>
      </c>
      <c r="O4310" t="s">
        <v>0</v>
      </c>
      <c r="P4310" t="s">
        <v>9651</v>
      </c>
      <c r="Q4310" t="s">
        <v>9652</v>
      </c>
      <c r="R4310" s="2">
        <v>329200</v>
      </c>
      <c r="S4310" s="37">
        <f>Tabla1[[#This Row],[Valor total]]/'T.C.'!$B$5</f>
        <v>89.505165851005984</v>
      </c>
      <c r="T4310" t="s">
        <v>18</v>
      </c>
      <c r="U4310" t="s">
        <v>3</v>
      </c>
    </row>
    <row r="4311" spans="1:21" x14ac:dyDescent="0.25">
      <c r="A4311" t="s">
        <v>53</v>
      </c>
      <c r="B4311" t="str">
        <f>LEFT(Tabla1[[#This Row],[Organización compras]],2)</f>
        <v>CO</v>
      </c>
      <c r="C4311" t="s">
        <v>338</v>
      </c>
      <c r="D4311">
        <v>702</v>
      </c>
      <c r="E4311" t="str">
        <f>VLOOKUP(Tabla1[[#This Row],[Grupo de compras]],'Grupo compras'!$A$1:$B$115,2,FALSE)</f>
        <v>CO Ops Mall</v>
      </c>
      <c r="F4311" t="s">
        <v>54</v>
      </c>
      <c r="G4311" t="str">
        <f>LEFT(Tabla1[[#This Row],[Solicitud de pedido]],2)</f>
        <v>12</v>
      </c>
      <c r="H4311" t="s">
        <v>2696</v>
      </c>
      <c r="I4311" t="s">
        <v>89</v>
      </c>
      <c r="J4311" t="s">
        <v>2697</v>
      </c>
      <c r="K4311" t="s">
        <v>2698</v>
      </c>
      <c r="L4311" s="1">
        <v>46050</v>
      </c>
      <c r="M4311" t="s">
        <v>55</v>
      </c>
      <c r="N4311" t="s">
        <v>1</v>
      </c>
      <c r="O4311" t="s">
        <v>0</v>
      </c>
      <c r="P4311" t="s">
        <v>2699</v>
      </c>
      <c r="Q4311" t="s">
        <v>2700</v>
      </c>
      <c r="R4311" s="2">
        <v>325800</v>
      </c>
      <c r="S4311" s="37">
        <f>Tabla1[[#This Row],[Valor total]]/'T.C.'!$B$5</f>
        <v>88.580750407830337</v>
      </c>
      <c r="T4311" t="s">
        <v>18</v>
      </c>
      <c r="U4311" t="s">
        <v>3</v>
      </c>
    </row>
    <row r="4312" spans="1:21" x14ac:dyDescent="0.25">
      <c r="A4312" t="s">
        <v>19</v>
      </c>
      <c r="B4312" t="str">
        <f>LEFT(Tabla1[[#This Row],[Organización compras]],2)</f>
        <v>CL</v>
      </c>
      <c r="C4312" t="s">
        <v>339</v>
      </c>
      <c r="D4312">
        <v>619</v>
      </c>
      <c r="E4312" t="str">
        <f>VLOOKUP(Tabla1[[#This Row],[Grupo de compras]],'Grupo compras'!$A$1:$B$115,2,FALSE)</f>
        <v>CL Arq Out/Strip</v>
      </c>
      <c r="F4312" t="s">
        <v>4609</v>
      </c>
      <c r="G4312" t="str">
        <f>LEFT(Tabla1[[#This Row],[Solicitud de pedido]],2)</f>
        <v>14</v>
      </c>
      <c r="H4312" t="s">
        <v>10818</v>
      </c>
      <c r="I4312" t="s">
        <v>88</v>
      </c>
      <c r="J4312" t="s">
        <v>10819</v>
      </c>
      <c r="K4312" t="s">
        <v>10820</v>
      </c>
      <c r="L4312" s="1">
        <v>46052</v>
      </c>
      <c r="M4312" t="s">
        <v>15</v>
      </c>
      <c r="N4312" t="s">
        <v>46</v>
      </c>
      <c r="O4312" t="s">
        <v>0</v>
      </c>
      <c r="P4312" t="s">
        <v>470</v>
      </c>
      <c r="Q4312" t="s">
        <v>471</v>
      </c>
      <c r="R4312" s="2">
        <v>2.1240000000000001</v>
      </c>
      <c r="S4312" s="37">
        <f>Tabla1[[#This Row],[Valor total]]/'T.C.'!$B$4</f>
        <v>88.5</v>
      </c>
      <c r="T4312" t="s">
        <v>11</v>
      </c>
      <c r="U4312" t="s">
        <v>3</v>
      </c>
    </row>
    <row r="4313" spans="1:21" x14ac:dyDescent="0.25">
      <c r="A4313" t="s">
        <v>17</v>
      </c>
      <c r="B4313" t="str">
        <f>LEFT(Tabla1[[#This Row],[Organización compras]],2)</f>
        <v>CO</v>
      </c>
      <c r="C4313" t="s">
        <v>338</v>
      </c>
      <c r="D4313">
        <v>711</v>
      </c>
      <c r="E4313" t="str">
        <f>VLOOKUP(Tabla1[[#This Row],[Grupo de compras]],'Grupo compras'!$A$1:$B$115,2,FALSE)</f>
        <v>CO A.Finanzas</v>
      </c>
      <c r="F4313" t="s">
        <v>4709</v>
      </c>
      <c r="G4313" t="str">
        <f>LEFT(Tabla1[[#This Row],[Solicitud de pedido]],2)</f>
        <v>12</v>
      </c>
      <c r="H4313" t="s">
        <v>10821</v>
      </c>
      <c r="I4313" t="s">
        <v>88</v>
      </c>
      <c r="J4313" t="s">
        <v>10822</v>
      </c>
      <c r="K4313" t="s">
        <v>10823</v>
      </c>
      <c r="L4313" s="1">
        <v>46029</v>
      </c>
      <c r="M4313" t="s">
        <v>4713</v>
      </c>
      <c r="N4313" t="s">
        <v>1</v>
      </c>
      <c r="O4313" t="s">
        <v>0</v>
      </c>
      <c r="P4313" t="s">
        <v>9581</v>
      </c>
      <c r="Q4313" t="s">
        <v>9582</v>
      </c>
      <c r="R4313" s="2">
        <v>324552</v>
      </c>
      <c r="S4313" s="37">
        <f>Tabla1[[#This Row],[Valor total]]/'T.C.'!$B$5</f>
        <v>88.241435562805876</v>
      </c>
      <c r="T4313" t="s">
        <v>18</v>
      </c>
      <c r="U4313" t="s">
        <v>3</v>
      </c>
    </row>
    <row r="4314" spans="1:21" x14ac:dyDescent="0.25">
      <c r="A4314" t="s">
        <v>2091</v>
      </c>
      <c r="B4314" t="str">
        <f>LEFT(Tabla1[[#This Row],[Organización compras]],2)</f>
        <v>PE</v>
      </c>
      <c r="C4314" t="s">
        <v>681</v>
      </c>
      <c r="D4314">
        <v>803</v>
      </c>
      <c r="E4314" t="str">
        <f>VLOOKUP(Tabla1[[#This Row],[Grupo de compras]],'Grupo compras'!$A$1:$B$115,2,FALSE)</f>
        <v>PE Ops Out/Strips</v>
      </c>
      <c r="F4314" t="s">
        <v>2857</v>
      </c>
      <c r="G4314" t="str">
        <f>LEFT(Tabla1[[#This Row],[Solicitud de pedido]],2)</f>
        <v>12</v>
      </c>
      <c r="H4314" t="s">
        <v>8459</v>
      </c>
      <c r="I4314" t="s">
        <v>88</v>
      </c>
      <c r="J4314" t="s">
        <v>8460</v>
      </c>
      <c r="K4314" t="s">
        <v>8463</v>
      </c>
      <c r="L4314" s="1">
        <v>46071</v>
      </c>
      <c r="M4314" t="s">
        <v>2857</v>
      </c>
      <c r="N4314" t="s">
        <v>1</v>
      </c>
      <c r="O4314" t="s">
        <v>0</v>
      </c>
      <c r="P4314" t="s">
        <v>535</v>
      </c>
      <c r="Q4314" t="s">
        <v>536</v>
      </c>
      <c r="R4314" s="2">
        <v>304</v>
      </c>
      <c r="S4314" s="37">
        <f>Tabla1[[#This Row],[Valor total]]/'T.C.'!$B$2</f>
        <v>88.115942028985501</v>
      </c>
      <c r="T4314" t="s">
        <v>2</v>
      </c>
      <c r="U4314" t="s">
        <v>3</v>
      </c>
    </row>
    <row r="4315" spans="1:21" x14ac:dyDescent="0.25">
      <c r="A4315" t="s">
        <v>696</v>
      </c>
      <c r="B4315" t="str">
        <f>LEFT(Tabla1[[#This Row],[Organización compras]],2)</f>
        <v>PE</v>
      </c>
      <c r="C4315" t="s">
        <v>681</v>
      </c>
      <c r="D4315">
        <v>803</v>
      </c>
      <c r="E4315" t="str">
        <f>VLOOKUP(Tabla1[[#This Row],[Grupo de compras]],'Grupo compras'!$A$1:$B$115,2,FALSE)</f>
        <v>PE Ops Out/Strips</v>
      </c>
      <c r="F4315" t="s">
        <v>2857</v>
      </c>
      <c r="G4315" t="str">
        <f>LEFT(Tabla1[[#This Row],[Solicitud de pedido]],2)</f>
        <v>12</v>
      </c>
      <c r="H4315" t="s">
        <v>8461</v>
      </c>
      <c r="I4315" t="s">
        <v>88</v>
      </c>
      <c r="J4315" t="s">
        <v>8462</v>
      </c>
      <c r="K4315" t="s">
        <v>8463</v>
      </c>
      <c r="L4315" s="1">
        <v>46071</v>
      </c>
      <c r="M4315" t="s">
        <v>2857</v>
      </c>
      <c r="N4315" t="s">
        <v>1</v>
      </c>
      <c r="O4315" t="s">
        <v>0</v>
      </c>
      <c r="P4315" t="s">
        <v>535</v>
      </c>
      <c r="Q4315" t="s">
        <v>536</v>
      </c>
      <c r="R4315" s="2">
        <v>304</v>
      </c>
      <c r="S4315" s="37">
        <f>Tabla1[[#This Row],[Valor total]]/'T.C.'!$B$2</f>
        <v>88.115942028985501</v>
      </c>
      <c r="T4315" t="s">
        <v>2</v>
      </c>
      <c r="U4315" t="s">
        <v>3</v>
      </c>
    </row>
    <row r="4316" spans="1:21" x14ac:dyDescent="0.25">
      <c r="A4316" t="s">
        <v>373</v>
      </c>
      <c r="B4316" t="str">
        <f>LEFT(Tabla1[[#This Row],[Organización compras]],2)</f>
        <v>PE</v>
      </c>
      <c r="C4316" t="s">
        <v>340</v>
      </c>
      <c r="D4316">
        <v>813</v>
      </c>
      <c r="E4316" t="str">
        <f>VLOOKUP(Tabla1[[#This Row],[Grupo de compras]],'Grupo compras'!$A$1:$B$115,2,FALSE)</f>
        <v>PE Gcia Ops</v>
      </c>
      <c r="F4316" t="s">
        <v>6434</v>
      </c>
      <c r="G4316" t="str">
        <f>LEFT(Tabla1[[#This Row],[Solicitud de pedido]],2)</f>
        <v>12</v>
      </c>
      <c r="H4316" t="s">
        <v>10824</v>
      </c>
      <c r="I4316" t="s">
        <v>88</v>
      </c>
      <c r="J4316" t="s">
        <v>10825</v>
      </c>
      <c r="K4316" t="s">
        <v>10826</v>
      </c>
      <c r="L4316" s="1">
        <v>46084</v>
      </c>
      <c r="M4316" t="s">
        <v>406</v>
      </c>
      <c r="N4316" t="s">
        <v>1</v>
      </c>
      <c r="O4316" t="s">
        <v>5</v>
      </c>
      <c r="P4316" t="s">
        <v>7899</v>
      </c>
      <c r="Q4316" t="s">
        <v>7900</v>
      </c>
      <c r="R4316" s="2">
        <v>88</v>
      </c>
      <c r="S4316" s="37">
        <f>Tabla1[[#This Row],[Valor total]]</f>
        <v>88</v>
      </c>
      <c r="T4316" t="s">
        <v>662</v>
      </c>
      <c r="U4316" t="s">
        <v>3</v>
      </c>
    </row>
    <row r="4317" spans="1:21" x14ac:dyDescent="0.25">
      <c r="A4317" t="s">
        <v>883</v>
      </c>
      <c r="B4317" t="str">
        <f>LEFT(Tabla1[[#This Row],[Organización compras]],2)</f>
        <v>PE</v>
      </c>
      <c r="C4317" t="s">
        <v>681</v>
      </c>
      <c r="D4317">
        <v>928</v>
      </c>
      <c r="E4317" t="str">
        <f>VLOOKUP(Tabla1[[#This Row],[Grupo de compras]],'Grupo compras'!$A$1:$B$115,2,FALSE)</f>
        <v>Corp Gest Riesgo</v>
      </c>
      <c r="F4317" t="s">
        <v>1411</v>
      </c>
      <c r="G4317" t="str">
        <f>LEFT(Tabla1[[#This Row],[Solicitud de pedido]],2)</f>
        <v>14</v>
      </c>
      <c r="H4317" t="s">
        <v>10827</v>
      </c>
      <c r="I4317" t="s">
        <v>88</v>
      </c>
      <c r="J4317" t="s">
        <v>10828</v>
      </c>
      <c r="K4317" t="s">
        <v>1572</v>
      </c>
      <c r="L4317" s="1">
        <v>46062</v>
      </c>
      <c r="M4317" t="s">
        <v>1415</v>
      </c>
      <c r="N4317" t="s">
        <v>46</v>
      </c>
      <c r="O4317" t="s">
        <v>0</v>
      </c>
      <c r="P4317" t="s">
        <v>3251</v>
      </c>
      <c r="Q4317" t="s">
        <v>3252</v>
      </c>
      <c r="R4317" s="2">
        <v>87.8</v>
      </c>
      <c r="S4317" s="37">
        <f>Tabla1[[#This Row],[Valor total]]</f>
        <v>87.8</v>
      </c>
      <c r="T4317" t="s">
        <v>662</v>
      </c>
      <c r="U4317" t="s">
        <v>3</v>
      </c>
    </row>
    <row r="4318" spans="1:21" x14ac:dyDescent="0.25">
      <c r="A4318" t="s">
        <v>31</v>
      </c>
      <c r="B4318" t="str">
        <f>LEFT(Tabla1[[#This Row],[Organización compras]],2)</f>
        <v>CO</v>
      </c>
      <c r="C4318" t="s">
        <v>338</v>
      </c>
      <c r="D4318">
        <v>701</v>
      </c>
      <c r="E4318" t="str">
        <f>VLOOKUP(Tabla1[[#This Row],[Grupo de compras]],'Grupo compras'!$A$1:$B$115,2,FALSE)</f>
        <v>CO Center Manager</v>
      </c>
      <c r="F4318" t="s">
        <v>7361</v>
      </c>
      <c r="G4318" t="str">
        <f>LEFT(Tabla1[[#This Row],[Solicitud de pedido]],2)</f>
        <v>12</v>
      </c>
      <c r="H4318" t="s">
        <v>10829</v>
      </c>
      <c r="I4318" t="s">
        <v>88</v>
      </c>
      <c r="J4318" t="s">
        <v>10830</v>
      </c>
      <c r="K4318" t="s">
        <v>10831</v>
      </c>
      <c r="L4318" s="1">
        <v>46024</v>
      </c>
      <c r="M4318" t="s">
        <v>7365</v>
      </c>
      <c r="N4318" t="s">
        <v>1</v>
      </c>
      <c r="O4318" t="s">
        <v>5</v>
      </c>
      <c r="P4318" t="s">
        <v>5894</v>
      </c>
      <c r="Q4318" t="s">
        <v>5895</v>
      </c>
      <c r="R4318" s="2">
        <v>322350</v>
      </c>
      <c r="S4318" s="37">
        <f>Tabla1[[#This Row],[Valor total]]/'T.C.'!$B$5</f>
        <v>87.642740619902128</v>
      </c>
      <c r="T4318" t="s">
        <v>18</v>
      </c>
      <c r="U4318" t="s">
        <v>3</v>
      </c>
    </row>
    <row r="4319" spans="1:21" x14ac:dyDescent="0.25">
      <c r="A4319" t="s">
        <v>31</v>
      </c>
      <c r="B4319" t="str">
        <f>LEFT(Tabla1[[#This Row],[Organización compras]],2)</f>
        <v>CO</v>
      </c>
      <c r="C4319" t="s">
        <v>338</v>
      </c>
      <c r="D4319">
        <v>701</v>
      </c>
      <c r="E4319" t="str">
        <f>VLOOKUP(Tabla1[[#This Row],[Grupo de compras]],'Grupo compras'!$A$1:$B$115,2,FALSE)</f>
        <v>CO Center Manager</v>
      </c>
      <c r="F4319" t="s">
        <v>7361</v>
      </c>
      <c r="G4319" t="str">
        <f>LEFT(Tabla1[[#This Row],[Solicitud de pedido]],2)</f>
        <v>12</v>
      </c>
      <c r="H4319" t="s">
        <v>10832</v>
      </c>
      <c r="I4319" t="s">
        <v>88</v>
      </c>
      <c r="J4319" t="s">
        <v>10833</v>
      </c>
      <c r="K4319" t="s">
        <v>10834</v>
      </c>
      <c r="L4319" s="1">
        <v>46058</v>
      </c>
      <c r="M4319" t="s">
        <v>7365</v>
      </c>
      <c r="N4319" t="s">
        <v>1</v>
      </c>
      <c r="O4319" t="s">
        <v>5</v>
      </c>
      <c r="P4319" t="s">
        <v>7501</v>
      </c>
      <c r="Q4319" t="s">
        <v>7502</v>
      </c>
      <c r="R4319" s="2">
        <v>320193</v>
      </c>
      <c r="S4319" s="37">
        <f>Tabla1[[#This Row],[Valor total]]/'T.C.'!$B$5</f>
        <v>87.056280587275694</v>
      </c>
      <c r="T4319" t="s">
        <v>18</v>
      </c>
      <c r="U4319" t="s">
        <v>3</v>
      </c>
    </row>
    <row r="4320" spans="1:21" x14ac:dyDescent="0.25">
      <c r="A4320" t="s">
        <v>2091</v>
      </c>
      <c r="B4320" t="str">
        <f>LEFT(Tabla1[[#This Row],[Organización compras]],2)</f>
        <v>PE</v>
      </c>
      <c r="C4320" t="s">
        <v>681</v>
      </c>
      <c r="D4320">
        <v>803</v>
      </c>
      <c r="E4320" t="str">
        <f>VLOOKUP(Tabla1[[#This Row],[Grupo de compras]],'Grupo compras'!$A$1:$B$115,2,FALSE)</f>
        <v>PE Ops Out/Strips</v>
      </c>
      <c r="F4320" t="s">
        <v>2857</v>
      </c>
      <c r="G4320" t="str">
        <f>LEFT(Tabla1[[#This Row],[Solicitud de pedido]],2)</f>
        <v>12</v>
      </c>
      <c r="H4320" t="s">
        <v>10835</v>
      </c>
      <c r="I4320" t="s">
        <v>88</v>
      </c>
      <c r="J4320" t="s">
        <v>10836</v>
      </c>
      <c r="K4320" t="s">
        <v>10837</v>
      </c>
      <c r="L4320" s="1">
        <v>46050</v>
      </c>
      <c r="M4320" t="s">
        <v>2857</v>
      </c>
      <c r="N4320" t="s">
        <v>1</v>
      </c>
      <c r="O4320" t="s">
        <v>0</v>
      </c>
      <c r="P4320" t="s">
        <v>8037</v>
      </c>
      <c r="Q4320" t="s">
        <v>8038</v>
      </c>
      <c r="R4320" s="2">
        <v>300</v>
      </c>
      <c r="S4320" s="37">
        <f>Tabla1[[#This Row],[Valor total]]/'T.C.'!$B$2</f>
        <v>86.956521739130437</v>
      </c>
      <c r="T4320" t="s">
        <v>2</v>
      </c>
      <c r="U4320" t="s">
        <v>3</v>
      </c>
    </row>
    <row r="4321" spans="1:21" x14ac:dyDescent="0.25">
      <c r="A4321" t="s">
        <v>2453</v>
      </c>
      <c r="B4321" t="str">
        <f>LEFT(Tabla1[[#This Row],[Organización compras]],2)</f>
        <v>PE</v>
      </c>
      <c r="C4321" t="s">
        <v>681</v>
      </c>
      <c r="D4321">
        <v>804</v>
      </c>
      <c r="E4321" t="str">
        <f>VLOOKUP(Tabla1[[#This Row],[Grupo de compras]],'Grupo compras'!$A$1:$B$115,2,FALSE)</f>
        <v>PE Marketing Mall</v>
      </c>
      <c r="F4321" t="s">
        <v>2454</v>
      </c>
      <c r="G4321" t="str">
        <f>LEFT(Tabla1[[#This Row],[Solicitud de pedido]],2)</f>
        <v>12</v>
      </c>
      <c r="H4321" t="s">
        <v>10838</v>
      </c>
      <c r="I4321" t="s">
        <v>88</v>
      </c>
      <c r="J4321" t="s">
        <v>10839</v>
      </c>
      <c r="K4321" t="s">
        <v>10840</v>
      </c>
      <c r="L4321" s="1">
        <v>46056</v>
      </c>
      <c r="M4321" t="s">
        <v>819</v>
      </c>
      <c r="N4321" t="s">
        <v>1</v>
      </c>
      <c r="O4321" t="s">
        <v>0</v>
      </c>
      <c r="P4321" t="s">
        <v>2596</v>
      </c>
      <c r="Q4321" t="s">
        <v>2597</v>
      </c>
      <c r="R4321" s="2">
        <v>300</v>
      </c>
      <c r="S4321" s="37">
        <f>Tabla1[[#This Row],[Valor total]]/'T.C.'!$B$2</f>
        <v>86.956521739130437</v>
      </c>
      <c r="T4321" t="s">
        <v>2</v>
      </c>
      <c r="U4321" t="s">
        <v>3</v>
      </c>
    </row>
    <row r="4322" spans="1:21" x14ac:dyDescent="0.25">
      <c r="A4322" t="s">
        <v>717</v>
      </c>
      <c r="B4322" t="str">
        <f>LEFT(Tabla1[[#This Row],[Organización compras]],2)</f>
        <v>PE</v>
      </c>
      <c r="C4322" t="s">
        <v>340</v>
      </c>
      <c r="D4322">
        <v>801</v>
      </c>
      <c r="E4322" t="str">
        <f>VLOOKUP(Tabla1[[#This Row],[Grupo de compras]],'Grupo compras'!$A$1:$B$115,2,FALSE)</f>
        <v>PE Center Manager</v>
      </c>
      <c r="F4322" t="s">
        <v>1233</v>
      </c>
      <c r="G4322" t="str">
        <f>LEFT(Tabla1[[#This Row],[Solicitud de pedido]],2)</f>
        <v>12</v>
      </c>
      <c r="H4322" t="s">
        <v>10841</v>
      </c>
      <c r="I4322" t="s">
        <v>88</v>
      </c>
      <c r="J4322" t="s">
        <v>10842</v>
      </c>
      <c r="K4322" t="s">
        <v>10843</v>
      </c>
      <c r="L4322" s="1">
        <v>46071</v>
      </c>
      <c r="M4322" t="s">
        <v>819</v>
      </c>
      <c r="N4322" t="s">
        <v>1</v>
      </c>
      <c r="O4322" t="s">
        <v>0</v>
      </c>
      <c r="P4322" t="s">
        <v>2181</v>
      </c>
      <c r="Q4322" t="s">
        <v>2182</v>
      </c>
      <c r="R4322" s="2">
        <v>300</v>
      </c>
      <c r="S4322" s="37">
        <f>Tabla1[[#This Row],[Valor total]]/'T.C.'!$B$2</f>
        <v>86.956521739130437</v>
      </c>
      <c r="T4322" t="s">
        <v>2</v>
      </c>
      <c r="U4322" t="s">
        <v>3</v>
      </c>
    </row>
    <row r="4323" spans="1:21" x14ac:dyDescent="0.25">
      <c r="A4323" t="s">
        <v>925</v>
      </c>
      <c r="B4323" t="str">
        <f>LEFT(Tabla1[[#This Row],[Organización compras]],2)</f>
        <v>PE</v>
      </c>
      <c r="C4323" t="s">
        <v>340</v>
      </c>
      <c r="D4323">
        <v>803</v>
      </c>
      <c r="E4323" t="str">
        <f>VLOOKUP(Tabla1[[#This Row],[Grupo de compras]],'Grupo compras'!$A$1:$B$115,2,FALSE)</f>
        <v>PE Ops Out/Strips</v>
      </c>
      <c r="F4323" t="s">
        <v>3636</v>
      </c>
      <c r="G4323" t="str">
        <f>LEFT(Tabla1[[#This Row],[Solicitud de pedido]],2)</f>
        <v>12</v>
      </c>
      <c r="H4323" t="s">
        <v>10844</v>
      </c>
      <c r="I4323" t="s">
        <v>88</v>
      </c>
      <c r="J4323" t="s">
        <v>10845</v>
      </c>
      <c r="K4323" t="s">
        <v>8530</v>
      </c>
      <c r="L4323" s="1">
        <v>46062</v>
      </c>
      <c r="M4323" t="s">
        <v>3155</v>
      </c>
      <c r="N4323" t="s">
        <v>1</v>
      </c>
      <c r="O4323" t="s">
        <v>2759</v>
      </c>
      <c r="P4323" t="s">
        <v>3640</v>
      </c>
      <c r="Q4323" t="s">
        <v>3641</v>
      </c>
      <c r="R4323" s="2">
        <v>299.7</v>
      </c>
      <c r="S4323" s="37">
        <f>Tabla1[[#This Row],[Valor total]]/'T.C.'!$B$2</f>
        <v>86.869565217391298</v>
      </c>
      <c r="T4323" t="s">
        <v>2</v>
      </c>
      <c r="U4323" t="s">
        <v>3</v>
      </c>
    </row>
    <row r="4324" spans="1:21" x14ac:dyDescent="0.25">
      <c r="A4324" t="s">
        <v>925</v>
      </c>
      <c r="B4324" t="str">
        <f>LEFT(Tabla1[[#This Row],[Organización compras]],2)</f>
        <v>PE</v>
      </c>
      <c r="C4324" t="s">
        <v>340</v>
      </c>
      <c r="D4324">
        <v>803</v>
      </c>
      <c r="E4324" t="str">
        <f>VLOOKUP(Tabla1[[#This Row],[Grupo de compras]],'Grupo compras'!$A$1:$B$115,2,FALSE)</f>
        <v>PE Ops Out/Strips</v>
      </c>
      <c r="F4324" t="s">
        <v>3636</v>
      </c>
      <c r="G4324" t="str">
        <f>LEFT(Tabla1[[#This Row],[Solicitud de pedido]],2)</f>
        <v>12</v>
      </c>
      <c r="H4324" t="s">
        <v>10846</v>
      </c>
      <c r="I4324" t="s">
        <v>88</v>
      </c>
      <c r="J4324" t="s">
        <v>10847</v>
      </c>
      <c r="K4324" t="s">
        <v>8530</v>
      </c>
      <c r="L4324" s="1">
        <v>46062</v>
      </c>
      <c r="M4324" t="s">
        <v>3155</v>
      </c>
      <c r="N4324" t="s">
        <v>1</v>
      </c>
      <c r="O4324" t="s">
        <v>2759</v>
      </c>
      <c r="P4324" t="s">
        <v>3640</v>
      </c>
      <c r="Q4324" t="s">
        <v>3641</v>
      </c>
      <c r="R4324" s="2">
        <v>299.7</v>
      </c>
      <c r="S4324" s="37">
        <f>Tabla1[[#This Row],[Valor total]]/'T.C.'!$B$2</f>
        <v>86.869565217391298</v>
      </c>
      <c r="T4324" t="s">
        <v>2</v>
      </c>
      <c r="U4324" t="s">
        <v>3</v>
      </c>
    </row>
    <row r="4325" spans="1:21" x14ac:dyDescent="0.25">
      <c r="A4325" t="s">
        <v>883</v>
      </c>
      <c r="B4325" t="str">
        <f>LEFT(Tabla1[[#This Row],[Organización compras]],2)</f>
        <v>PE</v>
      </c>
      <c r="C4325" t="s">
        <v>681</v>
      </c>
      <c r="D4325">
        <v>802</v>
      </c>
      <c r="E4325" t="str">
        <f>VLOOKUP(Tabla1[[#This Row],[Grupo de compras]],'Grupo compras'!$A$1:$B$115,2,FALSE)</f>
        <v>PE Ops Mall</v>
      </c>
      <c r="F4325" t="s">
        <v>5959</v>
      </c>
      <c r="G4325" t="str">
        <f>LEFT(Tabla1[[#This Row],[Solicitud de pedido]],2)</f>
        <v>12</v>
      </c>
      <c r="H4325" t="s">
        <v>10848</v>
      </c>
      <c r="I4325" t="s">
        <v>88</v>
      </c>
      <c r="J4325" t="s">
        <v>10849</v>
      </c>
      <c r="K4325" t="s">
        <v>10850</v>
      </c>
      <c r="L4325" s="1">
        <v>46036</v>
      </c>
      <c r="M4325" t="s">
        <v>5959</v>
      </c>
      <c r="N4325" t="s">
        <v>1</v>
      </c>
      <c r="O4325" t="s">
        <v>0</v>
      </c>
      <c r="P4325" t="s">
        <v>1011</v>
      </c>
      <c r="Q4325" t="s">
        <v>1012</v>
      </c>
      <c r="R4325" s="2">
        <v>297</v>
      </c>
      <c r="S4325" s="37">
        <f>Tabla1[[#This Row],[Valor total]]/'T.C.'!$B$2</f>
        <v>86.086956521739125</v>
      </c>
      <c r="T4325" t="s">
        <v>2</v>
      </c>
      <c r="U4325" t="s">
        <v>3</v>
      </c>
    </row>
    <row r="4326" spans="1:21" x14ac:dyDescent="0.25">
      <c r="A4326" t="s">
        <v>17</v>
      </c>
      <c r="B4326" t="str">
        <f>LEFT(Tabla1[[#This Row],[Organización compras]],2)</f>
        <v>CO</v>
      </c>
      <c r="C4326" t="s">
        <v>338</v>
      </c>
      <c r="D4326">
        <v>711</v>
      </c>
      <c r="E4326" t="str">
        <f>VLOOKUP(Tabla1[[#This Row],[Grupo de compras]],'Grupo compras'!$A$1:$B$115,2,FALSE)</f>
        <v>CO A.Finanzas</v>
      </c>
      <c r="F4326" t="s">
        <v>4709</v>
      </c>
      <c r="G4326" t="str">
        <f>LEFT(Tabla1[[#This Row],[Solicitud de pedido]],2)</f>
        <v>12</v>
      </c>
      <c r="H4326" t="s">
        <v>10851</v>
      </c>
      <c r="I4326" t="s">
        <v>88</v>
      </c>
      <c r="J4326" t="s">
        <v>10852</v>
      </c>
      <c r="K4326" t="s">
        <v>10853</v>
      </c>
      <c r="L4326" s="1">
        <v>46058</v>
      </c>
      <c r="M4326" t="s">
        <v>4713</v>
      </c>
      <c r="N4326" t="s">
        <v>1</v>
      </c>
      <c r="O4326" t="s">
        <v>0</v>
      </c>
      <c r="P4326" t="s">
        <v>10434</v>
      </c>
      <c r="Q4326" t="s">
        <v>10435</v>
      </c>
      <c r="R4326" s="2">
        <v>316067</v>
      </c>
      <c r="S4326" s="37">
        <f>Tabla1[[#This Row],[Valor total]]/'T.C.'!$B$5</f>
        <v>85.934475258292551</v>
      </c>
      <c r="T4326" t="s">
        <v>18</v>
      </c>
      <c r="U4326" t="s">
        <v>3</v>
      </c>
    </row>
    <row r="4327" spans="1:21" x14ac:dyDescent="0.25">
      <c r="A4327" t="s">
        <v>19</v>
      </c>
      <c r="B4327" t="str">
        <f>LEFT(Tabla1[[#This Row],[Organización compras]],2)</f>
        <v>CL</v>
      </c>
      <c r="C4327" t="s">
        <v>339</v>
      </c>
      <c r="D4327">
        <v>928</v>
      </c>
      <c r="E4327" t="str">
        <f>VLOOKUP(Tabla1[[#This Row],[Grupo de compras]],'Grupo compras'!$A$1:$B$115,2,FALSE)</f>
        <v>Corp Gest Riesgo</v>
      </c>
      <c r="F4327" t="s">
        <v>10854</v>
      </c>
      <c r="G4327" t="str">
        <f>LEFT(Tabla1[[#This Row],[Solicitud de pedido]],2)</f>
        <v>14</v>
      </c>
      <c r="H4327" t="s">
        <v>10855</v>
      </c>
      <c r="I4327" t="s">
        <v>88</v>
      </c>
      <c r="J4327" t="s">
        <v>10856</v>
      </c>
      <c r="K4327" t="s">
        <v>5733</v>
      </c>
      <c r="L4327" s="1">
        <v>46031</v>
      </c>
      <c r="M4327" t="s">
        <v>74</v>
      </c>
      <c r="N4327" t="s">
        <v>46</v>
      </c>
      <c r="O4327" t="s">
        <v>0</v>
      </c>
      <c r="P4327" t="s">
        <v>520</v>
      </c>
      <c r="Q4327" t="s">
        <v>521</v>
      </c>
      <c r="R4327" s="2">
        <v>85.87</v>
      </c>
      <c r="S4327" s="37">
        <f>Tabla1[[#This Row],[Valor total]]</f>
        <v>85.87</v>
      </c>
      <c r="T4327" t="s">
        <v>662</v>
      </c>
      <c r="U4327" t="s">
        <v>3</v>
      </c>
    </row>
    <row r="4328" spans="1:21" x14ac:dyDescent="0.25">
      <c r="A4328" t="s">
        <v>75</v>
      </c>
      <c r="B4328" t="str">
        <f>LEFT(Tabla1[[#This Row],[Organización compras]],2)</f>
        <v>CO</v>
      </c>
      <c r="C4328" t="s">
        <v>338</v>
      </c>
      <c r="D4328">
        <v>710</v>
      </c>
      <c r="E4328" t="str">
        <f>VLOOKUP(Tabla1[[#This Row],[Grupo de compras]],'Grupo compras'!$A$1:$B$115,2,FALSE)</f>
        <v>CO Sgcia Personas</v>
      </c>
      <c r="F4328" t="s">
        <v>77</v>
      </c>
      <c r="G4328" t="str">
        <f>LEFT(Tabla1[[#This Row],[Solicitud de pedido]],2)</f>
        <v>12</v>
      </c>
      <c r="H4328" t="s">
        <v>10857</v>
      </c>
      <c r="I4328" t="s">
        <v>88</v>
      </c>
      <c r="J4328" t="s">
        <v>10858</v>
      </c>
      <c r="K4328" t="s">
        <v>9763</v>
      </c>
      <c r="L4328" s="1">
        <v>46090</v>
      </c>
      <c r="M4328" t="s">
        <v>77</v>
      </c>
      <c r="N4328" t="s">
        <v>1</v>
      </c>
      <c r="O4328" t="s">
        <v>0</v>
      </c>
      <c r="P4328" t="s">
        <v>7452</v>
      </c>
      <c r="Q4328" t="s">
        <v>7453</v>
      </c>
      <c r="R4328" s="2">
        <v>313650</v>
      </c>
      <c r="S4328" s="37">
        <f>Tabla1[[#This Row],[Valor total]]/'T.C.'!$B$5</f>
        <v>85.277324632952698</v>
      </c>
      <c r="T4328" t="s">
        <v>18</v>
      </c>
      <c r="U4328" t="s">
        <v>3</v>
      </c>
    </row>
    <row r="4329" spans="1:21" x14ac:dyDescent="0.25">
      <c r="A4329" t="s">
        <v>64</v>
      </c>
      <c r="B4329" t="str">
        <f>LEFT(Tabla1[[#This Row],[Organización compras]],2)</f>
        <v>CO</v>
      </c>
      <c r="C4329" t="s">
        <v>338</v>
      </c>
      <c r="D4329">
        <v>701</v>
      </c>
      <c r="E4329" t="str">
        <f>VLOOKUP(Tabla1[[#This Row],[Grupo de compras]],'Grupo compras'!$A$1:$B$115,2,FALSE)</f>
        <v>CO Center Manager</v>
      </c>
      <c r="F4329" t="s">
        <v>3915</v>
      </c>
      <c r="G4329" t="str">
        <f>LEFT(Tabla1[[#This Row],[Solicitud de pedido]],2)</f>
        <v>12</v>
      </c>
      <c r="H4329" t="s">
        <v>10859</v>
      </c>
      <c r="I4329" t="s">
        <v>88</v>
      </c>
      <c r="J4329" t="s">
        <v>10860</v>
      </c>
      <c r="K4329" t="s">
        <v>10861</v>
      </c>
      <c r="L4329" s="1">
        <v>46059</v>
      </c>
      <c r="M4329" t="s">
        <v>3915</v>
      </c>
      <c r="N4329" t="s">
        <v>1</v>
      </c>
      <c r="O4329" t="s">
        <v>0</v>
      </c>
      <c r="P4329" t="s">
        <v>10862</v>
      </c>
      <c r="Q4329" t="s">
        <v>10863</v>
      </c>
      <c r="R4329" s="2">
        <v>310212</v>
      </c>
      <c r="S4329" s="37">
        <f>Tabla1[[#This Row],[Valor total]]/'T.C.'!$B$5</f>
        <v>84.342577487765084</v>
      </c>
      <c r="T4329" t="s">
        <v>18</v>
      </c>
      <c r="U4329" t="s">
        <v>3</v>
      </c>
    </row>
    <row r="4330" spans="1:21" x14ac:dyDescent="0.25">
      <c r="A4330" t="s">
        <v>16</v>
      </c>
      <c r="B4330" t="str">
        <f>LEFT(Tabla1[[#This Row],[Organización compras]],2)</f>
        <v>PE</v>
      </c>
      <c r="C4330" t="s">
        <v>681</v>
      </c>
      <c r="D4330">
        <v>804</v>
      </c>
      <c r="E4330" t="str">
        <f>VLOOKUP(Tabla1[[#This Row],[Grupo de compras]],'Grupo compras'!$A$1:$B$115,2,FALSE)</f>
        <v>PE Marketing Mall</v>
      </c>
      <c r="F4330" t="s">
        <v>1158</v>
      </c>
      <c r="G4330" t="str">
        <f>LEFT(Tabla1[[#This Row],[Solicitud de pedido]],2)</f>
        <v>12</v>
      </c>
      <c r="H4330" t="s">
        <v>10864</v>
      </c>
      <c r="I4330" t="s">
        <v>88</v>
      </c>
      <c r="J4330" t="s">
        <v>10865</v>
      </c>
      <c r="K4330" t="s">
        <v>10866</v>
      </c>
      <c r="L4330" s="1">
        <v>46050</v>
      </c>
      <c r="M4330" t="s">
        <v>43</v>
      </c>
      <c r="N4330" t="s">
        <v>1</v>
      </c>
      <c r="O4330" t="s">
        <v>67</v>
      </c>
      <c r="P4330" t="s">
        <v>2458</v>
      </c>
      <c r="Q4330" t="s">
        <v>2459</v>
      </c>
      <c r="R4330" s="2">
        <v>290</v>
      </c>
      <c r="S4330" s="37">
        <f>Tabla1[[#This Row],[Valor total]]/'T.C.'!$B$2</f>
        <v>84.05797101449275</v>
      </c>
      <c r="T4330" t="s">
        <v>2</v>
      </c>
      <c r="U4330" t="s">
        <v>3</v>
      </c>
    </row>
    <row r="4331" spans="1:21" x14ac:dyDescent="0.25">
      <c r="A4331" t="s">
        <v>814</v>
      </c>
      <c r="B4331" t="str">
        <f>LEFT(Tabla1[[#This Row],[Organización compras]],2)</f>
        <v>PE</v>
      </c>
      <c r="C4331" t="s">
        <v>340</v>
      </c>
      <c r="D4331">
        <v>802</v>
      </c>
      <c r="E4331" t="str">
        <f>VLOOKUP(Tabla1[[#This Row],[Grupo de compras]],'Grupo compras'!$A$1:$B$115,2,FALSE)</f>
        <v>PE Ops Mall</v>
      </c>
      <c r="F4331" t="s">
        <v>815</v>
      </c>
      <c r="H4331" t="s">
        <v>12019</v>
      </c>
      <c r="I4331" t="s">
        <v>88</v>
      </c>
      <c r="J4331" t="s">
        <v>12020</v>
      </c>
      <c r="K4331" t="s">
        <v>12021</v>
      </c>
      <c r="L4331" s="1">
        <v>46094</v>
      </c>
      <c r="M4331" t="s">
        <v>43</v>
      </c>
      <c r="N4331" t="s">
        <v>1</v>
      </c>
      <c r="O4331" t="s">
        <v>0</v>
      </c>
      <c r="P4331" t="s">
        <v>1011</v>
      </c>
      <c r="Q4331" t="s">
        <v>1012</v>
      </c>
      <c r="R4331" s="2">
        <v>290</v>
      </c>
      <c r="S4331" s="37">
        <f>Tabla1[[#This Row],[Valor total]]/'T.C.'!$B$2</f>
        <v>84.05797101449275</v>
      </c>
      <c r="T4331" t="s">
        <v>2</v>
      </c>
      <c r="U4331" t="s">
        <v>3</v>
      </c>
    </row>
    <row r="4332" spans="1:21" x14ac:dyDescent="0.25">
      <c r="A4332" t="s">
        <v>63</v>
      </c>
      <c r="B4332" t="str">
        <f>LEFT(Tabla1[[#This Row],[Organización compras]],2)</f>
        <v>CO</v>
      </c>
      <c r="C4332" t="s">
        <v>338</v>
      </c>
      <c r="D4332">
        <v>702</v>
      </c>
      <c r="E4332" t="str">
        <f>VLOOKUP(Tabla1[[#This Row],[Grupo de compras]],'Grupo compras'!$A$1:$B$115,2,FALSE)</f>
        <v>CO Ops Mall</v>
      </c>
      <c r="F4332" t="s">
        <v>1281</v>
      </c>
      <c r="G4332" t="str">
        <f>LEFT(Tabla1[[#This Row],[Solicitud de pedido]],2)</f>
        <v>12</v>
      </c>
      <c r="H4332" t="s">
        <v>10867</v>
      </c>
      <c r="I4332" t="s">
        <v>88</v>
      </c>
      <c r="J4332" t="s">
        <v>10868</v>
      </c>
      <c r="K4332" t="s">
        <v>10869</v>
      </c>
      <c r="L4332" s="1">
        <v>46087</v>
      </c>
      <c r="M4332" t="s">
        <v>1340</v>
      </c>
      <c r="N4332" t="s">
        <v>1</v>
      </c>
      <c r="O4332" t="s">
        <v>0</v>
      </c>
      <c r="P4332" t="s">
        <v>3190</v>
      </c>
      <c r="Q4332" t="s">
        <v>3191</v>
      </c>
      <c r="R4332" s="2">
        <v>308400</v>
      </c>
      <c r="S4332" s="37">
        <f>Tabla1[[#This Row],[Valor total]]/'T.C.'!$B$5</f>
        <v>83.849918433931478</v>
      </c>
      <c r="T4332" t="s">
        <v>18</v>
      </c>
      <c r="U4332" t="s">
        <v>3</v>
      </c>
    </row>
    <row r="4333" spans="1:21" x14ac:dyDescent="0.25">
      <c r="A4333" t="s">
        <v>19</v>
      </c>
      <c r="B4333" t="str">
        <f>LEFT(Tabla1[[#This Row],[Organización compras]],2)</f>
        <v>CL</v>
      </c>
      <c r="C4333" t="s">
        <v>339</v>
      </c>
      <c r="D4333">
        <v>602</v>
      </c>
      <c r="E4333" t="str">
        <f>VLOOKUP(Tabla1[[#This Row],[Grupo de compras]],'Grupo compras'!$A$1:$B$115,2,FALSE)</f>
        <v>CL Ops Mall</v>
      </c>
      <c r="F4333" t="s">
        <v>20</v>
      </c>
      <c r="G4333" t="str">
        <f>LEFT(Tabla1[[#This Row],[Solicitud de pedido]],2)</f>
        <v>12</v>
      </c>
      <c r="H4333" t="s">
        <v>10870</v>
      </c>
      <c r="I4333" t="s">
        <v>88</v>
      </c>
      <c r="J4333" t="s">
        <v>10871</v>
      </c>
      <c r="K4333" t="s">
        <v>10872</v>
      </c>
      <c r="L4333" s="1">
        <v>46062</v>
      </c>
      <c r="M4333" t="s">
        <v>1346</v>
      </c>
      <c r="N4333" t="s">
        <v>1</v>
      </c>
      <c r="O4333" t="s">
        <v>0</v>
      </c>
      <c r="P4333" t="s">
        <v>6530</v>
      </c>
      <c r="Q4333" t="s">
        <v>6531</v>
      </c>
      <c r="R4333" s="2">
        <v>2</v>
      </c>
      <c r="S4333" s="37">
        <f>Tabla1[[#This Row],[Valor total]]/'T.C.'!$B$4</f>
        <v>83.333333333333329</v>
      </c>
      <c r="T4333" t="s">
        <v>11</v>
      </c>
      <c r="U4333" t="s">
        <v>3</v>
      </c>
    </row>
    <row r="4334" spans="1:21" x14ac:dyDescent="0.25">
      <c r="A4334" t="s">
        <v>1325</v>
      </c>
      <c r="B4334" t="str">
        <f>LEFT(Tabla1[[#This Row],[Organización compras]],2)</f>
        <v>CL</v>
      </c>
      <c r="C4334" t="s">
        <v>339</v>
      </c>
      <c r="D4334">
        <v>619</v>
      </c>
      <c r="E4334" t="str">
        <f>VLOOKUP(Tabla1[[#This Row],[Grupo de compras]],'Grupo compras'!$A$1:$B$115,2,FALSE)</f>
        <v>CL Arq Out/Strip</v>
      </c>
      <c r="F4334" t="s">
        <v>4609</v>
      </c>
      <c r="G4334" t="str">
        <f>LEFT(Tabla1[[#This Row],[Solicitud de pedido]],2)</f>
        <v>13</v>
      </c>
      <c r="H4334" t="s">
        <v>10873</v>
      </c>
      <c r="I4334" t="s">
        <v>88</v>
      </c>
      <c r="J4334" t="s">
        <v>10874</v>
      </c>
      <c r="K4334" t="s">
        <v>10875</v>
      </c>
      <c r="L4334" s="1">
        <v>46042</v>
      </c>
      <c r="M4334" t="s">
        <v>15</v>
      </c>
      <c r="N4334" t="s">
        <v>45</v>
      </c>
      <c r="O4334" t="s">
        <v>0</v>
      </c>
      <c r="P4334" t="s">
        <v>4613</v>
      </c>
      <c r="Q4334" t="s">
        <v>4614</v>
      </c>
      <c r="R4334" s="2">
        <v>2</v>
      </c>
      <c r="S4334" s="37">
        <f>Tabla1[[#This Row],[Valor total]]/'T.C.'!$B$4</f>
        <v>83.333333333333329</v>
      </c>
      <c r="T4334" t="s">
        <v>11</v>
      </c>
      <c r="U4334" t="s">
        <v>3</v>
      </c>
    </row>
    <row r="4335" spans="1:21" x14ac:dyDescent="0.25">
      <c r="A4335" t="s">
        <v>856</v>
      </c>
      <c r="B4335" t="str">
        <f>LEFT(Tabla1[[#This Row],[Organización compras]],2)</f>
        <v>CL</v>
      </c>
      <c r="C4335" t="s">
        <v>339</v>
      </c>
      <c r="D4335">
        <v>619</v>
      </c>
      <c r="E4335" t="str">
        <f>VLOOKUP(Tabla1[[#This Row],[Grupo de compras]],'Grupo compras'!$A$1:$B$115,2,FALSE)</f>
        <v>CL Arq Out/Strip</v>
      </c>
      <c r="F4335" t="s">
        <v>4609</v>
      </c>
      <c r="G4335" t="str">
        <f>LEFT(Tabla1[[#This Row],[Solicitud de pedido]],2)</f>
        <v>13</v>
      </c>
      <c r="H4335" t="s">
        <v>10873</v>
      </c>
      <c r="I4335" t="s">
        <v>88</v>
      </c>
      <c r="J4335" t="s">
        <v>10876</v>
      </c>
      <c r="K4335" t="s">
        <v>10877</v>
      </c>
      <c r="L4335" s="1">
        <v>46042</v>
      </c>
      <c r="M4335" t="s">
        <v>15</v>
      </c>
      <c r="N4335" t="s">
        <v>45</v>
      </c>
      <c r="O4335" t="s">
        <v>0</v>
      </c>
      <c r="P4335" t="s">
        <v>4613</v>
      </c>
      <c r="Q4335" t="s">
        <v>4614</v>
      </c>
      <c r="R4335" s="2">
        <v>2</v>
      </c>
      <c r="S4335" s="37">
        <f>Tabla1[[#This Row],[Valor total]]/'T.C.'!$B$4</f>
        <v>83.333333333333329</v>
      </c>
      <c r="T4335" t="s">
        <v>11</v>
      </c>
      <c r="U4335" t="s">
        <v>3</v>
      </c>
    </row>
    <row r="4336" spans="1:21" x14ac:dyDescent="0.25">
      <c r="A4336" t="s">
        <v>10878</v>
      </c>
      <c r="B4336" t="str">
        <f>LEFT(Tabla1[[#This Row],[Organización compras]],2)</f>
        <v>CL</v>
      </c>
      <c r="C4336" t="s">
        <v>339</v>
      </c>
      <c r="D4336">
        <v>619</v>
      </c>
      <c r="E4336" t="str">
        <f>VLOOKUP(Tabla1[[#This Row],[Grupo de compras]],'Grupo compras'!$A$1:$B$115,2,FALSE)</f>
        <v>CL Arq Out/Strip</v>
      </c>
      <c r="F4336" t="s">
        <v>4609</v>
      </c>
      <c r="G4336" t="str">
        <f>LEFT(Tabla1[[#This Row],[Solicitud de pedido]],2)</f>
        <v>13</v>
      </c>
      <c r="H4336" t="s">
        <v>10879</v>
      </c>
      <c r="I4336" t="s">
        <v>88</v>
      </c>
      <c r="J4336" t="s">
        <v>10880</v>
      </c>
      <c r="K4336" t="s">
        <v>10881</v>
      </c>
      <c r="L4336" s="1">
        <v>46042</v>
      </c>
      <c r="M4336" t="s">
        <v>15</v>
      </c>
      <c r="N4336" t="s">
        <v>45</v>
      </c>
      <c r="O4336" t="s">
        <v>0</v>
      </c>
      <c r="P4336" t="s">
        <v>4613</v>
      </c>
      <c r="Q4336" t="s">
        <v>4614</v>
      </c>
      <c r="R4336" s="2">
        <v>2</v>
      </c>
      <c r="S4336" s="37">
        <f>Tabla1[[#This Row],[Valor total]]/'T.C.'!$B$4</f>
        <v>83.333333333333329</v>
      </c>
      <c r="T4336" t="s">
        <v>11</v>
      </c>
      <c r="U4336" t="s">
        <v>3</v>
      </c>
    </row>
    <row r="4337" spans="1:21" x14ac:dyDescent="0.25">
      <c r="A4337" t="s">
        <v>10074</v>
      </c>
      <c r="B4337" t="str">
        <f>LEFT(Tabla1[[#This Row],[Organización compras]],2)</f>
        <v>CL</v>
      </c>
      <c r="C4337" t="s">
        <v>339</v>
      </c>
      <c r="D4337">
        <v>619</v>
      </c>
      <c r="E4337" t="str">
        <f>VLOOKUP(Tabla1[[#This Row],[Grupo de compras]],'Grupo compras'!$A$1:$B$115,2,FALSE)</f>
        <v>CL Arq Out/Strip</v>
      </c>
      <c r="F4337" t="s">
        <v>4609</v>
      </c>
      <c r="G4337" t="str">
        <f>LEFT(Tabla1[[#This Row],[Solicitud de pedido]],2)</f>
        <v>13</v>
      </c>
      <c r="H4337" t="s">
        <v>10882</v>
      </c>
      <c r="I4337" t="s">
        <v>88</v>
      </c>
      <c r="J4337" t="s">
        <v>10883</v>
      </c>
      <c r="K4337" t="s">
        <v>10884</v>
      </c>
      <c r="L4337" s="1">
        <v>46050</v>
      </c>
      <c r="M4337" t="s">
        <v>15</v>
      </c>
      <c r="N4337" t="s">
        <v>45</v>
      </c>
      <c r="O4337" t="s">
        <v>0</v>
      </c>
      <c r="P4337" t="s">
        <v>4613</v>
      </c>
      <c r="Q4337" t="s">
        <v>4614</v>
      </c>
      <c r="R4337" s="2">
        <v>2</v>
      </c>
      <c r="S4337" s="37">
        <f>Tabla1[[#This Row],[Valor total]]/'T.C.'!$B$4</f>
        <v>83.333333333333329</v>
      </c>
      <c r="T4337" t="s">
        <v>11</v>
      </c>
      <c r="U4337" t="s">
        <v>3</v>
      </c>
    </row>
    <row r="4338" spans="1:21" x14ac:dyDescent="0.25">
      <c r="A4338" t="s">
        <v>856</v>
      </c>
      <c r="B4338" t="str">
        <f>LEFT(Tabla1[[#This Row],[Organización compras]],2)</f>
        <v>CL</v>
      </c>
      <c r="C4338" t="s">
        <v>339</v>
      </c>
      <c r="D4338">
        <v>619</v>
      </c>
      <c r="E4338" t="str">
        <f>VLOOKUP(Tabla1[[#This Row],[Grupo de compras]],'Grupo compras'!$A$1:$B$115,2,FALSE)</f>
        <v>CL Arq Out/Strip</v>
      </c>
      <c r="F4338" t="s">
        <v>3473</v>
      </c>
      <c r="G4338" t="str">
        <f>LEFT(Tabla1[[#This Row],[Solicitud de pedido]],2)</f>
        <v>13</v>
      </c>
      <c r="H4338" t="s">
        <v>10490</v>
      </c>
      <c r="I4338" t="s">
        <v>88</v>
      </c>
      <c r="J4338" t="s">
        <v>10885</v>
      </c>
      <c r="K4338" t="s">
        <v>10886</v>
      </c>
      <c r="L4338" s="1">
        <v>46050</v>
      </c>
      <c r="M4338" t="s">
        <v>15</v>
      </c>
      <c r="N4338" t="s">
        <v>45</v>
      </c>
      <c r="O4338" t="s">
        <v>0</v>
      </c>
      <c r="P4338" t="s">
        <v>3477</v>
      </c>
      <c r="Q4338" t="s">
        <v>3478</v>
      </c>
      <c r="R4338" s="2">
        <v>2</v>
      </c>
      <c r="S4338" s="37">
        <f>Tabla1[[#This Row],[Valor total]]/'T.C.'!$B$4</f>
        <v>83.333333333333329</v>
      </c>
      <c r="T4338" t="s">
        <v>11</v>
      </c>
      <c r="U4338" t="s">
        <v>3</v>
      </c>
    </row>
    <row r="4339" spans="1:21" x14ac:dyDescent="0.25">
      <c r="A4339" t="s">
        <v>1498</v>
      </c>
      <c r="B4339" t="str">
        <f>LEFT(Tabla1[[#This Row],[Organización compras]],2)</f>
        <v>PE</v>
      </c>
      <c r="C4339" t="s">
        <v>340</v>
      </c>
      <c r="D4339">
        <v>803</v>
      </c>
      <c r="E4339" t="str">
        <f>VLOOKUP(Tabla1[[#This Row],[Grupo de compras]],'Grupo compras'!$A$1:$B$115,2,FALSE)</f>
        <v>PE Ops Out/Strips</v>
      </c>
      <c r="F4339" t="s">
        <v>3151</v>
      </c>
      <c r="G4339" t="str">
        <f>LEFT(Tabla1[[#This Row],[Solicitud de pedido]],2)</f>
        <v>12</v>
      </c>
      <c r="H4339" t="s">
        <v>10887</v>
      </c>
      <c r="I4339" t="s">
        <v>88</v>
      </c>
      <c r="J4339" t="s">
        <v>10888</v>
      </c>
      <c r="K4339" t="s">
        <v>9079</v>
      </c>
      <c r="L4339" s="1">
        <v>46075</v>
      </c>
      <c r="M4339" t="s">
        <v>3155</v>
      </c>
      <c r="N4339" t="s">
        <v>1</v>
      </c>
      <c r="O4339" t="s">
        <v>2759</v>
      </c>
      <c r="P4339" t="s">
        <v>2181</v>
      </c>
      <c r="Q4339" t="s">
        <v>2182</v>
      </c>
      <c r="R4339" s="2">
        <v>287.27999999999997</v>
      </c>
      <c r="S4339" s="37">
        <f>Tabla1[[#This Row],[Valor total]]/'T.C.'!$B$2</f>
        <v>83.269565217391289</v>
      </c>
      <c r="T4339" t="s">
        <v>2</v>
      </c>
      <c r="U4339" t="s">
        <v>3</v>
      </c>
    </row>
    <row r="4340" spans="1:21" x14ac:dyDescent="0.25">
      <c r="A4340" t="s">
        <v>1079</v>
      </c>
      <c r="B4340" t="str">
        <f>LEFT(Tabla1[[#This Row],[Organización compras]],2)</f>
        <v>PE</v>
      </c>
      <c r="C4340" t="s">
        <v>681</v>
      </c>
      <c r="D4340">
        <v>802</v>
      </c>
      <c r="E4340" t="str">
        <f>VLOOKUP(Tabla1[[#This Row],[Grupo de compras]],'Grupo compras'!$A$1:$B$115,2,FALSE)</f>
        <v>PE Ops Mall</v>
      </c>
      <c r="F4340" t="s">
        <v>3151</v>
      </c>
      <c r="G4340" t="str">
        <f>LEFT(Tabla1[[#This Row],[Solicitud de pedido]],2)</f>
        <v>12</v>
      </c>
      <c r="H4340" t="s">
        <v>10889</v>
      </c>
      <c r="I4340" t="s">
        <v>88</v>
      </c>
      <c r="J4340" t="s">
        <v>10890</v>
      </c>
      <c r="K4340" t="s">
        <v>9079</v>
      </c>
      <c r="L4340" s="1">
        <v>46075</v>
      </c>
      <c r="M4340" t="s">
        <v>3155</v>
      </c>
      <c r="N4340" t="s">
        <v>1</v>
      </c>
      <c r="O4340" t="s">
        <v>2759</v>
      </c>
      <c r="P4340" t="s">
        <v>2181</v>
      </c>
      <c r="Q4340" t="s">
        <v>2182</v>
      </c>
      <c r="R4340" s="2">
        <v>287.27999999999997</v>
      </c>
      <c r="S4340" s="37">
        <f>Tabla1[[#This Row],[Valor total]]/'T.C.'!$B$2</f>
        <v>83.269565217391289</v>
      </c>
      <c r="T4340" t="s">
        <v>2</v>
      </c>
      <c r="U4340" t="s">
        <v>3</v>
      </c>
    </row>
    <row r="4341" spans="1:21" x14ac:dyDescent="0.25">
      <c r="A4341" t="s">
        <v>2453</v>
      </c>
      <c r="B4341" t="str">
        <f>LEFT(Tabla1[[#This Row],[Organización compras]],2)</f>
        <v>PE</v>
      </c>
      <c r="C4341" t="s">
        <v>681</v>
      </c>
      <c r="D4341">
        <v>802</v>
      </c>
      <c r="E4341" t="str">
        <f>VLOOKUP(Tabla1[[#This Row],[Grupo de compras]],'Grupo compras'!$A$1:$B$115,2,FALSE)</f>
        <v>PE Ops Mall</v>
      </c>
      <c r="F4341" t="s">
        <v>3151</v>
      </c>
      <c r="G4341" t="str">
        <f>LEFT(Tabla1[[#This Row],[Solicitud de pedido]],2)</f>
        <v>12</v>
      </c>
      <c r="H4341" t="s">
        <v>10891</v>
      </c>
      <c r="I4341" t="s">
        <v>88</v>
      </c>
      <c r="J4341" t="s">
        <v>10892</v>
      </c>
      <c r="K4341" t="s">
        <v>9079</v>
      </c>
      <c r="L4341" s="1">
        <v>46075</v>
      </c>
      <c r="M4341" t="s">
        <v>3155</v>
      </c>
      <c r="N4341" t="s">
        <v>1</v>
      </c>
      <c r="O4341" t="s">
        <v>2759</v>
      </c>
      <c r="P4341" t="s">
        <v>2181</v>
      </c>
      <c r="Q4341" t="s">
        <v>2182</v>
      </c>
      <c r="R4341" s="2">
        <v>287.27999999999997</v>
      </c>
      <c r="S4341" s="37">
        <f>Tabla1[[#This Row],[Valor total]]/'T.C.'!$B$2</f>
        <v>83.269565217391289</v>
      </c>
      <c r="T4341" t="s">
        <v>2</v>
      </c>
      <c r="U4341" t="s">
        <v>3</v>
      </c>
    </row>
    <row r="4342" spans="1:21" x14ac:dyDescent="0.25">
      <c r="A4342" t="s">
        <v>696</v>
      </c>
      <c r="B4342" t="str">
        <f>LEFT(Tabla1[[#This Row],[Organización compras]],2)</f>
        <v>PE</v>
      </c>
      <c r="C4342" t="s">
        <v>681</v>
      </c>
      <c r="D4342">
        <v>803</v>
      </c>
      <c r="E4342" t="str">
        <f>VLOOKUP(Tabla1[[#This Row],[Grupo de compras]],'Grupo compras'!$A$1:$B$115,2,FALSE)</f>
        <v>PE Ops Out/Strips</v>
      </c>
      <c r="F4342" t="s">
        <v>3151</v>
      </c>
      <c r="G4342" t="str">
        <f>LEFT(Tabla1[[#This Row],[Solicitud de pedido]],2)</f>
        <v>12</v>
      </c>
      <c r="H4342" t="s">
        <v>10893</v>
      </c>
      <c r="I4342" t="s">
        <v>88</v>
      </c>
      <c r="J4342" t="s">
        <v>10894</v>
      </c>
      <c r="K4342" t="s">
        <v>9079</v>
      </c>
      <c r="L4342" s="1">
        <v>46075</v>
      </c>
      <c r="M4342" t="s">
        <v>3155</v>
      </c>
      <c r="N4342" t="s">
        <v>1</v>
      </c>
      <c r="O4342" t="s">
        <v>2759</v>
      </c>
      <c r="P4342" t="s">
        <v>2181</v>
      </c>
      <c r="Q4342" t="s">
        <v>2182</v>
      </c>
      <c r="R4342" s="2">
        <v>287.27999999999997</v>
      </c>
      <c r="S4342" s="37">
        <f>Tabla1[[#This Row],[Valor total]]/'T.C.'!$B$2</f>
        <v>83.269565217391289</v>
      </c>
      <c r="T4342" t="s">
        <v>2</v>
      </c>
      <c r="U4342" t="s">
        <v>3</v>
      </c>
    </row>
    <row r="4343" spans="1:21" x14ac:dyDescent="0.25">
      <c r="A4343" t="s">
        <v>17</v>
      </c>
      <c r="B4343" t="str">
        <f>LEFT(Tabla1[[#This Row],[Organización compras]],2)</f>
        <v>CO</v>
      </c>
      <c r="C4343" t="s">
        <v>338</v>
      </c>
      <c r="D4343">
        <v>710</v>
      </c>
      <c r="E4343" t="str">
        <f>VLOOKUP(Tabla1[[#This Row],[Grupo de compras]],'Grupo compras'!$A$1:$B$115,2,FALSE)</f>
        <v>CO Sgcia Personas</v>
      </c>
      <c r="F4343" t="s">
        <v>702</v>
      </c>
      <c r="G4343" t="str">
        <f>LEFT(Tabla1[[#This Row],[Solicitud de pedido]],2)</f>
        <v>12</v>
      </c>
      <c r="H4343" t="s">
        <v>10895</v>
      </c>
      <c r="I4343" t="s">
        <v>88</v>
      </c>
      <c r="J4343" t="s">
        <v>10896</v>
      </c>
      <c r="K4343" t="s">
        <v>10897</v>
      </c>
      <c r="L4343" s="1">
        <v>46063</v>
      </c>
      <c r="M4343" t="s">
        <v>706</v>
      </c>
      <c r="N4343" t="s">
        <v>1</v>
      </c>
      <c r="O4343" t="s">
        <v>0</v>
      </c>
      <c r="P4343" t="s">
        <v>9939</v>
      </c>
      <c r="Q4343" t="s">
        <v>9940</v>
      </c>
      <c r="R4343" s="2">
        <v>305300</v>
      </c>
      <c r="S4343" s="37">
        <f>Tabla1[[#This Row],[Valor total]]/'T.C.'!$B$5</f>
        <v>83.007069059271345</v>
      </c>
      <c r="T4343" t="s">
        <v>18</v>
      </c>
      <c r="U4343" t="s">
        <v>3</v>
      </c>
    </row>
    <row r="4344" spans="1:21" x14ac:dyDescent="0.25">
      <c r="A4344" t="s">
        <v>373</v>
      </c>
      <c r="B4344" t="str">
        <f>LEFT(Tabla1[[#This Row],[Organización compras]],2)</f>
        <v>PE</v>
      </c>
      <c r="C4344" t="s">
        <v>340</v>
      </c>
      <c r="D4344">
        <v>811</v>
      </c>
      <c r="E4344" t="str">
        <f>VLOOKUP(Tabla1[[#This Row],[Grupo de compras]],'Grupo compras'!$A$1:$B$115,2,FALSE)</f>
        <v>PE Área Admin</v>
      </c>
      <c r="F4344" t="s">
        <v>406</v>
      </c>
      <c r="G4344" t="str">
        <f>LEFT(Tabla1[[#This Row],[Solicitud de pedido]],2)</f>
        <v>12</v>
      </c>
      <c r="H4344" t="s">
        <v>1908</v>
      </c>
      <c r="I4344" t="s">
        <v>89</v>
      </c>
      <c r="J4344" t="s">
        <v>1909</v>
      </c>
      <c r="K4344" t="s">
        <v>10898</v>
      </c>
      <c r="L4344" s="1">
        <v>46045</v>
      </c>
      <c r="M4344" t="s">
        <v>406</v>
      </c>
      <c r="N4344" t="s">
        <v>1</v>
      </c>
      <c r="O4344" t="s">
        <v>0</v>
      </c>
      <c r="P4344" t="s">
        <v>1911</v>
      </c>
      <c r="Q4344" t="s">
        <v>1912</v>
      </c>
      <c r="R4344" s="2">
        <v>285.64</v>
      </c>
      <c r="S4344" s="37">
        <f>Tabla1[[#This Row],[Valor total]]/'T.C.'!$B$2</f>
        <v>82.794202898550722</v>
      </c>
      <c r="T4344" t="s">
        <v>2</v>
      </c>
      <c r="U4344" t="s">
        <v>3</v>
      </c>
    </row>
    <row r="4345" spans="1:21" x14ac:dyDescent="0.25">
      <c r="A4345" t="s">
        <v>63</v>
      </c>
      <c r="B4345" t="str">
        <f>LEFT(Tabla1[[#This Row],[Organización compras]],2)</f>
        <v>CO</v>
      </c>
      <c r="C4345" t="s">
        <v>338</v>
      </c>
      <c r="D4345">
        <v>702</v>
      </c>
      <c r="E4345" t="str">
        <f>VLOOKUP(Tabla1[[#This Row],[Grupo de compras]],'Grupo compras'!$A$1:$B$115,2,FALSE)</f>
        <v>CO Ops Mall</v>
      </c>
      <c r="F4345" t="s">
        <v>1281</v>
      </c>
      <c r="G4345" t="str">
        <f>LEFT(Tabla1[[#This Row],[Solicitud de pedido]],2)</f>
        <v>12</v>
      </c>
      <c r="H4345" t="s">
        <v>10899</v>
      </c>
      <c r="I4345" t="s">
        <v>88</v>
      </c>
      <c r="J4345" t="s">
        <v>10900</v>
      </c>
      <c r="K4345" t="s">
        <v>10901</v>
      </c>
      <c r="L4345" s="1">
        <v>46051</v>
      </c>
      <c r="M4345" t="s">
        <v>1340</v>
      </c>
      <c r="N4345" t="s">
        <v>1</v>
      </c>
      <c r="O4345" t="s">
        <v>0</v>
      </c>
      <c r="P4345" t="s">
        <v>33</v>
      </c>
      <c r="Q4345" t="s">
        <v>34</v>
      </c>
      <c r="R4345" s="2">
        <v>302614</v>
      </c>
      <c r="S4345" s="37">
        <f>Tabla1[[#This Row],[Valor total]]/'T.C.'!$B$5</f>
        <v>82.276780859162585</v>
      </c>
      <c r="T4345" t="s">
        <v>18</v>
      </c>
      <c r="U4345" t="s">
        <v>3</v>
      </c>
    </row>
    <row r="4346" spans="1:21" x14ac:dyDescent="0.25">
      <c r="A4346" t="s">
        <v>17</v>
      </c>
      <c r="B4346" t="str">
        <f>LEFT(Tabla1[[#This Row],[Organización compras]],2)</f>
        <v>CO</v>
      </c>
      <c r="C4346" t="s">
        <v>338</v>
      </c>
      <c r="D4346">
        <v>710</v>
      </c>
      <c r="E4346" t="str">
        <f>VLOOKUP(Tabla1[[#This Row],[Grupo de compras]],'Grupo compras'!$A$1:$B$115,2,FALSE)</f>
        <v>CO Sgcia Personas</v>
      </c>
      <c r="F4346" t="s">
        <v>702</v>
      </c>
      <c r="G4346" t="str">
        <f>LEFT(Tabla1[[#This Row],[Solicitud de pedido]],2)</f>
        <v>12</v>
      </c>
      <c r="H4346" t="s">
        <v>10902</v>
      </c>
      <c r="I4346" t="s">
        <v>88</v>
      </c>
      <c r="J4346" t="s">
        <v>10903</v>
      </c>
      <c r="K4346" t="s">
        <v>10904</v>
      </c>
      <c r="L4346" s="1">
        <v>46036</v>
      </c>
      <c r="M4346" t="s">
        <v>706</v>
      </c>
      <c r="N4346" t="s">
        <v>1</v>
      </c>
      <c r="O4346" t="s">
        <v>0</v>
      </c>
      <c r="P4346" t="s">
        <v>9939</v>
      </c>
      <c r="Q4346" t="s">
        <v>9940</v>
      </c>
      <c r="R4346" s="2">
        <v>302416</v>
      </c>
      <c r="S4346" s="37">
        <f>Tabla1[[#This Row],[Valor total]]/'T.C.'!$B$5</f>
        <v>82.222947253942365</v>
      </c>
      <c r="T4346" t="s">
        <v>18</v>
      </c>
      <c r="U4346" t="s">
        <v>3</v>
      </c>
    </row>
    <row r="4347" spans="1:21" x14ac:dyDescent="0.25">
      <c r="A4347" t="s">
        <v>53</v>
      </c>
      <c r="B4347" t="str">
        <f>LEFT(Tabla1[[#This Row],[Organización compras]],2)</f>
        <v>CO</v>
      </c>
      <c r="C4347" t="s">
        <v>338</v>
      </c>
      <c r="D4347">
        <v>702</v>
      </c>
      <c r="E4347" t="str">
        <f>VLOOKUP(Tabla1[[#This Row],[Grupo de compras]],'Grupo compras'!$A$1:$B$115,2,FALSE)</f>
        <v>CO Ops Mall</v>
      </c>
      <c r="F4347" t="s">
        <v>54</v>
      </c>
      <c r="G4347" t="str">
        <f>LEFT(Tabla1[[#This Row],[Solicitud de pedido]],2)</f>
        <v>12</v>
      </c>
      <c r="H4347" t="s">
        <v>10905</v>
      </c>
      <c r="I4347" t="s">
        <v>88</v>
      </c>
      <c r="J4347" t="s">
        <v>10906</v>
      </c>
      <c r="K4347" t="s">
        <v>10907</v>
      </c>
      <c r="L4347" s="1">
        <v>46070</v>
      </c>
      <c r="M4347" t="s">
        <v>1340</v>
      </c>
      <c r="N4347" t="s">
        <v>1</v>
      </c>
      <c r="O4347" t="s">
        <v>0</v>
      </c>
      <c r="P4347" t="s">
        <v>4490</v>
      </c>
      <c r="Q4347" t="s">
        <v>4491</v>
      </c>
      <c r="R4347" s="2">
        <v>300000</v>
      </c>
      <c r="S4347" s="37">
        <f>Tabla1[[#This Row],[Valor total]]/'T.C.'!$B$5</f>
        <v>81.566068515497548</v>
      </c>
      <c r="T4347" t="s">
        <v>18</v>
      </c>
      <c r="U4347" t="s">
        <v>3</v>
      </c>
    </row>
    <row r="4348" spans="1:21" x14ac:dyDescent="0.25">
      <c r="A4348" t="s">
        <v>7</v>
      </c>
      <c r="B4348" t="str">
        <f>LEFT(Tabla1[[#This Row],[Organización compras]],2)</f>
        <v>CL</v>
      </c>
      <c r="C4348" t="s">
        <v>339</v>
      </c>
      <c r="D4348">
        <v>614</v>
      </c>
      <c r="E4348" t="str">
        <f>VLOOKUP(Tabla1[[#This Row],[Grupo de compras]],'Grupo compras'!$A$1:$B$115,2,FALSE)</f>
        <v>CL Explotación TI</v>
      </c>
      <c r="F4348" t="s">
        <v>8</v>
      </c>
      <c r="G4348" t="str">
        <f>LEFT(Tabla1[[#This Row],[Solicitud de pedido]],2)</f>
        <v>12</v>
      </c>
      <c r="H4348" t="s">
        <v>10908</v>
      </c>
      <c r="I4348" t="s">
        <v>88</v>
      </c>
      <c r="J4348" t="s">
        <v>10909</v>
      </c>
      <c r="K4348" t="s">
        <v>10910</v>
      </c>
      <c r="L4348" s="1">
        <v>46037</v>
      </c>
      <c r="M4348" t="s">
        <v>8</v>
      </c>
      <c r="N4348" t="s">
        <v>1</v>
      </c>
      <c r="O4348" t="s">
        <v>5</v>
      </c>
      <c r="P4348" t="s">
        <v>4008</v>
      </c>
      <c r="Q4348" t="s">
        <v>4009</v>
      </c>
      <c r="R4348" s="2">
        <v>75501</v>
      </c>
      <c r="S4348" s="37">
        <f>Tabla1[[#This Row],[Valor total]]/'T.C.'!$B$3</f>
        <v>81.540721220826626</v>
      </c>
      <c r="T4348" t="s">
        <v>6</v>
      </c>
      <c r="U4348" t="s">
        <v>3</v>
      </c>
    </row>
    <row r="4349" spans="1:21" x14ac:dyDescent="0.25">
      <c r="A4349" t="s">
        <v>75</v>
      </c>
      <c r="B4349" t="str">
        <f>LEFT(Tabla1[[#This Row],[Organización compras]],2)</f>
        <v>CO</v>
      </c>
      <c r="C4349" t="s">
        <v>338</v>
      </c>
      <c r="D4349">
        <v>702</v>
      </c>
      <c r="E4349" t="str">
        <f>VLOOKUP(Tabla1[[#This Row],[Grupo de compras]],'Grupo compras'!$A$1:$B$115,2,FALSE)</f>
        <v>CO Ops Mall</v>
      </c>
      <c r="F4349" t="s">
        <v>92</v>
      </c>
      <c r="G4349" t="str">
        <f>LEFT(Tabla1[[#This Row],[Solicitud de pedido]],2)</f>
        <v>12</v>
      </c>
      <c r="H4349" t="s">
        <v>3650</v>
      </c>
      <c r="I4349" t="s">
        <v>89</v>
      </c>
      <c r="J4349" t="s">
        <v>3651</v>
      </c>
      <c r="K4349" t="s">
        <v>10911</v>
      </c>
      <c r="L4349" s="1">
        <v>46078</v>
      </c>
      <c r="M4349" t="s">
        <v>93</v>
      </c>
      <c r="N4349" t="s">
        <v>1</v>
      </c>
      <c r="O4349" t="s">
        <v>0</v>
      </c>
      <c r="P4349" t="s">
        <v>3653</v>
      </c>
      <c r="Q4349" t="s">
        <v>3654</v>
      </c>
      <c r="R4349" s="2">
        <v>299810</v>
      </c>
      <c r="S4349" s="37">
        <f>Tabla1[[#This Row],[Valor total]]/'T.C.'!$B$5</f>
        <v>81.514410005437739</v>
      </c>
      <c r="T4349" t="s">
        <v>18</v>
      </c>
      <c r="U4349" t="s">
        <v>3</v>
      </c>
    </row>
    <row r="4350" spans="1:21" x14ac:dyDescent="0.25">
      <c r="A4350" t="s">
        <v>373</v>
      </c>
      <c r="B4350" t="str">
        <f>LEFT(Tabla1[[#This Row],[Organización compras]],2)</f>
        <v>PE</v>
      </c>
      <c r="C4350" t="s">
        <v>340</v>
      </c>
      <c r="D4350">
        <v>810</v>
      </c>
      <c r="E4350" t="str">
        <f>VLOOKUP(Tabla1[[#This Row],[Grupo de compras]],'Grupo compras'!$A$1:$B$115,2,FALSE)</f>
        <v>PE Área Personas</v>
      </c>
      <c r="F4350" t="s">
        <v>2647</v>
      </c>
      <c r="G4350" t="str">
        <f>LEFT(Tabla1[[#This Row],[Solicitud de pedido]],2)</f>
        <v>12</v>
      </c>
      <c r="H4350" t="s">
        <v>10912</v>
      </c>
      <c r="I4350" t="s">
        <v>88</v>
      </c>
      <c r="J4350" t="s">
        <v>10913</v>
      </c>
      <c r="K4350" t="s">
        <v>10914</v>
      </c>
      <c r="L4350" s="1">
        <v>46051</v>
      </c>
      <c r="M4350" t="s">
        <v>2647</v>
      </c>
      <c r="N4350" t="s">
        <v>1</v>
      </c>
      <c r="O4350" t="s">
        <v>0</v>
      </c>
      <c r="P4350" t="s">
        <v>8893</v>
      </c>
      <c r="Q4350" t="s">
        <v>8894</v>
      </c>
      <c r="R4350" s="2">
        <v>280.60000000000002</v>
      </c>
      <c r="S4350" s="37">
        <f>Tabla1[[#This Row],[Valor total]]/'T.C.'!$B$2</f>
        <v>81.333333333333343</v>
      </c>
      <c r="T4350" t="s">
        <v>2</v>
      </c>
      <c r="U4350" t="s">
        <v>3</v>
      </c>
    </row>
    <row r="4351" spans="1:21" x14ac:dyDescent="0.25">
      <c r="A4351" t="s">
        <v>883</v>
      </c>
      <c r="B4351" t="str">
        <f>LEFT(Tabla1[[#This Row],[Organización compras]],2)</f>
        <v>PE</v>
      </c>
      <c r="C4351" t="s">
        <v>681</v>
      </c>
      <c r="D4351">
        <v>802</v>
      </c>
      <c r="E4351" t="str">
        <f>VLOOKUP(Tabla1[[#This Row],[Grupo de compras]],'Grupo compras'!$A$1:$B$115,2,FALSE)</f>
        <v>PE Ops Mall</v>
      </c>
      <c r="F4351" t="s">
        <v>5959</v>
      </c>
      <c r="G4351" t="str">
        <f>LEFT(Tabla1[[#This Row],[Solicitud de pedido]],2)</f>
        <v>12</v>
      </c>
      <c r="H4351" t="s">
        <v>10915</v>
      </c>
      <c r="I4351" t="s">
        <v>88</v>
      </c>
      <c r="J4351" t="s">
        <v>10916</v>
      </c>
      <c r="K4351" t="s">
        <v>10917</v>
      </c>
      <c r="L4351" s="1">
        <v>46048</v>
      </c>
      <c r="M4351" t="s">
        <v>5959</v>
      </c>
      <c r="N4351" t="s">
        <v>1</v>
      </c>
      <c r="O4351" t="s">
        <v>0</v>
      </c>
      <c r="P4351" t="s">
        <v>1011</v>
      </c>
      <c r="Q4351" t="s">
        <v>1012</v>
      </c>
      <c r="R4351" s="2">
        <v>280</v>
      </c>
      <c r="S4351" s="37">
        <f>Tabla1[[#This Row],[Valor total]]/'T.C.'!$B$2</f>
        <v>81.159420289855063</v>
      </c>
      <c r="T4351" t="s">
        <v>2</v>
      </c>
      <c r="U4351" t="s">
        <v>3</v>
      </c>
    </row>
    <row r="4352" spans="1:21" x14ac:dyDescent="0.25">
      <c r="A4352" t="s">
        <v>16</v>
      </c>
      <c r="B4352" t="str">
        <f>LEFT(Tabla1[[#This Row],[Organización compras]],2)</f>
        <v>PE</v>
      </c>
      <c r="C4352" t="s">
        <v>681</v>
      </c>
      <c r="D4352">
        <v>804</v>
      </c>
      <c r="E4352" t="str">
        <f>VLOOKUP(Tabla1[[#This Row],[Grupo de compras]],'Grupo compras'!$A$1:$B$115,2,FALSE)</f>
        <v>PE Marketing Mall</v>
      </c>
      <c r="F4352" t="s">
        <v>1158</v>
      </c>
      <c r="G4352" t="str">
        <f>LEFT(Tabla1[[#This Row],[Solicitud de pedido]],2)</f>
        <v>12</v>
      </c>
      <c r="H4352" t="s">
        <v>10918</v>
      </c>
      <c r="I4352" t="s">
        <v>88</v>
      </c>
      <c r="J4352" t="s">
        <v>10919</v>
      </c>
      <c r="K4352" t="s">
        <v>10920</v>
      </c>
      <c r="L4352" s="1">
        <v>46065</v>
      </c>
      <c r="M4352" t="s">
        <v>43</v>
      </c>
      <c r="N4352" t="s">
        <v>1</v>
      </c>
      <c r="O4352" t="s">
        <v>67</v>
      </c>
      <c r="P4352" t="s">
        <v>2596</v>
      </c>
      <c r="Q4352" t="s">
        <v>2597</v>
      </c>
      <c r="R4352" s="2">
        <v>280</v>
      </c>
      <c r="S4352" s="37">
        <f>Tabla1[[#This Row],[Valor total]]/'T.C.'!$B$2</f>
        <v>81.159420289855063</v>
      </c>
      <c r="T4352" t="s">
        <v>2</v>
      </c>
      <c r="U4352" t="s">
        <v>3</v>
      </c>
    </row>
    <row r="4353" spans="1:21" x14ac:dyDescent="0.25">
      <c r="A4353" t="s">
        <v>883</v>
      </c>
      <c r="B4353" t="str">
        <f>LEFT(Tabla1[[#This Row],[Organización compras]],2)</f>
        <v>PE</v>
      </c>
      <c r="C4353" t="s">
        <v>681</v>
      </c>
      <c r="D4353">
        <v>802</v>
      </c>
      <c r="E4353" t="str">
        <f>VLOOKUP(Tabla1[[#This Row],[Grupo de compras]],'Grupo compras'!$A$1:$B$115,2,FALSE)</f>
        <v>PE Ops Mall</v>
      </c>
      <c r="F4353" t="s">
        <v>5959</v>
      </c>
      <c r="G4353" t="str">
        <f>LEFT(Tabla1[[#This Row],[Solicitud de pedido]],2)</f>
        <v>12</v>
      </c>
      <c r="H4353" t="s">
        <v>10921</v>
      </c>
      <c r="I4353" t="s">
        <v>88</v>
      </c>
      <c r="J4353" t="s">
        <v>10922</v>
      </c>
      <c r="K4353" t="s">
        <v>10923</v>
      </c>
      <c r="L4353" s="1">
        <v>46075</v>
      </c>
      <c r="M4353" t="s">
        <v>5959</v>
      </c>
      <c r="N4353" t="s">
        <v>1</v>
      </c>
      <c r="O4353" t="s">
        <v>0</v>
      </c>
      <c r="P4353" t="s">
        <v>4043</v>
      </c>
      <c r="Q4353" t="s">
        <v>4044</v>
      </c>
      <c r="R4353" s="2">
        <v>280</v>
      </c>
      <c r="S4353" s="37">
        <f>Tabla1[[#This Row],[Valor total]]/'T.C.'!$B$2</f>
        <v>81.159420289855063</v>
      </c>
      <c r="T4353" t="s">
        <v>2</v>
      </c>
      <c r="U4353" t="s">
        <v>3</v>
      </c>
    </row>
    <row r="4354" spans="1:21" x14ac:dyDescent="0.25">
      <c r="A4354" t="s">
        <v>883</v>
      </c>
      <c r="B4354" t="str">
        <f>LEFT(Tabla1[[#This Row],[Organización compras]],2)</f>
        <v>PE</v>
      </c>
      <c r="C4354" t="s">
        <v>681</v>
      </c>
      <c r="D4354">
        <v>802</v>
      </c>
      <c r="E4354" t="str">
        <f>VLOOKUP(Tabla1[[#This Row],[Grupo de compras]],'Grupo compras'!$A$1:$B$115,2,FALSE)</f>
        <v>PE Ops Mall</v>
      </c>
      <c r="F4354" t="s">
        <v>5959</v>
      </c>
      <c r="H4354" t="s">
        <v>10924</v>
      </c>
      <c r="I4354" t="s">
        <v>88</v>
      </c>
      <c r="J4354" t="s">
        <v>10925</v>
      </c>
      <c r="K4354" t="s">
        <v>10917</v>
      </c>
      <c r="L4354" s="1">
        <v>46092</v>
      </c>
      <c r="M4354" t="s">
        <v>5959</v>
      </c>
      <c r="N4354" t="s">
        <v>1</v>
      </c>
      <c r="O4354" t="s">
        <v>0</v>
      </c>
      <c r="P4354" t="s">
        <v>4043</v>
      </c>
      <c r="Q4354" t="s">
        <v>4044</v>
      </c>
      <c r="R4354" s="2">
        <v>280</v>
      </c>
      <c r="S4354" s="37">
        <f>Tabla1[[#This Row],[Valor total]]/'T.C.'!$B$2</f>
        <v>81.159420289855063</v>
      </c>
      <c r="T4354" t="s">
        <v>2</v>
      </c>
      <c r="U4354" t="s">
        <v>3</v>
      </c>
    </row>
    <row r="4355" spans="1:21" x14ac:dyDescent="0.25">
      <c r="A4355" t="s">
        <v>7</v>
      </c>
      <c r="B4355" t="str">
        <f>LEFT(Tabla1[[#This Row],[Organización compras]],2)</f>
        <v>CL</v>
      </c>
      <c r="C4355" t="s">
        <v>339</v>
      </c>
      <c r="D4355">
        <v>602</v>
      </c>
      <c r="E4355" t="str">
        <f>VLOOKUP(Tabla1[[#This Row],[Grupo de compras]],'Grupo compras'!$A$1:$B$115,2,FALSE)</f>
        <v>CL Ops Mall</v>
      </c>
      <c r="F4355" t="s">
        <v>3619</v>
      </c>
      <c r="G4355" t="str">
        <f>LEFT(Tabla1[[#This Row],[Solicitud de pedido]],2)</f>
        <v>12</v>
      </c>
      <c r="H4355" t="s">
        <v>10926</v>
      </c>
      <c r="I4355" t="s">
        <v>88</v>
      </c>
      <c r="J4355" t="s">
        <v>10927</v>
      </c>
      <c r="K4355" t="s">
        <v>10928</v>
      </c>
      <c r="L4355" s="1">
        <v>46071</v>
      </c>
      <c r="M4355" t="s">
        <v>79</v>
      </c>
      <c r="N4355" t="s">
        <v>1</v>
      </c>
      <c r="O4355" t="s">
        <v>0</v>
      </c>
      <c r="P4355" t="s">
        <v>4933</v>
      </c>
      <c r="Q4355" t="s">
        <v>4934</v>
      </c>
      <c r="R4355" s="2">
        <v>73900</v>
      </c>
      <c r="S4355" s="37">
        <f>Tabla1[[#This Row],[Valor total]]/'T.C.'!$B$3</f>
        <v>79.811648828745163</v>
      </c>
      <c r="T4355" t="s">
        <v>6</v>
      </c>
      <c r="U4355" t="s">
        <v>3</v>
      </c>
    </row>
    <row r="4356" spans="1:21" x14ac:dyDescent="0.25">
      <c r="A4356" t="s">
        <v>31</v>
      </c>
      <c r="B4356" t="str">
        <f>LEFT(Tabla1[[#This Row],[Organización compras]],2)</f>
        <v>CO</v>
      </c>
      <c r="C4356" t="s">
        <v>338</v>
      </c>
      <c r="D4356">
        <v>704</v>
      </c>
      <c r="E4356" t="str">
        <f>VLOOKUP(Tabla1[[#This Row],[Grupo de compras]],'Grupo compras'!$A$1:$B$115,2,FALSE)</f>
        <v>CO Mktg Mall</v>
      </c>
      <c r="F4356" t="s">
        <v>3696</v>
      </c>
      <c r="G4356" t="str">
        <f>LEFT(Tabla1[[#This Row],[Solicitud de pedido]],2)</f>
        <v>12</v>
      </c>
      <c r="H4356" t="s">
        <v>10929</v>
      </c>
      <c r="I4356" t="s">
        <v>88</v>
      </c>
      <c r="J4356" t="s">
        <v>10930</v>
      </c>
      <c r="K4356" t="s">
        <v>10931</v>
      </c>
      <c r="L4356" s="1">
        <v>46078</v>
      </c>
      <c r="M4356" t="s">
        <v>7365</v>
      </c>
      <c r="N4356" t="s">
        <v>1</v>
      </c>
      <c r="O4356" t="s">
        <v>0</v>
      </c>
      <c r="P4356" t="s">
        <v>10932</v>
      </c>
      <c r="Q4356" t="s">
        <v>10933</v>
      </c>
      <c r="R4356" s="2">
        <v>293220</v>
      </c>
      <c r="S4356" s="37">
        <f>Tabla1[[#This Row],[Valor total]]/'T.C.'!$B$5</f>
        <v>79.722675367047302</v>
      </c>
      <c r="T4356" t="s">
        <v>18</v>
      </c>
      <c r="U4356" t="s">
        <v>3</v>
      </c>
    </row>
    <row r="4357" spans="1:21" x14ac:dyDescent="0.25">
      <c r="A4357" t="s">
        <v>75</v>
      </c>
      <c r="B4357" t="str">
        <f>LEFT(Tabla1[[#This Row],[Organización compras]],2)</f>
        <v>CO</v>
      </c>
      <c r="C4357" t="s">
        <v>338</v>
      </c>
      <c r="D4357">
        <v>719</v>
      </c>
      <c r="E4357" t="str">
        <f>VLOOKUP(Tabla1[[#This Row],[Grupo de compras]],'Grupo compras'!$A$1:$B$115,2,FALSE)</f>
        <v>CO Gcia Ing</v>
      </c>
      <c r="F4357" t="s">
        <v>77</v>
      </c>
      <c r="G4357" t="str">
        <f>LEFT(Tabla1[[#This Row],[Solicitud de pedido]],2)</f>
        <v>12</v>
      </c>
      <c r="H4357" t="s">
        <v>3212</v>
      </c>
      <c r="I4357" t="s">
        <v>89</v>
      </c>
      <c r="J4357" t="s">
        <v>3213</v>
      </c>
      <c r="K4357" t="s">
        <v>3214</v>
      </c>
      <c r="L4357" s="1">
        <v>46044</v>
      </c>
      <c r="M4357" t="s">
        <v>77</v>
      </c>
      <c r="N4357" t="s">
        <v>1</v>
      </c>
      <c r="O4357" t="s">
        <v>0</v>
      </c>
      <c r="P4357" t="s">
        <v>3215</v>
      </c>
      <c r="Q4357" t="s">
        <v>3216</v>
      </c>
      <c r="R4357" s="2">
        <v>290279</v>
      </c>
      <c r="S4357" s="37">
        <f>Tabla1[[#This Row],[Valor total]]/'T.C.'!$B$5</f>
        <v>78.923056008700385</v>
      </c>
      <c r="T4357" t="s">
        <v>18</v>
      </c>
      <c r="U4357" t="s">
        <v>3</v>
      </c>
    </row>
    <row r="4358" spans="1:21" x14ac:dyDescent="0.25">
      <c r="A4358" t="s">
        <v>75</v>
      </c>
      <c r="B4358" t="str">
        <f>LEFT(Tabla1[[#This Row],[Organización compras]],2)</f>
        <v>CO</v>
      </c>
      <c r="C4358" t="s">
        <v>338</v>
      </c>
      <c r="D4358">
        <v>719</v>
      </c>
      <c r="E4358" t="str">
        <f>VLOOKUP(Tabla1[[#This Row],[Grupo de compras]],'Grupo compras'!$A$1:$B$115,2,FALSE)</f>
        <v>CO Gcia Ing</v>
      </c>
      <c r="F4358" t="s">
        <v>77</v>
      </c>
      <c r="H4358" t="s">
        <v>12031</v>
      </c>
      <c r="I4358" t="s">
        <v>89</v>
      </c>
      <c r="J4358" t="s">
        <v>12032</v>
      </c>
      <c r="K4358" t="s">
        <v>12033</v>
      </c>
      <c r="L4358" s="1">
        <v>46094</v>
      </c>
      <c r="M4358" t="s">
        <v>77</v>
      </c>
      <c r="N4358" t="s">
        <v>1</v>
      </c>
      <c r="O4358" t="s">
        <v>0</v>
      </c>
      <c r="P4358" t="s">
        <v>3215</v>
      </c>
      <c r="Q4358" t="s">
        <v>3216</v>
      </c>
      <c r="R4358" s="2">
        <v>290279</v>
      </c>
      <c r="S4358" s="37">
        <f>Tabla1[[#This Row],[Valor total]]/'T.C.'!$B$5</f>
        <v>78.923056008700385</v>
      </c>
      <c r="T4358" t="s">
        <v>18</v>
      </c>
      <c r="U4358" t="s">
        <v>3</v>
      </c>
    </row>
    <row r="4359" spans="1:21" x14ac:dyDescent="0.25">
      <c r="A4359" t="s">
        <v>19</v>
      </c>
      <c r="B4359" t="str">
        <f>LEFT(Tabla1[[#This Row],[Organización compras]],2)</f>
        <v>CL</v>
      </c>
      <c r="C4359" t="s">
        <v>339</v>
      </c>
      <c r="D4359">
        <v>602</v>
      </c>
      <c r="E4359" t="str">
        <f>VLOOKUP(Tabla1[[#This Row],[Grupo de compras]],'Grupo compras'!$A$1:$B$115,2,FALSE)</f>
        <v>CL Ops Mall</v>
      </c>
      <c r="F4359" t="s">
        <v>1847</v>
      </c>
      <c r="H4359" t="s">
        <v>11758</v>
      </c>
      <c r="I4359" t="s">
        <v>88</v>
      </c>
      <c r="J4359" t="s">
        <v>11759</v>
      </c>
      <c r="K4359" t="s">
        <v>11760</v>
      </c>
      <c r="L4359" s="1">
        <v>46093</v>
      </c>
      <c r="M4359" t="s">
        <v>1851</v>
      </c>
      <c r="N4359" t="s">
        <v>1</v>
      </c>
      <c r="O4359" t="s">
        <v>0</v>
      </c>
      <c r="P4359" t="s">
        <v>8997</v>
      </c>
      <c r="Q4359" t="s">
        <v>8998</v>
      </c>
      <c r="R4359" s="2">
        <v>73000</v>
      </c>
      <c r="S4359" s="37">
        <f>Tabla1[[#This Row],[Valor total]]/'T.C.'!$B$3</f>
        <v>78.839653105526338</v>
      </c>
      <c r="T4359" t="s">
        <v>6</v>
      </c>
      <c r="U4359" t="s">
        <v>3</v>
      </c>
    </row>
    <row r="4360" spans="1:21" x14ac:dyDescent="0.25">
      <c r="A4360" t="s">
        <v>751</v>
      </c>
      <c r="B4360" t="str">
        <f>LEFT(Tabla1[[#This Row],[Organización compras]],2)</f>
        <v>PE</v>
      </c>
      <c r="C4360" t="s">
        <v>340</v>
      </c>
      <c r="D4360">
        <v>808</v>
      </c>
      <c r="E4360" t="str">
        <f>VLOOKUP(Tabla1[[#This Row],[Grupo de compras]],'Grupo compras'!$A$1:$B$115,2,FALSE)</f>
        <v>PE Área Legal</v>
      </c>
      <c r="F4360" t="s">
        <v>365</v>
      </c>
      <c r="H4360" t="s">
        <v>12522</v>
      </c>
      <c r="I4360" t="s">
        <v>88</v>
      </c>
      <c r="J4360" t="s">
        <v>12523</v>
      </c>
      <c r="K4360" t="s">
        <v>12524</v>
      </c>
      <c r="L4360" s="1">
        <v>46099</v>
      </c>
      <c r="M4360" t="s">
        <v>485</v>
      </c>
      <c r="N4360" t="s">
        <v>1</v>
      </c>
      <c r="O4360" t="s">
        <v>0</v>
      </c>
      <c r="P4360" t="s">
        <v>1857</v>
      </c>
      <c r="Q4360" t="s">
        <v>1858</v>
      </c>
      <c r="R4360" s="2">
        <v>271.19</v>
      </c>
      <c r="S4360" s="37">
        <f>Tabla1[[#This Row],[Valor total]]/'T.C.'!$B$2</f>
        <v>78.605797101449269</v>
      </c>
      <c r="T4360" t="s">
        <v>2</v>
      </c>
      <c r="U4360" t="s">
        <v>3</v>
      </c>
    </row>
    <row r="4361" spans="1:21" x14ac:dyDescent="0.25">
      <c r="A4361" t="s">
        <v>717</v>
      </c>
      <c r="B4361" t="str">
        <f>LEFT(Tabla1[[#This Row],[Organización compras]],2)</f>
        <v>PE</v>
      </c>
      <c r="C4361" t="s">
        <v>340</v>
      </c>
      <c r="D4361">
        <v>801</v>
      </c>
      <c r="E4361" t="str">
        <f>VLOOKUP(Tabla1[[#This Row],[Grupo de compras]],'Grupo compras'!$A$1:$B$115,2,FALSE)</f>
        <v>PE Center Manager</v>
      </c>
      <c r="F4361" t="s">
        <v>1233</v>
      </c>
      <c r="G4361" t="str">
        <f>LEFT(Tabla1[[#This Row],[Solicitud de pedido]],2)</f>
        <v>12</v>
      </c>
      <c r="H4361" t="s">
        <v>10934</v>
      </c>
      <c r="I4361" t="s">
        <v>88</v>
      </c>
      <c r="J4361" t="s">
        <v>10935</v>
      </c>
      <c r="K4361" t="s">
        <v>10936</v>
      </c>
      <c r="L4361" s="1">
        <v>46072</v>
      </c>
      <c r="M4361" t="s">
        <v>819</v>
      </c>
      <c r="N4361" t="s">
        <v>1</v>
      </c>
      <c r="O4361" t="s">
        <v>0</v>
      </c>
      <c r="P4361" t="s">
        <v>8037</v>
      </c>
      <c r="Q4361" t="s">
        <v>8038</v>
      </c>
      <c r="R4361" s="2">
        <v>270</v>
      </c>
      <c r="S4361" s="37">
        <f>Tabla1[[#This Row],[Valor total]]/'T.C.'!$B$2</f>
        <v>78.260869565217391</v>
      </c>
      <c r="T4361" t="s">
        <v>2</v>
      </c>
      <c r="U4361" t="s">
        <v>3</v>
      </c>
    </row>
    <row r="4362" spans="1:21" x14ac:dyDescent="0.25">
      <c r="A4362" t="s">
        <v>63</v>
      </c>
      <c r="B4362" t="str">
        <f>LEFT(Tabla1[[#This Row],[Organización compras]],2)</f>
        <v>CO</v>
      </c>
      <c r="C4362" t="s">
        <v>338</v>
      </c>
      <c r="D4362">
        <v>702</v>
      </c>
      <c r="E4362" t="str">
        <f>VLOOKUP(Tabla1[[#This Row],[Grupo de compras]],'Grupo compras'!$A$1:$B$115,2,FALSE)</f>
        <v>CO Ops Mall</v>
      </c>
      <c r="F4362" t="s">
        <v>1281</v>
      </c>
      <c r="G4362" t="str">
        <f>LEFT(Tabla1[[#This Row],[Solicitud de pedido]],2)</f>
        <v>12</v>
      </c>
      <c r="H4362" t="s">
        <v>10937</v>
      </c>
      <c r="I4362" t="s">
        <v>88</v>
      </c>
      <c r="J4362" t="s">
        <v>10938</v>
      </c>
      <c r="K4362" t="s">
        <v>10939</v>
      </c>
      <c r="L4362" s="1">
        <v>46071</v>
      </c>
      <c r="M4362" t="s">
        <v>1340</v>
      </c>
      <c r="N4362" t="s">
        <v>1</v>
      </c>
      <c r="O4362" t="s">
        <v>0</v>
      </c>
      <c r="P4362" t="s">
        <v>3190</v>
      </c>
      <c r="Q4362" t="s">
        <v>3191</v>
      </c>
      <c r="R4362" s="2">
        <v>287400</v>
      </c>
      <c r="S4362" s="37">
        <f>Tabla1[[#This Row],[Valor total]]/'T.C.'!$B$5</f>
        <v>78.140293637846653</v>
      </c>
      <c r="T4362" t="s">
        <v>18</v>
      </c>
      <c r="U4362" t="s">
        <v>3</v>
      </c>
    </row>
    <row r="4363" spans="1:21" x14ac:dyDescent="0.25">
      <c r="A4363" t="s">
        <v>717</v>
      </c>
      <c r="B4363" t="str">
        <f>LEFT(Tabla1[[#This Row],[Organización compras]],2)</f>
        <v>PE</v>
      </c>
      <c r="C4363" t="s">
        <v>340</v>
      </c>
      <c r="D4363">
        <v>801</v>
      </c>
      <c r="E4363" t="str">
        <f>VLOOKUP(Tabla1[[#This Row],[Grupo de compras]],'Grupo compras'!$A$1:$B$115,2,FALSE)</f>
        <v>PE Center Manager</v>
      </c>
      <c r="F4363" t="s">
        <v>1233</v>
      </c>
      <c r="G4363" t="str">
        <f>LEFT(Tabla1[[#This Row],[Solicitud de pedido]],2)</f>
        <v>12</v>
      </c>
      <c r="H4363" t="s">
        <v>10940</v>
      </c>
      <c r="I4363" t="s">
        <v>88</v>
      </c>
      <c r="J4363" t="s">
        <v>10941</v>
      </c>
      <c r="K4363" t="s">
        <v>10942</v>
      </c>
      <c r="L4363" s="1">
        <v>46048</v>
      </c>
      <c r="M4363" t="s">
        <v>819</v>
      </c>
      <c r="N4363" t="s">
        <v>1</v>
      </c>
      <c r="O4363" t="s">
        <v>0</v>
      </c>
      <c r="P4363" t="s">
        <v>8164</v>
      </c>
      <c r="Q4363" t="s">
        <v>8165</v>
      </c>
      <c r="R4363" s="2">
        <v>265.25</v>
      </c>
      <c r="S4363" s="37">
        <f>Tabla1[[#This Row],[Valor total]]/'T.C.'!$B$2</f>
        <v>76.884057971014485</v>
      </c>
      <c r="T4363" t="s">
        <v>2</v>
      </c>
      <c r="U4363" t="s">
        <v>3</v>
      </c>
    </row>
    <row r="4364" spans="1:21" x14ac:dyDescent="0.25">
      <c r="A4364" t="s">
        <v>1410</v>
      </c>
      <c r="B4364" t="str">
        <f>LEFT(Tabla1[[#This Row],[Organización compras]],2)</f>
        <v>CO</v>
      </c>
      <c r="C4364" t="s">
        <v>338</v>
      </c>
      <c r="D4364">
        <v>711</v>
      </c>
      <c r="E4364" t="str">
        <f>VLOOKUP(Tabla1[[#This Row],[Grupo de compras]],'Grupo compras'!$A$1:$B$115,2,FALSE)</f>
        <v>CO A.Finanzas</v>
      </c>
      <c r="F4364" t="s">
        <v>10943</v>
      </c>
      <c r="G4364" t="str">
        <f>LEFT(Tabla1[[#This Row],[Solicitud de pedido]],2)</f>
        <v>12</v>
      </c>
      <c r="H4364" t="s">
        <v>10944</v>
      </c>
      <c r="I4364" t="s">
        <v>88</v>
      </c>
      <c r="J4364" t="s">
        <v>10945</v>
      </c>
      <c r="K4364" t="s">
        <v>10946</v>
      </c>
      <c r="L4364" s="1">
        <v>46052</v>
      </c>
      <c r="M4364" t="s">
        <v>10947</v>
      </c>
      <c r="N4364" t="s">
        <v>1</v>
      </c>
      <c r="O4364" t="s">
        <v>0</v>
      </c>
      <c r="P4364" t="s">
        <v>10948</v>
      </c>
      <c r="Q4364" t="s">
        <v>10949</v>
      </c>
      <c r="R4364" s="2">
        <v>280000</v>
      </c>
      <c r="S4364" s="37">
        <f>Tabla1[[#This Row],[Valor total]]/'T.C.'!$B$5</f>
        <v>76.128330614464389</v>
      </c>
      <c r="T4364" t="s">
        <v>18</v>
      </c>
      <c r="U4364" t="s">
        <v>3</v>
      </c>
    </row>
    <row r="4365" spans="1:21" x14ac:dyDescent="0.25">
      <c r="A4365" t="s">
        <v>814</v>
      </c>
      <c r="B4365" t="str">
        <f>LEFT(Tabla1[[#This Row],[Organización compras]],2)</f>
        <v>PE</v>
      </c>
      <c r="C4365" t="s">
        <v>340</v>
      </c>
      <c r="D4365">
        <v>802</v>
      </c>
      <c r="E4365" t="str">
        <f>VLOOKUP(Tabla1[[#This Row],[Grupo de compras]],'Grupo compras'!$A$1:$B$115,2,FALSE)</f>
        <v>PE Ops Mall</v>
      </c>
      <c r="F4365" t="s">
        <v>815</v>
      </c>
      <c r="H4365" t="s">
        <v>12621</v>
      </c>
      <c r="I4365" t="s">
        <v>88</v>
      </c>
      <c r="J4365" t="s">
        <v>12622</v>
      </c>
      <c r="K4365" t="s">
        <v>12623</v>
      </c>
      <c r="L4365" s="1">
        <v>46098</v>
      </c>
      <c r="M4365" t="s">
        <v>43</v>
      </c>
      <c r="N4365" t="s">
        <v>1</v>
      </c>
      <c r="O4365" t="s">
        <v>0</v>
      </c>
      <c r="P4365" t="s">
        <v>6074</v>
      </c>
      <c r="Q4365" t="s">
        <v>6075</v>
      </c>
      <c r="R4365" s="2">
        <v>76.06</v>
      </c>
      <c r="S4365" s="37">
        <f>Tabla1[[#This Row],[Valor total]]</f>
        <v>76.06</v>
      </c>
      <c r="T4365" t="s">
        <v>662</v>
      </c>
      <c r="U4365" t="s">
        <v>3</v>
      </c>
    </row>
    <row r="4366" spans="1:21" x14ac:dyDescent="0.25">
      <c r="A4366" t="s">
        <v>7</v>
      </c>
      <c r="B4366" t="str">
        <f>LEFT(Tabla1[[#This Row],[Organización compras]],2)</f>
        <v>CL</v>
      </c>
      <c r="C4366" t="s">
        <v>339</v>
      </c>
      <c r="D4366">
        <v>602</v>
      </c>
      <c r="E4366" t="str">
        <f>VLOOKUP(Tabla1[[#This Row],[Grupo de compras]],'Grupo compras'!$A$1:$B$115,2,FALSE)</f>
        <v>CL Ops Mall</v>
      </c>
      <c r="F4366" t="s">
        <v>137</v>
      </c>
      <c r="G4366" t="str">
        <f>LEFT(Tabla1[[#This Row],[Solicitud de pedido]],2)</f>
        <v>12</v>
      </c>
      <c r="H4366" t="s">
        <v>10950</v>
      </c>
      <c r="I4366" t="s">
        <v>88</v>
      </c>
      <c r="J4366" t="s">
        <v>10951</v>
      </c>
      <c r="K4366" t="s">
        <v>10952</v>
      </c>
      <c r="L4366" s="1">
        <v>46052</v>
      </c>
      <c r="M4366" t="s">
        <v>113</v>
      </c>
      <c r="N4366" t="s">
        <v>1</v>
      </c>
      <c r="O4366" t="s">
        <v>0</v>
      </c>
      <c r="P4366" t="s">
        <v>2366</v>
      </c>
      <c r="Q4366" t="s">
        <v>2367</v>
      </c>
      <c r="R4366" s="2">
        <v>70189</v>
      </c>
      <c r="S4366" s="37">
        <f>Tabla1[[#This Row],[Valor total]]/'T.C.'!$B$3</f>
        <v>75.803786463339563</v>
      </c>
      <c r="T4366" t="s">
        <v>6</v>
      </c>
      <c r="U4366" t="s">
        <v>3</v>
      </c>
    </row>
    <row r="4367" spans="1:21" x14ac:dyDescent="0.25">
      <c r="A4367" t="s">
        <v>53</v>
      </c>
      <c r="B4367" t="str">
        <f>LEFT(Tabla1[[#This Row],[Organización compras]],2)</f>
        <v>CO</v>
      </c>
      <c r="C4367" t="s">
        <v>338</v>
      </c>
      <c r="D4367">
        <v>701</v>
      </c>
      <c r="E4367" t="str">
        <f>VLOOKUP(Tabla1[[#This Row],[Grupo de compras]],'Grupo compras'!$A$1:$B$115,2,FALSE)</f>
        <v>CO Center Manager</v>
      </c>
      <c r="F4367" t="s">
        <v>10953</v>
      </c>
      <c r="G4367" t="str">
        <f>LEFT(Tabla1[[#This Row],[Solicitud de pedido]],2)</f>
        <v>12</v>
      </c>
      <c r="H4367" t="s">
        <v>10954</v>
      </c>
      <c r="I4367" t="s">
        <v>88</v>
      </c>
      <c r="J4367" t="s">
        <v>10955</v>
      </c>
      <c r="K4367" t="s">
        <v>10956</v>
      </c>
      <c r="L4367" s="1">
        <v>46051</v>
      </c>
      <c r="M4367" t="s">
        <v>10957</v>
      </c>
      <c r="N4367" t="s">
        <v>1</v>
      </c>
      <c r="O4367" t="s">
        <v>0</v>
      </c>
      <c r="P4367" t="s">
        <v>10958</v>
      </c>
      <c r="Q4367" t="s">
        <v>10959</v>
      </c>
      <c r="R4367" s="2">
        <v>277000</v>
      </c>
      <c r="S4367" s="37">
        <f>Tabla1[[#This Row],[Valor total]]/'T.C.'!$B$5</f>
        <v>75.312669929309408</v>
      </c>
      <c r="T4367" t="s">
        <v>18</v>
      </c>
      <c r="U4367" t="s">
        <v>3</v>
      </c>
    </row>
    <row r="4368" spans="1:21" x14ac:dyDescent="0.25">
      <c r="A4368" t="s">
        <v>925</v>
      </c>
      <c r="B4368" t="str">
        <f>LEFT(Tabla1[[#This Row],[Organización compras]],2)</f>
        <v>PE</v>
      </c>
      <c r="C4368" t="s">
        <v>340</v>
      </c>
      <c r="D4368">
        <v>803</v>
      </c>
      <c r="E4368" t="str">
        <f>VLOOKUP(Tabla1[[#This Row],[Grupo de compras]],'Grupo compras'!$A$1:$B$115,2,FALSE)</f>
        <v>PE Ops Out/Strips</v>
      </c>
      <c r="F4368" t="s">
        <v>1453</v>
      </c>
      <c r="G4368" t="str">
        <f>LEFT(Tabla1[[#This Row],[Solicitud de pedido]],2)</f>
        <v>12</v>
      </c>
      <c r="H4368" t="s">
        <v>10960</v>
      </c>
      <c r="I4368" t="s">
        <v>88</v>
      </c>
      <c r="J4368" t="s">
        <v>10961</v>
      </c>
      <c r="K4368" t="s">
        <v>10962</v>
      </c>
      <c r="L4368" s="1">
        <v>46090</v>
      </c>
      <c r="M4368" t="s">
        <v>1453</v>
      </c>
      <c r="N4368" t="s">
        <v>1</v>
      </c>
      <c r="O4368" t="s">
        <v>0</v>
      </c>
      <c r="P4368" t="s">
        <v>1011</v>
      </c>
      <c r="Q4368" t="s">
        <v>1012</v>
      </c>
      <c r="R4368" s="2">
        <v>258.56</v>
      </c>
      <c r="S4368" s="37">
        <f>Tabla1[[#This Row],[Valor total]]/'T.C.'!$B$2</f>
        <v>74.944927536231887</v>
      </c>
      <c r="T4368" t="s">
        <v>2</v>
      </c>
      <c r="U4368" t="s">
        <v>3</v>
      </c>
    </row>
    <row r="4369" spans="1:21" x14ac:dyDescent="0.25">
      <c r="A4369" t="s">
        <v>12</v>
      </c>
      <c r="B4369" t="str">
        <f>LEFT(Tabla1[[#This Row],[Organización compras]],2)</f>
        <v>PE</v>
      </c>
      <c r="C4369" t="s">
        <v>340</v>
      </c>
      <c r="D4369">
        <v>808</v>
      </c>
      <c r="E4369" t="str">
        <f>VLOOKUP(Tabla1[[#This Row],[Grupo de compras]],'Grupo compras'!$A$1:$B$115,2,FALSE)</f>
        <v>PE Área Legal</v>
      </c>
      <c r="F4369" t="s">
        <v>365</v>
      </c>
      <c r="G4369" t="str">
        <f>LEFT(Tabla1[[#This Row],[Solicitud de pedido]],2)</f>
        <v>12</v>
      </c>
      <c r="H4369" t="s">
        <v>10963</v>
      </c>
      <c r="I4369" t="s">
        <v>88</v>
      </c>
      <c r="J4369" t="s">
        <v>10964</v>
      </c>
      <c r="K4369" t="s">
        <v>5767</v>
      </c>
      <c r="L4369" s="1">
        <v>46065</v>
      </c>
      <c r="M4369" t="s">
        <v>485</v>
      </c>
      <c r="N4369" t="s">
        <v>1</v>
      </c>
      <c r="O4369" t="s">
        <v>0</v>
      </c>
      <c r="P4369" t="s">
        <v>5768</v>
      </c>
      <c r="Q4369" t="s">
        <v>5769</v>
      </c>
      <c r="R4369" s="2">
        <v>258.47000000000003</v>
      </c>
      <c r="S4369" s="37">
        <f>Tabla1[[#This Row],[Valor total]]/'T.C.'!$B$2</f>
        <v>74.91884057971015</v>
      </c>
      <c r="T4369" t="s">
        <v>2</v>
      </c>
      <c r="U4369" t="s">
        <v>3</v>
      </c>
    </row>
    <row r="4370" spans="1:21" x14ac:dyDescent="0.25">
      <c r="A4370" t="s">
        <v>47</v>
      </c>
      <c r="B4370" t="str">
        <f>LEFT(Tabla1[[#This Row],[Organización compras]],2)</f>
        <v>CL</v>
      </c>
      <c r="C4370" t="s">
        <v>339</v>
      </c>
      <c r="D4370">
        <v>602</v>
      </c>
      <c r="E4370" t="str">
        <f>VLOOKUP(Tabla1[[#This Row],[Grupo de compras]],'Grupo compras'!$A$1:$B$115,2,FALSE)</f>
        <v>CL Ops Mall</v>
      </c>
      <c r="F4370" t="s">
        <v>39</v>
      </c>
      <c r="G4370" t="str">
        <f>LEFT(Tabla1[[#This Row],[Solicitud de pedido]],2)</f>
        <v>12</v>
      </c>
      <c r="H4370" t="s">
        <v>10965</v>
      </c>
      <c r="I4370" t="s">
        <v>88</v>
      </c>
      <c r="J4370" t="s">
        <v>10966</v>
      </c>
      <c r="K4370" t="s">
        <v>10967</v>
      </c>
      <c r="L4370" s="1">
        <v>46086</v>
      </c>
      <c r="M4370" t="s">
        <v>40</v>
      </c>
      <c r="N4370" t="s">
        <v>1</v>
      </c>
      <c r="O4370" t="s">
        <v>0</v>
      </c>
      <c r="P4370" t="s">
        <v>3828</v>
      </c>
      <c r="Q4370" t="s">
        <v>3829</v>
      </c>
      <c r="R4370" s="2">
        <v>68900</v>
      </c>
      <c r="S4370" s="37">
        <f>Tabla1[[#This Row],[Valor total]]/'T.C.'!$B$3</f>
        <v>74.411672588640613</v>
      </c>
      <c r="T4370" t="s">
        <v>6</v>
      </c>
      <c r="U4370" t="s">
        <v>3</v>
      </c>
    </row>
    <row r="4371" spans="1:21" x14ac:dyDescent="0.25">
      <c r="A4371" t="s">
        <v>31</v>
      </c>
      <c r="B4371" t="str">
        <f>LEFT(Tabla1[[#This Row],[Organización compras]],2)</f>
        <v>CO</v>
      </c>
      <c r="C4371" t="s">
        <v>338</v>
      </c>
      <c r="D4371">
        <v>701</v>
      </c>
      <c r="E4371" t="str">
        <f>VLOOKUP(Tabla1[[#This Row],[Grupo de compras]],'Grupo compras'!$A$1:$B$115,2,FALSE)</f>
        <v>CO Center Manager</v>
      </c>
      <c r="F4371" t="s">
        <v>7361</v>
      </c>
      <c r="G4371" t="str">
        <f>LEFT(Tabla1[[#This Row],[Solicitud de pedido]],2)</f>
        <v>12</v>
      </c>
      <c r="H4371" t="s">
        <v>10968</v>
      </c>
      <c r="I4371" t="s">
        <v>88</v>
      </c>
      <c r="J4371" t="s">
        <v>10969</v>
      </c>
      <c r="K4371" t="s">
        <v>10970</v>
      </c>
      <c r="L4371" s="1">
        <v>46057</v>
      </c>
      <c r="M4371" t="s">
        <v>7365</v>
      </c>
      <c r="N4371" t="s">
        <v>1</v>
      </c>
      <c r="O4371" t="s">
        <v>5</v>
      </c>
      <c r="P4371" t="s">
        <v>3937</v>
      </c>
      <c r="Q4371" t="s">
        <v>3938</v>
      </c>
      <c r="R4371" s="2">
        <v>272890</v>
      </c>
      <c r="S4371" s="37">
        <f>Tabla1[[#This Row],[Valor total]]/'T.C.'!$B$5</f>
        <v>74.195214790647086</v>
      </c>
      <c r="T4371" t="s">
        <v>18</v>
      </c>
      <c r="U4371" t="s">
        <v>3</v>
      </c>
    </row>
    <row r="4372" spans="1:21" x14ac:dyDescent="0.25">
      <c r="A4372" t="s">
        <v>17</v>
      </c>
      <c r="B4372" t="str">
        <f>LEFT(Tabla1[[#This Row],[Organización compras]],2)</f>
        <v>CO</v>
      </c>
      <c r="C4372" t="s">
        <v>338</v>
      </c>
      <c r="D4372">
        <v>711</v>
      </c>
      <c r="E4372" t="str">
        <f>VLOOKUP(Tabla1[[#This Row],[Grupo de compras]],'Grupo compras'!$A$1:$B$115,2,FALSE)</f>
        <v>CO A.Finanzas</v>
      </c>
      <c r="F4372" t="s">
        <v>4709</v>
      </c>
      <c r="G4372" t="str">
        <f>LEFT(Tabla1[[#This Row],[Solicitud de pedido]],2)</f>
        <v>12</v>
      </c>
      <c r="H4372" t="s">
        <v>10971</v>
      </c>
      <c r="I4372" t="s">
        <v>88</v>
      </c>
      <c r="J4372" t="s">
        <v>10972</v>
      </c>
      <c r="K4372" t="s">
        <v>10973</v>
      </c>
      <c r="L4372" s="1">
        <v>46084</v>
      </c>
      <c r="M4372" t="s">
        <v>4713</v>
      </c>
      <c r="N4372" t="s">
        <v>1</v>
      </c>
      <c r="O4372" t="s">
        <v>0</v>
      </c>
      <c r="P4372" t="s">
        <v>10434</v>
      </c>
      <c r="Q4372" t="s">
        <v>10435</v>
      </c>
      <c r="R4372" s="2">
        <v>272269</v>
      </c>
      <c r="S4372" s="37">
        <f>Tabla1[[#This Row],[Valor total]]/'T.C.'!$B$5</f>
        <v>74.026373028820018</v>
      </c>
      <c r="T4372" t="s">
        <v>18</v>
      </c>
      <c r="U4372" t="s">
        <v>3</v>
      </c>
    </row>
    <row r="4373" spans="1:21" x14ac:dyDescent="0.25">
      <c r="A4373" t="s">
        <v>75</v>
      </c>
      <c r="B4373" t="str">
        <f>LEFT(Tabla1[[#This Row],[Organización compras]],2)</f>
        <v>CO</v>
      </c>
      <c r="C4373" t="s">
        <v>338</v>
      </c>
      <c r="D4373">
        <v>710</v>
      </c>
      <c r="E4373" t="str">
        <f>VLOOKUP(Tabla1[[#This Row],[Grupo de compras]],'Grupo compras'!$A$1:$B$115,2,FALSE)</f>
        <v>CO Sgcia Personas</v>
      </c>
      <c r="F4373" t="s">
        <v>77</v>
      </c>
      <c r="G4373" t="str">
        <f>LEFT(Tabla1[[#This Row],[Solicitud de pedido]],2)</f>
        <v>12</v>
      </c>
      <c r="H4373" t="s">
        <v>10974</v>
      </c>
      <c r="I4373" t="s">
        <v>88</v>
      </c>
      <c r="J4373" t="s">
        <v>10975</v>
      </c>
      <c r="K4373" t="s">
        <v>10000</v>
      </c>
      <c r="L4373" s="1">
        <v>46051</v>
      </c>
      <c r="M4373" t="s">
        <v>77</v>
      </c>
      <c r="N4373" t="s">
        <v>1</v>
      </c>
      <c r="O4373" t="s">
        <v>0</v>
      </c>
      <c r="P4373" t="s">
        <v>10001</v>
      </c>
      <c r="Q4373" t="s">
        <v>10002</v>
      </c>
      <c r="R4373" s="2">
        <v>271093</v>
      </c>
      <c r="S4373" s="37">
        <f>Tabla1[[#This Row],[Valor total]]/'T.C.'!$B$5</f>
        <v>73.706634040239265</v>
      </c>
      <c r="T4373" t="s">
        <v>18</v>
      </c>
      <c r="U4373" t="s">
        <v>3</v>
      </c>
    </row>
    <row r="4374" spans="1:21" x14ac:dyDescent="0.25">
      <c r="A4374" t="s">
        <v>1079</v>
      </c>
      <c r="B4374" t="str">
        <f>LEFT(Tabla1[[#This Row],[Organización compras]],2)</f>
        <v>PE</v>
      </c>
      <c r="C4374" t="s">
        <v>681</v>
      </c>
      <c r="D4374">
        <v>808</v>
      </c>
      <c r="E4374" t="str">
        <f>VLOOKUP(Tabla1[[#This Row],[Grupo de compras]],'Grupo compras'!$A$1:$B$115,2,FALSE)</f>
        <v>PE Área Legal</v>
      </c>
      <c r="F4374" t="s">
        <v>365</v>
      </c>
      <c r="G4374" t="str">
        <f>LEFT(Tabla1[[#This Row],[Solicitud de pedido]],2)</f>
        <v>12</v>
      </c>
      <c r="H4374" t="s">
        <v>10976</v>
      </c>
      <c r="I4374" t="s">
        <v>88</v>
      </c>
      <c r="J4374" t="s">
        <v>10977</v>
      </c>
      <c r="K4374" t="s">
        <v>5767</v>
      </c>
      <c r="L4374" s="1">
        <v>46064</v>
      </c>
      <c r="M4374" t="s">
        <v>485</v>
      </c>
      <c r="N4374" t="s">
        <v>1</v>
      </c>
      <c r="O4374" t="s">
        <v>0</v>
      </c>
      <c r="P4374" t="s">
        <v>5768</v>
      </c>
      <c r="Q4374" t="s">
        <v>5769</v>
      </c>
      <c r="R4374" s="2">
        <v>254.24</v>
      </c>
      <c r="S4374" s="37">
        <f>Tabla1[[#This Row],[Valor total]]/'T.C.'!$B$2</f>
        <v>73.692753623188409</v>
      </c>
      <c r="T4374" t="s">
        <v>2</v>
      </c>
      <c r="U4374" t="s">
        <v>3</v>
      </c>
    </row>
    <row r="4375" spans="1:21" x14ac:dyDescent="0.25">
      <c r="A4375" t="s">
        <v>696</v>
      </c>
      <c r="B4375" t="str">
        <f>LEFT(Tabla1[[#This Row],[Organización compras]],2)</f>
        <v>PE</v>
      </c>
      <c r="C4375" t="s">
        <v>681</v>
      </c>
      <c r="D4375">
        <v>808</v>
      </c>
      <c r="E4375" t="str">
        <f>VLOOKUP(Tabla1[[#This Row],[Grupo de compras]],'Grupo compras'!$A$1:$B$115,2,FALSE)</f>
        <v>PE Área Legal</v>
      </c>
      <c r="F4375" t="s">
        <v>365</v>
      </c>
      <c r="G4375" t="str">
        <f>LEFT(Tabla1[[#This Row],[Solicitud de pedido]],2)</f>
        <v>12</v>
      </c>
      <c r="H4375" t="s">
        <v>10978</v>
      </c>
      <c r="I4375" t="s">
        <v>88</v>
      </c>
      <c r="J4375" t="s">
        <v>10979</v>
      </c>
      <c r="K4375" t="s">
        <v>5767</v>
      </c>
      <c r="L4375" s="1">
        <v>46065</v>
      </c>
      <c r="M4375" t="s">
        <v>485</v>
      </c>
      <c r="N4375" t="s">
        <v>1</v>
      </c>
      <c r="O4375" t="s">
        <v>0</v>
      </c>
      <c r="P4375" t="s">
        <v>5768</v>
      </c>
      <c r="Q4375" t="s">
        <v>5769</v>
      </c>
      <c r="R4375" s="2">
        <v>254.24</v>
      </c>
      <c r="S4375" s="37">
        <f>Tabla1[[#This Row],[Valor total]]/'T.C.'!$B$2</f>
        <v>73.692753623188409</v>
      </c>
      <c r="T4375" t="s">
        <v>2</v>
      </c>
      <c r="U4375" t="s">
        <v>3</v>
      </c>
    </row>
    <row r="4376" spans="1:21" x14ac:dyDescent="0.25">
      <c r="A4376" t="s">
        <v>1239</v>
      </c>
      <c r="B4376" t="str">
        <f>LEFT(Tabla1[[#This Row],[Organización compras]],2)</f>
        <v>PE</v>
      </c>
      <c r="C4376" t="s">
        <v>340</v>
      </c>
      <c r="D4376">
        <v>808</v>
      </c>
      <c r="E4376" t="str">
        <f>VLOOKUP(Tabla1[[#This Row],[Grupo de compras]],'Grupo compras'!$A$1:$B$115,2,FALSE)</f>
        <v>PE Área Legal</v>
      </c>
      <c r="F4376" t="s">
        <v>365</v>
      </c>
      <c r="G4376" t="str">
        <f>LEFT(Tabla1[[#This Row],[Solicitud de pedido]],2)</f>
        <v>12</v>
      </c>
      <c r="H4376" t="s">
        <v>10980</v>
      </c>
      <c r="I4376" t="s">
        <v>88</v>
      </c>
      <c r="J4376" t="s">
        <v>10981</v>
      </c>
      <c r="K4376" t="s">
        <v>5767</v>
      </c>
      <c r="L4376" s="1">
        <v>46065</v>
      </c>
      <c r="M4376" t="s">
        <v>485</v>
      </c>
      <c r="N4376" t="s">
        <v>1</v>
      </c>
      <c r="O4376" t="s">
        <v>0</v>
      </c>
      <c r="P4376" t="s">
        <v>5768</v>
      </c>
      <c r="Q4376" t="s">
        <v>5769</v>
      </c>
      <c r="R4376" s="2">
        <v>254.24</v>
      </c>
      <c r="S4376" s="37">
        <f>Tabla1[[#This Row],[Valor total]]/'T.C.'!$B$2</f>
        <v>73.692753623188409</v>
      </c>
      <c r="T4376" t="s">
        <v>2</v>
      </c>
      <c r="U4376" t="s">
        <v>3</v>
      </c>
    </row>
    <row r="4377" spans="1:21" x14ac:dyDescent="0.25">
      <c r="A4377" t="s">
        <v>64</v>
      </c>
      <c r="B4377" t="str">
        <f>LEFT(Tabla1[[#This Row],[Organización compras]],2)</f>
        <v>CO</v>
      </c>
      <c r="C4377" t="s">
        <v>338</v>
      </c>
      <c r="D4377">
        <v>710</v>
      </c>
      <c r="E4377" t="str">
        <f>VLOOKUP(Tabla1[[#This Row],[Grupo de compras]],'Grupo compras'!$A$1:$B$115,2,FALSE)</f>
        <v>CO Sgcia Personas</v>
      </c>
      <c r="F4377" t="s">
        <v>702</v>
      </c>
      <c r="G4377" t="str">
        <f>LEFT(Tabla1[[#This Row],[Solicitud de pedido]],2)</f>
        <v>12</v>
      </c>
      <c r="H4377" t="s">
        <v>10982</v>
      </c>
      <c r="I4377" t="s">
        <v>88</v>
      </c>
      <c r="J4377" t="s">
        <v>10983</v>
      </c>
      <c r="K4377" t="s">
        <v>10984</v>
      </c>
      <c r="L4377" s="1">
        <v>46044</v>
      </c>
      <c r="M4377" t="s">
        <v>706</v>
      </c>
      <c r="N4377" t="s">
        <v>1</v>
      </c>
      <c r="O4377" t="s">
        <v>0</v>
      </c>
      <c r="P4377" t="s">
        <v>8972</v>
      </c>
      <c r="Q4377" t="s">
        <v>8973</v>
      </c>
      <c r="R4377" s="2">
        <v>270100</v>
      </c>
      <c r="S4377" s="37">
        <f>Tabla1[[#This Row],[Valor total]]/'T.C.'!$B$5</f>
        <v>73.436650353452961</v>
      </c>
      <c r="T4377" t="s">
        <v>18</v>
      </c>
      <c r="U4377" t="s">
        <v>3</v>
      </c>
    </row>
    <row r="4378" spans="1:21" x14ac:dyDescent="0.25">
      <c r="A4378" t="s">
        <v>75</v>
      </c>
      <c r="B4378" t="str">
        <f>LEFT(Tabla1[[#This Row],[Organización compras]],2)</f>
        <v>CO</v>
      </c>
      <c r="C4378" t="s">
        <v>338</v>
      </c>
      <c r="D4378">
        <v>710</v>
      </c>
      <c r="E4378" t="str">
        <f>VLOOKUP(Tabla1[[#This Row],[Grupo de compras]],'Grupo compras'!$A$1:$B$115,2,FALSE)</f>
        <v>CO Sgcia Personas</v>
      </c>
      <c r="F4378" t="s">
        <v>702</v>
      </c>
      <c r="G4378" t="str">
        <f>LEFT(Tabla1[[#This Row],[Solicitud de pedido]],2)</f>
        <v>12</v>
      </c>
      <c r="H4378" t="s">
        <v>10985</v>
      </c>
      <c r="I4378" t="s">
        <v>88</v>
      </c>
      <c r="J4378" t="s">
        <v>10986</v>
      </c>
      <c r="K4378" t="s">
        <v>10987</v>
      </c>
      <c r="L4378" s="1">
        <v>46051</v>
      </c>
      <c r="M4378" t="s">
        <v>706</v>
      </c>
      <c r="N4378" t="s">
        <v>1</v>
      </c>
      <c r="O4378" t="s">
        <v>0</v>
      </c>
      <c r="P4378" t="s">
        <v>8972</v>
      </c>
      <c r="Q4378" t="s">
        <v>8973</v>
      </c>
      <c r="R4378" s="2">
        <v>270100</v>
      </c>
      <c r="S4378" s="37">
        <f>Tabla1[[#This Row],[Valor total]]/'T.C.'!$B$5</f>
        <v>73.436650353452961</v>
      </c>
      <c r="T4378" t="s">
        <v>18</v>
      </c>
      <c r="U4378" t="s">
        <v>3</v>
      </c>
    </row>
    <row r="4379" spans="1:21" x14ac:dyDescent="0.25">
      <c r="A4379" t="s">
        <v>31</v>
      </c>
      <c r="B4379" t="str">
        <f>LEFT(Tabla1[[#This Row],[Organización compras]],2)</f>
        <v>CO</v>
      </c>
      <c r="C4379" t="s">
        <v>338</v>
      </c>
      <c r="D4379">
        <v>719</v>
      </c>
      <c r="E4379" t="str">
        <f>VLOOKUP(Tabla1[[#This Row],[Grupo de compras]],'Grupo compras'!$A$1:$B$115,2,FALSE)</f>
        <v>CO Gcia Ing</v>
      </c>
      <c r="F4379" t="s">
        <v>77</v>
      </c>
      <c r="G4379" t="str">
        <f>LEFT(Tabla1[[#This Row],[Solicitud de pedido]],2)</f>
        <v>12</v>
      </c>
      <c r="H4379" t="s">
        <v>10988</v>
      </c>
      <c r="I4379" t="s">
        <v>88</v>
      </c>
      <c r="J4379" t="s">
        <v>10989</v>
      </c>
      <c r="K4379" t="s">
        <v>10990</v>
      </c>
      <c r="L4379" s="1">
        <v>46035</v>
      </c>
      <c r="M4379" t="s">
        <v>77</v>
      </c>
      <c r="N4379" t="s">
        <v>1</v>
      </c>
      <c r="O4379" t="s">
        <v>0</v>
      </c>
      <c r="P4379" t="s">
        <v>1017</v>
      </c>
      <c r="Q4379" t="s">
        <v>1018</v>
      </c>
      <c r="R4379" s="2">
        <v>270000</v>
      </c>
      <c r="S4379" s="37">
        <f>Tabla1[[#This Row],[Valor total]]/'T.C.'!$B$5</f>
        <v>73.409461663947795</v>
      </c>
      <c r="T4379" t="s">
        <v>18</v>
      </c>
      <c r="U4379" t="s">
        <v>3</v>
      </c>
    </row>
    <row r="4380" spans="1:21" x14ac:dyDescent="0.25">
      <c r="A4380" t="s">
        <v>17</v>
      </c>
      <c r="B4380" t="str">
        <f>LEFT(Tabla1[[#This Row],[Organización compras]],2)</f>
        <v>CO</v>
      </c>
      <c r="C4380" t="s">
        <v>338</v>
      </c>
      <c r="D4380">
        <v>711</v>
      </c>
      <c r="E4380" t="str">
        <f>VLOOKUP(Tabla1[[#This Row],[Grupo de compras]],'Grupo compras'!$A$1:$B$115,2,FALSE)</f>
        <v>CO A.Finanzas</v>
      </c>
      <c r="F4380" t="s">
        <v>4709</v>
      </c>
      <c r="G4380" t="str">
        <f>LEFT(Tabla1[[#This Row],[Solicitud de pedido]],2)</f>
        <v>12</v>
      </c>
      <c r="H4380" t="s">
        <v>10971</v>
      </c>
      <c r="I4380" t="s">
        <v>89</v>
      </c>
      <c r="J4380" t="s">
        <v>10972</v>
      </c>
      <c r="K4380" t="s">
        <v>10991</v>
      </c>
      <c r="L4380" s="1">
        <v>46084</v>
      </c>
      <c r="M4380" t="s">
        <v>4713</v>
      </c>
      <c r="N4380" t="s">
        <v>1</v>
      </c>
      <c r="O4380" t="s">
        <v>0</v>
      </c>
      <c r="P4380" t="s">
        <v>10434</v>
      </c>
      <c r="Q4380" t="s">
        <v>10435</v>
      </c>
      <c r="R4380" s="2">
        <v>268000</v>
      </c>
      <c r="S4380" s="37">
        <f>Tabla1[[#This Row],[Valor total]]/'T.C.'!$B$5</f>
        <v>72.865687873844479</v>
      </c>
      <c r="T4380" t="s">
        <v>18</v>
      </c>
      <c r="U4380" t="s">
        <v>3</v>
      </c>
    </row>
    <row r="4381" spans="1:21" x14ac:dyDescent="0.25">
      <c r="A4381" t="s">
        <v>24</v>
      </c>
      <c r="B4381" t="str">
        <f>LEFT(Tabla1[[#This Row],[Organización compras]],2)</f>
        <v>CL</v>
      </c>
      <c r="C4381" t="s">
        <v>339</v>
      </c>
      <c r="D4381">
        <v>604</v>
      </c>
      <c r="E4381" t="str">
        <f>VLOOKUP(Tabla1[[#This Row],[Grupo de compras]],'Grupo compras'!$A$1:$B$115,2,FALSE)</f>
        <v>CL Marketing Mall</v>
      </c>
      <c r="F4381" t="s">
        <v>2690</v>
      </c>
      <c r="G4381" t="str">
        <f>LEFT(Tabla1[[#This Row],[Solicitud de pedido]],2)</f>
        <v>12</v>
      </c>
      <c r="H4381" t="s">
        <v>10992</v>
      </c>
      <c r="I4381" t="s">
        <v>88</v>
      </c>
      <c r="J4381" t="s">
        <v>10993</v>
      </c>
      <c r="K4381" t="s">
        <v>10994</v>
      </c>
      <c r="L4381" s="1">
        <v>46042</v>
      </c>
      <c r="M4381" t="s">
        <v>1054</v>
      </c>
      <c r="N4381" t="s">
        <v>1</v>
      </c>
      <c r="O4381" t="s">
        <v>0</v>
      </c>
      <c r="P4381" t="s">
        <v>7661</v>
      </c>
      <c r="Q4381" t="s">
        <v>7662</v>
      </c>
      <c r="R4381" s="2">
        <v>67275</v>
      </c>
      <c r="S4381" s="37">
        <f>Tabla1[[#This Row],[Valor total]]/'T.C.'!$B$3</f>
        <v>72.656680310606632</v>
      </c>
      <c r="T4381" t="s">
        <v>6</v>
      </c>
      <c r="U4381" t="s">
        <v>3</v>
      </c>
    </row>
    <row r="4382" spans="1:21" x14ac:dyDescent="0.25">
      <c r="A4382" t="s">
        <v>7</v>
      </c>
      <c r="B4382" t="str">
        <f>LEFT(Tabla1[[#This Row],[Organización compras]],2)</f>
        <v>CL</v>
      </c>
      <c r="C4382" t="s">
        <v>339</v>
      </c>
      <c r="D4382">
        <v>610</v>
      </c>
      <c r="E4382" t="str">
        <f>VLOOKUP(Tabla1[[#This Row],[Grupo de compras]],'Grupo compras'!$A$1:$B$115,2,FALSE)</f>
        <v>CL Área Personas</v>
      </c>
      <c r="F4382" t="s">
        <v>1492</v>
      </c>
      <c r="G4382" t="str">
        <f>LEFT(Tabla1[[#This Row],[Solicitud de pedido]],2)</f>
        <v>12</v>
      </c>
      <c r="H4382" t="s">
        <v>10995</v>
      </c>
      <c r="I4382" t="s">
        <v>88</v>
      </c>
      <c r="J4382" t="s">
        <v>10996</v>
      </c>
      <c r="K4382" t="s">
        <v>10997</v>
      </c>
      <c r="L4382" s="1">
        <v>46056</v>
      </c>
      <c r="M4382" t="s">
        <v>1492</v>
      </c>
      <c r="N4382" t="s">
        <v>1</v>
      </c>
      <c r="O4382" t="s">
        <v>0</v>
      </c>
      <c r="P4382" t="s">
        <v>10998</v>
      </c>
      <c r="Q4382" t="s">
        <v>10999</v>
      </c>
      <c r="R4382" s="2">
        <v>67227</v>
      </c>
      <c r="S4382" s="37">
        <f>Tabla1[[#This Row],[Valor total]]/'T.C.'!$B$3</f>
        <v>72.604840538701637</v>
      </c>
      <c r="T4382" t="s">
        <v>6</v>
      </c>
      <c r="U4382" t="s">
        <v>3</v>
      </c>
    </row>
    <row r="4383" spans="1:21" x14ac:dyDescent="0.25">
      <c r="A4383" t="s">
        <v>1452</v>
      </c>
      <c r="B4383" t="str">
        <f>LEFT(Tabla1[[#This Row],[Organización compras]],2)</f>
        <v>PE</v>
      </c>
      <c r="C4383" t="s">
        <v>681</v>
      </c>
      <c r="D4383">
        <v>803</v>
      </c>
      <c r="E4383" t="str">
        <f>VLOOKUP(Tabla1[[#This Row],[Grupo de compras]],'Grupo compras'!$A$1:$B$115,2,FALSE)</f>
        <v>PE Ops Out/Strips</v>
      </c>
      <c r="F4383" t="s">
        <v>1453</v>
      </c>
      <c r="G4383" t="str">
        <f>LEFT(Tabla1[[#This Row],[Solicitud de pedido]],2)</f>
        <v>12</v>
      </c>
      <c r="H4383" t="s">
        <v>11000</v>
      </c>
      <c r="I4383" t="s">
        <v>88</v>
      </c>
      <c r="J4383" t="s">
        <v>11001</v>
      </c>
      <c r="K4383" t="s">
        <v>11002</v>
      </c>
      <c r="L4383" s="1">
        <v>46058</v>
      </c>
      <c r="M4383" t="s">
        <v>1453</v>
      </c>
      <c r="N4383" t="s">
        <v>1</v>
      </c>
      <c r="O4383" t="s">
        <v>0</v>
      </c>
      <c r="P4383" t="s">
        <v>1011</v>
      </c>
      <c r="Q4383" t="s">
        <v>1012</v>
      </c>
      <c r="R4383" s="2">
        <v>248.83</v>
      </c>
      <c r="S4383" s="37">
        <f>Tabla1[[#This Row],[Valor total]]/'T.C.'!$B$2</f>
        <v>72.124637681159413</v>
      </c>
      <c r="T4383" t="s">
        <v>2</v>
      </c>
      <c r="U4383" t="s">
        <v>3</v>
      </c>
    </row>
    <row r="4384" spans="1:21" x14ac:dyDescent="0.25">
      <c r="A4384" t="s">
        <v>1325</v>
      </c>
      <c r="B4384" t="str">
        <f>LEFT(Tabla1[[#This Row],[Organización compras]],2)</f>
        <v>CL</v>
      </c>
      <c r="C4384" t="s">
        <v>339</v>
      </c>
      <c r="D4384">
        <v>619</v>
      </c>
      <c r="E4384" t="str">
        <f>VLOOKUP(Tabla1[[#This Row],[Grupo de compras]],'Grupo compras'!$A$1:$B$115,2,FALSE)</f>
        <v>CL Arq Out/Strip</v>
      </c>
      <c r="F4384" t="s">
        <v>362</v>
      </c>
      <c r="G4384" t="str">
        <f>LEFT(Tabla1[[#This Row],[Solicitud de pedido]],2)</f>
        <v>12</v>
      </c>
      <c r="H4384" t="s">
        <v>11003</v>
      </c>
      <c r="I4384" t="s">
        <v>88</v>
      </c>
      <c r="J4384" t="s">
        <v>11004</v>
      </c>
      <c r="K4384" t="s">
        <v>11005</v>
      </c>
      <c r="L4384" s="1">
        <v>46041</v>
      </c>
      <c r="M4384" t="s">
        <v>15</v>
      </c>
      <c r="N4384" t="s">
        <v>1</v>
      </c>
      <c r="O4384" t="s">
        <v>0</v>
      </c>
      <c r="P4384" t="s">
        <v>5664</v>
      </c>
      <c r="Q4384" t="s">
        <v>5665</v>
      </c>
      <c r="R4384" s="2">
        <v>1.726</v>
      </c>
      <c r="S4384" s="37">
        <f>Tabla1[[#This Row],[Valor total]]/'T.C.'!$B$4</f>
        <v>71.916666666666657</v>
      </c>
      <c r="T4384" t="s">
        <v>11</v>
      </c>
      <c r="U4384" t="s">
        <v>3</v>
      </c>
    </row>
    <row r="4385" spans="1:21" x14ac:dyDescent="0.25">
      <c r="A4385" t="s">
        <v>1325</v>
      </c>
      <c r="B4385" t="str">
        <f>LEFT(Tabla1[[#This Row],[Organización compras]],2)</f>
        <v>CL</v>
      </c>
      <c r="C4385" t="s">
        <v>339</v>
      </c>
      <c r="D4385">
        <v>619</v>
      </c>
      <c r="E4385" t="str">
        <f>VLOOKUP(Tabla1[[#This Row],[Grupo de compras]],'Grupo compras'!$A$1:$B$115,2,FALSE)</f>
        <v>CL Arq Out/Strip</v>
      </c>
      <c r="F4385" t="s">
        <v>362</v>
      </c>
      <c r="G4385" t="str">
        <f>LEFT(Tabla1[[#This Row],[Solicitud de pedido]],2)</f>
        <v>12</v>
      </c>
      <c r="H4385" t="s">
        <v>11003</v>
      </c>
      <c r="I4385" t="s">
        <v>89</v>
      </c>
      <c r="J4385" t="s">
        <v>11004</v>
      </c>
      <c r="K4385" t="s">
        <v>11006</v>
      </c>
      <c r="L4385" s="1">
        <v>46041</v>
      </c>
      <c r="M4385" t="s">
        <v>15</v>
      </c>
      <c r="N4385" t="s">
        <v>1</v>
      </c>
      <c r="O4385" t="s">
        <v>0</v>
      </c>
      <c r="P4385" t="s">
        <v>5664</v>
      </c>
      <c r="Q4385" t="s">
        <v>5665</v>
      </c>
      <c r="R4385" s="2">
        <v>1.726</v>
      </c>
      <c r="S4385" s="37">
        <f>Tabla1[[#This Row],[Valor total]]/'T.C.'!$B$4</f>
        <v>71.916666666666657</v>
      </c>
      <c r="T4385" t="s">
        <v>11</v>
      </c>
      <c r="U4385" t="s">
        <v>3</v>
      </c>
    </row>
    <row r="4386" spans="1:21" x14ac:dyDescent="0.25">
      <c r="A4386" t="s">
        <v>1325</v>
      </c>
      <c r="B4386" t="str">
        <f>LEFT(Tabla1[[#This Row],[Organización compras]],2)</f>
        <v>CL</v>
      </c>
      <c r="C4386" t="s">
        <v>339</v>
      </c>
      <c r="D4386">
        <v>619</v>
      </c>
      <c r="E4386" t="str">
        <f>VLOOKUP(Tabla1[[#This Row],[Grupo de compras]],'Grupo compras'!$A$1:$B$115,2,FALSE)</f>
        <v>CL Arq Out/Strip</v>
      </c>
      <c r="F4386" t="s">
        <v>362</v>
      </c>
      <c r="G4386" t="str">
        <f>LEFT(Tabla1[[#This Row],[Solicitud de pedido]],2)</f>
        <v>12</v>
      </c>
      <c r="H4386" t="s">
        <v>11003</v>
      </c>
      <c r="I4386" t="s">
        <v>99</v>
      </c>
      <c r="J4386" t="s">
        <v>11004</v>
      </c>
      <c r="K4386" t="s">
        <v>11007</v>
      </c>
      <c r="L4386" s="1">
        <v>46041</v>
      </c>
      <c r="M4386" t="s">
        <v>15</v>
      </c>
      <c r="N4386" t="s">
        <v>1</v>
      </c>
      <c r="O4386" t="s">
        <v>0</v>
      </c>
      <c r="P4386" t="s">
        <v>5664</v>
      </c>
      <c r="Q4386" t="s">
        <v>5665</v>
      </c>
      <c r="R4386" s="2">
        <v>1.726</v>
      </c>
      <c r="S4386" s="37">
        <f>Tabla1[[#This Row],[Valor total]]/'T.C.'!$B$4</f>
        <v>71.916666666666657</v>
      </c>
      <c r="T4386" t="s">
        <v>11</v>
      </c>
      <c r="U4386" t="s">
        <v>3</v>
      </c>
    </row>
    <row r="4387" spans="1:21" x14ac:dyDescent="0.25">
      <c r="A4387" t="s">
        <v>1325</v>
      </c>
      <c r="B4387" t="str">
        <f>LEFT(Tabla1[[#This Row],[Organización compras]],2)</f>
        <v>CL</v>
      </c>
      <c r="C4387" t="s">
        <v>339</v>
      </c>
      <c r="D4387">
        <v>619</v>
      </c>
      <c r="E4387" t="str">
        <f>VLOOKUP(Tabla1[[#This Row],[Grupo de compras]],'Grupo compras'!$A$1:$B$115,2,FALSE)</f>
        <v>CL Arq Out/Strip</v>
      </c>
      <c r="F4387" t="s">
        <v>362</v>
      </c>
      <c r="G4387" t="str">
        <f>LEFT(Tabla1[[#This Row],[Solicitud de pedido]],2)</f>
        <v>12</v>
      </c>
      <c r="H4387" t="s">
        <v>11003</v>
      </c>
      <c r="I4387" t="s">
        <v>100</v>
      </c>
      <c r="J4387" t="s">
        <v>11004</v>
      </c>
      <c r="K4387" t="s">
        <v>11008</v>
      </c>
      <c r="L4387" s="1">
        <v>46041</v>
      </c>
      <c r="M4387" t="s">
        <v>15</v>
      </c>
      <c r="N4387" t="s">
        <v>1</v>
      </c>
      <c r="O4387" t="s">
        <v>0</v>
      </c>
      <c r="P4387" t="s">
        <v>5664</v>
      </c>
      <c r="Q4387" t="s">
        <v>5665</v>
      </c>
      <c r="R4387" s="2">
        <v>1.726</v>
      </c>
      <c r="S4387" s="37">
        <f>Tabla1[[#This Row],[Valor total]]/'T.C.'!$B$4</f>
        <v>71.916666666666657</v>
      </c>
      <c r="T4387" t="s">
        <v>11</v>
      </c>
      <c r="U4387" t="s">
        <v>3</v>
      </c>
    </row>
    <row r="4388" spans="1:21" x14ac:dyDescent="0.25">
      <c r="A4388" t="s">
        <v>1325</v>
      </c>
      <c r="B4388" t="str">
        <f>LEFT(Tabla1[[#This Row],[Organización compras]],2)</f>
        <v>CL</v>
      </c>
      <c r="C4388" t="s">
        <v>339</v>
      </c>
      <c r="D4388">
        <v>619</v>
      </c>
      <c r="E4388" t="str">
        <f>VLOOKUP(Tabla1[[#This Row],[Grupo de compras]],'Grupo compras'!$A$1:$B$115,2,FALSE)</f>
        <v>CL Arq Out/Strip</v>
      </c>
      <c r="F4388" t="s">
        <v>362</v>
      </c>
      <c r="G4388" t="str">
        <f>LEFT(Tabla1[[#This Row],[Solicitud de pedido]],2)</f>
        <v>12</v>
      </c>
      <c r="H4388" t="s">
        <v>11003</v>
      </c>
      <c r="I4388" t="s">
        <v>101</v>
      </c>
      <c r="J4388" t="s">
        <v>11004</v>
      </c>
      <c r="K4388" t="s">
        <v>11009</v>
      </c>
      <c r="L4388" s="1">
        <v>46041</v>
      </c>
      <c r="M4388" t="s">
        <v>15</v>
      </c>
      <c r="N4388" t="s">
        <v>1</v>
      </c>
      <c r="O4388" t="s">
        <v>0</v>
      </c>
      <c r="P4388" t="s">
        <v>5664</v>
      </c>
      <c r="Q4388" t="s">
        <v>5665</v>
      </c>
      <c r="R4388" s="2">
        <v>1.726</v>
      </c>
      <c r="S4388" s="37">
        <f>Tabla1[[#This Row],[Valor total]]/'T.C.'!$B$4</f>
        <v>71.916666666666657</v>
      </c>
      <c r="T4388" t="s">
        <v>11</v>
      </c>
      <c r="U4388" t="s">
        <v>3</v>
      </c>
    </row>
    <row r="4389" spans="1:21" x14ac:dyDescent="0.25">
      <c r="A4389" t="s">
        <v>1325</v>
      </c>
      <c r="B4389" t="str">
        <f>LEFT(Tabla1[[#This Row],[Organización compras]],2)</f>
        <v>CL</v>
      </c>
      <c r="C4389" t="s">
        <v>339</v>
      </c>
      <c r="D4389">
        <v>619</v>
      </c>
      <c r="E4389" t="str">
        <f>VLOOKUP(Tabla1[[#This Row],[Grupo de compras]],'Grupo compras'!$A$1:$B$115,2,FALSE)</f>
        <v>CL Arq Out/Strip</v>
      </c>
      <c r="F4389" t="s">
        <v>362</v>
      </c>
      <c r="G4389" t="str">
        <f>LEFT(Tabla1[[#This Row],[Solicitud de pedido]],2)</f>
        <v>12</v>
      </c>
      <c r="H4389" t="s">
        <v>11003</v>
      </c>
      <c r="I4389" t="s">
        <v>102</v>
      </c>
      <c r="J4389" t="s">
        <v>11004</v>
      </c>
      <c r="K4389" t="s">
        <v>11010</v>
      </c>
      <c r="L4389" s="1">
        <v>46041</v>
      </c>
      <c r="M4389" t="s">
        <v>15</v>
      </c>
      <c r="N4389" t="s">
        <v>1</v>
      </c>
      <c r="O4389" t="s">
        <v>0</v>
      </c>
      <c r="P4389" t="s">
        <v>5664</v>
      </c>
      <c r="Q4389" t="s">
        <v>5665</v>
      </c>
      <c r="R4389" s="2">
        <v>1.726</v>
      </c>
      <c r="S4389" s="37">
        <f>Tabla1[[#This Row],[Valor total]]/'T.C.'!$B$4</f>
        <v>71.916666666666657</v>
      </c>
      <c r="T4389" t="s">
        <v>11</v>
      </c>
      <c r="U4389" t="s">
        <v>3</v>
      </c>
    </row>
    <row r="4390" spans="1:21" x14ac:dyDescent="0.25">
      <c r="A4390" t="s">
        <v>1325</v>
      </c>
      <c r="B4390" t="str">
        <f>LEFT(Tabla1[[#This Row],[Organización compras]],2)</f>
        <v>CL</v>
      </c>
      <c r="C4390" t="s">
        <v>339</v>
      </c>
      <c r="D4390">
        <v>619</v>
      </c>
      <c r="E4390" t="str">
        <f>VLOOKUP(Tabla1[[#This Row],[Grupo de compras]],'Grupo compras'!$A$1:$B$115,2,FALSE)</f>
        <v>CL Arq Out/Strip</v>
      </c>
      <c r="F4390" t="s">
        <v>362</v>
      </c>
      <c r="G4390" t="str">
        <f>LEFT(Tabla1[[#This Row],[Solicitud de pedido]],2)</f>
        <v>12</v>
      </c>
      <c r="H4390" t="s">
        <v>11003</v>
      </c>
      <c r="I4390" t="s">
        <v>103</v>
      </c>
      <c r="J4390" t="s">
        <v>11004</v>
      </c>
      <c r="K4390" t="s">
        <v>11011</v>
      </c>
      <c r="L4390" s="1">
        <v>46041</v>
      </c>
      <c r="M4390" t="s">
        <v>15</v>
      </c>
      <c r="N4390" t="s">
        <v>1</v>
      </c>
      <c r="O4390" t="s">
        <v>0</v>
      </c>
      <c r="P4390" t="s">
        <v>5664</v>
      </c>
      <c r="Q4390" t="s">
        <v>5665</v>
      </c>
      <c r="R4390" s="2">
        <v>1.726</v>
      </c>
      <c r="S4390" s="37">
        <f>Tabla1[[#This Row],[Valor total]]/'T.C.'!$B$4</f>
        <v>71.916666666666657</v>
      </c>
      <c r="T4390" t="s">
        <v>11</v>
      </c>
      <c r="U4390" t="s">
        <v>3</v>
      </c>
    </row>
    <row r="4391" spans="1:21" x14ac:dyDescent="0.25">
      <c r="A4391" t="s">
        <v>1325</v>
      </c>
      <c r="B4391" t="str">
        <f>LEFT(Tabla1[[#This Row],[Organización compras]],2)</f>
        <v>CL</v>
      </c>
      <c r="C4391" t="s">
        <v>339</v>
      </c>
      <c r="D4391">
        <v>619</v>
      </c>
      <c r="E4391" t="str">
        <f>VLOOKUP(Tabla1[[#This Row],[Grupo de compras]],'Grupo compras'!$A$1:$B$115,2,FALSE)</f>
        <v>CL Arq Out/Strip</v>
      </c>
      <c r="F4391" t="s">
        <v>362</v>
      </c>
      <c r="G4391" t="str">
        <f>LEFT(Tabla1[[#This Row],[Solicitud de pedido]],2)</f>
        <v>12</v>
      </c>
      <c r="H4391" t="s">
        <v>11003</v>
      </c>
      <c r="I4391" t="s">
        <v>104</v>
      </c>
      <c r="J4391" t="s">
        <v>11004</v>
      </c>
      <c r="K4391" t="s">
        <v>11012</v>
      </c>
      <c r="L4391" s="1">
        <v>46041</v>
      </c>
      <c r="M4391" t="s">
        <v>15</v>
      </c>
      <c r="N4391" t="s">
        <v>1</v>
      </c>
      <c r="O4391" t="s">
        <v>0</v>
      </c>
      <c r="P4391" t="s">
        <v>5664</v>
      </c>
      <c r="Q4391" t="s">
        <v>5665</v>
      </c>
      <c r="R4391" s="2">
        <v>1.726</v>
      </c>
      <c r="S4391" s="37">
        <f>Tabla1[[#This Row],[Valor total]]/'T.C.'!$B$4</f>
        <v>71.916666666666657</v>
      </c>
      <c r="T4391" t="s">
        <v>11</v>
      </c>
      <c r="U4391" t="s">
        <v>3</v>
      </c>
    </row>
    <row r="4392" spans="1:21" x14ac:dyDescent="0.25">
      <c r="A4392" t="s">
        <v>1325</v>
      </c>
      <c r="B4392" t="str">
        <f>LEFT(Tabla1[[#This Row],[Organización compras]],2)</f>
        <v>CL</v>
      </c>
      <c r="C4392" t="s">
        <v>339</v>
      </c>
      <c r="D4392">
        <v>619</v>
      </c>
      <c r="E4392" t="str">
        <f>VLOOKUP(Tabla1[[#This Row],[Grupo de compras]],'Grupo compras'!$A$1:$B$115,2,FALSE)</f>
        <v>CL Arq Out/Strip</v>
      </c>
      <c r="F4392" t="s">
        <v>362</v>
      </c>
      <c r="G4392" t="str">
        <f>LEFT(Tabla1[[#This Row],[Solicitud de pedido]],2)</f>
        <v>12</v>
      </c>
      <c r="H4392" t="s">
        <v>11003</v>
      </c>
      <c r="I4392" t="s">
        <v>105</v>
      </c>
      <c r="J4392" t="s">
        <v>11004</v>
      </c>
      <c r="K4392" t="s">
        <v>11013</v>
      </c>
      <c r="L4392" s="1">
        <v>46041</v>
      </c>
      <c r="M4392" t="s">
        <v>15</v>
      </c>
      <c r="N4392" t="s">
        <v>1</v>
      </c>
      <c r="O4392" t="s">
        <v>0</v>
      </c>
      <c r="P4392" t="s">
        <v>5664</v>
      </c>
      <c r="Q4392" t="s">
        <v>5665</v>
      </c>
      <c r="R4392" s="2">
        <v>1.726</v>
      </c>
      <c r="S4392" s="37">
        <f>Tabla1[[#This Row],[Valor total]]/'T.C.'!$B$4</f>
        <v>71.916666666666657</v>
      </c>
      <c r="T4392" t="s">
        <v>11</v>
      </c>
      <c r="U4392" t="s">
        <v>3</v>
      </c>
    </row>
    <row r="4393" spans="1:21" x14ac:dyDescent="0.25">
      <c r="A4393" t="s">
        <v>1325</v>
      </c>
      <c r="B4393" t="str">
        <f>LEFT(Tabla1[[#This Row],[Organización compras]],2)</f>
        <v>CL</v>
      </c>
      <c r="C4393" t="s">
        <v>339</v>
      </c>
      <c r="D4393">
        <v>619</v>
      </c>
      <c r="E4393" t="str">
        <f>VLOOKUP(Tabla1[[#This Row],[Grupo de compras]],'Grupo compras'!$A$1:$B$115,2,FALSE)</f>
        <v>CL Arq Out/Strip</v>
      </c>
      <c r="F4393" t="s">
        <v>362</v>
      </c>
      <c r="G4393" t="str">
        <f>LEFT(Tabla1[[#This Row],[Solicitud de pedido]],2)</f>
        <v>12</v>
      </c>
      <c r="H4393" t="s">
        <v>11003</v>
      </c>
      <c r="I4393" t="s">
        <v>106</v>
      </c>
      <c r="J4393" t="s">
        <v>11004</v>
      </c>
      <c r="K4393" t="s">
        <v>11014</v>
      </c>
      <c r="L4393" s="1">
        <v>46041</v>
      </c>
      <c r="M4393" t="s">
        <v>15</v>
      </c>
      <c r="N4393" t="s">
        <v>1</v>
      </c>
      <c r="O4393" t="s">
        <v>0</v>
      </c>
      <c r="P4393" t="s">
        <v>5664</v>
      </c>
      <c r="Q4393" t="s">
        <v>5665</v>
      </c>
      <c r="R4393" s="2">
        <v>1.726</v>
      </c>
      <c r="S4393" s="37">
        <f>Tabla1[[#This Row],[Valor total]]/'T.C.'!$B$4</f>
        <v>71.916666666666657</v>
      </c>
      <c r="T4393" t="s">
        <v>11</v>
      </c>
      <c r="U4393" t="s">
        <v>3</v>
      </c>
    </row>
    <row r="4394" spans="1:21" x14ac:dyDescent="0.25">
      <c r="A4394" t="s">
        <v>1325</v>
      </c>
      <c r="B4394" t="str">
        <f>LEFT(Tabla1[[#This Row],[Organización compras]],2)</f>
        <v>CL</v>
      </c>
      <c r="C4394" t="s">
        <v>339</v>
      </c>
      <c r="D4394">
        <v>619</v>
      </c>
      <c r="E4394" t="str">
        <f>VLOOKUP(Tabla1[[#This Row],[Grupo de compras]],'Grupo compras'!$A$1:$B$115,2,FALSE)</f>
        <v>CL Arq Out/Strip</v>
      </c>
      <c r="F4394" t="s">
        <v>362</v>
      </c>
      <c r="G4394" t="str">
        <f>LEFT(Tabla1[[#This Row],[Solicitud de pedido]],2)</f>
        <v>12</v>
      </c>
      <c r="H4394" t="s">
        <v>11003</v>
      </c>
      <c r="I4394" t="s">
        <v>107</v>
      </c>
      <c r="J4394" t="s">
        <v>11004</v>
      </c>
      <c r="K4394" t="s">
        <v>11015</v>
      </c>
      <c r="L4394" s="1">
        <v>46041</v>
      </c>
      <c r="M4394" t="s">
        <v>15</v>
      </c>
      <c r="N4394" t="s">
        <v>1</v>
      </c>
      <c r="O4394" t="s">
        <v>0</v>
      </c>
      <c r="P4394" t="s">
        <v>5664</v>
      </c>
      <c r="Q4394" t="s">
        <v>5665</v>
      </c>
      <c r="R4394" s="2">
        <v>1.726</v>
      </c>
      <c r="S4394" s="37">
        <f>Tabla1[[#This Row],[Valor total]]/'T.C.'!$B$4</f>
        <v>71.916666666666657</v>
      </c>
      <c r="T4394" t="s">
        <v>11</v>
      </c>
      <c r="U4394" t="s">
        <v>3</v>
      </c>
    </row>
    <row r="4395" spans="1:21" x14ac:dyDescent="0.25">
      <c r="A4395" t="s">
        <v>1325</v>
      </c>
      <c r="B4395" t="str">
        <f>LEFT(Tabla1[[#This Row],[Organización compras]],2)</f>
        <v>CL</v>
      </c>
      <c r="C4395" t="s">
        <v>339</v>
      </c>
      <c r="D4395">
        <v>619</v>
      </c>
      <c r="E4395" t="str">
        <f>VLOOKUP(Tabla1[[#This Row],[Grupo de compras]],'Grupo compras'!$A$1:$B$115,2,FALSE)</f>
        <v>CL Arq Out/Strip</v>
      </c>
      <c r="F4395" t="s">
        <v>362</v>
      </c>
      <c r="G4395" t="str">
        <f>LEFT(Tabla1[[#This Row],[Solicitud de pedido]],2)</f>
        <v>12</v>
      </c>
      <c r="H4395" t="s">
        <v>11003</v>
      </c>
      <c r="I4395" t="s">
        <v>1502</v>
      </c>
      <c r="J4395" t="s">
        <v>11004</v>
      </c>
      <c r="K4395" t="s">
        <v>11016</v>
      </c>
      <c r="L4395" s="1">
        <v>46041</v>
      </c>
      <c r="M4395" t="s">
        <v>15</v>
      </c>
      <c r="N4395" t="s">
        <v>1</v>
      </c>
      <c r="O4395" t="s">
        <v>0</v>
      </c>
      <c r="P4395" t="s">
        <v>5664</v>
      </c>
      <c r="Q4395" t="s">
        <v>5665</v>
      </c>
      <c r="R4395" s="2">
        <v>1.726</v>
      </c>
      <c r="S4395" s="37">
        <f>Tabla1[[#This Row],[Valor total]]/'T.C.'!$B$4</f>
        <v>71.916666666666657</v>
      </c>
      <c r="T4395" t="s">
        <v>11</v>
      </c>
      <c r="U4395" t="s">
        <v>3</v>
      </c>
    </row>
    <row r="4396" spans="1:21" x14ac:dyDescent="0.25">
      <c r="A4396" t="s">
        <v>856</v>
      </c>
      <c r="B4396" t="str">
        <f>LEFT(Tabla1[[#This Row],[Organización compras]],2)</f>
        <v>CL</v>
      </c>
      <c r="C4396" t="s">
        <v>339</v>
      </c>
      <c r="D4396">
        <v>619</v>
      </c>
      <c r="E4396" t="str">
        <f>VLOOKUP(Tabla1[[#This Row],[Grupo de compras]],'Grupo compras'!$A$1:$B$115,2,FALSE)</f>
        <v>CL Arq Out/Strip</v>
      </c>
      <c r="F4396" t="s">
        <v>362</v>
      </c>
      <c r="G4396" t="str">
        <f>LEFT(Tabla1[[#This Row],[Solicitud de pedido]],2)</f>
        <v>12</v>
      </c>
      <c r="H4396" t="s">
        <v>11017</v>
      </c>
      <c r="I4396" t="s">
        <v>88</v>
      </c>
      <c r="J4396" t="s">
        <v>11018</v>
      </c>
      <c r="K4396" t="s">
        <v>11019</v>
      </c>
      <c r="L4396" s="1">
        <v>46041</v>
      </c>
      <c r="M4396" t="s">
        <v>15</v>
      </c>
      <c r="N4396" t="s">
        <v>1</v>
      </c>
      <c r="O4396" t="s">
        <v>0</v>
      </c>
      <c r="P4396" t="s">
        <v>5664</v>
      </c>
      <c r="Q4396" t="s">
        <v>5665</v>
      </c>
      <c r="R4396" s="2">
        <v>1.726</v>
      </c>
      <c r="S4396" s="37">
        <f>Tabla1[[#This Row],[Valor total]]/'T.C.'!$B$4</f>
        <v>71.916666666666657</v>
      </c>
      <c r="T4396" t="s">
        <v>11</v>
      </c>
      <c r="U4396" t="s">
        <v>3</v>
      </c>
    </row>
    <row r="4397" spans="1:21" x14ac:dyDescent="0.25">
      <c r="A4397" t="s">
        <v>856</v>
      </c>
      <c r="B4397" t="str">
        <f>LEFT(Tabla1[[#This Row],[Organización compras]],2)</f>
        <v>CL</v>
      </c>
      <c r="C4397" t="s">
        <v>339</v>
      </c>
      <c r="D4397">
        <v>619</v>
      </c>
      <c r="E4397" t="str">
        <f>VLOOKUP(Tabla1[[#This Row],[Grupo de compras]],'Grupo compras'!$A$1:$B$115,2,FALSE)</f>
        <v>CL Arq Out/Strip</v>
      </c>
      <c r="F4397" t="s">
        <v>362</v>
      </c>
      <c r="G4397" t="str">
        <f>LEFT(Tabla1[[#This Row],[Solicitud de pedido]],2)</f>
        <v>12</v>
      </c>
      <c r="H4397" t="s">
        <v>11017</v>
      </c>
      <c r="I4397" t="s">
        <v>89</v>
      </c>
      <c r="J4397" t="s">
        <v>11018</v>
      </c>
      <c r="K4397" t="s">
        <v>11020</v>
      </c>
      <c r="L4397" s="1">
        <v>46041</v>
      </c>
      <c r="M4397" t="s">
        <v>15</v>
      </c>
      <c r="N4397" t="s">
        <v>1</v>
      </c>
      <c r="O4397" t="s">
        <v>0</v>
      </c>
      <c r="P4397" t="s">
        <v>5664</v>
      </c>
      <c r="Q4397" t="s">
        <v>5665</v>
      </c>
      <c r="R4397" s="2">
        <v>1.726</v>
      </c>
      <c r="S4397" s="37">
        <f>Tabla1[[#This Row],[Valor total]]/'T.C.'!$B$4</f>
        <v>71.916666666666657</v>
      </c>
      <c r="T4397" t="s">
        <v>11</v>
      </c>
      <c r="U4397" t="s">
        <v>3</v>
      </c>
    </row>
    <row r="4398" spans="1:21" x14ac:dyDescent="0.25">
      <c r="A4398" t="s">
        <v>856</v>
      </c>
      <c r="B4398" t="str">
        <f>LEFT(Tabla1[[#This Row],[Organización compras]],2)</f>
        <v>CL</v>
      </c>
      <c r="C4398" t="s">
        <v>339</v>
      </c>
      <c r="D4398">
        <v>619</v>
      </c>
      <c r="E4398" t="str">
        <f>VLOOKUP(Tabla1[[#This Row],[Grupo de compras]],'Grupo compras'!$A$1:$B$115,2,FALSE)</f>
        <v>CL Arq Out/Strip</v>
      </c>
      <c r="F4398" t="s">
        <v>362</v>
      </c>
      <c r="G4398" t="str">
        <f>LEFT(Tabla1[[#This Row],[Solicitud de pedido]],2)</f>
        <v>12</v>
      </c>
      <c r="H4398" t="s">
        <v>11017</v>
      </c>
      <c r="I4398" t="s">
        <v>99</v>
      </c>
      <c r="J4398" t="s">
        <v>11018</v>
      </c>
      <c r="K4398" t="s">
        <v>11021</v>
      </c>
      <c r="L4398" s="1">
        <v>46041</v>
      </c>
      <c r="M4398" t="s">
        <v>15</v>
      </c>
      <c r="N4398" t="s">
        <v>1</v>
      </c>
      <c r="O4398" t="s">
        <v>0</v>
      </c>
      <c r="P4398" t="s">
        <v>5664</v>
      </c>
      <c r="Q4398" t="s">
        <v>5665</v>
      </c>
      <c r="R4398" s="2">
        <v>1.726</v>
      </c>
      <c r="S4398" s="37">
        <f>Tabla1[[#This Row],[Valor total]]/'T.C.'!$B$4</f>
        <v>71.916666666666657</v>
      </c>
      <c r="T4398" t="s">
        <v>11</v>
      </c>
      <c r="U4398" t="s">
        <v>3</v>
      </c>
    </row>
    <row r="4399" spans="1:21" x14ac:dyDescent="0.25">
      <c r="A4399" t="s">
        <v>856</v>
      </c>
      <c r="B4399" t="str">
        <f>LEFT(Tabla1[[#This Row],[Organización compras]],2)</f>
        <v>CL</v>
      </c>
      <c r="C4399" t="s">
        <v>339</v>
      </c>
      <c r="D4399">
        <v>619</v>
      </c>
      <c r="E4399" t="str">
        <f>VLOOKUP(Tabla1[[#This Row],[Grupo de compras]],'Grupo compras'!$A$1:$B$115,2,FALSE)</f>
        <v>CL Arq Out/Strip</v>
      </c>
      <c r="F4399" t="s">
        <v>362</v>
      </c>
      <c r="G4399" t="str">
        <f>LEFT(Tabla1[[#This Row],[Solicitud de pedido]],2)</f>
        <v>12</v>
      </c>
      <c r="H4399" t="s">
        <v>11017</v>
      </c>
      <c r="I4399" t="s">
        <v>100</v>
      </c>
      <c r="J4399" t="s">
        <v>11018</v>
      </c>
      <c r="K4399" t="s">
        <v>11022</v>
      </c>
      <c r="L4399" s="1">
        <v>46041</v>
      </c>
      <c r="M4399" t="s">
        <v>15</v>
      </c>
      <c r="N4399" t="s">
        <v>1</v>
      </c>
      <c r="O4399" t="s">
        <v>0</v>
      </c>
      <c r="P4399" t="s">
        <v>5664</v>
      </c>
      <c r="Q4399" t="s">
        <v>5665</v>
      </c>
      <c r="R4399" s="2">
        <v>1.726</v>
      </c>
      <c r="S4399" s="37">
        <f>Tabla1[[#This Row],[Valor total]]/'T.C.'!$B$4</f>
        <v>71.916666666666657</v>
      </c>
      <c r="T4399" t="s">
        <v>11</v>
      </c>
      <c r="U4399" t="s">
        <v>3</v>
      </c>
    </row>
    <row r="4400" spans="1:21" x14ac:dyDescent="0.25">
      <c r="A4400" t="s">
        <v>856</v>
      </c>
      <c r="B4400" t="str">
        <f>LEFT(Tabla1[[#This Row],[Organización compras]],2)</f>
        <v>CL</v>
      </c>
      <c r="C4400" t="s">
        <v>339</v>
      </c>
      <c r="D4400">
        <v>619</v>
      </c>
      <c r="E4400" t="str">
        <f>VLOOKUP(Tabla1[[#This Row],[Grupo de compras]],'Grupo compras'!$A$1:$B$115,2,FALSE)</f>
        <v>CL Arq Out/Strip</v>
      </c>
      <c r="F4400" t="s">
        <v>362</v>
      </c>
      <c r="G4400" t="str">
        <f>LEFT(Tabla1[[#This Row],[Solicitud de pedido]],2)</f>
        <v>12</v>
      </c>
      <c r="H4400" t="s">
        <v>11017</v>
      </c>
      <c r="I4400" t="s">
        <v>101</v>
      </c>
      <c r="J4400" t="s">
        <v>11018</v>
      </c>
      <c r="K4400" t="s">
        <v>11023</v>
      </c>
      <c r="L4400" s="1">
        <v>46041</v>
      </c>
      <c r="M4400" t="s">
        <v>15</v>
      </c>
      <c r="N4400" t="s">
        <v>1</v>
      </c>
      <c r="O4400" t="s">
        <v>0</v>
      </c>
      <c r="P4400" t="s">
        <v>5664</v>
      </c>
      <c r="Q4400" t="s">
        <v>5665</v>
      </c>
      <c r="R4400" s="2">
        <v>1.726</v>
      </c>
      <c r="S4400" s="37">
        <f>Tabla1[[#This Row],[Valor total]]/'T.C.'!$B$4</f>
        <v>71.916666666666657</v>
      </c>
      <c r="T4400" t="s">
        <v>11</v>
      </c>
      <c r="U4400" t="s">
        <v>3</v>
      </c>
    </row>
    <row r="4401" spans="1:21" x14ac:dyDescent="0.25">
      <c r="A4401" t="s">
        <v>856</v>
      </c>
      <c r="B4401" t="str">
        <f>LEFT(Tabla1[[#This Row],[Organización compras]],2)</f>
        <v>CL</v>
      </c>
      <c r="C4401" t="s">
        <v>339</v>
      </c>
      <c r="D4401">
        <v>619</v>
      </c>
      <c r="E4401" t="str">
        <f>VLOOKUP(Tabla1[[#This Row],[Grupo de compras]],'Grupo compras'!$A$1:$B$115,2,FALSE)</f>
        <v>CL Arq Out/Strip</v>
      </c>
      <c r="F4401" t="s">
        <v>362</v>
      </c>
      <c r="G4401" t="str">
        <f>LEFT(Tabla1[[#This Row],[Solicitud de pedido]],2)</f>
        <v>12</v>
      </c>
      <c r="H4401" t="s">
        <v>11017</v>
      </c>
      <c r="I4401" t="s">
        <v>102</v>
      </c>
      <c r="J4401" t="s">
        <v>11018</v>
      </c>
      <c r="K4401" t="s">
        <v>11024</v>
      </c>
      <c r="L4401" s="1">
        <v>46041</v>
      </c>
      <c r="M4401" t="s">
        <v>15</v>
      </c>
      <c r="N4401" t="s">
        <v>1</v>
      </c>
      <c r="O4401" t="s">
        <v>0</v>
      </c>
      <c r="P4401" t="s">
        <v>5664</v>
      </c>
      <c r="Q4401" t="s">
        <v>5665</v>
      </c>
      <c r="R4401" s="2">
        <v>1.726</v>
      </c>
      <c r="S4401" s="37">
        <f>Tabla1[[#This Row],[Valor total]]/'T.C.'!$B$4</f>
        <v>71.916666666666657</v>
      </c>
      <c r="T4401" t="s">
        <v>11</v>
      </c>
      <c r="U4401" t="s">
        <v>3</v>
      </c>
    </row>
    <row r="4402" spans="1:21" x14ac:dyDescent="0.25">
      <c r="A4402" t="s">
        <v>856</v>
      </c>
      <c r="B4402" t="str">
        <f>LEFT(Tabla1[[#This Row],[Organización compras]],2)</f>
        <v>CL</v>
      </c>
      <c r="C4402" t="s">
        <v>339</v>
      </c>
      <c r="D4402">
        <v>619</v>
      </c>
      <c r="E4402" t="str">
        <f>VLOOKUP(Tabla1[[#This Row],[Grupo de compras]],'Grupo compras'!$A$1:$B$115,2,FALSE)</f>
        <v>CL Arq Out/Strip</v>
      </c>
      <c r="F4402" t="s">
        <v>362</v>
      </c>
      <c r="G4402" t="str">
        <f>LEFT(Tabla1[[#This Row],[Solicitud de pedido]],2)</f>
        <v>12</v>
      </c>
      <c r="H4402" t="s">
        <v>11017</v>
      </c>
      <c r="I4402" t="s">
        <v>103</v>
      </c>
      <c r="J4402" t="s">
        <v>11018</v>
      </c>
      <c r="K4402" t="s">
        <v>11025</v>
      </c>
      <c r="L4402" s="1">
        <v>46041</v>
      </c>
      <c r="M4402" t="s">
        <v>15</v>
      </c>
      <c r="N4402" t="s">
        <v>1</v>
      </c>
      <c r="O4402" t="s">
        <v>0</v>
      </c>
      <c r="P4402" t="s">
        <v>5664</v>
      </c>
      <c r="Q4402" t="s">
        <v>5665</v>
      </c>
      <c r="R4402" s="2">
        <v>1.726</v>
      </c>
      <c r="S4402" s="37">
        <f>Tabla1[[#This Row],[Valor total]]/'T.C.'!$B$4</f>
        <v>71.916666666666657</v>
      </c>
      <c r="T4402" t="s">
        <v>11</v>
      </c>
      <c r="U4402" t="s">
        <v>3</v>
      </c>
    </row>
    <row r="4403" spans="1:21" x14ac:dyDescent="0.25">
      <c r="A4403" t="s">
        <v>856</v>
      </c>
      <c r="B4403" t="str">
        <f>LEFT(Tabla1[[#This Row],[Organización compras]],2)</f>
        <v>CL</v>
      </c>
      <c r="C4403" t="s">
        <v>339</v>
      </c>
      <c r="D4403">
        <v>619</v>
      </c>
      <c r="E4403" t="str">
        <f>VLOOKUP(Tabla1[[#This Row],[Grupo de compras]],'Grupo compras'!$A$1:$B$115,2,FALSE)</f>
        <v>CL Arq Out/Strip</v>
      </c>
      <c r="F4403" t="s">
        <v>362</v>
      </c>
      <c r="G4403" t="str">
        <f>LEFT(Tabla1[[#This Row],[Solicitud de pedido]],2)</f>
        <v>12</v>
      </c>
      <c r="H4403" t="s">
        <v>11017</v>
      </c>
      <c r="I4403" t="s">
        <v>104</v>
      </c>
      <c r="J4403" t="s">
        <v>11018</v>
      </c>
      <c r="K4403" t="s">
        <v>11026</v>
      </c>
      <c r="L4403" s="1">
        <v>46041</v>
      </c>
      <c r="M4403" t="s">
        <v>15</v>
      </c>
      <c r="N4403" t="s">
        <v>1</v>
      </c>
      <c r="O4403" t="s">
        <v>0</v>
      </c>
      <c r="P4403" t="s">
        <v>5664</v>
      </c>
      <c r="Q4403" t="s">
        <v>5665</v>
      </c>
      <c r="R4403" s="2">
        <v>1.726</v>
      </c>
      <c r="S4403" s="37">
        <f>Tabla1[[#This Row],[Valor total]]/'T.C.'!$B$4</f>
        <v>71.916666666666657</v>
      </c>
      <c r="T4403" t="s">
        <v>11</v>
      </c>
      <c r="U4403" t="s">
        <v>3</v>
      </c>
    </row>
    <row r="4404" spans="1:21" x14ac:dyDescent="0.25">
      <c r="A4404" t="s">
        <v>856</v>
      </c>
      <c r="B4404" t="str">
        <f>LEFT(Tabla1[[#This Row],[Organización compras]],2)</f>
        <v>CL</v>
      </c>
      <c r="C4404" t="s">
        <v>339</v>
      </c>
      <c r="D4404">
        <v>619</v>
      </c>
      <c r="E4404" t="str">
        <f>VLOOKUP(Tabla1[[#This Row],[Grupo de compras]],'Grupo compras'!$A$1:$B$115,2,FALSE)</f>
        <v>CL Arq Out/Strip</v>
      </c>
      <c r="F4404" t="s">
        <v>362</v>
      </c>
      <c r="G4404" t="str">
        <f>LEFT(Tabla1[[#This Row],[Solicitud de pedido]],2)</f>
        <v>12</v>
      </c>
      <c r="H4404" t="s">
        <v>11017</v>
      </c>
      <c r="I4404" t="s">
        <v>105</v>
      </c>
      <c r="J4404" t="s">
        <v>11018</v>
      </c>
      <c r="K4404" t="s">
        <v>11027</v>
      </c>
      <c r="L4404" s="1">
        <v>46041</v>
      </c>
      <c r="M4404" t="s">
        <v>15</v>
      </c>
      <c r="N4404" t="s">
        <v>1</v>
      </c>
      <c r="O4404" t="s">
        <v>0</v>
      </c>
      <c r="P4404" t="s">
        <v>5664</v>
      </c>
      <c r="Q4404" t="s">
        <v>5665</v>
      </c>
      <c r="R4404" s="2">
        <v>1.726</v>
      </c>
      <c r="S4404" s="37">
        <f>Tabla1[[#This Row],[Valor total]]/'T.C.'!$B$4</f>
        <v>71.916666666666657</v>
      </c>
      <c r="T4404" t="s">
        <v>11</v>
      </c>
      <c r="U4404" t="s">
        <v>3</v>
      </c>
    </row>
    <row r="4405" spans="1:21" x14ac:dyDescent="0.25">
      <c r="A4405" t="s">
        <v>856</v>
      </c>
      <c r="B4405" t="str">
        <f>LEFT(Tabla1[[#This Row],[Organización compras]],2)</f>
        <v>CL</v>
      </c>
      <c r="C4405" t="s">
        <v>339</v>
      </c>
      <c r="D4405">
        <v>619</v>
      </c>
      <c r="E4405" t="str">
        <f>VLOOKUP(Tabla1[[#This Row],[Grupo de compras]],'Grupo compras'!$A$1:$B$115,2,FALSE)</f>
        <v>CL Arq Out/Strip</v>
      </c>
      <c r="F4405" t="s">
        <v>362</v>
      </c>
      <c r="G4405" t="str">
        <f>LEFT(Tabla1[[#This Row],[Solicitud de pedido]],2)</f>
        <v>12</v>
      </c>
      <c r="H4405" t="s">
        <v>11017</v>
      </c>
      <c r="I4405" t="s">
        <v>106</v>
      </c>
      <c r="J4405" t="s">
        <v>11018</v>
      </c>
      <c r="K4405" t="s">
        <v>11028</v>
      </c>
      <c r="L4405" s="1">
        <v>46041</v>
      </c>
      <c r="M4405" t="s">
        <v>15</v>
      </c>
      <c r="N4405" t="s">
        <v>1</v>
      </c>
      <c r="O4405" t="s">
        <v>0</v>
      </c>
      <c r="P4405" t="s">
        <v>5664</v>
      </c>
      <c r="Q4405" t="s">
        <v>5665</v>
      </c>
      <c r="R4405" s="2">
        <v>1.726</v>
      </c>
      <c r="S4405" s="37">
        <f>Tabla1[[#This Row],[Valor total]]/'T.C.'!$B$4</f>
        <v>71.916666666666657</v>
      </c>
      <c r="T4405" t="s">
        <v>11</v>
      </c>
      <c r="U4405" t="s">
        <v>3</v>
      </c>
    </row>
    <row r="4406" spans="1:21" x14ac:dyDescent="0.25">
      <c r="A4406" t="s">
        <v>856</v>
      </c>
      <c r="B4406" t="str">
        <f>LEFT(Tabla1[[#This Row],[Organización compras]],2)</f>
        <v>CL</v>
      </c>
      <c r="C4406" t="s">
        <v>339</v>
      </c>
      <c r="D4406">
        <v>619</v>
      </c>
      <c r="E4406" t="str">
        <f>VLOOKUP(Tabla1[[#This Row],[Grupo de compras]],'Grupo compras'!$A$1:$B$115,2,FALSE)</f>
        <v>CL Arq Out/Strip</v>
      </c>
      <c r="F4406" t="s">
        <v>362</v>
      </c>
      <c r="G4406" t="str">
        <f>LEFT(Tabla1[[#This Row],[Solicitud de pedido]],2)</f>
        <v>12</v>
      </c>
      <c r="H4406" t="s">
        <v>11017</v>
      </c>
      <c r="I4406" t="s">
        <v>107</v>
      </c>
      <c r="J4406" t="s">
        <v>11018</v>
      </c>
      <c r="K4406" t="s">
        <v>11029</v>
      </c>
      <c r="L4406" s="1">
        <v>46041</v>
      </c>
      <c r="M4406" t="s">
        <v>15</v>
      </c>
      <c r="N4406" t="s">
        <v>1</v>
      </c>
      <c r="O4406" t="s">
        <v>0</v>
      </c>
      <c r="P4406" t="s">
        <v>5664</v>
      </c>
      <c r="Q4406" t="s">
        <v>5665</v>
      </c>
      <c r="R4406" s="2">
        <v>1.726</v>
      </c>
      <c r="S4406" s="37">
        <f>Tabla1[[#This Row],[Valor total]]/'T.C.'!$B$4</f>
        <v>71.916666666666657</v>
      </c>
      <c r="T4406" t="s">
        <v>11</v>
      </c>
      <c r="U4406" t="s">
        <v>3</v>
      </c>
    </row>
    <row r="4407" spans="1:21" x14ac:dyDescent="0.25">
      <c r="A4407" t="s">
        <v>856</v>
      </c>
      <c r="B4407" t="str">
        <f>LEFT(Tabla1[[#This Row],[Organización compras]],2)</f>
        <v>CL</v>
      </c>
      <c r="C4407" t="s">
        <v>339</v>
      </c>
      <c r="D4407">
        <v>619</v>
      </c>
      <c r="E4407" t="str">
        <f>VLOOKUP(Tabla1[[#This Row],[Grupo de compras]],'Grupo compras'!$A$1:$B$115,2,FALSE)</f>
        <v>CL Arq Out/Strip</v>
      </c>
      <c r="F4407" t="s">
        <v>362</v>
      </c>
      <c r="G4407" t="str">
        <f>LEFT(Tabla1[[#This Row],[Solicitud de pedido]],2)</f>
        <v>12</v>
      </c>
      <c r="H4407" t="s">
        <v>11017</v>
      </c>
      <c r="I4407" t="s">
        <v>1502</v>
      </c>
      <c r="J4407" t="s">
        <v>11018</v>
      </c>
      <c r="K4407" t="s">
        <v>11030</v>
      </c>
      <c r="L4407" s="1">
        <v>46041</v>
      </c>
      <c r="M4407" t="s">
        <v>15</v>
      </c>
      <c r="N4407" t="s">
        <v>1</v>
      </c>
      <c r="O4407" t="s">
        <v>0</v>
      </c>
      <c r="P4407" t="s">
        <v>5664</v>
      </c>
      <c r="Q4407" t="s">
        <v>5665</v>
      </c>
      <c r="R4407" s="2">
        <v>1.726</v>
      </c>
      <c r="S4407" s="37">
        <f>Tabla1[[#This Row],[Valor total]]/'T.C.'!$B$4</f>
        <v>71.916666666666657</v>
      </c>
      <c r="T4407" t="s">
        <v>11</v>
      </c>
      <c r="U4407" t="s">
        <v>3</v>
      </c>
    </row>
    <row r="4408" spans="1:21" x14ac:dyDescent="0.25">
      <c r="A4408" t="s">
        <v>1452</v>
      </c>
      <c r="B4408" t="str">
        <f>LEFT(Tabla1[[#This Row],[Organización compras]],2)</f>
        <v>PE</v>
      </c>
      <c r="C4408" t="s">
        <v>681</v>
      </c>
      <c r="D4408">
        <v>803</v>
      </c>
      <c r="E4408" t="str">
        <f>VLOOKUP(Tabla1[[#This Row],[Grupo de compras]],'Grupo compras'!$A$1:$B$115,2,FALSE)</f>
        <v>PE Ops Out/Strips</v>
      </c>
      <c r="F4408" t="s">
        <v>1453</v>
      </c>
      <c r="H4408" t="s">
        <v>12666</v>
      </c>
      <c r="I4408" t="s">
        <v>88</v>
      </c>
      <c r="J4408" t="s">
        <v>12667</v>
      </c>
      <c r="K4408" t="s">
        <v>12668</v>
      </c>
      <c r="L4408" s="1">
        <v>46099</v>
      </c>
      <c r="M4408" t="s">
        <v>1453</v>
      </c>
      <c r="N4408" t="s">
        <v>1</v>
      </c>
      <c r="O4408" t="s">
        <v>0</v>
      </c>
      <c r="P4408" t="s">
        <v>1011</v>
      </c>
      <c r="Q4408" t="s">
        <v>1012</v>
      </c>
      <c r="R4408" s="2">
        <v>247.13</v>
      </c>
      <c r="S4408" s="37">
        <f>Tabla1[[#This Row],[Valor total]]/'T.C.'!$B$2</f>
        <v>71.631884057971007</v>
      </c>
      <c r="T4408" t="s">
        <v>2</v>
      </c>
      <c r="U4408" t="s">
        <v>3</v>
      </c>
    </row>
    <row r="4409" spans="1:21" x14ac:dyDescent="0.25">
      <c r="A4409" t="s">
        <v>717</v>
      </c>
      <c r="B4409" t="str">
        <f>LEFT(Tabla1[[#This Row],[Organización compras]],2)</f>
        <v>PE</v>
      </c>
      <c r="C4409" t="s">
        <v>340</v>
      </c>
      <c r="D4409">
        <v>801</v>
      </c>
      <c r="E4409" t="str">
        <f>VLOOKUP(Tabla1[[#This Row],[Grupo de compras]],'Grupo compras'!$A$1:$B$115,2,FALSE)</f>
        <v>PE Center Manager</v>
      </c>
      <c r="F4409" t="s">
        <v>1233</v>
      </c>
      <c r="G4409" t="str">
        <f>LEFT(Tabla1[[#This Row],[Solicitud de pedido]],2)</f>
        <v>12</v>
      </c>
      <c r="H4409" t="s">
        <v>11031</v>
      </c>
      <c r="I4409" t="s">
        <v>88</v>
      </c>
      <c r="J4409" t="s">
        <v>11032</v>
      </c>
      <c r="K4409" t="s">
        <v>11033</v>
      </c>
      <c r="L4409" s="1">
        <v>46028</v>
      </c>
      <c r="M4409" t="s">
        <v>819</v>
      </c>
      <c r="N4409" t="s">
        <v>1</v>
      </c>
      <c r="O4409" t="s">
        <v>0</v>
      </c>
      <c r="P4409" t="s">
        <v>1011</v>
      </c>
      <c r="Q4409" t="s">
        <v>1012</v>
      </c>
      <c r="R4409" s="2">
        <v>246.1</v>
      </c>
      <c r="S4409" s="37">
        <f>Tabla1[[#This Row],[Valor total]]/'T.C.'!$B$2</f>
        <v>71.333333333333329</v>
      </c>
      <c r="T4409" t="s">
        <v>2</v>
      </c>
      <c r="U4409" t="s">
        <v>3</v>
      </c>
    </row>
    <row r="4410" spans="1:21" x14ac:dyDescent="0.25">
      <c r="A4410" t="s">
        <v>12</v>
      </c>
      <c r="B4410" t="str">
        <f>LEFT(Tabla1[[#This Row],[Organización compras]],2)</f>
        <v>PE</v>
      </c>
      <c r="C4410" t="s">
        <v>340</v>
      </c>
      <c r="D4410">
        <v>802</v>
      </c>
      <c r="E4410" t="str">
        <f>VLOOKUP(Tabla1[[#This Row],[Grupo de compras]],'Grupo compras'!$A$1:$B$115,2,FALSE)</f>
        <v>PE Ops Mall</v>
      </c>
      <c r="F4410" t="s">
        <v>13</v>
      </c>
      <c r="G4410" t="str">
        <f>LEFT(Tabla1[[#This Row],[Solicitud de pedido]],2)</f>
        <v>12</v>
      </c>
      <c r="H4410" t="s">
        <v>11034</v>
      </c>
      <c r="I4410" t="s">
        <v>88</v>
      </c>
      <c r="J4410" t="s">
        <v>11035</v>
      </c>
      <c r="K4410" t="s">
        <v>11036</v>
      </c>
      <c r="L4410" s="1">
        <v>46076</v>
      </c>
      <c r="M4410" t="s">
        <v>14</v>
      </c>
      <c r="N4410" t="s">
        <v>1</v>
      </c>
      <c r="O4410" t="s">
        <v>0</v>
      </c>
      <c r="P4410" t="s">
        <v>4043</v>
      </c>
      <c r="Q4410" t="s">
        <v>4044</v>
      </c>
      <c r="R4410" s="2">
        <v>245.67</v>
      </c>
      <c r="S4410" s="37">
        <f>Tabla1[[#This Row],[Valor total]]/'T.C.'!$B$2</f>
        <v>71.208695652173901</v>
      </c>
      <c r="T4410" t="s">
        <v>2</v>
      </c>
      <c r="U4410" t="s">
        <v>3</v>
      </c>
    </row>
    <row r="4411" spans="1:21" x14ac:dyDescent="0.25">
      <c r="A4411" t="s">
        <v>53</v>
      </c>
      <c r="B4411" t="str">
        <f>LEFT(Tabla1[[#This Row],[Organización compras]],2)</f>
        <v>CO</v>
      </c>
      <c r="C4411" t="s">
        <v>338</v>
      </c>
      <c r="D4411">
        <v>702</v>
      </c>
      <c r="E4411" t="str">
        <f>VLOOKUP(Tabla1[[#This Row],[Grupo de compras]],'Grupo compras'!$A$1:$B$115,2,FALSE)</f>
        <v>CO Ops Mall</v>
      </c>
      <c r="F4411" t="s">
        <v>54</v>
      </c>
      <c r="G4411" t="str">
        <f>LEFT(Tabla1[[#This Row],[Solicitud de pedido]],2)</f>
        <v>12</v>
      </c>
      <c r="H4411" t="s">
        <v>11037</v>
      </c>
      <c r="I4411" t="s">
        <v>88</v>
      </c>
      <c r="J4411" t="s">
        <v>11038</v>
      </c>
      <c r="K4411" t="s">
        <v>11039</v>
      </c>
      <c r="L4411" s="1">
        <v>46036</v>
      </c>
      <c r="M4411" t="s">
        <v>1340</v>
      </c>
      <c r="N4411" t="s">
        <v>1</v>
      </c>
      <c r="O4411" t="s">
        <v>0</v>
      </c>
      <c r="P4411" t="s">
        <v>11040</v>
      </c>
      <c r="Q4411" t="s">
        <v>11041</v>
      </c>
      <c r="R4411" s="2">
        <v>260000</v>
      </c>
      <c r="S4411" s="37">
        <f>Tabla1[[#This Row],[Valor total]]/'T.C.'!$B$5</f>
        <v>70.690592713431215</v>
      </c>
      <c r="T4411" t="s">
        <v>18</v>
      </c>
      <c r="U4411" t="s">
        <v>3</v>
      </c>
    </row>
    <row r="4412" spans="1:21" x14ac:dyDescent="0.25">
      <c r="A4412" t="s">
        <v>31</v>
      </c>
      <c r="B4412" t="str">
        <f>LEFT(Tabla1[[#This Row],[Organización compras]],2)</f>
        <v>CO</v>
      </c>
      <c r="C4412" t="s">
        <v>338</v>
      </c>
      <c r="D4412">
        <v>701</v>
      </c>
      <c r="E4412" t="str">
        <f>VLOOKUP(Tabla1[[#This Row],[Grupo de compras]],'Grupo compras'!$A$1:$B$115,2,FALSE)</f>
        <v>CO Center Manager</v>
      </c>
      <c r="F4412" t="s">
        <v>7361</v>
      </c>
      <c r="G4412" t="str">
        <f>LEFT(Tabla1[[#This Row],[Solicitud de pedido]],2)</f>
        <v>12</v>
      </c>
      <c r="H4412" t="s">
        <v>11042</v>
      </c>
      <c r="I4412" t="s">
        <v>88</v>
      </c>
      <c r="J4412" t="s">
        <v>11043</v>
      </c>
      <c r="K4412" t="s">
        <v>11044</v>
      </c>
      <c r="L4412" s="1">
        <v>46027</v>
      </c>
      <c r="M4412" t="s">
        <v>7365</v>
      </c>
      <c r="N4412" t="s">
        <v>1</v>
      </c>
      <c r="O4412" t="s">
        <v>5</v>
      </c>
      <c r="P4412" t="s">
        <v>3937</v>
      </c>
      <c r="Q4412" t="s">
        <v>3938</v>
      </c>
      <c r="R4412" s="2">
        <v>257750</v>
      </c>
      <c r="S4412" s="37">
        <f>Tabla1[[#This Row],[Valor total]]/'T.C.'!$B$5</f>
        <v>70.078847199564976</v>
      </c>
      <c r="T4412" t="s">
        <v>18</v>
      </c>
      <c r="U4412" t="s">
        <v>3</v>
      </c>
    </row>
    <row r="4413" spans="1:21" x14ac:dyDescent="0.25">
      <c r="A4413" t="s">
        <v>883</v>
      </c>
      <c r="B4413" t="str">
        <f>LEFT(Tabla1[[#This Row],[Organización compras]],2)</f>
        <v>PE</v>
      </c>
      <c r="C4413" t="s">
        <v>681</v>
      </c>
      <c r="D4413">
        <v>802</v>
      </c>
      <c r="E4413" t="str">
        <f>VLOOKUP(Tabla1[[#This Row],[Grupo de compras]],'Grupo compras'!$A$1:$B$115,2,FALSE)</f>
        <v>PE Ops Mall</v>
      </c>
      <c r="F4413" t="s">
        <v>5959</v>
      </c>
      <c r="G4413" t="str">
        <f>LEFT(Tabla1[[#This Row],[Solicitud de pedido]],2)</f>
        <v>12</v>
      </c>
      <c r="H4413" t="s">
        <v>11045</v>
      </c>
      <c r="I4413" t="s">
        <v>88</v>
      </c>
      <c r="J4413" t="s">
        <v>11046</v>
      </c>
      <c r="K4413" t="s">
        <v>11047</v>
      </c>
      <c r="L4413" s="1">
        <v>46064</v>
      </c>
      <c r="M4413" t="s">
        <v>5959</v>
      </c>
      <c r="N4413" t="s">
        <v>1</v>
      </c>
      <c r="O4413" t="s">
        <v>0</v>
      </c>
      <c r="P4413" t="s">
        <v>5850</v>
      </c>
      <c r="Q4413" t="s">
        <v>5851</v>
      </c>
      <c r="R4413" s="2">
        <v>241.4</v>
      </c>
      <c r="S4413" s="37">
        <f>Tabla1[[#This Row],[Valor total]]/'T.C.'!$B$2</f>
        <v>69.971014492753625</v>
      </c>
      <c r="T4413" t="s">
        <v>2</v>
      </c>
      <c r="U4413" t="s">
        <v>3</v>
      </c>
    </row>
    <row r="4414" spans="1:21" x14ac:dyDescent="0.25">
      <c r="A4414" t="s">
        <v>86</v>
      </c>
      <c r="B4414" t="str">
        <f>LEFT(Tabla1[[#This Row],[Organización compras]],2)</f>
        <v>CL</v>
      </c>
      <c r="C4414" t="s">
        <v>339</v>
      </c>
      <c r="D4414">
        <v>622</v>
      </c>
      <c r="E4414" t="str">
        <f>VLOOKUP(Tabla1[[#This Row],[Grupo de compras]],'Grupo compras'!$A$1:$B$115,2,FALSE)</f>
        <v>CL Arq Mall</v>
      </c>
      <c r="F4414" t="s">
        <v>362</v>
      </c>
      <c r="G4414" t="str">
        <f>LEFT(Tabla1[[#This Row],[Solicitud de pedido]],2)</f>
        <v>12</v>
      </c>
      <c r="H4414" t="s">
        <v>11048</v>
      </c>
      <c r="I4414" t="s">
        <v>88</v>
      </c>
      <c r="J4414" t="s">
        <v>11049</v>
      </c>
      <c r="K4414" t="s">
        <v>11050</v>
      </c>
      <c r="L4414" s="1">
        <v>46037</v>
      </c>
      <c r="M4414" t="s">
        <v>15</v>
      </c>
      <c r="N4414" t="s">
        <v>1</v>
      </c>
      <c r="O4414" t="s">
        <v>0</v>
      </c>
      <c r="P4414" t="s">
        <v>5664</v>
      </c>
      <c r="Q4414" t="s">
        <v>5665</v>
      </c>
      <c r="R4414" s="2">
        <v>1.6739999999999999</v>
      </c>
      <c r="S4414" s="37">
        <f>Tabla1[[#This Row],[Valor total]]/'T.C.'!$B$4</f>
        <v>69.75</v>
      </c>
      <c r="T4414" t="s">
        <v>11</v>
      </c>
      <c r="U4414" t="s">
        <v>3</v>
      </c>
    </row>
    <row r="4415" spans="1:21" x14ac:dyDescent="0.25">
      <c r="A4415" t="s">
        <v>86</v>
      </c>
      <c r="B4415" t="str">
        <f>LEFT(Tabla1[[#This Row],[Organización compras]],2)</f>
        <v>CL</v>
      </c>
      <c r="C4415" t="s">
        <v>339</v>
      </c>
      <c r="D4415">
        <v>622</v>
      </c>
      <c r="E4415" t="str">
        <f>VLOOKUP(Tabla1[[#This Row],[Grupo de compras]],'Grupo compras'!$A$1:$B$115,2,FALSE)</f>
        <v>CL Arq Mall</v>
      </c>
      <c r="F4415" t="s">
        <v>362</v>
      </c>
      <c r="G4415" t="str">
        <f>LEFT(Tabla1[[#This Row],[Solicitud de pedido]],2)</f>
        <v>12</v>
      </c>
      <c r="H4415" t="s">
        <v>11048</v>
      </c>
      <c r="I4415" t="s">
        <v>89</v>
      </c>
      <c r="J4415" t="s">
        <v>11049</v>
      </c>
      <c r="K4415" t="s">
        <v>11051</v>
      </c>
      <c r="L4415" s="1">
        <v>46037</v>
      </c>
      <c r="M4415" t="s">
        <v>15</v>
      </c>
      <c r="N4415" t="s">
        <v>1</v>
      </c>
      <c r="O4415" t="s">
        <v>0</v>
      </c>
      <c r="P4415" t="s">
        <v>5664</v>
      </c>
      <c r="Q4415" t="s">
        <v>5665</v>
      </c>
      <c r="R4415" s="2">
        <v>1.6739999999999999</v>
      </c>
      <c r="S4415" s="37">
        <f>Tabla1[[#This Row],[Valor total]]/'T.C.'!$B$4</f>
        <v>69.75</v>
      </c>
      <c r="T4415" t="s">
        <v>11</v>
      </c>
      <c r="U4415" t="s">
        <v>3</v>
      </c>
    </row>
    <row r="4416" spans="1:21" x14ac:dyDescent="0.25">
      <c r="A4416" t="s">
        <v>86</v>
      </c>
      <c r="B4416" t="str">
        <f>LEFT(Tabla1[[#This Row],[Organización compras]],2)</f>
        <v>CL</v>
      </c>
      <c r="C4416" t="s">
        <v>339</v>
      </c>
      <c r="D4416">
        <v>622</v>
      </c>
      <c r="E4416" t="str">
        <f>VLOOKUP(Tabla1[[#This Row],[Grupo de compras]],'Grupo compras'!$A$1:$B$115,2,FALSE)</f>
        <v>CL Arq Mall</v>
      </c>
      <c r="F4416" t="s">
        <v>362</v>
      </c>
      <c r="G4416" t="str">
        <f>LEFT(Tabla1[[#This Row],[Solicitud de pedido]],2)</f>
        <v>12</v>
      </c>
      <c r="H4416" t="s">
        <v>11048</v>
      </c>
      <c r="I4416" t="s">
        <v>99</v>
      </c>
      <c r="J4416" t="s">
        <v>11049</v>
      </c>
      <c r="K4416" t="s">
        <v>11052</v>
      </c>
      <c r="L4416" s="1">
        <v>46037</v>
      </c>
      <c r="M4416" t="s">
        <v>15</v>
      </c>
      <c r="N4416" t="s">
        <v>1</v>
      </c>
      <c r="O4416" t="s">
        <v>0</v>
      </c>
      <c r="P4416" t="s">
        <v>5664</v>
      </c>
      <c r="Q4416" t="s">
        <v>5665</v>
      </c>
      <c r="R4416" s="2">
        <v>1.6739999999999999</v>
      </c>
      <c r="S4416" s="37">
        <f>Tabla1[[#This Row],[Valor total]]/'T.C.'!$B$4</f>
        <v>69.75</v>
      </c>
      <c r="T4416" t="s">
        <v>11</v>
      </c>
      <c r="U4416" t="s">
        <v>3</v>
      </c>
    </row>
    <row r="4417" spans="1:21" x14ac:dyDescent="0.25">
      <c r="A4417" t="s">
        <v>86</v>
      </c>
      <c r="B4417" t="str">
        <f>LEFT(Tabla1[[#This Row],[Organización compras]],2)</f>
        <v>CL</v>
      </c>
      <c r="C4417" t="s">
        <v>339</v>
      </c>
      <c r="D4417">
        <v>622</v>
      </c>
      <c r="E4417" t="str">
        <f>VLOOKUP(Tabla1[[#This Row],[Grupo de compras]],'Grupo compras'!$A$1:$B$115,2,FALSE)</f>
        <v>CL Arq Mall</v>
      </c>
      <c r="F4417" t="s">
        <v>362</v>
      </c>
      <c r="G4417" t="str">
        <f>LEFT(Tabla1[[#This Row],[Solicitud de pedido]],2)</f>
        <v>12</v>
      </c>
      <c r="H4417" t="s">
        <v>11048</v>
      </c>
      <c r="I4417" t="s">
        <v>100</v>
      </c>
      <c r="J4417" t="s">
        <v>11049</v>
      </c>
      <c r="K4417" t="s">
        <v>11053</v>
      </c>
      <c r="L4417" s="1">
        <v>46037</v>
      </c>
      <c r="M4417" t="s">
        <v>15</v>
      </c>
      <c r="N4417" t="s">
        <v>1</v>
      </c>
      <c r="O4417" t="s">
        <v>0</v>
      </c>
      <c r="P4417" t="s">
        <v>5664</v>
      </c>
      <c r="Q4417" t="s">
        <v>5665</v>
      </c>
      <c r="R4417" s="2">
        <v>1.6739999999999999</v>
      </c>
      <c r="S4417" s="37">
        <f>Tabla1[[#This Row],[Valor total]]/'T.C.'!$B$4</f>
        <v>69.75</v>
      </c>
      <c r="T4417" t="s">
        <v>11</v>
      </c>
      <c r="U4417" t="s">
        <v>3</v>
      </c>
    </row>
    <row r="4418" spans="1:21" x14ac:dyDescent="0.25">
      <c r="A4418" t="s">
        <v>86</v>
      </c>
      <c r="B4418" t="str">
        <f>LEFT(Tabla1[[#This Row],[Organización compras]],2)</f>
        <v>CL</v>
      </c>
      <c r="C4418" t="s">
        <v>339</v>
      </c>
      <c r="D4418">
        <v>622</v>
      </c>
      <c r="E4418" t="str">
        <f>VLOOKUP(Tabla1[[#This Row],[Grupo de compras]],'Grupo compras'!$A$1:$B$115,2,FALSE)</f>
        <v>CL Arq Mall</v>
      </c>
      <c r="F4418" t="s">
        <v>362</v>
      </c>
      <c r="G4418" t="str">
        <f>LEFT(Tabla1[[#This Row],[Solicitud de pedido]],2)</f>
        <v>12</v>
      </c>
      <c r="H4418" t="s">
        <v>11048</v>
      </c>
      <c r="I4418" t="s">
        <v>101</v>
      </c>
      <c r="J4418" t="s">
        <v>11049</v>
      </c>
      <c r="K4418" t="s">
        <v>11054</v>
      </c>
      <c r="L4418" s="1">
        <v>46037</v>
      </c>
      <c r="M4418" t="s">
        <v>15</v>
      </c>
      <c r="N4418" t="s">
        <v>1</v>
      </c>
      <c r="O4418" t="s">
        <v>0</v>
      </c>
      <c r="P4418" t="s">
        <v>5664</v>
      </c>
      <c r="Q4418" t="s">
        <v>5665</v>
      </c>
      <c r="R4418" s="2">
        <v>1.6739999999999999</v>
      </c>
      <c r="S4418" s="37">
        <f>Tabla1[[#This Row],[Valor total]]/'T.C.'!$B$4</f>
        <v>69.75</v>
      </c>
      <c r="T4418" t="s">
        <v>11</v>
      </c>
      <c r="U4418" t="s">
        <v>3</v>
      </c>
    </row>
    <row r="4419" spans="1:21" x14ac:dyDescent="0.25">
      <c r="A4419" t="s">
        <v>86</v>
      </c>
      <c r="B4419" t="str">
        <f>LEFT(Tabla1[[#This Row],[Organización compras]],2)</f>
        <v>CL</v>
      </c>
      <c r="C4419" t="s">
        <v>339</v>
      </c>
      <c r="D4419">
        <v>622</v>
      </c>
      <c r="E4419" t="str">
        <f>VLOOKUP(Tabla1[[#This Row],[Grupo de compras]],'Grupo compras'!$A$1:$B$115,2,FALSE)</f>
        <v>CL Arq Mall</v>
      </c>
      <c r="F4419" t="s">
        <v>362</v>
      </c>
      <c r="G4419" t="str">
        <f>LEFT(Tabla1[[#This Row],[Solicitud de pedido]],2)</f>
        <v>12</v>
      </c>
      <c r="H4419" t="s">
        <v>11048</v>
      </c>
      <c r="I4419" t="s">
        <v>102</v>
      </c>
      <c r="J4419" t="s">
        <v>11049</v>
      </c>
      <c r="K4419" t="s">
        <v>11055</v>
      </c>
      <c r="L4419" s="1">
        <v>46037</v>
      </c>
      <c r="M4419" t="s">
        <v>15</v>
      </c>
      <c r="N4419" t="s">
        <v>1</v>
      </c>
      <c r="O4419" t="s">
        <v>0</v>
      </c>
      <c r="P4419" t="s">
        <v>5664</v>
      </c>
      <c r="Q4419" t="s">
        <v>5665</v>
      </c>
      <c r="R4419" s="2">
        <v>1.6739999999999999</v>
      </c>
      <c r="S4419" s="37">
        <f>Tabla1[[#This Row],[Valor total]]/'T.C.'!$B$4</f>
        <v>69.75</v>
      </c>
      <c r="T4419" t="s">
        <v>11</v>
      </c>
      <c r="U4419" t="s">
        <v>3</v>
      </c>
    </row>
    <row r="4420" spans="1:21" x14ac:dyDescent="0.25">
      <c r="A4420" t="s">
        <v>86</v>
      </c>
      <c r="B4420" t="str">
        <f>LEFT(Tabla1[[#This Row],[Organización compras]],2)</f>
        <v>CL</v>
      </c>
      <c r="C4420" t="s">
        <v>339</v>
      </c>
      <c r="D4420">
        <v>622</v>
      </c>
      <c r="E4420" t="str">
        <f>VLOOKUP(Tabla1[[#This Row],[Grupo de compras]],'Grupo compras'!$A$1:$B$115,2,FALSE)</f>
        <v>CL Arq Mall</v>
      </c>
      <c r="F4420" t="s">
        <v>362</v>
      </c>
      <c r="G4420" t="str">
        <f>LEFT(Tabla1[[#This Row],[Solicitud de pedido]],2)</f>
        <v>12</v>
      </c>
      <c r="H4420" t="s">
        <v>11048</v>
      </c>
      <c r="I4420" t="s">
        <v>103</v>
      </c>
      <c r="J4420" t="s">
        <v>11049</v>
      </c>
      <c r="K4420" t="s">
        <v>11056</v>
      </c>
      <c r="L4420" s="1">
        <v>46037</v>
      </c>
      <c r="M4420" t="s">
        <v>15</v>
      </c>
      <c r="N4420" t="s">
        <v>1</v>
      </c>
      <c r="O4420" t="s">
        <v>0</v>
      </c>
      <c r="P4420" t="s">
        <v>5664</v>
      </c>
      <c r="Q4420" t="s">
        <v>5665</v>
      </c>
      <c r="R4420" s="2">
        <v>1.6739999999999999</v>
      </c>
      <c r="S4420" s="37">
        <f>Tabla1[[#This Row],[Valor total]]/'T.C.'!$B$4</f>
        <v>69.75</v>
      </c>
      <c r="T4420" t="s">
        <v>11</v>
      </c>
      <c r="U4420" t="s">
        <v>3</v>
      </c>
    </row>
    <row r="4421" spans="1:21" x14ac:dyDescent="0.25">
      <c r="A4421" t="s">
        <v>86</v>
      </c>
      <c r="B4421" t="str">
        <f>LEFT(Tabla1[[#This Row],[Organización compras]],2)</f>
        <v>CL</v>
      </c>
      <c r="C4421" t="s">
        <v>339</v>
      </c>
      <c r="D4421">
        <v>622</v>
      </c>
      <c r="E4421" t="str">
        <f>VLOOKUP(Tabla1[[#This Row],[Grupo de compras]],'Grupo compras'!$A$1:$B$115,2,FALSE)</f>
        <v>CL Arq Mall</v>
      </c>
      <c r="F4421" t="s">
        <v>362</v>
      </c>
      <c r="G4421" t="str">
        <f>LEFT(Tabla1[[#This Row],[Solicitud de pedido]],2)</f>
        <v>12</v>
      </c>
      <c r="H4421" t="s">
        <v>11048</v>
      </c>
      <c r="I4421" t="s">
        <v>104</v>
      </c>
      <c r="J4421" t="s">
        <v>11049</v>
      </c>
      <c r="K4421" t="s">
        <v>11057</v>
      </c>
      <c r="L4421" s="1">
        <v>46037</v>
      </c>
      <c r="M4421" t="s">
        <v>15</v>
      </c>
      <c r="N4421" t="s">
        <v>1</v>
      </c>
      <c r="O4421" t="s">
        <v>0</v>
      </c>
      <c r="P4421" t="s">
        <v>5664</v>
      </c>
      <c r="Q4421" t="s">
        <v>5665</v>
      </c>
      <c r="R4421" s="2">
        <v>1.6739999999999999</v>
      </c>
      <c r="S4421" s="37">
        <f>Tabla1[[#This Row],[Valor total]]/'T.C.'!$B$4</f>
        <v>69.75</v>
      </c>
      <c r="T4421" t="s">
        <v>11</v>
      </c>
      <c r="U4421" t="s">
        <v>3</v>
      </c>
    </row>
    <row r="4422" spans="1:21" x14ac:dyDescent="0.25">
      <c r="A4422" t="s">
        <v>86</v>
      </c>
      <c r="B4422" t="str">
        <f>LEFT(Tabla1[[#This Row],[Organización compras]],2)</f>
        <v>CL</v>
      </c>
      <c r="C4422" t="s">
        <v>339</v>
      </c>
      <c r="D4422">
        <v>622</v>
      </c>
      <c r="E4422" t="str">
        <f>VLOOKUP(Tabla1[[#This Row],[Grupo de compras]],'Grupo compras'!$A$1:$B$115,2,FALSE)</f>
        <v>CL Arq Mall</v>
      </c>
      <c r="F4422" t="s">
        <v>362</v>
      </c>
      <c r="G4422" t="str">
        <f>LEFT(Tabla1[[#This Row],[Solicitud de pedido]],2)</f>
        <v>12</v>
      </c>
      <c r="H4422" t="s">
        <v>11048</v>
      </c>
      <c r="I4422" t="s">
        <v>105</v>
      </c>
      <c r="J4422" t="s">
        <v>11049</v>
      </c>
      <c r="K4422" t="s">
        <v>11058</v>
      </c>
      <c r="L4422" s="1">
        <v>46037</v>
      </c>
      <c r="M4422" t="s">
        <v>15</v>
      </c>
      <c r="N4422" t="s">
        <v>1</v>
      </c>
      <c r="O4422" t="s">
        <v>0</v>
      </c>
      <c r="P4422" t="s">
        <v>5664</v>
      </c>
      <c r="Q4422" t="s">
        <v>5665</v>
      </c>
      <c r="R4422" s="2">
        <v>1.6739999999999999</v>
      </c>
      <c r="S4422" s="37">
        <f>Tabla1[[#This Row],[Valor total]]/'T.C.'!$B$4</f>
        <v>69.75</v>
      </c>
      <c r="T4422" t="s">
        <v>11</v>
      </c>
      <c r="U4422" t="s">
        <v>3</v>
      </c>
    </row>
    <row r="4423" spans="1:21" x14ac:dyDescent="0.25">
      <c r="A4423" t="s">
        <v>86</v>
      </c>
      <c r="B4423" t="str">
        <f>LEFT(Tabla1[[#This Row],[Organización compras]],2)</f>
        <v>CL</v>
      </c>
      <c r="C4423" t="s">
        <v>339</v>
      </c>
      <c r="D4423">
        <v>622</v>
      </c>
      <c r="E4423" t="str">
        <f>VLOOKUP(Tabla1[[#This Row],[Grupo de compras]],'Grupo compras'!$A$1:$B$115,2,FALSE)</f>
        <v>CL Arq Mall</v>
      </c>
      <c r="F4423" t="s">
        <v>362</v>
      </c>
      <c r="G4423" t="str">
        <f>LEFT(Tabla1[[#This Row],[Solicitud de pedido]],2)</f>
        <v>12</v>
      </c>
      <c r="H4423" t="s">
        <v>11048</v>
      </c>
      <c r="I4423" t="s">
        <v>106</v>
      </c>
      <c r="J4423" t="s">
        <v>11049</v>
      </c>
      <c r="K4423" t="s">
        <v>11059</v>
      </c>
      <c r="L4423" s="1">
        <v>46037</v>
      </c>
      <c r="M4423" t="s">
        <v>15</v>
      </c>
      <c r="N4423" t="s">
        <v>1</v>
      </c>
      <c r="O4423" t="s">
        <v>0</v>
      </c>
      <c r="P4423" t="s">
        <v>5664</v>
      </c>
      <c r="Q4423" t="s">
        <v>5665</v>
      </c>
      <c r="R4423" s="2">
        <v>1.6739999999999999</v>
      </c>
      <c r="S4423" s="37">
        <f>Tabla1[[#This Row],[Valor total]]/'T.C.'!$B$4</f>
        <v>69.75</v>
      </c>
      <c r="T4423" t="s">
        <v>11</v>
      </c>
      <c r="U4423" t="s">
        <v>3</v>
      </c>
    </row>
    <row r="4424" spans="1:21" x14ac:dyDescent="0.25">
      <c r="A4424" t="s">
        <v>86</v>
      </c>
      <c r="B4424" t="str">
        <f>LEFT(Tabla1[[#This Row],[Organización compras]],2)</f>
        <v>CL</v>
      </c>
      <c r="C4424" t="s">
        <v>339</v>
      </c>
      <c r="D4424">
        <v>622</v>
      </c>
      <c r="E4424" t="str">
        <f>VLOOKUP(Tabla1[[#This Row],[Grupo de compras]],'Grupo compras'!$A$1:$B$115,2,FALSE)</f>
        <v>CL Arq Mall</v>
      </c>
      <c r="F4424" t="s">
        <v>362</v>
      </c>
      <c r="G4424" t="str">
        <f>LEFT(Tabla1[[#This Row],[Solicitud de pedido]],2)</f>
        <v>12</v>
      </c>
      <c r="H4424" t="s">
        <v>11048</v>
      </c>
      <c r="I4424" t="s">
        <v>107</v>
      </c>
      <c r="J4424" t="s">
        <v>11049</v>
      </c>
      <c r="K4424" t="s">
        <v>11060</v>
      </c>
      <c r="L4424" s="1">
        <v>46037</v>
      </c>
      <c r="M4424" t="s">
        <v>15</v>
      </c>
      <c r="N4424" t="s">
        <v>1</v>
      </c>
      <c r="O4424" t="s">
        <v>0</v>
      </c>
      <c r="P4424" t="s">
        <v>5664</v>
      </c>
      <c r="Q4424" t="s">
        <v>5665</v>
      </c>
      <c r="R4424" s="2">
        <v>1.6739999999999999</v>
      </c>
      <c r="S4424" s="37">
        <f>Tabla1[[#This Row],[Valor total]]/'T.C.'!$B$4</f>
        <v>69.75</v>
      </c>
      <c r="T4424" t="s">
        <v>11</v>
      </c>
      <c r="U4424" t="s">
        <v>3</v>
      </c>
    </row>
    <row r="4425" spans="1:21" x14ac:dyDescent="0.25">
      <c r="A4425" t="s">
        <v>86</v>
      </c>
      <c r="B4425" t="str">
        <f>LEFT(Tabla1[[#This Row],[Organización compras]],2)</f>
        <v>CL</v>
      </c>
      <c r="C4425" t="s">
        <v>339</v>
      </c>
      <c r="D4425">
        <v>622</v>
      </c>
      <c r="E4425" t="str">
        <f>VLOOKUP(Tabla1[[#This Row],[Grupo de compras]],'Grupo compras'!$A$1:$B$115,2,FALSE)</f>
        <v>CL Arq Mall</v>
      </c>
      <c r="F4425" t="s">
        <v>362</v>
      </c>
      <c r="G4425" t="str">
        <f>LEFT(Tabla1[[#This Row],[Solicitud de pedido]],2)</f>
        <v>12</v>
      </c>
      <c r="H4425" t="s">
        <v>11048</v>
      </c>
      <c r="I4425" t="s">
        <v>1502</v>
      </c>
      <c r="J4425" t="s">
        <v>11049</v>
      </c>
      <c r="K4425" t="s">
        <v>11061</v>
      </c>
      <c r="L4425" s="1">
        <v>46037</v>
      </c>
      <c r="M4425" t="s">
        <v>15</v>
      </c>
      <c r="N4425" t="s">
        <v>1</v>
      </c>
      <c r="O4425" t="s">
        <v>0</v>
      </c>
      <c r="P4425" t="s">
        <v>5664</v>
      </c>
      <c r="Q4425" t="s">
        <v>5665</v>
      </c>
      <c r="R4425" s="2">
        <v>1.6739999999999999</v>
      </c>
      <c r="S4425" s="37">
        <f>Tabla1[[#This Row],[Valor total]]/'T.C.'!$B$4</f>
        <v>69.75</v>
      </c>
      <c r="T4425" t="s">
        <v>11</v>
      </c>
      <c r="U4425" t="s">
        <v>3</v>
      </c>
    </row>
    <row r="4426" spans="1:21" x14ac:dyDescent="0.25">
      <c r="A4426" t="s">
        <v>24</v>
      </c>
      <c r="B4426" t="str">
        <f>LEFT(Tabla1[[#This Row],[Organización compras]],2)</f>
        <v>CL</v>
      </c>
      <c r="C4426" t="s">
        <v>339</v>
      </c>
      <c r="D4426">
        <v>622</v>
      </c>
      <c r="E4426" t="str">
        <f>VLOOKUP(Tabla1[[#This Row],[Grupo de compras]],'Grupo compras'!$A$1:$B$115,2,FALSE)</f>
        <v>CL Arq Mall</v>
      </c>
      <c r="F4426" t="s">
        <v>362</v>
      </c>
      <c r="G4426" t="str">
        <f>LEFT(Tabla1[[#This Row],[Solicitud de pedido]],2)</f>
        <v>12</v>
      </c>
      <c r="H4426" t="s">
        <v>11062</v>
      </c>
      <c r="I4426" t="s">
        <v>88</v>
      </c>
      <c r="J4426" t="s">
        <v>11063</v>
      </c>
      <c r="K4426" t="s">
        <v>11064</v>
      </c>
      <c r="L4426" s="1">
        <v>46041</v>
      </c>
      <c r="M4426" t="s">
        <v>15</v>
      </c>
      <c r="N4426" t="s">
        <v>1</v>
      </c>
      <c r="O4426" t="s">
        <v>0</v>
      </c>
      <c r="P4426" t="s">
        <v>5664</v>
      </c>
      <c r="Q4426" t="s">
        <v>5665</v>
      </c>
      <c r="R4426" s="2">
        <v>1.6739999999999999</v>
      </c>
      <c r="S4426" s="37">
        <f>Tabla1[[#This Row],[Valor total]]/'T.C.'!$B$4</f>
        <v>69.75</v>
      </c>
      <c r="T4426" t="s">
        <v>11</v>
      </c>
      <c r="U4426" t="s">
        <v>3</v>
      </c>
    </row>
    <row r="4427" spans="1:21" x14ac:dyDescent="0.25">
      <c r="A4427" t="s">
        <v>24</v>
      </c>
      <c r="B4427" t="str">
        <f>LEFT(Tabla1[[#This Row],[Organización compras]],2)</f>
        <v>CL</v>
      </c>
      <c r="C4427" t="s">
        <v>339</v>
      </c>
      <c r="D4427">
        <v>622</v>
      </c>
      <c r="E4427" t="str">
        <f>VLOOKUP(Tabla1[[#This Row],[Grupo de compras]],'Grupo compras'!$A$1:$B$115,2,FALSE)</f>
        <v>CL Arq Mall</v>
      </c>
      <c r="F4427" t="s">
        <v>362</v>
      </c>
      <c r="G4427" t="str">
        <f>LEFT(Tabla1[[#This Row],[Solicitud de pedido]],2)</f>
        <v>12</v>
      </c>
      <c r="H4427" t="s">
        <v>11062</v>
      </c>
      <c r="I4427" t="s">
        <v>89</v>
      </c>
      <c r="J4427" t="s">
        <v>11063</v>
      </c>
      <c r="K4427" t="s">
        <v>11065</v>
      </c>
      <c r="L4427" s="1">
        <v>46041</v>
      </c>
      <c r="M4427" t="s">
        <v>15</v>
      </c>
      <c r="N4427" t="s">
        <v>1</v>
      </c>
      <c r="O4427" t="s">
        <v>0</v>
      </c>
      <c r="P4427" t="s">
        <v>5664</v>
      </c>
      <c r="Q4427" t="s">
        <v>5665</v>
      </c>
      <c r="R4427" s="2">
        <v>1.6739999999999999</v>
      </c>
      <c r="S4427" s="37">
        <f>Tabla1[[#This Row],[Valor total]]/'T.C.'!$B$4</f>
        <v>69.75</v>
      </c>
      <c r="T4427" t="s">
        <v>11</v>
      </c>
      <c r="U4427" t="s">
        <v>3</v>
      </c>
    </row>
    <row r="4428" spans="1:21" x14ac:dyDescent="0.25">
      <c r="A4428" t="s">
        <v>24</v>
      </c>
      <c r="B4428" t="str">
        <f>LEFT(Tabla1[[#This Row],[Organización compras]],2)</f>
        <v>CL</v>
      </c>
      <c r="C4428" t="s">
        <v>339</v>
      </c>
      <c r="D4428">
        <v>622</v>
      </c>
      <c r="E4428" t="str">
        <f>VLOOKUP(Tabla1[[#This Row],[Grupo de compras]],'Grupo compras'!$A$1:$B$115,2,FALSE)</f>
        <v>CL Arq Mall</v>
      </c>
      <c r="F4428" t="s">
        <v>362</v>
      </c>
      <c r="G4428" t="str">
        <f>LEFT(Tabla1[[#This Row],[Solicitud de pedido]],2)</f>
        <v>12</v>
      </c>
      <c r="H4428" t="s">
        <v>11062</v>
      </c>
      <c r="I4428" t="s">
        <v>99</v>
      </c>
      <c r="J4428" t="s">
        <v>11063</v>
      </c>
      <c r="K4428" t="s">
        <v>11066</v>
      </c>
      <c r="L4428" s="1">
        <v>46041</v>
      </c>
      <c r="M4428" t="s">
        <v>15</v>
      </c>
      <c r="N4428" t="s">
        <v>1</v>
      </c>
      <c r="O4428" t="s">
        <v>0</v>
      </c>
      <c r="P4428" t="s">
        <v>5664</v>
      </c>
      <c r="Q4428" t="s">
        <v>5665</v>
      </c>
      <c r="R4428" s="2">
        <v>1.6739999999999999</v>
      </c>
      <c r="S4428" s="37">
        <f>Tabla1[[#This Row],[Valor total]]/'T.C.'!$B$4</f>
        <v>69.75</v>
      </c>
      <c r="T4428" t="s">
        <v>11</v>
      </c>
      <c r="U4428" t="s">
        <v>3</v>
      </c>
    </row>
    <row r="4429" spans="1:21" x14ac:dyDescent="0.25">
      <c r="A4429" t="s">
        <v>24</v>
      </c>
      <c r="B4429" t="str">
        <f>LEFT(Tabla1[[#This Row],[Organización compras]],2)</f>
        <v>CL</v>
      </c>
      <c r="C4429" t="s">
        <v>339</v>
      </c>
      <c r="D4429">
        <v>622</v>
      </c>
      <c r="E4429" t="str">
        <f>VLOOKUP(Tabla1[[#This Row],[Grupo de compras]],'Grupo compras'!$A$1:$B$115,2,FALSE)</f>
        <v>CL Arq Mall</v>
      </c>
      <c r="F4429" t="s">
        <v>362</v>
      </c>
      <c r="G4429" t="str">
        <f>LEFT(Tabla1[[#This Row],[Solicitud de pedido]],2)</f>
        <v>12</v>
      </c>
      <c r="H4429" t="s">
        <v>11062</v>
      </c>
      <c r="I4429" t="s">
        <v>100</v>
      </c>
      <c r="J4429" t="s">
        <v>11063</v>
      </c>
      <c r="K4429" t="s">
        <v>11067</v>
      </c>
      <c r="L4429" s="1">
        <v>46041</v>
      </c>
      <c r="M4429" t="s">
        <v>15</v>
      </c>
      <c r="N4429" t="s">
        <v>1</v>
      </c>
      <c r="O4429" t="s">
        <v>0</v>
      </c>
      <c r="P4429" t="s">
        <v>5664</v>
      </c>
      <c r="Q4429" t="s">
        <v>5665</v>
      </c>
      <c r="R4429" s="2">
        <v>1.6739999999999999</v>
      </c>
      <c r="S4429" s="37">
        <f>Tabla1[[#This Row],[Valor total]]/'T.C.'!$B$4</f>
        <v>69.75</v>
      </c>
      <c r="T4429" t="s">
        <v>11</v>
      </c>
      <c r="U4429" t="s">
        <v>3</v>
      </c>
    </row>
    <row r="4430" spans="1:21" x14ac:dyDescent="0.25">
      <c r="A4430" t="s">
        <v>24</v>
      </c>
      <c r="B4430" t="str">
        <f>LEFT(Tabla1[[#This Row],[Organización compras]],2)</f>
        <v>CL</v>
      </c>
      <c r="C4430" t="s">
        <v>339</v>
      </c>
      <c r="D4430">
        <v>622</v>
      </c>
      <c r="E4430" t="str">
        <f>VLOOKUP(Tabla1[[#This Row],[Grupo de compras]],'Grupo compras'!$A$1:$B$115,2,FALSE)</f>
        <v>CL Arq Mall</v>
      </c>
      <c r="F4430" t="s">
        <v>362</v>
      </c>
      <c r="G4430" t="str">
        <f>LEFT(Tabla1[[#This Row],[Solicitud de pedido]],2)</f>
        <v>12</v>
      </c>
      <c r="H4430" t="s">
        <v>11062</v>
      </c>
      <c r="I4430" t="s">
        <v>101</v>
      </c>
      <c r="J4430" t="s">
        <v>11063</v>
      </c>
      <c r="K4430" t="s">
        <v>11068</v>
      </c>
      <c r="L4430" s="1">
        <v>46041</v>
      </c>
      <c r="M4430" t="s">
        <v>15</v>
      </c>
      <c r="N4430" t="s">
        <v>1</v>
      </c>
      <c r="O4430" t="s">
        <v>0</v>
      </c>
      <c r="P4430" t="s">
        <v>5664</v>
      </c>
      <c r="Q4430" t="s">
        <v>5665</v>
      </c>
      <c r="R4430" s="2">
        <v>1.6739999999999999</v>
      </c>
      <c r="S4430" s="37">
        <f>Tabla1[[#This Row],[Valor total]]/'T.C.'!$B$4</f>
        <v>69.75</v>
      </c>
      <c r="T4430" t="s">
        <v>11</v>
      </c>
      <c r="U4430" t="s">
        <v>3</v>
      </c>
    </row>
    <row r="4431" spans="1:21" x14ac:dyDescent="0.25">
      <c r="A4431" t="s">
        <v>24</v>
      </c>
      <c r="B4431" t="str">
        <f>LEFT(Tabla1[[#This Row],[Organización compras]],2)</f>
        <v>CL</v>
      </c>
      <c r="C4431" t="s">
        <v>339</v>
      </c>
      <c r="D4431">
        <v>622</v>
      </c>
      <c r="E4431" t="str">
        <f>VLOOKUP(Tabla1[[#This Row],[Grupo de compras]],'Grupo compras'!$A$1:$B$115,2,FALSE)</f>
        <v>CL Arq Mall</v>
      </c>
      <c r="F4431" t="s">
        <v>362</v>
      </c>
      <c r="G4431" t="str">
        <f>LEFT(Tabla1[[#This Row],[Solicitud de pedido]],2)</f>
        <v>12</v>
      </c>
      <c r="H4431" t="s">
        <v>11062</v>
      </c>
      <c r="I4431" t="s">
        <v>102</v>
      </c>
      <c r="J4431" t="s">
        <v>11063</v>
      </c>
      <c r="K4431" t="s">
        <v>11069</v>
      </c>
      <c r="L4431" s="1">
        <v>46041</v>
      </c>
      <c r="M4431" t="s">
        <v>15</v>
      </c>
      <c r="N4431" t="s">
        <v>1</v>
      </c>
      <c r="O4431" t="s">
        <v>0</v>
      </c>
      <c r="P4431" t="s">
        <v>5664</v>
      </c>
      <c r="Q4431" t="s">
        <v>5665</v>
      </c>
      <c r="R4431" s="2">
        <v>1.6739999999999999</v>
      </c>
      <c r="S4431" s="37">
        <f>Tabla1[[#This Row],[Valor total]]/'T.C.'!$B$4</f>
        <v>69.75</v>
      </c>
      <c r="T4431" t="s">
        <v>11</v>
      </c>
      <c r="U4431" t="s">
        <v>3</v>
      </c>
    </row>
    <row r="4432" spans="1:21" x14ac:dyDescent="0.25">
      <c r="A4432" t="s">
        <v>24</v>
      </c>
      <c r="B4432" t="str">
        <f>LEFT(Tabla1[[#This Row],[Organización compras]],2)</f>
        <v>CL</v>
      </c>
      <c r="C4432" t="s">
        <v>339</v>
      </c>
      <c r="D4432">
        <v>622</v>
      </c>
      <c r="E4432" t="str">
        <f>VLOOKUP(Tabla1[[#This Row],[Grupo de compras]],'Grupo compras'!$A$1:$B$115,2,FALSE)</f>
        <v>CL Arq Mall</v>
      </c>
      <c r="F4432" t="s">
        <v>362</v>
      </c>
      <c r="G4432" t="str">
        <f>LEFT(Tabla1[[#This Row],[Solicitud de pedido]],2)</f>
        <v>12</v>
      </c>
      <c r="H4432" t="s">
        <v>11062</v>
      </c>
      <c r="I4432" t="s">
        <v>103</v>
      </c>
      <c r="J4432" t="s">
        <v>11063</v>
      </c>
      <c r="K4432" t="s">
        <v>11070</v>
      </c>
      <c r="L4432" s="1">
        <v>46041</v>
      </c>
      <c r="M4432" t="s">
        <v>15</v>
      </c>
      <c r="N4432" t="s">
        <v>1</v>
      </c>
      <c r="O4432" t="s">
        <v>0</v>
      </c>
      <c r="P4432" t="s">
        <v>5664</v>
      </c>
      <c r="Q4432" t="s">
        <v>5665</v>
      </c>
      <c r="R4432" s="2">
        <v>1.6739999999999999</v>
      </c>
      <c r="S4432" s="37">
        <f>Tabla1[[#This Row],[Valor total]]/'T.C.'!$B$4</f>
        <v>69.75</v>
      </c>
      <c r="T4432" t="s">
        <v>11</v>
      </c>
      <c r="U4432" t="s">
        <v>3</v>
      </c>
    </row>
    <row r="4433" spans="1:21" x14ac:dyDescent="0.25">
      <c r="A4433" t="s">
        <v>24</v>
      </c>
      <c r="B4433" t="str">
        <f>LEFT(Tabla1[[#This Row],[Organización compras]],2)</f>
        <v>CL</v>
      </c>
      <c r="C4433" t="s">
        <v>339</v>
      </c>
      <c r="D4433">
        <v>622</v>
      </c>
      <c r="E4433" t="str">
        <f>VLOOKUP(Tabla1[[#This Row],[Grupo de compras]],'Grupo compras'!$A$1:$B$115,2,FALSE)</f>
        <v>CL Arq Mall</v>
      </c>
      <c r="F4433" t="s">
        <v>362</v>
      </c>
      <c r="G4433" t="str">
        <f>LEFT(Tabla1[[#This Row],[Solicitud de pedido]],2)</f>
        <v>12</v>
      </c>
      <c r="H4433" t="s">
        <v>11062</v>
      </c>
      <c r="I4433" t="s">
        <v>104</v>
      </c>
      <c r="J4433" t="s">
        <v>11063</v>
      </c>
      <c r="K4433" t="s">
        <v>11071</v>
      </c>
      <c r="L4433" s="1">
        <v>46041</v>
      </c>
      <c r="M4433" t="s">
        <v>15</v>
      </c>
      <c r="N4433" t="s">
        <v>1</v>
      </c>
      <c r="O4433" t="s">
        <v>0</v>
      </c>
      <c r="P4433" t="s">
        <v>5664</v>
      </c>
      <c r="Q4433" t="s">
        <v>5665</v>
      </c>
      <c r="R4433" s="2">
        <v>1.6739999999999999</v>
      </c>
      <c r="S4433" s="37">
        <f>Tabla1[[#This Row],[Valor total]]/'T.C.'!$B$4</f>
        <v>69.75</v>
      </c>
      <c r="T4433" t="s">
        <v>11</v>
      </c>
      <c r="U4433" t="s">
        <v>3</v>
      </c>
    </row>
    <row r="4434" spans="1:21" x14ac:dyDescent="0.25">
      <c r="A4434" t="s">
        <v>24</v>
      </c>
      <c r="B4434" t="str">
        <f>LEFT(Tabla1[[#This Row],[Organización compras]],2)</f>
        <v>CL</v>
      </c>
      <c r="C4434" t="s">
        <v>339</v>
      </c>
      <c r="D4434">
        <v>622</v>
      </c>
      <c r="E4434" t="str">
        <f>VLOOKUP(Tabla1[[#This Row],[Grupo de compras]],'Grupo compras'!$A$1:$B$115,2,FALSE)</f>
        <v>CL Arq Mall</v>
      </c>
      <c r="F4434" t="s">
        <v>362</v>
      </c>
      <c r="G4434" t="str">
        <f>LEFT(Tabla1[[#This Row],[Solicitud de pedido]],2)</f>
        <v>12</v>
      </c>
      <c r="H4434" t="s">
        <v>11062</v>
      </c>
      <c r="I4434" t="s">
        <v>105</v>
      </c>
      <c r="J4434" t="s">
        <v>11063</v>
      </c>
      <c r="K4434" t="s">
        <v>11072</v>
      </c>
      <c r="L4434" s="1">
        <v>46041</v>
      </c>
      <c r="M4434" t="s">
        <v>15</v>
      </c>
      <c r="N4434" t="s">
        <v>1</v>
      </c>
      <c r="O4434" t="s">
        <v>0</v>
      </c>
      <c r="P4434" t="s">
        <v>5664</v>
      </c>
      <c r="Q4434" t="s">
        <v>5665</v>
      </c>
      <c r="R4434" s="2">
        <v>1.6739999999999999</v>
      </c>
      <c r="S4434" s="37">
        <f>Tabla1[[#This Row],[Valor total]]/'T.C.'!$B$4</f>
        <v>69.75</v>
      </c>
      <c r="T4434" t="s">
        <v>11</v>
      </c>
      <c r="U4434" t="s">
        <v>3</v>
      </c>
    </row>
    <row r="4435" spans="1:21" x14ac:dyDescent="0.25">
      <c r="A4435" t="s">
        <v>24</v>
      </c>
      <c r="B4435" t="str">
        <f>LEFT(Tabla1[[#This Row],[Organización compras]],2)</f>
        <v>CL</v>
      </c>
      <c r="C4435" t="s">
        <v>339</v>
      </c>
      <c r="D4435">
        <v>622</v>
      </c>
      <c r="E4435" t="str">
        <f>VLOOKUP(Tabla1[[#This Row],[Grupo de compras]],'Grupo compras'!$A$1:$B$115,2,FALSE)</f>
        <v>CL Arq Mall</v>
      </c>
      <c r="F4435" t="s">
        <v>362</v>
      </c>
      <c r="G4435" t="str">
        <f>LEFT(Tabla1[[#This Row],[Solicitud de pedido]],2)</f>
        <v>12</v>
      </c>
      <c r="H4435" t="s">
        <v>11062</v>
      </c>
      <c r="I4435" t="s">
        <v>106</v>
      </c>
      <c r="J4435" t="s">
        <v>11063</v>
      </c>
      <c r="K4435" t="s">
        <v>11073</v>
      </c>
      <c r="L4435" s="1">
        <v>46041</v>
      </c>
      <c r="M4435" t="s">
        <v>15</v>
      </c>
      <c r="N4435" t="s">
        <v>1</v>
      </c>
      <c r="O4435" t="s">
        <v>0</v>
      </c>
      <c r="P4435" t="s">
        <v>5664</v>
      </c>
      <c r="Q4435" t="s">
        <v>5665</v>
      </c>
      <c r="R4435" s="2">
        <v>1.6739999999999999</v>
      </c>
      <c r="S4435" s="37">
        <f>Tabla1[[#This Row],[Valor total]]/'T.C.'!$B$4</f>
        <v>69.75</v>
      </c>
      <c r="T4435" t="s">
        <v>11</v>
      </c>
      <c r="U4435" t="s">
        <v>3</v>
      </c>
    </row>
    <row r="4436" spans="1:21" x14ac:dyDescent="0.25">
      <c r="A4436" t="s">
        <v>24</v>
      </c>
      <c r="B4436" t="str">
        <f>LEFT(Tabla1[[#This Row],[Organización compras]],2)</f>
        <v>CL</v>
      </c>
      <c r="C4436" t="s">
        <v>339</v>
      </c>
      <c r="D4436">
        <v>622</v>
      </c>
      <c r="E4436" t="str">
        <f>VLOOKUP(Tabla1[[#This Row],[Grupo de compras]],'Grupo compras'!$A$1:$B$115,2,FALSE)</f>
        <v>CL Arq Mall</v>
      </c>
      <c r="F4436" t="s">
        <v>362</v>
      </c>
      <c r="G4436" t="str">
        <f>LEFT(Tabla1[[#This Row],[Solicitud de pedido]],2)</f>
        <v>12</v>
      </c>
      <c r="H4436" t="s">
        <v>11062</v>
      </c>
      <c r="I4436" t="s">
        <v>107</v>
      </c>
      <c r="J4436" t="s">
        <v>11063</v>
      </c>
      <c r="K4436" t="s">
        <v>11074</v>
      </c>
      <c r="L4436" s="1">
        <v>46041</v>
      </c>
      <c r="M4436" t="s">
        <v>15</v>
      </c>
      <c r="N4436" t="s">
        <v>1</v>
      </c>
      <c r="O4436" t="s">
        <v>0</v>
      </c>
      <c r="P4436" t="s">
        <v>5664</v>
      </c>
      <c r="Q4436" t="s">
        <v>5665</v>
      </c>
      <c r="R4436" s="2">
        <v>1.6739999999999999</v>
      </c>
      <c r="S4436" s="37">
        <f>Tabla1[[#This Row],[Valor total]]/'T.C.'!$B$4</f>
        <v>69.75</v>
      </c>
      <c r="T4436" t="s">
        <v>11</v>
      </c>
      <c r="U4436" t="s">
        <v>3</v>
      </c>
    </row>
    <row r="4437" spans="1:21" x14ac:dyDescent="0.25">
      <c r="A4437" t="s">
        <v>24</v>
      </c>
      <c r="B4437" t="str">
        <f>LEFT(Tabla1[[#This Row],[Organización compras]],2)</f>
        <v>CL</v>
      </c>
      <c r="C4437" t="s">
        <v>339</v>
      </c>
      <c r="D4437">
        <v>622</v>
      </c>
      <c r="E4437" t="str">
        <f>VLOOKUP(Tabla1[[#This Row],[Grupo de compras]],'Grupo compras'!$A$1:$B$115,2,FALSE)</f>
        <v>CL Arq Mall</v>
      </c>
      <c r="F4437" t="s">
        <v>362</v>
      </c>
      <c r="G4437" t="str">
        <f>LEFT(Tabla1[[#This Row],[Solicitud de pedido]],2)</f>
        <v>12</v>
      </c>
      <c r="H4437" t="s">
        <v>11062</v>
      </c>
      <c r="I4437" t="s">
        <v>1502</v>
      </c>
      <c r="J4437" t="s">
        <v>11063</v>
      </c>
      <c r="K4437" t="s">
        <v>11075</v>
      </c>
      <c r="L4437" s="1">
        <v>46041</v>
      </c>
      <c r="M4437" t="s">
        <v>15</v>
      </c>
      <c r="N4437" t="s">
        <v>1</v>
      </c>
      <c r="O4437" t="s">
        <v>0</v>
      </c>
      <c r="P4437" t="s">
        <v>5664</v>
      </c>
      <c r="Q4437" t="s">
        <v>5665</v>
      </c>
      <c r="R4437" s="2">
        <v>1.6739999999999999</v>
      </c>
      <c r="S4437" s="37">
        <f>Tabla1[[#This Row],[Valor total]]/'T.C.'!$B$4</f>
        <v>69.75</v>
      </c>
      <c r="T4437" t="s">
        <v>11</v>
      </c>
      <c r="U4437" t="s">
        <v>3</v>
      </c>
    </row>
    <row r="4438" spans="1:21" x14ac:dyDescent="0.25">
      <c r="A4438" t="s">
        <v>83</v>
      </c>
      <c r="B4438" t="str">
        <f>LEFT(Tabla1[[#This Row],[Organización compras]],2)</f>
        <v>CL</v>
      </c>
      <c r="C4438" t="s">
        <v>339</v>
      </c>
      <c r="D4438">
        <v>622</v>
      </c>
      <c r="E4438" t="str">
        <f>VLOOKUP(Tabla1[[#This Row],[Grupo de compras]],'Grupo compras'!$A$1:$B$115,2,FALSE)</f>
        <v>CL Arq Mall</v>
      </c>
      <c r="F4438" t="s">
        <v>362</v>
      </c>
      <c r="G4438" t="str">
        <f>LEFT(Tabla1[[#This Row],[Solicitud de pedido]],2)</f>
        <v>12</v>
      </c>
      <c r="H4438" t="s">
        <v>11076</v>
      </c>
      <c r="I4438" t="s">
        <v>88</v>
      </c>
      <c r="J4438" t="s">
        <v>11077</v>
      </c>
      <c r="K4438" t="s">
        <v>11078</v>
      </c>
      <c r="L4438" s="1">
        <v>46041</v>
      </c>
      <c r="M4438" t="s">
        <v>15</v>
      </c>
      <c r="N4438" t="s">
        <v>1</v>
      </c>
      <c r="O4438" t="s">
        <v>0</v>
      </c>
      <c r="P4438" t="s">
        <v>5664</v>
      </c>
      <c r="Q4438" t="s">
        <v>5665</v>
      </c>
      <c r="R4438" s="2">
        <v>1.6739999999999999</v>
      </c>
      <c r="S4438" s="37">
        <f>Tabla1[[#This Row],[Valor total]]/'T.C.'!$B$4</f>
        <v>69.75</v>
      </c>
      <c r="T4438" t="s">
        <v>11</v>
      </c>
      <c r="U4438" t="s">
        <v>3</v>
      </c>
    </row>
    <row r="4439" spans="1:21" x14ac:dyDescent="0.25">
      <c r="A4439" t="s">
        <v>83</v>
      </c>
      <c r="B4439" t="str">
        <f>LEFT(Tabla1[[#This Row],[Organización compras]],2)</f>
        <v>CL</v>
      </c>
      <c r="C4439" t="s">
        <v>339</v>
      </c>
      <c r="D4439">
        <v>622</v>
      </c>
      <c r="E4439" t="str">
        <f>VLOOKUP(Tabla1[[#This Row],[Grupo de compras]],'Grupo compras'!$A$1:$B$115,2,FALSE)</f>
        <v>CL Arq Mall</v>
      </c>
      <c r="F4439" t="s">
        <v>362</v>
      </c>
      <c r="G4439" t="str">
        <f>LEFT(Tabla1[[#This Row],[Solicitud de pedido]],2)</f>
        <v>12</v>
      </c>
      <c r="H4439" t="s">
        <v>11076</v>
      </c>
      <c r="I4439" t="s">
        <v>89</v>
      </c>
      <c r="J4439" t="s">
        <v>11077</v>
      </c>
      <c r="K4439" t="s">
        <v>11079</v>
      </c>
      <c r="L4439" s="1">
        <v>46041</v>
      </c>
      <c r="M4439" t="s">
        <v>15</v>
      </c>
      <c r="N4439" t="s">
        <v>1</v>
      </c>
      <c r="O4439" t="s">
        <v>0</v>
      </c>
      <c r="P4439" t="s">
        <v>5664</v>
      </c>
      <c r="Q4439" t="s">
        <v>5665</v>
      </c>
      <c r="R4439" s="2">
        <v>1.6739999999999999</v>
      </c>
      <c r="S4439" s="37">
        <f>Tabla1[[#This Row],[Valor total]]/'T.C.'!$B$4</f>
        <v>69.75</v>
      </c>
      <c r="T4439" t="s">
        <v>11</v>
      </c>
      <c r="U4439" t="s">
        <v>3</v>
      </c>
    </row>
    <row r="4440" spans="1:21" x14ac:dyDescent="0.25">
      <c r="A4440" t="s">
        <v>83</v>
      </c>
      <c r="B4440" t="str">
        <f>LEFT(Tabla1[[#This Row],[Organización compras]],2)</f>
        <v>CL</v>
      </c>
      <c r="C4440" t="s">
        <v>339</v>
      </c>
      <c r="D4440">
        <v>622</v>
      </c>
      <c r="E4440" t="str">
        <f>VLOOKUP(Tabla1[[#This Row],[Grupo de compras]],'Grupo compras'!$A$1:$B$115,2,FALSE)</f>
        <v>CL Arq Mall</v>
      </c>
      <c r="F4440" t="s">
        <v>362</v>
      </c>
      <c r="G4440" t="str">
        <f>LEFT(Tabla1[[#This Row],[Solicitud de pedido]],2)</f>
        <v>12</v>
      </c>
      <c r="H4440" t="s">
        <v>11076</v>
      </c>
      <c r="I4440" t="s">
        <v>99</v>
      </c>
      <c r="J4440" t="s">
        <v>11077</v>
      </c>
      <c r="K4440" t="s">
        <v>11080</v>
      </c>
      <c r="L4440" s="1">
        <v>46041</v>
      </c>
      <c r="M4440" t="s">
        <v>15</v>
      </c>
      <c r="N4440" t="s">
        <v>1</v>
      </c>
      <c r="O4440" t="s">
        <v>0</v>
      </c>
      <c r="P4440" t="s">
        <v>5664</v>
      </c>
      <c r="Q4440" t="s">
        <v>5665</v>
      </c>
      <c r="R4440" s="2">
        <v>1.6739999999999999</v>
      </c>
      <c r="S4440" s="37">
        <f>Tabla1[[#This Row],[Valor total]]/'T.C.'!$B$4</f>
        <v>69.75</v>
      </c>
      <c r="T4440" t="s">
        <v>11</v>
      </c>
      <c r="U4440" t="s">
        <v>3</v>
      </c>
    </row>
    <row r="4441" spans="1:21" x14ac:dyDescent="0.25">
      <c r="A4441" t="s">
        <v>83</v>
      </c>
      <c r="B4441" t="str">
        <f>LEFT(Tabla1[[#This Row],[Organización compras]],2)</f>
        <v>CL</v>
      </c>
      <c r="C4441" t="s">
        <v>339</v>
      </c>
      <c r="D4441">
        <v>622</v>
      </c>
      <c r="E4441" t="str">
        <f>VLOOKUP(Tabla1[[#This Row],[Grupo de compras]],'Grupo compras'!$A$1:$B$115,2,FALSE)</f>
        <v>CL Arq Mall</v>
      </c>
      <c r="F4441" t="s">
        <v>362</v>
      </c>
      <c r="G4441" t="str">
        <f>LEFT(Tabla1[[#This Row],[Solicitud de pedido]],2)</f>
        <v>12</v>
      </c>
      <c r="H4441" t="s">
        <v>11076</v>
      </c>
      <c r="I4441" t="s">
        <v>100</v>
      </c>
      <c r="J4441" t="s">
        <v>11077</v>
      </c>
      <c r="K4441" t="s">
        <v>11081</v>
      </c>
      <c r="L4441" s="1">
        <v>46041</v>
      </c>
      <c r="M4441" t="s">
        <v>15</v>
      </c>
      <c r="N4441" t="s">
        <v>1</v>
      </c>
      <c r="O4441" t="s">
        <v>0</v>
      </c>
      <c r="P4441" t="s">
        <v>5664</v>
      </c>
      <c r="Q4441" t="s">
        <v>5665</v>
      </c>
      <c r="R4441" s="2">
        <v>1.6739999999999999</v>
      </c>
      <c r="S4441" s="37">
        <f>Tabla1[[#This Row],[Valor total]]/'T.C.'!$B$4</f>
        <v>69.75</v>
      </c>
      <c r="T4441" t="s">
        <v>11</v>
      </c>
      <c r="U4441" t="s">
        <v>3</v>
      </c>
    </row>
    <row r="4442" spans="1:21" x14ac:dyDescent="0.25">
      <c r="A4442" t="s">
        <v>83</v>
      </c>
      <c r="B4442" t="str">
        <f>LEFT(Tabla1[[#This Row],[Organización compras]],2)</f>
        <v>CL</v>
      </c>
      <c r="C4442" t="s">
        <v>339</v>
      </c>
      <c r="D4442">
        <v>622</v>
      </c>
      <c r="E4442" t="str">
        <f>VLOOKUP(Tabla1[[#This Row],[Grupo de compras]],'Grupo compras'!$A$1:$B$115,2,FALSE)</f>
        <v>CL Arq Mall</v>
      </c>
      <c r="F4442" t="s">
        <v>362</v>
      </c>
      <c r="G4442" t="str">
        <f>LEFT(Tabla1[[#This Row],[Solicitud de pedido]],2)</f>
        <v>12</v>
      </c>
      <c r="H4442" t="s">
        <v>11076</v>
      </c>
      <c r="I4442" t="s">
        <v>101</v>
      </c>
      <c r="J4442" t="s">
        <v>11077</v>
      </c>
      <c r="K4442" t="s">
        <v>11082</v>
      </c>
      <c r="L4442" s="1">
        <v>46041</v>
      </c>
      <c r="M4442" t="s">
        <v>15</v>
      </c>
      <c r="N4442" t="s">
        <v>1</v>
      </c>
      <c r="O4442" t="s">
        <v>0</v>
      </c>
      <c r="P4442" t="s">
        <v>5664</v>
      </c>
      <c r="Q4442" t="s">
        <v>5665</v>
      </c>
      <c r="R4442" s="2">
        <v>1.6739999999999999</v>
      </c>
      <c r="S4442" s="37">
        <f>Tabla1[[#This Row],[Valor total]]/'T.C.'!$B$4</f>
        <v>69.75</v>
      </c>
      <c r="T4442" t="s">
        <v>11</v>
      </c>
      <c r="U4442" t="s">
        <v>3</v>
      </c>
    </row>
    <row r="4443" spans="1:21" x14ac:dyDescent="0.25">
      <c r="A4443" t="s">
        <v>83</v>
      </c>
      <c r="B4443" t="str">
        <f>LEFT(Tabla1[[#This Row],[Organización compras]],2)</f>
        <v>CL</v>
      </c>
      <c r="C4443" t="s">
        <v>339</v>
      </c>
      <c r="D4443">
        <v>622</v>
      </c>
      <c r="E4443" t="str">
        <f>VLOOKUP(Tabla1[[#This Row],[Grupo de compras]],'Grupo compras'!$A$1:$B$115,2,FALSE)</f>
        <v>CL Arq Mall</v>
      </c>
      <c r="F4443" t="s">
        <v>362</v>
      </c>
      <c r="G4443" t="str">
        <f>LEFT(Tabla1[[#This Row],[Solicitud de pedido]],2)</f>
        <v>12</v>
      </c>
      <c r="H4443" t="s">
        <v>11076</v>
      </c>
      <c r="I4443" t="s">
        <v>102</v>
      </c>
      <c r="J4443" t="s">
        <v>11077</v>
      </c>
      <c r="K4443" t="s">
        <v>11083</v>
      </c>
      <c r="L4443" s="1">
        <v>46041</v>
      </c>
      <c r="M4443" t="s">
        <v>15</v>
      </c>
      <c r="N4443" t="s">
        <v>1</v>
      </c>
      <c r="O4443" t="s">
        <v>0</v>
      </c>
      <c r="P4443" t="s">
        <v>5664</v>
      </c>
      <c r="Q4443" t="s">
        <v>5665</v>
      </c>
      <c r="R4443" s="2">
        <v>1.6739999999999999</v>
      </c>
      <c r="S4443" s="37">
        <f>Tabla1[[#This Row],[Valor total]]/'T.C.'!$B$4</f>
        <v>69.75</v>
      </c>
      <c r="T4443" t="s">
        <v>11</v>
      </c>
      <c r="U4443" t="s">
        <v>3</v>
      </c>
    </row>
    <row r="4444" spans="1:21" x14ac:dyDescent="0.25">
      <c r="A4444" t="s">
        <v>83</v>
      </c>
      <c r="B4444" t="str">
        <f>LEFT(Tabla1[[#This Row],[Organización compras]],2)</f>
        <v>CL</v>
      </c>
      <c r="C4444" t="s">
        <v>339</v>
      </c>
      <c r="D4444">
        <v>622</v>
      </c>
      <c r="E4444" t="str">
        <f>VLOOKUP(Tabla1[[#This Row],[Grupo de compras]],'Grupo compras'!$A$1:$B$115,2,FALSE)</f>
        <v>CL Arq Mall</v>
      </c>
      <c r="F4444" t="s">
        <v>362</v>
      </c>
      <c r="G4444" t="str">
        <f>LEFT(Tabla1[[#This Row],[Solicitud de pedido]],2)</f>
        <v>12</v>
      </c>
      <c r="H4444" t="s">
        <v>11076</v>
      </c>
      <c r="I4444" t="s">
        <v>103</v>
      </c>
      <c r="J4444" t="s">
        <v>11077</v>
      </c>
      <c r="K4444" t="s">
        <v>11084</v>
      </c>
      <c r="L4444" s="1">
        <v>46041</v>
      </c>
      <c r="M4444" t="s">
        <v>15</v>
      </c>
      <c r="N4444" t="s">
        <v>1</v>
      </c>
      <c r="O4444" t="s">
        <v>0</v>
      </c>
      <c r="P4444" t="s">
        <v>5664</v>
      </c>
      <c r="Q4444" t="s">
        <v>5665</v>
      </c>
      <c r="R4444" s="2">
        <v>1.6739999999999999</v>
      </c>
      <c r="S4444" s="37">
        <f>Tabla1[[#This Row],[Valor total]]/'T.C.'!$B$4</f>
        <v>69.75</v>
      </c>
      <c r="T4444" t="s">
        <v>11</v>
      </c>
      <c r="U4444" t="s">
        <v>3</v>
      </c>
    </row>
    <row r="4445" spans="1:21" x14ac:dyDescent="0.25">
      <c r="A4445" t="s">
        <v>83</v>
      </c>
      <c r="B4445" t="str">
        <f>LEFT(Tabla1[[#This Row],[Organización compras]],2)</f>
        <v>CL</v>
      </c>
      <c r="C4445" t="s">
        <v>339</v>
      </c>
      <c r="D4445">
        <v>622</v>
      </c>
      <c r="E4445" t="str">
        <f>VLOOKUP(Tabla1[[#This Row],[Grupo de compras]],'Grupo compras'!$A$1:$B$115,2,FALSE)</f>
        <v>CL Arq Mall</v>
      </c>
      <c r="F4445" t="s">
        <v>362</v>
      </c>
      <c r="G4445" t="str">
        <f>LEFT(Tabla1[[#This Row],[Solicitud de pedido]],2)</f>
        <v>12</v>
      </c>
      <c r="H4445" t="s">
        <v>11076</v>
      </c>
      <c r="I4445" t="s">
        <v>104</v>
      </c>
      <c r="J4445" t="s">
        <v>11077</v>
      </c>
      <c r="K4445" t="s">
        <v>11085</v>
      </c>
      <c r="L4445" s="1">
        <v>46041</v>
      </c>
      <c r="M4445" t="s">
        <v>15</v>
      </c>
      <c r="N4445" t="s">
        <v>1</v>
      </c>
      <c r="O4445" t="s">
        <v>0</v>
      </c>
      <c r="P4445" t="s">
        <v>5664</v>
      </c>
      <c r="Q4445" t="s">
        <v>5665</v>
      </c>
      <c r="R4445" s="2">
        <v>1.6739999999999999</v>
      </c>
      <c r="S4445" s="37">
        <f>Tabla1[[#This Row],[Valor total]]/'T.C.'!$B$4</f>
        <v>69.75</v>
      </c>
      <c r="T4445" t="s">
        <v>11</v>
      </c>
      <c r="U4445" t="s">
        <v>3</v>
      </c>
    </row>
    <row r="4446" spans="1:21" x14ac:dyDescent="0.25">
      <c r="A4446" t="s">
        <v>83</v>
      </c>
      <c r="B4446" t="str">
        <f>LEFT(Tabla1[[#This Row],[Organización compras]],2)</f>
        <v>CL</v>
      </c>
      <c r="C4446" t="s">
        <v>339</v>
      </c>
      <c r="D4446">
        <v>622</v>
      </c>
      <c r="E4446" t="str">
        <f>VLOOKUP(Tabla1[[#This Row],[Grupo de compras]],'Grupo compras'!$A$1:$B$115,2,FALSE)</f>
        <v>CL Arq Mall</v>
      </c>
      <c r="F4446" t="s">
        <v>362</v>
      </c>
      <c r="G4446" t="str">
        <f>LEFT(Tabla1[[#This Row],[Solicitud de pedido]],2)</f>
        <v>12</v>
      </c>
      <c r="H4446" t="s">
        <v>11076</v>
      </c>
      <c r="I4446" t="s">
        <v>105</v>
      </c>
      <c r="J4446" t="s">
        <v>11077</v>
      </c>
      <c r="K4446" t="s">
        <v>11086</v>
      </c>
      <c r="L4446" s="1">
        <v>46041</v>
      </c>
      <c r="M4446" t="s">
        <v>15</v>
      </c>
      <c r="N4446" t="s">
        <v>1</v>
      </c>
      <c r="O4446" t="s">
        <v>0</v>
      </c>
      <c r="P4446" t="s">
        <v>5664</v>
      </c>
      <c r="Q4446" t="s">
        <v>5665</v>
      </c>
      <c r="R4446" s="2">
        <v>1.6739999999999999</v>
      </c>
      <c r="S4446" s="37">
        <f>Tabla1[[#This Row],[Valor total]]/'T.C.'!$B$4</f>
        <v>69.75</v>
      </c>
      <c r="T4446" t="s">
        <v>11</v>
      </c>
      <c r="U4446" t="s">
        <v>3</v>
      </c>
    </row>
    <row r="4447" spans="1:21" x14ac:dyDescent="0.25">
      <c r="A4447" t="s">
        <v>83</v>
      </c>
      <c r="B4447" t="str">
        <f>LEFT(Tabla1[[#This Row],[Organización compras]],2)</f>
        <v>CL</v>
      </c>
      <c r="C4447" t="s">
        <v>339</v>
      </c>
      <c r="D4447">
        <v>622</v>
      </c>
      <c r="E4447" t="str">
        <f>VLOOKUP(Tabla1[[#This Row],[Grupo de compras]],'Grupo compras'!$A$1:$B$115,2,FALSE)</f>
        <v>CL Arq Mall</v>
      </c>
      <c r="F4447" t="s">
        <v>362</v>
      </c>
      <c r="G4447" t="str">
        <f>LEFT(Tabla1[[#This Row],[Solicitud de pedido]],2)</f>
        <v>12</v>
      </c>
      <c r="H4447" t="s">
        <v>11076</v>
      </c>
      <c r="I4447" t="s">
        <v>106</v>
      </c>
      <c r="J4447" t="s">
        <v>11077</v>
      </c>
      <c r="K4447" t="s">
        <v>11087</v>
      </c>
      <c r="L4447" s="1">
        <v>46041</v>
      </c>
      <c r="M4447" t="s">
        <v>15</v>
      </c>
      <c r="N4447" t="s">
        <v>1</v>
      </c>
      <c r="O4447" t="s">
        <v>0</v>
      </c>
      <c r="P4447" t="s">
        <v>5664</v>
      </c>
      <c r="Q4447" t="s">
        <v>5665</v>
      </c>
      <c r="R4447" s="2">
        <v>1.6739999999999999</v>
      </c>
      <c r="S4447" s="37">
        <f>Tabla1[[#This Row],[Valor total]]/'T.C.'!$B$4</f>
        <v>69.75</v>
      </c>
      <c r="T4447" t="s">
        <v>11</v>
      </c>
      <c r="U4447" t="s">
        <v>3</v>
      </c>
    </row>
    <row r="4448" spans="1:21" x14ac:dyDescent="0.25">
      <c r="A4448" t="s">
        <v>83</v>
      </c>
      <c r="B4448" t="str">
        <f>LEFT(Tabla1[[#This Row],[Organización compras]],2)</f>
        <v>CL</v>
      </c>
      <c r="C4448" t="s">
        <v>339</v>
      </c>
      <c r="D4448">
        <v>622</v>
      </c>
      <c r="E4448" t="str">
        <f>VLOOKUP(Tabla1[[#This Row],[Grupo de compras]],'Grupo compras'!$A$1:$B$115,2,FALSE)</f>
        <v>CL Arq Mall</v>
      </c>
      <c r="F4448" t="s">
        <v>362</v>
      </c>
      <c r="G4448" t="str">
        <f>LEFT(Tabla1[[#This Row],[Solicitud de pedido]],2)</f>
        <v>12</v>
      </c>
      <c r="H4448" t="s">
        <v>11076</v>
      </c>
      <c r="I4448" t="s">
        <v>107</v>
      </c>
      <c r="J4448" t="s">
        <v>11077</v>
      </c>
      <c r="K4448" t="s">
        <v>11088</v>
      </c>
      <c r="L4448" s="1">
        <v>46041</v>
      </c>
      <c r="M4448" t="s">
        <v>15</v>
      </c>
      <c r="N4448" t="s">
        <v>1</v>
      </c>
      <c r="O4448" t="s">
        <v>0</v>
      </c>
      <c r="P4448" t="s">
        <v>5664</v>
      </c>
      <c r="Q4448" t="s">
        <v>5665</v>
      </c>
      <c r="R4448" s="2">
        <v>1.6739999999999999</v>
      </c>
      <c r="S4448" s="37">
        <f>Tabla1[[#This Row],[Valor total]]/'T.C.'!$B$4</f>
        <v>69.75</v>
      </c>
      <c r="T4448" t="s">
        <v>11</v>
      </c>
      <c r="U4448" t="s">
        <v>3</v>
      </c>
    </row>
    <row r="4449" spans="1:21" x14ac:dyDescent="0.25">
      <c r="A4449" t="s">
        <v>83</v>
      </c>
      <c r="B4449" t="str">
        <f>LEFT(Tabla1[[#This Row],[Organización compras]],2)</f>
        <v>CL</v>
      </c>
      <c r="C4449" t="s">
        <v>339</v>
      </c>
      <c r="D4449">
        <v>622</v>
      </c>
      <c r="E4449" t="str">
        <f>VLOOKUP(Tabla1[[#This Row],[Grupo de compras]],'Grupo compras'!$A$1:$B$115,2,FALSE)</f>
        <v>CL Arq Mall</v>
      </c>
      <c r="F4449" t="s">
        <v>362</v>
      </c>
      <c r="G4449" t="str">
        <f>LEFT(Tabla1[[#This Row],[Solicitud de pedido]],2)</f>
        <v>12</v>
      </c>
      <c r="H4449" t="s">
        <v>11076</v>
      </c>
      <c r="I4449" t="s">
        <v>1502</v>
      </c>
      <c r="J4449" t="s">
        <v>11077</v>
      </c>
      <c r="K4449" t="s">
        <v>11089</v>
      </c>
      <c r="L4449" s="1">
        <v>46041</v>
      </c>
      <c r="M4449" t="s">
        <v>15</v>
      </c>
      <c r="N4449" t="s">
        <v>1</v>
      </c>
      <c r="O4449" t="s">
        <v>0</v>
      </c>
      <c r="P4449" t="s">
        <v>5664</v>
      </c>
      <c r="Q4449" t="s">
        <v>5665</v>
      </c>
      <c r="R4449" s="2">
        <v>1.6739999999999999</v>
      </c>
      <c r="S4449" s="37">
        <f>Tabla1[[#This Row],[Valor total]]/'T.C.'!$B$4</f>
        <v>69.75</v>
      </c>
      <c r="T4449" t="s">
        <v>11</v>
      </c>
      <c r="U4449" t="s">
        <v>3</v>
      </c>
    </row>
    <row r="4450" spans="1:21" x14ac:dyDescent="0.25">
      <c r="A4450" t="s">
        <v>96</v>
      </c>
      <c r="B4450" t="str">
        <f>LEFT(Tabla1[[#This Row],[Organización compras]],2)</f>
        <v>CL</v>
      </c>
      <c r="C4450" t="s">
        <v>339</v>
      </c>
      <c r="D4450">
        <v>619</v>
      </c>
      <c r="E4450" t="str">
        <f>VLOOKUP(Tabla1[[#This Row],[Grupo de compras]],'Grupo compras'!$A$1:$B$115,2,FALSE)</f>
        <v>CL Arq Out/Strip</v>
      </c>
      <c r="F4450" t="s">
        <v>362</v>
      </c>
      <c r="G4450" t="str">
        <f>LEFT(Tabla1[[#This Row],[Solicitud de pedido]],2)</f>
        <v>12</v>
      </c>
      <c r="H4450" t="s">
        <v>11090</v>
      </c>
      <c r="I4450" t="s">
        <v>88</v>
      </c>
      <c r="J4450" t="s">
        <v>11091</v>
      </c>
      <c r="K4450" t="s">
        <v>11092</v>
      </c>
      <c r="L4450" s="1">
        <v>46041</v>
      </c>
      <c r="M4450" t="s">
        <v>15</v>
      </c>
      <c r="N4450" t="s">
        <v>1</v>
      </c>
      <c r="O4450" t="s">
        <v>0</v>
      </c>
      <c r="P4450" t="s">
        <v>5664</v>
      </c>
      <c r="Q4450" t="s">
        <v>5665</v>
      </c>
      <c r="R4450" s="2">
        <v>1.6739999999999999</v>
      </c>
      <c r="S4450" s="37">
        <f>Tabla1[[#This Row],[Valor total]]/'T.C.'!$B$4</f>
        <v>69.75</v>
      </c>
      <c r="T4450" t="s">
        <v>11</v>
      </c>
      <c r="U4450" t="s">
        <v>3</v>
      </c>
    </row>
    <row r="4451" spans="1:21" x14ac:dyDescent="0.25">
      <c r="A4451" t="s">
        <v>96</v>
      </c>
      <c r="B4451" t="str">
        <f>LEFT(Tabla1[[#This Row],[Organización compras]],2)</f>
        <v>CL</v>
      </c>
      <c r="C4451" t="s">
        <v>339</v>
      </c>
      <c r="D4451">
        <v>619</v>
      </c>
      <c r="E4451" t="str">
        <f>VLOOKUP(Tabla1[[#This Row],[Grupo de compras]],'Grupo compras'!$A$1:$B$115,2,FALSE)</f>
        <v>CL Arq Out/Strip</v>
      </c>
      <c r="F4451" t="s">
        <v>362</v>
      </c>
      <c r="G4451" t="str">
        <f>LEFT(Tabla1[[#This Row],[Solicitud de pedido]],2)</f>
        <v>12</v>
      </c>
      <c r="H4451" t="s">
        <v>11090</v>
      </c>
      <c r="I4451" t="s">
        <v>89</v>
      </c>
      <c r="J4451" t="s">
        <v>11091</v>
      </c>
      <c r="K4451" t="s">
        <v>11093</v>
      </c>
      <c r="L4451" s="1">
        <v>46041</v>
      </c>
      <c r="M4451" t="s">
        <v>15</v>
      </c>
      <c r="N4451" t="s">
        <v>1</v>
      </c>
      <c r="O4451" t="s">
        <v>0</v>
      </c>
      <c r="P4451" t="s">
        <v>5664</v>
      </c>
      <c r="Q4451" t="s">
        <v>5665</v>
      </c>
      <c r="R4451" s="2">
        <v>1.6739999999999999</v>
      </c>
      <c r="S4451" s="37">
        <f>Tabla1[[#This Row],[Valor total]]/'T.C.'!$B$4</f>
        <v>69.75</v>
      </c>
      <c r="T4451" t="s">
        <v>11</v>
      </c>
      <c r="U4451" t="s">
        <v>3</v>
      </c>
    </row>
    <row r="4452" spans="1:21" x14ac:dyDescent="0.25">
      <c r="A4452" t="s">
        <v>96</v>
      </c>
      <c r="B4452" t="str">
        <f>LEFT(Tabla1[[#This Row],[Organización compras]],2)</f>
        <v>CL</v>
      </c>
      <c r="C4452" t="s">
        <v>339</v>
      </c>
      <c r="D4452">
        <v>619</v>
      </c>
      <c r="E4452" t="str">
        <f>VLOOKUP(Tabla1[[#This Row],[Grupo de compras]],'Grupo compras'!$A$1:$B$115,2,FALSE)</f>
        <v>CL Arq Out/Strip</v>
      </c>
      <c r="F4452" t="s">
        <v>362</v>
      </c>
      <c r="G4452" t="str">
        <f>LEFT(Tabla1[[#This Row],[Solicitud de pedido]],2)</f>
        <v>12</v>
      </c>
      <c r="H4452" t="s">
        <v>11090</v>
      </c>
      <c r="I4452" t="s">
        <v>99</v>
      </c>
      <c r="J4452" t="s">
        <v>11091</v>
      </c>
      <c r="K4452" t="s">
        <v>11094</v>
      </c>
      <c r="L4452" s="1">
        <v>46041</v>
      </c>
      <c r="M4452" t="s">
        <v>15</v>
      </c>
      <c r="N4452" t="s">
        <v>1</v>
      </c>
      <c r="O4452" t="s">
        <v>0</v>
      </c>
      <c r="P4452" t="s">
        <v>5664</v>
      </c>
      <c r="Q4452" t="s">
        <v>5665</v>
      </c>
      <c r="R4452" s="2">
        <v>1.6739999999999999</v>
      </c>
      <c r="S4452" s="37">
        <f>Tabla1[[#This Row],[Valor total]]/'T.C.'!$B$4</f>
        <v>69.75</v>
      </c>
      <c r="T4452" t="s">
        <v>11</v>
      </c>
      <c r="U4452" t="s">
        <v>3</v>
      </c>
    </row>
    <row r="4453" spans="1:21" x14ac:dyDescent="0.25">
      <c r="A4453" t="s">
        <v>96</v>
      </c>
      <c r="B4453" t="str">
        <f>LEFT(Tabla1[[#This Row],[Organización compras]],2)</f>
        <v>CL</v>
      </c>
      <c r="C4453" t="s">
        <v>339</v>
      </c>
      <c r="D4453">
        <v>619</v>
      </c>
      <c r="E4453" t="str">
        <f>VLOOKUP(Tabla1[[#This Row],[Grupo de compras]],'Grupo compras'!$A$1:$B$115,2,FALSE)</f>
        <v>CL Arq Out/Strip</v>
      </c>
      <c r="F4453" t="s">
        <v>362</v>
      </c>
      <c r="G4453" t="str">
        <f>LEFT(Tabla1[[#This Row],[Solicitud de pedido]],2)</f>
        <v>12</v>
      </c>
      <c r="H4453" t="s">
        <v>11090</v>
      </c>
      <c r="I4453" t="s">
        <v>100</v>
      </c>
      <c r="J4453" t="s">
        <v>11091</v>
      </c>
      <c r="K4453" t="s">
        <v>11095</v>
      </c>
      <c r="L4453" s="1">
        <v>46041</v>
      </c>
      <c r="M4453" t="s">
        <v>15</v>
      </c>
      <c r="N4453" t="s">
        <v>1</v>
      </c>
      <c r="O4453" t="s">
        <v>0</v>
      </c>
      <c r="P4453" t="s">
        <v>5664</v>
      </c>
      <c r="Q4453" t="s">
        <v>5665</v>
      </c>
      <c r="R4453" s="2">
        <v>1.6739999999999999</v>
      </c>
      <c r="S4453" s="37">
        <f>Tabla1[[#This Row],[Valor total]]/'T.C.'!$B$4</f>
        <v>69.75</v>
      </c>
      <c r="T4453" t="s">
        <v>11</v>
      </c>
      <c r="U4453" t="s">
        <v>3</v>
      </c>
    </row>
    <row r="4454" spans="1:21" x14ac:dyDescent="0.25">
      <c r="A4454" t="s">
        <v>96</v>
      </c>
      <c r="B4454" t="str">
        <f>LEFT(Tabla1[[#This Row],[Organización compras]],2)</f>
        <v>CL</v>
      </c>
      <c r="C4454" t="s">
        <v>339</v>
      </c>
      <c r="D4454">
        <v>619</v>
      </c>
      <c r="E4454" t="str">
        <f>VLOOKUP(Tabla1[[#This Row],[Grupo de compras]],'Grupo compras'!$A$1:$B$115,2,FALSE)</f>
        <v>CL Arq Out/Strip</v>
      </c>
      <c r="F4454" t="s">
        <v>362</v>
      </c>
      <c r="G4454" t="str">
        <f>LEFT(Tabla1[[#This Row],[Solicitud de pedido]],2)</f>
        <v>12</v>
      </c>
      <c r="H4454" t="s">
        <v>11090</v>
      </c>
      <c r="I4454" t="s">
        <v>101</v>
      </c>
      <c r="J4454" t="s">
        <v>11091</v>
      </c>
      <c r="K4454" t="s">
        <v>11096</v>
      </c>
      <c r="L4454" s="1">
        <v>46041</v>
      </c>
      <c r="M4454" t="s">
        <v>15</v>
      </c>
      <c r="N4454" t="s">
        <v>1</v>
      </c>
      <c r="O4454" t="s">
        <v>0</v>
      </c>
      <c r="P4454" t="s">
        <v>5664</v>
      </c>
      <c r="Q4454" t="s">
        <v>5665</v>
      </c>
      <c r="R4454" s="2">
        <v>1.6739999999999999</v>
      </c>
      <c r="S4454" s="37">
        <f>Tabla1[[#This Row],[Valor total]]/'T.C.'!$B$4</f>
        <v>69.75</v>
      </c>
      <c r="T4454" t="s">
        <v>11</v>
      </c>
      <c r="U4454" t="s">
        <v>3</v>
      </c>
    </row>
    <row r="4455" spans="1:21" x14ac:dyDescent="0.25">
      <c r="A4455" t="s">
        <v>96</v>
      </c>
      <c r="B4455" t="str">
        <f>LEFT(Tabla1[[#This Row],[Organización compras]],2)</f>
        <v>CL</v>
      </c>
      <c r="C4455" t="s">
        <v>339</v>
      </c>
      <c r="D4455">
        <v>619</v>
      </c>
      <c r="E4455" t="str">
        <f>VLOOKUP(Tabla1[[#This Row],[Grupo de compras]],'Grupo compras'!$A$1:$B$115,2,FALSE)</f>
        <v>CL Arq Out/Strip</v>
      </c>
      <c r="F4455" t="s">
        <v>362</v>
      </c>
      <c r="G4455" t="str">
        <f>LEFT(Tabla1[[#This Row],[Solicitud de pedido]],2)</f>
        <v>12</v>
      </c>
      <c r="H4455" t="s">
        <v>11090</v>
      </c>
      <c r="I4455" t="s">
        <v>102</v>
      </c>
      <c r="J4455" t="s">
        <v>11091</v>
      </c>
      <c r="K4455" t="s">
        <v>11097</v>
      </c>
      <c r="L4455" s="1">
        <v>46041</v>
      </c>
      <c r="M4455" t="s">
        <v>15</v>
      </c>
      <c r="N4455" t="s">
        <v>1</v>
      </c>
      <c r="O4455" t="s">
        <v>0</v>
      </c>
      <c r="P4455" t="s">
        <v>5664</v>
      </c>
      <c r="Q4455" t="s">
        <v>5665</v>
      </c>
      <c r="R4455" s="2">
        <v>1.6739999999999999</v>
      </c>
      <c r="S4455" s="37">
        <f>Tabla1[[#This Row],[Valor total]]/'T.C.'!$B$4</f>
        <v>69.75</v>
      </c>
      <c r="T4455" t="s">
        <v>11</v>
      </c>
      <c r="U4455" t="s">
        <v>3</v>
      </c>
    </row>
    <row r="4456" spans="1:21" x14ac:dyDescent="0.25">
      <c r="A4456" t="s">
        <v>96</v>
      </c>
      <c r="B4456" t="str">
        <f>LEFT(Tabla1[[#This Row],[Organización compras]],2)</f>
        <v>CL</v>
      </c>
      <c r="C4456" t="s">
        <v>339</v>
      </c>
      <c r="D4456">
        <v>619</v>
      </c>
      <c r="E4456" t="str">
        <f>VLOOKUP(Tabla1[[#This Row],[Grupo de compras]],'Grupo compras'!$A$1:$B$115,2,FALSE)</f>
        <v>CL Arq Out/Strip</v>
      </c>
      <c r="F4456" t="s">
        <v>362</v>
      </c>
      <c r="G4456" t="str">
        <f>LEFT(Tabla1[[#This Row],[Solicitud de pedido]],2)</f>
        <v>12</v>
      </c>
      <c r="H4456" t="s">
        <v>11090</v>
      </c>
      <c r="I4456" t="s">
        <v>103</v>
      </c>
      <c r="J4456" t="s">
        <v>11091</v>
      </c>
      <c r="K4456" t="s">
        <v>11098</v>
      </c>
      <c r="L4456" s="1">
        <v>46041</v>
      </c>
      <c r="M4456" t="s">
        <v>15</v>
      </c>
      <c r="N4456" t="s">
        <v>1</v>
      </c>
      <c r="O4456" t="s">
        <v>0</v>
      </c>
      <c r="P4456" t="s">
        <v>5664</v>
      </c>
      <c r="Q4456" t="s">
        <v>5665</v>
      </c>
      <c r="R4456" s="2">
        <v>1.6739999999999999</v>
      </c>
      <c r="S4456" s="37">
        <f>Tabla1[[#This Row],[Valor total]]/'T.C.'!$B$4</f>
        <v>69.75</v>
      </c>
      <c r="T4456" t="s">
        <v>11</v>
      </c>
      <c r="U4456" t="s">
        <v>3</v>
      </c>
    </row>
    <row r="4457" spans="1:21" x14ac:dyDescent="0.25">
      <c r="A4457" t="s">
        <v>96</v>
      </c>
      <c r="B4457" t="str">
        <f>LEFT(Tabla1[[#This Row],[Organización compras]],2)</f>
        <v>CL</v>
      </c>
      <c r="C4457" t="s">
        <v>339</v>
      </c>
      <c r="D4457">
        <v>619</v>
      </c>
      <c r="E4457" t="str">
        <f>VLOOKUP(Tabla1[[#This Row],[Grupo de compras]],'Grupo compras'!$A$1:$B$115,2,FALSE)</f>
        <v>CL Arq Out/Strip</v>
      </c>
      <c r="F4457" t="s">
        <v>362</v>
      </c>
      <c r="G4457" t="str">
        <f>LEFT(Tabla1[[#This Row],[Solicitud de pedido]],2)</f>
        <v>12</v>
      </c>
      <c r="H4457" t="s">
        <v>11090</v>
      </c>
      <c r="I4457" t="s">
        <v>104</v>
      </c>
      <c r="J4457" t="s">
        <v>11091</v>
      </c>
      <c r="K4457" t="s">
        <v>11099</v>
      </c>
      <c r="L4457" s="1">
        <v>46041</v>
      </c>
      <c r="M4457" t="s">
        <v>15</v>
      </c>
      <c r="N4457" t="s">
        <v>1</v>
      </c>
      <c r="O4457" t="s">
        <v>0</v>
      </c>
      <c r="P4457" t="s">
        <v>5664</v>
      </c>
      <c r="Q4457" t="s">
        <v>5665</v>
      </c>
      <c r="R4457" s="2">
        <v>1.6739999999999999</v>
      </c>
      <c r="S4457" s="37">
        <f>Tabla1[[#This Row],[Valor total]]/'T.C.'!$B$4</f>
        <v>69.75</v>
      </c>
      <c r="T4457" t="s">
        <v>11</v>
      </c>
      <c r="U4457" t="s">
        <v>3</v>
      </c>
    </row>
    <row r="4458" spans="1:21" x14ac:dyDescent="0.25">
      <c r="A4458" t="s">
        <v>96</v>
      </c>
      <c r="B4458" t="str">
        <f>LEFT(Tabla1[[#This Row],[Organización compras]],2)</f>
        <v>CL</v>
      </c>
      <c r="C4458" t="s">
        <v>339</v>
      </c>
      <c r="D4458">
        <v>619</v>
      </c>
      <c r="E4458" t="str">
        <f>VLOOKUP(Tabla1[[#This Row],[Grupo de compras]],'Grupo compras'!$A$1:$B$115,2,FALSE)</f>
        <v>CL Arq Out/Strip</v>
      </c>
      <c r="F4458" t="s">
        <v>362</v>
      </c>
      <c r="G4458" t="str">
        <f>LEFT(Tabla1[[#This Row],[Solicitud de pedido]],2)</f>
        <v>12</v>
      </c>
      <c r="H4458" t="s">
        <v>11090</v>
      </c>
      <c r="I4458" t="s">
        <v>105</v>
      </c>
      <c r="J4458" t="s">
        <v>11091</v>
      </c>
      <c r="K4458" t="s">
        <v>11100</v>
      </c>
      <c r="L4458" s="1">
        <v>46041</v>
      </c>
      <c r="M4458" t="s">
        <v>15</v>
      </c>
      <c r="N4458" t="s">
        <v>1</v>
      </c>
      <c r="O4458" t="s">
        <v>0</v>
      </c>
      <c r="P4458" t="s">
        <v>5664</v>
      </c>
      <c r="Q4458" t="s">
        <v>5665</v>
      </c>
      <c r="R4458" s="2">
        <v>1.6739999999999999</v>
      </c>
      <c r="S4458" s="37">
        <f>Tabla1[[#This Row],[Valor total]]/'T.C.'!$B$4</f>
        <v>69.75</v>
      </c>
      <c r="T4458" t="s">
        <v>11</v>
      </c>
      <c r="U4458" t="s">
        <v>3</v>
      </c>
    </row>
    <row r="4459" spans="1:21" x14ac:dyDescent="0.25">
      <c r="A4459" t="s">
        <v>96</v>
      </c>
      <c r="B4459" t="str">
        <f>LEFT(Tabla1[[#This Row],[Organización compras]],2)</f>
        <v>CL</v>
      </c>
      <c r="C4459" t="s">
        <v>339</v>
      </c>
      <c r="D4459">
        <v>619</v>
      </c>
      <c r="E4459" t="str">
        <f>VLOOKUP(Tabla1[[#This Row],[Grupo de compras]],'Grupo compras'!$A$1:$B$115,2,FALSE)</f>
        <v>CL Arq Out/Strip</v>
      </c>
      <c r="F4459" t="s">
        <v>362</v>
      </c>
      <c r="G4459" t="str">
        <f>LEFT(Tabla1[[#This Row],[Solicitud de pedido]],2)</f>
        <v>12</v>
      </c>
      <c r="H4459" t="s">
        <v>11090</v>
      </c>
      <c r="I4459" t="s">
        <v>106</v>
      </c>
      <c r="J4459" t="s">
        <v>11091</v>
      </c>
      <c r="K4459" t="s">
        <v>11101</v>
      </c>
      <c r="L4459" s="1">
        <v>46041</v>
      </c>
      <c r="M4459" t="s">
        <v>15</v>
      </c>
      <c r="N4459" t="s">
        <v>1</v>
      </c>
      <c r="O4459" t="s">
        <v>0</v>
      </c>
      <c r="P4459" t="s">
        <v>5664</v>
      </c>
      <c r="Q4459" t="s">
        <v>5665</v>
      </c>
      <c r="R4459" s="2">
        <v>1.6739999999999999</v>
      </c>
      <c r="S4459" s="37">
        <f>Tabla1[[#This Row],[Valor total]]/'T.C.'!$B$4</f>
        <v>69.75</v>
      </c>
      <c r="T4459" t="s">
        <v>11</v>
      </c>
      <c r="U4459" t="s">
        <v>3</v>
      </c>
    </row>
    <row r="4460" spans="1:21" x14ac:dyDescent="0.25">
      <c r="A4460" t="s">
        <v>96</v>
      </c>
      <c r="B4460" t="str">
        <f>LEFT(Tabla1[[#This Row],[Organización compras]],2)</f>
        <v>CL</v>
      </c>
      <c r="C4460" t="s">
        <v>339</v>
      </c>
      <c r="D4460">
        <v>619</v>
      </c>
      <c r="E4460" t="str">
        <f>VLOOKUP(Tabla1[[#This Row],[Grupo de compras]],'Grupo compras'!$A$1:$B$115,2,FALSE)</f>
        <v>CL Arq Out/Strip</v>
      </c>
      <c r="F4460" t="s">
        <v>362</v>
      </c>
      <c r="G4460" t="str">
        <f>LEFT(Tabla1[[#This Row],[Solicitud de pedido]],2)</f>
        <v>12</v>
      </c>
      <c r="H4460" t="s">
        <v>11090</v>
      </c>
      <c r="I4460" t="s">
        <v>107</v>
      </c>
      <c r="J4460" t="s">
        <v>11091</v>
      </c>
      <c r="K4460" t="s">
        <v>11102</v>
      </c>
      <c r="L4460" s="1">
        <v>46041</v>
      </c>
      <c r="M4460" t="s">
        <v>15</v>
      </c>
      <c r="N4460" t="s">
        <v>1</v>
      </c>
      <c r="O4460" t="s">
        <v>0</v>
      </c>
      <c r="P4460" t="s">
        <v>5664</v>
      </c>
      <c r="Q4460" t="s">
        <v>5665</v>
      </c>
      <c r="R4460" s="2">
        <v>1.6739999999999999</v>
      </c>
      <c r="S4460" s="37">
        <f>Tabla1[[#This Row],[Valor total]]/'T.C.'!$B$4</f>
        <v>69.75</v>
      </c>
      <c r="T4460" t="s">
        <v>11</v>
      </c>
      <c r="U4460" t="s">
        <v>3</v>
      </c>
    </row>
    <row r="4461" spans="1:21" x14ac:dyDescent="0.25">
      <c r="A4461" t="s">
        <v>96</v>
      </c>
      <c r="B4461" t="str">
        <f>LEFT(Tabla1[[#This Row],[Organización compras]],2)</f>
        <v>CL</v>
      </c>
      <c r="C4461" t="s">
        <v>339</v>
      </c>
      <c r="D4461">
        <v>619</v>
      </c>
      <c r="E4461" t="str">
        <f>VLOOKUP(Tabla1[[#This Row],[Grupo de compras]],'Grupo compras'!$A$1:$B$115,2,FALSE)</f>
        <v>CL Arq Out/Strip</v>
      </c>
      <c r="F4461" t="s">
        <v>362</v>
      </c>
      <c r="G4461" t="str">
        <f>LEFT(Tabla1[[#This Row],[Solicitud de pedido]],2)</f>
        <v>12</v>
      </c>
      <c r="H4461" t="s">
        <v>11090</v>
      </c>
      <c r="I4461" t="s">
        <v>1502</v>
      </c>
      <c r="J4461" t="s">
        <v>11091</v>
      </c>
      <c r="K4461" t="s">
        <v>11103</v>
      </c>
      <c r="L4461" s="1">
        <v>46041</v>
      </c>
      <c r="M4461" t="s">
        <v>15</v>
      </c>
      <c r="N4461" t="s">
        <v>1</v>
      </c>
      <c r="O4461" t="s">
        <v>0</v>
      </c>
      <c r="P4461" t="s">
        <v>5664</v>
      </c>
      <c r="Q4461" t="s">
        <v>5665</v>
      </c>
      <c r="R4461" s="2">
        <v>1.6739999999999999</v>
      </c>
      <c r="S4461" s="37">
        <f>Tabla1[[#This Row],[Valor total]]/'T.C.'!$B$4</f>
        <v>69.75</v>
      </c>
      <c r="T4461" t="s">
        <v>11</v>
      </c>
      <c r="U4461" t="s">
        <v>3</v>
      </c>
    </row>
    <row r="4462" spans="1:21" x14ac:dyDescent="0.25">
      <c r="A4462" t="s">
        <v>1251</v>
      </c>
      <c r="B4462" t="str">
        <f>LEFT(Tabla1[[#This Row],[Organización compras]],2)</f>
        <v>CL</v>
      </c>
      <c r="C4462" t="s">
        <v>339</v>
      </c>
      <c r="D4462">
        <v>619</v>
      </c>
      <c r="E4462" t="str">
        <f>VLOOKUP(Tabla1[[#This Row],[Grupo de compras]],'Grupo compras'!$A$1:$B$115,2,FALSE)</f>
        <v>CL Arq Out/Strip</v>
      </c>
      <c r="F4462" t="s">
        <v>362</v>
      </c>
      <c r="G4462" t="str">
        <f>LEFT(Tabla1[[#This Row],[Solicitud de pedido]],2)</f>
        <v>12</v>
      </c>
      <c r="H4462" t="s">
        <v>11104</v>
      </c>
      <c r="I4462" t="s">
        <v>88</v>
      </c>
      <c r="J4462" t="s">
        <v>11105</v>
      </c>
      <c r="K4462" t="s">
        <v>11106</v>
      </c>
      <c r="L4462" s="1">
        <v>46041</v>
      </c>
      <c r="M4462" t="s">
        <v>15</v>
      </c>
      <c r="N4462" t="s">
        <v>1</v>
      </c>
      <c r="O4462" t="s">
        <v>0</v>
      </c>
      <c r="P4462" t="s">
        <v>5664</v>
      </c>
      <c r="Q4462" t="s">
        <v>5665</v>
      </c>
      <c r="R4462" s="2">
        <v>1.6739999999999999</v>
      </c>
      <c r="S4462" s="37">
        <f>Tabla1[[#This Row],[Valor total]]/'T.C.'!$B$4</f>
        <v>69.75</v>
      </c>
      <c r="T4462" t="s">
        <v>11</v>
      </c>
      <c r="U4462" t="s">
        <v>3</v>
      </c>
    </row>
    <row r="4463" spans="1:21" x14ac:dyDescent="0.25">
      <c r="A4463" t="s">
        <v>1251</v>
      </c>
      <c r="B4463" t="str">
        <f>LEFT(Tabla1[[#This Row],[Organización compras]],2)</f>
        <v>CL</v>
      </c>
      <c r="C4463" t="s">
        <v>339</v>
      </c>
      <c r="D4463">
        <v>619</v>
      </c>
      <c r="E4463" t="str">
        <f>VLOOKUP(Tabla1[[#This Row],[Grupo de compras]],'Grupo compras'!$A$1:$B$115,2,FALSE)</f>
        <v>CL Arq Out/Strip</v>
      </c>
      <c r="F4463" t="s">
        <v>362</v>
      </c>
      <c r="G4463" t="str">
        <f>LEFT(Tabla1[[#This Row],[Solicitud de pedido]],2)</f>
        <v>12</v>
      </c>
      <c r="H4463" t="s">
        <v>11104</v>
      </c>
      <c r="I4463" t="s">
        <v>89</v>
      </c>
      <c r="J4463" t="s">
        <v>11105</v>
      </c>
      <c r="K4463" t="s">
        <v>11107</v>
      </c>
      <c r="L4463" s="1">
        <v>46041</v>
      </c>
      <c r="M4463" t="s">
        <v>15</v>
      </c>
      <c r="N4463" t="s">
        <v>1</v>
      </c>
      <c r="O4463" t="s">
        <v>0</v>
      </c>
      <c r="P4463" t="s">
        <v>5664</v>
      </c>
      <c r="Q4463" t="s">
        <v>5665</v>
      </c>
      <c r="R4463" s="2">
        <v>1.6739999999999999</v>
      </c>
      <c r="S4463" s="37">
        <f>Tabla1[[#This Row],[Valor total]]/'T.C.'!$B$4</f>
        <v>69.75</v>
      </c>
      <c r="T4463" t="s">
        <v>11</v>
      </c>
      <c r="U4463" t="s">
        <v>3</v>
      </c>
    </row>
    <row r="4464" spans="1:21" x14ac:dyDescent="0.25">
      <c r="A4464" t="s">
        <v>1251</v>
      </c>
      <c r="B4464" t="str">
        <f>LEFT(Tabla1[[#This Row],[Organización compras]],2)</f>
        <v>CL</v>
      </c>
      <c r="C4464" t="s">
        <v>339</v>
      </c>
      <c r="D4464">
        <v>619</v>
      </c>
      <c r="E4464" t="str">
        <f>VLOOKUP(Tabla1[[#This Row],[Grupo de compras]],'Grupo compras'!$A$1:$B$115,2,FALSE)</f>
        <v>CL Arq Out/Strip</v>
      </c>
      <c r="F4464" t="s">
        <v>362</v>
      </c>
      <c r="G4464" t="str">
        <f>LEFT(Tabla1[[#This Row],[Solicitud de pedido]],2)</f>
        <v>12</v>
      </c>
      <c r="H4464" t="s">
        <v>11104</v>
      </c>
      <c r="I4464" t="s">
        <v>99</v>
      </c>
      <c r="J4464" t="s">
        <v>11105</v>
      </c>
      <c r="K4464" t="s">
        <v>11108</v>
      </c>
      <c r="L4464" s="1">
        <v>46041</v>
      </c>
      <c r="M4464" t="s">
        <v>15</v>
      </c>
      <c r="N4464" t="s">
        <v>1</v>
      </c>
      <c r="O4464" t="s">
        <v>0</v>
      </c>
      <c r="P4464" t="s">
        <v>5664</v>
      </c>
      <c r="Q4464" t="s">
        <v>5665</v>
      </c>
      <c r="R4464" s="2">
        <v>1.6739999999999999</v>
      </c>
      <c r="S4464" s="37">
        <f>Tabla1[[#This Row],[Valor total]]/'T.C.'!$B$4</f>
        <v>69.75</v>
      </c>
      <c r="T4464" t="s">
        <v>11</v>
      </c>
      <c r="U4464" t="s">
        <v>3</v>
      </c>
    </row>
    <row r="4465" spans="1:21" x14ac:dyDescent="0.25">
      <c r="A4465" t="s">
        <v>1251</v>
      </c>
      <c r="B4465" t="str">
        <f>LEFT(Tabla1[[#This Row],[Organización compras]],2)</f>
        <v>CL</v>
      </c>
      <c r="C4465" t="s">
        <v>339</v>
      </c>
      <c r="D4465">
        <v>619</v>
      </c>
      <c r="E4465" t="str">
        <f>VLOOKUP(Tabla1[[#This Row],[Grupo de compras]],'Grupo compras'!$A$1:$B$115,2,FALSE)</f>
        <v>CL Arq Out/Strip</v>
      </c>
      <c r="F4465" t="s">
        <v>362</v>
      </c>
      <c r="G4465" t="str">
        <f>LEFT(Tabla1[[#This Row],[Solicitud de pedido]],2)</f>
        <v>12</v>
      </c>
      <c r="H4465" t="s">
        <v>11104</v>
      </c>
      <c r="I4465" t="s">
        <v>100</v>
      </c>
      <c r="J4465" t="s">
        <v>11105</v>
      </c>
      <c r="K4465" t="s">
        <v>11109</v>
      </c>
      <c r="L4465" s="1">
        <v>46041</v>
      </c>
      <c r="M4465" t="s">
        <v>15</v>
      </c>
      <c r="N4465" t="s">
        <v>1</v>
      </c>
      <c r="O4465" t="s">
        <v>0</v>
      </c>
      <c r="P4465" t="s">
        <v>5664</v>
      </c>
      <c r="Q4465" t="s">
        <v>5665</v>
      </c>
      <c r="R4465" s="2">
        <v>1.6739999999999999</v>
      </c>
      <c r="S4465" s="37">
        <f>Tabla1[[#This Row],[Valor total]]/'T.C.'!$B$4</f>
        <v>69.75</v>
      </c>
      <c r="T4465" t="s">
        <v>11</v>
      </c>
      <c r="U4465" t="s">
        <v>3</v>
      </c>
    </row>
    <row r="4466" spans="1:21" x14ac:dyDescent="0.25">
      <c r="A4466" t="s">
        <v>1251</v>
      </c>
      <c r="B4466" t="str">
        <f>LEFT(Tabla1[[#This Row],[Organización compras]],2)</f>
        <v>CL</v>
      </c>
      <c r="C4466" t="s">
        <v>339</v>
      </c>
      <c r="D4466">
        <v>619</v>
      </c>
      <c r="E4466" t="str">
        <f>VLOOKUP(Tabla1[[#This Row],[Grupo de compras]],'Grupo compras'!$A$1:$B$115,2,FALSE)</f>
        <v>CL Arq Out/Strip</v>
      </c>
      <c r="F4466" t="s">
        <v>362</v>
      </c>
      <c r="G4466" t="str">
        <f>LEFT(Tabla1[[#This Row],[Solicitud de pedido]],2)</f>
        <v>12</v>
      </c>
      <c r="H4466" t="s">
        <v>11104</v>
      </c>
      <c r="I4466" t="s">
        <v>101</v>
      </c>
      <c r="J4466" t="s">
        <v>11105</v>
      </c>
      <c r="K4466" t="s">
        <v>11110</v>
      </c>
      <c r="L4466" s="1">
        <v>46041</v>
      </c>
      <c r="M4466" t="s">
        <v>15</v>
      </c>
      <c r="N4466" t="s">
        <v>1</v>
      </c>
      <c r="O4466" t="s">
        <v>0</v>
      </c>
      <c r="P4466" t="s">
        <v>5664</v>
      </c>
      <c r="Q4466" t="s">
        <v>5665</v>
      </c>
      <c r="R4466" s="2">
        <v>1.6739999999999999</v>
      </c>
      <c r="S4466" s="37">
        <f>Tabla1[[#This Row],[Valor total]]/'T.C.'!$B$4</f>
        <v>69.75</v>
      </c>
      <c r="T4466" t="s">
        <v>11</v>
      </c>
      <c r="U4466" t="s">
        <v>3</v>
      </c>
    </row>
    <row r="4467" spans="1:21" x14ac:dyDescent="0.25">
      <c r="A4467" t="s">
        <v>1251</v>
      </c>
      <c r="B4467" t="str">
        <f>LEFT(Tabla1[[#This Row],[Organización compras]],2)</f>
        <v>CL</v>
      </c>
      <c r="C4467" t="s">
        <v>339</v>
      </c>
      <c r="D4467">
        <v>619</v>
      </c>
      <c r="E4467" t="str">
        <f>VLOOKUP(Tabla1[[#This Row],[Grupo de compras]],'Grupo compras'!$A$1:$B$115,2,FALSE)</f>
        <v>CL Arq Out/Strip</v>
      </c>
      <c r="F4467" t="s">
        <v>362</v>
      </c>
      <c r="G4467" t="str">
        <f>LEFT(Tabla1[[#This Row],[Solicitud de pedido]],2)</f>
        <v>12</v>
      </c>
      <c r="H4467" t="s">
        <v>11104</v>
      </c>
      <c r="I4467" t="s">
        <v>102</v>
      </c>
      <c r="J4467" t="s">
        <v>11105</v>
      </c>
      <c r="K4467" t="s">
        <v>11111</v>
      </c>
      <c r="L4467" s="1">
        <v>46041</v>
      </c>
      <c r="M4467" t="s">
        <v>15</v>
      </c>
      <c r="N4467" t="s">
        <v>1</v>
      </c>
      <c r="O4467" t="s">
        <v>0</v>
      </c>
      <c r="P4467" t="s">
        <v>5664</v>
      </c>
      <c r="Q4467" t="s">
        <v>5665</v>
      </c>
      <c r="R4467" s="2">
        <v>1.6739999999999999</v>
      </c>
      <c r="S4467" s="37">
        <f>Tabla1[[#This Row],[Valor total]]/'T.C.'!$B$4</f>
        <v>69.75</v>
      </c>
      <c r="T4467" t="s">
        <v>11</v>
      </c>
      <c r="U4467" t="s">
        <v>3</v>
      </c>
    </row>
    <row r="4468" spans="1:21" x14ac:dyDescent="0.25">
      <c r="A4468" t="s">
        <v>1251</v>
      </c>
      <c r="B4468" t="str">
        <f>LEFT(Tabla1[[#This Row],[Organización compras]],2)</f>
        <v>CL</v>
      </c>
      <c r="C4468" t="s">
        <v>339</v>
      </c>
      <c r="D4468">
        <v>619</v>
      </c>
      <c r="E4468" t="str">
        <f>VLOOKUP(Tabla1[[#This Row],[Grupo de compras]],'Grupo compras'!$A$1:$B$115,2,FALSE)</f>
        <v>CL Arq Out/Strip</v>
      </c>
      <c r="F4468" t="s">
        <v>362</v>
      </c>
      <c r="G4468" t="str">
        <f>LEFT(Tabla1[[#This Row],[Solicitud de pedido]],2)</f>
        <v>12</v>
      </c>
      <c r="H4468" t="s">
        <v>11104</v>
      </c>
      <c r="I4468" t="s">
        <v>103</v>
      </c>
      <c r="J4468" t="s">
        <v>11105</v>
      </c>
      <c r="K4468" t="s">
        <v>11112</v>
      </c>
      <c r="L4468" s="1">
        <v>46041</v>
      </c>
      <c r="M4468" t="s">
        <v>15</v>
      </c>
      <c r="N4468" t="s">
        <v>1</v>
      </c>
      <c r="O4468" t="s">
        <v>0</v>
      </c>
      <c r="P4468" t="s">
        <v>5664</v>
      </c>
      <c r="Q4468" t="s">
        <v>5665</v>
      </c>
      <c r="R4468" s="2">
        <v>1.6739999999999999</v>
      </c>
      <c r="S4468" s="37">
        <f>Tabla1[[#This Row],[Valor total]]/'T.C.'!$B$4</f>
        <v>69.75</v>
      </c>
      <c r="T4468" t="s">
        <v>11</v>
      </c>
      <c r="U4468" t="s">
        <v>3</v>
      </c>
    </row>
    <row r="4469" spans="1:21" x14ac:dyDescent="0.25">
      <c r="A4469" t="s">
        <v>1251</v>
      </c>
      <c r="B4469" t="str">
        <f>LEFT(Tabla1[[#This Row],[Organización compras]],2)</f>
        <v>CL</v>
      </c>
      <c r="C4469" t="s">
        <v>339</v>
      </c>
      <c r="D4469">
        <v>619</v>
      </c>
      <c r="E4469" t="str">
        <f>VLOOKUP(Tabla1[[#This Row],[Grupo de compras]],'Grupo compras'!$A$1:$B$115,2,FALSE)</f>
        <v>CL Arq Out/Strip</v>
      </c>
      <c r="F4469" t="s">
        <v>362</v>
      </c>
      <c r="G4469" t="str">
        <f>LEFT(Tabla1[[#This Row],[Solicitud de pedido]],2)</f>
        <v>12</v>
      </c>
      <c r="H4469" t="s">
        <v>11104</v>
      </c>
      <c r="I4469" t="s">
        <v>104</v>
      </c>
      <c r="J4469" t="s">
        <v>11105</v>
      </c>
      <c r="K4469" t="s">
        <v>11113</v>
      </c>
      <c r="L4469" s="1">
        <v>46041</v>
      </c>
      <c r="M4469" t="s">
        <v>15</v>
      </c>
      <c r="N4469" t="s">
        <v>1</v>
      </c>
      <c r="O4469" t="s">
        <v>0</v>
      </c>
      <c r="P4469" t="s">
        <v>5664</v>
      </c>
      <c r="Q4469" t="s">
        <v>5665</v>
      </c>
      <c r="R4469" s="2">
        <v>1.6739999999999999</v>
      </c>
      <c r="S4469" s="37">
        <f>Tabla1[[#This Row],[Valor total]]/'T.C.'!$B$4</f>
        <v>69.75</v>
      </c>
      <c r="T4469" t="s">
        <v>11</v>
      </c>
      <c r="U4469" t="s">
        <v>3</v>
      </c>
    </row>
    <row r="4470" spans="1:21" x14ac:dyDescent="0.25">
      <c r="A4470" t="s">
        <v>1251</v>
      </c>
      <c r="B4470" t="str">
        <f>LEFT(Tabla1[[#This Row],[Organización compras]],2)</f>
        <v>CL</v>
      </c>
      <c r="C4470" t="s">
        <v>339</v>
      </c>
      <c r="D4470">
        <v>619</v>
      </c>
      <c r="E4470" t="str">
        <f>VLOOKUP(Tabla1[[#This Row],[Grupo de compras]],'Grupo compras'!$A$1:$B$115,2,FALSE)</f>
        <v>CL Arq Out/Strip</v>
      </c>
      <c r="F4470" t="s">
        <v>362</v>
      </c>
      <c r="G4470" t="str">
        <f>LEFT(Tabla1[[#This Row],[Solicitud de pedido]],2)</f>
        <v>12</v>
      </c>
      <c r="H4470" t="s">
        <v>11104</v>
      </c>
      <c r="I4470" t="s">
        <v>105</v>
      </c>
      <c r="J4470" t="s">
        <v>11105</v>
      </c>
      <c r="K4470" t="s">
        <v>11114</v>
      </c>
      <c r="L4470" s="1">
        <v>46041</v>
      </c>
      <c r="M4470" t="s">
        <v>15</v>
      </c>
      <c r="N4470" t="s">
        <v>1</v>
      </c>
      <c r="O4470" t="s">
        <v>0</v>
      </c>
      <c r="P4470" t="s">
        <v>5664</v>
      </c>
      <c r="Q4470" t="s">
        <v>5665</v>
      </c>
      <c r="R4470" s="2">
        <v>1.6739999999999999</v>
      </c>
      <c r="S4470" s="37">
        <f>Tabla1[[#This Row],[Valor total]]/'T.C.'!$B$4</f>
        <v>69.75</v>
      </c>
      <c r="T4470" t="s">
        <v>11</v>
      </c>
      <c r="U4470" t="s">
        <v>3</v>
      </c>
    </row>
    <row r="4471" spans="1:21" x14ac:dyDescent="0.25">
      <c r="A4471" t="s">
        <v>1251</v>
      </c>
      <c r="B4471" t="str">
        <f>LEFT(Tabla1[[#This Row],[Organización compras]],2)</f>
        <v>CL</v>
      </c>
      <c r="C4471" t="s">
        <v>339</v>
      </c>
      <c r="D4471">
        <v>619</v>
      </c>
      <c r="E4471" t="str">
        <f>VLOOKUP(Tabla1[[#This Row],[Grupo de compras]],'Grupo compras'!$A$1:$B$115,2,FALSE)</f>
        <v>CL Arq Out/Strip</v>
      </c>
      <c r="F4471" t="s">
        <v>362</v>
      </c>
      <c r="G4471" t="str">
        <f>LEFT(Tabla1[[#This Row],[Solicitud de pedido]],2)</f>
        <v>12</v>
      </c>
      <c r="H4471" t="s">
        <v>11104</v>
      </c>
      <c r="I4471" t="s">
        <v>106</v>
      </c>
      <c r="J4471" t="s">
        <v>11105</v>
      </c>
      <c r="K4471" t="s">
        <v>11115</v>
      </c>
      <c r="L4471" s="1">
        <v>46041</v>
      </c>
      <c r="M4471" t="s">
        <v>15</v>
      </c>
      <c r="N4471" t="s">
        <v>1</v>
      </c>
      <c r="O4471" t="s">
        <v>0</v>
      </c>
      <c r="P4471" t="s">
        <v>5664</v>
      </c>
      <c r="Q4471" t="s">
        <v>5665</v>
      </c>
      <c r="R4471" s="2">
        <v>1.6739999999999999</v>
      </c>
      <c r="S4471" s="37">
        <f>Tabla1[[#This Row],[Valor total]]/'T.C.'!$B$4</f>
        <v>69.75</v>
      </c>
      <c r="T4471" t="s">
        <v>11</v>
      </c>
      <c r="U4471" t="s">
        <v>3</v>
      </c>
    </row>
    <row r="4472" spans="1:21" x14ac:dyDescent="0.25">
      <c r="A4472" t="s">
        <v>1251</v>
      </c>
      <c r="B4472" t="str">
        <f>LEFT(Tabla1[[#This Row],[Organización compras]],2)</f>
        <v>CL</v>
      </c>
      <c r="C4472" t="s">
        <v>339</v>
      </c>
      <c r="D4472">
        <v>619</v>
      </c>
      <c r="E4472" t="str">
        <f>VLOOKUP(Tabla1[[#This Row],[Grupo de compras]],'Grupo compras'!$A$1:$B$115,2,FALSE)</f>
        <v>CL Arq Out/Strip</v>
      </c>
      <c r="F4472" t="s">
        <v>362</v>
      </c>
      <c r="G4472" t="str">
        <f>LEFT(Tabla1[[#This Row],[Solicitud de pedido]],2)</f>
        <v>12</v>
      </c>
      <c r="H4472" t="s">
        <v>11104</v>
      </c>
      <c r="I4472" t="s">
        <v>107</v>
      </c>
      <c r="J4472" t="s">
        <v>11105</v>
      </c>
      <c r="K4472" t="s">
        <v>11116</v>
      </c>
      <c r="L4472" s="1">
        <v>46041</v>
      </c>
      <c r="M4472" t="s">
        <v>15</v>
      </c>
      <c r="N4472" t="s">
        <v>1</v>
      </c>
      <c r="O4472" t="s">
        <v>0</v>
      </c>
      <c r="P4472" t="s">
        <v>5664</v>
      </c>
      <c r="Q4472" t="s">
        <v>5665</v>
      </c>
      <c r="R4472" s="2">
        <v>1.6739999999999999</v>
      </c>
      <c r="S4472" s="37">
        <f>Tabla1[[#This Row],[Valor total]]/'T.C.'!$B$4</f>
        <v>69.75</v>
      </c>
      <c r="T4472" t="s">
        <v>11</v>
      </c>
      <c r="U4472" t="s">
        <v>3</v>
      </c>
    </row>
    <row r="4473" spans="1:21" x14ac:dyDescent="0.25">
      <c r="A4473" t="s">
        <v>1251</v>
      </c>
      <c r="B4473" t="str">
        <f>LEFT(Tabla1[[#This Row],[Organización compras]],2)</f>
        <v>CL</v>
      </c>
      <c r="C4473" t="s">
        <v>339</v>
      </c>
      <c r="D4473">
        <v>619</v>
      </c>
      <c r="E4473" t="str">
        <f>VLOOKUP(Tabla1[[#This Row],[Grupo de compras]],'Grupo compras'!$A$1:$B$115,2,FALSE)</f>
        <v>CL Arq Out/Strip</v>
      </c>
      <c r="F4473" t="s">
        <v>362</v>
      </c>
      <c r="G4473" t="str">
        <f>LEFT(Tabla1[[#This Row],[Solicitud de pedido]],2)</f>
        <v>12</v>
      </c>
      <c r="H4473" t="s">
        <v>11104</v>
      </c>
      <c r="I4473" t="s">
        <v>1502</v>
      </c>
      <c r="J4473" t="s">
        <v>11105</v>
      </c>
      <c r="K4473" t="s">
        <v>11117</v>
      </c>
      <c r="L4473" s="1">
        <v>46041</v>
      </c>
      <c r="M4473" t="s">
        <v>15</v>
      </c>
      <c r="N4473" t="s">
        <v>1</v>
      </c>
      <c r="O4473" t="s">
        <v>0</v>
      </c>
      <c r="P4473" t="s">
        <v>5664</v>
      </c>
      <c r="Q4473" t="s">
        <v>5665</v>
      </c>
      <c r="R4473" s="2">
        <v>1.6739999999999999</v>
      </c>
      <c r="S4473" s="37">
        <f>Tabla1[[#This Row],[Valor total]]/'T.C.'!$B$4</f>
        <v>69.75</v>
      </c>
      <c r="T4473" t="s">
        <v>11</v>
      </c>
      <c r="U4473" t="s">
        <v>3</v>
      </c>
    </row>
    <row r="4474" spans="1:21" x14ac:dyDescent="0.25">
      <c r="A4474" t="s">
        <v>717</v>
      </c>
      <c r="B4474" t="str">
        <f>LEFT(Tabla1[[#This Row],[Organización compras]],2)</f>
        <v>PE</v>
      </c>
      <c r="C4474" t="s">
        <v>340</v>
      </c>
      <c r="D4474">
        <v>801</v>
      </c>
      <c r="E4474" t="str">
        <f>VLOOKUP(Tabla1[[#This Row],[Grupo de compras]],'Grupo compras'!$A$1:$B$115,2,FALSE)</f>
        <v>PE Center Manager</v>
      </c>
      <c r="F4474" t="s">
        <v>1233</v>
      </c>
      <c r="G4474" t="str">
        <f>LEFT(Tabla1[[#This Row],[Solicitud de pedido]],2)</f>
        <v>12</v>
      </c>
      <c r="H4474" t="s">
        <v>11118</v>
      </c>
      <c r="I4474" t="s">
        <v>88</v>
      </c>
      <c r="J4474" t="s">
        <v>11119</v>
      </c>
      <c r="K4474" t="s">
        <v>11120</v>
      </c>
      <c r="L4474" s="1">
        <v>46078</v>
      </c>
      <c r="M4474" t="s">
        <v>819</v>
      </c>
      <c r="N4474" t="s">
        <v>1</v>
      </c>
      <c r="O4474" t="s">
        <v>0</v>
      </c>
      <c r="P4474" t="s">
        <v>2458</v>
      </c>
      <c r="Q4474" t="s">
        <v>2459</v>
      </c>
      <c r="R4474" s="2">
        <v>240</v>
      </c>
      <c r="S4474" s="37">
        <f>Tabla1[[#This Row],[Valor total]]/'T.C.'!$B$2</f>
        <v>69.565217391304344</v>
      </c>
      <c r="T4474" t="s">
        <v>2</v>
      </c>
      <c r="U4474" t="s">
        <v>3</v>
      </c>
    </row>
    <row r="4475" spans="1:21" x14ac:dyDescent="0.25">
      <c r="A4475" t="s">
        <v>925</v>
      </c>
      <c r="B4475" t="str">
        <f>LEFT(Tabla1[[#This Row],[Organización compras]],2)</f>
        <v>PE</v>
      </c>
      <c r="C4475" t="s">
        <v>340</v>
      </c>
      <c r="D4475">
        <v>803</v>
      </c>
      <c r="E4475" t="str">
        <f>VLOOKUP(Tabla1[[#This Row],[Grupo de compras]],'Grupo compras'!$A$1:$B$115,2,FALSE)</f>
        <v>PE Ops Out/Strips</v>
      </c>
      <c r="F4475" t="s">
        <v>3151</v>
      </c>
      <c r="G4475" t="str">
        <f>LEFT(Tabla1[[#This Row],[Solicitud de pedido]],2)</f>
        <v>12</v>
      </c>
      <c r="H4475" t="s">
        <v>11121</v>
      </c>
      <c r="I4475" t="s">
        <v>88</v>
      </c>
      <c r="J4475" t="s">
        <v>11122</v>
      </c>
      <c r="K4475" t="s">
        <v>9079</v>
      </c>
      <c r="L4475" s="1">
        <v>46075</v>
      </c>
      <c r="M4475" t="s">
        <v>3155</v>
      </c>
      <c r="N4475" t="s">
        <v>1</v>
      </c>
      <c r="O4475" t="s">
        <v>2759</v>
      </c>
      <c r="P4475" t="s">
        <v>2181</v>
      </c>
      <c r="Q4475" t="s">
        <v>2182</v>
      </c>
      <c r="R4475" s="2">
        <v>239.4</v>
      </c>
      <c r="S4475" s="37">
        <f>Tabla1[[#This Row],[Valor total]]/'T.C.'!$B$2</f>
        <v>69.391304347826079</v>
      </c>
      <c r="T4475" t="s">
        <v>2</v>
      </c>
      <c r="U4475" t="s">
        <v>3</v>
      </c>
    </row>
    <row r="4476" spans="1:21" x14ac:dyDescent="0.25">
      <c r="A4476" t="s">
        <v>1452</v>
      </c>
      <c r="B4476" t="str">
        <f>LEFT(Tabla1[[#This Row],[Organización compras]],2)</f>
        <v>PE</v>
      </c>
      <c r="C4476" t="s">
        <v>681</v>
      </c>
      <c r="D4476">
        <v>803</v>
      </c>
      <c r="E4476" t="str">
        <f>VLOOKUP(Tabla1[[#This Row],[Grupo de compras]],'Grupo compras'!$A$1:$B$115,2,FALSE)</f>
        <v>PE Ops Out/Strips</v>
      </c>
      <c r="F4476" t="s">
        <v>3151</v>
      </c>
      <c r="G4476" t="str">
        <f>LEFT(Tabla1[[#This Row],[Solicitud de pedido]],2)</f>
        <v>12</v>
      </c>
      <c r="H4476" t="s">
        <v>11123</v>
      </c>
      <c r="I4476" t="s">
        <v>88</v>
      </c>
      <c r="J4476" t="s">
        <v>11124</v>
      </c>
      <c r="K4476" t="s">
        <v>9079</v>
      </c>
      <c r="L4476" s="1">
        <v>46075</v>
      </c>
      <c r="M4476" t="s">
        <v>3155</v>
      </c>
      <c r="N4476" t="s">
        <v>1</v>
      </c>
      <c r="O4476" t="s">
        <v>2759</v>
      </c>
      <c r="P4476" t="s">
        <v>2181</v>
      </c>
      <c r="Q4476" t="s">
        <v>2182</v>
      </c>
      <c r="R4476" s="2">
        <v>239.4</v>
      </c>
      <c r="S4476" s="37">
        <f>Tabla1[[#This Row],[Valor total]]/'T.C.'!$B$2</f>
        <v>69.391304347826079</v>
      </c>
      <c r="T4476" t="s">
        <v>2</v>
      </c>
      <c r="U4476" t="s">
        <v>3</v>
      </c>
    </row>
    <row r="4477" spans="1:21" x14ac:dyDescent="0.25">
      <c r="A4477" t="s">
        <v>2101</v>
      </c>
      <c r="B4477" t="str">
        <f>LEFT(Tabla1[[#This Row],[Organización compras]],2)</f>
        <v>PE</v>
      </c>
      <c r="C4477" t="s">
        <v>681</v>
      </c>
      <c r="D4477">
        <v>802</v>
      </c>
      <c r="E4477" t="str">
        <f>VLOOKUP(Tabla1[[#This Row],[Grupo de compras]],'Grupo compras'!$A$1:$B$115,2,FALSE)</f>
        <v>PE Ops Mall</v>
      </c>
      <c r="F4477" t="s">
        <v>3151</v>
      </c>
      <c r="G4477" t="str">
        <f>LEFT(Tabla1[[#This Row],[Solicitud de pedido]],2)</f>
        <v>12</v>
      </c>
      <c r="H4477" t="s">
        <v>11125</v>
      </c>
      <c r="I4477" t="s">
        <v>88</v>
      </c>
      <c r="J4477" t="s">
        <v>11126</v>
      </c>
      <c r="K4477" t="s">
        <v>9079</v>
      </c>
      <c r="L4477" s="1">
        <v>46075</v>
      </c>
      <c r="M4477" t="s">
        <v>3155</v>
      </c>
      <c r="N4477" t="s">
        <v>1</v>
      </c>
      <c r="O4477" t="s">
        <v>2759</v>
      </c>
      <c r="P4477" t="s">
        <v>2181</v>
      </c>
      <c r="Q4477" t="s">
        <v>2182</v>
      </c>
      <c r="R4477" s="2">
        <v>239.4</v>
      </c>
      <c r="S4477" s="37">
        <f>Tabla1[[#This Row],[Valor total]]/'T.C.'!$B$2</f>
        <v>69.391304347826079</v>
      </c>
      <c r="T4477" t="s">
        <v>2</v>
      </c>
      <c r="U4477" t="s">
        <v>3</v>
      </c>
    </row>
    <row r="4478" spans="1:21" x14ac:dyDescent="0.25">
      <c r="A4478" t="s">
        <v>3346</v>
      </c>
      <c r="B4478" t="str">
        <f>LEFT(Tabla1[[#This Row],[Organización compras]],2)</f>
        <v>PE</v>
      </c>
      <c r="C4478" t="s">
        <v>681</v>
      </c>
      <c r="D4478">
        <v>802</v>
      </c>
      <c r="E4478" t="str">
        <f>VLOOKUP(Tabla1[[#This Row],[Grupo de compras]],'Grupo compras'!$A$1:$B$115,2,FALSE)</f>
        <v>PE Ops Mall</v>
      </c>
      <c r="F4478" t="s">
        <v>3151</v>
      </c>
      <c r="G4478" t="str">
        <f>LEFT(Tabla1[[#This Row],[Solicitud de pedido]],2)</f>
        <v>12</v>
      </c>
      <c r="H4478" t="s">
        <v>11127</v>
      </c>
      <c r="I4478" t="s">
        <v>88</v>
      </c>
      <c r="J4478" t="s">
        <v>11128</v>
      </c>
      <c r="K4478" t="s">
        <v>9079</v>
      </c>
      <c r="L4478" s="1">
        <v>46075</v>
      </c>
      <c r="M4478" t="s">
        <v>3155</v>
      </c>
      <c r="N4478" t="s">
        <v>1</v>
      </c>
      <c r="O4478" t="s">
        <v>2759</v>
      </c>
      <c r="P4478" t="s">
        <v>2181</v>
      </c>
      <c r="Q4478" t="s">
        <v>2182</v>
      </c>
      <c r="R4478" s="2">
        <v>239.4</v>
      </c>
      <c r="S4478" s="37">
        <f>Tabla1[[#This Row],[Valor total]]/'T.C.'!$B$2</f>
        <v>69.391304347826079</v>
      </c>
      <c r="T4478" t="s">
        <v>2</v>
      </c>
      <c r="U4478" t="s">
        <v>3</v>
      </c>
    </row>
    <row r="4479" spans="1:21" x14ac:dyDescent="0.25">
      <c r="A4479" t="s">
        <v>696</v>
      </c>
      <c r="B4479" t="str">
        <f>LEFT(Tabla1[[#This Row],[Organización compras]],2)</f>
        <v>PE</v>
      </c>
      <c r="C4479" t="s">
        <v>681</v>
      </c>
      <c r="D4479">
        <v>813</v>
      </c>
      <c r="E4479" t="str">
        <f>VLOOKUP(Tabla1[[#This Row],[Grupo de compras]],'Grupo compras'!$A$1:$B$115,2,FALSE)</f>
        <v>PE Gcia Ops</v>
      </c>
      <c r="F4479" t="s">
        <v>6434</v>
      </c>
      <c r="H4479" t="s">
        <v>12920</v>
      </c>
      <c r="I4479" t="s">
        <v>88</v>
      </c>
      <c r="J4479" t="s">
        <v>12921</v>
      </c>
      <c r="K4479" t="s">
        <v>12922</v>
      </c>
      <c r="L4479" s="1">
        <v>46100</v>
      </c>
      <c r="M4479" t="s">
        <v>43</v>
      </c>
      <c r="N4479" t="s">
        <v>1</v>
      </c>
      <c r="O4479" t="s">
        <v>0</v>
      </c>
      <c r="P4479" t="s">
        <v>8704</v>
      </c>
      <c r="Q4479" t="s">
        <v>8705</v>
      </c>
      <c r="R4479" s="2">
        <v>239.13</v>
      </c>
      <c r="S4479" s="37">
        <f>Tabla1[[#This Row],[Valor total]]/'T.C.'!$B$2</f>
        <v>69.313043478260866</v>
      </c>
      <c r="T4479" t="s">
        <v>2</v>
      </c>
      <c r="U4479" t="s">
        <v>3</v>
      </c>
    </row>
    <row r="4480" spans="1:21" x14ac:dyDescent="0.25">
      <c r="A4480" t="s">
        <v>47</v>
      </c>
      <c r="B4480" t="str">
        <f>LEFT(Tabla1[[#This Row],[Organización compras]],2)</f>
        <v>CL</v>
      </c>
      <c r="C4480" t="s">
        <v>339</v>
      </c>
      <c r="D4480">
        <v>622</v>
      </c>
      <c r="E4480" t="str">
        <f>VLOOKUP(Tabla1[[#This Row],[Grupo de compras]],'Grupo compras'!$A$1:$B$115,2,FALSE)</f>
        <v>CL Arq Mall</v>
      </c>
      <c r="F4480" t="s">
        <v>362</v>
      </c>
      <c r="G4480" t="str">
        <f>LEFT(Tabla1[[#This Row],[Solicitud de pedido]],2)</f>
        <v>12</v>
      </c>
      <c r="H4480" t="s">
        <v>11129</v>
      </c>
      <c r="I4480" t="s">
        <v>88</v>
      </c>
      <c r="J4480" t="s">
        <v>11130</v>
      </c>
      <c r="K4480" t="s">
        <v>11131</v>
      </c>
      <c r="L4480" s="1">
        <v>46037</v>
      </c>
      <c r="M4480" t="s">
        <v>15</v>
      </c>
      <c r="N4480" t="s">
        <v>1</v>
      </c>
      <c r="O4480" t="s">
        <v>0</v>
      </c>
      <c r="P4480" t="s">
        <v>5664</v>
      </c>
      <c r="Q4480" t="s">
        <v>5665</v>
      </c>
      <c r="R4480" s="2">
        <v>1.6479999999999999</v>
      </c>
      <c r="S4480" s="37">
        <f>Tabla1[[#This Row],[Valor total]]/'T.C.'!$B$4</f>
        <v>68.666666666666657</v>
      </c>
      <c r="T4480" t="s">
        <v>11</v>
      </c>
      <c r="U4480" t="s">
        <v>3</v>
      </c>
    </row>
    <row r="4481" spans="1:21" x14ac:dyDescent="0.25">
      <c r="A4481" t="s">
        <v>47</v>
      </c>
      <c r="B4481" t="str">
        <f>LEFT(Tabla1[[#This Row],[Organización compras]],2)</f>
        <v>CL</v>
      </c>
      <c r="C4481" t="s">
        <v>339</v>
      </c>
      <c r="D4481">
        <v>622</v>
      </c>
      <c r="E4481" t="str">
        <f>VLOOKUP(Tabla1[[#This Row],[Grupo de compras]],'Grupo compras'!$A$1:$B$115,2,FALSE)</f>
        <v>CL Arq Mall</v>
      </c>
      <c r="F4481" t="s">
        <v>362</v>
      </c>
      <c r="G4481" t="str">
        <f>LEFT(Tabla1[[#This Row],[Solicitud de pedido]],2)</f>
        <v>12</v>
      </c>
      <c r="H4481" t="s">
        <v>11129</v>
      </c>
      <c r="I4481" t="s">
        <v>89</v>
      </c>
      <c r="J4481" t="s">
        <v>11130</v>
      </c>
      <c r="K4481" t="s">
        <v>11132</v>
      </c>
      <c r="L4481" s="1">
        <v>46037</v>
      </c>
      <c r="M4481" t="s">
        <v>15</v>
      </c>
      <c r="N4481" t="s">
        <v>1</v>
      </c>
      <c r="O4481" t="s">
        <v>0</v>
      </c>
      <c r="P4481" t="s">
        <v>5664</v>
      </c>
      <c r="Q4481" t="s">
        <v>5665</v>
      </c>
      <c r="R4481" s="2">
        <v>1.6479999999999999</v>
      </c>
      <c r="S4481" s="37">
        <f>Tabla1[[#This Row],[Valor total]]/'T.C.'!$B$4</f>
        <v>68.666666666666657</v>
      </c>
      <c r="T4481" t="s">
        <v>11</v>
      </c>
      <c r="U4481" t="s">
        <v>3</v>
      </c>
    </row>
    <row r="4482" spans="1:21" x14ac:dyDescent="0.25">
      <c r="A4482" t="s">
        <v>47</v>
      </c>
      <c r="B4482" t="str">
        <f>LEFT(Tabla1[[#This Row],[Organización compras]],2)</f>
        <v>CL</v>
      </c>
      <c r="C4482" t="s">
        <v>339</v>
      </c>
      <c r="D4482">
        <v>622</v>
      </c>
      <c r="E4482" t="str">
        <f>VLOOKUP(Tabla1[[#This Row],[Grupo de compras]],'Grupo compras'!$A$1:$B$115,2,FALSE)</f>
        <v>CL Arq Mall</v>
      </c>
      <c r="F4482" t="s">
        <v>362</v>
      </c>
      <c r="G4482" t="str">
        <f>LEFT(Tabla1[[#This Row],[Solicitud de pedido]],2)</f>
        <v>12</v>
      </c>
      <c r="H4482" t="s">
        <v>11129</v>
      </c>
      <c r="I4482" t="s">
        <v>99</v>
      </c>
      <c r="J4482" t="s">
        <v>11130</v>
      </c>
      <c r="K4482" t="s">
        <v>11133</v>
      </c>
      <c r="L4482" s="1">
        <v>46037</v>
      </c>
      <c r="M4482" t="s">
        <v>15</v>
      </c>
      <c r="N4482" t="s">
        <v>1</v>
      </c>
      <c r="O4482" t="s">
        <v>0</v>
      </c>
      <c r="P4482" t="s">
        <v>5664</v>
      </c>
      <c r="Q4482" t="s">
        <v>5665</v>
      </c>
      <c r="R4482" s="2">
        <v>1.6479999999999999</v>
      </c>
      <c r="S4482" s="37">
        <f>Tabla1[[#This Row],[Valor total]]/'T.C.'!$B$4</f>
        <v>68.666666666666657</v>
      </c>
      <c r="T4482" t="s">
        <v>11</v>
      </c>
      <c r="U4482" t="s">
        <v>3</v>
      </c>
    </row>
    <row r="4483" spans="1:21" x14ac:dyDescent="0.25">
      <c r="A4483" t="s">
        <v>47</v>
      </c>
      <c r="B4483" t="str">
        <f>LEFT(Tabla1[[#This Row],[Organización compras]],2)</f>
        <v>CL</v>
      </c>
      <c r="C4483" t="s">
        <v>339</v>
      </c>
      <c r="D4483">
        <v>622</v>
      </c>
      <c r="E4483" t="str">
        <f>VLOOKUP(Tabla1[[#This Row],[Grupo de compras]],'Grupo compras'!$A$1:$B$115,2,FALSE)</f>
        <v>CL Arq Mall</v>
      </c>
      <c r="F4483" t="s">
        <v>362</v>
      </c>
      <c r="G4483" t="str">
        <f>LEFT(Tabla1[[#This Row],[Solicitud de pedido]],2)</f>
        <v>12</v>
      </c>
      <c r="H4483" t="s">
        <v>11129</v>
      </c>
      <c r="I4483" t="s">
        <v>100</v>
      </c>
      <c r="J4483" t="s">
        <v>11130</v>
      </c>
      <c r="K4483" t="s">
        <v>11134</v>
      </c>
      <c r="L4483" s="1">
        <v>46037</v>
      </c>
      <c r="M4483" t="s">
        <v>15</v>
      </c>
      <c r="N4483" t="s">
        <v>1</v>
      </c>
      <c r="O4483" t="s">
        <v>0</v>
      </c>
      <c r="P4483" t="s">
        <v>5664</v>
      </c>
      <c r="Q4483" t="s">
        <v>5665</v>
      </c>
      <c r="R4483" s="2">
        <v>1.6479999999999999</v>
      </c>
      <c r="S4483" s="37">
        <f>Tabla1[[#This Row],[Valor total]]/'T.C.'!$B$4</f>
        <v>68.666666666666657</v>
      </c>
      <c r="T4483" t="s">
        <v>11</v>
      </c>
      <c r="U4483" t="s">
        <v>3</v>
      </c>
    </row>
    <row r="4484" spans="1:21" x14ac:dyDescent="0.25">
      <c r="A4484" t="s">
        <v>47</v>
      </c>
      <c r="B4484" t="str">
        <f>LEFT(Tabla1[[#This Row],[Organización compras]],2)</f>
        <v>CL</v>
      </c>
      <c r="C4484" t="s">
        <v>339</v>
      </c>
      <c r="D4484">
        <v>622</v>
      </c>
      <c r="E4484" t="str">
        <f>VLOOKUP(Tabla1[[#This Row],[Grupo de compras]],'Grupo compras'!$A$1:$B$115,2,FALSE)</f>
        <v>CL Arq Mall</v>
      </c>
      <c r="F4484" t="s">
        <v>362</v>
      </c>
      <c r="G4484" t="str">
        <f>LEFT(Tabla1[[#This Row],[Solicitud de pedido]],2)</f>
        <v>12</v>
      </c>
      <c r="H4484" t="s">
        <v>11129</v>
      </c>
      <c r="I4484" t="s">
        <v>101</v>
      </c>
      <c r="J4484" t="s">
        <v>11130</v>
      </c>
      <c r="K4484" t="s">
        <v>11135</v>
      </c>
      <c r="L4484" s="1">
        <v>46037</v>
      </c>
      <c r="M4484" t="s">
        <v>15</v>
      </c>
      <c r="N4484" t="s">
        <v>1</v>
      </c>
      <c r="O4484" t="s">
        <v>0</v>
      </c>
      <c r="P4484" t="s">
        <v>5664</v>
      </c>
      <c r="Q4484" t="s">
        <v>5665</v>
      </c>
      <c r="R4484" s="2">
        <v>1.6479999999999999</v>
      </c>
      <c r="S4484" s="37">
        <f>Tabla1[[#This Row],[Valor total]]/'T.C.'!$B$4</f>
        <v>68.666666666666657</v>
      </c>
      <c r="T4484" t="s">
        <v>11</v>
      </c>
      <c r="U4484" t="s">
        <v>3</v>
      </c>
    </row>
    <row r="4485" spans="1:21" x14ac:dyDescent="0.25">
      <c r="A4485" t="s">
        <v>47</v>
      </c>
      <c r="B4485" t="str">
        <f>LEFT(Tabla1[[#This Row],[Organización compras]],2)</f>
        <v>CL</v>
      </c>
      <c r="C4485" t="s">
        <v>339</v>
      </c>
      <c r="D4485">
        <v>622</v>
      </c>
      <c r="E4485" t="str">
        <f>VLOOKUP(Tabla1[[#This Row],[Grupo de compras]],'Grupo compras'!$A$1:$B$115,2,FALSE)</f>
        <v>CL Arq Mall</v>
      </c>
      <c r="F4485" t="s">
        <v>362</v>
      </c>
      <c r="G4485" t="str">
        <f>LEFT(Tabla1[[#This Row],[Solicitud de pedido]],2)</f>
        <v>12</v>
      </c>
      <c r="H4485" t="s">
        <v>11129</v>
      </c>
      <c r="I4485" t="s">
        <v>102</v>
      </c>
      <c r="J4485" t="s">
        <v>11130</v>
      </c>
      <c r="K4485" t="s">
        <v>11136</v>
      </c>
      <c r="L4485" s="1">
        <v>46037</v>
      </c>
      <c r="M4485" t="s">
        <v>15</v>
      </c>
      <c r="N4485" t="s">
        <v>1</v>
      </c>
      <c r="O4485" t="s">
        <v>0</v>
      </c>
      <c r="P4485" t="s">
        <v>5664</v>
      </c>
      <c r="Q4485" t="s">
        <v>5665</v>
      </c>
      <c r="R4485" s="2">
        <v>1.6479999999999999</v>
      </c>
      <c r="S4485" s="37">
        <f>Tabla1[[#This Row],[Valor total]]/'T.C.'!$B$4</f>
        <v>68.666666666666657</v>
      </c>
      <c r="T4485" t="s">
        <v>11</v>
      </c>
      <c r="U4485" t="s">
        <v>3</v>
      </c>
    </row>
    <row r="4486" spans="1:21" x14ac:dyDescent="0.25">
      <c r="A4486" t="s">
        <v>47</v>
      </c>
      <c r="B4486" t="str">
        <f>LEFT(Tabla1[[#This Row],[Organización compras]],2)</f>
        <v>CL</v>
      </c>
      <c r="C4486" t="s">
        <v>339</v>
      </c>
      <c r="D4486">
        <v>622</v>
      </c>
      <c r="E4486" t="str">
        <f>VLOOKUP(Tabla1[[#This Row],[Grupo de compras]],'Grupo compras'!$A$1:$B$115,2,FALSE)</f>
        <v>CL Arq Mall</v>
      </c>
      <c r="F4486" t="s">
        <v>362</v>
      </c>
      <c r="G4486" t="str">
        <f>LEFT(Tabla1[[#This Row],[Solicitud de pedido]],2)</f>
        <v>12</v>
      </c>
      <c r="H4486" t="s">
        <v>11129</v>
      </c>
      <c r="I4486" t="s">
        <v>103</v>
      </c>
      <c r="J4486" t="s">
        <v>11130</v>
      </c>
      <c r="K4486" t="s">
        <v>11137</v>
      </c>
      <c r="L4486" s="1">
        <v>46037</v>
      </c>
      <c r="M4486" t="s">
        <v>15</v>
      </c>
      <c r="N4486" t="s">
        <v>1</v>
      </c>
      <c r="O4486" t="s">
        <v>0</v>
      </c>
      <c r="P4486" t="s">
        <v>5664</v>
      </c>
      <c r="Q4486" t="s">
        <v>5665</v>
      </c>
      <c r="R4486" s="2">
        <v>1.6479999999999999</v>
      </c>
      <c r="S4486" s="37">
        <f>Tabla1[[#This Row],[Valor total]]/'T.C.'!$B$4</f>
        <v>68.666666666666657</v>
      </c>
      <c r="T4486" t="s">
        <v>11</v>
      </c>
      <c r="U4486" t="s">
        <v>3</v>
      </c>
    </row>
    <row r="4487" spans="1:21" x14ac:dyDescent="0.25">
      <c r="A4487" t="s">
        <v>47</v>
      </c>
      <c r="B4487" t="str">
        <f>LEFT(Tabla1[[#This Row],[Organización compras]],2)</f>
        <v>CL</v>
      </c>
      <c r="C4487" t="s">
        <v>339</v>
      </c>
      <c r="D4487">
        <v>622</v>
      </c>
      <c r="E4487" t="str">
        <f>VLOOKUP(Tabla1[[#This Row],[Grupo de compras]],'Grupo compras'!$A$1:$B$115,2,FALSE)</f>
        <v>CL Arq Mall</v>
      </c>
      <c r="F4487" t="s">
        <v>362</v>
      </c>
      <c r="G4487" t="str">
        <f>LEFT(Tabla1[[#This Row],[Solicitud de pedido]],2)</f>
        <v>12</v>
      </c>
      <c r="H4487" t="s">
        <v>11129</v>
      </c>
      <c r="I4487" t="s">
        <v>104</v>
      </c>
      <c r="J4487" t="s">
        <v>11130</v>
      </c>
      <c r="K4487" t="s">
        <v>11138</v>
      </c>
      <c r="L4487" s="1">
        <v>46037</v>
      </c>
      <c r="M4487" t="s">
        <v>15</v>
      </c>
      <c r="N4487" t="s">
        <v>1</v>
      </c>
      <c r="O4487" t="s">
        <v>0</v>
      </c>
      <c r="P4487" t="s">
        <v>5664</v>
      </c>
      <c r="Q4487" t="s">
        <v>5665</v>
      </c>
      <c r="R4487" s="2">
        <v>1.6479999999999999</v>
      </c>
      <c r="S4487" s="37">
        <f>Tabla1[[#This Row],[Valor total]]/'T.C.'!$B$4</f>
        <v>68.666666666666657</v>
      </c>
      <c r="T4487" t="s">
        <v>11</v>
      </c>
      <c r="U4487" t="s">
        <v>3</v>
      </c>
    </row>
    <row r="4488" spans="1:21" x14ac:dyDescent="0.25">
      <c r="A4488" t="s">
        <v>47</v>
      </c>
      <c r="B4488" t="str">
        <f>LEFT(Tabla1[[#This Row],[Organización compras]],2)</f>
        <v>CL</v>
      </c>
      <c r="C4488" t="s">
        <v>339</v>
      </c>
      <c r="D4488">
        <v>622</v>
      </c>
      <c r="E4488" t="str">
        <f>VLOOKUP(Tabla1[[#This Row],[Grupo de compras]],'Grupo compras'!$A$1:$B$115,2,FALSE)</f>
        <v>CL Arq Mall</v>
      </c>
      <c r="F4488" t="s">
        <v>362</v>
      </c>
      <c r="G4488" t="str">
        <f>LEFT(Tabla1[[#This Row],[Solicitud de pedido]],2)</f>
        <v>12</v>
      </c>
      <c r="H4488" t="s">
        <v>11129</v>
      </c>
      <c r="I4488" t="s">
        <v>105</v>
      </c>
      <c r="J4488" t="s">
        <v>11130</v>
      </c>
      <c r="K4488" t="s">
        <v>11139</v>
      </c>
      <c r="L4488" s="1">
        <v>46037</v>
      </c>
      <c r="M4488" t="s">
        <v>15</v>
      </c>
      <c r="N4488" t="s">
        <v>1</v>
      </c>
      <c r="O4488" t="s">
        <v>0</v>
      </c>
      <c r="P4488" t="s">
        <v>5664</v>
      </c>
      <c r="Q4488" t="s">
        <v>5665</v>
      </c>
      <c r="R4488" s="2">
        <v>1.6479999999999999</v>
      </c>
      <c r="S4488" s="37">
        <f>Tabla1[[#This Row],[Valor total]]/'T.C.'!$B$4</f>
        <v>68.666666666666657</v>
      </c>
      <c r="T4488" t="s">
        <v>11</v>
      </c>
      <c r="U4488" t="s">
        <v>3</v>
      </c>
    </row>
    <row r="4489" spans="1:21" x14ac:dyDescent="0.25">
      <c r="A4489" t="s">
        <v>47</v>
      </c>
      <c r="B4489" t="str">
        <f>LEFT(Tabla1[[#This Row],[Organización compras]],2)</f>
        <v>CL</v>
      </c>
      <c r="C4489" t="s">
        <v>339</v>
      </c>
      <c r="D4489">
        <v>622</v>
      </c>
      <c r="E4489" t="str">
        <f>VLOOKUP(Tabla1[[#This Row],[Grupo de compras]],'Grupo compras'!$A$1:$B$115,2,FALSE)</f>
        <v>CL Arq Mall</v>
      </c>
      <c r="F4489" t="s">
        <v>362</v>
      </c>
      <c r="G4489" t="str">
        <f>LEFT(Tabla1[[#This Row],[Solicitud de pedido]],2)</f>
        <v>12</v>
      </c>
      <c r="H4489" t="s">
        <v>11129</v>
      </c>
      <c r="I4489" t="s">
        <v>106</v>
      </c>
      <c r="J4489" t="s">
        <v>11130</v>
      </c>
      <c r="K4489" t="s">
        <v>11140</v>
      </c>
      <c r="L4489" s="1">
        <v>46037</v>
      </c>
      <c r="M4489" t="s">
        <v>15</v>
      </c>
      <c r="N4489" t="s">
        <v>1</v>
      </c>
      <c r="O4489" t="s">
        <v>0</v>
      </c>
      <c r="P4489" t="s">
        <v>5664</v>
      </c>
      <c r="Q4489" t="s">
        <v>5665</v>
      </c>
      <c r="R4489" s="2">
        <v>1.6479999999999999</v>
      </c>
      <c r="S4489" s="37">
        <f>Tabla1[[#This Row],[Valor total]]/'T.C.'!$B$4</f>
        <v>68.666666666666657</v>
      </c>
      <c r="T4489" t="s">
        <v>11</v>
      </c>
      <c r="U4489" t="s">
        <v>3</v>
      </c>
    </row>
    <row r="4490" spans="1:21" x14ac:dyDescent="0.25">
      <c r="A4490" t="s">
        <v>47</v>
      </c>
      <c r="B4490" t="str">
        <f>LEFT(Tabla1[[#This Row],[Organización compras]],2)</f>
        <v>CL</v>
      </c>
      <c r="C4490" t="s">
        <v>339</v>
      </c>
      <c r="D4490">
        <v>622</v>
      </c>
      <c r="E4490" t="str">
        <f>VLOOKUP(Tabla1[[#This Row],[Grupo de compras]],'Grupo compras'!$A$1:$B$115,2,FALSE)</f>
        <v>CL Arq Mall</v>
      </c>
      <c r="F4490" t="s">
        <v>362</v>
      </c>
      <c r="G4490" t="str">
        <f>LEFT(Tabla1[[#This Row],[Solicitud de pedido]],2)</f>
        <v>12</v>
      </c>
      <c r="H4490" t="s">
        <v>11129</v>
      </c>
      <c r="I4490" t="s">
        <v>107</v>
      </c>
      <c r="J4490" t="s">
        <v>11130</v>
      </c>
      <c r="K4490" t="s">
        <v>11141</v>
      </c>
      <c r="L4490" s="1">
        <v>46037</v>
      </c>
      <c r="M4490" t="s">
        <v>15</v>
      </c>
      <c r="N4490" t="s">
        <v>1</v>
      </c>
      <c r="O4490" t="s">
        <v>0</v>
      </c>
      <c r="P4490" t="s">
        <v>5664</v>
      </c>
      <c r="Q4490" t="s">
        <v>5665</v>
      </c>
      <c r="R4490" s="2">
        <v>1.6479999999999999</v>
      </c>
      <c r="S4490" s="37">
        <f>Tabla1[[#This Row],[Valor total]]/'T.C.'!$B$4</f>
        <v>68.666666666666657</v>
      </c>
      <c r="T4490" t="s">
        <v>11</v>
      </c>
      <c r="U4490" t="s">
        <v>3</v>
      </c>
    </row>
    <row r="4491" spans="1:21" x14ac:dyDescent="0.25">
      <c r="A4491" t="s">
        <v>47</v>
      </c>
      <c r="B4491" t="str">
        <f>LEFT(Tabla1[[#This Row],[Organización compras]],2)</f>
        <v>CL</v>
      </c>
      <c r="C4491" t="s">
        <v>339</v>
      </c>
      <c r="D4491">
        <v>622</v>
      </c>
      <c r="E4491" t="str">
        <f>VLOOKUP(Tabla1[[#This Row],[Grupo de compras]],'Grupo compras'!$A$1:$B$115,2,FALSE)</f>
        <v>CL Arq Mall</v>
      </c>
      <c r="F4491" t="s">
        <v>362</v>
      </c>
      <c r="G4491" t="str">
        <f>LEFT(Tabla1[[#This Row],[Solicitud de pedido]],2)</f>
        <v>12</v>
      </c>
      <c r="H4491" t="s">
        <v>11129</v>
      </c>
      <c r="I4491" t="s">
        <v>1502</v>
      </c>
      <c r="J4491" t="s">
        <v>11130</v>
      </c>
      <c r="K4491" t="s">
        <v>11142</v>
      </c>
      <c r="L4491" s="1">
        <v>46037</v>
      </c>
      <c r="M4491" t="s">
        <v>15</v>
      </c>
      <c r="N4491" t="s">
        <v>1</v>
      </c>
      <c r="O4491" t="s">
        <v>0</v>
      </c>
      <c r="P4491" t="s">
        <v>5664</v>
      </c>
      <c r="Q4491" t="s">
        <v>5665</v>
      </c>
      <c r="R4491" s="2">
        <v>1.6479999999999999</v>
      </c>
      <c r="S4491" s="37">
        <f>Tabla1[[#This Row],[Valor total]]/'T.C.'!$B$4</f>
        <v>68.666666666666657</v>
      </c>
      <c r="T4491" t="s">
        <v>11</v>
      </c>
      <c r="U4491" t="s">
        <v>3</v>
      </c>
    </row>
    <row r="4492" spans="1:21" x14ac:dyDescent="0.25">
      <c r="A4492" t="s">
        <v>53</v>
      </c>
      <c r="B4492" t="str">
        <f>LEFT(Tabla1[[#This Row],[Organización compras]],2)</f>
        <v>CO</v>
      </c>
      <c r="C4492" t="s">
        <v>338</v>
      </c>
      <c r="D4492">
        <v>702</v>
      </c>
      <c r="E4492" t="str">
        <f>VLOOKUP(Tabla1[[#This Row],[Grupo de compras]],'Grupo compras'!$A$1:$B$115,2,FALSE)</f>
        <v>CO Ops Mall</v>
      </c>
      <c r="F4492" t="s">
        <v>54</v>
      </c>
      <c r="G4492" t="str">
        <f>LEFT(Tabla1[[#This Row],[Solicitud de pedido]],2)</f>
        <v>12</v>
      </c>
      <c r="H4492" t="s">
        <v>11143</v>
      </c>
      <c r="I4492" t="s">
        <v>88</v>
      </c>
      <c r="J4492" t="s">
        <v>11144</v>
      </c>
      <c r="K4492" t="s">
        <v>11145</v>
      </c>
      <c r="L4492" s="1">
        <v>46076</v>
      </c>
      <c r="M4492" t="s">
        <v>55</v>
      </c>
      <c r="N4492" t="s">
        <v>1</v>
      </c>
      <c r="O4492" t="s">
        <v>0</v>
      </c>
      <c r="P4492" t="s">
        <v>9039</v>
      </c>
      <c r="Q4492" t="s">
        <v>9040</v>
      </c>
      <c r="R4492" s="2">
        <v>252100</v>
      </c>
      <c r="S4492" s="37">
        <f>Tabla1[[#This Row],[Valor total]]/'T.C.'!$B$5</f>
        <v>68.542686242523104</v>
      </c>
      <c r="T4492" t="s">
        <v>18</v>
      </c>
      <c r="U4492" t="s">
        <v>3</v>
      </c>
    </row>
    <row r="4493" spans="1:21" x14ac:dyDescent="0.25">
      <c r="A4493" t="s">
        <v>925</v>
      </c>
      <c r="B4493" t="str">
        <f>LEFT(Tabla1[[#This Row],[Organización compras]],2)</f>
        <v>PE</v>
      </c>
      <c r="C4493" t="s">
        <v>340</v>
      </c>
      <c r="D4493">
        <v>803</v>
      </c>
      <c r="E4493" t="str">
        <f>VLOOKUP(Tabla1[[#This Row],[Grupo de compras]],'Grupo compras'!$A$1:$B$115,2,FALSE)</f>
        <v>PE Ops Out/Strips</v>
      </c>
      <c r="F4493" t="s">
        <v>3023</v>
      </c>
      <c r="G4493" t="str">
        <f>LEFT(Tabla1[[#This Row],[Solicitud de pedido]],2)</f>
        <v>12</v>
      </c>
      <c r="H4493" t="s">
        <v>11146</v>
      </c>
      <c r="I4493" t="s">
        <v>88</v>
      </c>
      <c r="J4493" t="s">
        <v>11147</v>
      </c>
      <c r="K4493" t="s">
        <v>11148</v>
      </c>
      <c r="L4493" s="1">
        <v>46066</v>
      </c>
      <c r="M4493" t="s">
        <v>3023</v>
      </c>
      <c r="N4493" t="s">
        <v>1</v>
      </c>
      <c r="O4493" t="s">
        <v>0</v>
      </c>
      <c r="P4493" t="s">
        <v>2458</v>
      </c>
      <c r="Q4493" t="s">
        <v>2459</v>
      </c>
      <c r="R4493" s="2">
        <v>235</v>
      </c>
      <c r="S4493" s="37">
        <f>Tabla1[[#This Row],[Valor total]]/'T.C.'!$B$2</f>
        <v>68.115942028985501</v>
      </c>
      <c r="T4493" t="s">
        <v>2</v>
      </c>
      <c r="U4493" t="s">
        <v>3</v>
      </c>
    </row>
    <row r="4494" spans="1:21" x14ac:dyDescent="0.25">
      <c r="A4494" t="s">
        <v>31</v>
      </c>
      <c r="B4494" t="str">
        <f>LEFT(Tabla1[[#This Row],[Organización compras]],2)</f>
        <v>CO</v>
      </c>
      <c r="C4494" t="s">
        <v>338</v>
      </c>
      <c r="D4494">
        <v>704</v>
      </c>
      <c r="E4494" t="str">
        <f>VLOOKUP(Tabla1[[#This Row],[Grupo de compras]],'Grupo compras'!$A$1:$B$115,2,FALSE)</f>
        <v>CO Mktg Mall</v>
      </c>
      <c r="F4494" t="s">
        <v>7539</v>
      </c>
      <c r="G4494" t="str">
        <f>LEFT(Tabla1[[#This Row],[Solicitud de pedido]],2)</f>
        <v>12</v>
      </c>
      <c r="H4494" t="s">
        <v>11149</v>
      </c>
      <c r="I4494" t="s">
        <v>88</v>
      </c>
      <c r="J4494" t="s">
        <v>11150</v>
      </c>
      <c r="K4494" t="s">
        <v>11151</v>
      </c>
      <c r="L4494" s="1">
        <v>46028</v>
      </c>
      <c r="M4494" t="s">
        <v>32</v>
      </c>
      <c r="N4494" t="s">
        <v>1</v>
      </c>
      <c r="O4494" t="s">
        <v>0</v>
      </c>
      <c r="P4494" t="s">
        <v>7391</v>
      </c>
      <c r="Q4494" t="s">
        <v>7392</v>
      </c>
      <c r="R4494" s="2">
        <v>250000</v>
      </c>
      <c r="S4494" s="37">
        <f>Tabla1[[#This Row],[Valor total]]/'T.C.'!$B$5</f>
        <v>67.971723762914621</v>
      </c>
      <c r="T4494" t="s">
        <v>18</v>
      </c>
      <c r="U4494" t="s">
        <v>3</v>
      </c>
    </row>
    <row r="4495" spans="1:21" x14ac:dyDescent="0.25">
      <c r="A4495" t="s">
        <v>53</v>
      </c>
      <c r="B4495" t="str">
        <f>LEFT(Tabla1[[#This Row],[Organización compras]],2)</f>
        <v>CO</v>
      </c>
      <c r="C4495" t="s">
        <v>338</v>
      </c>
      <c r="D4495">
        <v>704</v>
      </c>
      <c r="E4495" t="str">
        <f>VLOOKUP(Tabla1[[#This Row],[Grupo de compras]],'Grupo compras'!$A$1:$B$115,2,FALSE)</f>
        <v>CO Mktg Mall</v>
      </c>
      <c r="F4495" t="s">
        <v>795</v>
      </c>
      <c r="G4495" t="str">
        <f>LEFT(Tabla1[[#This Row],[Solicitud de pedido]],2)</f>
        <v>12</v>
      </c>
      <c r="H4495" t="s">
        <v>11152</v>
      </c>
      <c r="I4495" t="s">
        <v>88</v>
      </c>
      <c r="J4495" t="s">
        <v>11153</v>
      </c>
      <c r="K4495" t="s">
        <v>11154</v>
      </c>
      <c r="L4495" s="1">
        <v>46029</v>
      </c>
      <c r="M4495" t="s">
        <v>799</v>
      </c>
      <c r="N4495" t="s">
        <v>1</v>
      </c>
      <c r="O4495" t="s">
        <v>0</v>
      </c>
      <c r="P4495" t="s">
        <v>10526</v>
      </c>
      <c r="Q4495" t="s">
        <v>10527</v>
      </c>
      <c r="R4495" s="2">
        <v>250000</v>
      </c>
      <c r="S4495" s="37">
        <f>Tabla1[[#This Row],[Valor total]]/'T.C.'!$B$5</f>
        <v>67.971723762914621</v>
      </c>
      <c r="T4495" t="s">
        <v>18</v>
      </c>
      <c r="U4495" t="s">
        <v>3</v>
      </c>
    </row>
    <row r="4496" spans="1:21" x14ac:dyDescent="0.25">
      <c r="A4496" t="s">
        <v>75</v>
      </c>
      <c r="B4496" t="str">
        <f>LEFT(Tabla1[[#This Row],[Organización compras]],2)</f>
        <v>CO</v>
      </c>
      <c r="C4496" t="s">
        <v>338</v>
      </c>
      <c r="D4496">
        <v>710</v>
      </c>
      <c r="E4496" t="str">
        <f>VLOOKUP(Tabla1[[#This Row],[Grupo de compras]],'Grupo compras'!$A$1:$B$115,2,FALSE)</f>
        <v>CO Sgcia Personas</v>
      </c>
      <c r="F4496" t="s">
        <v>3527</v>
      </c>
      <c r="G4496" t="str">
        <f>LEFT(Tabla1[[#This Row],[Solicitud de pedido]],2)</f>
        <v>12</v>
      </c>
      <c r="H4496" t="s">
        <v>11155</v>
      </c>
      <c r="I4496" t="s">
        <v>88</v>
      </c>
      <c r="J4496" t="s">
        <v>11156</v>
      </c>
      <c r="K4496" t="s">
        <v>11157</v>
      </c>
      <c r="L4496" s="1">
        <v>46077</v>
      </c>
      <c r="M4496" t="s">
        <v>706</v>
      </c>
      <c r="N4496" t="s">
        <v>1</v>
      </c>
      <c r="O4496" t="s">
        <v>0</v>
      </c>
      <c r="P4496" t="s">
        <v>2448</v>
      </c>
      <c r="Q4496" t="s">
        <v>2449</v>
      </c>
      <c r="R4496" s="2">
        <v>250000</v>
      </c>
      <c r="S4496" s="37">
        <f>Tabla1[[#This Row],[Valor total]]/'T.C.'!$B$5</f>
        <v>67.971723762914621</v>
      </c>
      <c r="T4496" t="s">
        <v>18</v>
      </c>
      <c r="U4496" t="s">
        <v>3</v>
      </c>
    </row>
    <row r="4497" spans="1:21" x14ac:dyDescent="0.25">
      <c r="A4497" t="s">
        <v>925</v>
      </c>
      <c r="B4497" t="str">
        <f>LEFT(Tabla1[[#This Row],[Organización compras]],2)</f>
        <v>PE</v>
      </c>
      <c r="C4497" t="s">
        <v>340</v>
      </c>
      <c r="D4497">
        <v>808</v>
      </c>
      <c r="E4497" t="str">
        <f>VLOOKUP(Tabla1[[#This Row],[Grupo de compras]],'Grupo compras'!$A$1:$B$115,2,FALSE)</f>
        <v>PE Área Legal</v>
      </c>
      <c r="F4497" t="s">
        <v>365</v>
      </c>
      <c r="G4497" t="str">
        <f>LEFT(Tabla1[[#This Row],[Solicitud de pedido]],2)</f>
        <v>12</v>
      </c>
      <c r="H4497" t="s">
        <v>11158</v>
      </c>
      <c r="I4497" t="s">
        <v>88</v>
      </c>
      <c r="J4497" t="s">
        <v>11159</v>
      </c>
      <c r="K4497" t="s">
        <v>5767</v>
      </c>
      <c r="L4497" s="1">
        <v>46065</v>
      </c>
      <c r="M4497" t="s">
        <v>485</v>
      </c>
      <c r="N4497" t="s">
        <v>1</v>
      </c>
      <c r="O4497" t="s">
        <v>0</v>
      </c>
      <c r="P4497" t="s">
        <v>5768</v>
      </c>
      <c r="Q4497" t="s">
        <v>5769</v>
      </c>
      <c r="R4497" s="2">
        <v>233.05</v>
      </c>
      <c r="S4497" s="37">
        <f>Tabla1[[#This Row],[Valor total]]/'T.C.'!$B$2</f>
        <v>67.550724637681157</v>
      </c>
      <c r="T4497" t="s">
        <v>2</v>
      </c>
      <c r="U4497" t="s">
        <v>3</v>
      </c>
    </row>
    <row r="4498" spans="1:21" x14ac:dyDescent="0.25">
      <c r="A4498" t="s">
        <v>1251</v>
      </c>
      <c r="B4498" t="str">
        <f>LEFT(Tabla1[[#This Row],[Organización compras]],2)</f>
        <v>CL</v>
      </c>
      <c r="C4498" t="s">
        <v>339</v>
      </c>
      <c r="D4498">
        <v>619</v>
      </c>
      <c r="E4498" t="str">
        <f>VLOOKUP(Tabla1[[#This Row],[Grupo de compras]],'Grupo compras'!$A$1:$B$115,2,FALSE)</f>
        <v>CL Arq Out/Strip</v>
      </c>
      <c r="F4498" t="s">
        <v>4609</v>
      </c>
      <c r="G4498" t="str">
        <f>LEFT(Tabla1[[#This Row],[Solicitud de pedido]],2)</f>
        <v>14</v>
      </c>
      <c r="H4498" t="s">
        <v>11160</v>
      </c>
      <c r="I4498" t="s">
        <v>88</v>
      </c>
      <c r="J4498" t="s">
        <v>11161</v>
      </c>
      <c r="K4498" t="s">
        <v>11162</v>
      </c>
      <c r="L4498" s="1">
        <v>46055</v>
      </c>
      <c r="M4498" t="s">
        <v>15</v>
      </c>
      <c r="N4498" t="s">
        <v>46</v>
      </c>
      <c r="O4498" t="s">
        <v>0</v>
      </c>
      <c r="P4498" t="s">
        <v>470</v>
      </c>
      <c r="Q4498" t="s">
        <v>471</v>
      </c>
      <c r="R4498" s="2">
        <v>1.62</v>
      </c>
      <c r="S4498" s="37">
        <f>Tabla1[[#This Row],[Valor total]]/'T.C.'!$B$4</f>
        <v>67.5</v>
      </c>
      <c r="T4498" t="s">
        <v>11</v>
      </c>
      <c r="U4498" t="s">
        <v>3</v>
      </c>
    </row>
    <row r="4499" spans="1:21" x14ac:dyDescent="0.25">
      <c r="A4499" t="s">
        <v>1251</v>
      </c>
      <c r="B4499" t="str">
        <f>LEFT(Tabla1[[#This Row],[Organización compras]],2)</f>
        <v>CL</v>
      </c>
      <c r="C4499" t="s">
        <v>339</v>
      </c>
      <c r="D4499">
        <v>619</v>
      </c>
      <c r="E4499" t="str">
        <f>VLOOKUP(Tabla1[[#This Row],[Grupo de compras]],'Grupo compras'!$A$1:$B$115,2,FALSE)</f>
        <v>CL Arq Out/Strip</v>
      </c>
      <c r="F4499" t="s">
        <v>4609</v>
      </c>
      <c r="G4499" t="str">
        <f>LEFT(Tabla1[[#This Row],[Solicitud de pedido]],2)</f>
        <v>14</v>
      </c>
      <c r="H4499" t="s">
        <v>11160</v>
      </c>
      <c r="I4499" t="s">
        <v>89</v>
      </c>
      <c r="J4499" t="s">
        <v>11161</v>
      </c>
      <c r="K4499" t="s">
        <v>11163</v>
      </c>
      <c r="L4499" s="1">
        <v>46055</v>
      </c>
      <c r="M4499" t="s">
        <v>15</v>
      </c>
      <c r="N4499" t="s">
        <v>46</v>
      </c>
      <c r="O4499" t="s">
        <v>0</v>
      </c>
      <c r="P4499" t="s">
        <v>470</v>
      </c>
      <c r="Q4499" t="s">
        <v>471</v>
      </c>
      <c r="R4499" s="2">
        <v>1.62</v>
      </c>
      <c r="S4499" s="37">
        <f>Tabla1[[#This Row],[Valor total]]/'T.C.'!$B$4</f>
        <v>67.5</v>
      </c>
      <c r="T4499" t="s">
        <v>11</v>
      </c>
      <c r="U4499" t="s">
        <v>3</v>
      </c>
    </row>
    <row r="4500" spans="1:21" x14ac:dyDescent="0.25">
      <c r="A4500" t="s">
        <v>1251</v>
      </c>
      <c r="B4500" t="str">
        <f>LEFT(Tabla1[[#This Row],[Organización compras]],2)</f>
        <v>CL</v>
      </c>
      <c r="C4500" t="s">
        <v>339</v>
      </c>
      <c r="D4500">
        <v>619</v>
      </c>
      <c r="E4500" t="str">
        <f>VLOOKUP(Tabla1[[#This Row],[Grupo de compras]],'Grupo compras'!$A$1:$B$115,2,FALSE)</f>
        <v>CL Arq Out/Strip</v>
      </c>
      <c r="F4500" t="s">
        <v>4609</v>
      </c>
      <c r="G4500" t="str">
        <f>LEFT(Tabla1[[#This Row],[Solicitud de pedido]],2)</f>
        <v>14</v>
      </c>
      <c r="H4500" t="s">
        <v>11160</v>
      </c>
      <c r="I4500" t="s">
        <v>99</v>
      </c>
      <c r="J4500" t="s">
        <v>11161</v>
      </c>
      <c r="K4500" t="s">
        <v>11164</v>
      </c>
      <c r="L4500" s="1">
        <v>46055</v>
      </c>
      <c r="M4500" t="s">
        <v>15</v>
      </c>
      <c r="N4500" t="s">
        <v>46</v>
      </c>
      <c r="O4500" t="s">
        <v>0</v>
      </c>
      <c r="P4500" t="s">
        <v>470</v>
      </c>
      <c r="Q4500" t="s">
        <v>471</v>
      </c>
      <c r="R4500" s="2">
        <v>1.62</v>
      </c>
      <c r="S4500" s="37">
        <f>Tabla1[[#This Row],[Valor total]]/'T.C.'!$B$4</f>
        <v>67.5</v>
      </c>
      <c r="T4500" t="s">
        <v>11</v>
      </c>
      <c r="U4500" t="s">
        <v>3</v>
      </c>
    </row>
    <row r="4501" spans="1:21" x14ac:dyDescent="0.25">
      <c r="A4501" t="s">
        <v>1251</v>
      </c>
      <c r="B4501" t="str">
        <f>LEFT(Tabla1[[#This Row],[Organización compras]],2)</f>
        <v>CL</v>
      </c>
      <c r="C4501" t="s">
        <v>339</v>
      </c>
      <c r="D4501">
        <v>619</v>
      </c>
      <c r="E4501" t="str">
        <f>VLOOKUP(Tabla1[[#This Row],[Grupo de compras]],'Grupo compras'!$A$1:$B$115,2,FALSE)</f>
        <v>CL Arq Out/Strip</v>
      </c>
      <c r="F4501" t="s">
        <v>4609</v>
      </c>
      <c r="G4501" t="str">
        <f>LEFT(Tabla1[[#This Row],[Solicitud de pedido]],2)</f>
        <v>14</v>
      </c>
      <c r="H4501" t="s">
        <v>11160</v>
      </c>
      <c r="I4501" t="s">
        <v>100</v>
      </c>
      <c r="J4501" t="s">
        <v>11161</v>
      </c>
      <c r="K4501" t="s">
        <v>11165</v>
      </c>
      <c r="L4501" s="1">
        <v>46055</v>
      </c>
      <c r="M4501" t="s">
        <v>15</v>
      </c>
      <c r="N4501" t="s">
        <v>46</v>
      </c>
      <c r="O4501" t="s">
        <v>0</v>
      </c>
      <c r="P4501" t="s">
        <v>470</v>
      </c>
      <c r="Q4501" t="s">
        <v>471</v>
      </c>
      <c r="R4501" s="2">
        <v>1.62</v>
      </c>
      <c r="S4501" s="37">
        <f>Tabla1[[#This Row],[Valor total]]/'T.C.'!$B$4</f>
        <v>67.5</v>
      </c>
      <c r="T4501" t="s">
        <v>11</v>
      </c>
      <c r="U4501" t="s">
        <v>3</v>
      </c>
    </row>
    <row r="4502" spans="1:21" x14ac:dyDescent="0.25">
      <c r="A4502" t="s">
        <v>1251</v>
      </c>
      <c r="B4502" t="str">
        <f>LEFT(Tabla1[[#This Row],[Organización compras]],2)</f>
        <v>CL</v>
      </c>
      <c r="C4502" t="s">
        <v>339</v>
      </c>
      <c r="D4502">
        <v>619</v>
      </c>
      <c r="E4502" t="str">
        <f>VLOOKUP(Tabla1[[#This Row],[Grupo de compras]],'Grupo compras'!$A$1:$B$115,2,FALSE)</f>
        <v>CL Arq Out/Strip</v>
      </c>
      <c r="F4502" t="s">
        <v>4609</v>
      </c>
      <c r="G4502" t="str">
        <f>LEFT(Tabla1[[#This Row],[Solicitud de pedido]],2)</f>
        <v>14</v>
      </c>
      <c r="H4502" t="s">
        <v>11160</v>
      </c>
      <c r="I4502" t="s">
        <v>101</v>
      </c>
      <c r="J4502" t="s">
        <v>11161</v>
      </c>
      <c r="K4502" t="s">
        <v>11166</v>
      </c>
      <c r="L4502" s="1">
        <v>46055</v>
      </c>
      <c r="M4502" t="s">
        <v>15</v>
      </c>
      <c r="N4502" t="s">
        <v>46</v>
      </c>
      <c r="O4502" t="s">
        <v>0</v>
      </c>
      <c r="P4502" t="s">
        <v>470</v>
      </c>
      <c r="Q4502" t="s">
        <v>471</v>
      </c>
      <c r="R4502" s="2">
        <v>1.62</v>
      </c>
      <c r="S4502" s="37">
        <f>Tabla1[[#This Row],[Valor total]]/'T.C.'!$B$4</f>
        <v>67.5</v>
      </c>
      <c r="T4502" t="s">
        <v>11</v>
      </c>
      <c r="U4502" t="s">
        <v>3</v>
      </c>
    </row>
    <row r="4503" spans="1:21" x14ac:dyDescent="0.25">
      <c r="A4503" t="s">
        <v>1251</v>
      </c>
      <c r="B4503" t="str">
        <f>LEFT(Tabla1[[#This Row],[Organización compras]],2)</f>
        <v>CL</v>
      </c>
      <c r="C4503" t="s">
        <v>339</v>
      </c>
      <c r="D4503">
        <v>619</v>
      </c>
      <c r="E4503" t="str">
        <f>VLOOKUP(Tabla1[[#This Row],[Grupo de compras]],'Grupo compras'!$A$1:$B$115,2,FALSE)</f>
        <v>CL Arq Out/Strip</v>
      </c>
      <c r="F4503" t="s">
        <v>4609</v>
      </c>
      <c r="G4503" t="str">
        <f>LEFT(Tabla1[[#This Row],[Solicitud de pedido]],2)</f>
        <v>14</v>
      </c>
      <c r="H4503" t="s">
        <v>11160</v>
      </c>
      <c r="I4503" t="s">
        <v>102</v>
      </c>
      <c r="J4503" t="s">
        <v>11161</v>
      </c>
      <c r="K4503" t="s">
        <v>11167</v>
      </c>
      <c r="L4503" s="1">
        <v>46055</v>
      </c>
      <c r="M4503" t="s">
        <v>15</v>
      </c>
      <c r="N4503" t="s">
        <v>46</v>
      </c>
      <c r="O4503" t="s">
        <v>0</v>
      </c>
      <c r="P4503" t="s">
        <v>470</v>
      </c>
      <c r="Q4503" t="s">
        <v>471</v>
      </c>
      <c r="R4503" s="2">
        <v>1.62</v>
      </c>
      <c r="S4503" s="37">
        <f>Tabla1[[#This Row],[Valor total]]/'T.C.'!$B$4</f>
        <v>67.5</v>
      </c>
      <c r="T4503" t="s">
        <v>11</v>
      </c>
      <c r="U4503" t="s">
        <v>3</v>
      </c>
    </row>
    <row r="4504" spans="1:21" x14ac:dyDescent="0.25">
      <c r="A4504" t="s">
        <v>1251</v>
      </c>
      <c r="B4504" t="str">
        <f>LEFT(Tabla1[[#This Row],[Organización compras]],2)</f>
        <v>CL</v>
      </c>
      <c r="C4504" t="s">
        <v>339</v>
      </c>
      <c r="D4504">
        <v>619</v>
      </c>
      <c r="E4504" t="str">
        <f>VLOOKUP(Tabla1[[#This Row],[Grupo de compras]],'Grupo compras'!$A$1:$B$115,2,FALSE)</f>
        <v>CL Arq Out/Strip</v>
      </c>
      <c r="F4504" t="s">
        <v>4609</v>
      </c>
      <c r="G4504" t="str">
        <f>LEFT(Tabla1[[#This Row],[Solicitud de pedido]],2)</f>
        <v>14</v>
      </c>
      <c r="H4504" t="s">
        <v>11160</v>
      </c>
      <c r="I4504" t="s">
        <v>103</v>
      </c>
      <c r="J4504" t="s">
        <v>11161</v>
      </c>
      <c r="K4504" t="s">
        <v>11168</v>
      </c>
      <c r="L4504" s="1">
        <v>46055</v>
      </c>
      <c r="M4504" t="s">
        <v>15</v>
      </c>
      <c r="N4504" t="s">
        <v>46</v>
      </c>
      <c r="O4504" t="s">
        <v>0</v>
      </c>
      <c r="P4504" t="s">
        <v>470</v>
      </c>
      <c r="Q4504" t="s">
        <v>471</v>
      </c>
      <c r="R4504" s="2">
        <v>1.62</v>
      </c>
      <c r="S4504" s="37">
        <f>Tabla1[[#This Row],[Valor total]]/'T.C.'!$B$4</f>
        <v>67.5</v>
      </c>
      <c r="T4504" t="s">
        <v>11</v>
      </c>
      <c r="U4504" t="s">
        <v>3</v>
      </c>
    </row>
    <row r="4505" spans="1:21" x14ac:dyDescent="0.25">
      <c r="A4505" t="s">
        <v>1251</v>
      </c>
      <c r="B4505" t="str">
        <f>LEFT(Tabla1[[#This Row],[Organización compras]],2)</f>
        <v>CL</v>
      </c>
      <c r="C4505" t="s">
        <v>339</v>
      </c>
      <c r="D4505">
        <v>619</v>
      </c>
      <c r="E4505" t="str">
        <f>VLOOKUP(Tabla1[[#This Row],[Grupo de compras]],'Grupo compras'!$A$1:$B$115,2,FALSE)</f>
        <v>CL Arq Out/Strip</v>
      </c>
      <c r="F4505" t="s">
        <v>4609</v>
      </c>
      <c r="G4505" t="str">
        <f>LEFT(Tabla1[[#This Row],[Solicitud de pedido]],2)</f>
        <v>14</v>
      </c>
      <c r="H4505" t="s">
        <v>11160</v>
      </c>
      <c r="I4505" t="s">
        <v>104</v>
      </c>
      <c r="J4505" t="s">
        <v>11161</v>
      </c>
      <c r="K4505" t="s">
        <v>11169</v>
      </c>
      <c r="L4505" s="1">
        <v>46055</v>
      </c>
      <c r="M4505" t="s">
        <v>15</v>
      </c>
      <c r="N4505" t="s">
        <v>46</v>
      </c>
      <c r="O4505" t="s">
        <v>0</v>
      </c>
      <c r="P4505" t="s">
        <v>470</v>
      </c>
      <c r="Q4505" t="s">
        <v>471</v>
      </c>
      <c r="R4505" s="2">
        <v>1.62</v>
      </c>
      <c r="S4505" s="37">
        <f>Tabla1[[#This Row],[Valor total]]/'T.C.'!$B$4</f>
        <v>67.5</v>
      </c>
      <c r="T4505" t="s">
        <v>11</v>
      </c>
      <c r="U4505" t="s">
        <v>3</v>
      </c>
    </row>
    <row r="4506" spans="1:21" x14ac:dyDescent="0.25">
      <c r="A4506" t="s">
        <v>1251</v>
      </c>
      <c r="B4506" t="str">
        <f>LEFT(Tabla1[[#This Row],[Organización compras]],2)</f>
        <v>CL</v>
      </c>
      <c r="C4506" t="s">
        <v>339</v>
      </c>
      <c r="D4506">
        <v>619</v>
      </c>
      <c r="E4506" t="str">
        <f>VLOOKUP(Tabla1[[#This Row],[Grupo de compras]],'Grupo compras'!$A$1:$B$115,2,FALSE)</f>
        <v>CL Arq Out/Strip</v>
      </c>
      <c r="F4506" t="s">
        <v>4609</v>
      </c>
      <c r="G4506" t="str">
        <f>LEFT(Tabla1[[#This Row],[Solicitud de pedido]],2)</f>
        <v>14</v>
      </c>
      <c r="H4506" t="s">
        <v>11160</v>
      </c>
      <c r="I4506" t="s">
        <v>105</v>
      </c>
      <c r="J4506" t="s">
        <v>11161</v>
      </c>
      <c r="K4506" t="s">
        <v>11170</v>
      </c>
      <c r="L4506" s="1">
        <v>46055</v>
      </c>
      <c r="M4506" t="s">
        <v>15</v>
      </c>
      <c r="N4506" t="s">
        <v>46</v>
      </c>
      <c r="O4506" t="s">
        <v>0</v>
      </c>
      <c r="P4506" t="s">
        <v>470</v>
      </c>
      <c r="Q4506" t="s">
        <v>471</v>
      </c>
      <c r="R4506" s="2">
        <v>1.62</v>
      </c>
      <c r="S4506" s="37">
        <f>Tabla1[[#This Row],[Valor total]]/'T.C.'!$B$4</f>
        <v>67.5</v>
      </c>
      <c r="T4506" t="s">
        <v>11</v>
      </c>
      <c r="U4506" t="s">
        <v>3</v>
      </c>
    </row>
    <row r="4507" spans="1:21" x14ac:dyDescent="0.25">
      <c r="A4507" t="s">
        <v>1251</v>
      </c>
      <c r="B4507" t="str">
        <f>LEFT(Tabla1[[#This Row],[Organización compras]],2)</f>
        <v>CL</v>
      </c>
      <c r="C4507" t="s">
        <v>339</v>
      </c>
      <c r="D4507">
        <v>619</v>
      </c>
      <c r="E4507" t="str">
        <f>VLOOKUP(Tabla1[[#This Row],[Grupo de compras]],'Grupo compras'!$A$1:$B$115,2,FALSE)</f>
        <v>CL Arq Out/Strip</v>
      </c>
      <c r="F4507" t="s">
        <v>4609</v>
      </c>
      <c r="G4507" t="str">
        <f>LEFT(Tabla1[[#This Row],[Solicitud de pedido]],2)</f>
        <v>14</v>
      </c>
      <c r="H4507" t="s">
        <v>11160</v>
      </c>
      <c r="I4507" t="s">
        <v>106</v>
      </c>
      <c r="J4507" t="s">
        <v>11161</v>
      </c>
      <c r="K4507" t="s">
        <v>11171</v>
      </c>
      <c r="L4507" s="1">
        <v>46055</v>
      </c>
      <c r="M4507" t="s">
        <v>15</v>
      </c>
      <c r="N4507" t="s">
        <v>46</v>
      </c>
      <c r="O4507" t="s">
        <v>0</v>
      </c>
      <c r="P4507" t="s">
        <v>470</v>
      </c>
      <c r="Q4507" t="s">
        <v>471</v>
      </c>
      <c r="R4507" s="2">
        <v>1.62</v>
      </c>
      <c r="S4507" s="37">
        <f>Tabla1[[#This Row],[Valor total]]/'T.C.'!$B$4</f>
        <v>67.5</v>
      </c>
      <c r="T4507" t="s">
        <v>11</v>
      </c>
      <c r="U4507" t="s">
        <v>3</v>
      </c>
    </row>
    <row r="4508" spans="1:21" x14ac:dyDescent="0.25">
      <c r="A4508" t="s">
        <v>1251</v>
      </c>
      <c r="B4508" t="str">
        <f>LEFT(Tabla1[[#This Row],[Organización compras]],2)</f>
        <v>CL</v>
      </c>
      <c r="C4508" t="s">
        <v>339</v>
      </c>
      <c r="D4508">
        <v>619</v>
      </c>
      <c r="E4508" t="str">
        <f>VLOOKUP(Tabla1[[#This Row],[Grupo de compras]],'Grupo compras'!$A$1:$B$115,2,FALSE)</f>
        <v>CL Arq Out/Strip</v>
      </c>
      <c r="F4508" t="s">
        <v>4609</v>
      </c>
      <c r="G4508" t="str">
        <f>LEFT(Tabla1[[#This Row],[Solicitud de pedido]],2)</f>
        <v>14</v>
      </c>
      <c r="H4508" t="s">
        <v>11160</v>
      </c>
      <c r="I4508" t="s">
        <v>107</v>
      </c>
      <c r="J4508" t="s">
        <v>11161</v>
      </c>
      <c r="K4508" t="s">
        <v>11172</v>
      </c>
      <c r="L4508" s="1">
        <v>46055</v>
      </c>
      <c r="M4508" t="s">
        <v>15</v>
      </c>
      <c r="N4508" t="s">
        <v>46</v>
      </c>
      <c r="O4508" t="s">
        <v>0</v>
      </c>
      <c r="P4508" t="s">
        <v>470</v>
      </c>
      <c r="Q4508" t="s">
        <v>471</v>
      </c>
      <c r="R4508" s="2">
        <v>1.62</v>
      </c>
      <c r="S4508" s="37">
        <f>Tabla1[[#This Row],[Valor total]]/'T.C.'!$B$4</f>
        <v>67.5</v>
      </c>
      <c r="T4508" t="s">
        <v>11</v>
      </c>
      <c r="U4508" t="s">
        <v>3</v>
      </c>
    </row>
    <row r="4509" spans="1:21" x14ac:dyDescent="0.25">
      <c r="A4509" t="s">
        <v>1251</v>
      </c>
      <c r="B4509" t="str">
        <f>LEFT(Tabla1[[#This Row],[Organización compras]],2)</f>
        <v>CL</v>
      </c>
      <c r="C4509" t="s">
        <v>339</v>
      </c>
      <c r="D4509">
        <v>619</v>
      </c>
      <c r="E4509" t="str">
        <f>VLOOKUP(Tabla1[[#This Row],[Grupo de compras]],'Grupo compras'!$A$1:$B$115,2,FALSE)</f>
        <v>CL Arq Out/Strip</v>
      </c>
      <c r="F4509" t="s">
        <v>4609</v>
      </c>
      <c r="G4509" t="str">
        <f>LEFT(Tabla1[[#This Row],[Solicitud de pedido]],2)</f>
        <v>14</v>
      </c>
      <c r="H4509" t="s">
        <v>11160</v>
      </c>
      <c r="I4509" t="s">
        <v>1502</v>
      </c>
      <c r="J4509" t="s">
        <v>11161</v>
      </c>
      <c r="K4509" t="s">
        <v>11173</v>
      </c>
      <c r="L4509" s="1">
        <v>46055</v>
      </c>
      <c r="M4509" t="s">
        <v>15</v>
      </c>
      <c r="N4509" t="s">
        <v>46</v>
      </c>
      <c r="O4509" t="s">
        <v>0</v>
      </c>
      <c r="P4509" t="s">
        <v>470</v>
      </c>
      <c r="Q4509" t="s">
        <v>471</v>
      </c>
      <c r="R4509" s="2">
        <v>1.62</v>
      </c>
      <c r="S4509" s="37">
        <f>Tabla1[[#This Row],[Valor total]]/'T.C.'!$B$4</f>
        <v>67.5</v>
      </c>
      <c r="T4509" t="s">
        <v>11</v>
      </c>
      <c r="U4509" t="s">
        <v>3</v>
      </c>
    </row>
    <row r="4510" spans="1:21" x14ac:dyDescent="0.25">
      <c r="A4510" t="s">
        <v>96</v>
      </c>
      <c r="B4510" t="str">
        <f>LEFT(Tabla1[[#This Row],[Organización compras]],2)</f>
        <v>CL</v>
      </c>
      <c r="C4510" t="s">
        <v>339</v>
      </c>
      <c r="D4510">
        <v>619</v>
      </c>
      <c r="E4510" t="str">
        <f>VLOOKUP(Tabla1[[#This Row],[Grupo de compras]],'Grupo compras'!$A$1:$B$115,2,FALSE)</f>
        <v>CL Arq Out/Strip</v>
      </c>
      <c r="F4510" t="s">
        <v>4609</v>
      </c>
      <c r="G4510" t="str">
        <f>LEFT(Tabla1[[#This Row],[Solicitud de pedido]],2)</f>
        <v>14</v>
      </c>
      <c r="H4510" t="s">
        <v>11174</v>
      </c>
      <c r="I4510" t="s">
        <v>88</v>
      </c>
      <c r="J4510" t="s">
        <v>11175</v>
      </c>
      <c r="K4510" t="s">
        <v>11176</v>
      </c>
      <c r="L4510" s="1">
        <v>46055</v>
      </c>
      <c r="M4510" t="s">
        <v>15</v>
      </c>
      <c r="N4510" t="s">
        <v>46</v>
      </c>
      <c r="O4510" t="s">
        <v>0</v>
      </c>
      <c r="P4510" t="s">
        <v>470</v>
      </c>
      <c r="Q4510" t="s">
        <v>471</v>
      </c>
      <c r="R4510" s="2">
        <v>1.62</v>
      </c>
      <c r="S4510" s="37">
        <f>Tabla1[[#This Row],[Valor total]]/'T.C.'!$B$4</f>
        <v>67.5</v>
      </c>
      <c r="T4510" t="s">
        <v>11</v>
      </c>
      <c r="U4510" t="s">
        <v>3</v>
      </c>
    </row>
    <row r="4511" spans="1:21" x14ac:dyDescent="0.25">
      <c r="A4511" t="s">
        <v>96</v>
      </c>
      <c r="B4511" t="str">
        <f>LEFT(Tabla1[[#This Row],[Organización compras]],2)</f>
        <v>CL</v>
      </c>
      <c r="C4511" t="s">
        <v>339</v>
      </c>
      <c r="D4511">
        <v>619</v>
      </c>
      <c r="E4511" t="str">
        <f>VLOOKUP(Tabla1[[#This Row],[Grupo de compras]],'Grupo compras'!$A$1:$B$115,2,FALSE)</f>
        <v>CL Arq Out/Strip</v>
      </c>
      <c r="F4511" t="s">
        <v>4609</v>
      </c>
      <c r="G4511" t="str">
        <f>LEFT(Tabla1[[#This Row],[Solicitud de pedido]],2)</f>
        <v>14</v>
      </c>
      <c r="H4511" t="s">
        <v>11174</v>
      </c>
      <c r="I4511" t="s">
        <v>89</v>
      </c>
      <c r="J4511" t="s">
        <v>11175</v>
      </c>
      <c r="K4511" t="s">
        <v>11177</v>
      </c>
      <c r="L4511" s="1">
        <v>46055</v>
      </c>
      <c r="M4511" t="s">
        <v>15</v>
      </c>
      <c r="N4511" t="s">
        <v>46</v>
      </c>
      <c r="O4511" t="s">
        <v>0</v>
      </c>
      <c r="P4511" t="s">
        <v>470</v>
      </c>
      <c r="Q4511" t="s">
        <v>471</v>
      </c>
      <c r="R4511" s="2">
        <v>1.62</v>
      </c>
      <c r="S4511" s="37">
        <f>Tabla1[[#This Row],[Valor total]]/'T.C.'!$B$4</f>
        <v>67.5</v>
      </c>
      <c r="T4511" t="s">
        <v>11</v>
      </c>
      <c r="U4511" t="s">
        <v>3</v>
      </c>
    </row>
    <row r="4512" spans="1:21" x14ac:dyDescent="0.25">
      <c r="A4512" t="s">
        <v>96</v>
      </c>
      <c r="B4512" t="str">
        <f>LEFT(Tabla1[[#This Row],[Organización compras]],2)</f>
        <v>CL</v>
      </c>
      <c r="C4512" t="s">
        <v>339</v>
      </c>
      <c r="D4512">
        <v>619</v>
      </c>
      <c r="E4512" t="str">
        <f>VLOOKUP(Tabla1[[#This Row],[Grupo de compras]],'Grupo compras'!$A$1:$B$115,2,FALSE)</f>
        <v>CL Arq Out/Strip</v>
      </c>
      <c r="F4512" t="s">
        <v>4609</v>
      </c>
      <c r="G4512" t="str">
        <f>LEFT(Tabla1[[#This Row],[Solicitud de pedido]],2)</f>
        <v>14</v>
      </c>
      <c r="H4512" t="s">
        <v>11174</v>
      </c>
      <c r="I4512" t="s">
        <v>99</v>
      </c>
      <c r="J4512" t="s">
        <v>11175</v>
      </c>
      <c r="K4512" t="s">
        <v>11178</v>
      </c>
      <c r="L4512" s="1">
        <v>46055</v>
      </c>
      <c r="M4512" t="s">
        <v>15</v>
      </c>
      <c r="N4512" t="s">
        <v>46</v>
      </c>
      <c r="O4512" t="s">
        <v>0</v>
      </c>
      <c r="P4512" t="s">
        <v>470</v>
      </c>
      <c r="Q4512" t="s">
        <v>471</v>
      </c>
      <c r="R4512" s="2">
        <v>1.62</v>
      </c>
      <c r="S4512" s="37">
        <f>Tabla1[[#This Row],[Valor total]]/'T.C.'!$B$4</f>
        <v>67.5</v>
      </c>
      <c r="T4512" t="s">
        <v>11</v>
      </c>
      <c r="U4512" t="s">
        <v>3</v>
      </c>
    </row>
    <row r="4513" spans="1:21" x14ac:dyDescent="0.25">
      <c r="A4513" t="s">
        <v>96</v>
      </c>
      <c r="B4513" t="str">
        <f>LEFT(Tabla1[[#This Row],[Organización compras]],2)</f>
        <v>CL</v>
      </c>
      <c r="C4513" t="s">
        <v>339</v>
      </c>
      <c r="D4513">
        <v>619</v>
      </c>
      <c r="E4513" t="str">
        <f>VLOOKUP(Tabla1[[#This Row],[Grupo de compras]],'Grupo compras'!$A$1:$B$115,2,FALSE)</f>
        <v>CL Arq Out/Strip</v>
      </c>
      <c r="F4513" t="s">
        <v>4609</v>
      </c>
      <c r="G4513" t="str">
        <f>LEFT(Tabla1[[#This Row],[Solicitud de pedido]],2)</f>
        <v>14</v>
      </c>
      <c r="H4513" t="s">
        <v>11174</v>
      </c>
      <c r="I4513" t="s">
        <v>100</v>
      </c>
      <c r="J4513" t="s">
        <v>11175</v>
      </c>
      <c r="K4513" t="s">
        <v>11179</v>
      </c>
      <c r="L4513" s="1">
        <v>46055</v>
      </c>
      <c r="M4513" t="s">
        <v>15</v>
      </c>
      <c r="N4513" t="s">
        <v>46</v>
      </c>
      <c r="O4513" t="s">
        <v>0</v>
      </c>
      <c r="P4513" t="s">
        <v>470</v>
      </c>
      <c r="Q4513" t="s">
        <v>471</v>
      </c>
      <c r="R4513" s="2">
        <v>1.62</v>
      </c>
      <c r="S4513" s="37">
        <f>Tabla1[[#This Row],[Valor total]]/'T.C.'!$B$4</f>
        <v>67.5</v>
      </c>
      <c r="T4513" t="s">
        <v>11</v>
      </c>
      <c r="U4513" t="s">
        <v>3</v>
      </c>
    </row>
    <row r="4514" spans="1:21" x14ac:dyDescent="0.25">
      <c r="A4514" t="s">
        <v>96</v>
      </c>
      <c r="B4514" t="str">
        <f>LEFT(Tabla1[[#This Row],[Organización compras]],2)</f>
        <v>CL</v>
      </c>
      <c r="C4514" t="s">
        <v>339</v>
      </c>
      <c r="D4514">
        <v>619</v>
      </c>
      <c r="E4514" t="str">
        <f>VLOOKUP(Tabla1[[#This Row],[Grupo de compras]],'Grupo compras'!$A$1:$B$115,2,FALSE)</f>
        <v>CL Arq Out/Strip</v>
      </c>
      <c r="F4514" t="s">
        <v>4609</v>
      </c>
      <c r="G4514" t="str">
        <f>LEFT(Tabla1[[#This Row],[Solicitud de pedido]],2)</f>
        <v>14</v>
      </c>
      <c r="H4514" t="s">
        <v>11174</v>
      </c>
      <c r="I4514" t="s">
        <v>101</v>
      </c>
      <c r="J4514" t="s">
        <v>11175</v>
      </c>
      <c r="K4514" t="s">
        <v>11180</v>
      </c>
      <c r="L4514" s="1">
        <v>46055</v>
      </c>
      <c r="M4514" t="s">
        <v>15</v>
      </c>
      <c r="N4514" t="s">
        <v>46</v>
      </c>
      <c r="O4514" t="s">
        <v>0</v>
      </c>
      <c r="P4514" t="s">
        <v>470</v>
      </c>
      <c r="Q4514" t="s">
        <v>471</v>
      </c>
      <c r="R4514" s="2">
        <v>1.62</v>
      </c>
      <c r="S4514" s="37">
        <f>Tabla1[[#This Row],[Valor total]]/'T.C.'!$B$4</f>
        <v>67.5</v>
      </c>
      <c r="T4514" t="s">
        <v>11</v>
      </c>
      <c r="U4514" t="s">
        <v>3</v>
      </c>
    </row>
    <row r="4515" spans="1:21" x14ac:dyDescent="0.25">
      <c r="A4515" t="s">
        <v>96</v>
      </c>
      <c r="B4515" t="str">
        <f>LEFT(Tabla1[[#This Row],[Organización compras]],2)</f>
        <v>CL</v>
      </c>
      <c r="C4515" t="s">
        <v>339</v>
      </c>
      <c r="D4515">
        <v>619</v>
      </c>
      <c r="E4515" t="str">
        <f>VLOOKUP(Tabla1[[#This Row],[Grupo de compras]],'Grupo compras'!$A$1:$B$115,2,FALSE)</f>
        <v>CL Arq Out/Strip</v>
      </c>
      <c r="F4515" t="s">
        <v>4609</v>
      </c>
      <c r="G4515" t="str">
        <f>LEFT(Tabla1[[#This Row],[Solicitud de pedido]],2)</f>
        <v>14</v>
      </c>
      <c r="H4515" t="s">
        <v>11174</v>
      </c>
      <c r="I4515" t="s">
        <v>102</v>
      </c>
      <c r="J4515" t="s">
        <v>11175</v>
      </c>
      <c r="K4515" t="s">
        <v>11181</v>
      </c>
      <c r="L4515" s="1">
        <v>46055</v>
      </c>
      <c r="M4515" t="s">
        <v>15</v>
      </c>
      <c r="N4515" t="s">
        <v>46</v>
      </c>
      <c r="O4515" t="s">
        <v>0</v>
      </c>
      <c r="P4515" t="s">
        <v>470</v>
      </c>
      <c r="Q4515" t="s">
        <v>471</v>
      </c>
      <c r="R4515" s="2">
        <v>1.62</v>
      </c>
      <c r="S4515" s="37">
        <f>Tabla1[[#This Row],[Valor total]]/'T.C.'!$B$4</f>
        <v>67.5</v>
      </c>
      <c r="T4515" t="s">
        <v>11</v>
      </c>
      <c r="U4515" t="s">
        <v>3</v>
      </c>
    </row>
    <row r="4516" spans="1:21" x14ac:dyDescent="0.25">
      <c r="A4516" t="s">
        <v>96</v>
      </c>
      <c r="B4516" t="str">
        <f>LEFT(Tabla1[[#This Row],[Organización compras]],2)</f>
        <v>CL</v>
      </c>
      <c r="C4516" t="s">
        <v>339</v>
      </c>
      <c r="D4516">
        <v>619</v>
      </c>
      <c r="E4516" t="str">
        <f>VLOOKUP(Tabla1[[#This Row],[Grupo de compras]],'Grupo compras'!$A$1:$B$115,2,FALSE)</f>
        <v>CL Arq Out/Strip</v>
      </c>
      <c r="F4516" t="s">
        <v>4609</v>
      </c>
      <c r="G4516" t="str">
        <f>LEFT(Tabla1[[#This Row],[Solicitud de pedido]],2)</f>
        <v>14</v>
      </c>
      <c r="H4516" t="s">
        <v>11174</v>
      </c>
      <c r="I4516" t="s">
        <v>103</v>
      </c>
      <c r="J4516" t="s">
        <v>11175</v>
      </c>
      <c r="K4516" t="s">
        <v>11182</v>
      </c>
      <c r="L4516" s="1">
        <v>46055</v>
      </c>
      <c r="M4516" t="s">
        <v>15</v>
      </c>
      <c r="N4516" t="s">
        <v>46</v>
      </c>
      <c r="O4516" t="s">
        <v>0</v>
      </c>
      <c r="P4516" t="s">
        <v>470</v>
      </c>
      <c r="Q4516" t="s">
        <v>471</v>
      </c>
      <c r="R4516" s="2">
        <v>1.62</v>
      </c>
      <c r="S4516" s="37">
        <f>Tabla1[[#This Row],[Valor total]]/'T.C.'!$B$4</f>
        <v>67.5</v>
      </c>
      <c r="T4516" t="s">
        <v>11</v>
      </c>
      <c r="U4516" t="s">
        <v>3</v>
      </c>
    </row>
    <row r="4517" spans="1:21" x14ac:dyDescent="0.25">
      <c r="A4517" t="s">
        <v>96</v>
      </c>
      <c r="B4517" t="str">
        <f>LEFT(Tabla1[[#This Row],[Organización compras]],2)</f>
        <v>CL</v>
      </c>
      <c r="C4517" t="s">
        <v>339</v>
      </c>
      <c r="D4517">
        <v>619</v>
      </c>
      <c r="E4517" t="str">
        <f>VLOOKUP(Tabla1[[#This Row],[Grupo de compras]],'Grupo compras'!$A$1:$B$115,2,FALSE)</f>
        <v>CL Arq Out/Strip</v>
      </c>
      <c r="F4517" t="s">
        <v>4609</v>
      </c>
      <c r="G4517" t="str">
        <f>LEFT(Tabla1[[#This Row],[Solicitud de pedido]],2)</f>
        <v>14</v>
      </c>
      <c r="H4517" t="s">
        <v>11174</v>
      </c>
      <c r="I4517" t="s">
        <v>104</v>
      </c>
      <c r="J4517" t="s">
        <v>11175</v>
      </c>
      <c r="K4517" t="s">
        <v>11183</v>
      </c>
      <c r="L4517" s="1">
        <v>46055</v>
      </c>
      <c r="M4517" t="s">
        <v>15</v>
      </c>
      <c r="N4517" t="s">
        <v>46</v>
      </c>
      <c r="O4517" t="s">
        <v>0</v>
      </c>
      <c r="P4517" t="s">
        <v>470</v>
      </c>
      <c r="Q4517" t="s">
        <v>471</v>
      </c>
      <c r="R4517" s="2">
        <v>1.62</v>
      </c>
      <c r="S4517" s="37">
        <f>Tabla1[[#This Row],[Valor total]]/'T.C.'!$B$4</f>
        <v>67.5</v>
      </c>
      <c r="T4517" t="s">
        <v>11</v>
      </c>
      <c r="U4517" t="s">
        <v>3</v>
      </c>
    </row>
    <row r="4518" spans="1:21" x14ac:dyDescent="0.25">
      <c r="A4518" t="s">
        <v>96</v>
      </c>
      <c r="B4518" t="str">
        <f>LEFT(Tabla1[[#This Row],[Organización compras]],2)</f>
        <v>CL</v>
      </c>
      <c r="C4518" t="s">
        <v>339</v>
      </c>
      <c r="D4518">
        <v>619</v>
      </c>
      <c r="E4518" t="str">
        <f>VLOOKUP(Tabla1[[#This Row],[Grupo de compras]],'Grupo compras'!$A$1:$B$115,2,FALSE)</f>
        <v>CL Arq Out/Strip</v>
      </c>
      <c r="F4518" t="s">
        <v>4609</v>
      </c>
      <c r="G4518" t="str">
        <f>LEFT(Tabla1[[#This Row],[Solicitud de pedido]],2)</f>
        <v>14</v>
      </c>
      <c r="H4518" t="s">
        <v>11174</v>
      </c>
      <c r="I4518" t="s">
        <v>105</v>
      </c>
      <c r="J4518" t="s">
        <v>11175</v>
      </c>
      <c r="K4518" t="s">
        <v>11184</v>
      </c>
      <c r="L4518" s="1">
        <v>46055</v>
      </c>
      <c r="M4518" t="s">
        <v>15</v>
      </c>
      <c r="N4518" t="s">
        <v>46</v>
      </c>
      <c r="O4518" t="s">
        <v>0</v>
      </c>
      <c r="P4518" t="s">
        <v>470</v>
      </c>
      <c r="Q4518" t="s">
        <v>471</v>
      </c>
      <c r="R4518" s="2">
        <v>1.62</v>
      </c>
      <c r="S4518" s="37">
        <f>Tabla1[[#This Row],[Valor total]]/'T.C.'!$B$4</f>
        <v>67.5</v>
      </c>
      <c r="T4518" t="s">
        <v>11</v>
      </c>
      <c r="U4518" t="s">
        <v>3</v>
      </c>
    </row>
    <row r="4519" spans="1:21" x14ac:dyDescent="0.25">
      <c r="A4519" t="s">
        <v>96</v>
      </c>
      <c r="B4519" t="str">
        <f>LEFT(Tabla1[[#This Row],[Organización compras]],2)</f>
        <v>CL</v>
      </c>
      <c r="C4519" t="s">
        <v>339</v>
      </c>
      <c r="D4519">
        <v>619</v>
      </c>
      <c r="E4519" t="str">
        <f>VLOOKUP(Tabla1[[#This Row],[Grupo de compras]],'Grupo compras'!$A$1:$B$115,2,FALSE)</f>
        <v>CL Arq Out/Strip</v>
      </c>
      <c r="F4519" t="s">
        <v>4609</v>
      </c>
      <c r="G4519" t="str">
        <f>LEFT(Tabla1[[#This Row],[Solicitud de pedido]],2)</f>
        <v>14</v>
      </c>
      <c r="H4519" t="s">
        <v>11174</v>
      </c>
      <c r="I4519" t="s">
        <v>106</v>
      </c>
      <c r="J4519" t="s">
        <v>11175</v>
      </c>
      <c r="K4519" t="s">
        <v>11185</v>
      </c>
      <c r="L4519" s="1">
        <v>46055</v>
      </c>
      <c r="M4519" t="s">
        <v>15</v>
      </c>
      <c r="N4519" t="s">
        <v>46</v>
      </c>
      <c r="O4519" t="s">
        <v>0</v>
      </c>
      <c r="P4519" t="s">
        <v>470</v>
      </c>
      <c r="Q4519" t="s">
        <v>471</v>
      </c>
      <c r="R4519" s="2">
        <v>1.62</v>
      </c>
      <c r="S4519" s="37">
        <f>Tabla1[[#This Row],[Valor total]]/'T.C.'!$B$4</f>
        <v>67.5</v>
      </c>
      <c r="T4519" t="s">
        <v>11</v>
      </c>
      <c r="U4519" t="s">
        <v>3</v>
      </c>
    </row>
    <row r="4520" spans="1:21" x14ac:dyDescent="0.25">
      <c r="A4520" t="s">
        <v>96</v>
      </c>
      <c r="B4520" t="str">
        <f>LEFT(Tabla1[[#This Row],[Organización compras]],2)</f>
        <v>CL</v>
      </c>
      <c r="C4520" t="s">
        <v>339</v>
      </c>
      <c r="D4520">
        <v>619</v>
      </c>
      <c r="E4520" t="str">
        <f>VLOOKUP(Tabla1[[#This Row],[Grupo de compras]],'Grupo compras'!$A$1:$B$115,2,FALSE)</f>
        <v>CL Arq Out/Strip</v>
      </c>
      <c r="F4520" t="s">
        <v>4609</v>
      </c>
      <c r="G4520" t="str">
        <f>LEFT(Tabla1[[#This Row],[Solicitud de pedido]],2)</f>
        <v>14</v>
      </c>
      <c r="H4520" t="s">
        <v>11174</v>
      </c>
      <c r="I4520" t="s">
        <v>107</v>
      </c>
      <c r="J4520" t="s">
        <v>11175</v>
      </c>
      <c r="K4520" t="s">
        <v>11186</v>
      </c>
      <c r="L4520" s="1">
        <v>46055</v>
      </c>
      <c r="M4520" t="s">
        <v>15</v>
      </c>
      <c r="N4520" t="s">
        <v>46</v>
      </c>
      <c r="O4520" t="s">
        <v>0</v>
      </c>
      <c r="P4520" t="s">
        <v>470</v>
      </c>
      <c r="Q4520" t="s">
        <v>471</v>
      </c>
      <c r="R4520" s="2">
        <v>1.62</v>
      </c>
      <c r="S4520" s="37">
        <f>Tabla1[[#This Row],[Valor total]]/'T.C.'!$B$4</f>
        <v>67.5</v>
      </c>
      <c r="T4520" t="s">
        <v>11</v>
      </c>
      <c r="U4520" t="s">
        <v>3</v>
      </c>
    </row>
    <row r="4521" spans="1:21" x14ac:dyDescent="0.25">
      <c r="A4521" t="s">
        <v>96</v>
      </c>
      <c r="B4521" t="str">
        <f>LEFT(Tabla1[[#This Row],[Organización compras]],2)</f>
        <v>CL</v>
      </c>
      <c r="C4521" t="s">
        <v>339</v>
      </c>
      <c r="D4521">
        <v>619</v>
      </c>
      <c r="E4521" t="str">
        <f>VLOOKUP(Tabla1[[#This Row],[Grupo de compras]],'Grupo compras'!$A$1:$B$115,2,FALSE)</f>
        <v>CL Arq Out/Strip</v>
      </c>
      <c r="F4521" t="s">
        <v>4609</v>
      </c>
      <c r="G4521" t="str">
        <f>LEFT(Tabla1[[#This Row],[Solicitud de pedido]],2)</f>
        <v>14</v>
      </c>
      <c r="H4521" t="s">
        <v>11174</v>
      </c>
      <c r="I4521" t="s">
        <v>1502</v>
      </c>
      <c r="J4521" t="s">
        <v>11175</v>
      </c>
      <c r="K4521" t="s">
        <v>11187</v>
      </c>
      <c r="L4521" s="1">
        <v>46055</v>
      </c>
      <c r="M4521" t="s">
        <v>15</v>
      </c>
      <c r="N4521" t="s">
        <v>46</v>
      </c>
      <c r="O4521" t="s">
        <v>0</v>
      </c>
      <c r="P4521" t="s">
        <v>470</v>
      </c>
      <c r="Q4521" t="s">
        <v>471</v>
      </c>
      <c r="R4521" s="2">
        <v>1.62</v>
      </c>
      <c r="S4521" s="37">
        <f>Tabla1[[#This Row],[Valor total]]/'T.C.'!$B$4</f>
        <v>67.5</v>
      </c>
      <c r="T4521" t="s">
        <v>11</v>
      </c>
      <c r="U4521" t="s">
        <v>3</v>
      </c>
    </row>
    <row r="4522" spans="1:21" x14ac:dyDescent="0.25">
      <c r="A4522" t="s">
        <v>86</v>
      </c>
      <c r="B4522" t="str">
        <f>LEFT(Tabla1[[#This Row],[Organización compras]],2)</f>
        <v>CL</v>
      </c>
      <c r="C4522" t="s">
        <v>339</v>
      </c>
      <c r="D4522">
        <v>619</v>
      </c>
      <c r="E4522" t="str">
        <f>VLOOKUP(Tabla1[[#This Row],[Grupo de compras]],'Grupo compras'!$A$1:$B$115,2,FALSE)</f>
        <v>CL Arq Out/Strip</v>
      </c>
      <c r="F4522" t="s">
        <v>4609</v>
      </c>
      <c r="G4522" t="str">
        <f>LEFT(Tabla1[[#This Row],[Solicitud de pedido]],2)</f>
        <v>14</v>
      </c>
      <c r="H4522" t="s">
        <v>11188</v>
      </c>
      <c r="I4522" t="s">
        <v>88</v>
      </c>
      <c r="J4522" t="s">
        <v>11189</v>
      </c>
      <c r="K4522" t="s">
        <v>11190</v>
      </c>
      <c r="L4522" s="1">
        <v>46055</v>
      </c>
      <c r="M4522" t="s">
        <v>15</v>
      </c>
      <c r="N4522" t="s">
        <v>46</v>
      </c>
      <c r="O4522" t="s">
        <v>0</v>
      </c>
      <c r="P4522" t="s">
        <v>470</v>
      </c>
      <c r="Q4522" t="s">
        <v>471</v>
      </c>
      <c r="R4522" s="2">
        <v>1.62</v>
      </c>
      <c r="S4522" s="37">
        <f>Tabla1[[#This Row],[Valor total]]/'T.C.'!$B$4</f>
        <v>67.5</v>
      </c>
      <c r="T4522" t="s">
        <v>11</v>
      </c>
      <c r="U4522" t="s">
        <v>3</v>
      </c>
    </row>
    <row r="4523" spans="1:21" x14ac:dyDescent="0.25">
      <c r="A4523" t="s">
        <v>86</v>
      </c>
      <c r="B4523" t="str">
        <f>LEFT(Tabla1[[#This Row],[Organización compras]],2)</f>
        <v>CL</v>
      </c>
      <c r="C4523" t="s">
        <v>339</v>
      </c>
      <c r="D4523">
        <v>619</v>
      </c>
      <c r="E4523" t="str">
        <f>VLOOKUP(Tabla1[[#This Row],[Grupo de compras]],'Grupo compras'!$A$1:$B$115,2,FALSE)</f>
        <v>CL Arq Out/Strip</v>
      </c>
      <c r="F4523" t="s">
        <v>4609</v>
      </c>
      <c r="G4523" t="str">
        <f>LEFT(Tabla1[[#This Row],[Solicitud de pedido]],2)</f>
        <v>14</v>
      </c>
      <c r="H4523" t="s">
        <v>11188</v>
      </c>
      <c r="I4523" t="s">
        <v>89</v>
      </c>
      <c r="J4523" t="s">
        <v>11189</v>
      </c>
      <c r="K4523" t="s">
        <v>11191</v>
      </c>
      <c r="L4523" s="1">
        <v>46055</v>
      </c>
      <c r="M4523" t="s">
        <v>15</v>
      </c>
      <c r="N4523" t="s">
        <v>46</v>
      </c>
      <c r="O4523" t="s">
        <v>0</v>
      </c>
      <c r="P4523" t="s">
        <v>470</v>
      </c>
      <c r="Q4523" t="s">
        <v>471</v>
      </c>
      <c r="R4523" s="2">
        <v>1.62</v>
      </c>
      <c r="S4523" s="37">
        <f>Tabla1[[#This Row],[Valor total]]/'T.C.'!$B$4</f>
        <v>67.5</v>
      </c>
      <c r="T4523" t="s">
        <v>11</v>
      </c>
      <c r="U4523" t="s">
        <v>3</v>
      </c>
    </row>
    <row r="4524" spans="1:21" x14ac:dyDescent="0.25">
      <c r="A4524" t="s">
        <v>86</v>
      </c>
      <c r="B4524" t="str">
        <f>LEFT(Tabla1[[#This Row],[Organización compras]],2)</f>
        <v>CL</v>
      </c>
      <c r="C4524" t="s">
        <v>339</v>
      </c>
      <c r="D4524">
        <v>619</v>
      </c>
      <c r="E4524" t="str">
        <f>VLOOKUP(Tabla1[[#This Row],[Grupo de compras]],'Grupo compras'!$A$1:$B$115,2,FALSE)</f>
        <v>CL Arq Out/Strip</v>
      </c>
      <c r="F4524" t="s">
        <v>4609</v>
      </c>
      <c r="G4524" t="str">
        <f>LEFT(Tabla1[[#This Row],[Solicitud de pedido]],2)</f>
        <v>14</v>
      </c>
      <c r="H4524" t="s">
        <v>11188</v>
      </c>
      <c r="I4524" t="s">
        <v>99</v>
      </c>
      <c r="J4524" t="s">
        <v>11189</v>
      </c>
      <c r="K4524" t="s">
        <v>11192</v>
      </c>
      <c r="L4524" s="1">
        <v>46055</v>
      </c>
      <c r="M4524" t="s">
        <v>15</v>
      </c>
      <c r="N4524" t="s">
        <v>46</v>
      </c>
      <c r="O4524" t="s">
        <v>0</v>
      </c>
      <c r="P4524" t="s">
        <v>470</v>
      </c>
      <c r="Q4524" t="s">
        <v>471</v>
      </c>
      <c r="R4524" s="2">
        <v>1.62</v>
      </c>
      <c r="S4524" s="37">
        <f>Tabla1[[#This Row],[Valor total]]/'T.C.'!$B$4</f>
        <v>67.5</v>
      </c>
      <c r="T4524" t="s">
        <v>11</v>
      </c>
      <c r="U4524" t="s">
        <v>3</v>
      </c>
    </row>
    <row r="4525" spans="1:21" x14ac:dyDescent="0.25">
      <c r="A4525" t="s">
        <v>86</v>
      </c>
      <c r="B4525" t="str">
        <f>LEFT(Tabla1[[#This Row],[Organización compras]],2)</f>
        <v>CL</v>
      </c>
      <c r="C4525" t="s">
        <v>339</v>
      </c>
      <c r="D4525">
        <v>619</v>
      </c>
      <c r="E4525" t="str">
        <f>VLOOKUP(Tabla1[[#This Row],[Grupo de compras]],'Grupo compras'!$A$1:$B$115,2,FALSE)</f>
        <v>CL Arq Out/Strip</v>
      </c>
      <c r="F4525" t="s">
        <v>4609</v>
      </c>
      <c r="G4525" t="str">
        <f>LEFT(Tabla1[[#This Row],[Solicitud de pedido]],2)</f>
        <v>14</v>
      </c>
      <c r="H4525" t="s">
        <v>11188</v>
      </c>
      <c r="I4525" t="s">
        <v>100</v>
      </c>
      <c r="J4525" t="s">
        <v>11189</v>
      </c>
      <c r="K4525" t="s">
        <v>11193</v>
      </c>
      <c r="L4525" s="1">
        <v>46055</v>
      </c>
      <c r="M4525" t="s">
        <v>15</v>
      </c>
      <c r="N4525" t="s">
        <v>46</v>
      </c>
      <c r="O4525" t="s">
        <v>0</v>
      </c>
      <c r="P4525" t="s">
        <v>470</v>
      </c>
      <c r="Q4525" t="s">
        <v>471</v>
      </c>
      <c r="R4525" s="2">
        <v>1.62</v>
      </c>
      <c r="S4525" s="37">
        <f>Tabla1[[#This Row],[Valor total]]/'T.C.'!$B$4</f>
        <v>67.5</v>
      </c>
      <c r="T4525" t="s">
        <v>11</v>
      </c>
      <c r="U4525" t="s">
        <v>3</v>
      </c>
    </row>
    <row r="4526" spans="1:21" x14ac:dyDescent="0.25">
      <c r="A4526" t="s">
        <v>86</v>
      </c>
      <c r="B4526" t="str">
        <f>LEFT(Tabla1[[#This Row],[Organización compras]],2)</f>
        <v>CL</v>
      </c>
      <c r="C4526" t="s">
        <v>339</v>
      </c>
      <c r="D4526">
        <v>619</v>
      </c>
      <c r="E4526" t="str">
        <f>VLOOKUP(Tabla1[[#This Row],[Grupo de compras]],'Grupo compras'!$A$1:$B$115,2,FALSE)</f>
        <v>CL Arq Out/Strip</v>
      </c>
      <c r="F4526" t="s">
        <v>4609</v>
      </c>
      <c r="G4526" t="str">
        <f>LEFT(Tabla1[[#This Row],[Solicitud de pedido]],2)</f>
        <v>14</v>
      </c>
      <c r="H4526" t="s">
        <v>11188</v>
      </c>
      <c r="I4526" t="s">
        <v>101</v>
      </c>
      <c r="J4526" t="s">
        <v>11189</v>
      </c>
      <c r="K4526" t="s">
        <v>11194</v>
      </c>
      <c r="L4526" s="1">
        <v>46055</v>
      </c>
      <c r="M4526" t="s">
        <v>15</v>
      </c>
      <c r="N4526" t="s">
        <v>46</v>
      </c>
      <c r="O4526" t="s">
        <v>0</v>
      </c>
      <c r="P4526" t="s">
        <v>470</v>
      </c>
      <c r="Q4526" t="s">
        <v>471</v>
      </c>
      <c r="R4526" s="2">
        <v>1.62</v>
      </c>
      <c r="S4526" s="37">
        <f>Tabla1[[#This Row],[Valor total]]/'T.C.'!$B$4</f>
        <v>67.5</v>
      </c>
      <c r="T4526" t="s">
        <v>11</v>
      </c>
      <c r="U4526" t="s">
        <v>3</v>
      </c>
    </row>
    <row r="4527" spans="1:21" x14ac:dyDescent="0.25">
      <c r="A4527" t="s">
        <v>86</v>
      </c>
      <c r="B4527" t="str">
        <f>LEFT(Tabla1[[#This Row],[Organización compras]],2)</f>
        <v>CL</v>
      </c>
      <c r="C4527" t="s">
        <v>339</v>
      </c>
      <c r="D4527">
        <v>619</v>
      </c>
      <c r="E4527" t="str">
        <f>VLOOKUP(Tabla1[[#This Row],[Grupo de compras]],'Grupo compras'!$A$1:$B$115,2,FALSE)</f>
        <v>CL Arq Out/Strip</v>
      </c>
      <c r="F4527" t="s">
        <v>4609</v>
      </c>
      <c r="G4527" t="str">
        <f>LEFT(Tabla1[[#This Row],[Solicitud de pedido]],2)</f>
        <v>14</v>
      </c>
      <c r="H4527" t="s">
        <v>11188</v>
      </c>
      <c r="I4527" t="s">
        <v>102</v>
      </c>
      <c r="J4527" t="s">
        <v>11189</v>
      </c>
      <c r="K4527" t="s">
        <v>11195</v>
      </c>
      <c r="L4527" s="1">
        <v>46055</v>
      </c>
      <c r="M4527" t="s">
        <v>15</v>
      </c>
      <c r="N4527" t="s">
        <v>46</v>
      </c>
      <c r="O4527" t="s">
        <v>0</v>
      </c>
      <c r="P4527" t="s">
        <v>470</v>
      </c>
      <c r="Q4527" t="s">
        <v>471</v>
      </c>
      <c r="R4527" s="2">
        <v>1.62</v>
      </c>
      <c r="S4527" s="37">
        <f>Tabla1[[#This Row],[Valor total]]/'T.C.'!$B$4</f>
        <v>67.5</v>
      </c>
      <c r="T4527" t="s">
        <v>11</v>
      </c>
      <c r="U4527" t="s">
        <v>3</v>
      </c>
    </row>
    <row r="4528" spans="1:21" x14ac:dyDescent="0.25">
      <c r="A4528" t="s">
        <v>86</v>
      </c>
      <c r="B4528" t="str">
        <f>LEFT(Tabla1[[#This Row],[Organización compras]],2)</f>
        <v>CL</v>
      </c>
      <c r="C4528" t="s">
        <v>339</v>
      </c>
      <c r="D4528">
        <v>619</v>
      </c>
      <c r="E4528" t="str">
        <f>VLOOKUP(Tabla1[[#This Row],[Grupo de compras]],'Grupo compras'!$A$1:$B$115,2,FALSE)</f>
        <v>CL Arq Out/Strip</v>
      </c>
      <c r="F4528" t="s">
        <v>4609</v>
      </c>
      <c r="G4528" t="str">
        <f>LEFT(Tabla1[[#This Row],[Solicitud de pedido]],2)</f>
        <v>14</v>
      </c>
      <c r="H4528" t="s">
        <v>11188</v>
      </c>
      <c r="I4528" t="s">
        <v>103</v>
      </c>
      <c r="J4528" t="s">
        <v>11189</v>
      </c>
      <c r="K4528" t="s">
        <v>11196</v>
      </c>
      <c r="L4528" s="1">
        <v>46055</v>
      </c>
      <c r="M4528" t="s">
        <v>15</v>
      </c>
      <c r="N4528" t="s">
        <v>46</v>
      </c>
      <c r="O4528" t="s">
        <v>0</v>
      </c>
      <c r="P4528" t="s">
        <v>470</v>
      </c>
      <c r="Q4528" t="s">
        <v>471</v>
      </c>
      <c r="R4528" s="2">
        <v>1.62</v>
      </c>
      <c r="S4528" s="37">
        <f>Tabla1[[#This Row],[Valor total]]/'T.C.'!$B$4</f>
        <v>67.5</v>
      </c>
      <c r="T4528" t="s">
        <v>11</v>
      </c>
      <c r="U4528" t="s">
        <v>3</v>
      </c>
    </row>
    <row r="4529" spans="1:21" x14ac:dyDescent="0.25">
      <c r="A4529" t="s">
        <v>86</v>
      </c>
      <c r="B4529" t="str">
        <f>LEFT(Tabla1[[#This Row],[Organización compras]],2)</f>
        <v>CL</v>
      </c>
      <c r="C4529" t="s">
        <v>339</v>
      </c>
      <c r="D4529">
        <v>619</v>
      </c>
      <c r="E4529" t="str">
        <f>VLOOKUP(Tabla1[[#This Row],[Grupo de compras]],'Grupo compras'!$A$1:$B$115,2,FALSE)</f>
        <v>CL Arq Out/Strip</v>
      </c>
      <c r="F4529" t="s">
        <v>4609</v>
      </c>
      <c r="G4529" t="str">
        <f>LEFT(Tabla1[[#This Row],[Solicitud de pedido]],2)</f>
        <v>14</v>
      </c>
      <c r="H4529" t="s">
        <v>11188</v>
      </c>
      <c r="I4529" t="s">
        <v>104</v>
      </c>
      <c r="J4529" t="s">
        <v>11189</v>
      </c>
      <c r="K4529" t="s">
        <v>11197</v>
      </c>
      <c r="L4529" s="1">
        <v>46055</v>
      </c>
      <c r="M4529" t="s">
        <v>15</v>
      </c>
      <c r="N4529" t="s">
        <v>46</v>
      </c>
      <c r="O4529" t="s">
        <v>0</v>
      </c>
      <c r="P4529" t="s">
        <v>470</v>
      </c>
      <c r="Q4529" t="s">
        <v>471</v>
      </c>
      <c r="R4529" s="2">
        <v>1.62</v>
      </c>
      <c r="S4529" s="37">
        <f>Tabla1[[#This Row],[Valor total]]/'T.C.'!$B$4</f>
        <v>67.5</v>
      </c>
      <c r="T4529" t="s">
        <v>11</v>
      </c>
      <c r="U4529" t="s">
        <v>3</v>
      </c>
    </row>
    <row r="4530" spans="1:21" x14ac:dyDescent="0.25">
      <c r="A4530" t="s">
        <v>86</v>
      </c>
      <c r="B4530" t="str">
        <f>LEFT(Tabla1[[#This Row],[Organización compras]],2)</f>
        <v>CL</v>
      </c>
      <c r="C4530" t="s">
        <v>339</v>
      </c>
      <c r="D4530">
        <v>619</v>
      </c>
      <c r="E4530" t="str">
        <f>VLOOKUP(Tabla1[[#This Row],[Grupo de compras]],'Grupo compras'!$A$1:$B$115,2,FALSE)</f>
        <v>CL Arq Out/Strip</v>
      </c>
      <c r="F4530" t="s">
        <v>4609</v>
      </c>
      <c r="G4530" t="str">
        <f>LEFT(Tabla1[[#This Row],[Solicitud de pedido]],2)</f>
        <v>14</v>
      </c>
      <c r="H4530" t="s">
        <v>11188</v>
      </c>
      <c r="I4530" t="s">
        <v>105</v>
      </c>
      <c r="J4530" t="s">
        <v>11189</v>
      </c>
      <c r="K4530" t="s">
        <v>11198</v>
      </c>
      <c r="L4530" s="1">
        <v>46055</v>
      </c>
      <c r="M4530" t="s">
        <v>15</v>
      </c>
      <c r="N4530" t="s">
        <v>46</v>
      </c>
      <c r="O4530" t="s">
        <v>0</v>
      </c>
      <c r="P4530" t="s">
        <v>470</v>
      </c>
      <c r="Q4530" t="s">
        <v>471</v>
      </c>
      <c r="R4530" s="2">
        <v>1.62</v>
      </c>
      <c r="S4530" s="37">
        <f>Tabla1[[#This Row],[Valor total]]/'T.C.'!$B$4</f>
        <v>67.5</v>
      </c>
      <c r="T4530" t="s">
        <v>11</v>
      </c>
      <c r="U4530" t="s">
        <v>3</v>
      </c>
    </row>
    <row r="4531" spans="1:21" x14ac:dyDescent="0.25">
      <c r="A4531" t="s">
        <v>86</v>
      </c>
      <c r="B4531" t="str">
        <f>LEFT(Tabla1[[#This Row],[Organización compras]],2)</f>
        <v>CL</v>
      </c>
      <c r="C4531" t="s">
        <v>339</v>
      </c>
      <c r="D4531">
        <v>619</v>
      </c>
      <c r="E4531" t="str">
        <f>VLOOKUP(Tabla1[[#This Row],[Grupo de compras]],'Grupo compras'!$A$1:$B$115,2,FALSE)</f>
        <v>CL Arq Out/Strip</v>
      </c>
      <c r="F4531" t="s">
        <v>4609</v>
      </c>
      <c r="G4531" t="str">
        <f>LEFT(Tabla1[[#This Row],[Solicitud de pedido]],2)</f>
        <v>14</v>
      </c>
      <c r="H4531" t="s">
        <v>11188</v>
      </c>
      <c r="I4531" t="s">
        <v>106</v>
      </c>
      <c r="J4531" t="s">
        <v>11189</v>
      </c>
      <c r="K4531" t="s">
        <v>11199</v>
      </c>
      <c r="L4531" s="1">
        <v>46055</v>
      </c>
      <c r="M4531" t="s">
        <v>15</v>
      </c>
      <c r="N4531" t="s">
        <v>46</v>
      </c>
      <c r="O4531" t="s">
        <v>0</v>
      </c>
      <c r="P4531" t="s">
        <v>470</v>
      </c>
      <c r="Q4531" t="s">
        <v>471</v>
      </c>
      <c r="R4531" s="2">
        <v>1.62</v>
      </c>
      <c r="S4531" s="37">
        <f>Tabla1[[#This Row],[Valor total]]/'T.C.'!$B$4</f>
        <v>67.5</v>
      </c>
      <c r="T4531" t="s">
        <v>11</v>
      </c>
      <c r="U4531" t="s">
        <v>3</v>
      </c>
    </row>
    <row r="4532" spans="1:21" x14ac:dyDescent="0.25">
      <c r="A4532" t="s">
        <v>86</v>
      </c>
      <c r="B4532" t="str">
        <f>LEFT(Tabla1[[#This Row],[Organización compras]],2)</f>
        <v>CL</v>
      </c>
      <c r="C4532" t="s">
        <v>339</v>
      </c>
      <c r="D4532">
        <v>619</v>
      </c>
      <c r="E4532" t="str">
        <f>VLOOKUP(Tabla1[[#This Row],[Grupo de compras]],'Grupo compras'!$A$1:$B$115,2,FALSE)</f>
        <v>CL Arq Out/Strip</v>
      </c>
      <c r="F4532" t="s">
        <v>4609</v>
      </c>
      <c r="G4532" t="str">
        <f>LEFT(Tabla1[[#This Row],[Solicitud de pedido]],2)</f>
        <v>14</v>
      </c>
      <c r="H4532" t="s">
        <v>11188</v>
      </c>
      <c r="I4532" t="s">
        <v>107</v>
      </c>
      <c r="J4532" t="s">
        <v>11189</v>
      </c>
      <c r="K4532" t="s">
        <v>11200</v>
      </c>
      <c r="L4532" s="1">
        <v>46055</v>
      </c>
      <c r="M4532" t="s">
        <v>15</v>
      </c>
      <c r="N4532" t="s">
        <v>46</v>
      </c>
      <c r="O4532" t="s">
        <v>0</v>
      </c>
      <c r="P4532" t="s">
        <v>470</v>
      </c>
      <c r="Q4532" t="s">
        <v>471</v>
      </c>
      <c r="R4532" s="2">
        <v>1.62</v>
      </c>
      <c r="S4532" s="37">
        <f>Tabla1[[#This Row],[Valor total]]/'T.C.'!$B$4</f>
        <v>67.5</v>
      </c>
      <c r="T4532" t="s">
        <v>11</v>
      </c>
      <c r="U4532" t="s">
        <v>3</v>
      </c>
    </row>
    <row r="4533" spans="1:21" x14ac:dyDescent="0.25">
      <c r="A4533" t="s">
        <v>86</v>
      </c>
      <c r="B4533" t="str">
        <f>LEFT(Tabla1[[#This Row],[Organización compras]],2)</f>
        <v>CL</v>
      </c>
      <c r="C4533" t="s">
        <v>339</v>
      </c>
      <c r="D4533">
        <v>619</v>
      </c>
      <c r="E4533" t="str">
        <f>VLOOKUP(Tabla1[[#This Row],[Grupo de compras]],'Grupo compras'!$A$1:$B$115,2,FALSE)</f>
        <v>CL Arq Out/Strip</v>
      </c>
      <c r="F4533" t="s">
        <v>4609</v>
      </c>
      <c r="G4533" t="str">
        <f>LEFT(Tabla1[[#This Row],[Solicitud de pedido]],2)</f>
        <v>14</v>
      </c>
      <c r="H4533" t="s">
        <v>11188</v>
      </c>
      <c r="I4533" t="s">
        <v>1502</v>
      </c>
      <c r="J4533" t="s">
        <v>11189</v>
      </c>
      <c r="K4533" t="s">
        <v>11201</v>
      </c>
      <c r="L4533" s="1">
        <v>46055</v>
      </c>
      <c r="M4533" t="s">
        <v>15</v>
      </c>
      <c r="N4533" t="s">
        <v>46</v>
      </c>
      <c r="O4533" t="s">
        <v>0</v>
      </c>
      <c r="P4533" t="s">
        <v>470</v>
      </c>
      <c r="Q4533" t="s">
        <v>471</v>
      </c>
      <c r="R4533" s="2">
        <v>1.62</v>
      </c>
      <c r="S4533" s="37">
        <f>Tabla1[[#This Row],[Valor total]]/'T.C.'!$B$4</f>
        <v>67.5</v>
      </c>
      <c r="T4533" t="s">
        <v>11</v>
      </c>
      <c r="U4533" t="s">
        <v>3</v>
      </c>
    </row>
    <row r="4534" spans="1:21" x14ac:dyDescent="0.25">
      <c r="A4534" t="s">
        <v>83</v>
      </c>
      <c r="B4534" t="str">
        <f>LEFT(Tabla1[[#This Row],[Organización compras]],2)</f>
        <v>CL</v>
      </c>
      <c r="C4534" t="s">
        <v>339</v>
      </c>
      <c r="D4534">
        <v>622</v>
      </c>
      <c r="E4534" t="str">
        <f>VLOOKUP(Tabla1[[#This Row],[Grupo de compras]],'Grupo compras'!$A$1:$B$115,2,FALSE)</f>
        <v>CL Arq Mall</v>
      </c>
      <c r="F4534" t="s">
        <v>4609</v>
      </c>
      <c r="G4534" t="str">
        <f>LEFT(Tabla1[[#This Row],[Solicitud de pedido]],2)</f>
        <v>14</v>
      </c>
      <c r="H4534" t="s">
        <v>11202</v>
      </c>
      <c r="I4534" t="s">
        <v>88</v>
      </c>
      <c r="J4534" t="s">
        <v>11203</v>
      </c>
      <c r="K4534" t="s">
        <v>11204</v>
      </c>
      <c r="L4534" s="1">
        <v>46052</v>
      </c>
      <c r="M4534" t="s">
        <v>15</v>
      </c>
      <c r="N4534" t="s">
        <v>46</v>
      </c>
      <c r="O4534" t="s">
        <v>0</v>
      </c>
      <c r="P4534" t="s">
        <v>470</v>
      </c>
      <c r="Q4534" t="s">
        <v>471</v>
      </c>
      <c r="R4534" s="2">
        <v>1.62</v>
      </c>
      <c r="S4534" s="37">
        <f>Tabla1[[#This Row],[Valor total]]/'T.C.'!$B$4</f>
        <v>67.5</v>
      </c>
      <c r="T4534" t="s">
        <v>11</v>
      </c>
      <c r="U4534" t="s">
        <v>3</v>
      </c>
    </row>
    <row r="4535" spans="1:21" x14ac:dyDescent="0.25">
      <c r="A4535" t="s">
        <v>83</v>
      </c>
      <c r="B4535" t="str">
        <f>LEFT(Tabla1[[#This Row],[Organización compras]],2)</f>
        <v>CL</v>
      </c>
      <c r="C4535" t="s">
        <v>339</v>
      </c>
      <c r="D4535">
        <v>622</v>
      </c>
      <c r="E4535" t="str">
        <f>VLOOKUP(Tabla1[[#This Row],[Grupo de compras]],'Grupo compras'!$A$1:$B$115,2,FALSE)</f>
        <v>CL Arq Mall</v>
      </c>
      <c r="F4535" t="s">
        <v>4609</v>
      </c>
      <c r="G4535" t="str">
        <f>LEFT(Tabla1[[#This Row],[Solicitud de pedido]],2)</f>
        <v>14</v>
      </c>
      <c r="H4535" t="s">
        <v>11202</v>
      </c>
      <c r="I4535" t="s">
        <v>89</v>
      </c>
      <c r="J4535" t="s">
        <v>11203</v>
      </c>
      <c r="K4535" t="s">
        <v>11205</v>
      </c>
      <c r="L4535" s="1">
        <v>46052</v>
      </c>
      <c r="M4535" t="s">
        <v>15</v>
      </c>
      <c r="N4535" t="s">
        <v>46</v>
      </c>
      <c r="O4535" t="s">
        <v>0</v>
      </c>
      <c r="P4535" t="s">
        <v>470</v>
      </c>
      <c r="Q4535" t="s">
        <v>471</v>
      </c>
      <c r="R4535" s="2">
        <v>1.62</v>
      </c>
      <c r="S4535" s="37">
        <f>Tabla1[[#This Row],[Valor total]]/'T.C.'!$B$4</f>
        <v>67.5</v>
      </c>
      <c r="T4535" t="s">
        <v>11</v>
      </c>
      <c r="U4535" t="s">
        <v>3</v>
      </c>
    </row>
    <row r="4536" spans="1:21" x14ac:dyDescent="0.25">
      <c r="A4536" t="s">
        <v>83</v>
      </c>
      <c r="B4536" t="str">
        <f>LEFT(Tabla1[[#This Row],[Organización compras]],2)</f>
        <v>CL</v>
      </c>
      <c r="C4536" t="s">
        <v>339</v>
      </c>
      <c r="D4536">
        <v>622</v>
      </c>
      <c r="E4536" t="str">
        <f>VLOOKUP(Tabla1[[#This Row],[Grupo de compras]],'Grupo compras'!$A$1:$B$115,2,FALSE)</f>
        <v>CL Arq Mall</v>
      </c>
      <c r="F4536" t="s">
        <v>4609</v>
      </c>
      <c r="G4536" t="str">
        <f>LEFT(Tabla1[[#This Row],[Solicitud de pedido]],2)</f>
        <v>14</v>
      </c>
      <c r="H4536" t="s">
        <v>11202</v>
      </c>
      <c r="I4536" t="s">
        <v>99</v>
      </c>
      <c r="J4536" t="s">
        <v>11203</v>
      </c>
      <c r="K4536" t="s">
        <v>11206</v>
      </c>
      <c r="L4536" s="1">
        <v>46052</v>
      </c>
      <c r="M4536" t="s">
        <v>15</v>
      </c>
      <c r="N4536" t="s">
        <v>46</v>
      </c>
      <c r="O4536" t="s">
        <v>0</v>
      </c>
      <c r="P4536" t="s">
        <v>470</v>
      </c>
      <c r="Q4536" t="s">
        <v>471</v>
      </c>
      <c r="R4536" s="2">
        <v>1.62</v>
      </c>
      <c r="S4536" s="37">
        <f>Tabla1[[#This Row],[Valor total]]/'T.C.'!$B$4</f>
        <v>67.5</v>
      </c>
      <c r="T4536" t="s">
        <v>11</v>
      </c>
      <c r="U4536" t="s">
        <v>3</v>
      </c>
    </row>
    <row r="4537" spans="1:21" x14ac:dyDescent="0.25">
      <c r="A4537" t="s">
        <v>83</v>
      </c>
      <c r="B4537" t="str">
        <f>LEFT(Tabla1[[#This Row],[Organización compras]],2)</f>
        <v>CL</v>
      </c>
      <c r="C4537" t="s">
        <v>339</v>
      </c>
      <c r="D4537">
        <v>622</v>
      </c>
      <c r="E4537" t="str">
        <f>VLOOKUP(Tabla1[[#This Row],[Grupo de compras]],'Grupo compras'!$A$1:$B$115,2,FALSE)</f>
        <v>CL Arq Mall</v>
      </c>
      <c r="F4537" t="s">
        <v>4609</v>
      </c>
      <c r="G4537" t="str">
        <f>LEFT(Tabla1[[#This Row],[Solicitud de pedido]],2)</f>
        <v>14</v>
      </c>
      <c r="H4537" t="s">
        <v>11202</v>
      </c>
      <c r="I4537" t="s">
        <v>100</v>
      </c>
      <c r="J4537" t="s">
        <v>11203</v>
      </c>
      <c r="K4537" t="s">
        <v>11207</v>
      </c>
      <c r="L4537" s="1">
        <v>46052</v>
      </c>
      <c r="M4537" t="s">
        <v>15</v>
      </c>
      <c r="N4537" t="s">
        <v>46</v>
      </c>
      <c r="O4537" t="s">
        <v>0</v>
      </c>
      <c r="P4537" t="s">
        <v>470</v>
      </c>
      <c r="Q4537" t="s">
        <v>471</v>
      </c>
      <c r="R4537" s="2">
        <v>1.62</v>
      </c>
      <c r="S4537" s="37">
        <f>Tabla1[[#This Row],[Valor total]]/'T.C.'!$B$4</f>
        <v>67.5</v>
      </c>
      <c r="T4537" t="s">
        <v>11</v>
      </c>
      <c r="U4537" t="s">
        <v>3</v>
      </c>
    </row>
    <row r="4538" spans="1:21" x14ac:dyDescent="0.25">
      <c r="A4538" t="s">
        <v>83</v>
      </c>
      <c r="B4538" t="str">
        <f>LEFT(Tabla1[[#This Row],[Organización compras]],2)</f>
        <v>CL</v>
      </c>
      <c r="C4538" t="s">
        <v>339</v>
      </c>
      <c r="D4538">
        <v>622</v>
      </c>
      <c r="E4538" t="str">
        <f>VLOOKUP(Tabla1[[#This Row],[Grupo de compras]],'Grupo compras'!$A$1:$B$115,2,FALSE)</f>
        <v>CL Arq Mall</v>
      </c>
      <c r="F4538" t="s">
        <v>4609</v>
      </c>
      <c r="G4538" t="str">
        <f>LEFT(Tabla1[[#This Row],[Solicitud de pedido]],2)</f>
        <v>14</v>
      </c>
      <c r="H4538" t="s">
        <v>11202</v>
      </c>
      <c r="I4538" t="s">
        <v>101</v>
      </c>
      <c r="J4538" t="s">
        <v>11203</v>
      </c>
      <c r="K4538" t="s">
        <v>11208</v>
      </c>
      <c r="L4538" s="1">
        <v>46052</v>
      </c>
      <c r="M4538" t="s">
        <v>15</v>
      </c>
      <c r="N4538" t="s">
        <v>46</v>
      </c>
      <c r="O4538" t="s">
        <v>0</v>
      </c>
      <c r="P4538" t="s">
        <v>470</v>
      </c>
      <c r="Q4538" t="s">
        <v>471</v>
      </c>
      <c r="R4538" s="2">
        <v>1.62</v>
      </c>
      <c r="S4538" s="37">
        <f>Tabla1[[#This Row],[Valor total]]/'T.C.'!$B$4</f>
        <v>67.5</v>
      </c>
      <c r="T4538" t="s">
        <v>11</v>
      </c>
      <c r="U4538" t="s">
        <v>3</v>
      </c>
    </row>
    <row r="4539" spans="1:21" x14ac:dyDescent="0.25">
      <c r="A4539" t="s">
        <v>83</v>
      </c>
      <c r="B4539" t="str">
        <f>LEFT(Tabla1[[#This Row],[Organización compras]],2)</f>
        <v>CL</v>
      </c>
      <c r="C4539" t="s">
        <v>339</v>
      </c>
      <c r="D4539">
        <v>622</v>
      </c>
      <c r="E4539" t="str">
        <f>VLOOKUP(Tabla1[[#This Row],[Grupo de compras]],'Grupo compras'!$A$1:$B$115,2,FALSE)</f>
        <v>CL Arq Mall</v>
      </c>
      <c r="F4539" t="s">
        <v>4609</v>
      </c>
      <c r="G4539" t="str">
        <f>LEFT(Tabla1[[#This Row],[Solicitud de pedido]],2)</f>
        <v>14</v>
      </c>
      <c r="H4539" t="s">
        <v>11202</v>
      </c>
      <c r="I4539" t="s">
        <v>102</v>
      </c>
      <c r="J4539" t="s">
        <v>11203</v>
      </c>
      <c r="K4539" t="s">
        <v>11209</v>
      </c>
      <c r="L4539" s="1">
        <v>46052</v>
      </c>
      <c r="M4539" t="s">
        <v>15</v>
      </c>
      <c r="N4539" t="s">
        <v>46</v>
      </c>
      <c r="O4539" t="s">
        <v>0</v>
      </c>
      <c r="P4539" t="s">
        <v>470</v>
      </c>
      <c r="Q4539" t="s">
        <v>471</v>
      </c>
      <c r="R4539" s="2">
        <v>1.62</v>
      </c>
      <c r="S4539" s="37">
        <f>Tabla1[[#This Row],[Valor total]]/'T.C.'!$B$4</f>
        <v>67.5</v>
      </c>
      <c r="T4539" t="s">
        <v>11</v>
      </c>
      <c r="U4539" t="s">
        <v>3</v>
      </c>
    </row>
    <row r="4540" spans="1:21" x14ac:dyDescent="0.25">
      <c r="A4540" t="s">
        <v>83</v>
      </c>
      <c r="B4540" t="str">
        <f>LEFT(Tabla1[[#This Row],[Organización compras]],2)</f>
        <v>CL</v>
      </c>
      <c r="C4540" t="s">
        <v>339</v>
      </c>
      <c r="D4540">
        <v>622</v>
      </c>
      <c r="E4540" t="str">
        <f>VLOOKUP(Tabla1[[#This Row],[Grupo de compras]],'Grupo compras'!$A$1:$B$115,2,FALSE)</f>
        <v>CL Arq Mall</v>
      </c>
      <c r="F4540" t="s">
        <v>4609</v>
      </c>
      <c r="G4540" t="str">
        <f>LEFT(Tabla1[[#This Row],[Solicitud de pedido]],2)</f>
        <v>14</v>
      </c>
      <c r="H4540" t="s">
        <v>11202</v>
      </c>
      <c r="I4540" t="s">
        <v>103</v>
      </c>
      <c r="J4540" t="s">
        <v>11203</v>
      </c>
      <c r="K4540" t="s">
        <v>11210</v>
      </c>
      <c r="L4540" s="1">
        <v>46052</v>
      </c>
      <c r="M4540" t="s">
        <v>15</v>
      </c>
      <c r="N4540" t="s">
        <v>46</v>
      </c>
      <c r="O4540" t="s">
        <v>0</v>
      </c>
      <c r="P4540" t="s">
        <v>470</v>
      </c>
      <c r="Q4540" t="s">
        <v>471</v>
      </c>
      <c r="R4540" s="2">
        <v>1.62</v>
      </c>
      <c r="S4540" s="37">
        <f>Tabla1[[#This Row],[Valor total]]/'T.C.'!$B$4</f>
        <v>67.5</v>
      </c>
      <c r="T4540" t="s">
        <v>11</v>
      </c>
      <c r="U4540" t="s">
        <v>3</v>
      </c>
    </row>
    <row r="4541" spans="1:21" x14ac:dyDescent="0.25">
      <c r="A4541" t="s">
        <v>83</v>
      </c>
      <c r="B4541" t="str">
        <f>LEFT(Tabla1[[#This Row],[Organización compras]],2)</f>
        <v>CL</v>
      </c>
      <c r="C4541" t="s">
        <v>339</v>
      </c>
      <c r="D4541">
        <v>622</v>
      </c>
      <c r="E4541" t="str">
        <f>VLOOKUP(Tabla1[[#This Row],[Grupo de compras]],'Grupo compras'!$A$1:$B$115,2,FALSE)</f>
        <v>CL Arq Mall</v>
      </c>
      <c r="F4541" t="s">
        <v>4609</v>
      </c>
      <c r="G4541" t="str">
        <f>LEFT(Tabla1[[#This Row],[Solicitud de pedido]],2)</f>
        <v>14</v>
      </c>
      <c r="H4541" t="s">
        <v>11202</v>
      </c>
      <c r="I4541" t="s">
        <v>104</v>
      </c>
      <c r="J4541" t="s">
        <v>11203</v>
      </c>
      <c r="K4541" t="s">
        <v>11211</v>
      </c>
      <c r="L4541" s="1">
        <v>46052</v>
      </c>
      <c r="M4541" t="s">
        <v>15</v>
      </c>
      <c r="N4541" t="s">
        <v>46</v>
      </c>
      <c r="O4541" t="s">
        <v>0</v>
      </c>
      <c r="P4541" t="s">
        <v>470</v>
      </c>
      <c r="Q4541" t="s">
        <v>471</v>
      </c>
      <c r="R4541" s="2">
        <v>1.62</v>
      </c>
      <c r="S4541" s="37">
        <f>Tabla1[[#This Row],[Valor total]]/'T.C.'!$B$4</f>
        <v>67.5</v>
      </c>
      <c r="T4541" t="s">
        <v>11</v>
      </c>
      <c r="U4541" t="s">
        <v>3</v>
      </c>
    </row>
    <row r="4542" spans="1:21" x14ac:dyDescent="0.25">
      <c r="A4542" t="s">
        <v>83</v>
      </c>
      <c r="B4542" t="str">
        <f>LEFT(Tabla1[[#This Row],[Organización compras]],2)</f>
        <v>CL</v>
      </c>
      <c r="C4542" t="s">
        <v>339</v>
      </c>
      <c r="D4542">
        <v>622</v>
      </c>
      <c r="E4542" t="str">
        <f>VLOOKUP(Tabla1[[#This Row],[Grupo de compras]],'Grupo compras'!$A$1:$B$115,2,FALSE)</f>
        <v>CL Arq Mall</v>
      </c>
      <c r="F4542" t="s">
        <v>4609</v>
      </c>
      <c r="G4542" t="str">
        <f>LEFT(Tabla1[[#This Row],[Solicitud de pedido]],2)</f>
        <v>14</v>
      </c>
      <c r="H4542" t="s">
        <v>11202</v>
      </c>
      <c r="I4542" t="s">
        <v>105</v>
      </c>
      <c r="J4542" t="s">
        <v>11203</v>
      </c>
      <c r="K4542" t="s">
        <v>11212</v>
      </c>
      <c r="L4542" s="1">
        <v>46052</v>
      </c>
      <c r="M4542" t="s">
        <v>15</v>
      </c>
      <c r="N4542" t="s">
        <v>46</v>
      </c>
      <c r="O4542" t="s">
        <v>0</v>
      </c>
      <c r="P4542" t="s">
        <v>470</v>
      </c>
      <c r="Q4542" t="s">
        <v>471</v>
      </c>
      <c r="R4542" s="2">
        <v>1.62</v>
      </c>
      <c r="S4542" s="37">
        <f>Tabla1[[#This Row],[Valor total]]/'T.C.'!$B$4</f>
        <v>67.5</v>
      </c>
      <c r="T4542" t="s">
        <v>11</v>
      </c>
      <c r="U4542" t="s">
        <v>3</v>
      </c>
    </row>
    <row r="4543" spans="1:21" x14ac:dyDescent="0.25">
      <c r="A4543" t="s">
        <v>83</v>
      </c>
      <c r="B4543" t="str">
        <f>LEFT(Tabla1[[#This Row],[Organización compras]],2)</f>
        <v>CL</v>
      </c>
      <c r="C4543" t="s">
        <v>339</v>
      </c>
      <c r="D4543">
        <v>622</v>
      </c>
      <c r="E4543" t="str">
        <f>VLOOKUP(Tabla1[[#This Row],[Grupo de compras]],'Grupo compras'!$A$1:$B$115,2,FALSE)</f>
        <v>CL Arq Mall</v>
      </c>
      <c r="F4543" t="s">
        <v>4609</v>
      </c>
      <c r="G4543" t="str">
        <f>LEFT(Tabla1[[#This Row],[Solicitud de pedido]],2)</f>
        <v>14</v>
      </c>
      <c r="H4543" t="s">
        <v>11202</v>
      </c>
      <c r="I4543" t="s">
        <v>106</v>
      </c>
      <c r="J4543" t="s">
        <v>11203</v>
      </c>
      <c r="K4543" t="s">
        <v>11213</v>
      </c>
      <c r="L4543" s="1">
        <v>46052</v>
      </c>
      <c r="M4543" t="s">
        <v>15</v>
      </c>
      <c r="N4543" t="s">
        <v>46</v>
      </c>
      <c r="O4543" t="s">
        <v>0</v>
      </c>
      <c r="P4543" t="s">
        <v>470</v>
      </c>
      <c r="Q4543" t="s">
        <v>471</v>
      </c>
      <c r="R4543" s="2">
        <v>1.62</v>
      </c>
      <c r="S4543" s="37">
        <f>Tabla1[[#This Row],[Valor total]]/'T.C.'!$B$4</f>
        <v>67.5</v>
      </c>
      <c r="T4543" t="s">
        <v>11</v>
      </c>
      <c r="U4543" t="s">
        <v>3</v>
      </c>
    </row>
    <row r="4544" spans="1:21" x14ac:dyDescent="0.25">
      <c r="A4544" t="s">
        <v>83</v>
      </c>
      <c r="B4544" t="str">
        <f>LEFT(Tabla1[[#This Row],[Organización compras]],2)</f>
        <v>CL</v>
      </c>
      <c r="C4544" t="s">
        <v>339</v>
      </c>
      <c r="D4544">
        <v>622</v>
      </c>
      <c r="E4544" t="str">
        <f>VLOOKUP(Tabla1[[#This Row],[Grupo de compras]],'Grupo compras'!$A$1:$B$115,2,FALSE)</f>
        <v>CL Arq Mall</v>
      </c>
      <c r="F4544" t="s">
        <v>4609</v>
      </c>
      <c r="G4544" t="str">
        <f>LEFT(Tabla1[[#This Row],[Solicitud de pedido]],2)</f>
        <v>14</v>
      </c>
      <c r="H4544" t="s">
        <v>11202</v>
      </c>
      <c r="I4544" t="s">
        <v>107</v>
      </c>
      <c r="J4544" t="s">
        <v>11203</v>
      </c>
      <c r="K4544" t="s">
        <v>11214</v>
      </c>
      <c r="L4544" s="1">
        <v>46052</v>
      </c>
      <c r="M4544" t="s">
        <v>15</v>
      </c>
      <c r="N4544" t="s">
        <v>46</v>
      </c>
      <c r="O4544" t="s">
        <v>0</v>
      </c>
      <c r="P4544" t="s">
        <v>470</v>
      </c>
      <c r="Q4544" t="s">
        <v>471</v>
      </c>
      <c r="R4544" s="2">
        <v>1.62</v>
      </c>
      <c r="S4544" s="37">
        <f>Tabla1[[#This Row],[Valor total]]/'T.C.'!$B$4</f>
        <v>67.5</v>
      </c>
      <c r="T4544" t="s">
        <v>11</v>
      </c>
      <c r="U4544" t="s">
        <v>3</v>
      </c>
    </row>
    <row r="4545" spans="1:21" x14ac:dyDescent="0.25">
      <c r="A4545" t="s">
        <v>83</v>
      </c>
      <c r="B4545" t="str">
        <f>LEFT(Tabla1[[#This Row],[Organización compras]],2)</f>
        <v>CL</v>
      </c>
      <c r="C4545" t="s">
        <v>339</v>
      </c>
      <c r="D4545">
        <v>622</v>
      </c>
      <c r="E4545" t="str">
        <f>VLOOKUP(Tabla1[[#This Row],[Grupo de compras]],'Grupo compras'!$A$1:$B$115,2,FALSE)</f>
        <v>CL Arq Mall</v>
      </c>
      <c r="F4545" t="s">
        <v>4609</v>
      </c>
      <c r="G4545" t="str">
        <f>LEFT(Tabla1[[#This Row],[Solicitud de pedido]],2)</f>
        <v>14</v>
      </c>
      <c r="H4545" t="s">
        <v>11202</v>
      </c>
      <c r="I4545" t="s">
        <v>1502</v>
      </c>
      <c r="J4545" t="s">
        <v>11203</v>
      </c>
      <c r="K4545" t="s">
        <v>11215</v>
      </c>
      <c r="L4545" s="1">
        <v>46052</v>
      </c>
      <c r="M4545" t="s">
        <v>15</v>
      </c>
      <c r="N4545" t="s">
        <v>46</v>
      </c>
      <c r="O4545" t="s">
        <v>0</v>
      </c>
      <c r="P4545" t="s">
        <v>470</v>
      </c>
      <c r="Q4545" t="s">
        <v>471</v>
      </c>
      <c r="R4545" s="2">
        <v>1.62</v>
      </c>
      <c r="S4545" s="37">
        <f>Tabla1[[#This Row],[Valor total]]/'T.C.'!$B$4</f>
        <v>67.5</v>
      </c>
      <c r="T4545" t="s">
        <v>11</v>
      </c>
      <c r="U4545" t="s">
        <v>3</v>
      </c>
    </row>
    <row r="4546" spans="1:21" x14ac:dyDescent="0.25">
      <c r="A4546" t="s">
        <v>24</v>
      </c>
      <c r="B4546" t="str">
        <f>LEFT(Tabla1[[#This Row],[Organización compras]],2)</f>
        <v>CL</v>
      </c>
      <c r="C4546" t="s">
        <v>339</v>
      </c>
      <c r="D4546">
        <v>622</v>
      </c>
      <c r="E4546" t="str">
        <f>VLOOKUP(Tabla1[[#This Row],[Grupo de compras]],'Grupo compras'!$A$1:$B$115,2,FALSE)</f>
        <v>CL Arq Mall</v>
      </c>
      <c r="F4546" t="s">
        <v>4609</v>
      </c>
      <c r="G4546" t="str">
        <f>LEFT(Tabla1[[#This Row],[Solicitud de pedido]],2)</f>
        <v>14</v>
      </c>
      <c r="H4546" t="s">
        <v>11216</v>
      </c>
      <c r="I4546" t="s">
        <v>88</v>
      </c>
      <c r="J4546" t="s">
        <v>11217</v>
      </c>
      <c r="K4546" t="s">
        <v>11218</v>
      </c>
      <c r="L4546" s="1">
        <v>46052</v>
      </c>
      <c r="M4546" t="s">
        <v>15</v>
      </c>
      <c r="N4546" t="s">
        <v>46</v>
      </c>
      <c r="O4546" t="s">
        <v>0</v>
      </c>
      <c r="P4546" t="s">
        <v>470</v>
      </c>
      <c r="Q4546" t="s">
        <v>471</v>
      </c>
      <c r="R4546" s="2">
        <v>1.62</v>
      </c>
      <c r="S4546" s="37">
        <f>Tabla1[[#This Row],[Valor total]]/'T.C.'!$B$4</f>
        <v>67.5</v>
      </c>
      <c r="T4546" t="s">
        <v>11</v>
      </c>
      <c r="U4546" t="s">
        <v>3</v>
      </c>
    </row>
    <row r="4547" spans="1:21" x14ac:dyDescent="0.25">
      <c r="A4547" t="s">
        <v>24</v>
      </c>
      <c r="B4547" t="str">
        <f>LEFT(Tabla1[[#This Row],[Organización compras]],2)</f>
        <v>CL</v>
      </c>
      <c r="C4547" t="s">
        <v>339</v>
      </c>
      <c r="D4547">
        <v>622</v>
      </c>
      <c r="E4547" t="str">
        <f>VLOOKUP(Tabla1[[#This Row],[Grupo de compras]],'Grupo compras'!$A$1:$B$115,2,FALSE)</f>
        <v>CL Arq Mall</v>
      </c>
      <c r="F4547" t="s">
        <v>4609</v>
      </c>
      <c r="G4547" t="str">
        <f>LEFT(Tabla1[[#This Row],[Solicitud de pedido]],2)</f>
        <v>14</v>
      </c>
      <c r="H4547" t="s">
        <v>11216</v>
      </c>
      <c r="I4547" t="s">
        <v>89</v>
      </c>
      <c r="J4547" t="s">
        <v>11217</v>
      </c>
      <c r="K4547" t="s">
        <v>11219</v>
      </c>
      <c r="L4547" s="1">
        <v>46052</v>
      </c>
      <c r="M4547" t="s">
        <v>15</v>
      </c>
      <c r="N4547" t="s">
        <v>46</v>
      </c>
      <c r="O4547" t="s">
        <v>0</v>
      </c>
      <c r="P4547" t="s">
        <v>470</v>
      </c>
      <c r="Q4547" t="s">
        <v>471</v>
      </c>
      <c r="R4547" s="2">
        <v>1.62</v>
      </c>
      <c r="S4547" s="37">
        <f>Tabla1[[#This Row],[Valor total]]/'T.C.'!$B$4</f>
        <v>67.5</v>
      </c>
      <c r="T4547" t="s">
        <v>11</v>
      </c>
      <c r="U4547" t="s">
        <v>3</v>
      </c>
    </row>
    <row r="4548" spans="1:21" x14ac:dyDescent="0.25">
      <c r="A4548" t="s">
        <v>24</v>
      </c>
      <c r="B4548" t="str">
        <f>LEFT(Tabla1[[#This Row],[Organización compras]],2)</f>
        <v>CL</v>
      </c>
      <c r="C4548" t="s">
        <v>339</v>
      </c>
      <c r="D4548">
        <v>622</v>
      </c>
      <c r="E4548" t="str">
        <f>VLOOKUP(Tabla1[[#This Row],[Grupo de compras]],'Grupo compras'!$A$1:$B$115,2,FALSE)</f>
        <v>CL Arq Mall</v>
      </c>
      <c r="F4548" t="s">
        <v>4609</v>
      </c>
      <c r="G4548" t="str">
        <f>LEFT(Tabla1[[#This Row],[Solicitud de pedido]],2)</f>
        <v>14</v>
      </c>
      <c r="H4548" t="s">
        <v>11216</v>
      </c>
      <c r="I4548" t="s">
        <v>99</v>
      </c>
      <c r="J4548" t="s">
        <v>11217</v>
      </c>
      <c r="K4548" t="s">
        <v>11220</v>
      </c>
      <c r="L4548" s="1">
        <v>46052</v>
      </c>
      <c r="M4548" t="s">
        <v>15</v>
      </c>
      <c r="N4548" t="s">
        <v>46</v>
      </c>
      <c r="O4548" t="s">
        <v>0</v>
      </c>
      <c r="P4548" t="s">
        <v>470</v>
      </c>
      <c r="Q4548" t="s">
        <v>471</v>
      </c>
      <c r="R4548" s="2">
        <v>1.62</v>
      </c>
      <c r="S4548" s="37">
        <f>Tabla1[[#This Row],[Valor total]]/'T.C.'!$B$4</f>
        <v>67.5</v>
      </c>
      <c r="T4548" t="s">
        <v>11</v>
      </c>
      <c r="U4548" t="s">
        <v>3</v>
      </c>
    </row>
    <row r="4549" spans="1:21" x14ac:dyDescent="0.25">
      <c r="A4549" t="s">
        <v>24</v>
      </c>
      <c r="B4549" t="str">
        <f>LEFT(Tabla1[[#This Row],[Organización compras]],2)</f>
        <v>CL</v>
      </c>
      <c r="C4549" t="s">
        <v>339</v>
      </c>
      <c r="D4549">
        <v>622</v>
      </c>
      <c r="E4549" t="str">
        <f>VLOOKUP(Tabla1[[#This Row],[Grupo de compras]],'Grupo compras'!$A$1:$B$115,2,FALSE)</f>
        <v>CL Arq Mall</v>
      </c>
      <c r="F4549" t="s">
        <v>4609</v>
      </c>
      <c r="G4549" t="str">
        <f>LEFT(Tabla1[[#This Row],[Solicitud de pedido]],2)</f>
        <v>14</v>
      </c>
      <c r="H4549" t="s">
        <v>11216</v>
      </c>
      <c r="I4549" t="s">
        <v>100</v>
      </c>
      <c r="J4549" t="s">
        <v>11217</v>
      </c>
      <c r="K4549" t="s">
        <v>11221</v>
      </c>
      <c r="L4549" s="1">
        <v>46052</v>
      </c>
      <c r="M4549" t="s">
        <v>15</v>
      </c>
      <c r="N4549" t="s">
        <v>46</v>
      </c>
      <c r="O4549" t="s">
        <v>0</v>
      </c>
      <c r="P4549" t="s">
        <v>470</v>
      </c>
      <c r="Q4549" t="s">
        <v>471</v>
      </c>
      <c r="R4549" s="2">
        <v>1.62</v>
      </c>
      <c r="S4549" s="37">
        <f>Tabla1[[#This Row],[Valor total]]/'T.C.'!$B$4</f>
        <v>67.5</v>
      </c>
      <c r="T4549" t="s">
        <v>11</v>
      </c>
      <c r="U4549" t="s">
        <v>3</v>
      </c>
    </row>
    <row r="4550" spans="1:21" x14ac:dyDescent="0.25">
      <c r="A4550" t="s">
        <v>24</v>
      </c>
      <c r="B4550" t="str">
        <f>LEFT(Tabla1[[#This Row],[Organización compras]],2)</f>
        <v>CL</v>
      </c>
      <c r="C4550" t="s">
        <v>339</v>
      </c>
      <c r="D4550">
        <v>622</v>
      </c>
      <c r="E4550" t="str">
        <f>VLOOKUP(Tabla1[[#This Row],[Grupo de compras]],'Grupo compras'!$A$1:$B$115,2,FALSE)</f>
        <v>CL Arq Mall</v>
      </c>
      <c r="F4550" t="s">
        <v>4609</v>
      </c>
      <c r="G4550" t="str">
        <f>LEFT(Tabla1[[#This Row],[Solicitud de pedido]],2)</f>
        <v>14</v>
      </c>
      <c r="H4550" t="s">
        <v>11216</v>
      </c>
      <c r="I4550" t="s">
        <v>101</v>
      </c>
      <c r="J4550" t="s">
        <v>11217</v>
      </c>
      <c r="K4550" t="s">
        <v>11222</v>
      </c>
      <c r="L4550" s="1">
        <v>46052</v>
      </c>
      <c r="M4550" t="s">
        <v>15</v>
      </c>
      <c r="N4550" t="s">
        <v>46</v>
      </c>
      <c r="O4550" t="s">
        <v>0</v>
      </c>
      <c r="P4550" t="s">
        <v>470</v>
      </c>
      <c r="Q4550" t="s">
        <v>471</v>
      </c>
      <c r="R4550" s="2">
        <v>1.62</v>
      </c>
      <c r="S4550" s="37">
        <f>Tabla1[[#This Row],[Valor total]]/'T.C.'!$B$4</f>
        <v>67.5</v>
      </c>
      <c r="T4550" t="s">
        <v>11</v>
      </c>
      <c r="U4550" t="s">
        <v>3</v>
      </c>
    </row>
    <row r="4551" spans="1:21" x14ac:dyDescent="0.25">
      <c r="A4551" t="s">
        <v>24</v>
      </c>
      <c r="B4551" t="str">
        <f>LEFT(Tabla1[[#This Row],[Organización compras]],2)</f>
        <v>CL</v>
      </c>
      <c r="C4551" t="s">
        <v>339</v>
      </c>
      <c r="D4551">
        <v>622</v>
      </c>
      <c r="E4551" t="str">
        <f>VLOOKUP(Tabla1[[#This Row],[Grupo de compras]],'Grupo compras'!$A$1:$B$115,2,FALSE)</f>
        <v>CL Arq Mall</v>
      </c>
      <c r="F4551" t="s">
        <v>4609</v>
      </c>
      <c r="G4551" t="str">
        <f>LEFT(Tabla1[[#This Row],[Solicitud de pedido]],2)</f>
        <v>14</v>
      </c>
      <c r="H4551" t="s">
        <v>11216</v>
      </c>
      <c r="I4551" t="s">
        <v>102</v>
      </c>
      <c r="J4551" t="s">
        <v>11217</v>
      </c>
      <c r="K4551" t="s">
        <v>11223</v>
      </c>
      <c r="L4551" s="1">
        <v>46052</v>
      </c>
      <c r="M4551" t="s">
        <v>15</v>
      </c>
      <c r="N4551" t="s">
        <v>46</v>
      </c>
      <c r="O4551" t="s">
        <v>0</v>
      </c>
      <c r="P4551" t="s">
        <v>470</v>
      </c>
      <c r="Q4551" t="s">
        <v>471</v>
      </c>
      <c r="R4551" s="2">
        <v>1.62</v>
      </c>
      <c r="S4551" s="37">
        <f>Tabla1[[#This Row],[Valor total]]/'T.C.'!$B$4</f>
        <v>67.5</v>
      </c>
      <c r="T4551" t="s">
        <v>11</v>
      </c>
      <c r="U4551" t="s">
        <v>3</v>
      </c>
    </row>
    <row r="4552" spans="1:21" x14ac:dyDescent="0.25">
      <c r="A4552" t="s">
        <v>24</v>
      </c>
      <c r="B4552" t="str">
        <f>LEFT(Tabla1[[#This Row],[Organización compras]],2)</f>
        <v>CL</v>
      </c>
      <c r="C4552" t="s">
        <v>339</v>
      </c>
      <c r="D4552">
        <v>622</v>
      </c>
      <c r="E4552" t="str">
        <f>VLOOKUP(Tabla1[[#This Row],[Grupo de compras]],'Grupo compras'!$A$1:$B$115,2,FALSE)</f>
        <v>CL Arq Mall</v>
      </c>
      <c r="F4552" t="s">
        <v>4609</v>
      </c>
      <c r="G4552" t="str">
        <f>LEFT(Tabla1[[#This Row],[Solicitud de pedido]],2)</f>
        <v>14</v>
      </c>
      <c r="H4552" t="s">
        <v>11216</v>
      </c>
      <c r="I4552" t="s">
        <v>103</v>
      </c>
      <c r="J4552" t="s">
        <v>11217</v>
      </c>
      <c r="K4552" t="s">
        <v>11224</v>
      </c>
      <c r="L4552" s="1">
        <v>46052</v>
      </c>
      <c r="M4552" t="s">
        <v>15</v>
      </c>
      <c r="N4552" t="s">
        <v>46</v>
      </c>
      <c r="O4552" t="s">
        <v>0</v>
      </c>
      <c r="P4552" t="s">
        <v>470</v>
      </c>
      <c r="Q4552" t="s">
        <v>471</v>
      </c>
      <c r="R4552" s="2">
        <v>1.62</v>
      </c>
      <c r="S4552" s="37">
        <f>Tabla1[[#This Row],[Valor total]]/'T.C.'!$B$4</f>
        <v>67.5</v>
      </c>
      <c r="T4552" t="s">
        <v>11</v>
      </c>
      <c r="U4552" t="s">
        <v>3</v>
      </c>
    </row>
    <row r="4553" spans="1:21" x14ac:dyDescent="0.25">
      <c r="A4553" t="s">
        <v>24</v>
      </c>
      <c r="B4553" t="str">
        <f>LEFT(Tabla1[[#This Row],[Organización compras]],2)</f>
        <v>CL</v>
      </c>
      <c r="C4553" t="s">
        <v>339</v>
      </c>
      <c r="D4553">
        <v>622</v>
      </c>
      <c r="E4553" t="str">
        <f>VLOOKUP(Tabla1[[#This Row],[Grupo de compras]],'Grupo compras'!$A$1:$B$115,2,FALSE)</f>
        <v>CL Arq Mall</v>
      </c>
      <c r="F4553" t="s">
        <v>4609</v>
      </c>
      <c r="G4553" t="str">
        <f>LEFT(Tabla1[[#This Row],[Solicitud de pedido]],2)</f>
        <v>14</v>
      </c>
      <c r="H4553" t="s">
        <v>11216</v>
      </c>
      <c r="I4553" t="s">
        <v>104</v>
      </c>
      <c r="J4553" t="s">
        <v>11217</v>
      </c>
      <c r="K4553" t="s">
        <v>11225</v>
      </c>
      <c r="L4553" s="1">
        <v>46052</v>
      </c>
      <c r="M4553" t="s">
        <v>15</v>
      </c>
      <c r="N4553" t="s">
        <v>46</v>
      </c>
      <c r="O4553" t="s">
        <v>0</v>
      </c>
      <c r="P4553" t="s">
        <v>470</v>
      </c>
      <c r="Q4553" t="s">
        <v>471</v>
      </c>
      <c r="R4553" s="2">
        <v>1.62</v>
      </c>
      <c r="S4553" s="37">
        <f>Tabla1[[#This Row],[Valor total]]/'T.C.'!$B$4</f>
        <v>67.5</v>
      </c>
      <c r="T4553" t="s">
        <v>11</v>
      </c>
      <c r="U4553" t="s">
        <v>3</v>
      </c>
    </row>
    <row r="4554" spans="1:21" x14ac:dyDescent="0.25">
      <c r="A4554" t="s">
        <v>24</v>
      </c>
      <c r="B4554" t="str">
        <f>LEFT(Tabla1[[#This Row],[Organización compras]],2)</f>
        <v>CL</v>
      </c>
      <c r="C4554" t="s">
        <v>339</v>
      </c>
      <c r="D4554">
        <v>622</v>
      </c>
      <c r="E4554" t="str">
        <f>VLOOKUP(Tabla1[[#This Row],[Grupo de compras]],'Grupo compras'!$A$1:$B$115,2,FALSE)</f>
        <v>CL Arq Mall</v>
      </c>
      <c r="F4554" t="s">
        <v>4609</v>
      </c>
      <c r="G4554" t="str">
        <f>LEFT(Tabla1[[#This Row],[Solicitud de pedido]],2)</f>
        <v>14</v>
      </c>
      <c r="H4554" t="s">
        <v>11216</v>
      </c>
      <c r="I4554" t="s">
        <v>105</v>
      </c>
      <c r="J4554" t="s">
        <v>11217</v>
      </c>
      <c r="K4554" t="s">
        <v>11226</v>
      </c>
      <c r="L4554" s="1">
        <v>46052</v>
      </c>
      <c r="M4554" t="s">
        <v>15</v>
      </c>
      <c r="N4554" t="s">
        <v>46</v>
      </c>
      <c r="O4554" t="s">
        <v>0</v>
      </c>
      <c r="P4554" t="s">
        <v>470</v>
      </c>
      <c r="Q4554" t="s">
        <v>471</v>
      </c>
      <c r="R4554" s="2">
        <v>1.62</v>
      </c>
      <c r="S4554" s="37">
        <f>Tabla1[[#This Row],[Valor total]]/'T.C.'!$B$4</f>
        <v>67.5</v>
      </c>
      <c r="T4554" t="s">
        <v>11</v>
      </c>
      <c r="U4554" t="s">
        <v>3</v>
      </c>
    </row>
    <row r="4555" spans="1:21" x14ac:dyDescent="0.25">
      <c r="A4555" t="s">
        <v>24</v>
      </c>
      <c r="B4555" t="str">
        <f>LEFT(Tabla1[[#This Row],[Organización compras]],2)</f>
        <v>CL</v>
      </c>
      <c r="C4555" t="s">
        <v>339</v>
      </c>
      <c r="D4555">
        <v>622</v>
      </c>
      <c r="E4555" t="str">
        <f>VLOOKUP(Tabla1[[#This Row],[Grupo de compras]],'Grupo compras'!$A$1:$B$115,2,FALSE)</f>
        <v>CL Arq Mall</v>
      </c>
      <c r="F4555" t="s">
        <v>4609</v>
      </c>
      <c r="G4555" t="str">
        <f>LEFT(Tabla1[[#This Row],[Solicitud de pedido]],2)</f>
        <v>14</v>
      </c>
      <c r="H4555" t="s">
        <v>11216</v>
      </c>
      <c r="I4555" t="s">
        <v>106</v>
      </c>
      <c r="J4555" t="s">
        <v>11217</v>
      </c>
      <c r="K4555" t="s">
        <v>11227</v>
      </c>
      <c r="L4555" s="1">
        <v>46052</v>
      </c>
      <c r="M4555" t="s">
        <v>15</v>
      </c>
      <c r="N4555" t="s">
        <v>46</v>
      </c>
      <c r="O4555" t="s">
        <v>0</v>
      </c>
      <c r="P4555" t="s">
        <v>470</v>
      </c>
      <c r="Q4555" t="s">
        <v>471</v>
      </c>
      <c r="R4555" s="2">
        <v>1.62</v>
      </c>
      <c r="S4555" s="37">
        <f>Tabla1[[#This Row],[Valor total]]/'T.C.'!$B$4</f>
        <v>67.5</v>
      </c>
      <c r="T4555" t="s">
        <v>11</v>
      </c>
      <c r="U4555" t="s">
        <v>3</v>
      </c>
    </row>
    <row r="4556" spans="1:21" x14ac:dyDescent="0.25">
      <c r="A4556" t="s">
        <v>24</v>
      </c>
      <c r="B4556" t="str">
        <f>LEFT(Tabla1[[#This Row],[Organización compras]],2)</f>
        <v>CL</v>
      </c>
      <c r="C4556" t="s">
        <v>339</v>
      </c>
      <c r="D4556">
        <v>622</v>
      </c>
      <c r="E4556" t="str">
        <f>VLOOKUP(Tabla1[[#This Row],[Grupo de compras]],'Grupo compras'!$A$1:$B$115,2,FALSE)</f>
        <v>CL Arq Mall</v>
      </c>
      <c r="F4556" t="s">
        <v>4609</v>
      </c>
      <c r="G4556" t="str">
        <f>LEFT(Tabla1[[#This Row],[Solicitud de pedido]],2)</f>
        <v>14</v>
      </c>
      <c r="H4556" t="s">
        <v>11216</v>
      </c>
      <c r="I4556" t="s">
        <v>107</v>
      </c>
      <c r="J4556" t="s">
        <v>11217</v>
      </c>
      <c r="K4556" t="s">
        <v>11228</v>
      </c>
      <c r="L4556" s="1">
        <v>46052</v>
      </c>
      <c r="M4556" t="s">
        <v>15</v>
      </c>
      <c r="N4556" t="s">
        <v>46</v>
      </c>
      <c r="O4556" t="s">
        <v>0</v>
      </c>
      <c r="P4556" t="s">
        <v>470</v>
      </c>
      <c r="Q4556" t="s">
        <v>471</v>
      </c>
      <c r="R4556" s="2">
        <v>1.62</v>
      </c>
      <c r="S4556" s="37">
        <f>Tabla1[[#This Row],[Valor total]]/'T.C.'!$B$4</f>
        <v>67.5</v>
      </c>
      <c r="T4556" t="s">
        <v>11</v>
      </c>
      <c r="U4556" t="s">
        <v>3</v>
      </c>
    </row>
    <row r="4557" spans="1:21" x14ac:dyDescent="0.25">
      <c r="A4557" t="s">
        <v>24</v>
      </c>
      <c r="B4557" t="str">
        <f>LEFT(Tabla1[[#This Row],[Organización compras]],2)</f>
        <v>CL</v>
      </c>
      <c r="C4557" t="s">
        <v>339</v>
      </c>
      <c r="D4557">
        <v>622</v>
      </c>
      <c r="E4557" t="str">
        <f>VLOOKUP(Tabla1[[#This Row],[Grupo de compras]],'Grupo compras'!$A$1:$B$115,2,FALSE)</f>
        <v>CL Arq Mall</v>
      </c>
      <c r="F4557" t="s">
        <v>4609</v>
      </c>
      <c r="G4557" t="str">
        <f>LEFT(Tabla1[[#This Row],[Solicitud de pedido]],2)</f>
        <v>14</v>
      </c>
      <c r="H4557" t="s">
        <v>11216</v>
      </c>
      <c r="I4557" t="s">
        <v>1502</v>
      </c>
      <c r="J4557" t="s">
        <v>11217</v>
      </c>
      <c r="K4557" t="s">
        <v>11229</v>
      </c>
      <c r="L4557" s="1">
        <v>46052</v>
      </c>
      <c r="M4557" t="s">
        <v>15</v>
      </c>
      <c r="N4557" t="s">
        <v>46</v>
      </c>
      <c r="O4557" t="s">
        <v>0</v>
      </c>
      <c r="P4557" t="s">
        <v>470</v>
      </c>
      <c r="Q4557" t="s">
        <v>471</v>
      </c>
      <c r="R4557" s="2">
        <v>1.62</v>
      </c>
      <c r="S4557" s="37">
        <f>Tabla1[[#This Row],[Valor total]]/'T.C.'!$B$4</f>
        <v>67.5</v>
      </c>
      <c r="T4557" t="s">
        <v>11</v>
      </c>
      <c r="U4557" t="s">
        <v>3</v>
      </c>
    </row>
    <row r="4558" spans="1:21" x14ac:dyDescent="0.25">
      <c r="A4558" t="s">
        <v>31</v>
      </c>
      <c r="B4558" t="str">
        <f>LEFT(Tabla1[[#This Row],[Organización compras]],2)</f>
        <v>CO</v>
      </c>
      <c r="C4558" t="s">
        <v>338</v>
      </c>
      <c r="D4558">
        <v>701</v>
      </c>
      <c r="E4558" t="str">
        <f>VLOOKUP(Tabla1[[#This Row],[Grupo de compras]],'Grupo compras'!$A$1:$B$115,2,FALSE)</f>
        <v>CO Center Manager</v>
      </c>
      <c r="F4558" t="s">
        <v>7361</v>
      </c>
      <c r="G4558" t="str">
        <f>LEFT(Tabla1[[#This Row],[Solicitud de pedido]],2)</f>
        <v>12</v>
      </c>
      <c r="H4558" t="s">
        <v>11230</v>
      </c>
      <c r="I4558" t="s">
        <v>88</v>
      </c>
      <c r="J4558" t="s">
        <v>11231</v>
      </c>
      <c r="K4558" t="s">
        <v>11232</v>
      </c>
      <c r="L4558" s="1">
        <v>46024</v>
      </c>
      <c r="M4558" t="s">
        <v>7365</v>
      </c>
      <c r="N4558" t="s">
        <v>1</v>
      </c>
      <c r="O4558" t="s">
        <v>5</v>
      </c>
      <c r="P4558" t="s">
        <v>7501</v>
      </c>
      <c r="Q4558" t="s">
        <v>7502</v>
      </c>
      <c r="R4558" s="2">
        <v>245050</v>
      </c>
      <c r="S4558" s="37">
        <f>Tabla1[[#This Row],[Valor total]]/'T.C.'!$B$5</f>
        <v>66.625883632408915</v>
      </c>
      <c r="T4558" t="s">
        <v>18</v>
      </c>
      <c r="U4558" t="s">
        <v>3</v>
      </c>
    </row>
    <row r="4559" spans="1:21" x14ac:dyDescent="0.25">
      <c r="A4559" t="s">
        <v>83</v>
      </c>
      <c r="B4559" t="str">
        <f>LEFT(Tabla1[[#This Row],[Organización compras]],2)</f>
        <v>CL</v>
      </c>
      <c r="C4559" t="s">
        <v>339</v>
      </c>
      <c r="D4559">
        <v>604</v>
      </c>
      <c r="E4559" t="str">
        <f>VLOOKUP(Tabla1[[#This Row],[Grupo de compras]],'Grupo compras'!$A$1:$B$115,2,FALSE)</f>
        <v>CL Marketing Mall</v>
      </c>
      <c r="F4559" t="s">
        <v>2690</v>
      </c>
      <c r="G4559" t="str">
        <f>LEFT(Tabla1[[#This Row],[Solicitud de pedido]],2)</f>
        <v>12</v>
      </c>
      <c r="H4559" t="s">
        <v>11233</v>
      </c>
      <c r="I4559" t="s">
        <v>88</v>
      </c>
      <c r="J4559" t="s">
        <v>11234</v>
      </c>
      <c r="K4559" t="s">
        <v>11235</v>
      </c>
      <c r="L4559" s="1">
        <v>46027</v>
      </c>
      <c r="M4559" t="s">
        <v>1054</v>
      </c>
      <c r="N4559" t="s">
        <v>1</v>
      </c>
      <c r="O4559" t="s">
        <v>0</v>
      </c>
      <c r="P4559" t="s">
        <v>11236</v>
      </c>
      <c r="Q4559" t="s">
        <v>11237</v>
      </c>
      <c r="R4559" s="2">
        <v>61600</v>
      </c>
      <c r="S4559" s="37">
        <f>Tabla1[[#This Row],[Valor total]]/'T.C.'!$B$3</f>
        <v>66.527707278087973</v>
      </c>
      <c r="T4559" t="s">
        <v>6</v>
      </c>
      <c r="U4559" t="s">
        <v>3</v>
      </c>
    </row>
    <row r="4560" spans="1:21" x14ac:dyDescent="0.25">
      <c r="A4560" t="s">
        <v>83</v>
      </c>
      <c r="B4560" t="str">
        <f>LEFT(Tabla1[[#This Row],[Organización compras]],2)</f>
        <v>CL</v>
      </c>
      <c r="C4560" t="s">
        <v>339</v>
      </c>
      <c r="D4560">
        <v>604</v>
      </c>
      <c r="E4560" t="str">
        <f>VLOOKUP(Tabla1[[#This Row],[Grupo de compras]],'Grupo compras'!$A$1:$B$115,2,FALSE)</f>
        <v>CL Marketing Mall</v>
      </c>
      <c r="F4560" t="s">
        <v>7509</v>
      </c>
      <c r="H4560" t="s">
        <v>11694</v>
      </c>
      <c r="I4560" t="s">
        <v>88</v>
      </c>
      <c r="J4560" t="s">
        <v>11695</v>
      </c>
      <c r="K4560" t="s">
        <v>11696</v>
      </c>
      <c r="L4560" s="1">
        <v>46093</v>
      </c>
      <c r="M4560" t="s">
        <v>15</v>
      </c>
      <c r="N4560" t="s">
        <v>1</v>
      </c>
      <c r="O4560" t="s">
        <v>0</v>
      </c>
      <c r="P4560" t="s">
        <v>11236</v>
      </c>
      <c r="Q4560" t="s">
        <v>11237</v>
      </c>
      <c r="R4560" s="2">
        <v>61600</v>
      </c>
      <c r="S4560" s="37">
        <f>Tabla1[[#This Row],[Valor total]]/'T.C.'!$B$3</f>
        <v>66.527707278087973</v>
      </c>
      <c r="T4560" t="s">
        <v>6</v>
      </c>
      <c r="U4560" t="s">
        <v>3</v>
      </c>
    </row>
    <row r="4561" spans="1:21" x14ac:dyDescent="0.25">
      <c r="A4561" t="s">
        <v>47</v>
      </c>
      <c r="B4561" t="str">
        <f>LEFT(Tabla1[[#This Row],[Organización compras]],2)</f>
        <v>CL</v>
      </c>
      <c r="C4561" t="s">
        <v>339</v>
      </c>
      <c r="D4561">
        <v>622</v>
      </c>
      <c r="E4561" t="str">
        <f>VLOOKUP(Tabla1[[#This Row],[Grupo de compras]],'Grupo compras'!$A$1:$B$115,2,FALSE)</f>
        <v>CL Arq Mall</v>
      </c>
      <c r="F4561" t="s">
        <v>4609</v>
      </c>
      <c r="G4561" t="str">
        <f>LEFT(Tabla1[[#This Row],[Solicitud de pedido]],2)</f>
        <v>14</v>
      </c>
      <c r="H4561" t="s">
        <v>11238</v>
      </c>
      <c r="I4561" t="s">
        <v>88</v>
      </c>
      <c r="J4561" t="s">
        <v>11239</v>
      </c>
      <c r="K4561" t="s">
        <v>11240</v>
      </c>
      <c r="L4561" s="1">
        <v>46055</v>
      </c>
      <c r="M4561" t="s">
        <v>15</v>
      </c>
      <c r="N4561" t="s">
        <v>46</v>
      </c>
      <c r="O4561" t="s">
        <v>0</v>
      </c>
      <c r="P4561" t="s">
        <v>470</v>
      </c>
      <c r="Q4561" t="s">
        <v>471</v>
      </c>
      <c r="R4561" s="2">
        <v>1.595</v>
      </c>
      <c r="S4561" s="37">
        <f>Tabla1[[#This Row],[Valor total]]/'T.C.'!$B$4</f>
        <v>66.458333333333329</v>
      </c>
      <c r="T4561" t="s">
        <v>11</v>
      </c>
      <c r="U4561" t="s">
        <v>3</v>
      </c>
    </row>
    <row r="4562" spans="1:21" x14ac:dyDescent="0.25">
      <c r="A4562" t="s">
        <v>47</v>
      </c>
      <c r="B4562" t="str">
        <f>LEFT(Tabla1[[#This Row],[Organización compras]],2)</f>
        <v>CL</v>
      </c>
      <c r="C4562" t="s">
        <v>339</v>
      </c>
      <c r="D4562">
        <v>622</v>
      </c>
      <c r="E4562" t="str">
        <f>VLOOKUP(Tabla1[[#This Row],[Grupo de compras]],'Grupo compras'!$A$1:$B$115,2,FALSE)</f>
        <v>CL Arq Mall</v>
      </c>
      <c r="F4562" t="s">
        <v>4609</v>
      </c>
      <c r="G4562" t="str">
        <f>LEFT(Tabla1[[#This Row],[Solicitud de pedido]],2)</f>
        <v>14</v>
      </c>
      <c r="H4562" t="s">
        <v>11238</v>
      </c>
      <c r="I4562" t="s">
        <v>89</v>
      </c>
      <c r="J4562" t="s">
        <v>11239</v>
      </c>
      <c r="K4562" t="s">
        <v>11241</v>
      </c>
      <c r="L4562" s="1">
        <v>46055</v>
      </c>
      <c r="M4562" t="s">
        <v>15</v>
      </c>
      <c r="N4562" t="s">
        <v>46</v>
      </c>
      <c r="O4562" t="s">
        <v>0</v>
      </c>
      <c r="P4562" t="s">
        <v>470</v>
      </c>
      <c r="Q4562" t="s">
        <v>471</v>
      </c>
      <c r="R4562" s="2">
        <v>1.595</v>
      </c>
      <c r="S4562" s="37">
        <f>Tabla1[[#This Row],[Valor total]]/'T.C.'!$B$4</f>
        <v>66.458333333333329</v>
      </c>
      <c r="T4562" t="s">
        <v>11</v>
      </c>
      <c r="U4562" t="s">
        <v>3</v>
      </c>
    </row>
    <row r="4563" spans="1:21" x14ac:dyDescent="0.25">
      <c r="A4563" t="s">
        <v>47</v>
      </c>
      <c r="B4563" t="str">
        <f>LEFT(Tabla1[[#This Row],[Organización compras]],2)</f>
        <v>CL</v>
      </c>
      <c r="C4563" t="s">
        <v>339</v>
      </c>
      <c r="D4563">
        <v>622</v>
      </c>
      <c r="E4563" t="str">
        <f>VLOOKUP(Tabla1[[#This Row],[Grupo de compras]],'Grupo compras'!$A$1:$B$115,2,FALSE)</f>
        <v>CL Arq Mall</v>
      </c>
      <c r="F4563" t="s">
        <v>4609</v>
      </c>
      <c r="G4563" t="str">
        <f>LEFT(Tabla1[[#This Row],[Solicitud de pedido]],2)</f>
        <v>14</v>
      </c>
      <c r="H4563" t="s">
        <v>11238</v>
      </c>
      <c r="I4563" t="s">
        <v>99</v>
      </c>
      <c r="J4563" t="s">
        <v>11239</v>
      </c>
      <c r="K4563" t="s">
        <v>11242</v>
      </c>
      <c r="L4563" s="1">
        <v>46055</v>
      </c>
      <c r="M4563" t="s">
        <v>15</v>
      </c>
      <c r="N4563" t="s">
        <v>46</v>
      </c>
      <c r="O4563" t="s">
        <v>0</v>
      </c>
      <c r="P4563" t="s">
        <v>470</v>
      </c>
      <c r="Q4563" t="s">
        <v>471</v>
      </c>
      <c r="R4563" s="2">
        <v>1.595</v>
      </c>
      <c r="S4563" s="37">
        <f>Tabla1[[#This Row],[Valor total]]/'T.C.'!$B$4</f>
        <v>66.458333333333329</v>
      </c>
      <c r="T4563" t="s">
        <v>11</v>
      </c>
      <c r="U4563" t="s">
        <v>3</v>
      </c>
    </row>
    <row r="4564" spans="1:21" x14ac:dyDescent="0.25">
      <c r="A4564" t="s">
        <v>47</v>
      </c>
      <c r="B4564" t="str">
        <f>LEFT(Tabla1[[#This Row],[Organización compras]],2)</f>
        <v>CL</v>
      </c>
      <c r="C4564" t="s">
        <v>339</v>
      </c>
      <c r="D4564">
        <v>622</v>
      </c>
      <c r="E4564" t="str">
        <f>VLOOKUP(Tabla1[[#This Row],[Grupo de compras]],'Grupo compras'!$A$1:$B$115,2,FALSE)</f>
        <v>CL Arq Mall</v>
      </c>
      <c r="F4564" t="s">
        <v>4609</v>
      </c>
      <c r="G4564" t="str">
        <f>LEFT(Tabla1[[#This Row],[Solicitud de pedido]],2)</f>
        <v>14</v>
      </c>
      <c r="H4564" t="s">
        <v>11238</v>
      </c>
      <c r="I4564" t="s">
        <v>100</v>
      </c>
      <c r="J4564" t="s">
        <v>11239</v>
      </c>
      <c r="K4564" t="s">
        <v>11243</v>
      </c>
      <c r="L4564" s="1">
        <v>46055</v>
      </c>
      <c r="M4564" t="s">
        <v>15</v>
      </c>
      <c r="N4564" t="s">
        <v>46</v>
      </c>
      <c r="O4564" t="s">
        <v>0</v>
      </c>
      <c r="P4564" t="s">
        <v>470</v>
      </c>
      <c r="Q4564" t="s">
        <v>471</v>
      </c>
      <c r="R4564" s="2">
        <v>1.595</v>
      </c>
      <c r="S4564" s="37">
        <f>Tabla1[[#This Row],[Valor total]]/'T.C.'!$B$4</f>
        <v>66.458333333333329</v>
      </c>
      <c r="T4564" t="s">
        <v>11</v>
      </c>
      <c r="U4564" t="s">
        <v>3</v>
      </c>
    </row>
    <row r="4565" spans="1:21" x14ac:dyDescent="0.25">
      <c r="A4565" t="s">
        <v>47</v>
      </c>
      <c r="B4565" t="str">
        <f>LEFT(Tabla1[[#This Row],[Organización compras]],2)</f>
        <v>CL</v>
      </c>
      <c r="C4565" t="s">
        <v>339</v>
      </c>
      <c r="D4565">
        <v>622</v>
      </c>
      <c r="E4565" t="str">
        <f>VLOOKUP(Tabla1[[#This Row],[Grupo de compras]],'Grupo compras'!$A$1:$B$115,2,FALSE)</f>
        <v>CL Arq Mall</v>
      </c>
      <c r="F4565" t="s">
        <v>4609</v>
      </c>
      <c r="G4565" t="str">
        <f>LEFT(Tabla1[[#This Row],[Solicitud de pedido]],2)</f>
        <v>14</v>
      </c>
      <c r="H4565" t="s">
        <v>11238</v>
      </c>
      <c r="I4565" t="s">
        <v>101</v>
      </c>
      <c r="J4565" t="s">
        <v>11239</v>
      </c>
      <c r="K4565" t="s">
        <v>11244</v>
      </c>
      <c r="L4565" s="1">
        <v>46055</v>
      </c>
      <c r="M4565" t="s">
        <v>15</v>
      </c>
      <c r="N4565" t="s">
        <v>46</v>
      </c>
      <c r="O4565" t="s">
        <v>0</v>
      </c>
      <c r="P4565" t="s">
        <v>470</v>
      </c>
      <c r="Q4565" t="s">
        <v>471</v>
      </c>
      <c r="R4565" s="2">
        <v>1.595</v>
      </c>
      <c r="S4565" s="37">
        <f>Tabla1[[#This Row],[Valor total]]/'T.C.'!$B$4</f>
        <v>66.458333333333329</v>
      </c>
      <c r="T4565" t="s">
        <v>11</v>
      </c>
      <c r="U4565" t="s">
        <v>3</v>
      </c>
    </row>
    <row r="4566" spans="1:21" x14ac:dyDescent="0.25">
      <c r="A4566" t="s">
        <v>47</v>
      </c>
      <c r="B4566" t="str">
        <f>LEFT(Tabla1[[#This Row],[Organización compras]],2)</f>
        <v>CL</v>
      </c>
      <c r="C4566" t="s">
        <v>339</v>
      </c>
      <c r="D4566">
        <v>622</v>
      </c>
      <c r="E4566" t="str">
        <f>VLOOKUP(Tabla1[[#This Row],[Grupo de compras]],'Grupo compras'!$A$1:$B$115,2,FALSE)</f>
        <v>CL Arq Mall</v>
      </c>
      <c r="F4566" t="s">
        <v>4609</v>
      </c>
      <c r="G4566" t="str">
        <f>LEFT(Tabla1[[#This Row],[Solicitud de pedido]],2)</f>
        <v>14</v>
      </c>
      <c r="H4566" t="s">
        <v>11238</v>
      </c>
      <c r="I4566" t="s">
        <v>102</v>
      </c>
      <c r="J4566" t="s">
        <v>11239</v>
      </c>
      <c r="K4566" t="s">
        <v>11245</v>
      </c>
      <c r="L4566" s="1">
        <v>46055</v>
      </c>
      <c r="M4566" t="s">
        <v>15</v>
      </c>
      <c r="N4566" t="s">
        <v>46</v>
      </c>
      <c r="O4566" t="s">
        <v>0</v>
      </c>
      <c r="P4566" t="s">
        <v>470</v>
      </c>
      <c r="Q4566" t="s">
        <v>471</v>
      </c>
      <c r="R4566" s="2">
        <v>1.595</v>
      </c>
      <c r="S4566" s="37">
        <f>Tabla1[[#This Row],[Valor total]]/'T.C.'!$B$4</f>
        <v>66.458333333333329</v>
      </c>
      <c r="T4566" t="s">
        <v>11</v>
      </c>
      <c r="U4566" t="s">
        <v>3</v>
      </c>
    </row>
    <row r="4567" spans="1:21" x14ac:dyDescent="0.25">
      <c r="A4567" t="s">
        <v>47</v>
      </c>
      <c r="B4567" t="str">
        <f>LEFT(Tabla1[[#This Row],[Organización compras]],2)</f>
        <v>CL</v>
      </c>
      <c r="C4567" t="s">
        <v>339</v>
      </c>
      <c r="D4567">
        <v>622</v>
      </c>
      <c r="E4567" t="str">
        <f>VLOOKUP(Tabla1[[#This Row],[Grupo de compras]],'Grupo compras'!$A$1:$B$115,2,FALSE)</f>
        <v>CL Arq Mall</v>
      </c>
      <c r="F4567" t="s">
        <v>4609</v>
      </c>
      <c r="G4567" t="str">
        <f>LEFT(Tabla1[[#This Row],[Solicitud de pedido]],2)</f>
        <v>14</v>
      </c>
      <c r="H4567" t="s">
        <v>11238</v>
      </c>
      <c r="I4567" t="s">
        <v>103</v>
      </c>
      <c r="J4567" t="s">
        <v>11239</v>
      </c>
      <c r="K4567" t="s">
        <v>11246</v>
      </c>
      <c r="L4567" s="1">
        <v>46055</v>
      </c>
      <c r="M4567" t="s">
        <v>15</v>
      </c>
      <c r="N4567" t="s">
        <v>46</v>
      </c>
      <c r="O4567" t="s">
        <v>0</v>
      </c>
      <c r="P4567" t="s">
        <v>470</v>
      </c>
      <c r="Q4567" t="s">
        <v>471</v>
      </c>
      <c r="R4567" s="2">
        <v>1.595</v>
      </c>
      <c r="S4567" s="37">
        <f>Tabla1[[#This Row],[Valor total]]/'T.C.'!$B$4</f>
        <v>66.458333333333329</v>
      </c>
      <c r="T4567" t="s">
        <v>11</v>
      </c>
      <c r="U4567" t="s">
        <v>3</v>
      </c>
    </row>
    <row r="4568" spans="1:21" x14ac:dyDescent="0.25">
      <c r="A4568" t="s">
        <v>47</v>
      </c>
      <c r="B4568" t="str">
        <f>LEFT(Tabla1[[#This Row],[Organización compras]],2)</f>
        <v>CL</v>
      </c>
      <c r="C4568" t="s">
        <v>339</v>
      </c>
      <c r="D4568">
        <v>622</v>
      </c>
      <c r="E4568" t="str">
        <f>VLOOKUP(Tabla1[[#This Row],[Grupo de compras]],'Grupo compras'!$A$1:$B$115,2,FALSE)</f>
        <v>CL Arq Mall</v>
      </c>
      <c r="F4568" t="s">
        <v>4609</v>
      </c>
      <c r="G4568" t="str">
        <f>LEFT(Tabla1[[#This Row],[Solicitud de pedido]],2)</f>
        <v>14</v>
      </c>
      <c r="H4568" t="s">
        <v>11238</v>
      </c>
      <c r="I4568" t="s">
        <v>104</v>
      </c>
      <c r="J4568" t="s">
        <v>11239</v>
      </c>
      <c r="K4568" t="s">
        <v>11247</v>
      </c>
      <c r="L4568" s="1">
        <v>46055</v>
      </c>
      <c r="M4568" t="s">
        <v>15</v>
      </c>
      <c r="N4568" t="s">
        <v>46</v>
      </c>
      <c r="O4568" t="s">
        <v>0</v>
      </c>
      <c r="P4568" t="s">
        <v>470</v>
      </c>
      <c r="Q4568" t="s">
        <v>471</v>
      </c>
      <c r="R4568" s="2">
        <v>1.595</v>
      </c>
      <c r="S4568" s="37">
        <f>Tabla1[[#This Row],[Valor total]]/'T.C.'!$B$4</f>
        <v>66.458333333333329</v>
      </c>
      <c r="T4568" t="s">
        <v>11</v>
      </c>
      <c r="U4568" t="s">
        <v>3</v>
      </c>
    </row>
    <row r="4569" spans="1:21" x14ac:dyDescent="0.25">
      <c r="A4569" t="s">
        <v>47</v>
      </c>
      <c r="B4569" t="str">
        <f>LEFT(Tabla1[[#This Row],[Organización compras]],2)</f>
        <v>CL</v>
      </c>
      <c r="C4569" t="s">
        <v>339</v>
      </c>
      <c r="D4569">
        <v>622</v>
      </c>
      <c r="E4569" t="str">
        <f>VLOOKUP(Tabla1[[#This Row],[Grupo de compras]],'Grupo compras'!$A$1:$B$115,2,FALSE)</f>
        <v>CL Arq Mall</v>
      </c>
      <c r="F4569" t="s">
        <v>4609</v>
      </c>
      <c r="G4569" t="str">
        <f>LEFT(Tabla1[[#This Row],[Solicitud de pedido]],2)</f>
        <v>14</v>
      </c>
      <c r="H4569" t="s">
        <v>11238</v>
      </c>
      <c r="I4569" t="s">
        <v>105</v>
      </c>
      <c r="J4569" t="s">
        <v>11239</v>
      </c>
      <c r="K4569" t="s">
        <v>11248</v>
      </c>
      <c r="L4569" s="1">
        <v>46055</v>
      </c>
      <c r="M4569" t="s">
        <v>15</v>
      </c>
      <c r="N4569" t="s">
        <v>46</v>
      </c>
      <c r="O4569" t="s">
        <v>0</v>
      </c>
      <c r="P4569" t="s">
        <v>470</v>
      </c>
      <c r="Q4569" t="s">
        <v>471</v>
      </c>
      <c r="R4569" s="2">
        <v>1.595</v>
      </c>
      <c r="S4569" s="37">
        <f>Tabla1[[#This Row],[Valor total]]/'T.C.'!$B$4</f>
        <v>66.458333333333329</v>
      </c>
      <c r="T4569" t="s">
        <v>11</v>
      </c>
      <c r="U4569" t="s">
        <v>3</v>
      </c>
    </row>
    <row r="4570" spans="1:21" x14ac:dyDescent="0.25">
      <c r="A4570" t="s">
        <v>47</v>
      </c>
      <c r="B4570" t="str">
        <f>LEFT(Tabla1[[#This Row],[Organización compras]],2)</f>
        <v>CL</v>
      </c>
      <c r="C4570" t="s">
        <v>339</v>
      </c>
      <c r="D4570">
        <v>622</v>
      </c>
      <c r="E4570" t="str">
        <f>VLOOKUP(Tabla1[[#This Row],[Grupo de compras]],'Grupo compras'!$A$1:$B$115,2,FALSE)</f>
        <v>CL Arq Mall</v>
      </c>
      <c r="F4570" t="s">
        <v>4609</v>
      </c>
      <c r="G4570" t="str">
        <f>LEFT(Tabla1[[#This Row],[Solicitud de pedido]],2)</f>
        <v>14</v>
      </c>
      <c r="H4570" t="s">
        <v>11238</v>
      </c>
      <c r="I4570" t="s">
        <v>106</v>
      </c>
      <c r="J4570" t="s">
        <v>11239</v>
      </c>
      <c r="K4570" t="s">
        <v>11249</v>
      </c>
      <c r="L4570" s="1">
        <v>46055</v>
      </c>
      <c r="M4570" t="s">
        <v>15</v>
      </c>
      <c r="N4570" t="s">
        <v>46</v>
      </c>
      <c r="O4570" t="s">
        <v>0</v>
      </c>
      <c r="P4570" t="s">
        <v>470</v>
      </c>
      <c r="Q4570" t="s">
        <v>471</v>
      </c>
      <c r="R4570" s="2">
        <v>1.595</v>
      </c>
      <c r="S4570" s="37">
        <f>Tabla1[[#This Row],[Valor total]]/'T.C.'!$B$4</f>
        <v>66.458333333333329</v>
      </c>
      <c r="T4570" t="s">
        <v>11</v>
      </c>
      <c r="U4570" t="s">
        <v>3</v>
      </c>
    </row>
    <row r="4571" spans="1:21" x14ac:dyDescent="0.25">
      <c r="A4571" t="s">
        <v>47</v>
      </c>
      <c r="B4571" t="str">
        <f>LEFT(Tabla1[[#This Row],[Organización compras]],2)</f>
        <v>CL</v>
      </c>
      <c r="C4571" t="s">
        <v>339</v>
      </c>
      <c r="D4571">
        <v>622</v>
      </c>
      <c r="E4571" t="str">
        <f>VLOOKUP(Tabla1[[#This Row],[Grupo de compras]],'Grupo compras'!$A$1:$B$115,2,FALSE)</f>
        <v>CL Arq Mall</v>
      </c>
      <c r="F4571" t="s">
        <v>4609</v>
      </c>
      <c r="G4571" t="str">
        <f>LEFT(Tabla1[[#This Row],[Solicitud de pedido]],2)</f>
        <v>14</v>
      </c>
      <c r="H4571" t="s">
        <v>11238</v>
      </c>
      <c r="I4571" t="s">
        <v>107</v>
      </c>
      <c r="J4571" t="s">
        <v>11239</v>
      </c>
      <c r="K4571" t="s">
        <v>11250</v>
      </c>
      <c r="L4571" s="1">
        <v>46055</v>
      </c>
      <c r="M4571" t="s">
        <v>15</v>
      </c>
      <c r="N4571" t="s">
        <v>46</v>
      </c>
      <c r="O4571" t="s">
        <v>0</v>
      </c>
      <c r="P4571" t="s">
        <v>470</v>
      </c>
      <c r="Q4571" t="s">
        <v>471</v>
      </c>
      <c r="R4571" s="2">
        <v>1.595</v>
      </c>
      <c r="S4571" s="37">
        <f>Tabla1[[#This Row],[Valor total]]/'T.C.'!$B$4</f>
        <v>66.458333333333329</v>
      </c>
      <c r="T4571" t="s">
        <v>11</v>
      </c>
      <c r="U4571" t="s">
        <v>3</v>
      </c>
    </row>
    <row r="4572" spans="1:21" x14ac:dyDescent="0.25">
      <c r="A4572" t="s">
        <v>47</v>
      </c>
      <c r="B4572" t="str">
        <f>LEFT(Tabla1[[#This Row],[Organización compras]],2)</f>
        <v>CL</v>
      </c>
      <c r="C4572" t="s">
        <v>339</v>
      </c>
      <c r="D4572">
        <v>622</v>
      </c>
      <c r="E4572" t="str">
        <f>VLOOKUP(Tabla1[[#This Row],[Grupo de compras]],'Grupo compras'!$A$1:$B$115,2,FALSE)</f>
        <v>CL Arq Mall</v>
      </c>
      <c r="F4572" t="s">
        <v>4609</v>
      </c>
      <c r="G4572" t="str">
        <f>LEFT(Tabla1[[#This Row],[Solicitud de pedido]],2)</f>
        <v>14</v>
      </c>
      <c r="H4572" t="s">
        <v>11238</v>
      </c>
      <c r="I4572" t="s">
        <v>1502</v>
      </c>
      <c r="J4572" t="s">
        <v>11239</v>
      </c>
      <c r="K4572" t="s">
        <v>11251</v>
      </c>
      <c r="L4572" s="1">
        <v>46055</v>
      </c>
      <c r="M4572" t="s">
        <v>15</v>
      </c>
      <c r="N4572" t="s">
        <v>46</v>
      </c>
      <c r="O4572" t="s">
        <v>0</v>
      </c>
      <c r="P4572" t="s">
        <v>470</v>
      </c>
      <c r="Q4572" t="s">
        <v>471</v>
      </c>
      <c r="R4572" s="2">
        <v>1.595</v>
      </c>
      <c r="S4572" s="37">
        <f>Tabla1[[#This Row],[Valor total]]/'T.C.'!$B$4</f>
        <v>66.458333333333329</v>
      </c>
      <c r="T4572" t="s">
        <v>11</v>
      </c>
      <c r="U4572" t="s">
        <v>3</v>
      </c>
    </row>
    <row r="4573" spans="1:21" x14ac:dyDescent="0.25">
      <c r="A4573" t="s">
        <v>63</v>
      </c>
      <c r="B4573" t="str">
        <f>LEFT(Tabla1[[#This Row],[Organización compras]],2)</f>
        <v>CO</v>
      </c>
      <c r="C4573" t="s">
        <v>338</v>
      </c>
      <c r="D4573">
        <v>702</v>
      </c>
      <c r="E4573" t="str">
        <f>VLOOKUP(Tabla1[[#This Row],[Grupo de compras]],'Grupo compras'!$A$1:$B$115,2,FALSE)</f>
        <v>CO Ops Mall</v>
      </c>
      <c r="F4573" t="s">
        <v>1281</v>
      </c>
      <c r="G4573" t="str">
        <f>LEFT(Tabla1[[#This Row],[Solicitud de pedido]],2)</f>
        <v>12</v>
      </c>
      <c r="H4573" t="s">
        <v>11252</v>
      </c>
      <c r="I4573" t="s">
        <v>88</v>
      </c>
      <c r="J4573" t="s">
        <v>11253</v>
      </c>
      <c r="K4573" t="s">
        <v>11254</v>
      </c>
      <c r="L4573" s="1">
        <v>46087</v>
      </c>
      <c r="M4573" t="s">
        <v>1340</v>
      </c>
      <c r="N4573" t="s">
        <v>1</v>
      </c>
      <c r="O4573" t="s">
        <v>0</v>
      </c>
      <c r="P4573" t="s">
        <v>3190</v>
      </c>
      <c r="Q4573" t="s">
        <v>3191</v>
      </c>
      <c r="R4573" s="2">
        <v>242500</v>
      </c>
      <c r="S4573" s="37">
        <f>Tabla1[[#This Row],[Valor total]]/'T.C.'!$B$5</f>
        <v>65.93257205002719</v>
      </c>
      <c r="T4573" t="s">
        <v>18</v>
      </c>
      <c r="U4573" t="s">
        <v>3</v>
      </c>
    </row>
    <row r="4574" spans="1:21" x14ac:dyDescent="0.25">
      <c r="A4574" t="s">
        <v>31</v>
      </c>
      <c r="B4574" t="str">
        <f>LEFT(Tabla1[[#This Row],[Organización compras]],2)</f>
        <v>CO</v>
      </c>
      <c r="C4574" t="s">
        <v>338</v>
      </c>
      <c r="D4574">
        <v>701</v>
      </c>
      <c r="E4574" t="str">
        <f>VLOOKUP(Tabla1[[#This Row],[Grupo de compras]],'Grupo compras'!$A$1:$B$115,2,FALSE)</f>
        <v>CO Center Manager</v>
      </c>
      <c r="F4574" t="s">
        <v>7361</v>
      </c>
      <c r="G4574" t="str">
        <f>LEFT(Tabla1[[#This Row],[Solicitud de pedido]],2)</f>
        <v>12</v>
      </c>
      <c r="H4574" t="s">
        <v>11255</v>
      </c>
      <c r="I4574" t="s">
        <v>88</v>
      </c>
      <c r="J4574" t="s">
        <v>11256</v>
      </c>
      <c r="K4574" t="s">
        <v>11257</v>
      </c>
      <c r="L4574" s="1">
        <v>46084</v>
      </c>
      <c r="M4574" t="s">
        <v>7365</v>
      </c>
      <c r="N4574" t="s">
        <v>1</v>
      </c>
      <c r="O4574" t="s">
        <v>5</v>
      </c>
      <c r="P4574" t="s">
        <v>7501</v>
      </c>
      <c r="Q4574" t="s">
        <v>7502</v>
      </c>
      <c r="R4574" s="2">
        <v>241365</v>
      </c>
      <c r="S4574" s="37">
        <f>Tabla1[[#This Row],[Valor total]]/'T.C.'!$B$5</f>
        <v>65.623980424143554</v>
      </c>
      <c r="T4574" t="s">
        <v>18</v>
      </c>
      <c r="U4574" t="s">
        <v>3</v>
      </c>
    </row>
    <row r="4575" spans="1:21" x14ac:dyDescent="0.25">
      <c r="A4575" t="s">
        <v>7</v>
      </c>
      <c r="B4575" t="str">
        <f>LEFT(Tabla1[[#This Row],[Organización compras]],2)</f>
        <v>CL</v>
      </c>
      <c r="C4575" t="s">
        <v>339</v>
      </c>
      <c r="D4575">
        <v>604</v>
      </c>
      <c r="E4575" t="str">
        <f>VLOOKUP(Tabla1[[#This Row],[Grupo de compras]],'Grupo compras'!$A$1:$B$115,2,FALSE)</f>
        <v>CL Marketing Mall</v>
      </c>
      <c r="F4575" t="s">
        <v>1585</v>
      </c>
      <c r="G4575" t="str">
        <f>LEFT(Tabla1[[#This Row],[Solicitud de pedido]],2)</f>
        <v>12</v>
      </c>
      <c r="H4575" t="s">
        <v>11258</v>
      </c>
      <c r="I4575" t="s">
        <v>88</v>
      </c>
      <c r="J4575" t="s">
        <v>11259</v>
      </c>
      <c r="K4575" t="s">
        <v>11260</v>
      </c>
      <c r="L4575" s="1">
        <v>46048</v>
      </c>
      <c r="M4575" t="s">
        <v>1054</v>
      </c>
      <c r="N4575" t="s">
        <v>1</v>
      </c>
      <c r="O4575" t="s">
        <v>0</v>
      </c>
      <c r="P4575" t="s">
        <v>9612</v>
      </c>
      <c r="Q4575" t="s">
        <v>9613</v>
      </c>
      <c r="R4575" s="2">
        <v>60000</v>
      </c>
      <c r="S4575" s="37">
        <f>Tabla1[[#This Row],[Valor total]]/'T.C.'!$B$3</f>
        <v>64.79971488125453</v>
      </c>
      <c r="T4575" t="s">
        <v>6</v>
      </c>
      <c r="U4575" t="s">
        <v>3</v>
      </c>
    </row>
    <row r="4576" spans="1:21" x14ac:dyDescent="0.25">
      <c r="A4576" t="s">
        <v>1239</v>
      </c>
      <c r="B4576" t="str">
        <f>LEFT(Tabla1[[#This Row],[Organización compras]],2)</f>
        <v>PE</v>
      </c>
      <c r="C4576" t="s">
        <v>340</v>
      </c>
      <c r="D4576">
        <v>802</v>
      </c>
      <c r="E4576" t="str">
        <f>VLOOKUP(Tabla1[[#This Row],[Grupo de compras]],'Grupo compras'!$A$1:$B$115,2,FALSE)</f>
        <v>PE Ops Mall</v>
      </c>
      <c r="F4576" t="s">
        <v>3220</v>
      </c>
      <c r="G4576" t="str">
        <f>LEFT(Tabla1[[#This Row],[Solicitud de pedido]],2)</f>
        <v>12</v>
      </c>
      <c r="H4576" t="s">
        <v>11261</v>
      </c>
      <c r="I4576" t="s">
        <v>88</v>
      </c>
      <c r="J4576" t="s">
        <v>11262</v>
      </c>
      <c r="K4576" t="s">
        <v>11263</v>
      </c>
      <c r="L4576" s="1">
        <v>46043</v>
      </c>
      <c r="M4576" t="s">
        <v>3220</v>
      </c>
      <c r="N4576" t="s">
        <v>1</v>
      </c>
      <c r="O4576" t="s">
        <v>0</v>
      </c>
      <c r="P4576" t="s">
        <v>3224</v>
      </c>
      <c r="Q4576" t="s">
        <v>3225</v>
      </c>
      <c r="R4576" s="2">
        <v>223.45</v>
      </c>
      <c r="S4576" s="37">
        <f>Tabla1[[#This Row],[Valor total]]/'T.C.'!$B$2</f>
        <v>64.768115942028984</v>
      </c>
      <c r="T4576" t="s">
        <v>2</v>
      </c>
      <c r="U4576" t="s">
        <v>3</v>
      </c>
    </row>
    <row r="4577" spans="1:21" x14ac:dyDescent="0.25">
      <c r="A4577" t="s">
        <v>925</v>
      </c>
      <c r="B4577" t="str">
        <f>LEFT(Tabla1[[#This Row],[Organización compras]],2)</f>
        <v>PE</v>
      </c>
      <c r="C4577" t="s">
        <v>340</v>
      </c>
      <c r="D4577">
        <v>803</v>
      </c>
      <c r="E4577" t="str">
        <f>VLOOKUP(Tabla1[[#This Row],[Grupo de compras]],'Grupo compras'!$A$1:$B$115,2,FALSE)</f>
        <v>PE Ops Out/Strips</v>
      </c>
      <c r="F4577" t="s">
        <v>1453</v>
      </c>
      <c r="G4577" t="str">
        <f>LEFT(Tabla1[[#This Row],[Solicitud de pedido]],2)</f>
        <v>12</v>
      </c>
      <c r="H4577" t="s">
        <v>11264</v>
      </c>
      <c r="I4577" t="s">
        <v>88</v>
      </c>
      <c r="J4577" t="s">
        <v>11265</v>
      </c>
      <c r="K4577" t="s">
        <v>11266</v>
      </c>
      <c r="L4577" s="1">
        <v>46048</v>
      </c>
      <c r="M4577" t="s">
        <v>1453</v>
      </c>
      <c r="N4577" t="s">
        <v>1</v>
      </c>
      <c r="O4577" t="s">
        <v>0</v>
      </c>
      <c r="P4577" t="s">
        <v>1011</v>
      </c>
      <c r="Q4577" t="s">
        <v>1012</v>
      </c>
      <c r="R4577" s="2">
        <v>220.15</v>
      </c>
      <c r="S4577" s="37">
        <f>Tabla1[[#This Row],[Valor total]]/'T.C.'!$B$2</f>
        <v>63.811594202898547</v>
      </c>
      <c r="T4577" t="s">
        <v>2</v>
      </c>
      <c r="U4577" t="s">
        <v>3</v>
      </c>
    </row>
    <row r="4578" spans="1:21" x14ac:dyDescent="0.25">
      <c r="A4578" t="s">
        <v>1452</v>
      </c>
      <c r="B4578" t="str">
        <f>LEFT(Tabla1[[#This Row],[Organización compras]],2)</f>
        <v>PE</v>
      </c>
      <c r="C4578" t="s">
        <v>681</v>
      </c>
      <c r="D4578">
        <v>803</v>
      </c>
      <c r="E4578" t="str">
        <f>VLOOKUP(Tabla1[[#This Row],[Grupo de compras]],'Grupo compras'!$A$1:$B$115,2,FALSE)</f>
        <v>PE Ops Out/Strips</v>
      </c>
      <c r="F4578" t="s">
        <v>1453</v>
      </c>
      <c r="G4578" t="str">
        <f>LEFT(Tabla1[[#This Row],[Solicitud de pedido]],2)</f>
        <v>12</v>
      </c>
      <c r="H4578" t="s">
        <v>11267</v>
      </c>
      <c r="I4578" t="s">
        <v>88</v>
      </c>
      <c r="J4578" t="s">
        <v>11268</v>
      </c>
      <c r="K4578" t="s">
        <v>11269</v>
      </c>
      <c r="L4578" s="1">
        <v>46048</v>
      </c>
      <c r="M4578" t="s">
        <v>1453</v>
      </c>
      <c r="N4578" t="s">
        <v>1</v>
      </c>
      <c r="O4578" t="s">
        <v>0</v>
      </c>
      <c r="P4578" t="s">
        <v>1011</v>
      </c>
      <c r="Q4578" t="s">
        <v>1012</v>
      </c>
      <c r="R4578" s="2">
        <v>220.15</v>
      </c>
      <c r="S4578" s="37">
        <f>Tabla1[[#This Row],[Valor total]]/'T.C.'!$B$2</f>
        <v>63.811594202898547</v>
      </c>
      <c r="T4578" t="s">
        <v>2</v>
      </c>
      <c r="U4578" t="s">
        <v>3</v>
      </c>
    </row>
    <row r="4579" spans="1:21" x14ac:dyDescent="0.25">
      <c r="A4579" t="s">
        <v>925</v>
      </c>
      <c r="B4579" t="str">
        <f>LEFT(Tabla1[[#This Row],[Organización compras]],2)</f>
        <v>PE</v>
      </c>
      <c r="C4579" t="s">
        <v>340</v>
      </c>
      <c r="D4579">
        <v>803</v>
      </c>
      <c r="E4579" t="str">
        <f>VLOOKUP(Tabla1[[#This Row],[Grupo de compras]],'Grupo compras'!$A$1:$B$115,2,FALSE)</f>
        <v>PE Ops Out/Strips</v>
      </c>
      <c r="F4579" t="s">
        <v>3023</v>
      </c>
      <c r="G4579" t="str">
        <f>LEFT(Tabla1[[#This Row],[Solicitud de pedido]],2)</f>
        <v>12</v>
      </c>
      <c r="H4579" t="s">
        <v>11270</v>
      </c>
      <c r="I4579" t="s">
        <v>88</v>
      </c>
      <c r="J4579" t="s">
        <v>11271</v>
      </c>
      <c r="K4579" t="s">
        <v>11272</v>
      </c>
      <c r="L4579" s="1">
        <v>46052</v>
      </c>
      <c r="M4579" t="s">
        <v>3023</v>
      </c>
      <c r="N4579" t="s">
        <v>1</v>
      </c>
      <c r="O4579" t="s">
        <v>0</v>
      </c>
      <c r="P4579" t="s">
        <v>1011</v>
      </c>
      <c r="Q4579" t="s">
        <v>1012</v>
      </c>
      <c r="R4579" s="2">
        <v>220.15</v>
      </c>
      <c r="S4579" s="37">
        <f>Tabla1[[#This Row],[Valor total]]/'T.C.'!$B$2</f>
        <v>63.811594202898547</v>
      </c>
      <c r="T4579" t="s">
        <v>2</v>
      </c>
      <c r="U4579" t="s">
        <v>3</v>
      </c>
    </row>
    <row r="4580" spans="1:21" x14ac:dyDescent="0.25">
      <c r="A4580" t="s">
        <v>1079</v>
      </c>
      <c r="B4580" t="str">
        <f>LEFT(Tabla1[[#This Row],[Organización compras]],2)</f>
        <v>PE</v>
      </c>
      <c r="C4580" t="s">
        <v>681</v>
      </c>
      <c r="D4580">
        <v>802</v>
      </c>
      <c r="E4580" t="str">
        <f>VLOOKUP(Tabla1[[#This Row],[Grupo de compras]],'Grupo compras'!$A$1:$B$115,2,FALSE)</f>
        <v>PE Ops Mall</v>
      </c>
      <c r="F4580" t="s">
        <v>3394</v>
      </c>
      <c r="H4580" t="s">
        <v>11806</v>
      </c>
      <c r="I4580" t="s">
        <v>88</v>
      </c>
      <c r="J4580" t="s">
        <v>11807</v>
      </c>
      <c r="K4580" t="s">
        <v>11808</v>
      </c>
      <c r="L4580" s="1">
        <v>46093</v>
      </c>
      <c r="M4580" t="s">
        <v>3398</v>
      </c>
      <c r="N4580" t="s">
        <v>1</v>
      </c>
      <c r="O4580" t="s">
        <v>0</v>
      </c>
      <c r="P4580" t="s">
        <v>1011</v>
      </c>
      <c r="Q4580" t="s">
        <v>1012</v>
      </c>
      <c r="R4580" s="2">
        <v>220.15</v>
      </c>
      <c r="S4580" s="37">
        <f>Tabla1[[#This Row],[Valor total]]/'T.C.'!$B$2</f>
        <v>63.811594202898547</v>
      </c>
      <c r="T4580" t="s">
        <v>2</v>
      </c>
      <c r="U4580" t="s">
        <v>3</v>
      </c>
    </row>
    <row r="4581" spans="1:21" x14ac:dyDescent="0.25">
      <c r="A4581" t="s">
        <v>7</v>
      </c>
      <c r="B4581" t="str">
        <f>LEFT(Tabla1[[#This Row],[Organización compras]],2)</f>
        <v>CL</v>
      </c>
      <c r="C4581" t="s">
        <v>339</v>
      </c>
      <c r="D4581">
        <v>914</v>
      </c>
      <c r="E4581" t="str">
        <f>VLOOKUP(Tabla1[[#This Row],[Grupo de compras]],'Grupo compras'!$A$1:$B$115,2,FALSE)</f>
        <v>Corp Explo. TI</v>
      </c>
      <c r="F4581" t="s">
        <v>11273</v>
      </c>
      <c r="G4581" t="str">
        <f>LEFT(Tabla1[[#This Row],[Solicitud de pedido]],2)</f>
        <v>12</v>
      </c>
      <c r="H4581" t="s">
        <v>11274</v>
      </c>
      <c r="I4581" t="s">
        <v>88</v>
      </c>
      <c r="J4581" t="s">
        <v>11275</v>
      </c>
      <c r="K4581" t="s">
        <v>11276</v>
      </c>
      <c r="L4581" s="1">
        <v>46071</v>
      </c>
      <c r="M4581" t="s">
        <v>8</v>
      </c>
      <c r="N4581" t="s">
        <v>1</v>
      </c>
      <c r="O4581" t="s">
        <v>5</v>
      </c>
      <c r="P4581" t="s">
        <v>4008</v>
      </c>
      <c r="Q4581" t="s">
        <v>4009</v>
      </c>
      <c r="R4581" s="2">
        <v>59076</v>
      </c>
      <c r="S4581" s="37">
        <f>Tabla1[[#This Row],[Valor total]]/'T.C.'!$B$3</f>
        <v>63.801799272083208</v>
      </c>
      <c r="T4581" t="s">
        <v>6</v>
      </c>
      <c r="U4581" t="s">
        <v>3</v>
      </c>
    </row>
    <row r="4582" spans="1:21" x14ac:dyDescent="0.25">
      <c r="A4582" t="s">
        <v>2783</v>
      </c>
      <c r="B4582" t="str">
        <f>LEFT(Tabla1[[#This Row],[Organización compras]],2)</f>
        <v>PE</v>
      </c>
      <c r="C4582" t="s">
        <v>681</v>
      </c>
      <c r="D4582">
        <v>802</v>
      </c>
      <c r="E4582" t="str">
        <f>VLOOKUP(Tabla1[[#This Row],[Grupo de compras]],'Grupo compras'!$A$1:$B$115,2,FALSE)</f>
        <v>PE Ops Mall</v>
      </c>
      <c r="F4582" t="s">
        <v>2784</v>
      </c>
      <c r="G4582" t="str">
        <f>LEFT(Tabla1[[#This Row],[Solicitud de pedido]],2)</f>
        <v>12</v>
      </c>
      <c r="H4582" t="s">
        <v>11277</v>
      </c>
      <c r="I4582" t="s">
        <v>88</v>
      </c>
      <c r="J4582" t="s">
        <v>11278</v>
      </c>
      <c r="K4582" t="s">
        <v>11279</v>
      </c>
      <c r="L4582" s="1">
        <v>46041</v>
      </c>
      <c r="M4582" t="s">
        <v>2784</v>
      </c>
      <c r="N4582" t="s">
        <v>1</v>
      </c>
      <c r="O4582" t="s">
        <v>0</v>
      </c>
      <c r="P4582" t="s">
        <v>1011</v>
      </c>
      <c r="Q4582" t="s">
        <v>1012</v>
      </c>
      <c r="R4582" s="2">
        <v>220</v>
      </c>
      <c r="S4582" s="37">
        <f>Tabla1[[#This Row],[Valor total]]/'T.C.'!$B$2</f>
        <v>63.768115942028984</v>
      </c>
      <c r="T4582" t="s">
        <v>2</v>
      </c>
      <c r="U4582" t="s">
        <v>3</v>
      </c>
    </row>
    <row r="4583" spans="1:21" x14ac:dyDescent="0.25">
      <c r="A4583" t="s">
        <v>814</v>
      </c>
      <c r="B4583" t="str">
        <f>LEFT(Tabla1[[#This Row],[Organización compras]],2)</f>
        <v>PE</v>
      </c>
      <c r="C4583" t="s">
        <v>340</v>
      </c>
      <c r="D4583">
        <v>802</v>
      </c>
      <c r="E4583" t="str">
        <f>VLOOKUP(Tabla1[[#This Row],[Grupo de compras]],'Grupo compras'!$A$1:$B$115,2,FALSE)</f>
        <v>PE Ops Mall</v>
      </c>
      <c r="F4583" t="s">
        <v>815</v>
      </c>
      <c r="G4583" t="str">
        <f>LEFT(Tabla1[[#This Row],[Solicitud de pedido]],2)</f>
        <v>12</v>
      </c>
      <c r="H4583" t="s">
        <v>11280</v>
      </c>
      <c r="I4583" t="s">
        <v>88</v>
      </c>
      <c r="J4583" t="s">
        <v>11281</v>
      </c>
      <c r="K4583" t="s">
        <v>11282</v>
      </c>
      <c r="L4583" s="1">
        <v>46071</v>
      </c>
      <c r="M4583" t="s">
        <v>819</v>
      </c>
      <c r="N4583" t="s">
        <v>1</v>
      </c>
      <c r="O4583" t="s">
        <v>0</v>
      </c>
      <c r="P4583" t="s">
        <v>8515</v>
      </c>
      <c r="Q4583" t="s">
        <v>8516</v>
      </c>
      <c r="R4583" s="2">
        <v>220</v>
      </c>
      <c r="S4583" s="37">
        <f>Tabla1[[#This Row],[Valor total]]/'T.C.'!$B$2</f>
        <v>63.768115942028984</v>
      </c>
      <c r="T4583" t="s">
        <v>2</v>
      </c>
      <c r="U4583" t="s">
        <v>3</v>
      </c>
    </row>
    <row r="4584" spans="1:21" x14ac:dyDescent="0.25">
      <c r="A4584" t="s">
        <v>16</v>
      </c>
      <c r="B4584" t="str">
        <f>LEFT(Tabla1[[#This Row],[Organización compras]],2)</f>
        <v>PE</v>
      </c>
      <c r="C4584" t="s">
        <v>681</v>
      </c>
      <c r="D4584">
        <v>802</v>
      </c>
      <c r="E4584" t="str">
        <f>VLOOKUP(Tabla1[[#This Row],[Grupo de compras]],'Grupo compras'!$A$1:$B$115,2,FALSE)</f>
        <v>PE Ops Mall</v>
      </c>
      <c r="F4584" t="s">
        <v>1789</v>
      </c>
      <c r="G4584" t="str">
        <f>LEFT(Tabla1[[#This Row],[Solicitud de pedido]],2)</f>
        <v>12</v>
      </c>
      <c r="H4584" t="s">
        <v>11283</v>
      </c>
      <c r="I4584" t="s">
        <v>88</v>
      </c>
      <c r="J4584" t="s">
        <v>11284</v>
      </c>
      <c r="K4584" t="s">
        <v>9778</v>
      </c>
      <c r="L4584" s="1">
        <v>46087</v>
      </c>
      <c r="M4584" t="s">
        <v>43</v>
      </c>
      <c r="N4584" t="s">
        <v>1</v>
      </c>
      <c r="O4584" t="s">
        <v>44</v>
      </c>
      <c r="P4584" t="s">
        <v>9779</v>
      </c>
      <c r="Q4584" t="s">
        <v>9780</v>
      </c>
      <c r="R4584" s="2">
        <v>220</v>
      </c>
      <c r="S4584" s="37">
        <f>Tabla1[[#This Row],[Valor total]]/'T.C.'!$B$2</f>
        <v>63.768115942028984</v>
      </c>
      <c r="T4584" t="s">
        <v>2</v>
      </c>
      <c r="U4584" t="s">
        <v>3</v>
      </c>
    </row>
    <row r="4585" spans="1:21" x14ac:dyDescent="0.25">
      <c r="A4585" t="s">
        <v>696</v>
      </c>
      <c r="B4585" t="str">
        <f>LEFT(Tabla1[[#This Row],[Organización compras]],2)</f>
        <v>PE</v>
      </c>
      <c r="C4585" t="s">
        <v>681</v>
      </c>
      <c r="D4585">
        <v>803</v>
      </c>
      <c r="E4585" t="str">
        <f>VLOOKUP(Tabla1[[#This Row],[Grupo de compras]],'Grupo compras'!$A$1:$B$115,2,FALSE)</f>
        <v>PE Ops Out/Strips</v>
      </c>
      <c r="F4585" t="s">
        <v>6434</v>
      </c>
      <c r="G4585" t="str">
        <f>LEFT(Tabla1[[#This Row],[Solicitud de pedido]],2)</f>
        <v>12</v>
      </c>
      <c r="H4585" t="s">
        <v>11285</v>
      </c>
      <c r="I4585" t="s">
        <v>88</v>
      </c>
      <c r="J4585" t="s">
        <v>11286</v>
      </c>
      <c r="K4585" t="s">
        <v>11287</v>
      </c>
      <c r="L4585" s="1">
        <v>46036</v>
      </c>
      <c r="M4585" t="s">
        <v>819</v>
      </c>
      <c r="N4585" t="s">
        <v>1</v>
      </c>
      <c r="O4585" t="s">
        <v>0</v>
      </c>
      <c r="P4585" t="s">
        <v>931</v>
      </c>
      <c r="Q4585" t="s">
        <v>932</v>
      </c>
      <c r="R4585" s="2">
        <v>219</v>
      </c>
      <c r="S4585" s="37">
        <f>Tabla1[[#This Row],[Valor total]]/'T.C.'!$B$2</f>
        <v>63.478260869565212</v>
      </c>
      <c r="T4585" t="s">
        <v>2</v>
      </c>
      <c r="U4585" t="s">
        <v>3</v>
      </c>
    </row>
    <row r="4586" spans="1:21" x14ac:dyDescent="0.25">
      <c r="A4586" t="s">
        <v>696</v>
      </c>
      <c r="B4586" t="str">
        <f>LEFT(Tabla1[[#This Row],[Organización compras]],2)</f>
        <v>PE</v>
      </c>
      <c r="C4586" t="s">
        <v>681</v>
      </c>
      <c r="D4586">
        <v>803</v>
      </c>
      <c r="E4586" t="str">
        <f>VLOOKUP(Tabla1[[#This Row],[Grupo de compras]],'Grupo compras'!$A$1:$B$115,2,FALSE)</f>
        <v>PE Ops Out/Strips</v>
      </c>
      <c r="F4586" t="s">
        <v>2857</v>
      </c>
      <c r="G4586" t="str">
        <f>LEFT(Tabla1[[#This Row],[Solicitud de pedido]],2)</f>
        <v>12</v>
      </c>
      <c r="H4586" t="s">
        <v>11288</v>
      </c>
      <c r="I4586" t="s">
        <v>88</v>
      </c>
      <c r="J4586" t="s">
        <v>11289</v>
      </c>
      <c r="K4586" t="s">
        <v>11290</v>
      </c>
      <c r="L4586" s="1">
        <v>46056</v>
      </c>
      <c r="M4586" t="s">
        <v>2857</v>
      </c>
      <c r="N4586" t="s">
        <v>1</v>
      </c>
      <c r="O4586" t="s">
        <v>0</v>
      </c>
      <c r="P4586" t="s">
        <v>5850</v>
      </c>
      <c r="Q4586" t="s">
        <v>5851</v>
      </c>
      <c r="R4586" s="2">
        <v>219</v>
      </c>
      <c r="S4586" s="37">
        <f>Tabla1[[#This Row],[Valor total]]/'T.C.'!$B$2</f>
        <v>63.478260869565212</v>
      </c>
      <c r="T4586" t="s">
        <v>2</v>
      </c>
      <c r="U4586" t="s">
        <v>3</v>
      </c>
    </row>
    <row r="4587" spans="1:21" x14ac:dyDescent="0.25">
      <c r="A4587" t="s">
        <v>17</v>
      </c>
      <c r="B4587" t="str">
        <f>LEFT(Tabla1[[#This Row],[Organización compras]],2)</f>
        <v>CO</v>
      </c>
      <c r="C4587" t="s">
        <v>338</v>
      </c>
      <c r="D4587">
        <v>710</v>
      </c>
      <c r="E4587" t="str">
        <f>VLOOKUP(Tabla1[[#This Row],[Grupo de compras]],'Grupo compras'!$A$1:$B$115,2,FALSE)</f>
        <v>CO Sgcia Personas</v>
      </c>
      <c r="F4587" t="s">
        <v>77</v>
      </c>
      <c r="G4587" t="str">
        <f>LEFT(Tabla1[[#This Row],[Solicitud de pedido]],2)</f>
        <v>12</v>
      </c>
      <c r="H4587" t="s">
        <v>11291</v>
      </c>
      <c r="I4587" t="s">
        <v>88</v>
      </c>
      <c r="J4587" t="s">
        <v>11292</v>
      </c>
      <c r="K4587" t="s">
        <v>11293</v>
      </c>
      <c r="L4587" s="1">
        <v>46042</v>
      </c>
      <c r="M4587" t="s">
        <v>77</v>
      </c>
      <c r="N4587" t="s">
        <v>1</v>
      </c>
      <c r="O4587" t="s">
        <v>0</v>
      </c>
      <c r="P4587" t="s">
        <v>11294</v>
      </c>
      <c r="Q4587" t="s">
        <v>11295</v>
      </c>
      <c r="R4587" s="2">
        <v>233100</v>
      </c>
      <c r="S4587" s="37">
        <f>Tabla1[[#This Row],[Valor total]]/'T.C.'!$B$5</f>
        <v>63.376835236541602</v>
      </c>
      <c r="T4587" t="s">
        <v>18</v>
      </c>
      <c r="U4587" t="s">
        <v>3</v>
      </c>
    </row>
    <row r="4588" spans="1:21" x14ac:dyDescent="0.25">
      <c r="A4588" t="s">
        <v>61</v>
      </c>
      <c r="B4588" t="str">
        <f>LEFT(Tabla1[[#This Row],[Organización compras]],2)</f>
        <v>CO</v>
      </c>
      <c r="C4588" t="s">
        <v>338</v>
      </c>
      <c r="D4588">
        <v>703</v>
      </c>
      <c r="E4588" t="str">
        <f>VLOOKUP(Tabla1[[#This Row],[Grupo de compras]],'Grupo compras'!$A$1:$B$115,2,FALSE)</f>
        <v>CO Ops Out/Strip</v>
      </c>
      <c r="F4588" t="s">
        <v>62</v>
      </c>
      <c r="H4588" t="s">
        <v>12067</v>
      </c>
      <c r="I4588" t="s">
        <v>89</v>
      </c>
      <c r="J4588" t="s">
        <v>12068</v>
      </c>
      <c r="K4588" t="s">
        <v>12069</v>
      </c>
      <c r="L4588" s="1">
        <v>46096</v>
      </c>
      <c r="M4588" t="s">
        <v>62</v>
      </c>
      <c r="N4588" t="s">
        <v>1</v>
      </c>
      <c r="O4588" t="s">
        <v>0</v>
      </c>
      <c r="P4588" t="s">
        <v>12062</v>
      </c>
      <c r="Q4588" t="s">
        <v>12063</v>
      </c>
      <c r="R4588" s="2">
        <v>232656</v>
      </c>
      <c r="S4588" s="37">
        <f>Tabla1[[#This Row],[Valor total]]/'T.C.'!$B$5</f>
        <v>63.256117455138664</v>
      </c>
      <c r="T4588" t="s">
        <v>18</v>
      </c>
      <c r="U4588" t="s">
        <v>3</v>
      </c>
    </row>
    <row r="4589" spans="1:21" x14ac:dyDescent="0.25">
      <c r="A4589" t="s">
        <v>75</v>
      </c>
      <c r="B4589" t="str">
        <f>LEFT(Tabla1[[#This Row],[Organización compras]],2)</f>
        <v>CO</v>
      </c>
      <c r="C4589" t="s">
        <v>338</v>
      </c>
      <c r="D4589">
        <v>710</v>
      </c>
      <c r="E4589" t="str">
        <f>VLOOKUP(Tabla1[[#This Row],[Grupo de compras]],'Grupo compras'!$A$1:$B$115,2,FALSE)</f>
        <v>CO Sgcia Personas</v>
      </c>
      <c r="F4589" t="s">
        <v>77</v>
      </c>
      <c r="G4589" t="str">
        <f>LEFT(Tabla1[[#This Row],[Solicitud de pedido]],2)</f>
        <v>12</v>
      </c>
      <c r="H4589" t="s">
        <v>11296</v>
      </c>
      <c r="I4589" t="s">
        <v>88</v>
      </c>
      <c r="J4589" t="s">
        <v>11297</v>
      </c>
      <c r="K4589" t="s">
        <v>10233</v>
      </c>
      <c r="L4589" s="1">
        <v>46084</v>
      </c>
      <c r="M4589" t="s">
        <v>77</v>
      </c>
      <c r="N4589" t="s">
        <v>1</v>
      </c>
      <c r="O4589" t="s">
        <v>0</v>
      </c>
      <c r="P4589" t="s">
        <v>4341</v>
      </c>
      <c r="Q4589" t="s">
        <v>4342</v>
      </c>
      <c r="R4589" s="2">
        <v>231660</v>
      </c>
      <c r="S4589" s="37">
        <f>Tabla1[[#This Row],[Valor total]]/'T.C.'!$B$5</f>
        <v>62.985318107667212</v>
      </c>
      <c r="T4589" t="s">
        <v>18</v>
      </c>
      <c r="U4589" t="s">
        <v>3</v>
      </c>
    </row>
    <row r="4590" spans="1:21" x14ac:dyDescent="0.25">
      <c r="A4590" t="s">
        <v>75</v>
      </c>
      <c r="B4590" t="str">
        <f>LEFT(Tabla1[[#This Row],[Organización compras]],2)</f>
        <v>CO</v>
      </c>
      <c r="C4590" t="s">
        <v>338</v>
      </c>
      <c r="D4590">
        <v>719</v>
      </c>
      <c r="E4590" t="str">
        <f>VLOOKUP(Tabla1[[#This Row],[Grupo de compras]],'Grupo compras'!$A$1:$B$115,2,FALSE)</f>
        <v>CO Gcia Ing</v>
      </c>
      <c r="F4590" t="s">
        <v>77</v>
      </c>
      <c r="G4590" t="str">
        <f>LEFT(Tabla1[[#This Row],[Solicitud de pedido]],2)</f>
        <v>12</v>
      </c>
      <c r="H4590" t="s">
        <v>3678</v>
      </c>
      <c r="I4590" t="s">
        <v>89</v>
      </c>
      <c r="J4590" t="s">
        <v>3679</v>
      </c>
      <c r="K4590" t="s">
        <v>3680</v>
      </c>
      <c r="L4590" s="1">
        <v>46049</v>
      </c>
      <c r="M4590" t="s">
        <v>77</v>
      </c>
      <c r="N4590" t="s">
        <v>1</v>
      </c>
      <c r="O4590" t="s">
        <v>0</v>
      </c>
      <c r="P4590" t="s">
        <v>3681</v>
      </c>
      <c r="Q4590" t="s">
        <v>3682</v>
      </c>
      <c r="R4590" s="2">
        <v>231628</v>
      </c>
      <c r="S4590" s="37">
        <f>Tabla1[[#This Row],[Valor total]]/'T.C.'!$B$5</f>
        <v>62.976617727025555</v>
      </c>
      <c r="T4590" t="s">
        <v>18</v>
      </c>
      <c r="U4590" t="s">
        <v>3</v>
      </c>
    </row>
    <row r="4591" spans="1:21" x14ac:dyDescent="0.25">
      <c r="A4591" t="s">
        <v>53</v>
      </c>
      <c r="B4591" t="str">
        <f>LEFT(Tabla1[[#This Row],[Organización compras]],2)</f>
        <v>CO</v>
      </c>
      <c r="C4591" t="s">
        <v>338</v>
      </c>
      <c r="D4591">
        <v>702</v>
      </c>
      <c r="E4591" t="str">
        <f>VLOOKUP(Tabla1[[#This Row],[Grupo de compras]],'Grupo compras'!$A$1:$B$115,2,FALSE)</f>
        <v>CO Ops Mall</v>
      </c>
      <c r="F4591" t="s">
        <v>54</v>
      </c>
      <c r="G4591" t="str">
        <f>LEFT(Tabla1[[#This Row],[Solicitud de pedido]],2)</f>
        <v>12</v>
      </c>
      <c r="H4591" t="s">
        <v>11298</v>
      </c>
      <c r="I4591" t="s">
        <v>88</v>
      </c>
      <c r="J4591" t="s">
        <v>11299</v>
      </c>
      <c r="K4591" t="s">
        <v>11300</v>
      </c>
      <c r="L4591" s="1">
        <v>46043</v>
      </c>
      <c r="M4591" t="s">
        <v>55</v>
      </c>
      <c r="N4591" t="s">
        <v>1</v>
      </c>
      <c r="O4591" t="s">
        <v>0</v>
      </c>
      <c r="P4591" t="s">
        <v>11040</v>
      </c>
      <c r="Q4591" t="s">
        <v>11041</v>
      </c>
      <c r="R4591" s="2">
        <v>230000</v>
      </c>
      <c r="S4591" s="37">
        <f>Tabla1[[#This Row],[Valor total]]/'T.C.'!$B$5</f>
        <v>62.533985861881455</v>
      </c>
      <c r="T4591" t="s">
        <v>18</v>
      </c>
      <c r="U4591" t="s">
        <v>3</v>
      </c>
    </row>
    <row r="4592" spans="1:21" x14ac:dyDescent="0.25">
      <c r="A4592" t="s">
        <v>19</v>
      </c>
      <c r="B4592" t="str">
        <f>LEFT(Tabla1[[#This Row],[Organización compras]],2)</f>
        <v>CL</v>
      </c>
      <c r="C4592" t="s">
        <v>339</v>
      </c>
      <c r="D4592">
        <v>602</v>
      </c>
      <c r="E4592" t="str">
        <f>VLOOKUP(Tabla1[[#This Row],[Grupo de compras]],'Grupo compras'!$A$1:$B$115,2,FALSE)</f>
        <v>CL Ops Mall</v>
      </c>
      <c r="F4592" t="s">
        <v>20</v>
      </c>
      <c r="H4592" t="s">
        <v>12412</v>
      </c>
      <c r="I4592" t="s">
        <v>88</v>
      </c>
      <c r="J4592" t="s">
        <v>12413</v>
      </c>
      <c r="K4592" t="s">
        <v>10247</v>
      </c>
      <c r="L4592" s="1">
        <v>46098</v>
      </c>
      <c r="M4592" t="s">
        <v>21</v>
      </c>
      <c r="N4592" t="s">
        <v>1</v>
      </c>
      <c r="O4592" t="s">
        <v>0</v>
      </c>
      <c r="P4592" t="s">
        <v>4254</v>
      </c>
      <c r="Q4592" t="s">
        <v>4255</v>
      </c>
      <c r="R4592" s="2">
        <v>1.5</v>
      </c>
      <c r="S4592" s="37">
        <f>Tabla1[[#This Row],[Valor total]]/'T.C.'!$B$4</f>
        <v>62.5</v>
      </c>
      <c r="T4592" t="s">
        <v>11</v>
      </c>
      <c r="U4592" t="s">
        <v>3</v>
      </c>
    </row>
    <row r="4593" spans="1:21" x14ac:dyDescent="0.25">
      <c r="A4593" t="s">
        <v>75</v>
      </c>
      <c r="B4593" t="str">
        <f>LEFT(Tabla1[[#This Row],[Organización compras]],2)</f>
        <v>CO</v>
      </c>
      <c r="C4593" t="s">
        <v>338</v>
      </c>
      <c r="D4593">
        <v>704</v>
      </c>
      <c r="E4593" t="str">
        <f>VLOOKUP(Tabla1[[#This Row],[Grupo de compras]],'Grupo compras'!$A$1:$B$115,2,FALSE)</f>
        <v>CO Mktg Mall</v>
      </c>
      <c r="F4593" t="s">
        <v>745</v>
      </c>
      <c r="H4593" t="s">
        <v>11861</v>
      </c>
      <c r="I4593" t="s">
        <v>89</v>
      </c>
      <c r="J4593" t="s">
        <v>11862</v>
      </c>
      <c r="K4593" t="s">
        <v>11863</v>
      </c>
      <c r="L4593" s="1">
        <v>46093</v>
      </c>
      <c r="M4593" t="s">
        <v>3700</v>
      </c>
      <c r="N4593" t="s">
        <v>1</v>
      </c>
      <c r="O4593" t="s">
        <v>67</v>
      </c>
      <c r="P4593" t="s">
        <v>4510</v>
      </c>
      <c r="Q4593" t="s">
        <v>4511</v>
      </c>
      <c r="R4593" s="2">
        <v>228000</v>
      </c>
      <c r="S4593" s="37">
        <f>Tabla1[[#This Row],[Valor total]]/'T.C.'!$B$5</f>
        <v>61.990212071778139</v>
      </c>
      <c r="T4593" t="s">
        <v>18</v>
      </c>
      <c r="U4593" t="s">
        <v>3</v>
      </c>
    </row>
    <row r="4594" spans="1:21" x14ac:dyDescent="0.25">
      <c r="A4594" t="s">
        <v>7</v>
      </c>
      <c r="B4594" t="str">
        <f>LEFT(Tabla1[[#This Row],[Organización compras]],2)</f>
        <v>CL</v>
      </c>
      <c r="C4594" t="s">
        <v>339</v>
      </c>
      <c r="D4594">
        <v>602</v>
      </c>
      <c r="E4594" t="str">
        <f>VLOOKUP(Tabla1[[#This Row],[Grupo de compras]],'Grupo compras'!$A$1:$B$115,2,FALSE)</f>
        <v>CL Ops Mall</v>
      </c>
      <c r="F4594" t="s">
        <v>3619</v>
      </c>
      <c r="G4594" t="str">
        <f>LEFT(Tabla1[[#This Row],[Solicitud de pedido]],2)</f>
        <v>12</v>
      </c>
      <c r="H4594" t="s">
        <v>4602</v>
      </c>
      <c r="I4594" t="s">
        <v>100</v>
      </c>
      <c r="J4594" t="s">
        <v>4603</v>
      </c>
      <c r="K4594" t="s">
        <v>11301</v>
      </c>
      <c r="L4594" s="1">
        <v>46062</v>
      </c>
      <c r="M4594" t="s">
        <v>79</v>
      </c>
      <c r="N4594" t="s">
        <v>1</v>
      </c>
      <c r="O4594" t="s">
        <v>0</v>
      </c>
      <c r="P4594" t="s">
        <v>1388</v>
      </c>
      <c r="Q4594" t="s">
        <v>1389</v>
      </c>
      <c r="R4594" s="2">
        <v>57000</v>
      </c>
      <c r="S4594" s="37">
        <f>Tabla1[[#This Row],[Valor total]]/'T.C.'!$B$3</f>
        <v>61.559729137191802</v>
      </c>
      <c r="T4594" t="s">
        <v>6</v>
      </c>
      <c r="U4594" t="s">
        <v>3</v>
      </c>
    </row>
    <row r="4595" spans="1:21" x14ac:dyDescent="0.25">
      <c r="A4595" t="s">
        <v>83</v>
      </c>
      <c r="B4595" t="str">
        <f>LEFT(Tabla1[[#This Row],[Organización compras]],2)</f>
        <v>CL</v>
      </c>
      <c r="C4595" t="s">
        <v>339</v>
      </c>
      <c r="D4595">
        <v>928</v>
      </c>
      <c r="E4595" t="str">
        <f>VLOOKUP(Tabla1[[#This Row],[Grupo de compras]],'Grupo compras'!$A$1:$B$115,2,FALSE)</f>
        <v>Corp Gest Riesgo</v>
      </c>
      <c r="F4595" t="s">
        <v>85</v>
      </c>
      <c r="G4595" t="str">
        <f>LEFT(Tabla1[[#This Row],[Solicitud de pedido]],2)</f>
        <v>14</v>
      </c>
      <c r="H4595" t="s">
        <v>11302</v>
      </c>
      <c r="I4595" t="s">
        <v>88</v>
      </c>
      <c r="J4595" t="s">
        <v>11303</v>
      </c>
      <c r="K4595" t="s">
        <v>5733</v>
      </c>
      <c r="L4595" s="1">
        <v>46031</v>
      </c>
      <c r="M4595" t="s">
        <v>74</v>
      </c>
      <c r="N4595" t="s">
        <v>46</v>
      </c>
      <c r="O4595" t="s">
        <v>0</v>
      </c>
      <c r="P4595" t="s">
        <v>520</v>
      </c>
      <c r="Q4595" t="s">
        <v>521</v>
      </c>
      <c r="R4595" s="2">
        <v>60.22</v>
      </c>
      <c r="S4595" s="37">
        <f>Tabla1[[#This Row],[Valor total]]</f>
        <v>60.22</v>
      </c>
      <c r="T4595" t="s">
        <v>662</v>
      </c>
      <c r="U4595" t="s">
        <v>3</v>
      </c>
    </row>
    <row r="4596" spans="1:21" x14ac:dyDescent="0.25">
      <c r="A4596" t="s">
        <v>2101</v>
      </c>
      <c r="B4596" t="str">
        <f>LEFT(Tabla1[[#This Row],[Organización compras]],2)</f>
        <v>PE</v>
      </c>
      <c r="C4596" t="s">
        <v>681</v>
      </c>
      <c r="D4596">
        <v>802</v>
      </c>
      <c r="E4596" t="str">
        <f>VLOOKUP(Tabla1[[#This Row],[Grupo de compras]],'Grupo compras'!$A$1:$B$115,2,FALSE)</f>
        <v>PE Ops Mall</v>
      </c>
      <c r="F4596" t="s">
        <v>2803</v>
      </c>
      <c r="G4596" t="str">
        <f>LEFT(Tabla1[[#This Row],[Solicitud de pedido]],2)</f>
        <v>12</v>
      </c>
      <c r="H4596" t="s">
        <v>11304</v>
      </c>
      <c r="I4596" t="s">
        <v>88</v>
      </c>
      <c r="J4596" t="s">
        <v>11305</v>
      </c>
      <c r="K4596" t="s">
        <v>11306</v>
      </c>
      <c r="L4596" s="1">
        <v>46056</v>
      </c>
      <c r="M4596" t="s">
        <v>2803</v>
      </c>
      <c r="N4596" t="s">
        <v>1</v>
      </c>
      <c r="O4596" t="s">
        <v>0</v>
      </c>
      <c r="P4596" t="s">
        <v>1011</v>
      </c>
      <c r="Q4596" t="s">
        <v>1012</v>
      </c>
      <c r="R4596" s="2">
        <v>206.25</v>
      </c>
      <c r="S4596" s="37">
        <f>Tabla1[[#This Row],[Valor total]]/'T.C.'!$B$2</f>
        <v>59.782608695652172</v>
      </c>
      <c r="T4596" t="s">
        <v>2</v>
      </c>
      <c r="U4596" t="s">
        <v>3</v>
      </c>
    </row>
    <row r="4597" spans="1:21" x14ac:dyDescent="0.25">
      <c r="A4597" t="s">
        <v>63</v>
      </c>
      <c r="B4597" t="str">
        <f>LEFT(Tabla1[[#This Row],[Organización compras]],2)</f>
        <v>CO</v>
      </c>
      <c r="C4597" t="s">
        <v>338</v>
      </c>
      <c r="D4597">
        <v>702</v>
      </c>
      <c r="E4597" t="str">
        <f>VLOOKUP(Tabla1[[#This Row],[Grupo de compras]],'Grupo compras'!$A$1:$B$115,2,FALSE)</f>
        <v>CO Ops Mall</v>
      </c>
      <c r="F4597" t="s">
        <v>1281</v>
      </c>
      <c r="H4597" t="s">
        <v>11307</v>
      </c>
      <c r="I4597" t="s">
        <v>88</v>
      </c>
      <c r="J4597" t="s">
        <v>11308</v>
      </c>
      <c r="K4597" t="s">
        <v>11309</v>
      </c>
      <c r="L4597" s="1">
        <v>46092</v>
      </c>
      <c r="M4597" t="s">
        <v>1340</v>
      </c>
      <c r="N4597" t="s">
        <v>1</v>
      </c>
      <c r="O4597" t="s">
        <v>0</v>
      </c>
      <c r="P4597" t="s">
        <v>1421</v>
      </c>
      <c r="Q4597" t="s">
        <v>1422</v>
      </c>
      <c r="R4597" s="2">
        <v>219375</v>
      </c>
      <c r="S4597" s="37">
        <f>Tabla1[[#This Row],[Valor total]]/'T.C.'!$B$5</f>
        <v>59.645187601957588</v>
      </c>
      <c r="T4597" t="s">
        <v>18</v>
      </c>
      <c r="U4597" t="s">
        <v>3</v>
      </c>
    </row>
    <row r="4598" spans="1:21" x14ac:dyDescent="0.25">
      <c r="A4598" t="s">
        <v>17</v>
      </c>
      <c r="B4598" t="str">
        <f>LEFT(Tabla1[[#This Row],[Organización compras]],2)</f>
        <v>CO</v>
      </c>
      <c r="C4598" t="s">
        <v>338</v>
      </c>
      <c r="D4598">
        <v>710</v>
      </c>
      <c r="E4598" t="str">
        <f>VLOOKUP(Tabla1[[#This Row],[Grupo de compras]],'Grupo compras'!$A$1:$B$115,2,FALSE)</f>
        <v>CO Sgcia Personas</v>
      </c>
      <c r="F4598" t="s">
        <v>3527</v>
      </c>
      <c r="G4598" t="str">
        <f>LEFT(Tabla1[[#This Row],[Solicitud de pedido]],2)</f>
        <v>12</v>
      </c>
      <c r="H4598" t="s">
        <v>11310</v>
      </c>
      <c r="I4598" t="s">
        <v>88</v>
      </c>
      <c r="J4598" t="s">
        <v>11311</v>
      </c>
      <c r="K4598" t="s">
        <v>11312</v>
      </c>
      <c r="L4598" s="1">
        <v>46077</v>
      </c>
      <c r="M4598" t="s">
        <v>706</v>
      </c>
      <c r="N4598" t="s">
        <v>1</v>
      </c>
      <c r="O4598" t="s">
        <v>0</v>
      </c>
      <c r="P4598" t="s">
        <v>9939</v>
      </c>
      <c r="Q4598" t="s">
        <v>9940</v>
      </c>
      <c r="R4598" s="2">
        <v>218456</v>
      </c>
      <c r="S4598" s="37">
        <f>Tabla1[[#This Row],[Valor total]]/'T.C.'!$B$5</f>
        <v>59.395323545405112</v>
      </c>
      <c r="T4598" t="s">
        <v>18</v>
      </c>
      <c r="U4598" t="s">
        <v>3</v>
      </c>
    </row>
    <row r="4599" spans="1:21" x14ac:dyDescent="0.25">
      <c r="A4599" t="s">
        <v>31</v>
      </c>
      <c r="B4599" t="str">
        <f>LEFT(Tabla1[[#This Row],[Organización compras]],2)</f>
        <v>CO</v>
      </c>
      <c r="C4599" t="s">
        <v>338</v>
      </c>
      <c r="D4599">
        <v>702</v>
      </c>
      <c r="E4599" t="str">
        <f>VLOOKUP(Tabla1[[#This Row],[Grupo de compras]],'Grupo compras'!$A$1:$B$115,2,FALSE)</f>
        <v>CO Ops Mall</v>
      </c>
      <c r="F4599" t="s">
        <v>210</v>
      </c>
      <c r="G4599" t="str">
        <f>LEFT(Tabla1[[#This Row],[Solicitud de pedido]],2)</f>
        <v>12</v>
      </c>
      <c r="H4599" t="s">
        <v>7388</v>
      </c>
      <c r="I4599" t="s">
        <v>89</v>
      </c>
      <c r="J4599" t="s">
        <v>7389</v>
      </c>
      <c r="K4599" t="s">
        <v>7390</v>
      </c>
      <c r="L4599" s="1">
        <v>46079</v>
      </c>
      <c r="M4599" t="s">
        <v>32</v>
      </c>
      <c r="N4599" t="s">
        <v>1</v>
      </c>
      <c r="O4599" t="s">
        <v>0</v>
      </c>
      <c r="P4599" t="s">
        <v>7391</v>
      </c>
      <c r="Q4599" t="s">
        <v>7392</v>
      </c>
      <c r="R4599" s="2">
        <v>217954</v>
      </c>
      <c r="S4599" s="37">
        <f>Tabla1[[#This Row],[Valor total]]/'T.C.'!$B$5</f>
        <v>59.258836324089181</v>
      </c>
      <c r="T4599" t="s">
        <v>18</v>
      </c>
      <c r="U4599" t="s">
        <v>3</v>
      </c>
    </row>
    <row r="4600" spans="1:21" x14ac:dyDescent="0.25">
      <c r="A4600" t="s">
        <v>86</v>
      </c>
      <c r="B4600" t="str">
        <f>LEFT(Tabla1[[#This Row],[Organización compras]],2)</f>
        <v>CL</v>
      </c>
      <c r="C4600" t="s">
        <v>339</v>
      </c>
      <c r="D4600">
        <v>928</v>
      </c>
      <c r="E4600" t="str">
        <f>VLOOKUP(Tabla1[[#This Row],[Grupo de compras]],'Grupo compras'!$A$1:$B$115,2,FALSE)</f>
        <v>Corp Gest Riesgo</v>
      </c>
      <c r="F4600" t="s">
        <v>85</v>
      </c>
      <c r="G4600" t="str">
        <f>LEFT(Tabla1[[#This Row],[Solicitud de pedido]],2)</f>
        <v>14</v>
      </c>
      <c r="H4600" t="s">
        <v>11313</v>
      </c>
      <c r="I4600" t="s">
        <v>88</v>
      </c>
      <c r="J4600" t="s">
        <v>11314</v>
      </c>
      <c r="K4600" t="s">
        <v>5733</v>
      </c>
      <c r="L4600" s="1">
        <v>46031</v>
      </c>
      <c r="M4600" t="s">
        <v>74</v>
      </c>
      <c r="N4600" t="s">
        <v>46</v>
      </c>
      <c r="O4600" t="s">
        <v>0</v>
      </c>
      <c r="P4600" t="s">
        <v>520</v>
      </c>
      <c r="Q4600" t="s">
        <v>521</v>
      </c>
      <c r="R4600" s="2">
        <v>58.89</v>
      </c>
      <c r="S4600" s="37">
        <f>Tabla1[[#This Row],[Valor total]]</f>
        <v>58.89</v>
      </c>
      <c r="T4600" t="s">
        <v>662</v>
      </c>
      <c r="U4600" t="s">
        <v>3</v>
      </c>
    </row>
    <row r="4601" spans="1:21" x14ac:dyDescent="0.25">
      <c r="A4601" t="s">
        <v>47</v>
      </c>
      <c r="B4601" t="str">
        <f>LEFT(Tabla1[[#This Row],[Organización compras]],2)</f>
        <v>CL</v>
      </c>
      <c r="C4601" t="s">
        <v>339</v>
      </c>
      <c r="D4601">
        <v>601</v>
      </c>
      <c r="E4601" t="str">
        <f>VLOOKUP(Tabla1[[#This Row],[Grupo de compras]],'Grupo compras'!$A$1:$B$115,2,FALSE)</f>
        <v>CL Center Manager</v>
      </c>
      <c r="F4601" t="s">
        <v>7860</v>
      </c>
      <c r="G4601" t="str">
        <f>LEFT(Tabla1[[#This Row],[Solicitud de pedido]],2)</f>
        <v>12</v>
      </c>
      <c r="H4601" t="s">
        <v>11315</v>
      </c>
      <c r="I4601" t="s">
        <v>88</v>
      </c>
      <c r="J4601" t="s">
        <v>11316</v>
      </c>
      <c r="K4601" t="s">
        <v>11317</v>
      </c>
      <c r="L4601" s="1">
        <v>46027</v>
      </c>
      <c r="M4601" t="s">
        <v>9</v>
      </c>
      <c r="N4601" t="s">
        <v>1</v>
      </c>
      <c r="O4601" t="s">
        <v>0</v>
      </c>
      <c r="P4601" t="s">
        <v>7864</v>
      </c>
      <c r="Q4601" t="s">
        <v>7865</v>
      </c>
      <c r="R4601" s="2">
        <v>53935</v>
      </c>
      <c r="S4601" s="37">
        <f>Tabla1[[#This Row],[Valor total]]/'T.C.'!$B$3</f>
        <v>58.249543702007713</v>
      </c>
      <c r="T4601" t="s">
        <v>6</v>
      </c>
      <c r="U4601" t="s">
        <v>3</v>
      </c>
    </row>
    <row r="4602" spans="1:21" x14ac:dyDescent="0.25">
      <c r="A4602" t="s">
        <v>4178</v>
      </c>
      <c r="B4602" t="str">
        <f>LEFT(Tabla1[[#This Row],[Organización compras]],2)</f>
        <v>PE</v>
      </c>
      <c r="C4602" t="s">
        <v>340</v>
      </c>
      <c r="D4602">
        <v>802</v>
      </c>
      <c r="E4602" t="str">
        <f>VLOOKUP(Tabla1[[#This Row],[Grupo de compras]],'Grupo compras'!$A$1:$B$115,2,FALSE)</f>
        <v>PE Ops Mall</v>
      </c>
      <c r="F4602" t="s">
        <v>3636</v>
      </c>
      <c r="G4602" t="str">
        <f>LEFT(Tabla1[[#This Row],[Solicitud de pedido]],2)</f>
        <v>12</v>
      </c>
      <c r="H4602" t="s">
        <v>11318</v>
      </c>
      <c r="I4602" t="s">
        <v>88</v>
      </c>
      <c r="J4602" t="s">
        <v>11319</v>
      </c>
      <c r="K4602" t="s">
        <v>8530</v>
      </c>
      <c r="L4602" s="1">
        <v>46061</v>
      </c>
      <c r="M4602" t="s">
        <v>3155</v>
      </c>
      <c r="N4602" t="s">
        <v>1</v>
      </c>
      <c r="O4602" t="s">
        <v>2759</v>
      </c>
      <c r="P4602" t="s">
        <v>3640</v>
      </c>
      <c r="Q4602" t="s">
        <v>3641</v>
      </c>
      <c r="R4602" s="2">
        <v>199.8</v>
      </c>
      <c r="S4602" s="37">
        <f>Tabla1[[#This Row],[Valor total]]/'T.C.'!$B$2</f>
        <v>57.913043478260867</v>
      </c>
      <c r="T4602" t="s">
        <v>2</v>
      </c>
      <c r="U4602" t="s">
        <v>3</v>
      </c>
    </row>
    <row r="4603" spans="1:21" x14ac:dyDescent="0.25">
      <c r="A4603" t="s">
        <v>925</v>
      </c>
      <c r="B4603" t="str">
        <f>LEFT(Tabla1[[#This Row],[Organización compras]],2)</f>
        <v>PE</v>
      </c>
      <c r="C4603" t="s">
        <v>340</v>
      </c>
      <c r="D4603">
        <v>803</v>
      </c>
      <c r="E4603" t="str">
        <f>VLOOKUP(Tabla1[[#This Row],[Grupo de compras]],'Grupo compras'!$A$1:$B$115,2,FALSE)</f>
        <v>PE Ops Out/Strips</v>
      </c>
      <c r="F4603" t="s">
        <v>3636</v>
      </c>
      <c r="G4603" t="str">
        <f>LEFT(Tabla1[[#This Row],[Solicitud de pedido]],2)</f>
        <v>12</v>
      </c>
      <c r="H4603" t="s">
        <v>11320</v>
      </c>
      <c r="I4603" t="s">
        <v>88</v>
      </c>
      <c r="J4603" t="s">
        <v>11321</v>
      </c>
      <c r="K4603" t="s">
        <v>8530</v>
      </c>
      <c r="L4603" s="1">
        <v>46062</v>
      </c>
      <c r="M4603" t="s">
        <v>3155</v>
      </c>
      <c r="N4603" t="s">
        <v>1</v>
      </c>
      <c r="O4603" t="s">
        <v>2759</v>
      </c>
      <c r="P4603" t="s">
        <v>3640</v>
      </c>
      <c r="Q4603" t="s">
        <v>3641</v>
      </c>
      <c r="R4603" s="2">
        <v>199.8</v>
      </c>
      <c r="S4603" s="37">
        <f>Tabla1[[#This Row],[Valor total]]/'T.C.'!$B$2</f>
        <v>57.913043478260867</v>
      </c>
      <c r="T4603" t="s">
        <v>2</v>
      </c>
      <c r="U4603" t="s">
        <v>3</v>
      </c>
    </row>
    <row r="4604" spans="1:21" x14ac:dyDescent="0.25">
      <c r="A4604" t="s">
        <v>17</v>
      </c>
      <c r="B4604" t="str">
        <f>LEFT(Tabla1[[#This Row],[Organización compras]],2)</f>
        <v>CO</v>
      </c>
      <c r="C4604" t="s">
        <v>338</v>
      </c>
      <c r="D4604">
        <v>711</v>
      </c>
      <c r="E4604" t="str">
        <f>VLOOKUP(Tabla1[[#This Row],[Grupo de compras]],'Grupo compras'!$A$1:$B$115,2,FALSE)</f>
        <v>CO A.Finanzas</v>
      </c>
      <c r="F4604" t="s">
        <v>4709</v>
      </c>
      <c r="G4604" t="str">
        <f>LEFT(Tabla1[[#This Row],[Solicitud de pedido]],2)</f>
        <v>12</v>
      </c>
      <c r="H4604" t="s">
        <v>6441</v>
      </c>
      <c r="I4604" t="s">
        <v>89</v>
      </c>
      <c r="J4604" t="s">
        <v>6442</v>
      </c>
      <c r="K4604" t="s">
        <v>11322</v>
      </c>
      <c r="L4604" s="1">
        <v>46086</v>
      </c>
      <c r="M4604" t="s">
        <v>4713</v>
      </c>
      <c r="N4604" t="s">
        <v>1</v>
      </c>
      <c r="O4604" t="s">
        <v>0</v>
      </c>
      <c r="P4604" t="s">
        <v>5894</v>
      </c>
      <c r="Q4604" t="s">
        <v>5895</v>
      </c>
      <c r="R4604" s="2">
        <v>212478</v>
      </c>
      <c r="S4604" s="37">
        <f>Tabla1[[#This Row],[Valor total]]/'T.C.'!$B$5</f>
        <v>57.769983686786297</v>
      </c>
      <c r="T4604" t="s">
        <v>18</v>
      </c>
      <c r="U4604" t="s">
        <v>3</v>
      </c>
    </row>
    <row r="4605" spans="1:21" x14ac:dyDescent="0.25">
      <c r="A4605" t="s">
        <v>75</v>
      </c>
      <c r="B4605" t="str">
        <f>LEFT(Tabla1[[#This Row],[Organización compras]],2)</f>
        <v>CO</v>
      </c>
      <c r="C4605" t="s">
        <v>338</v>
      </c>
      <c r="D4605">
        <v>702</v>
      </c>
      <c r="E4605" t="str">
        <f>VLOOKUP(Tabla1[[#This Row],[Grupo de compras]],'Grupo compras'!$A$1:$B$115,2,FALSE)</f>
        <v>CO Ops Mall</v>
      </c>
      <c r="F4605" t="s">
        <v>11323</v>
      </c>
      <c r="G4605" t="str">
        <f>LEFT(Tabla1[[#This Row],[Solicitud de pedido]],2)</f>
        <v>12</v>
      </c>
      <c r="H4605" t="s">
        <v>11324</v>
      </c>
      <c r="I4605" t="s">
        <v>88</v>
      </c>
      <c r="J4605" t="s">
        <v>11325</v>
      </c>
      <c r="K4605" t="s">
        <v>11326</v>
      </c>
      <c r="L4605" s="1">
        <v>46062</v>
      </c>
      <c r="M4605" t="s">
        <v>93</v>
      </c>
      <c r="N4605" t="s">
        <v>1</v>
      </c>
      <c r="O4605" t="s">
        <v>0</v>
      </c>
      <c r="P4605" t="s">
        <v>9191</v>
      </c>
      <c r="Q4605" t="s">
        <v>9192</v>
      </c>
      <c r="R4605" s="2">
        <v>211901</v>
      </c>
      <c r="S4605" s="37">
        <f>Tabla1[[#This Row],[Valor total]]/'T.C.'!$B$5</f>
        <v>57.613104948341487</v>
      </c>
      <c r="T4605" t="s">
        <v>18</v>
      </c>
      <c r="U4605" t="s">
        <v>3</v>
      </c>
    </row>
    <row r="4606" spans="1:21" x14ac:dyDescent="0.25">
      <c r="A4606" t="s">
        <v>17</v>
      </c>
      <c r="B4606" t="str">
        <f>LEFT(Tabla1[[#This Row],[Organización compras]],2)</f>
        <v>CO</v>
      </c>
      <c r="C4606" t="s">
        <v>338</v>
      </c>
      <c r="D4606">
        <v>711</v>
      </c>
      <c r="E4606" t="str">
        <f>VLOOKUP(Tabla1[[#This Row],[Grupo de compras]],'Grupo compras'!$A$1:$B$115,2,FALSE)</f>
        <v>CO A.Finanzas</v>
      </c>
      <c r="F4606" t="s">
        <v>4709</v>
      </c>
      <c r="G4606" t="str">
        <f>LEFT(Tabla1[[#This Row],[Solicitud de pedido]],2)</f>
        <v>12</v>
      </c>
      <c r="H4606" t="s">
        <v>5891</v>
      </c>
      <c r="I4606" t="s">
        <v>99</v>
      </c>
      <c r="J4606" t="s">
        <v>5892</v>
      </c>
      <c r="K4606" t="s">
        <v>11327</v>
      </c>
      <c r="L4606" s="1">
        <v>46066</v>
      </c>
      <c r="M4606" t="s">
        <v>4713</v>
      </c>
      <c r="N4606" t="s">
        <v>1</v>
      </c>
      <c r="O4606" t="s">
        <v>0</v>
      </c>
      <c r="P4606" t="s">
        <v>5894</v>
      </c>
      <c r="Q4606" t="s">
        <v>5895</v>
      </c>
      <c r="R4606" s="2">
        <v>210864</v>
      </c>
      <c r="S4606" s="37">
        <f>Tabla1[[#This Row],[Valor total]]/'T.C.'!$B$5</f>
        <v>57.331158238172918</v>
      </c>
      <c r="T4606" t="s">
        <v>18</v>
      </c>
      <c r="U4606" t="s">
        <v>3</v>
      </c>
    </row>
    <row r="4607" spans="1:21" x14ac:dyDescent="0.25">
      <c r="A4607" t="s">
        <v>2101</v>
      </c>
      <c r="B4607" t="str">
        <f>LEFT(Tabla1[[#This Row],[Organización compras]],2)</f>
        <v>PE</v>
      </c>
      <c r="C4607" t="s">
        <v>681</v>
      </c>
      <c r="D4607">
        <v>802</v>
      </c>
      <c r="E4607" t="str">
        <f>VLOOKUP(Tabla1[[#This Row],[Grupo de compras]],'Grupo compras'!$A$1:$B$115,2,FALSE)</f>
        <v>PE Ops Mall</v>
      </c>
      <c r="F4607" t="s">
        <v>2803</v>
      </c>
      <c r="G4607" t="str">
        <f>LEFT(Tabla1[[#This Row],[Solicitud de pedido]],2)</f>
        <v>12</v>
      </c>
      <c r="H4607" t="s">
        <v>11328</v>
      </c>
      <c r="I4607" t="s">
        <v>88</v>
      </c>
      <c r="J4607" t="s">
        <v>11329</v>
      </c>
      <c r="K4607" t="s">
        <v>11330</v>
      </c>
      <c r="L4607" s="1">
        <v>46065</v>
      </c>
      <c r="M4607" t="s">
        <v>2803</v>
      </c>
      <c r="N4607" t="s">
        <v>1</v>
      </c>
      <c r="O4607" t="s">
        <v>0</v>
      </c>
      <c r="P4607" t="s">
        <v>4043</v>
      </c>
      <c r="Q4607" t="s">
        <v>4044</v>
      </c>
      <c r="R4607" s="2">
        <v>197.74</v>
      </c>
      <c r="S4607" s="37">
        <f>Tabla1[[#This Row],[Valor total]]/'T.C.'!$B$2</f>
        <v>57.315942028985503</v>
      </c>
      <c r="T4607" t="s">
        <v>2</v>
      </c>
      <c r="U4607" t="s">
        <v>3</v>
      </c>
    </row>
    <row r="4608" spans="1:21" x14ac:dyDescent="0.25">
      <c r="A4608" t="s">
        <v>17</v>
      </c>
      <c r="B4608" t="str">
        <f>LEFT(Tabla1[[#This Row],[Organización compras]],2)</f>
        <v>CO</v>
      </c>
      <c r="C4608" t="s">
        <v>338</v>
      </c>
      <c r="D4608">
        <v>711</v>
      </c>
      <c r="E4608" t="str">
        <f>VLOOKUP(Tabla1[[#This Row],[Grupo de compras]],'Grupo compras'!$A$1:$B$115,2,FALSE)</f>
        <v>CO A.Finanzas</v>
      </c>
      <c r="F4608" t="s">
        <v>4709</v>
      </c>
      <c r="G4608" t="str">
        <f>LEFT(Tabla1[[#This Row],[Solicitud de pedido]],2)</f>
        <v>12</v>
      </c>
      <c r="H4608" t="s">
        <v>10851</v>
      </c>
      <c r="I4608" t="s">
        <v>89</v>
      </c>
      <c r="J4608" t="s">
        <v>10852</v>
      </c>
      <c r="K4608" t="s">
        <v>11331</v>
      </c>
      <c r="L4608" s="1">
        <v>46058</v>
      </c>
      <c r="M4608" t="s">
        <v>4713</v>
      </c>
      <c r="N4608" t="s">
        <v>1</v>
      </c>
      <c r="O4608" t="s">
        <v>0</v>
      </c>
      <c r="P4608" t="s">
        <v>10434</v>
      </c>
      <c r="Q4608" t="s">
        <v>10435</v>
      </c>
      <c r="R4608" s="2">
        <v>210126</v>
      </c>
      <c r="S4608" s="37">
        <f>Tabla1[[#This Row],[Valor total]]/'T.C.'!$B$5</f>
        <v>57.130505709624799</v>
      </c>
      <c r="T4608" t="s">
        <v>18</v>
      </c>
      <c r="U4608" t="s">
        <v>3</v>
      </c>
    </row>
    <row r="4609" spans="1:21" x14ac:dyDescent="0.25">
      <c r="A4609" t="s">
        <v>31</v>
      </c>
      <c r="B4609" t="str">
        <f>LEFT(Tabla1[[#This Row],[Organización compras]],2)</f>
        <v>CO</v>
      </c>
      <c r="C4609" t="s">
        <v>338</v>
      </c>
      <c r="D4609">
        <v>710</v>
      </c>
      <c r="E4609" t="str">
        <f>VLOOKUP(Tabla1[[#This Row],[Grupo de compras]],'Grupo compras'!$A$1:$B$115,2,FALSE)</f>
        <v>CO Sgcia Personas</v>
      </c>
      <c r="F4609" t="s">
        <v>9838</v>
      </c>
      <c r="G4609" t="str">
        <f>LEFT(Tabla1[[#This Row],[Solicitud de pedido]],2)</f>
        <v>12</v>
      </c>
      <c r="H4609" t="s">
        <v>11332</v>
      </c>
      <c r="I4609" t="s">
        <v>88</v>
      </c>
      <c r="J4609" t="s">
        <v>11333</v>
      </c>
      <c r="K4609" t="s">
        <v>11334</v>
      </c>
      <c r="L4609" s="1">
        <v>46079</v>
      </c>
      <c r="M4609" t="s">
        <v>706</v>
      </c>
      <c r="N4609" t="s">
        <v>1</v>
      </c>
      <c r="O4609" t="s">
        <v>0</v>
      </c>
      <c r="P4609" t="s">
        <v>11335</v>
      </c>
      <c r="Q4609" t="s">
        <v>11336</v>
      </c>
      <c r="R4609" s="2">
        <v>210000</v>
      </c>
      <c r="S4609" s="37">
        <f>Tabla1[[#This Row],[Valor total]]/'T.C.'!$B$5</f>
        <v>57.096247960848288</v>
      </c>
      <c r="T4609" t="s">
        <v>18</v>
      </c>
      <c r="U4609" t="s">
        <v>3</v>
      </c>
    </row>
    <row r="4610" spans="1:21" x14ac:dyDescent="0.25">
      <c r="A4610" t="s">
        <v>1239</v>
      </c>
      <c r="B4610" t="str">
        <f>LEFT(Tabla1[[#This Row],[Organización compras]],2)</f>
        <v>PE</v>
      </c>
      <c r="C4610" t="s">
        <v>340</v>
      </c>
      <c r="D4610">
        <v>802</v>
      </c>
      <c r="E4610" t="str">
        <f>VLOOKUP(Tabla1[[#This Row],[Grupo de compras]],'Grupo compras'!$A$1:$B$115,2,FALSE)</f>
        <v>PE Ops Mall</v>
      </c>
      <c r="F4610" t="s">
        <v>3220</v>
      </c>
      <c r="G4610" t="str">
        <f>LEFT(Tabla1[[#This Row],[Solicitud de pedido]],2)</f>
        <v>12</v>
      </c>
      <c r="H4610" t="s">
        <v>11337</v>
      </c>
      <c r="I4610" t="s">
        <v>88</v>
      </c>
      <c r="J4610" t="s">
        <v>11338</v>
      </c>
      <c r="K4610" t="s">
        <v>11339</v>
      </c>
      <c r="L4610" s="1">
        <v>46045</v>
      </c>
      <c r="M4610" t="s">
        <v>3220</v>
      </c>
      <c r="N4610" t="s">
        <v>1</v>
      </c>
      <c r="O4610" t="s">
        <v>0</v>
      </c>
      <c r="P4610" t="s">
        <v>9969</v>
      </c>
      <c r="Q4610" t="s">
        <v>9970</v>
      </c>
      <c r="R4610" s="2">
        <v>195.2</v>
      </c>
      <c r="S4610" s="37">
        <f>Tabla1[[#This Row],[Valor total]]/'T.C.'!$B$2</f>
        <v>56.579710144927532</v>
      </c>
      <c r="T4610" t="s">
        <v>2</v>
      </c>
      <c r="U4610" t="s">
        <v>3</v>
      </c>
    </row>
    <row r="4611" spans="1:21" x14ac:dyDescent="0.25">
      <c r="A4611" t="s">
        <v>12</v>
      </c>
      <c r="B4611" t="str">
        <f>LEFT(Tabla1[[#This Row],[Organización compras]],2)</f>
        <v>PE</v>
      </c>
      <c r="C4611" t="s">
        <v>340</v>
      </c>
      <c r="D4611">
        <v>804</v>
      </c>
      <c r="E4611" t="str">
        <f>VLOOKUP(Tabla1[[#This Row],[Grupo de compras]],'Grupo compras'!$A$1:$B$115,2,FALSE)</f>
        <v>PE Marketing Mall</v>
      </c>
      <c r="F4611" t="s">
        <v>1158</v>
      </c>
      <c r="G4611" t="str">
        <f>LEFT(Tabla1[[#This Row],[Solicitud de pedido]],2)</f>
        <v>12</v>
      </c>
      <c r="H4611" t="s">
        <v>11340</v>
      </c>
      <c r="I4611" t="s">
        <v>88</v>
      </c>
      <c r="J4611" t="s">
        <v>11341</v>
      </c>
      <c r="K4611" t="s">
        <v>11342</v>
      </c>
      <c r="L4611" s="1">
        <v>46049</v>
      </c>
      <c r="M4611" t="s">
        <v>14</v>
      </c>
      <c r="N4611" t="s">
        <v>1</v>
      </c>
      <c r="O4611" t="s">
        <v>67</v>
      </c>
      <c r="P4611" t="s">
        <v>2596</v>
      </c>
      <c r="Q4611" t="s">
        <v>2597</v>
      </c>
      <c r="R4611" s="2">
        <v>195</v>
      </c>
      <c r="S4611" s="37">
        <f>Tabla1[[#This Row],[Valor total]]/'T.C.'!$B$2</f>
        <v>56.521739130434781</v>
      </c>
      <c r="T4611" t="s">
        <v>2</v>
      </c>
      <c r="U4611" t="s">
        <v>3</v>
      </c>
    </row>
    <row r="4612" spans="1:21" x14ac:dyDescent="0.25">
      <c r="A4612" t="s">
        <v>16</v>
      </c>
      <c r="B4612" t="str">
        <f>LEFT(Tabla1[[#This Row],[Organización compras]],2)</f>
        <v>PE</v>
      </c>
      <c r="C4612" t="s">
        <v>681</v>
      </c>
      <c r="D4612">
        <v>804</v>
      </c>
      <c r="E4612" t="str">
        <f>VLOOKUP(Tabla1[[#This Row],[Grupo de compras]],'Grupo compras'!$A$1:$B$115,2,FALSE)</f>
        <v>PE Marketing Mall</v>
      </c>
      <c r="F4612" t="s">
        <v>1158</v>
      </c>
      <c r="G4612" t="str">
        <f>LEFT(Tabla1[[#This Row],[Solicitud de pedido]],2)</f>
        <v>12</v>
      </c>
      <c r="H4612" t="s">
        <v>11343</v>
      </c>
      <c r="I4612" t="s">
        <v>88</v>
      </c>
      <c r="J4612" t="s">
        <v>11344</v>
      </c>
      <c r="K4612" t="s">
        <v>11345</v>
      </c>
      <c r="L4612" s="1">
        <v>46051</v>
      </c>
      <c r="M4612" t="s">
        <v>43</v>
      </c>
      <c r="N4612" t="s">
        <v>1</v>
      </c>
      <c r="O4612" t="s">
        <v>67</v>
      </c>
      <c r="P4612" t="s">
        <v>6615</v>
      </c>
      <c r="Q4612" t="s">
        <v>6616</v>
      </c>
      <c r="R4612" s="2">
        <v>193</v>
      </c>
      <c r="S4612" s="37">
        <f>Tabla1[[#This Row],[Valor total]]/'T.C.'!$B$2</f>
        <v>55.942028985507243</v>
      </c>
      <c r="T4612" t="s">
        <v>2</v>
      </c>
      <c r="U4612" t="s">
        <v>3</v>
      </c>
    </row>
    <row r="4613" spans="1:21" x14ac:dyDescent="0.25">
      <c r="A4613" t="s">
        <v>373</v>
      </c>
      <c r="B4613" t="str">
        <f>LEFT(Tabla1[[#This Row],[Organización compras]],2)</f>
        <v>PE</v>
      </c>
      <c r="C4613" t="s">
        <v>340</v>
      </c>
      <c r="D4613">
        <v>810</v>
      </c>
      <c r="E4613" t="str">
        <f>VLOOKUP(Tabla1[[#This Row],[Grupo de compras]],'Grupo compras'!$A$1:$B$115,2,FALSE)</f>
        <v>PE Área Personas</v>
      </c>
      <c r="F4613" t="s">
        <v>406</v>
      </c>
      <c r="G4613" t="str">
        <f>LEFT(Tabla1[[#This Row],[Solicitud de pedido]],2)</f>
        <v>12</v>
      </c>
      <c r="H4613" t="s">
        <v>11346</v>
      </c>
      <c r="I4613" t="s">
        <v>88</v>
      </c>
      <c r="J4613" t="s">
        <v>11347</v>
      </c>
      <c r="K4613" t="s">
        <v>11348</v>
      </c>
      <c r="L4613" s="1">
        <v>46062</v>
      </c>
      <c r="M4613" t="s">
        <v>406</v>
      </c>
      <c r="N4613" t="s">
        <v>1</v>
      </c>
      <c r="O4613" t="s">
        <v>5</v>
      </c>
      <c r="P4613" t="s">
        <v>6277</v>
      </c>
      <c r="Q4613" t="s">
        <v>6278</v>
      </c>
      <c r="R4613" s="2">
        <v>192</v>
      </c>
      <c r="S4613" s="37">
        <f>Tabla1[[#This Row],[Valor total]]/'T.C.'!$B$2</f>
        <v>55.652173913043477</v>
      </c>
      <c r="T4613" t="s">
        <v>2</v>
      </c>
      <c r="U4613" t="s">
        <v>3</v>
      </c>
    </row>
    <row r="4614" spans="1:21" x14ac:dyDescent="0.25">
      <c r="A4614" t="s">
        <v>53</v>
      </c>
      <c r="B4614" t="str">
        <f>LEFT(Tabla1[[#This Row],[Organización compras]],2)</f>
        <v>CO</v>
      </c>
      <c r="C4614" t="s">
        <v>338</v>
      </c>
      <c r="D4614">
        <v>702</v>
      </c>
      <c r="E4614" t="str">
        <f>VLOOKUP(Tabla1[[#This Row],[Grupo de compras]],'Grupo compras'!$A$1:$B$115,2,FALSE)</f>
        <v>CO Ops Mall</v>
      </c>
      <c r="F4614" t="s">
        <v>54</v>
      </c>
      <c r="G4614" t="str">
        <f>LEFT(Tabla1[[#This Row],[Solicitud de pedido]],2)</f>
        <v>12</v>
      </c>
      <c r="H4614" t="s">
        <v>3380</v>
      </c>
      <c r="I4614" t="s">
        <v>89</v>
      </c>
      <c r="J4614" t="s">
        <v>3381</v>
      </c>
      <c r="K4614" t="s">
        <v>3382</v>
      </c>
      <c r="L4614" s="1">
        <v>46070</v>
      </c>
      <c r="M4614" t="s">
        <v>55</v>
      </c>
      <c r="N4614" t="s">
        <v>1</v>
      </c>
      <c r="O4614" t="s">
        <v>0</v>
      </c>
      <c r="P4614" t="s">
        <v>2699</v>
      </c>
      <c r="Q4614" t="s">
        <v>2700</v>
      </c>
      <c r="R4614" s="2">
        <v>204600</v>
      </c>
      <c r="S4614" s="37">
        <f>Tabla1[[#This Row],[Valor total]]/'T.C.'!$B$5</f>
        <v>55.628058727569332</v>
      </c>
      <c r="T4614" t="s">
        <v>18</v>
      </c>
      <c r="U4614" t="s">
        <v>3</v>
      </c>
    </row>
    <row r="4615" spans="1:21" x14ac:dyDescent="0.25">
      <c r="A4615" t="s">
        <v>925</v>
      </c>
      <c r="B4615" t="str">
        <f>LEFT(Tabla1[[#This Row],[Organización compras]],2)</f>
        <v>PE</v>
      </c>
      <c r="C4615" t="s">
        <v>340</v>
      </c>
      <c r="D4615">
        <v>803</v>
      </c>
      <c r="E4615" t="str">
        <f>VLOOKUP(Tabla1[[#This Row],[Grupo de compras]],'Grupo compras'!$A$1:$B$115,2,FALSE)</f>
        <v>PE Ops Out/Strips</v>
      </c>
      <c r="F4615" t="s">
        <v>3151</v>
      </c>
      <c r="G4615" t="str">
        <f>LEFT(Tabla1[[#This Row],[Solicitud de pedido]],2)</f>
        <v>12</v>
      </c>
      <c r="H4615" t="s">
        <v>11349</v>
      </c>
      <c r="I4615" t="s">
        <v>88</v>
      </c>
      <c r="J4615" t="s">
        <v>11350</v>
      </c>
      <c r="K4615" t="s">
        <v>9079</v>
      </c>
      <c r="L4615" s="1">
        <v>46075</v>
      </c>
      <c r="M4615" t="s">
        <v>3155</v>
      </c>
      <c r="N4615" t="s">
        <v>1</v>
      </c>
      <c r="O4615" t="s">
        <v>2759</v>
      </c>
      <c r="P4615" t="s">
        <v>2181</v>
      </c>
      <c r="Q4615" t="s">
        <v>2182</v>
      </c>
      <c r="R4615" s="2">
        <v>191.52</v>
      </c>
      <c r="S4615" s="37">
        <f>Tabla1[[#This Row],[Valor total]]/'T.C.'!$B$2</f>
        <v>55.513043478260869</v>
      </c>
      <c r="T4615" t="s">
        <v>2</v>
      </c>
      <c r="U4615" t="s">
        <v>3</v>
      </c>
    </row>
    <row r="4616" spans="1:21" x14ac:dyDescent="0.25">
      <c r="A4616" t="s">
        <v>75</v>
      </c>
      <c r="B4616" t="str">
        <f>LEFT(Tabla1[[#This Row],[Organización compras]],2)</f>
        <v>CO</v>
      </c>
      <c r="C4616" t="s">
        <v>338</v>
      </c>
      <c r="D4616">
        <v>701</v>
      </c>
      <c r="E4616" t="str">
        <f>VLOOKUP(Tabla1[[#This Row],[Grupo de compras]],'Grupo compras'!$A$1:$B$115,2,FALSE)</f>
        <v>CO Center Manager</v>
      </c>
      <c r="F4616" t="s">
        <v>4709</v>
      </c>
      <c r="G4616" t="str">
        <f>LEFT(Tabla1[[#This Row],[Solicitud de pedido]],2)</f>
        <v>12</v>
      </c>
      <c r="H4616" t="s">
        <v>10500</v>
      </c>
      <c r="I4616" t="s">
        <v>89</v>
      </c>
      <c r="J4616" t="s">
        <v>10501</v>
      </c>
      <c r="K4616" t="s">
        <v>11351</v>
      </c>
      <c r="L4616" s="1">
        <v>46062</v>
      </c>
      <c r="M4616" t="s">
        <v>4713</v>
      </c>
      <c r="N4616" t="s">
        <v>1</v>
      </c>
      <c r="O4616" t="s">
        <v>0</v>
      </c>
      <c r="P4616" t="s">
        <v>9191</v>
      </c>
      <c r="Q4616" t="s">
        <v>9192</v>
      </c>
      <c r="R4616" s="2">
        <v>204000</v>
      </c>
      <c r="S4616" s="37">
        <f>Tabla1[[#This Row],[Valor total]]/'T.C.'!$B$5</f>
        <v>55.464926590538333</v>
      </c>
      <c r="T4616" t="s">
        <v>18</v>
      </c>
      <c r="U4616" t="s">
        <v>3</v>
      </c>
    </row>
    <row r="4617" spans="1:21" x14ac:dyDescent="0.25">
      <c r="A4617" t="s">
        <v>75</v>
      </c>
      <c r="B4617" t="str">
        <f>LEFT(Tabla1[[#This Row],[Organización compras]],2)</f>
        <v>CO</v>
      </c>
      <c r="C4617" t="s">
        <v>338</v>
      </c>
      <c r="D4617">
        <v>701</v>
      </c>
      <c r="E4617" t="str">
        <f>VLOOKUP(Tabla1[[#This Row],[Grupo de compras]],'Grupo compras'!$A$1:$B$115,2,FALSE)</f>
        <v>CO Center Manager</v>
      </c>
      <c r="F4617" t="s">
        <v>4709</v>
      </c>
      <c r="G4617" t="str">
        <f>LEFT(Tabla1[[#This Row],[Solicitud de pedido]],2)</f>
        <v>12</v>
      </c>
      <c r="H4617" t="s">
        <v>9807</v>
      </c>
      <c r="I4617" t="s">
        <v>89</v>
      </c>
      <c r="J4617" t="s">
        <v>9808</v>
      </c>
      <c r="K4617" t="s">
        <v>11352</v>
      </c>
      <c r="L4617" s="1">
        <v>46090</v>
      </c>
      <c r="M4617" t="s">
        <v>4713</v>
      </c>
      <c r="N4617" t="s">
        <v>1</v>
      </c>
      <c r="O4617" t="s">
        <v>0</v>
      </c>
      <c r="P4617" t="s">
        <v>9191</v>
      </c>
      <c r="Q4617" t="s">
        <v>9192</v>
      </c>
      <c r="R4617" s="2">
        <v>204000</v>
      </c>
      <c r="S4617" s="37">
        <f>Tabla1[[#This Row],[Valor total]]/'T.C.'!$B$5</f>
        <v>55.464926590538333</v>
      </c>
      <c r="T4617" t="s">
        <v>18</v>
      </c>
      <c r="U4617" t="s">
        <v>3</v>
      </c>
    </row>
    <row r="4618" spans="1:21" x14ac:dyDescent="0.25">
      <c r="A4618" t="s">
        <v>61</v>
      </c>
      <c r="B4618" t="str">
        <f>LEFT(Tabla1[[#This Row],[Organización compras]],2)</f>
        <v>CO</v>
      </c>
      <c r="C4618" t="s">
        <v>338</v>
      </c>
      <c r="D4618">
        <v>709</v>
      </c>
      <c r="E4618" t="str">
        <f>VLOOKUP(Tabla1[[#This Row],[Grupo de compras]],'Grupo compras'!$A$1:$B$115,2,FALSE)</f>
        <v>CO Mktg Div</v>
      </c>
      <c r="F4618" t="s">
        <v>6557</v>
      </c>
      <c r="G4618" t="str">
        <f>LEFT(Tabla1[[#This Row],[Solicitud de pedido]],2)</f>
        <v>12</v>
      </c>
      <c r="H4618" t="s">
        <v>11353</v>
      </c>
      <c r="I4618" t="s">
        <v>88</v>
      </c>
      <c r="J4618" t="s">
        <v>11354</v>
      </c>
      <c r="K4618" t="s">
        <v>11355</v>
      </c>
      <c r="L4618" s="1">
        <v>46038</v>
      </c>
      <c r="M4618" t="s">
        <v>3700</v>
      </c>
      <c r="N4618" t="s">
        <v>1</v>
      </c>
      <c r="O4618" t="s">
        <v>0</v>
      </c>
      <c r="P4618" t="s">
        <v>7399</v>
      </c>
      <c r="Q4618" t="s">
        <v>7400</v>
      </c>
      <c r="R4618" s="2">
        <v>198642</v>
      </c>
      <c r="S4618" s="37">
        <f>Tabla1[[#This Row],[Valor total]]/'T.C.'!$B$5</f>
        <v>54.00815660685155</v>
      </c>
      <c r="T4618" t="s">
        <v>18</v>
      </c>
      <c r="U4618" t="s">
        <v>3</v>
      </c>
    </row>
    <row r="4619" spans="1:21" x14ac:dyDescent="0.25">
      <c r="A4619" t="s">
        <v>61</v>
      </c>
      <c r="B4619" t="str">
        <f>LEFT(Tabla1[[#This Row],[Organización compras]],2)</f>
        <v>CO</v>
      </c>
      <c r="C4619" t="s">
        <v>338</v>
      </c>
      <c r="D4619">
        <v>709</v>
      </c>
      <c r="E4619" t="str">
        <f>VLOOKUP(Tabla1[[#This Row],[Grupo de compras]],'Grupo compras'!$A$1:$B$115,2,FALSE)</f>
        <v>CO Mktg Div</v>
      </c>
      <c r="F4619" t="s">
        <v>6557</v>
      </c>
      <c r="G4619" t="str">
        <f>LEFT(Tabla1[[#This Row],[Solicitud de pedido]],2)</f>
        <v>12</v>
      </c>
      <c r="H4619" t="s">
        <v>11353</v>
      </c>
      <c r="I4619" t="s">
        <v>89</v>
      </c>
      <c r="J4619" t="s">
        <v>11354</v>
      </c>
      <c r="K4619" t="s">
        <v>11356</v>
      </c>
      <c r="L4619" s="1">
        <v>46038</v>
      </c>
      <c r="M4619" t="s">
        <v>3700</v>
      </c>
      <c r="N4619" t="s">
        <v>1</v>
      </c>
      <c r="O4619" t="s">
        <v>0</v>
      </c>
      <c r="P4619" t="s">
        <v>7399</v>
      </c>
      <c r="Q4619" t="s">
        <v>7400</v>
      </c>
      <c r="R4619" s="2">
        <v>198642</v>
      </c>
      <c r="S4619" s="37">
        <f>Tabla1[[#This Row],[Valor total]]/'T.C.'!$B$5</f>
        <v>54.00815660685155</v>
      </c>
      <c r="T4619" t="s">
        <v>18</v>
      </c>
      <c r="U4619" t="s">
        <v>3</v>
      </c>
    </row>
    <row r="4620" spans="1:21" x14ac:dyDescent="0.25">
      <c r="A4620" t="s">
        <v>61</v>
      </c>
      <c r="B4620" t="str">
        <f>LEFT(Tabla1[[#This Row],[Organización compras]],2)</f>
        <v>CO</v>
      </c>
      <c r="C4620" t="s">
        <v>338</v>
      </c>
      <c r="D4620">
        <v>709</v>
      </c>
      <c r="E4620" t="str">
        <f>VLOOKUP(Tabla1[[#This Row],[Grupo de compras]],'Grupo compras'!$A$1:$B$115,2,FALSE)</f>
        <v>CO Mktg Div</v>
      </c>
      <c r="F4620" t="s">
        <v>6557</v>
      </c>
      <c r="G4620" t="str">
        <f>LEFT(Tabla1[[#This Row],[Solicitud de pedido]],2)</f>
        <v>12</v>
      </c>
      <c r="H4620" t="s">
        <v>11353</v>
      </c>
      <c r="I4620" t="s">
        <v>99</v>
      </c>
      <c r="J4620" t="s">
        <v>11354</v>
      </c>
      <c r="K4620" t="s">
        <v>11357</v>
      </c>
      <c r="L4620" s="1">
        <v>46038</v>
      </c>
      <c r="M4620" t="s">
        <v>3700</v>
      </c>
      <c r="N4620" t="s">
        <v>1</v>
      </c>
      <c r="O4620" t="s">
        <v>0</v>
      </c>
      <c r="P4620" t="s">
        <v>7399</v>
      </c>
      <c r="Q4620" t="s">
        <v>7400</v>
      </c>
      <c r="R4620" s="2">
        <v>198642</v>
      </c>
      <c r="S4620" s="37">
        <f>Tabla1[[#This Row],[Valor total]]/'T.C.'!$B$5</f>
        <v>54.00815660685155</v>
      </c>
      <c r="T4620" t="s">
        <v>18</v>
      </c>
      <c r="U4620" t="s">
        <v>3</v>
      </c>
    </row>
    <row r="4621" spans="1:21" x14ac:dyDescent="0.25">
      <c r="A4621" t="s">
        <v>61</v>
      </c>
      <c r="B4621" t="str">
        <f>LEFT(Tabla1[[#This Row],[Organización compras]],2)</f>
        <v>CO</v>
      </c>
      <c r="C4621" t="s">
        <v>338</v>
      </c>
      <c r="D4621">
        <v>709</v>
      </c>
      <c r="E4621" t="str">
        <f>VLOOKUP(Tabla1[[#This Row],[Grupo de compras]],'Grupo compras'!$A$1:$B$115,2,FALSE)</f>
        <v>CO Mktg Div</v>
      </c>
      <c r="F4621" t="s">
        <v>6557</v>
      </c>
      <c r="G4621" t="str">
        <f>LEFT(Tabla1[[#This Row],[Solicitud de pedido]],2)</f>
        <v>12</v>
      </c>
      <c r="H4621" t="s">
        <v>11353</v>
      </c>
      <c r="I4621" t="s">
        <v>100</v>
      </c>
      <c r="J4621" t="s">
        <v>11354</v>
      </c>
      <c r="K4621" t="s">
        <v>11358</v>
      </c>
      <c r="L4621" s="1">
        <v>46038</v>
      </c>
      <c r="M4621" t="s">
        <v>3700</v>
      </c>
      <c r="N4621" t="s">
        <v>1</v>
      </c>
      <c r="O4621" t="s">
        <v>0</v>
      </c>
      <c r="P4621" t="s">
        <v>7399</v>
      </c>
      <c r="Q4621" t="s">
        <v>7400</v>
      </c>
      <c r="R4621" s="2">
        <v>198642</v>
      </c>
      <c r="S4621" s="37">
        <f>Tabla1[[#This Row],[Valor total]]/'T.C.'!$B$5</f>
        <v>54.00815660685155</v>
      </c>
      <c r="T4621" t="s">
        <v>18</v>
      </c>
      <c r="U4621" t="s">
        <v>3</v>
      </c>
    </row>
    <row r="4622" spans="1:21" x14ac:dyDescent="0.25">
      <c r="A4622" t="s">
        <v>61</v>
      </c>
      <c r="B4622" t="str">
        <f>LEFT(Tabla1[[#This Row],[Organización compras]],2)</f>
        <v>CO</v>
      </c>
      <c r="C4622" t="s">
        <v>338</v>
      </c>
      <c r="D4622">
        <v>709</v>
      </c>
      <c r="E4622" t="str">
        <f>VLOOKUP(Tabla1[[#This Row],[Grupo de compras]],'Grupo compras'!$A$1:$B$115,2,FALSE)</f>
        <v>CO Mktg Div</v>
      </c>
      <c r="F4622" t="s">
        <v>6557</v>
      </c>
      <c r="G4622" t="str">
        <f>LEFT(Tabla1[[#This Row],[Solicitud de pedido]],2)</f>
        <v>12</v>
      </c>
      <c r="H4622" t="s">
        <v>11353</v>
      </c>
      <c r="I4622" t="s">
        <v>101</v>
      </c>
      <c r="J4622" t="s">
        <v>11354</v>
      </c>
      <c r="K4622" t="s">
        <v>11359</v>
      </c>
      <c r="L4622" s="1">
        <v>46038</v>
      </c>
      <c r="M4622" t="s">
        <v>3700</v>
      </c>
      <c r="N4622" t="s">
        <v>1</v>
      </c>
      <c r="O4622" t="s">
        <v>0</v>
      </c>
      <c r="P4622" t="s">
        <v>7399</v>
      </c>
      <c r="Q4622" t="s">
        <v>7400</v>
      </c>
      <c r="R4622" s="2">
        <v>198642</v>
      </c>
      <c r="S4622" s="37">
        <f>Tabla1[[#This Row],[Valor total]]/'T.C.'!$B$5</f>
        <v>54.00815660685155</v>
      </c>
      <c r="T4622" t="s">
        <v>18</v>
      </c>
      <c r="U4622" t="s">
        <v>3</v>
      </c>
    </row>
    <row r="4623" spans="1:21" x14ac:dyDescent="0.25">
      <c r="A4623" t="s">
        <v>61</v>
      </c>
      <c r="B4623" t="str">
        <f>LEFT(Tabla1[[#This Row],[Organización compras]],2)</f>
        <v>CO</v>
      </c>
      <c r="C4623" t="s">
        <v>338</v>
      </c>
      <c r="D4623">
        <v>709</v>
      </c>
      <c r="E4623" t="str">
        <f>VLOOKUP(Tabla1[[#This Row],[Grupo de compras]],'Grupo compras'!$A$1:$B$115,2,FALSE)</f>
        <v>CO Mktg Div</v>
      </c>
      <c r="F4623" t="s">
        <v>6557</v>
      </c>
      <c r="G4623" t="str">
        <f>LEFT(Tabla1[[#This Row],[Solicitud de pedido]],2)</f>
        <v>12</v>
      </c>
      <c r="H4623" t="s">
        <v>11353</v>
      </c>
      <c r="I4623" t="s">
        <v>102</v>
      </c>
      <c r="J4623" t="s">
        <v>11354</v>
      </c>
      <c r="K4623" t="s">
        <v>11360</v>
      </c>
      <c r="L4623" s="1">
        <v>46038</v>
      </c>
      <c r="M4623" t="s">
        <v>3700</v>
      </c>
      <c r="N4623" t="s">
        <v>1</v>
      </c>
      <c r="O4623" t="s">
        <v>0</v>
      </c>
      <c r="P4623" t="s">
        <v>7399</v>
      </c>
      <c r="Q4623" t="s">
        <v>7400</v>
      </c>
      <c r="R4623" s="2">
        <v>198642</v>
      </c>
      <c r="S4623" s="37">
        <f>Tabla1[[#This Row],[Valor total]]/'T.C.'!$B$5</f>
        <v>54.00815660685155</v>
      </c>
      <c r="T4623" t="s">
        <v>18</v>
      </c>
      <c r="U4623" t="s">
        <v>3</v>
      </c>
    </row>
    <row r="4624" spans="1:21" x14ac:dyDescent="0.25">
      <c r="A4624" t="s">
        <v>61</v>
      </c>
      <c r="B4624" t="str">
        <f>LEFT(Tabla1[[#This Row],[Organización compras]],2)</f>
        <v>CO</v>
      </c>
      <c r="C4624" t="s">
        <v>338</v>
      </c>
      <c r="D4624">
        <v>709</v>
      </c>
      <c r="E4624" t="str">
        <f>VLOOKUP(Tabla1[[#This Row],[Grupo de compras]],'Grupo compras'!$A$1:$B$115,2,FALSE)</f>
        <v>CO Mktg Div</v>
      </c>
      <c r="F4624" t="s">
        <v>6557</v>
      </c>
      <c r="G4624" t="str">
        <f>LEFT(Tabla1[[#This Row],[Solicitud de pedido]],2)</f>
        <v>12</v>
      </c>
      <c r="H4624" t="s">
        <v>11353</v>
      </c>
      <c r="I4624" t="s">
        <v>103</v>
      </c>
      <c r="J4624" t="s">
        <v>11354</v>
      </c>
      <c r="K4624" t="s">
        <v>11361</v>
      </c>
      <c r="L4624" s="1">
        <v>46038</v>
      </c>
      <c r="M4624" t="s">
        <v>3700</v>
      </c>
      <c r="N4624" t="s">
        <v>1</v>
      </c>
      <c r="O4624" t="s">
        <v>0</v>
      </c>
      <c r="P4624" t="s">
        <v>7399</v>
      </c>
      <c r="Q4624" t="s">
        <v>7400</v>
      </c>
      <c r="R4624" s="2">
        <v>198642</v>
      </c>
      <c r="S4624" s="37">
        <f>Tabla1[[#This Row],[Valor total]]/'T.C.'!$B$5</f>
        <v>54.00815660685155</v>
      </c>
      <c r="T4624" t="s">
        <v>18</v>
      </c>
      <c r="U4624" t="s">
        <v>3</v>
      </c>
    </row>
    <row r="4625" spans="1:21" x14ac:dyDescent="0.25">
      <c r="A4625" t="s">
        <v>61</v>
      </c>
      <c r="B4625" t="str">
        <f>LEFT(Tabla1[[#This Row],[Organización compras]],2)</f>
        <v>CO</v>
      </c>
      <c r="C4625" t="s">
        <v>338</v>
      </c>
      <c r="D4625">
        <v>709</v>
      </c>
      <c r="E4625" t="str">
        <f>VLOOKUP(Tabla1[[#This Row],[Grupo de compras]],'Grupo compras'!$A$1:$B$115,2,FALSE)</f>
        <v>CO Mktg Div</v>
      </c>
      <c r="F4625" t="s">
        <v>6557</v>
      </c>
      <c r="G4625" t="str">
        <f>LEFT(Tabla1[[#This Row],[Solicitud de pedido]],2)</f>
        <v>12</v>
      </c>
      <c r="H4625" t="s">
        <v>11353</v>
      </c>
      <c r="I4625" t="s">
        <v>104</v>
      </c>
      <c r="J4625" t="s">
        <v>11354</v>
      </c>
      <c r="K4625" t="s">
        <v>11362</v>
      </c>
      <c r="L4625" s="1">
        <v>46038</v>
      </c>
      <c r="M4625" t="s">
        <v>3700</v>
      </c>
      <c r="N4625" t="s">
        <v>1</v>
      </c>
      <c r="O4625" t="s">
        <v>0</v>
      </c>
      <c r="P4625" t="s">
        <v>7399</v>
      </c>
      <c r="Q4625" t="s">
        <v>7400</v>
      </c>
      <c r="R4625" s="2">
        <v>198642</v>
      </c>
      <c r="S4625" s="37">
        <f>Tabla1[[#This Row],[Valor total]]/'T.C.'!$B$5</f>
        <v>54.00815660685155</v>
      </c>
      <c r="T4625" t="s">
        <v>18</v>
      </c>
      <c r="U4625" t="s">
        <v>3</v>
      </c>
    </row>
    <row r="4626" spans="1:21" x14ac:dyDescent="0.25">
      <c r="A4626" t="s">
        <v>61</v>
      </c>
      <c r="B4626" t="str">
        <f>LEFT(Tabla1[[#This Row],[Organización compras]],2)</f>
        <v>CO</v>
      </c>
      <c r="C4626" t="s">
        <v>338</v>
      </c>
      <c r="D4626">
        <v>709</v>
      </c>
      <c r="E4626" t="str">
        <f>VLOOKUP(Tabla1[[#This Row],[Grupo de compras]],'Grupo compras'!$A$1:$B$115,2,FALSE)</f>
        <v>CO Mktg Div</v>
      </c>
      <c r="F4626" t="s">
        <v>6557</v>
      </c>
      <c r="G4626" t="str">
        <f>LEFT(Tabla1[[#This Row],[Solicitud de pedido]],2)</f>
        <v>12</v>
      </c>
      <c r="H4626" t="s">
        <v>11353</v>
      </c>
      <c r="I4626" t="s">
        <v>105</v>
      </c>
      <c r="J4626" t="s">
        <v>11354</v>
      </c>
      <c r="K4626" t="s">
        <v>11363</v>
      </c>
      <c r="L4626" s="1">
        <v>46038</v>
      </c>
      <c r="M4626" t="s">
        <v>3700</v>
      </c>
      <c r="N4626" t="s">
        <v>1</v>
      </c>
      <c r="O4626" t="s">
        <v>0</v>
      </c>
      <c r="P4626" t="s">
        <v>7399</v>
      </c>
      <c r="Q4626" t="s">
        <v>7400</v>
      </c>
      <c r="R4626" s="2">
        <v>198642</v>
      </c>
      <c r="S4626" s="37">
        <f>Tabla1[[#This Row],[Valor total]]/'T.C.'!$B$5</f>
        <v>54.00815660685155</v>
      </c>
      <c r="T4626" t="s">
        <v>18</v>
      </c>
      <c r="U4626" t="s">
        <v>3</v>
      </c>
    </row>
    <row r="4627" spans="1:21" x14ac:dyDescent="0.25">
      <c r="A4627" t="s">
        <v>61</v>
      </c>
      <c r="B4627" t="str">
        <f>LEFT(Tabla1[[#This Row],[Organización compras]],2)</f>
        <v>CO</v>
      </c>
      <c r="C4627" t="s">
        <v>338</v>
      </c>
      <c r="D4627">
        <v>709</v>
      </c>
      <c r="E4627" t="str">
        <f>VLOOKUP(Tabla1[[#This Row],[Grupo de compras]],'Grupo compras'!$A$1:$B$115,2,FALSE)</f>
        <v>CO Mktg Div</v>
      </c>
      <c r="F4627" t="s">
        <v>6557</v>
      </c>
      <c r="G4627" t="str">
        <f>LEFT(Tabla1[[#This Row],[Solicitud de pedido]],2)</f>
        <v>12</v>
      </c>
      <c r="H4627" t="s">
        <v>11353</v>
      </c>
      <c r="I4627" t="s">
        <v>106</v>
      </c>
      <c r="J4627" t="s">
        <v>11354</v>
      </c>
      <c r="K4627" t="s">
        <v>11364</v>
      </c>
      <c r="L4627" s="1">
        <v>46038</v>
      </c>
      <c r="M4627" t="s">
        <v>3700</v>
      </c>
      <c r="N4627" t="s">
        <v>1</v>
      </c>
      <c r="O4627" t="s">
        <v>0</v>
      </c>
      <c r="P4627" t="s">
        <v>7399</v>
      </c>
      <c r="Q4627" t="s">
        <v>7400</v>
      </c>
      <c r="R4627" s="2">
        <v>198642</v>
      </c>
      <c r="S4627" s="37">
        <f>Tabla1[[#This Row],[Valor total]]/'T.C.'!$B$5</f>
        <v>54.00815660685155</v>
      </c>
      <c r="T4627" t="s">
        <v>18</v>
      </c>
      <c r="U4627" t="s">
        <v>3</v>
      </c>
    </row>
    <row r="4628" spans="1:21" x14ac:dyDescent="0.25">
      <c r="A4628" t="s">
        <v>61</v>
      </c>
      <c r="B4628" t="str">
        <f>LEFT(Tabla1[[#This Row],[Organización compras]],2)</f>
        <v>CO</v>
      </c>
      <c r="C4628" t="s">
        <v>338</v>
      </c>
      <c r="D4628">
        <v>709</v>
      </c>
      <c r="E4628" t="str">
        <f>VLOOKUP(Tabla1[[#This Row],[Grupo de compras]],'Grupo compras'!$A$1:$B$115,2,FALSE)</f>
        <v>CO Mktg Div</v>
      </c>
      <c r="F4628" t="s">
        <v>6557</v>
      </c>
      <c r="G4628" t="str">
        <f>LEFT(Tabla1[[#This Row],[Solicitud de pedido]],2)</f>
        <v>12</v>
      </c>
      <c r="H4628" t="s">
        <v>11353</v>
      </c>
      <c r="I4628" t="s">
        <v>107</v>
      </c>
      <c r="J4628" t="s">
        <v>11354</v>
      </c>
      <c r="K4628" t="s">
        <v>11365</v>
      </c>
      <c r="L4628" s="1">
        <v>46038</v>
      </c>
      <c r="M4628" t="s">
        <v>3700</v>
      </c>
      <c r="N4628" t="s">
        <v>1</v>
      </c>
      <c r="O4628" t="s">
        <v>0</v>
      </c>
      <c r="P4628" t="s">
        <v>7399</v>
      </c>
      <c r="Q4628" t="s">
        <v>7400</v>
      </c>
      <c r="R4628" s="2">
        <v>198642</v>
      </c>
      <c r="S4628" s="37">
        <f>Tabla1[[#This Row],[Valor total]]/'T.C.'!$B$5</f>
        <v>54.00815660685155</v>
      </c>
      <c r="T4628" t="s">
        <v>18</v>
      </c>
      <c r="U4628" t="s">
        <v>3</v>
      </c>
    </row>
    <row r="4629" spans="1:21" x14ac:dyDescent="0.25">
      <c r="A4629" t="s">
        <v>61</v>
      </c>
      <c r="B4629" t="str">
        <f>LEFT(Tabla1[[#This Row],[Organización compras]],2)</f>
        <v>CO</v>
      </c>
      <c r="C4629" t="s">
        <v>338</v>
      </c>
      <c r="D4629">
        <v>709</v>
      </c>
      <c r="E4629" t="str">
        <f>VLOOKUP(Tabla1[[#This Row],[Grupo de compras]],'Grupo compras'!$A$1:$B$115,2,FALSE)</f>
        <v>CO Mktg Div</v>
      </c>
      <c r="F4629" t="s">
        <v>6557</v>
      </c>
      <c r="G4629" t="str">
        <f>LEFT(Tabla1[[#This Row],[Solicitud de pedido]],2)</f>
        <v>12</v>
      </c>
      <c r="H4629" t="s">
        <v>11353</v>
      </c>
      <c r="I4629" t="s">
        <v>1502</v>
      </c>
      <c r="J4629" t="s">
        <v>11354</v>
      </c>
      <c r="K4629" t="s">
        <v>11366</v>
      </c>
      <c r="L4629" s="1">
        <v>46038</v>
      </c>
      <c r="M4629" t="s">
        <v>3700</v>
      </c>
      <c r="N4629" t="s">
        <v>1</v>
      </c>
      <c r="O4629" t="s">
        <v>0</v>
      </c>
      <c r="P4629" t="s">
        <v>7399</v>
      </c>
      <c r="Q4629" t="s">
        <v>7400</v>
      </c>
      <c r="R4629" s="2">
        <v>198642</v>
      </c>
      <c r="S4629" s="37">
        <f>Tabla1[[#This Row],[Valor total]]/'T.C.'!$B$5</f>
        <v>54.00815660685155</v>
      </c>
      <c r="T4629" t="s">
        <v>18</v>
      </c>
      <c r="U4629" t="s">
        <v>3</v>
      </c>
    </row>
    <row r="4630" spans="1:21" x14ac:dyDescent="0.25">
      <c r="A4630" t="s">
        <v>7</v>
      </c>
      <c r="B4630" t="str">
        <f>LEFT(Tabla1[[#This Row],[Organización compras]],2)</f>
        <v>CL</v>
      </c>
      <c r="C4630" t="s">
        <v>339</v>
      </c>
      <c r="D4630">
        <v>604</v>
      </c>
      <c r="E4630" t="str">
        <f>VLOOKUP(Tabla1[[#This Row],[Grupo de compras]],'Grupo compras'!$A$1:$B$115,2,FALSE)</f>
        <v>CL Marketing Mall</v>
      </c>
      <c r="F4630" t="s">
        <v>3619</v>
      </c>
      <c r="H4630" t="s">
        <v>12359</v>
      </c>
      <c r="I4630" t="s">
        <v>88</v>
      </c>
      <c r="J4630" t="s">
        <v>12360</v>
      </c>
      <c r="K4630" t="s">
        <v>12361</v>
      </c>
      <c r="L4630" s="1">
        <v>46097</v>
      </c>
      <c r="M4630" t="s">
        <v>3623</v>
      </c>
      <c r="N4630" t="s">
        <v>1</v>
      </c>
      <c r="O4630" t="s">
        <v>0</v>
      </c>
      <c r="P4630" t="s">
        <v>1388</v>
      </c>
      <c r="Q4630" t="s">
        <v>1389</v>
      </c>
      <c r="R4630" s="2">
        <v>50000</v>
      </c>
      <c r="S4630" s="37">
        <f>Tabla1[[#This Row],[Valor total]]/'T.C.'!$B$3</f>
        <v>53.999762401045437</v>
      </c>
      <c r="T4630" t="s">
        <v>6</v>
      </c>
      <c r="U4630" t="s">
        <v>3</v>
      </c>
    </row>
    <row r="4631" spans="1:21" x14ac:dyDescent="0.25">
      <c r="A4631" t="s">
        <v>64</v>
      </c>
      <c r="B4631" t="str">
        <f>LEFT(Tabla1[[#This Row],[Organización compras]],2)</f>
        <v>CO</v>
      </c>
      <c r="C4631" t="s">
        <v>338</v>
      </c>
      <c r="D4631">
        <v>702</v>
      </c>
      <c r="E4631" t="str">
        <f>VLOOKUP(Tabla1[[#This Row],[Grupo de compras]],'Grupo compras'!$A$1:$B$115,2,FALSE)</f>
        <v>CO Ops Mall</v>
      </c>
      <c r="F4631" t="s">
        <v>1091</v>
      </c>
      <c r="G4631" t="str">
        <f>LEFT(Tabla1[[#This Row],[Solicitud de pedido]],2)</f>
        <v>12</v>
      </c>
      <c r="H4631" t="s">
        <v>7016</v>
      </c>
      <c r="I4631" t="s">
        <v>89</v>
      </c>
      <c r="J4631" t="s">
        <v>7017</v>
      </c>
      <c r="K4631" t="s">
        <v>11367</v>
      </c>
      <c r="L4631" s="1">
        <v>46070</v>
      </c>
      <c r="M4631" t="s">
        <v>1095</v>
      </c>
      <c r="N4631" t="s">
        <v>1</v>
      </c>
      <c r="O4631" t="s">
        <v>0</v>
      </c>
      <c r="P4631" t="s">
        <v>7019</v>
      </c>
      <c r="Q4631" t="s">
        <v>7020</v>
      </c>
      <c r="R4631" s="2">
        <v>198000</v>
      </c>
      <c r="S4631" s="37">
        <f>Tabla1[[#This Row],[Valor total]]/'T.C.'!$B$5</f>
        <v>53.833605220228385</v>
      </c>
      <c r="T4631" t="s">
        <v>18</v>
      </c>
      <c r="U4631" t="s">
        <v>3</v>
      </c>
    </row>
    <row r="4632" spans="1:21" x14ac:dyDescent="0.25">
      <c r="A4632" t="s">
        <v>53</v>
      </c>
      <c r="B4632" t="str">
        <f>LEFT(Tabla1[[#This Row],[Organización compras]],2)</f>
        <v>CO</v>
      </c>
      <c r="C4632" t="s">
        <v>338</v>
      </c>
      <c r="D4632">
        <v>701</v>
      </c>
      <c r="E4632" t="str">
        <f>VLOOKUP(Tabla1[[#This Row],[Grupo de compras]],'Grupo compras'!$A$1:$B$115,2,FALSE)</f>
        <v>CO Center Manager</v>
      </c>
      <c r="F4632" t="s">
        <v>10953</v>
      </c>
      <c r="G4632" t="str">
        <f>LEFT(Tabla1[[#This Row],[Solicitud de pedido]],2)</f>
        <v>12</v>
      </c>
      <c r="H4632" t="s">
        <v>11368</v>
      </c>
      <c r="I4632" t="s">
        <v>88</v>
      </c>
      <c r="J4632" t="s">
        <v>11369</v>
      </c>
      <c r="K4632" t="s">
        <v>11370</v>
      </c>
      <c r="L4632" s="1">
        <v>46085</v>
      </c>
      <c r="M4632" t="s">
        <v>10957</v>
      </c>
      <c r="N4632" t="s">
        <v>1</v>
      </c>
      <c r="O4632" t="s">
        <v>0</v>
      </c>
      <c r="P4632" t="s">
        <v>10958</v>
      </c>
      <c r="Q4632" t="s">
        <v>10959</v>
      </c>
      <c r="R4632" s="2">
        <v>193000</v>
      </c>
      <c r="S4632" s="37">
        <f>Tabla1[[#This Row],[Valor total]]/'T.C.'!$B$5</f>
        <v>52.474170744970095</v>
      </c>
      <c r="T4632" t="s">
        <v>18</v>
      </c>
      <c r="U4632" t="s">
        <v>3</v>
      </c>
    </row>
    <row r="4633" spans="1:21" x14ac:dyDescent="0.25">
      <c r="A4633" t="s">
        <v>12</v>
      </c>
      <c r="B4633" t="str">
        <f>LEFT(Tabla1[[#This Row],[Organización compras]],2)</f>
        <v>PE</v>
      </c>
      <c r="C4633" t="s">
        <v>340</v>
      </c>
      <c r="D4633">
        <v>804</v>
      </c>
      <c r="E4633" t="str">
        <f>VLOOKUP(Tabla1[[#This Row],[Grupo de compras]],'Grupo compras'!$A$1:$B$115,2,FALSE)</f>
        <v>PE Marketing Mall</v>
      </c>
      <c r="F4633" t="s">
        <v>11371</v>
      </c>
      <c r="G4633" t="str">
        <f>LEFT(Tabla1[[#This Row],[Solicitud de pedido]],2)</f>
        <v>12</v>
      </c>
      <c r="H4633" t="s">
        <v>11372</v>
      </c>
      <c r="I4633" t="s">
        <v>88</v>
      </c>
      <c r="J4633" t="s">
        <v>11373</v>
      </c>
      <c r="K4633" t="s">
        <v>11374</v>
      </c>
      <c r="L4633" s="1">
        <v>46035</v>
      </c>
      <c r="M4633" t="s">
        <v>14</v>
      </c>
      <c r="N4633" t="s">
        <v>1</v>
      </c>
      <c r="O4633" t="s">
        <v>67</v>
      </c>
      <c r="P4633" t="s">
        <v>6615</v>
      </c>
      <c r="Q4633" t="s">
        <v>6616</v>
      </c>
      <c r="R4633" s="2">
        <v>180</v>
      </c>
      <c r="S4633" s="37">
        <f>Tabla1[[#This Row],[Valor total]]/'T.C.'!$B$2</f>
        <v>52.173913043478258</v>
      </c>
      <c r="T4633" t="s">
        <v>2</v>
      </c>
      <c r="U4633" t="s">
        <v>3</v>
      </c>
    </row>
    <row r="4634" spans="1:21" x14ac:dyDescent="0.25">
      <c r="A4634" t="s">
        <v>696</v>
      </c>
      <c r="B4634" t="str">
        <f>LEFT(Tabla1[[#This Row],[Organización compras]],2)</f>
        <v>PE</v>
      </c>
      <c r="C4634" t="s">
        <v>681</v>
      </c>
      <c r="D4634">
        <v>816</v>
      </c>
      <c r="E4634" t="str">
        <f>VLOOKUP(Tabla1[[#This Row],[Grupo de compras]],'Grupo compras'!$A$1:$B$115,2,FALSE)</f>
        <v>PE Sgcia Infra</v>
      </c>
      <c r="F4634" t="s">
        <v>2330</v>
      </c>
      <c r="G4634" t="str">
        <f>LEFT(Tabla1[[#This Row],[Solicitud de pedido]],2)</f>
        <v>12</v>
      </c>
      <c r="H4634" t="s">
        <v>11375</v>
      </c>
      <c r="I4634" t="s">
        <v>88</v>
      </c>
      <c r="J4634" t="s">
        <v>11376</v>
      </c>
      <c r="K4634" t="s">
        <v>11377</v>
      </c>
      <c r="L4634" s="1">
        <v>46043</v>
      </c>
      <c r="M4634" t="s">
        <v>400</v>
      </c>
      <c r="N4634" t="s">
        <v>1</v>
      </c>
      <c r="O4634" t="s">
        <v>0</v>
      </c>
      <c r="P4634" t="s">
        <v>820</v>
      </c>
      <c r="Q4634" t="s">
        <v>821</v>
      </c>
      <c r="R4634" s="2">
        <v>180</v>
      </c>
      <c r="S4634" s="37">
        <f>Tabla1[[#This Row],[Valor total]]/'T.C.'!$B$2</f>
        <v>52.173913043478258</v>
      </c>
      <c r="T4634" t="s">
        <v>2</v>
      </c>
      <c r="U4634" t="s">
        <v>3</v>
      </c>
    </row>
    <row r="4635" spans="1:21" x14ac:dyDescent="0.25">
      <c r="A4635" t="s">
        <v>717</v>
      </c>
      <c r="B4635" t="str">
        <f>LEFT(Tabla1[[#This Row],[Organización compras]],2)</f>
        <v>PE</v>
      </c>
      <c r="C4635" t="s">
        <v>340</v>
      </c>
      <c r="D4635">
        <v>801</v>
      </c>
      <c r="E4635" t="str">
        <f>VLOOKUP(Tabla1[[#This Row],[Grupo de compras]],'Grupo compras'!$A$1:$B$115,2,FALSE)</f>
        <v>PE Center Manager</v>
      </c>
      <c r="F4635" t="s">
        <v>1233</v>
      </c>
      <c r="G4635" t="str">
        <f>LEFT(Tabla1[[#This Row],[Solicitud de pedido]],2)</f>
        <v>12</v>
      </c>
      <c r="H4635" t="s">
        <v>11378</v>
      </c>
      <c r="I4635" t="s">
        <v>88</v>
      </c>
      <c r="J4635" t="s">
        <v>11379</v>
      </c>
      <c r="K4635" t="s">
        <v>11380</v>
      </c>
      <c r="L4635" s="1">
        <v>46057</v>
      </c>
      <c r="M4635" t="s">
        <v>819</v>
      </c>
      <c r="N4635" t="s">
        <v>1</v>
      </c>
      <c r="O4635" t="s">
        <v>0</v>
      </c>
      <c r="P4635" t="s">
        <v>8164</v>
      </c>
      <c r="Q4635" t="s">
        <v>8165</v>
      </c>
      <c r="R4635" s="2">
        <v>179.75</v>
      </c>
      <c r="S4635" s="37">
        <f>Tabla1[[#This Row],[Valor total]]/'T.C.'!$B$2</f>
        <v>52.101449275362313</v>
      </c>
      <c r="T4635" t="s">
        <v>2</v>
      </c>
      <c r="U4635" t="s">
        <v>3</v>
      </c>
    </row>
    <row r="4636" spans="1:21" x14ac:dyDescent="0.25">
      <c r="A4636" t="s">
        <v>2101</v>
      </c>
      <c r="B4636" t="str">
        <f>LEFT(Tabla1[[#This Row],[Organización compras]],2)</f>
        <v>PE</v>
      </c>
      <c r="C4636" t="s">
        <v>681</v>
      </c>
      <c r="D4636">
        <v>802</v>
      </c>
      <c r="E4636" t="str">
        <f>VLOOKUP(Tabla1[[#This Row],[Grupo de compras]],'Grupo compras'!$A$1:$B$115,2,FALSE)</f>
        <v>PE Ops Mall</v>
      </c>
      <c r="F4636" t="s">
        <v>2803</v>
      </c>
      <c r="G4636" t="str">
        <f>LEFT(Tabla1[[#This Row],[Solicitud de pedido]],2)</f>
        <v>12</v>
      </c>
      <c r="H4636" t="s">
        <v>11381</v>
      </c>
      <c r="I4636" t="s">
        <v>88</v>
      </c>
      <c r="J4636" t="s">
        <v>11382</v>
      </c>
      <c r="K4636" t="s">
        <v>11383</v>
      </c>
      <c r="L4636" s="1">
        <v>46072</v>
      </c>
      <c r="M4636" t="s">
        <v>2803</v>
      </c>
      <c r="N4636" t="s">
        <v>1</v>
      </c>
      <c r="O4636" t="s">
        <v>0</v>
      </c>
      <c r="P4636" t="s">
        <v>5850</v>
      </c>
      <c r="Q4636" t="s">
        <v>5851</v>
      </c>
      <c r="R4636" s="2">
        <v>179.5</v>
      </c>
      <c r="S4636" s="37">
        <f>Tabla1[[#This Row],[Valor total]]/'T.C.'!$B$2</f>
        <v>52.028985507246375</v>
      </c>
      <c r="T4636" t="s">
        <v>2</v>
      </c>
      <c r="U4636" t="s">
        <v>3</v>
      </c>
    </row>
    <row r="4637" spans="1:21" x14ac:dyDescent="0.25">
      <c r="A4637" t="s">
        <v>1239</v>
      </c>
      <c r="B4637" t="str">
        <f>LEFT(Tabla1[[#This Row],[Organización compras]],2)</f>
        <v>PE</v>
      </c>
      <c r="C4637" t="s">
        <v>340</v>
      </c>
      <c r="D4637">
        <v>802</v>
      </c>
      <c r="E4637" t="str">
        <f>VLOOKUP(Tabla1[[#This Row],[Grupo de compras]],'Grupo compras'!$A$1:$B$115,2,FALSE)</f>
        <v>PE Ops Mall</v>
      </c>
      <c r="F4637" t="s">
        <v>3220</v>
      </c>
      <c r="G4637" t="str">
        <f>LEFT(Tabla1[[#This Row],[Solicitud de pedido]],2)</f>
        <v>12</v>
      </c>
      <c r="H4637" t="s">
        <v>11384</v>
      </c>
      <c r="I4637" t="s">
        <v>88</v>
      </c>
      <c r="J4637" t="s">
        <v>11385</v>
      </c>
      <c r="K4637" t="s">
        <v>11386</v>
      </c>
      <c r="L4637" s="1">
        <v>46034</v>
      </c>
      <c r="M4637" t="s">
        <v>3220</v>
      </c>
      <c r="N4637" t="s">
        <v>1</v>
      </c>
      <c r="O4637" t="s">
        <v>0</v>
      </c>
      <c r="P4637" t="s">
        <v>3224</v>
      </c>
      <c r="Q4637" t="s">
        <v>3225</v>
      </c>
      <c r="R4637" s="2">
        <v>178.6</v>
      </c>
      <c r="S4637" s="37">
        <f>Tabla1[[#This Row],[Valor total]]/'T.C.'!$B$2</f>
        <v>51.768115942028984</v>
      </c>
      <c r="T4637" t="s">
        <v>2</v>
      </c>
      <c r="U4637" t="s">
        <v>3</v>
      </c>
    </row>
    <row r="4638" spans="1:21" x14ac:dyDescent="0.25">
      <c r="A4638" t="s">
        <v>16</v>
      </c>
      <c r="B4638" t="str">
        <f>LEFT(Tabla1[[#This Row],[Organización compras]],2)</f>
        <v>PE</v>
      </c>
      <c r="C4638" t="s">
        <v>681</v>
      </c>
      <c r="D4638">
        <v>802</v>
      </c>
      <c r="E4638" t="str">
        <f>VLOOKUP(Tabla1[[#This Row],[Grupo de compras]],'Grupo compras'!$A$1:$B$115,2,FALSE)</f>
        <v>PE Ops Mall</v>
      </c>
      <c r="F4638" t="s">
        <v>3005</v>
      </c>
      <c r="G4638" t="str">
        <f>LEFT(Tabla1[[#This Row],[Solicitud de pedido]],2)</f>
        <v>12</v>
      </c>
      <c r="H4638" t="s">
        <v>11387</v>
      </c>
      <c r="I4638" t="s">
        <v>88</v>
      </c>
      <c r="J4638" t="s">
        <v>11388</v>
      </c>
      <c r="K4638" t="s">
        <v>11389</v>
      </c>
      <c r="L4638" s="1">
        <v>46048</v>
      </c>
      <c r="M4638" t="s">
        <v>43</v>
      </c>
      <c r="N4638" t="s">
        <v>1</v>
      </c>
      <c r="O4638" t="s">
        <v>44</v>
      </c>
      <c r="P4638" t="s">
        <v>11390</v>
      </c>
      <c r="Q4638" t="s">
        <v>11391</v>
      </c>
      <c r="R4638" s="2">
        <v>50</v>
      </c>
      <c r="S4638" s="37">
        <f>Tabla1[[#This Row],[Valor total]]</f>
        <v>50</v>
      </c>
      <c r="T4638" t="s">
        <v>662</v>
      </c>
      <c r="U4638" t="s">
        <v>3</v>
      </c>
    </row>
    <row r="4639" spans="1:21" x14ac:dyDescent="0.25">
      <c r="A4639" t="s">
        <v>19</v>
      </c>
      <c r="B4639" t="str">
        <f>LEFT(Tabla1[[#This Row],[Organización compras]],2)</f>
        <v>CL</v>
      </c>
      <c r="C4639" t="s">
        <v>339</v>
      </c>
      <c r="D4639">
        <v>602</v>
      </c>
      <c r="E4639" t="str">
        <f>VLOOKUP(Tabla1[[#This Row],[Grupo de compras]],'Grupo compras'!$A$1:$B$115,2,FALSE)</f>
        <v>CL Ops Mall</v>
      </c>
      <c r="F4639" t="s">
        <v>20</v>
      </c>
      <c r="H4639" t="s">
        <v>11776</v>
      </c>
      <c r="I4639" t="s">
        <v>88</v>
      </c>
      <c r="J4639" t="s">
        <v>11777</v>
      </c>
      <c r="K4639" t="s">
        <v>11778</v>
      </c>
      <c r="L4639" s="1">
        <v>46093</v>
      </c>
      <c r="M4639" t="s">
        <v>3584</v>
      </c>
      <c r="N4639" t="s">
        <v>1</v>
      </c>
      <c r="O4639" t="s">
        <v>0</v>
      </c>
      <c r="P4639" t="s">
        <v>10769</v>
      </c>
      <c r="Q4639" t="s">
        <v>10770</v>
      </c>
      <c r="R4639" s="2">
        <v>46125</v>
      </c>
      <c r="S4639" s="37">
        <f>Tabla1[[#This Row],[Valor total]]/'T.C.'!$B$3</f>
        <v>49.814780814964415</v>
      </c>
      <c r="T4639" t="s">
        <v>6</v>
      </c>
      <c r="U4639" t="s">
        <v>3</v>
      </c>
    </row>
    <row r="4640" spans="1:21" x14ac:dyDescent="0.25">
      <c r="A4640" t="s">
        <v>2453</v>
      </c>
      <c r="B4640" t="str">
        <f>LEFT(Tabla1[[#This Row],[Organización compras]],2)</f>
        <v>PE</v>
      </c>
      <c r="C4640" t="s">
        <v>681</v>
      </c>
      <c r="D4640">
        <v>808</v>
      </c>
      <c r="E4640" t="str">
        <f>VLOOKUP(Tabla1[[#This Row],[Grupo de compras]],'Grupo compras'!$A$1:$B$115,2,FALSE)</f>
        <v>PE Área Legal</v>
      </c>
      <c r="F4640" t="s">
        <v>365</v>
      </c>
      <c r="G4640" t="str">
        <f>LEFT(Tabla1[[#This Row],[Solicitud de pedido]],2)</f>
        <v>12</v>
      </c>
      <c r="H4640" t="s">
        <v>11392</v>
      </c>
      <c r="I4640" t="s">
        <v>88</v>
      </c>
      <c r="J4640" t="s">
        <v>11393</v>
      </c>
      <c r="K4640" t="s">
        <v>5767</v>
      </c>
      <c r="L4640" s="1">
        <v>46065</v>
      </c>
      <c r="M4640" t="s">
        <v>485</v>
      </c>
      <c r="N4640" t="s">
        <v>1</v>
      </c>
      <c r="O4640" t="s">
        <v>0</v>
      </c>
      <c r="P4640" t="s">
        <v>5768</v>
      </c>
      <c r="Q4640" t="s">
        <v>5769</v>
      </c>
      <c r="R4640" s="2">
        <v>169.49</v>
      </c>
      <c r="S4640" s="37">
        <f>Tabla1[[#This Row],[Valor total]]/'T.C.'!$B$2</f>
        <v>49.127536231884058</v>
      </c>
      <c r="T4640" t="s">
        <v>2</v>
      </c>
      <c r="U4640" t="s">
        <v>3</v>
      </c>
    </row>
    <row r="4641" spans="1:21" x14ac:dyDescent="0.25">
      <c r="A4641" t="s">
        <v>377</v>
      </c>
      <c r="B4641" t="str">
        <f>LEFT(Tabla1[[#This Row],[Organización compras]],2)</f>
        <v>PE</v>
      </c>
      <c r="C4641" t="s">
        <v>340</v>
      </c>
      <c r="D4641">
        <v>808</v>
      </c>
      <c r="E4641" t="str">
        <f>VLOOKUP(Tabla1[[#This Row],[Grupo de compras]],'Grupo compras'!$A$1:$B$115,2,FALSE)</f>
        <v>PE Área Legal</v>
      </c>
      <c r="F4641" t="s">
        <v>365</v>
      </c>
      <c r="G4641" t="str">
        <f>LEFT(Tabla1[[#This Row],[Solicitud de pedido]],2)</f>
        <v>12</v>
      </c>
      <c r="H4641" t="s">
        <v>11394</v>
      </c>
      <c r="I4641" t="s">
        <v>88</v>
      </c>
      <c r="J4641" t="s">
        <v>11395</v>
      </c>
      <c r="K4641" t="s">
        <v>5767</v>
      </c>
      <c r="L4641" s="1">
        <v>46065</v>
      </c>
      <c r="M4641" t="s">
        <v>485</v>
      </c>
      <c r="N4641" t="s">
        <v>1</v>
      </c>
      <c r="O4641" t="s">
        <v>0</v>
      </c>
      <c r="P4641" t="s">
        <v>5768</v>
      </c>
      <c r="Q4641" t="s">
        <v>5769</v>
      </c>
      <c r="R4641" s="2">
        <v>169.49</v>
      </c>
      <c r="S4641" s="37">
        <f>Tabla1[[#This Row],[Valor total]]/'T.C.'!$B$2</f>
        <v>49.127536231884058</v>
      </c>
      <c r="T4641" t="s">
        <v>2</v>
      </c>
      <c r="U4641" t="s">
        <v>3</v>
      </c>
    </row>
    <row r="4642" spans="1:21" x14ac:dyDescent="0.25">
      <c r="A4642" t="s">
        <v>369</v>
      </c>
      <c r="B4642" t="str">
        <f>LEFT(Tabla1[[#This Row],[Organización compras]],2)</f>
        <v>PE</v>
      </c>
      <c r="C4642" t="s">
        <v>681</v>
      </c>
      <c r="D4642">
        <v>808</v>
      </c>
      <c r="E4642" t="str">
        <f>VLOOKUP(Tabla1[[#This Row],[Grupo de compras]],'Grupo compras'!$A$1:$B$115,2,FALSE)</f>
        <v>PE Área Legal</v>
      </c>
      <c r="F4642" t="s">
        <v>365</v>
      </c>
      <c r="G4642" t="str">
        <f>LEFT(Tabla1[[#This Row],[Solicitud de pedido]],2)</f>
        <v>12</v>
      </c>
      <c r="H4642" t="s">
        <v>11396</v>
      </c>
      <c r="I4642" t="s">
        <v>88</v>
      </c>
      <c r="J4642" t="s">
        <v>11397</v>
      </c>
      <c r="K4642" t="s">
        <v>5767</v>
      </c>
      <c r="L4642" s="1">
        <v>46065</v>
      </c>
      <c r="M4642" t="s">
        <v>485</v>
      </c>
      <c r="N4642" t="s">
        <v>1</v>
      </c>
      <c r="O4642" t="s">
        <v>0</v>
      </c>
      <c r="P4642" t="s">
        <v>5768</v>
      </c>
      <c r="Q4642" t="s">
        <v>5769</v>
      </c>
      <c r="R4642" s="2">
        <v>169.49</v>
      </c>
      <c r="S4642" s="37">
        <f>Tabla1[[#This Row],[Valor total]]/'T.C.'!$B$2</f>
        <v>49.127536231884058</v>
      </c>
      <c r="T4642" t="s">
        <v>2</v>
      </c>
      <c r="U4642" t="s">
        <v>3</v>
      </c>
    </row>
    <row r="4643" spans="1:21" x14ac:dyDescent="0.25">
      <c r="A4643" t="s">
        <v>1079</v>
      </c>
      <c r="B4643" t="str">
        <f>LEFT(Tabla1[[#This Row],[Organización compras]],2)</f>
        <v>PE</v>
      </c>
      <c r="C4643" t="s">
        <v>681</v>
      </c>
      <c r="D4643">
        <v>808</v>
      </c>
      <c r="E4643" t="str">
        <f>VLOOKUP(Tabla1[[#This Row],[Grupo de compras]],'Grupo compras'!$A$1:$B$115,2,FALSE)</f>
        <v>PE Área Legal</v>
      </c>
      <c r="F4643" t="s">
        <v>365</v>
      </c>
      <c r="G4643" t="str">
        <f>LEFT(Tabla1[[#This Row],[Solicitud de pedido]],2)</f>
        <v>12</v>
      </c>
      <c r="H4643" t="s">
        <v>11398</v>
      </c>
      <c r="I4643" t="s">
        <v>88</v>
      </c>
      <c r="J4643" t="s">
        <v>11399</v>
      </c>
      <c r="K4643" t="s">
        <v>10725</v>
      </c>
      <c r="L4643" s="1">
        <v>46070</v>
      </c>
      <c r="M4643" t="s">
        <v>485</v>
      </c>
      <c r="N4643" t="s">
        <v>1</v>
      </c>
      <c r="O4643" t="s">
        <v>0</v>
      </c>
      <c r="P4643" t="s">
        <v>1857</v>
      </c>
      <c r="Q4643" t="s">
        <v>1858</v>
      </c>
      <c r="R4643" s="2">
        <v>169.49</v>
      </c>
      <c r="S4643" s="37">
        <f>Tabla1[[#This Row],[Valor total]]/'T.C.'!$B$2</f>
        <v>49.127536231884058</v>
      </c>
      <c r="T4643" t="s">
        <v>2</v>
      </c>
      <c r="U4643" t="s">
        <v>3</v>
      </c>
    </row>
    <row r="4644" spans="1:21" x14ac:dyDescent="0.25">
      <c r="A4644" t="s">
        <v>12</v>
      </c>
      <c r="B4644" t="str">
        <f>LEFT(Tabla1[[#This Row],[Organización compras]],2)</f>
        <v>PE</v>
      </c>
      <c r="C4644" t="s">
        <v>340</v>
      </c>
      <c r="D4644">
        <v>808</v>
      </c>
      <c r="E4644" t="str">
        <f>VLOOKUP(Tabla1[[#This Row],[Grupo de compras]],'Grupo compras'!$A$1:$B$115,2,FALSE)</f>
        <v>PE Área Legal</v>
      </c>
      <c r="F4644" t="s">
        <v>365</v>
      </c>
      <c r="G4644" t="str">
        <f>LEFT(Tabla1[[#This Row],[Solicitud de pedido]],2)</f>
        <v>12</v>
      </c>
      <c r="H4644" t="s">
        <v>11400</v>
      </c>
      <c r="I4644" t="s">
        <v>88</v>
      </c>
      <c r="J4644" t="s">
        <v>11401</v>
      </c>
      <c r="K4644" t="s">
        <v>10725</v>
      </c>
      <c r="L4644" s="1">
        <v>46070</v>
      </c>
      <c r="M4644" t="s">
        <v>485</v>
      </c>
      <c r="N4644" t="s">
        <v>1</v>
      </c>
      <c r="O4644" t="s">
        <v>0</v>
      </c>
      <c r="P4644" t="s">
        <v>1857</v>
      </c>
      <c r="Q4644" t="s">
        <v>1858</v>
      </c>
      <c r="R4644" s="2">
        <v>169.49</v>
      </c>
      <c r="S4644" s="37">
        <f>Tabla1[[#This Row],[Valor total]]/'T.C.'!$B$2</f>
        <v>49.127536231884058</v>
      </c>
      <c r="T4644" t="s">
        <v>2</v>
      </c>
      <c r="U4644" t="s">
        <v>3</v>
      </c>
    </row>
    <row r="4645" spans="1:21" x14ac:dyDescent="0.25">
      <c r="A4645" t="s">
        <v>2783</v>
      </c>
      <c r="B4645" t="str">
        <f>LEFT(Tabla1[[#This Row],[Organización compras]],2)</f>
        <v>PE</v>
      </c>
      <c r="C4645" t="s">
        <v>681</v>
      </c>
      <c r="D4645">
        <v>808</v>
      </c>
      <c r="E4645" t="str">
        <f>VLOOKUP(Tabla1[[#This Row],[Grupo de compras]],'Grupo compras'!$A$1:$B$115,2,FALSE)</f>
        <v>PE Área Legal</v>
      </c>
      <c r="F4645" t="s">
        <v>365</v>
      </c>
      <c r="G4645" t="str">
        <f>LEFT(Tabla1[[#This Row],[Solicitud de pedido]],2)</f>
        <v>12</v>
      </c>
      <c r="H4645" t="s">
        <v>11402</v>
      </c>
      <c r="I4645" t="s">
        <v>88</v>
      </c>
      <c r="J4645" t="s">
        <v>11403</v>
      </c>
      <c r="K4645" t="s">
        <v>10725</v>
      </c>
      <c r="L4645" s="1">
        <v>46070</v>
      </c>
      <c r="M4645" t="s">
        <v>485</v>
      </c>
      <c r="N4645" t="s">
        <v>1</v>
      </c>
      <c r="O4645" t="s">
        <v>0</v>
      </c>
      <c r="P4645" t="s">
        <v>1857</v>
      </c>
      <c r="Q4645" t="s">
        <v>1858</v>
      </c>
      <c r="R4645" s="2">
        <v>169.49</v>
      </c>
      <c r="S4645" s="37">
        <f>Tabla1[[#This Row],[Valor total]]/'T.C.'!$B$2</f>
        <v>49.127536231884058</v>
      </c>
      <c r="T4645" t="s">
        <v>2</v>
      </c>
      <c r="U4645" t="s">
        <v>3</v>
      </c>
    </row>
    <row r="4646" spans="1:21" x14ac:dyDescent="0.25">
      <c r="A4646" t="s">
        <v>16</v>
      </c>
      <c r="B4646" t="str">
        <f>LEFT(Tabla1[[#This Row],[Organización compras]],2)</f>
        <v>PE</v>
      </c>
      <c r="C4646" t="s">
        <v>681</v>
      </c>
      <c r="D4646">
        <v>808</v>
      </c>
      <c r="E4646" t="str">
        <f>VLOOKUP(Tabla1[[#This Row],[Grupo de compras]],'Grupo compras'!$A$1:$B$115,2,FALSE)</f>
        <v>PE Área Legal</v>
      </c>
      <c r="F4646" t="s">
        <v>365</v>
      </c>
      <c r="G4646" t="str">
        <f>LEFT(Tabla1[[#This Row],[Solicitud de pedido]],2)</f>
        <v>12</v>
      </c>
      <c r="H4646" t="s">
        <v>11404</v>
      </c>
      <c r="I4646" t="s">
        <v>88</v>
      </c>
      <c r="J4646" t="s">
        <v>11405</v>
      </c>
      <c r="K4646" t="s">
        <v>10725</v>
      </c>
      <c r="L4646" s="1">
        <v>46070</v>
      </c>
      <c r="M4646" t="s">
        <v>485</v>
      </c>
      <c r="N4646" t="s">
        <v>1</v>
      </c>
      <c r="O4646" t="s">
        <v>0</v>
      </c>
      <c r="P4646" t="s">
        <v>1857</v>
      </c>
      <c r="Q4646" t="s">
        <v>1858</v>
      </c>
      <c r="R4646" s="2">
        <v>169.49</v>
      </c>
      <c r="S4646" s="37">
        <f>Tabla1[[#This Row],[Valor total]]/'T.C.'!$B$2</f>
        <v>49.127536231884058</v>
      </c>
      <c r="T4646" t="s">
        <v>2</v>
      </c>
      <c r="U4646" t="s">
        <v>3</v>
      </c>
    </row>
    <row r="4647" spans="1:21" x14ac:dyDescent="0.25">
      <c r="A4647" t="s">
        <v>380</v>
      </c>
      <c r="B4647" t="str">
        <f>LEFT(Tabla1[[#This Row],[Organización compras]],2)</f>
        <v>PE</v>
      </c>
      <c r="C4647" t="s">
        <v>340</v>
      </c>
      <c r="D4647">
        <v>808</v>
      </c>
      <c r="E4647" t="str">
        <f>VLOOKUP(Tabla1[[#This Row],[Grupo de compras]],'Grupo compras'!$A$1:$B$115,2,FALSE)</f>
        <v>PE Área Legal</v>
      </c>
      <c r="F4647" t="s">
        <v>365</v>
      </c>
      <c r="G4647" t="str">
        <f>LEFT(Tabla1[[#This Row],[Solicitud de pedido]],2)</f>
        <v>12</v>
      </c>
      <c r="H4647" t="s">
        <v>11406</v>
      </c>
      <c r="I4647" t="s">
        <v>88</v>
      </c>
      <c r="J4647" t="s">
        <v>11407</v>
      </c>
      <c r="K4647" t="s">
        <v>10725</v>
      </c>
      <c r="L4647" s="1">
        <v>46070</v>
      </c>
      <c r="M4647" t="s">
        <v>485</v>
      </c>
      <c r="N4647" t="s">
        <v>1</v>
      </c>
      <c r="O4647" t="s">
        <v>0</v>
      </c>
      <c r="P4647" t="s">
        <v>1857</v>
      </c>
      <c r="Q4647" t="s">
        <v>1858</v>
      </c>
      <c r="R4647" s="2">
        <v>169.49</v>
      </c>
      <c r="S4647" s="37">
        <f>Tabla1[[#This Row],[Valor total]]/'T.C.'!$B$2</f>
        <v>49.127536231884058</v>
      </c>
      <c r="T4647" t="s">
        <v>2</v>
      </c>
      <c r="U4647" t="s">
        <v>3</v>
      </c>
    </row>
    <row r="4648" spans="1:21" x14ac:dyDescent="0.25">
      <c r="A4648" t="s">
        <v>925</v>
      </c>
      <c r="B4648" t="str">
        <f>LEFT(Tabla1[[#This Row],[Organización compras]],2)</f>
        <v>PE</v>
      </c>
      <c r="C4648" t="s">
        <v>340</v>
      </c>
      <c r="D4648">
        <v>808</v>
      </c>
      <c r="E4648" t="str">
        <f>VLOOKUP(Tabla1[[#This Row],[Grupo de compras]],'Grupo compras'!$A$1:$B$115,2,FALSE)</f>
        <v>PE Área Legal</v>
      </c>
      <c r="F4648" t="s">
        <v>365</v>
      </c>
      <c r="G4648" t="str">
        <f>LEFT(Tabla1[[#This Row],[Solicitud de pedido]],2)</f>
        <v>12</v>
      </c>
      <c r="H4648" t="s">
        <v>11408</v>
      </c>
      <c r="I4648" t="s">
        <v>88</v>
      </c>
      <c r="J4648" t="s">
        <v>11409</v>
      </c>
      <c r="K4648" t="s">
        <v>10725</v>
      </c>
      <c r="L4648" s="1">
        <v>46070</v>
      </c>
      <c r="M4648" t="s">
        <v>485</v>
      </c>
      <c r="N4648" t="s">
        <v>1</v>
      </c>
      <c r="O4648" t="s">
        <v>0</v>
      </c>
      <c r="P4648" t="s">
        <v>1857</v>
      </c>
      <c r="Q4648" t="s">
        <v>1858</v>
      </c>
      <c r="R4648" s="2">
        <v>169.49</v>
      </c>
      <c r="S4648" s="37">
        <f>Tabla1[[#This Row],[Valor total]]/'T.C.'!$B$2</f>
        <v>49.127536231884058</v>
      </c>
      <c r="T4648" t="s">
        <v>2</v>
      </c>
      <c r="U4648" t="s">
        <v>3</v>
      </c>
    </row>
    <row r="4649" spans="1:21" x14ac:dyDescent="0.25">
      <c r="A4649" t="s">
        <v>369</v>
      </c>
      <c r="B4649" t="str">
        <f>LEFT(Tabla1[[#This Row],[Organización compras]],2)</f>
        <v>PE</v>
      </c>
      <c r="C4649" t="s">
        <v>681</v>
      </c>
      <c r="D4649">
        <v>808</v>
      </c>
      <c r="E4649" t="str">
        <f>VLOOKUP(Tabla1[[#This Row],[Grupo de compras]],'Grupo compras'!$A$1:$B$115,2,FALSE)</f>
        <v>PE Área Legal</v>
      </c>
      <c r="F4649" t="s">
        <v>365</v>
      </c>
      <c r="G4649" t="str">
        <f>LEFT(Tabla1[[#This Row],[Solicitud de pedido]],2)</f>
        <v>12</v>
      </c>
      <c r="H4649" t="s">
        <v>10145</v>
      </c>
      <c r="I4649" t="s">
        <v>88</v>
      </c>
      <c r="J4649" t="s">
        <v>10146</v>
      </c>
      <c r="K4649" t="s">
        <v>10725</v>
      </c>
      <c r="L4649" s="1">
        <v>46070</v>
      </c>
      <c r="M4649" t="s">
        <v>485</v>
      </c>
      <c r="N4649" t="s">
        <v>1</v>
      </c>
      <c r="O4649" t="s">
        <v>0</v>
      </c>
      <c r="P4649" t="s">
        <v>1857</v>
      </c>
      <c r="Q4649" t="s">
        <v>1858</v>
      </c>
      <c r="R4649" s="2">
        <v>169.49</v>
      </c>
      <c r="S4649" s="37">
        <f>Tabla1[[#This Row],[Valor total]]/'T.C.'!$B$2</f>
        <v>49.127536231884058</v>
      </c>
      <c r="T4649" t="s">
        <v>2</v>
      </c>
      <c r="U4649" t="s">
        <v>3</v>
      </c>
    </row>
    <row r="4650" spans="1:21" x14ac:dyDescent="0.25">
      <c r="A4650" t="s">
        <v>364</v>
      </c>
      <c r="B4650" t="str">
        <f>LEFT(Tabla1[[#This Row],[Organización compras]],2)</f>
        <v>PE</v>
      </c>
      <c r="C4650" t="s">
        <v>340</v>
      </c>
      <c r="D4650">
        <v>808</v>
      </c>
      <c r="E4650" t="str">
        <f>VLOOKUP(Tabla1[[#This Row],[Grupo de compras]],'Grupo compras'!$A$1:$B$115,2,FALSE)</f>
        <v>PE Área Legal</v>
      </c>
      <c r="F4650" t="s">
        <v>365</v>
      </c>
      <c r="G4650" t="str">
        <f>LEFT(Tabla1[[#This Row],[Solicitud de pedido]],2)</f>
        <v>12</v>
      </c>
      <c r="H4650" t="s">
        <v>11410</v>
      </c>
      <c r="I4650" t="s">
        <v>88</v>
      </c>
      <c r="J4650" t="s">
        <v>11411</v>
      </c>
      <c r="K4650" t="s">
        <v>10725</v>
      </c>
      <c r="L4650" s="1">
        <v>46071</v>
      </c>
      <c r="M4650" t="s">
        <v>485</v>
      </c>
      <c r="N4650" t="s">
        <v>1</v>
      </c>
      <c r="O4650" t="s">
        <v>0</v>
      </c>
      <c r="P4650" t="s">
        <v>1857</v>
      </c>
      <c r="Q4650" t="s">
        <v>1858</v>
      </c>
      <c r="R4650" s="2">
        <v>169.49</v>
      </c>
      <c r="S4650" s="37">
        <f>Tabla1[[#This Row],[Valor total]]/'T.C.'!$B$2</f>
        <v>49.127536231884058</v>
      </c>
      <c r="T4650" t="s">
        <v>2</v>
      </c>
      <c r="U4650" t="s">
        <v>3</v>
      </c>
    </row>
    <row r="4651" spans="1:21" x14ac:dyDescent="0.25">
      <c r="A4651" t="s">
        <v>11412</v>
      </c>
      <c r="B4651" t="str">
        <f>LEFT(Tabla1[[#This Row],[Organización compras]],2)</f>
        <v>PE</v>
      </c>
      <c r="C4651" t="s">
        <v>340</v>
      </c>
      <c r="D4651">
        <v>808</v>
      </c>
      <c r="E4651" t="str">
        <f>VLOOKUP(Tabla1[[#This Row],[Grupo de compras]],'Grupo compras'!$A$1:$B$115,2,FALSE)</f>
        <v>PE Área Legal</v>
      </c>
      <c r="F4651" t="s">
        <v>365</v>
      </c>
      <c r="G4651" t="str">
        <f>LEFT(Tabla1[[#This Row],[Solicitud de pedido]],2)</f>
        <v>12</v>
      </c>
      <c r="H4651" t="s">
        <v>11413</v>
      </c>
      <c r="I4651" t="s">
        <v>88</v>
      </c>
      <c r="J4651" t="s">
        <v>11414</v>
      </c>
      <c r="K4651" t="s">
        <v>10725</v>
      </c>
      <c r="L4651" s="1">
        <v>46071</v>
      </c>
      <c r="M4651" t="s">
        <v>485</v>
      </c>
      <c r="N4651" t="s">
        <v>1</v>
      </c>
      <c r="O4651" t="s">
        <v>0</v>
      </c>
      <c r="P4651" t="s">
        <v>1857</v>
      </c>
      <c r="Q4651" t="s">
        <v>1858</v>
      </c>
      <c r="R4651" s="2">
        <v>169.49</v>
      </c>
      <c r="S4651" s="37">
        <f>Tabla1[[#This Row],[Valor total]]/'T.C.'!$B$2</f>
        <v>49.127536231884058</v>
      </c>
      <c r="T4651" t="s">
        <v>2</v>
      </c>
      <c r="U4651" t="s">
        <v>3</v>
      </c>
    </row>
    <row r="4652" spans="1:21" x14ac:dyDescent="0.25">
      <c r="A4652" t="s">
        <v>2101</v>
      </c>
      <c r="B4652" t="str">
        <f>LEFT(Tabla1[[#This Row],[Organización compras]],2)</f>
        <v>PE</v>
      </c>
      <c r="C4652" t="s">
        <v>681</v>
      </c>
      <c r="D4652">
        <v>808</v>
      </c>
      <c r="E4652" t="str">
        <f>VLOOKUP(Tabla1[[#This Row],[Grupo de compras]],'Grupo compras'!$A$1:$B$115,2,FALSE)</f>
        <v>PE Área Legal</v>
      </c>
      <c r="F4652" t="s">
        <v>365</v>
      </c>
      <c r="G4652" t="str">
        <f>LEFT(Tabla1[[#This Row],[Solicitud de pedido]],2)</f>
        <v>12</v>
      </c>
      <c r="H4652" t="s">
        <v>11415</v>
      </c>
      <c r="I4652" t="s">
        <v>88</v>
      </c>
      <c r="J4652" t="s">
        <v>11416</v>
      </c>
      <c r="K4652" t="s">
        <v>10725</v>
      </c>
      <c r="L4652" s="1">
        <v>46071</v>
      </c>
      <c r="M4652" t="s">
        <v>485</v>
      </c>
      <c r="N4652" t="s">
        <v>1</v>
      </c>
      <c r="O4652" t="s">
        <v>0</v>
      </c>
      <c r="P4652" t="s">
        <v>1857</v>
      </c>
      <c r="Q4652" t="s">
        <v>1858</v>
      </c>
      <c r="R4652" s="2">
        <v>169.49</v>
      </c>
      <c r="S4652" s="37">
        <f>Tabla1[[#This Row],[Valor total]]/'T.C.'!$B$2</f>
        <v>49.127536231884058</v>
      </c>
      <c r="T4652" t="s">
        <v>2</v>
      </c>
      <c r="U4652" t="s">
        <v>3</v>
      </c>
    </row>
    <row r="4653" spans="1:21" x14ac:dyDescent="0.25">
      <c r="A4653" t="s">
        <v>696</v>
      </c>
      <c r="B4653" t="str">
        <f>LEFT(Tabla1[[#This Row],[Organización compras]],2)</f>
        <v>PE</v>
      </c>
      <c r="C4653" t="s">
        <v>681</v>
      </c>
      <c r="D4653">
        <v>808</v>
      </c>
      <c r="E4653" t="str">
        <f>VLOOKUP(Tabla1[[#This Row],[Grupo de compras]],'Grupo compras'!$A$1:$B$115,2,FALSE)</f>
        <v>PE Área Legal</v>
      </c>
      <c r="F4653" t="s">
        <v>365</v>
      </c>
      <c r="G4653" t="str">
        <f>LEFT(Tabla1[[#This Row],[Solicitud de pedido]],2)</f>
        <v>12</v>
      </c>
      <c r="H4653" t="s">
        <v>3158</v>
      </c>
      <c r="I4653" t="s">
        <v>88</v>
      </c>
      <c r="J4653" t="s">
        <v>3159</v>
      </c>
      <c r="K4653" t="s">
        <v>10725</v>
      </c>
      <c r="L4653" s="1">
        <v>46071</v>
      </c>
      <c r="M4653" t="s">
        <v>485</v>
      </c>
      <c r="N4653" t="s">
        <v>1</v>
      </c>
      <c r="O4653" t="s">
        <v>0</v>
      </c>
      <c r="P4653" t="s">
        <v>1857</v>
      </c>
      <c r="Q4653" t="s">
        <v>1858</v>
      </c>
      <c r="R4653" s="2">
        <v>169.49</v>
      </c>
      <c r="S4653" s="37">
        <f>Tabla1[[#This Row],[Valor total]]/'T.C.'!$B$2</f>
        <v>49.127536231884058</v>
      </c>
      <c r="T4653" t="s">
        <v>2</v>
      </c>
      <c r="U4653" t="s">
        <v>3</v>
      </c>
    </row>
    <row r="4654" spans="1:21" x14ac:dyDescent="0.25">
      <c r="A4654" t="s">
        <v>3346</v>
      </c>
      <c r="B4654" t="str">
        <f>LEFT(Tabla1[[#This Row],[Organización compras]],2)</f>
        <v>PE</v>
      </c>
      <c r="C4654" t="s">
        <v>681</v>
      </c>
      <c r="D4654">
        <v>808</v>
      </c>
      <c r="E4654" t="str">
        <f>VLOOKUP(Tabla1[[#This Row],[Grupo de compras]],'Grupo compras'!$A$1:$B$115,2,FALSE)</f>
        <v>PE Área Legal</v>
      </c>
      <c r="F4654" t="s">
        <v>365</v>
      </c>
      <c r="G4654" t="str">
        <f>LEFT(Tabla1[[#This Row],[Solicitud de pedido]],2)</f>
        <v>12</v>
      </c>
      <c r="H4654" t="s">
        <v>3760</v>
      </c>
      <c r="I4654" t="s">
        <v>88</v>
      </c>
      <c r="J4654" t="s">
        <v>3761</v>
      </c>
      <c r="K4654" t="s">
        <v>10725</v>
      </c>
      <c r="L4654" s="1">
        <v>46071</v>
      </c>
      <c r="M4654" t="s">
        <v>485</v>
      </c>
      <c r="N4654" t="s">
        <v>1</v>
      </c>
      <c r="O4654" t="s">
        <v>0</v>
      </c>
      <c r="P4654" t="s">
        <v>1857</v>
      </c>
      <c r="Q4654" t="s">
        <v>1858</v>
      </c>
      <c r="R4654" s="2">
        <v>169.49</v>
      </c>
      <c r="S4654" s="37">
        <f>Tabla1[[#This Row],[Valor total]]/'T.C.'!$B$2</f>
        <v>49.127536231884058</v>
      </c>
      <c r="T4654" t="s">
        <v>2</v>
      </c>
      <c r="U4654" t="s">
        <v>3</v>
      </c>
    </row>
    <row r="4655" spans="1:21" x14ac:dyDescent="0.25">
      <c r="A4655" t="s">
        <v>2453</v>
      </c>
      <c r="B4655" t="str">
        <f>LEFT(Tabla1[[#This Row],[Organización compras]],2)</f>
        <v>PE</v>
      </c>
      <c r="C4655" t="s">
        <v>681</v>
      </c>
      <c r="D4655">
        <v>808</v>
      </c>
      <c r="E4655" t="str">
        <f>VLOOKUP(Tabla1[[#This Row],[Grupo de compras]],'Grupo compras'!$A$1:$B$115,2,FALSE)</f>
        <v>PE Área Legal</v>
      </c>
      <c r="F4655" t="s">
        <v>365</v>
      </c>
      <c r="G4655" t="str">
        <f>LEFT(Tabla1[[#This Row],[Solicitud de pedido]],2)</f>
        <v>12</v>
      </c>
      <c r="H4655" t="s">
        <v>3058</v>
      </c>
      <c r="I4655" t="s">
        <v>88</v>
      </c>
      <c r="J4655" t="s">
        <v>3059</v>
      </c>
      <c r="K4655" t="s">
        <v>10725</v>
      </c>
      <c r="L4655" s="1">
        <v>46071</v>
      </c>
      <c r="M4655" t="s">
        <v>485</v>
      </c>
      <c r="N4655" t="s">
        <v>1</v>
      </c>
      <c r="O4655" t="s">
        <v>0</v>
      </c>
      <c r="P4655" t="s">
        <v>1857</v>
      </c>
      <c r="Q4655" t="s">
        <v>1858</v>
      </c>
      <c r="R4655" s="2">
        <v>169.49</v>
      </c>
      <c r="S4655" s="37">
        <f>Tabla1[[#This Row],[Valor total]]/'T.C.'!$B$2</f>
        <v>49.127536231884058</v>
      </c>
      <c r="T4655" t="s">
        <v>2</v>
      </c>
      <c r="U4655" t="s">
        <v>3</v>
      </c>
    </row>
    <row r="4656" spans="1:21" x14ac:dyDescent="0.25">
      <c r="A4656" t="s">
        <v>883</v>
      </c>
      <c r="B4656" t="str">
        <f>LEFT(Tabla1[[#This Row],[Organización compras]],2)</f>
        <v>PE</v>
      </c>
      <c r="C4656" t="s">
        <v>681</v>
      </c>
      <c r="D4656">
        <v>808</v>
      </c>
      <c r="E4656" t="str">
        <f>VLOOKUP(Tabla1[[#This Row],[Grupo de compras]],'Grupo compras'!$A$1:$B$115,2,FALSE)</f>
        <v>PE Área Legal</v>
      </c>
      <c r="F4656" t="s">
        <v>365</v>
      </c>
      <c r="G4656" t="str">
        <f>LEFT(Tabla1[[#This Row],[Solicitud de pedido]],2)</f>
        <v>12</v>
      </c>
      <c r="H4656" t="s">
        <v>3160</v>
      </c>
      <c r="I4656" t="s">
        <v>88</v>
      </c>
      <c r="J4656" t="s">
        <v>3161</v>
      </c>
      <c r="K4656" t="s">
        <v>10725</v>
      </c>
      <c r="L4656" s="1">
        <v>46071</v>
      </c>
      <c r="M4656" t="s">
        <v>485</v>
      </c>
      <c r="N4656" t="s">
        <v>1</v>
      </c>
      <c r="O4656" t="s">
        <v>0</v>
      </c>
      <c r="P4656" t="s">
        <v>1857</v>
      </c>
      <c r="Q4656" t="s">
        <v>1858</v>
      </c>
      <c r="R4656" s="2">
        <v>169.49</v>
      </c>
      <c r="S4656" s="37">
        <f>Tabla1[[#This Row],[Valor total]]/'T.C.'!$B$2</f>
        <v>49.127536231884058</v>
      </c>
      <c r="T4656" t="s">
        <v>2</v>
      </c>
      <c r="U4656" t="s">
        <v>3</v>
      </c>
    </row>
    <row r="4657" spans="1:21" x14ac:dyDescent="0.25">
      <c r="A4657" t="s">
        <v>373</v>
      </c>
      <c r="B4657" t="str">
        <f>LEFT(Tabla1[[#This Row],[Organización compras]],2)</f>
        <v>PE</v>
      </c>
      <c r="C4657" t="s">
        <v>340</v>
      </c>
      <c r="D4657">
        <v>808</v>
      </c>
      <c r="E4657" t="str">
        <f>VLOOKUP(Tabla1[[#This Row],[Grupo de compras]],'Grupo compras'!$A$1:$B$115,2,FALSE)</f>
        <v>PE Área Legal</v>
      </c>
      <c r="F4657" t="s">
        <v>365</v>
      </c>
      <c r="G4657" t="str">
        <f>LEFT(Tabla1[[#This Row],[Solicitud de pedido]],2)</f>
        <v>12</v>
      </c>
      <c r="H4657" t="s">
        <v>1854</v>
      </c>
      <c r="I4657" t="s">
        <v>88</v>
      </c>
      <c r="J4657" t="s">
        <v>1855</v>
      </c>
      <c r="K4657" t="s">
        <v>10725</v>
      </c>
      <c r="L4657" s="1">
        <v>46071</v>
      </c>
      <c r="M4657" t="s">
        <v>485</v>
      </c>
      <c r="N4657" t="s">
        <v>1</v>
      </c>
      <c r="O4657" t="s">
        <v>0</v>
      </c>
      <c r="P4657" t="s">
        <v>1857</v>
      </c>
      <c r="Q4657" t="s">
        <v>1858</v>
      </c>
      <c r="R4657" s="2">
        <v>169.49</v>
      </c>
      <c r="S4657" s="37">
        <f>Tabla1[[#This Row],[Valor total]]/'T.C.'!$B$2</f>
        <v>49.127536231884058</v>
      </c>
      <c r="T4657" t="s">
        <v>2</v>
      </c>
      <c r="U4657" t="s">
        <v>3</v>
      </c>
    </row>
    <row r="4658" spans="1:21" x14ac:dyDescent="0.25">
      <c r="A4658" t="s">
        <v>12</v>
      </c>
      <c r="B4658" t="str">
        <f>LEFT(Tabla1[[#This Row],[Organización compras]],2)</f>
        <v>PE</v>
      </c>
      <c r="C4658" t="s">
        <v>340</v>
      </c>
      <c r="D4658">
        <v>804</v>
      </c>
      <c r="E4658" t="str">
        <f>VLOOKUP(Tabla1[[#This Row],[Grupo de compras]],'Grupo compras'!$A$1:$B$115,2,FALSE)</f>
        <v>PE Marketing Mall</v>
      </c>
      <c r="F4658" t="s">
        <v>1158</v>
      </c>
      <c r="G4658" t="str">
        <f>LEFT(Tabla1[[#This Row],[Solicitud de pedido]],2)</f>
        <v>12</v>
      </c>
      <c r="H4658" t="s">
        <v>11417</v>
      </c>
      <c r="I4658" t="s">
        <v>88</v>
      </c>
      <c r="J4658" t="s">
        <v>11418</v>
      </c>
      <c r="K4658" t="s">
        <v>11419</v>
      </c>
      <c r="L4658" s="1">
        <v>46049</v>
      </c>
      <c r="M4658" t="s">
        <v>14</v>
      </c>
      <c r="N4658" t="s">
        <v>1</v>
      </c>
      <c r="O4658" t="s">
        <v>67</v>
      </c>
      <c r="P4658" t="s">
        <v>7093</v>
      </c>
      <c r="Q4658" t="s">
        <v>7094</v>
      </c>
      <c r="R4658" s="2">
        <v>165</v>
      </c>
      <c r="S4658" s="37">
        <f>Tabla1[[#This Row],[Valor total]]/'T.C.'!$B$2</f>
        <v>47.826086956521735</v>
      </c>
      <c r="T4658" t="s">
        <v>2</v>
      </c>
      <c r="U4658" t="s">
        <v>3</v>
      </c>
    </row>
    <row r="4659" spans="1:21" x14ac:dyDescent="0.25">
      <c r="A4659" t="s">
        <v>717</v>
      </c>
      <c r="B4659" t="str">
        <f>LEFT(Tabla1[[#This Row],[Organización compras]],2)</f>
        <v>PE</v>
      </c>
      <c r="C4659" t="s">
        <v>340</v>
      </c>
      <c r="D4659">
        <v>801</v>
      </c>
      <c r="E4659" t="str">
        <f>VLOOKUP(Tabla1[[#This Row],[Grupo de compras]],'Grupo compras'!$A$1:$B$115,2,FALSE)</f>
        <v>PE Center Manager</v>
      </c>
      <c r="F4659" t="s">
        <v>1233</v>
      </c>
      <c r="G4659" t="str">
        <f>LEFT(Tabla1[[#This Row],[Solicitud de pedido]],2)</f>
        <v>12</v>
      </c>
      <c r="H4659" t="s">
        <v>11420</v>
      </c>
      <c r="I4659" t="s">
        <v>88</v>
      </c>
      <c r="J4659" t="s">
        <v>11421</v>
      </c>
      <c r="K4659" t="s">
        <v>11422</v>
      </c>
      <c r="L4659" s="1">
        <v>46084</v>
      </c>
      <c r="M4659" t="s">
        <v>819</v>
      </c>
      <c r="N4659" t="s">
        <v>1</v>
      </c>
      <c r="O4659" t="s">
        <v>0</v>
      </c>
      <c r="P4659" t="s">
        <v>2596</v>
      </c>
      <c r="Q4659" t="s">
        <v>2597</v>
      </c>
      <c r="R4659" s="2">
        <v>165</v>
      </c>
      <c r="S4659" s="37">
        <f>Tabla1[[#This Row],[Valor total]]/'T.C.'!$B$2</f>
        <v>47.826086956521735</v>
      </c>
      <c r="T4659" t="s">
        <v>2</v>
      </c>
      <c r="U4659" t="s">
        <v>3</v>
      </c>
    </row>
    <row r="4660" spans="1:21" x14ac:dyDescent="0.25">
      <c r="A4660" t="s">
        <v>12</v>
      </c>
      <c r="B4660" t="str">
        <f>LEFT(Tabla1[[#This Row],[Organización compras]],2)</f>
        <v>PE</v>
      </c>
      <c r="C4660" t="s">
        <v>340</v>
      </c>
      <c r="D4660">
        <v>804</v>
      </c>
      <c r="E4660" t="str">
        <f>VLOOKUP(Tabla1[[#This Row],[Grupo de compras]],'Grupo compras'!$A$1:$B$115,2,FALSE)</f>
        <v>PE Marketing Mall</v>
      </c>
      <c r="F4660" t="s">
        <v>1158</v>
      </c>
      <c r="G4660" t="str">
        <f>LEFT(Tabla1[[#This Row],[Solicitud de pedido]],2)</f>
        <v>12</v>
      </c>
      <c r="H4660" t="s">
        <v>11423</v>
      </c>
      <c r="I4660" t="s">
        <v>88</v>
      </c>
      <c r="J4660" t="s">
        <v>11424</v>
      </c>
      <c r="K4660" t="s">
        <v>11425</v>
      </c>
      <c r="L4660" s="1">
        <v>46065</v>
      </c>
      <c r="M4660" t="s">
        <v>14</v>
      </c>
      <c r="N4660" t="s">
        <v>1</v>
      </c>
      <c r="O4660" t="s">
        <v>67</v>
      </c>
      <c r="P4660" t="s">
        <v>5275</v>
      </c>
      <c r="Q4660" t="s">
        <v>5276</v>
      </c>
      <c r="R4660" s="2">
        <v>163.30000000000001</v>
      </c>
      <c r="S4660" s="37">
        <f>Tabla1[[#This Row],[Valor total]]/'T.C.'!$B$2</f>
        <v>47.333333333333336</v>
      </c>
      <c r="T4660" t="s">
        <v>2</v>
      </c>
      <c r="U4660" t="s">
        <v>3</v>
      </c>
    </row>
    <row r="4661" spans="1:21" x14ac:dyDescent="0.25">
      <c r="A4661" t="s">
        <v>1239</v>
      </c>
      <c r="B4661" t="str">
        <f>LEFT(Tabla1[[#This Row],[Organización compras]],2)</f>
        <v>PE</v>
      </c>
      <c r="C4661" t="s">
        <v>340</v>
      </c>
      <c r="D4661">
        <v>802</v>
      </c>
      <c r="E4661" t="str">
        <f>VLOOKUP(Tabla1[[#This Row],[Grupo de compras]],'Grupo compras'!$A$1:$B$115,2,FALSE)</f>
        <v>PE Ops Mall</v>
      </c>
      <c r="F4661" t="s">
        <v>3220</v>
      </c>
      <c r="H4661" t="s">
        <v>11749</v>
      </c>
      <c r="I4661" t="s">
        <v>88</v>
      </c>
      <c r="J4661" t="s">
        <v>11750</v>
      </c>
      <c r="K4661" t="s">
        <v>11751</v>
      </c>
      <c r="L4661" s="1">
        <v>46093</v>
      </c>
      <c r="M4661" t="s">
        <v>3220</v>
      </c>
      <c r="N4661" t="s">
        <v>1</v>
      </c>
      <c r="O4661" t="s">
        <v>0</v>
      </c>
      <c r="P4661" t="s">
        <v>2807</v>
      </c>
      <c r="Q4661" t="s">
        <v>2808</v>
      </c>
      <c r="R4661" s="2">
        <v>162.80000000000001</v>
      </c>
      <c r="S4661" s="37">
        <f>Tabla1[[#This Row],[Valor total]]/'T.C.'!$B$2</f>
        <v>47.188405797101453</v>
      </c>
      <c r="T4661" t="s">
        <v>2</v>
      </c>
      <c r="U4661" t="s">
        <v>3</v>
      </c>
    </row>
    <row r="4662" spans="1:21" x14ac:dyDescent="0.25">
      <c r="A4662" t="s">
        <v>2091</v>
      </c>
      <c r="B4662" t="str">
        <f>LEFT(Tabla1[[#This Row],[Organización compras]],2)</f>
        <v>PE</v>
      </c>
      <c r="C4662" t="s">
        <v>681</v>
      </c>
      <c r="D4662">
        <v>803</v>
      </c>
      <c r="E4662" t="str">
        <f>VLOOKUP(Tabla1[[#This Row],[Grupo de compras]],'Grupo compras'!$A$1:$B$115,2,FALSE)</f>
        <v>PE Ops Out/Strips</v>
      </c>
      <c r="F4662" t="s">
        <v>3636</v>
      </c>
      <c r="H4662" t="s">
        <v>11678</v>
      </c>
      <c r="I4662" t="s">
        <v>88</v>
      </c>
      <c r="J4662" t="s">
        <v>11679</v>
      </c>
      <c r="K4662" t="s">
        <v>11677</v>
      </c>
      <c r="L4662" s="1">
        <v>46093</v>
      </c>
      <c r="M4662" t="s">
        <v>3155</v>
      </c>
      <c r="N4662" t="s">
        <v>1</v>
      </c>
      <c r="O4662" t="s">
        <v>2759</v>
      </c>
      <c r="P4662" t="s">
        <v>3718</v>
      </c>
      <c r="Q4662" t="s">
        <v>3719</v>
      </c>
      <c r="R4662" s="2">
        <v>47</v>
      </c>
      <c r="S4662" s="37">
        <f>Tabla1[[#This Row],[Valor total]]</f>
        <v>47</v>
      </c>
      <c r="T4662" t="s">
        <v>662</v>
      </c>
      <c r="U4662" t="s">
        <v>3</v>
      </c>
    </row>
    <row r="4663" spans="1:21" x14ac:dyDescent="0.25">
      <c r="A4663" t="s">
        <v>883</v>
      </c>
      <c r="B4663" t="str">
        <f>LEFT(Tabla1[[#This Row],[Organización compras]],2)</f>
        <v>PE</v>
      </c>
      <c r="C4663" t="s">
        <v>681</v>
      </c>
      <c r="D4663">
        <v>802</v>
      </c>
      <c r="E4663" t="str">
        <f>VLOOKUP(Tabla1[[#This Row],[Grupo de compras]],'Grupo compras'!$A$1:$B$115,2,FALSE)</f>
        <v>PE Ops Mall</v>
      </c>
      <c r="F4663" t="s">
        <v>3636</v>
      </c>
      <c r="H4663" t="s">
        <v>11684</v>
      </c>
      <c r="I4663" t="s">
        <v>88</v>
      </c>
      <c r="J4663" t="s">
        <v>11685</v>
      </c>
      <c r="K4663" t="s">
        <v>11677</v>
      </c>
      <c r="L4663" s="1">
        <v>46093</v>
      </c>
      <c r="M4663" t="s">
        <v>3155</v>
      </c>
      <c r="N4663" t="s">
        <v>1</v>
      </c>
      <c r="O4663" t="s">
        <v>2759</v>
      </c>
      <c r="P4663" t="s">
        <v>3718</v>
      </c>
      <c r="Q4663" t="s">
        <v>3719</v>
      </c>
      <c r="R4663" s="2">
        <v>47</v>
      </c>
      <c r="S4663" s="37">
        <f>Tabla1[[#This Row],[Valor total]]</f>
        <v>47</v>
      </c>
      <c r="T4663" t="s">
        <v>662</v>
      </c>
      <c r="U4663" t="s">
        <v>3</v>
      </c>
    </row>
    <row r="4664" spans="1:21" x14ac:dyDescent="0.25">
      <c r="A4664" t="s">
        <v>2783</v>
      </c>
      <c r="B4664" t="str">
        <f>LEFT(Tabla1[[#This Row],[Organización compras]],2)</f>
        <v>PE</v>
      </c>
      <c r="C4664" t="s">
        <v>681</v>
      </c>
      <c r="D4664">
        <v>802</v>
      </c>
      <c r="E4664" t="str">
        <f>VLOOKUP(Tabla1[[#This Row],[Grupo de compras]],'Grupo compras'!$A$1:$B$115,2,FALSE)</f>
        <v>PE Ops Mall</v>
      </c>
      <c r="F4664" t="s">
        <v>3636</v>
      </c>
      <c r="H4664" t="s">
        <v>11686</v>
      </c>
      <c r="I4664" t="s">
        <v>88</v>
      </c>
      <c r="J4664" t="s">
        <v>11687</v>
      </c>
      <c r="K4664" t="s">
        <v>11677</v>
      </c>
      <c r="L4664" s="1">
        <v>46093</v>
      </c>
      <c r="M4664" t="s">
        <v>3155</v>
      </c>
      <c r="N4664" t="s">
        <v>1</v>
      </c>
      <c r="O4664" t="s">
        <v>2759</v>
      </c>
      <c r="P4664" t="s">
        <v>3718</v>
      </c>
      <c r="Q4664" t="s">
        <v>3719</v>
      </c>
      <c r="R4664" s="2">
        <v>47</v>
      </c>
      <c r="S4664" s="37">
        <f>Tabla1[[#This Row],[Valor total]]</f>
        <v>47</v>
      </c>
      <c r="T4664" t="s">
        <v>662</v>
      </c>
      <c r="U4664" t="s">
        <v>3</v>
      </c>
    </row>
    <row r="4665" spans="1:21" x14ac:dyDescent="0.25">
      <c r="A4665" t="s">
        <v>75</v>
      </c>
      <c r="B4665" t="str">
        <f>LEFT(Tabla1[[#This Row],[Organización compras]],2)</f>
        <v>CO</v>
      </c>
      <c r="C4665" t="s">
        <v>338</v>
      </c>
      <c r="D4665">
        <v>702</v>
      </c>
      <c r="E4665" t="str">
        <f>VLOOKUP(Tabla1[[#This Row],[Grupo de compras]],'Grupo compras'!$A$1:$B$115,2,FALSE)</f>
        <v>CO Ops Mall</v>
      </c>
      <c r="F4665" t="s">
        <v>92</v>
      </c>
      <c r="G4665" t="str">
        <f>LEFT(Tabla1[[#This Row],[Solicitud de pedido]],2)</f>
        <v>12</v>
      </c>
      <c r="H4665" t="s">
        <v>4160</v>
      </c>
      <c r="I4665" t="s">
        <v>88</v>
      </c>
      <c r="J4665" t="s">
        <v>4161</v>
      </c>
      <c r="K4665" t="s">
        <v>11426</v>
      </c>
      <c r="L4665" s="1">
        <v>46045</v>
      </c>
      <c r="M4665" t="s">
        <v>93</v>
      </c>
      <c r="N4665" t="s">
        <v>1</v>
      </c>
      <c r="O4665" t="s">
        <v>0</v>
      </c>
      <c r="P4665" t="s">
        <v>4163</v>
      </c>
      <c r="Q4665" t="s">
        <v>4164</v>
      </c>
      <c r="R4665" s="2">
        <v>172000</v>
      </c>
      <c r="S4665" s="37">
        <f>Tabla1[[#This Row],[Valor total]]/'T.C.'!$B$5</f>
        <v>46.764545948885264</v>
      </c>
      <c r="T4665" t="s">
        <v>18</v>
      </c>
      <c r="U4665" t="s">
        <v>3</v>
      </c>
    </row>
    <row r="4666" spans="1:21" x14ac:dyDescent="0.25">
      <c r="A4666" t="s">
        <v>31</v>
      </c>
      <c r="B4666" t="str">
        <f>LEFT(Tabla1[[#This Row],[Organización compras]],2)</f>
        <v>CO</v>
      </c>
      <c r="C4666" t="s">
        <v>338</v>
      </c>
      <c r="D4666">
        <v>701</v>
      </c>
      <c r="E4666" t="str">
        <f>VLOOKUP(Tabla1[[#This Row],[Grupo de compras]],'Grupo compras'!$A$1:$B$115,2,FALSE)</f>
        <v>CO Center Manager</v>
      </c>
      <c r="F4666" t="s">
        <v>7361</v>
      </c>
      <c r="G4666" t="str">
        <f>LEFT(Tabla1[[#This Row],[Solicitud de pedido]],2)</f>
        <v>12</v>
      </c>
      <c r="H4666" t="s">
        <v>11427</v>
      </c>
      <c r="I4666" t="s">
        <v>88</v>
      </c>
      <c r="J4666" t="s">
        <v>11428</v>
      </c>
      <c r="K4666" t="s">
        <v>11429</v>
      </c>
      <c r="L4666" s="1">
        <v>46085</v>
      </c>
      <c r="M4666" t="s">
        <v>7365</v>
      </c>
      <c r="N4666" t="s">
        <v>1</v>
      </c>
      <c r="O4666" t="s">
        <v>5</v>
      </c>
      <c r="P4666" t="s">
        <v>3937</v>
      </c>
      <c r="Q4666" t="s">
        <v>3938</v>
      </c>
      <c r="R4666" s="2">
        <v>170950</v>
      </c>
      <c r="S4666" s="37">
        <f>Tabla1[[#This Row],[Valor total]]/'T.C.'!$B$5</f>
        <v>46.479064709081022</v>
      </c>
      <c r="T4666" t="s">
        <v>18</v>
      </c>
      <c r="U4666" t="s">
        <v>3</v>
      </c>
    </row>
    <row r="4667" spans="1:21" x14ac:dyDescent="0.25">
      <c r="A4667" t="s">
        <v>16</v>
      </c>
      <c r="B4667" t="str">
        <f>LEFT(Tabla1[[#This Row],[Organización compras]],2)</f>
        <v>PE</v>
      </c>
      <c r="C4667" t="s">
        <v>681</v>
      </c>
      <c r="D4667">
        <v>804</v>
      </c>
      <c r="E4667" t="str">
        <f>VLOOKUP(Tabla1[[#This Row],[Grupo de compras]],'Grupo compras'!$A$1:$B$115,2,FALSE)</f>
        <v>PE Marketing Mall</v>
      </c>
      <c r="F4667" t="s">
        <v>1158</v>
      </c>
      <c r="G4667" t="str">
        <f>LEFT(Tabla1[[#This Row],[Solicitud de pedido]],2)</f>
        <v>12</v>
      </c>
      <c r="H4667" t="s">
        <v>11430</v>
      </c>
      <c r="I4667" t="s">
        <v>88</v>
      </c>
      <c r="J4667" t="s">
        <v>11431</v>
      </c>
      <c r="K4667" t="s">
        <v>11432</v>
      </c>
      <c r="L4667" s="1">
        <v>46066</v>
      </c>
      <c r="M4667" t="s">
        <v>43</v>
      </c>
      <c r="N4667" t="s">
        <v>1</v>
      </c>
      <c r="O4667" t="s">
        <v>67</v>
      </c>
      <c r="P4667" t="s">
        <v>2458</v>
      </c>
      <c r="Q4667" t="s">
        <v>2459</v>
      </c>
      <c r="R4667" s="2">
        <v>160</v>
      </c>
      <c r="S4667" s="37">
        <f>Tabla1[[#This Row],[Valor total]]/'T.C.'!$B$2</f>
        <v>46.376811594202898</v>
      </c>
      <c r="T4667" t="s">
        <v>2</v>
      </c>
      <c r="U4667" t="s">
        <v>3</v>
      </c>
    </row>
    <row r="4668" spans="1:21" x14ac:dyDescent="0.25">
      <c r="A4668" t="s">
        <v>717</v>
      </c>
      <c r="B4668" t="str">
        <f>LEFT(Tabla1[[#This Row],[Organización compras]],2)</f>
        <v>PE</v>
      </c>
      <c r="C4668" t="s">
        <v>340</v>
      </c>
      <c r="D4668">
        <v>804</v>
      </c>
      <c r="E4668" t="str">
        <f>VLOOKUP(Tabla1[[#This Row],[Grupo de compras]],'Grupo compras'!$A$1:$B$115,2,FALSE)</f>
        <v>PE Marketing Mall</v>
      </c>
      <c r="F4668" t="s">
        <v>718</v>
      </c>
      <c r="G4668" t="str">
        <f>LEFT(Tabla1[[#This Row],[Solicitud de pedido]],2)</f>
        <v>12</v>
      </c>
      <c r="H4668" t="s">
        <v>11433</v>
      </c>
      <c r="I4668" t="s">
        <v>88</v>
      </c>
      <c r="J4668" t="s">
        <v>11434</v>
      </c>
      <c r="K4668" t="s">
        <v>11435</v>
      </c>
      <c r="L4668" s="1">
        <v>46048</v>
      </c>
      <c r="M4668" t="s">
        <v>400</v>
      </c>
      <c r="N4668" t="s">
        <v>1</v>
      </c>
      <c r="O4668" t="s">
        <v>67</v>
      </c>
      <c r="P4668" t="s">
        <v>2889</v>
      </c>
      <c r="Q4668" t="s">
        <v>2890</v>
      </c>
      <c r="R4668" s="2">
        <v>159.5</v>
      </c>
      <c r="S4668" s="37">
        <f>Tabla1[[#This Row],[Valor total]]/'T.C.'!$B$2</f>
        <v>46.231884057971016</v>
      </c>
      <c r="T4668" t="s">
        <v>2</v>
      </c>
      <c r="U4668" t="s">
        <v>3</v>
      </c>
    </row>
    <row r="4669" spans="1:21" x14ac:dyDescent="0.25">
      <c r="A4669" t="s">
        <v>63</v>
      </c>
      <c r="B4669" t="str">
        <f>LEFT(Tabla1[[#This Row],[Organización compras]],2)</f>
        <v>CO</v>
      </c>
      <c r="C4669" t="s">
        <v>338</v>
      </c>
      <c r="D4669">
        <v>702</v>
      </c>
      <c r="E4669" t="str">
        <f>VLOOKUP(Tabla1[[#This Row],[Grupo de compras]],'Grupo compras'!$A$1:$B$115,2,FALSE)</f>
        <v>CO Ops Mall</v>
      </c>
      <c r="F4669" t="s">
        <v>1281</v>
      </c>
      <c r="G4669" t="str">
        <f>LEFT(Tabla1[[#This Row],[Solicitud de pedido]],2)</f>
        <v>12</v>
      </c>
      <c r="H4669" t="s">
        <v>11436</v>
      </c>
      <c r="I4669" t="s">
        <v>88</v>
      </c>
      <c r="J4669" t="s">
        <v>11437</v>
      </c>
      <c r="K4669" t="s">
        <v>11438</v>
      </c>
      <c r="L4669" s="1">
        <v>46059</v>
      </c>
      <c r="M4669" t="s">
        <v>1340</v>
      </c>
      <c r="N4669" t="s">
        <v>1</v>
      </c>
      <c r="O4669" t="s">
        <v>0</v>
      </c>
      <c r="P4669" t="s">
        <v>3190</v>
      </c>
      <c r="Q4669" t="s">
        <v>3191</v>
      </c>
      <c r="R4669" s="2">
        <v>168000</v>
      </c>
      <c r="S4669" s="37">
        <f>Tabla1[[#This Row],[Valor total]]/'T.C.'!$B$5</f>
        <v>45.676998368678632</v>
      </c>
      <c r="T4669" t="s">
        <v>18</v>
      </c>
      <c r="U4669" t="s">
        <v>3</v>
      </c>
    </row>
    <row r="4670" spans="1:21" x14ac:dyDescent="0.25">
      <c r="A4670" t="s">
        <v>4</v>
      </c>
      <c r="B4670" t="str">
        <f>LEFT(Tabla1[[#This Row],[Organización compras]],2)</f>
        <v>CL</v>
      </c>
      <c r="C4670" t="s">
        <v>339</v>
      </c>
      <c r="D4670">
        <v>928</v>
      </c>
      <c r="E4670" t="str">
        <f>VLOOKUP(Tabla1[[#This Row],[Grupo de compras]],'Grupo compras'!$A$1:$B$115,2,FALSE)</f>
        <v>Corp Gest Riesgo</v>
      </c>
      <c r="F4670" t="s">
        <v>85</v>
      </c>
      <c r="G4670" t="str">
        <f>LEFT(Tabla1[[#This Row],[Solicitud de pedido]],2)</f>
        <v>14</v>
      </c>
      <c r="H4670" t="s">
        <v>11439</v>
      </c>
      <c r="I4670" t="s">
        <v>88</v>
      </c>
      <c r="J4670" t="s">
        <v>11440</v>
      </c>
      <c r="K4670" t="s">
        <v>11441</v>
      </c>
      <c r="L4670" s="1">
        <v>46029</v>
      </c>
      <c r="M4670" t="s">
        <v>74</v>
      </c>
      <c r="N4670" t="s">
        <v>46</v>
      </c>
      <c r="O4670" t="s">
        <v>0</v>
      </c>
      <c r="P4670" t="s">
        <v>520</v>
      </c>
      <c r="Q4670" t="s">
        <v>521</v>
      </c>
      <c r="R4670" s="2">
        <v>45.66</v>
      </c>
      <c r="S4670" s="37">
        <f>Tabla1[[#This Row],[Valor total]]</f>
        <v>45.66</v>
      </c>
      <c r="T4670" t="s">
        <v>662</v>
      </c>
      <c r="U4670" t="s">
        <v>3</v>
      </c>
    </row>
    <row r="4671" spans="1:21" x14ac:dyDescent="0.25">
      <c r="A4671" t="s">
        <v>696</v>
      </c>
      <c r="B4671" t="str">
        <f>LEFT(Tabla1[[#This Row],[Organización compras]],2)</f>
        <v>PE</v>
      </c>
      <c r="C4671" t="s">
        <v>681</v>
      </c>
      <c r="D4671">
        <v>803</v>
      </c>
      <c r="E4671" t="str">
        <f>VLOOKUP(Tabla1[[#This Row],[Grupo de compras]],'Grupo compras'!$A$1:$B$115,2,FALSE)</f>
        <v>PE Ops Out/Strips</v>
      </c>
      <c r="F4671" t="s">
        <v>2857</v>
      </c>
      <c r="H4671" t="s">
        <v>12298</v>
      </c>
      <c r="I4671" t="s">
        <v>88</v>
      </c>
      <c r="J4671" t="s">
        <v>12299</v>
      </c>
      <c r="K4671" t="s">
        <v>12300</v>
      </c>
      <c r="L4671" s="1">
        <v>46097</v>
      </c>
      <c r="M4671" t="s">
        <v>2857</v>
      </c>
      <c r="N4671" t="s">
        <v>1</v>
      </c>
      <c r="O4671" t="s">
        <v>0</v>
      </c>
      <c r="P4671" t="s">
        <v>7777</v>
      </c>
      <c r="Q4671" t="s">
        <v>7778</v>
      </c>
      <c r="R4671" s="2">
        <v>157.5</v>
      </c>
      <c r="S4671" s="37">
        <f>Tabla1[[#This Row],[Valor total]]/'T.C.'!$B$2</f>
        <v>45.652173913043477</v>
      </c>
      <c r="T4671" t="s">
        <v>2</v>
      </c>
      <c r="U4671" t="s">
        <v>3</v>
      </c>
    </row>
    <row r="4672" spans="1:21" x14ac:dyDescent="0.25">
      <c r="A4672" t="s">
        <v>16</v>
      </c>
      <c r="B4672" t="str">
        <f>LEFT(Tabla1[[#This Row],[Organización compras]],2)</f>
        <v>PE</v>
      </c>
      <c r="C4672" t="s">
        <v>681</v>
      </c>
      <c r="D4672">
        <v>928</v>
      </c>
      <c r="E4672" t="str">
        <f>VLOOKUP(Tabla1[[#This Row],[Grupo de compras]],'Grupo compras'!$A$1:$B$115,2,FALSE)</f>
        <v>Corp Gest Riesgo</v>
      </c>
      <c r="F4672" t="s">
        <v>85</v>
      </c>
      <c r="G4672" t="str">
        <f>LEFT(Tabla1[[#This Row],[Solicitud de pedido]],2)</f>
        <v>14</v>
      </c>
      <c r="H4672" t="s">
        <v>11442</v>
      </c>
      <c r="I4672" t="s">
        <v>88</v>
      </c>
      <c r="J4672" t="s">
        <v>11443</v>
      </c>
      <c r="K4672" t="s">
        <v>5733</v>
      </c>
      <c r="L4672" s="1">
        <v>46030</v>
      </c>
      <c r="M4672" t="s">
        <v>74</v>
      </c>
      <c r="N4672" t="s">
        <v>46</v>
      </c>
      <c r="O4672" t="s">
        <v>0</v>
      </c>
      <c r="P4672" t="s">
        <v>3251</v>
      </c>
      <c r="Q4672" t="s">
        <v>3252</v>
      </c>
      <c r="R4672" s="2">
        <v>45.62</v>
      </c>
      <c r="S4672" s="37">
        <f>Tabla1[[#This Row],[Valor total]]</f>
        <v>45.62</v>
      </c>
      <c r="T4672" t="s">
        <v>662</v>
      </c>
      <c r="U4672" t="s">
        <v>3</v>
      </c>
    </row>
    <row r="4673" spans="1:21" x14ac:dyDescent="0.25">
      <c r="A4673" t="s">
        <v>75</v>
      </c>
      <c r="B4673" t="str">
        <f>LEFT(Tabla1[[#This Row],[Organización compras]],2)</f>
        <v>CO</v>
      </c>
      <c r="C4673" t="s">
        <v>338</v>
      </c>
      <c r="D4673">
        <v>708</v>
      </c>
      <c r="E4673" t="str">
        <f>VLOOKUP(Tabla1[[#This Row],[Grupo de compras]],'Grupo compras'!$A$1:$B$115,2,FALSE)</f>
        <v>CO Sgcia Legal</v>
      </c>
      <c r="F4673" t="s">
        <v>11444</v>
      </c>
      <c r="G4673" t="str">
        <f>LEFT(Tabla1[[#This Row],[Solicitud de pedido]],2)</f>
        <v>12</v>
      </c>
      <c r="H4673" t="s">
        <v>11445</v>
      </c>
      <c r="I4673" t="s">
        <v>88</v>
      </c>
      <c r="J4673" t="s">
        <v>11446</v>
      </c>
      <c r="K4673" t="s">
        <v>11447</v>
      </c>
      <c r="L4673" s="1">
        <v>46070</v>
      </c>
      <c r="M4673" t="s">
        <v>3458</v>
      </c>
      <c r="N4673" t="s">
        <v>1</v>
      </c>
      <c r="O4673" t="s">
        <v>0</v>
      </c>
      <c r="P4673" t="s">
        <v>11448</v>
      </c>
      <c r="Q4673" t="s">
        <v>11449</v>
      </c>
      <c r="R4673" s="2">
        <v>166373</v>
      </c>
      <c r="S4673" s="37">
        <f>Tabla1[[#This Row],[Valor total]]/'T.C.'!$B$5</f>
        <v>45.234638390429581</v>
      </c>
      <c r="T4673" t="s">
        <v>18</v>
      </c>
      <c r="U4673" t="s">
        <v>3</v>
      </c>
    </row>
    <row r="4674" spans="1:21" x14ac:dyDescent="0.25">
      <c r="A4674" t="s">
        <v>75</v>
      </c>
      <c r="B4674" t="str">
        <f>LEFT(Tabla1[[#This Row],[Organización compras]],2)</f>
        <v>CO</v>
      </c>
      <c r="C4674" t="s">
        <v>338</v>
      </c>
      <c r="D4674">
        <v>710</v>
      </c>
      <c r="E4674" t="str">
        <f>VLOOKUP(Tabla1[[#This Row],[Grupo de compras]],'Grupo compras'!$A$1:$B$115,2,FALSE)</f>
        <v>CO Sgcia Personas</v>
      </c>
      <c r="F4674" t="s">
        <v>77</v>
      </c>
      <c r="G4674" t="str">
        <f>LEFT(Tabla1[[#This Row],[Solicitud de pedido]],2)</f>
        <v>12</v>
      </c>
      <c r="H4674" t="s">
        <v>11450</v>
      </c>
      <c r="I4674" t="s">
        <v>88</v>
      </c>
      <c r="J4674" t="s">
        <v>11451</v>
      </c>
      <c r="K4674" t="s">
        <v>10665</v>
      </c>
      <c r="L4674" s="1">
        <v>46069</v>
      </c>
      <c r="M4674" t="s">
        <v>77</v>
      </c>
      <c r="N4674" t="s">
        <v>1</v>
      </c>
      <c r="O4674" t="s">
        <v>0</v>
      </c>
      <c r="P4674" t="s">
        <v>10666</v>
      </c>
      <c r="Q4674" t="s">
        <v>10667</v>
      </c>
      <c r="R4674" s="2">
        <v>165000</v>
      </c>
      <c r="S4674" s="37">
        <f>Tabla1[[#This Row],[Valor total]]/'T.C.'!$B$5</f>
        <v>44.861337683523651</v>
      </c>
      <c r="T4674" t="s">
        <v>18</v>
      </c>
      <c r="U4674" t="s">
        <v>3</v>
      </c>
    </row>
    <row r="4675" spans="1:21" x14ac:dyDescent="0.25">
      <c r="A4675" t="s">
        <v>373</v>
      </c>
      <c r="B4675" t="str">
        <f>LEFT(Tabla1[[#This Row],[Organización compras]],2)</f>
        <v>PE</v>
      </c>
      <c r="C4675" t="s">
        <v>340</v>
      </c>
      <c r="D4675">
        <v>810</v>
      </c>
      <c r="E4675" t="str">
        <f>VLOOKUP(Tabla1[[#This Row],[Grupo de compras]],'Grupo compras'!$A$1:$B$115,2,FALSE)</f>
        <v>PE Área Personas</v>
      </c>
      <c r="F4675" t="s">
        <v>406</v>
      </c>
      <c r="G4675" t="str">
        <f>LEFT(Tabla1[[#This Row],[Solicitud de pedido]],2)</f>
        <v>12</v>
      </c>
      <c r="H4675" t="s">
        <v>11452</v>
      </c>
      <c r="I4675" t="s">
        <v>88</v>
      </c>
      <c r="J4675" t="s">
        <v>11453</v>
      </c>
      <c r="K4675" t="s">
        <v>11454</v>
      </c>
      <c r="L4675" s="1">
        <v>46084</v>
      </c>
      <c r="M4675" t="s">
        <v>406</v>
      </c>
      <c r="N4675" t="s">
        <v>1</v>
      </c>
      <c r="O4675" t="s">
        <v>0</v>
      </c>
      <c r="P4675" t="s">
        <v>4277</v>
      </c>
      <c r="Q4675" t="s">
        <v>4278</v>
      </c>
      <c r="R4675" s="2">
        <v>154</v>
      </c>
      <c r="S4675" s="37">
        <f>Tabla1[[#This Row],[Valor total]]/'T.C.'!$B$2</f>
        <v>44.637681159420289</v>
      </c>
      <c r="T4675" t="s">
        <v>2</v>
      </c>
      <c r="U4675" t="s">
        <v>3</v>
      </c>
    </row>
    <row r="4676" spans="1:21" x14ac:dyDescent="0.25">
      <c r="A4676" t="s">
        <v>17</v>
      </c>
      <c r="B4676" t="str">
        <f>LEFT(Tabla1[[#This Row],[Organización compras]],2)</f>
        <v>CO</v>
      </c>
      <c r="C4676" t="s">
        <v>338</v>
      </c>
      <c r="D4676">
        <v>711</v>
      </c>
      <c r="E4676" t="str">
        <f>VLOOKUP(Tabla1[[#This Row],[Grupo de compras]],'Grupo compras'!$A$1:$B$115,2,FALSE)</f>
        <v>CO A.Finanzas</v>
      </c>
      <c r="F4676" t="s">
        <v>4709</v>
      </c>
      <c r="G4676" t="str">
        <f>LEFT(Tabla1[[#This Row],[Solicitud de pedido]],2)</f>
        <v>12</v>
      </c>
      <c r="H4676" t="s">
        <v>10431</v>
      </c>
      <c r="I4676" t="s">
        <v>89</v>
      </c>
      <c r="J4676" t="s">
        <v>10432</v>
      </c>
      <c r="K4676" t="s">
        <v>11455</v>
      </c>
      <c r="L4676" s="1">
        <v>46029</v>
      </c>
      <c r="M4676" t="s">
        <v>4713</v>
      </c>
      <c r="N4676" t="s">
        <v>1</v>
      </c>
      <c r="O4676" t="s">
        <v>0</v>
      </c>
      <c r="P4676" t="s">
        <v>10434</v>
      </c>
      <c r="Q4676" t="s">
        <v>10435</v>
      </c>
      <c r="R4676" s="2">
        <v>162792</v>
      </c>
      <c r="S4676" s="37">
        <f>Tabla1[[#This Row],[Valor total]]/'T.C.'!$B$5</f>
        <v>44.261011419249591</v>
      </c>
      <c r="T4676" t="s">
        <v>18</v>
      </c>
      <c r="U4676" t="s">
        <v>3</v>
      </c>
    </row>
    <row r="4677" spans="1:21" x14ac:dyDescent="0.25">
      <c r="A4677" t="s">
        <v>61</v>
      </c>
      <c r="B4677" t="str">
        <f>LEFT(Tabla1[[#This Row],[Organización compras]],2)</f>
        <v>CO</v>
      </c>
      <c r="C4677" t="s">
        <v>338</v>
      </c>
      <c r="D4677">
        <v>703</v>
      </c>
      <c r="E4677" t="str">
        <f>VLOOKUP(Tabla1[[#This Row],[Grupo de compras]],'Grupo compras'!$A$1:$B$115,2,FALSE)</f>
        <v>CO Ops Out/Strip</v>
      </c>
      <c r="F4677" t="s">
        <v>62</v>
      </c>
      <c r="H4677" t="s">
        <v>12064</v>
      </c>
      <c r="I4677" t="s">
        <v>89</v>
      </c>
      <c r="J4677" t="s">
        <v>12065</v>
      </c>
      <c r="K4677" t="s">
        <v>12066</v>
      </c>
      <c r="L4677" s="1">
        <v>46096</v>
      </c>
      <c r="M4677" t="s">
        <v>62</v>
      </c>
      <c r="N4677" t="s">
        <v>1</v>
      </c>
      <c r="O4677" t="s">
        <v>0</v>
      </c>
      <c r="P4677" t="s">
        <v>12062</v>
      </c>
      <c r="Q4677" t="s">
        <v>12063</v>
      </c>
      <c r="R4677" s="2">
        <v>162605</v>
      </c>
      <c r="S4677" s="37">
        <f>Tabla1[[#This Row],[Valor total]]/'T.C.'!$B$5</f>
        <v>44.210168569874931</v>
      </c>
      <c r="T4677" t="s">
        <v>18</v>
      </c>
      <c r="U4677" t="s">
        <v>3</v>
      </c>
    </row>
    <row r="4678" spans="1:21" x14ac:dyDescent="0.25">
      <c r="A4678" t="s">
        <v>373</v>
      </c>
      <c r="B4678" t="str">
        <f>LEFT(Tabla1[[#This Row],[Organización compras]],2)</f>
        <v>PE</v>
      </c>
      <c r="C4678" t="s">
        <v>340</v>
      </c>
      <c r="D4678">
        <v>813</v>
      </c>
      <c r="E4678" t="str">
        <f>VLOOKUP(Tabla1[[#This Row],[Grupo de compras]],'Grupo compras'!$A$1:$B$115,2,FALSE)</f>
        <v>PE Gcia Ops</v>
      </c>
      <c r="F4678" t="s">
        <v>6753</v>
      </c>
      <c r="G4678" t="str">
        <f>LEFT(Tabla1[[#This Row],[Solicitud de pedido]],2)</f>
        <v>12</v>
      </c>
      <c r="H4678" t="s">
        <v>11456</v>
      </c>
      <c r="I4678" t="s">
        <v>88</v>
      </c>
      <c r="J4678" t="s">
        <v>11457</v>
      </c>
      <c r="K4678" t="s">
        <v>11458</v>
      </c>
      <c r="L4678" s="1">
        <v>46042</v>
      </c>
      <c r="M4678" t="s">
        <v>6434</v>
      </c>
      <c r="N4678" t="s">
        <v>1</v>
      </c>
      <c r="O4678" t="s">
        <v>0</v>
      </c>
      <c r="P4678" t="s">
        <v>6615</v>
      </c>
      <c r="Q4678" t="s">
        <v>6616</v>
      </c>
      <c r="R4678" s="2">
        <v>152</v>
      </c>
      <c r="S4678" s="37">
        <f>Tabla1[[#This Row],[Valor total]]/'T.C.'!$B$2</f>
        <v>44.05797101449275</v>
      </c>
      <c r="T4678" t="s">
        <v>2</v>
      </c>
      <c r="U4678" t="s">
        <v>3</v>
      </c>
    </row>
    <row r="4679" spans="1:21" x14ac:dyDescent="0.25">
      <c r="A4679" t="s">
        <v>2101</v>
      </c>
      <c r="B4679" t="str">
        <f>LEFT(Tabla1[[#This Row],[Organización compras]],2)</f>
        <v>PE</v>
      </c>
      <c r="C4679" t="s">
        <v>681</v>
      </c>
      <c r="D4679">
        <v>802</v>
      </c>
      <c r="E4679" t="str">
        <f>VLOOKUP(Tabla1[[#This Row],[Grupo de compras]],'Grupo compras'!$A$1:$B$115,2,FALSE)</f>
        <v>PE Ops Mall</v>
      </c>
      <c r="F4679" t="s">
        <v>2803</v>
      </c>
      <c r="G4679" t="str">
        <f>LEFT(Tabla1[[#This Row],[Solicitud de pedido]],2)</f>
        <v>12</v>
      </c>
      <c r="H4679" t="s">
        <v>11459</v>
      </c>
      <c r="I4679" t="s">
        <v>88</v>
      </c>
      <c r="J4679" t="s">
        <v>11460</v>
      </c>
      <c r="K4679" t="s">
        <v>11461</v>
      </c>
      <c r="L4679" s="1">
        <v>46064</v>
      </c>
      <c r="M4679" t="s">
        <v>2803</v>
      </c>
      <c r="N4679" t="s">
        <v>1</v>
      </c>
      <c r="O4679" t="s">
        <v>0</v>
      </c>
      <c r="P4679" t="s">
        <v>7742</v>
      </c>
      <c r="Q4679" t="s">
        <v>7743</v>
      </c>
      <c r="R4679" s="2">
        <v>150.9</v>
      </c>
      <c r="S4679" s="37">
        <f>Tabla1[[#This Row],[Valor total]]/'T.C.'!$B$2</f>
        <v>43.739130434782609</v>
      </c>
      <c r="T4679" t="s">
        <v>2</v>
      </c>
      <c r="U4679" t="s">
        <v>3</v>
      </c>
    </row>
    <row r="4680" spans="1:21" x14ac:dyDescent="0.25">
      <c r="A4680" t="s">
        <v>53</v>
      </c>
      <c r="B4680" t="str">
        <f>LEFT(Tabla1[[#This Row],[Organización compras]],2)</f>
        <v>CO</v>
      </c>
      <c r="C4680" t="s">
        <v>338</v>
      </c>
      <c r="D4680">
        <v>702</v>
      </c>
      <c r="E4680" t="str">
        <f>VLOOKUP(Tabla1[[#This Row],[Grupo de compras]],'Grupo compras'!$A$1:$B$115,2,FALSE)</f>
        <v>CO Ops Mall</v>
      </c>
      <c r="F4680" t="s">
        <v>54</v>
      </c>
      <c r="H4680" t="s">
        <v>4848</v>
      </c>
      <c r="I4680" t="s">
        <v>89</v>
      </c>
      <c r="J4680" t="s">
        <v>4849</v>
      </c>
      <c r="K4680" t="s">
        <v>4850</v>
      </c>
      <c r="L4680" s="1">
        <v>46092</v>
      </c>
      <c r="M4680" t="s">
        <v>55</v>
      </c>
      <c r="N4680" t="s">
        <v>1</v>
      </c>
      <c r="O4680" t="s">
        <v>0</v>
      </c>
      <c r="P4680" t="s">
        <v>1156</v>
      </c>
      <c r="Q4680" t="s">
        <v>1157</v>
      </c>
      <c r="R4680" s="2">
        <v>160740</v>
      </c>
      <c r="S4680" s="37">
        <f>Tabla1[[#This Row],[Valor total]]/'T.C.'!$B$5</f>
        <v>43.703099510603586</v>
      </c>
      <c r="T4680" t="s">
        <v>18</v>
      </c>
      <c r="U4680" t="s">
        <v>3</v>
      </c>
    </row>
    <row r="4681" spans="1:21" x14ac:dyDescent="0.25">
      <c r="A4681" t="s">
        <v>369</v>
      </c>
      <c r="B4681" t="str">
        <f>LEFT(Tabla1[[#This Row],[Organización compras]],2)</f>
        <v>PE</v>
      </c>
      <c r="C4681" t="s">
        <v>681</v>
      </c>
      <c r="D4681">
        <v>802</v>
      </c>
      <c r="E4681" t="str">
        <f>VLOOKUP(Tabla1[[#This Row],[Grupo de compras]],'Grupo compras'!$A$1:$B$115,2,FALSE)</f>
        <v>PE Ops Mall</v>
      </c>
      <c r="F4681" t="s">
        <v>370</v>
      </c>
      <c r="G4681" t="str">
        <f>LEFT(Tabla1[[#This Row],[Solicitud de pedido]],2)</f>
        <v>12</v>
      </c>
      <c r="H4681" t="s">
        <v>11462</v>
      </c>
      <c r="I4681" t="s">
        <v>88</v>
      </c>
      <c r="J4681" t="s">
        <v>11463</v>
      </c>
      <c r="K4681" t="s">
        <v>11464</v>
      </c>
      <c r="L4681" s="1">
        <v>46043</v>
      </c>
      <c r="M4681" t="s">
        <v>370</v>
      </c>
      <c r="N4681" t="s">
        <v>1</v>
      </c>
      <c r="O4681" t="s">
        <v>0</v>
      </c>
      <c r="P4681" t="s">
        <v>5153</v>
      </c>
      <c r="Q4681" t="s">
        <v>5154</v>
      </c>
      <c r="R4681" s="2">
        <v>150</v>
      </c>
      <c r="S4681" s="37">
        <f>Tabla1[[#This Row],[Valor total]]/'T.C.'!$B$2</f>
        <v>43.478260869565219</v>
      </c>
      <c r="T4681" t="s">
        <v>2</v>
      </c>
      <c r="U4681" t="s">
        <v>3</v>
      </c>
    </row>
    <row r="4682" spans="1:21" x14ac:dyDescent="0.25">
      <c r="A4682" t="s">
        <v>717</v>
      </c>
      <c r="B4682" t="str">
        <f>LEFT(Tabla1[[#This Row],[Organización compras]],2)</f>
        <v>PE</v>
      </c>
      <c r="C4682" t="s">
        <v>340</v>
      </c>
      <c r="D4682">
        <v>801</v>
      </c>
      <c r="E4682" t="str">
        <f>VLOOKUP(Tabla1[[#This Row],[Grupo de compras]],'Grupo compras'!$A$1:$B$115,2,FALSE)</f>
        <v>PE Center Manager</v>
      </c>
      <c r="F4682" t="s">
        <v>1233</v>
      </c>
      <c r="G4682" t="str">
        <f>LEFT(Tabla1[[#This Row],[Solicitud de pedido]],2)</f>
        <v>12</v>
      </c>
      <c r="H4682" t="s">
        <v>11465</v>
      </c>
      <c r="I4682" t="s">
        <v>88</v>
      </c>
      <c r="J4682" t="s">
        <v>11466</v>
      </c>
      <c r="K4682" t="s">
        <v>11467</v>
      </c>
      <c r="L4682" s="1">
        <v>46062</v>
      </c>
      <c r="M4682" t="s">
        <v>819</v>
      </c>
      <c r="N4682" t="s">
        <v>1</v>
      </c>
      <c r="O4682" t="s">
        <v>0</v>
      </c>
      <c r="P4682" t="s">
        <v>8037</v>
      </c>
      <c r="Q4682" t="s">
        <v>8038</v>
      </c>
      <c r="R4682" s="2">
        <v>150</v>
      </c>
      <c r="S4682" s="37">
        <f>Tabla1[[#This Row],[Valor total]]/'T.C.'!$B$2</f>
        <v>43.478260869565219</v>
      </c>
      <c r="T4682" t="s">
        <v>2</v>
      </c>
      <c r="U4682" t="s">
        <v>3</v>
      </c>
    </row>
    <row r="4683" spans="1:21" x14ac:dyDescent="0.25">
      <c r="A4683" t="s">
        <v>4</v>
      </c>
      <c r="B4683" t="str">
        <f>LEFT(Tabla1[[#This Row],[Organización compras]],2)</f>
        <v>CL</v>
      </c>
      <c r="C4683" t="s">
        <v>339</v>
      </c>
      <c r="D4683">
        <v>604</v>
      </c>
      <c r="E4683" t="str">
        <f>VLOOKUP(Tabla1[[#This Row],[Grupo de compras]],'Grupo compras'!$A$1:$B$115,2,FALSE)</f>
        <v>CL Marketing Mall</v>
      </c>
      <c r="F4683" t="s">
        <v>60</v>
      </c>
      <c r="G4683" t="str">
        <f>LEFT(Tabla1[[#This Row],[Solicitud de pedido]],2)</f>
        <v>12</v>
      </c>
      <c r="H4683" t="s">
        <v>11468</v>
      </c>
      <c r="I4683" t="s">
        <v>88</v>
      </c>
      <c r="J4683" t="s">
        <v>11469</v>
      </c>
      <c r="K4683" t="s">
        <v>11470</v>
      </c>
      <c r="L4683" s="1">
        <v>46064</v>
      </c>
      <c r="M4683" t="s">
        <v>60</v>
      </c>
      <c r="N4683" t="s">
        <v>1</v>
      </c>
      <c r="O4683" t="s">
        <v>0</v>
      </c>
      <c r="P4683" t="s">
        <v>1787</v>
      </c>
      <c r="Q4683" t="s">
        <v>1788</v>
      </c>
      <c r="R4683" s="2">
        <v>40250</v>
      </c>
      <c r="S4683" s="37">
        <f>Tabla1[[#This Row],[Valor total]]/'T.C.'!$B$3</f>
        <v>43.469808732841578</v>
      </c>
      <c r="T4683" t="s">
        <v>6</v>
      </c>
      <c r="U4683" t="s">
        <v>3</v>
      </c>
    </row>
    <row r="4684" spans="1:21" x14ac:dyDescent="0.25">
      <c r="A4684" t="s">
        <v>4</v>
      </c>
      <c r="B4684" t="str">
        <f>LEFT(Tabla1[[#This Row],[Organización compras]],2)</f>
        <v>CL</v>
      </c>
      <c r="C4684" t="s">
        <v>339</v>
      </c>
      <c r="D4684">
        <v>604</v>
      </c>
      <c r="E4684" t="str">
        <f>VLOOKUP(Tabla1[[#This Row],[Grupo de compras]],'Grupo compras'!$A$1:$B$115,2,FALSE)</f>
        <v>CL Marketing Mall</v>
      </c>
      <c r="F4684" t="s">
        <v>60</v>
      </c>
      <c r="G4684" t="str">
        <f>LEFT(Tabla1[[#This Row],[Solicitud de pedido]],2)</f>
        <v>12</v>
      </c>
      <c r="H4684" t="s">
        <v>11471</v>
      </c>
      <c r="I4684" t="s">
        <v>88</v>
      </c>
      <c r="J4684" t="s">
        <v>11472</v>
      </c>
      <c r="K4684" t="s">
        <v>11473</v>
      </c>
      <c r="L4684" s="1">
        <v>46087</v>
      </c>
      <c r="M4684" t="s">
        <v>60</v>
      </c>
      <c r="N4684" t="s">
        <v>1</v>
      </c>
      <c r="O4684" t="s">
        <v>0</v>
      </c>
      <c r="P4684" t="s">
        <v>1787</v>
      </c>
      <c r="Q4684" t="s">
        <v>1788</v>
      </c>
      <c r="R4684" s="2">
        <v>40250</v>
      </c>
      <c r="S4684" s="37">
        <f>Tabla1[[#This Row],[Valor total]]/'T.C.'!$B$3</f>
        <v>43.469808732841578</v>
      </c>
      <c r="T4684" t="s">
        <v>6</v>
      </c>
      <c r="U4684" t="s">
        <v>3</v>
      </c>
    </row>
    <row r="4685" spans="1:21" x14ac:dyDescent="0.25">
      <c r="A4685" t="s">
        <v>1079</v>
      </c>
      <c r="B4685" t="str">
        <f>LEFT(Tabla1[[#This Row],[Organización compras]],2)</f>
        <v>PE</v>
      </c>
      <c r="C4685" t="s">
        <v>681</v>
      </c>
      <c r="D4685">
        <v>802</v>
      </c>
      <c r="E4685" t="str">
        <f>VLOOKUP(Tabla1[[#This Row],[Grupo de compras]],'Grupo compras'!$A$1:$B$115,2,FALSE)</f>
        <v>PE Ops Mall</v>
      </c>
      <c r="F4685" t="s">
        <v>3394</v>
      </c>
      <c r="G4685" t="str">
        <f>LEFT(Tabla1[[#This Row],[Solicitud de pedido]],2)</f>
        <v>12</v>
      </c>
      <c r="H4685" t="s">
        <v>11474</v>
      </c>
      <c r="I4685" t="s">
        <v>88</v>
      </c>
      <c r="J4685" t="s">
        <v>11475</v>
      </c>
      <c r="K4685" t="s">
        <v>11476</v>
      </c>
      <c r="L4685" s="1">
        <v>46044</v>
      </c>
      <c r="M4685" t="s">
        <v>3398</v>
      </c>
      <c r="N4685" t="s">
        <v>1</v>
      </c>
      <c r="O4685" t="s">
        <v>0</v>
      </c>
      <c r="P4685" t="s">
        <v>1011</v>
      </c>
      <c r="Q4685" t="s">
        <v>1012</v>
      </c>
      <c r="R4685" s="2">
        <v>148</v>
      </c>
      <c r="S4685" s="37">
        <f>Tabla1[[#This Row],[Valor total]]/'T.C.'!$B$2</f>
        <v>42.89855072463768</v>
      </c>
      <c r="T4685" t="s">
        <v>2</v>
      </c>
      <c r="U4685" t="s">
        <v>3</v>
      </c>
    </row>
    <row r="4686" spans="1:21" x14ac:dyDescent="0.25">
      <c r="A4686" t="s">
        <v>12</v>
      </c>
      <c r="B4686" t="str">
        <f>LEFT(Tabla1[[#This Row],[Organización compras]],2)</f>
        <v>PE</v>
      </c>
      <c r="C4686" t="s">
        <v>340</v>
      </c>
      <c r="D4686">
        <v>802</v>
      </c>
      <c r="E4686" t="str">
        <f>VLOOKUP(Tabla1[[#This Row],[Grupo de compras]],'Grupo compras'!$A$1:$B$115,2,FALSE)</f>
        <v>PE Ops Mall</v>
      </c>
      <c r="F4686" t="s">
        <v>360</v>
      </c>
      <c r="G4686" t="str">
        <f>LEFT(Tabla1[[#This Row],[Solicitud de pedido]],2)</f>
        <v>12</v>
      </c>
      <c r="H4686" t="s">
        <v>11477</v>
      </c>
      <c r="I4686" t="s">
        <v>88</v>
      </c>
      <c r="J4686" t="s">
        <v>11478</v>
      </c>
      <c r="K4686" t="s">
        <v>11479</v>
      </c>
      <c r="L4686" s="1">
        <v>46042</v>
      </c>
      <c r="M4686" t="s">
        <v>14</v>
      </c>
      <c r="N4686" t="s">
        <v>1</v>
      </c>
      <c r="O4686" t="s">
        <v>0</v>
      </c>
      <c r="P4686" t="s">
        <v>4043</v>
      </c>
      <c r="Q4686" t="s">
        <v>4044</v>
      </c>
      <c r="R4686" s="2">
        <v>147.87</v>
      </c>
      <c r="S4686" s="37">
        <f>Tabla1[[#This Row],[Valor total]]/'T.C.'!$B$2</f>
        <v>42.860869565217392</v>
      </c>
      <c r="T4686" t="s">
        <v>2</v>
      </c>
      <c r="U4686" t="s">
        <v>3</v>
      </c>
    </row>
    <row r="4687" spans="1:21" x14ac:dyDescent="0.25">
      <c r="A4687" t="s">
        <v>63</v>
      </c>
      <c r="B4687" t="str">
        <f>LEFT(Tabla1[[#This Row],[Organización compras]],2)</f>
        <v>CO</v>
      </c>
      <c r="C4687" t="s">
        <v>338</v>
      </c>
      <c r="D4687">
        <v>702</v>
      </c>
      <c r="E4687" t="str">
        <f>VLOOKUP(Tabla1[[#This Row],[Grupo de compras]],'Grupo compras'!$A$1:$B$115,2,FALSE)</f>
        <v>CO Ops Mall</v>
      </c>
      <c r="F4687" t="s">
        <v>1281</v>
      </c>
      <c r="G4687" t="str">
        <f>LEFT(Tabla1[[#This Row],[Solicitud de pedido]],2)</f>
        <v>12</v>
      </c>
      <c r="H4687" t="s">
        <v>11480</v>
      </c>
      <c r="I4687" t="s">
        <v>88</v>
      </c>
      <c r="J4687" t="s">
        <v>11481</v>
      </c>
      <c r="K4687" t="s">
        <v>10939</v>
      </c>
      <c r="L4687" s="1">
        <v>46087</v>
      </c>
      <c r="M4687" t="s">
        <v>1340</v>
      </c>
      <c r="N4687" t="s">
        <v>1</v>
      </c>
      <c r="O4687" t="s">
        <v>0</v>
      </c>
      <c r="P4687" t="s">
        <v>3190</v>
      </c>
      <c r="Q4687" t="s">
        <v>3191</v>
      </c>
      <c r="R4687" s="2">
        <v>156000</v>
      </c>
      <c r="S4687" s="37">
        <f>Tabla1[[#This Row],[Valor total]]/'T.C.'!$B$5</f>
        <v>42.414355628058729</v>
      </c>
      <c r="T4687" t="s">
        <v>18</v>
      </c>
      <c r="U4687" t="s">
        <v>3</v>
      </c>
    </row>
    <row r="4688" spans="1:21" x14ac:dyDescent="0.25">
      <c r="A4688" t="s">
        <v>12</v>
      </c>
      <c r="B4688" t="str">
        <f>LEFT(Tabla1[[#This Row],[Organización compras]],2)</f>
        <v>PE</v>
      </c>
      <c r="C4688" t="s">
        <v>340</v>
      </c>
      <c r="D4688">
        <v>804</v>
      </c>
      <c r="E4688" t="str">
        <f>VLOOKUP(Tabla1[[#This Row],[Grupo de compras]],'Grupo compras'!$A$1:$B$115,2,FALSE)</f>
        <v>PE Marketing Mall</v>
      </c>
      <c r="F4688" t="s">
        <v>1158</v>
      </c>
      <c r="G4688" t="str">
        <f>LEFT(Tabla1[[#This Row],[Solicitud de pedido]],2)</f>
        <v>12</v>
      </c>
      <c r="H4688" t="s">
        <v>11482</v>
      </c>
      <c r="I4688" t="s">
        <v>88</v>
      </c>
      <c r="J4688" t="s">
        <v>11483</v>
      </c>
      <c r="K4688" t="s">
        <v>11484</v>
      </c>
      <c r="L4688" s="1">
        <v>46065</v>
      </c>
      <c r="M4688" t="s">
        <v>14</v>
      </c>
      <c r="N4688" t="s">
        <v>1</v>
      </c>
      <c r="O4688" t="s">
        <v>67</v>
      </c>
      <c r="P4688" t="s">
        <v>2089</v>
      </c>
      <c r="Q4688" t="s">
        <v>2090</v>
      </c>
      <c r="R4688" s="2">
        <v>146</v>
      </c>
      <c r="S4688" s="37">
        <f>Tabla1[[#This Row],[Valor total]]/'T.C.'!$B$2</f>
        <v>42.318840579710141</v>
      </c>
      <c r="T4688" t="s">
        <v>2</v>
      </c>
      <c r="U4688" t="s">
        <v>3</v>
      </c>
    </row>
    <row r="4689" spans="1:21" x14ac:dyDescent="0.25">
      <c r="A4689" t="s">
        <v>24</v>
      </c>
      <c r="B4689" t="str">
        <f>LEFT(Tabla1[[#This Row],[Organización compras]],2)</f>
        <v>CL</v>
      </c>
      <c r="C4689" t="s">
        <v>339</v>
      </c>
      <c r="D4689">
        <v>604</v>
      </c>
      <c r="E4689" t="str">
        <f>VLOOKUP(Tabla1[[#This Row],[Grupo de compras]],'Grupo compras'!$A$1:$B$115,2,FALSE)</f>
        <v>CL Marketing Mall</v>
      </c>
      <c r="F4689" t="s">
        <v>2690</v>
      </c>
      <c r="G4689" t="str">
        <f>LEFT(Tabla1[[#This Row],[Solicitud de pedido]],2)</f>
        <v>12</v>
      </c>
      <c r="H4689" t="s">
        <v>11485</v>
      </c>
      <c r="I4689" t="s">
        <v>88</v>
      </c>
      <c r="J4689" t="s">
        <v>11486</v>
      </c>
      <c r="K4689" t="s">
        <v>11487</v>
      </c>
      <c r="L4689" s="1">
        <v>46035</v>
      </c>
      <c r="M4689" t="s">
        <v>1054</v>
      </c>
      <c r="N4689" t="s">
        <v>1</v>
      </c>
      <c r="O4689" t="s">
        <v>0</v>
      </c>
      <c r="P4689" t="s">
        <v>7661</v>
      </c>
      <c r="Q4689" t="s">
        <v>7662</v>
      </c>
      <c r="R4689" s="2">
        <v>39089</v>
      </c>
      <c r="S4689" s="37">
        <f>Tabla1[[#This Row],[Valor total]]/'T.C.'!$B$3</f>
        <v>42.215934249889301</v>
      </c>
      <c r="T4689" t="s">
        <v>6</v>
      </c>
      <c r="U4689" t="s">
        <v>3</v>
      </c>
    </row>
    <row r="4690" spans="1:21" x14ac:dyDescent="0.25">
      <c r="A4690" t="s">
        <v>31</v>
      </c>
      <c r="B4690" t="str">
        <f>LEFT(Tabla1[[#This Row],[Organización compras]],2)</f>
        <v>CO</v>
      </c>
      <c r="C4690" t="s">
        <v>338</v>
      </c>
      <c r="D4690">
        <v>702</v>
      </c>
      <c r="E4690" t="str">
        <f>VLOOKUP(Tabla1[[#This Row],[Grupo de compras]],'Grupo compras'!$A$1:$B$115,2,FALSE)</f>
        <v>CO Ops Mall</v>
      </c>
      <c r="F4690" t="s">
        <v>210</v>
      </c>
      <c r="G4690" t="str">
        <f>LEFT(Tabla1[[#This Row],[Solicitud de pedido]],2)</f>
        <v>12</v>
      </c>
      <c r="H4690" t="s">
        <v>7893</v>
      </c>
      <c r="I4690" t="s">
        <v>89</v>
      </c>
      <c r="J4690" t="s">
        <v>7894</v>
      </c>
      <c r="K4690" t="s">
        <v>11488</v>
      </c>
      <c r="L4690" s="1">
        <v>46090</v>
      </c>
      <c r="M4690" t="s">
        <v>32</v>
      </c>
      <c r="N4690" t="s">
        <v>1</v>
      </c>
      <c r="O4690" t="s">
        <v>0</v>
      </c>
      <c r="P4690" t="s">
        <v>33</v>
      </c>
      <c r="Q4690" t="s">
        <v>34</v>
      </c>
      <c r="R4690" s="2">
        <v>154490</v>
      </c>
      <c r="S4690" s="37">
        <f>Tabla1[[#This Row],[Valor total]]/'T.C.'!$B$5</f>
        <v>42.003806416530722</v>
      </c>
      <c r="T4690" t="s">
        <v>18</v>
      </c>
      <c r="U4690" t="s">
        <v>3</v>
      </c>
    </row>
    <row r="4691" spans="1:21" x14ac:dyDescent="0.25">
      <c r="A4691" t="s">
        <v>12</v>
      </c>
      <c r="B4691" t="str">
        <f>LEFT(Tabla1[[#This Row],[Organización compras]],2)</f>
        <v>PE</v>
      </c>
      <c r="C4691" t="s">
        <v>340</v>
      </c>
      <c r="D4691">
        <v>804</v>
      </c>
      <c r="E4691" t="str">
        <f>VLOOKUP(Tabla1[[#This Row],[Grupo de compras]],'Grupo compras'!$A$1:$B$115,2,FALSE)</f>
        <v>PE Marketing Mall</v>
      </c>
      <c r="F4691" t="s">
        <v>1158</v>
      </c>
      <c r="G4691" t="str">
        <f>LEFT(Tabla1[[#This Row],[Solicitud de pedido]],2)</f>
        <v>12</v>
      </c>
      <c r="H4691" t="s">
        <v>11489</v>
      </c>
      <c r="I4691" t="s">
        <v>88</v>
      </c>
      <c r="J4691" t="s">
        <v>11490</v>
      </c>
      <c r="K4691" t="s">
        <v>11491</v>
      </c>
      <c r="L4691" s="1">
        <v>46035</v>
      </c>
      <c r="M4691" t="s">
        <v>14</v>
      </c>
      <c r="N4691" t="s">
        <v>1</v>
      </c>
      <c r="O4691" t="s">
        <v>67</v>
      </c>
      <c r="P4691" t="s">
        <v>7093</v>
      </c>
      <c r="Q4691" t="s">
        <v>7094</v>
      </c>
      <c r="R4691" s="2">
        <v>140</v>
      </c>
      <c r="S4691" s="37">
        <f>Tabla1[[#This Row],[Valor total]]/'T.C.'!$B$2</f>
        <v>40.579710144927532</v>
      </c>
      <c r="T4691" t="s">
        <v>2</v>
      </c>
      <c r="U4691" t="s">
        <v>3</v>
      </c>
    </row>
    <row r="4692" spans="1:21" x14ac:dyDescent="0.25">
      <c r="A4692" t="s">
        <v>17</v>
      </c>
      <c r="B4692" t="str">
        <f>LEFT(Tabla1[[#This Row],[Organización compras]],2)</f>
        <v>CO</v>
      </c>
      <c r="C4692" t="s">
        <v>338</v>
      </c>
      <c r="D4692">
        <v>711</v>
      </c>
      <c r="E4692" t="str">
        <f>VLOOKUP(Tabla1[[#This Row],[Grupo de compras]],'Grupo compras'!$A$1:$B$115,2,FALSE)</f>
        <v>CO A.Finanzas</v>
      </c>
      <c r="F4692" t="s">
        <v>4709</v>
      </c>
      <c r="G4692" t="str">
        <f>LEFT(Tabla1[[#This Row],[Solicitud de pedido]],2)</f>
        <v>12</v>
      </c>
      <c r="H4692" t="s">
        <v>6918</v>
      </c>
      <c r="I4692" t="s">
        <v>89</v>
      </c>
      <c r="J4692" t="s">
        <v>6919</v>
      </c>
      <c r="K4692" t="s">
        <v>11492</v>
      </c>
      <c r="L4692" s="1">
        <v>46036</v>
      </c>
      <c r="M4692" t="s">
        <v>4713</v>
      </c>
      <c r="N4692" t="s">
        <v>1</v>
      </c>
      <c r="O4692" t="s">
        <v>0</v>
      </c>
      <c r="P4692" t="s">
        <v>5894</v>
      </c>
      <c r="Q4692" t="s">
        <v>5895</v>
      </c>
      <c r="R4692" s="2">
        <v>148089</v>
      </c>
      <c r="S4692" s="37">
        <f>Tabla1[[#This Row],[Valor total]]/'T.C.'!$B$5</f>
        <v>40.263458401305058</v>
      </c>
      <c r="T4692" t="s">
        <v>18</v>
      </c>
      <c r="U4692" t="s">
        <v>3</v>
      </c>
    </row>
    <row r="4693" spans="1:21" x14ac:dyDescent="0.25">
      <c r="A4693" t="s">
        <v>17</v>
      </c>
      <c r="B4693" t="str">
        <f>LEFT(Tabla1[[#This Row],[Organización compras]],2)</f>
        <v>CO</v>
      </c>
      <c r="C4693" t="s">
        <v>338</v>
      </c>
      <c r="D4693">
        <v>710</v>
      </c>
      <c r="E4693" t="str">
        <f>VLOOKUP(Tabla1[[#This Row],[Grupo de compras]],'Grupo compras'!$A$1:$B$115,2,FALSE)</f>
        <v>CO Sgcia Personas</v>
      </c>
      <c r="F4693" t="s">
        <v>3527</v>
      </c>
      <c r="G4693" t="str">
        <f>LEFT(Tabla1[[#This Row],[Solicitud de pedido]],2)</f>
        <v>12</v>
      </c>
      <c r="H4693" t="s">
        <v>11493</v>
      </c>
      <c r="I4693" t="s">
        <v>88</v>
      </c>
      <c r="J4693" t="s">
        <v>11494</v>
      </c>
      <c r="K4693" t="s">
        <v>11495</v>
      </c>
      <c r="L4693" s="1">
        <v>46065</v>
      </c>
      <c r="M4693" t="s">
        <v>706</v>
      </c>
      <c r="N4693" t="s">
        <v>1</v>
      </c>
      <c r="O4693" t="s">
        <v>0</v>
      </c>
      <c r="P4693" t="s">
        <v>11496</v>
      </c>
      <c r="Q4693" t="s">
        <v>11497</v>
      </c>
      <c r="R4693" s="2">
        <v>145650</v>
      </c>
      <c r="S4693" s="37">
        <f>Tabla1[[#This Row],[Valor total]]/'T.C.'!$B$5</f>
        <v>39.600326264274059</v>
      </c>
      <c r="T4693" t="s">
        <v>18</v>
      </c>
      <c r="U4693" t="s">
        <v>3</v>
      </c>
    </row>
    <row r="4694" spans="1:21" x14ac:dyDescent="0.25">
      <c r="A4694" t="s">
        <v>17</v>
      </c>
      <c r="B4694" t="str">
        <f>LEFT(Tabla1[[#This Row],[Organización compras]],2)</f>
        <v>CO</v>
      </c>
      <c r="C4694" t="s">
        <v>338</v>
      </c>
      <c r="D4694">
        <v>710</v>
      </c>
      <c r="E4694" t="str">
        <f>VLOOKUP(Tabla1[[#This Row],[Grupo de compras]],'Grupo compras'!$A$1:$B$115,2,FALSE)</f>
        <v>CO Sgcia Personas</v>
      </c>
      <c r="F4694" t="s">
        <v>1200</v>
      </c>
      <c r="G4694" t="str">
        <f>LEFT(Tabla1[[#This Row],[Solicitud de pedido]],2)</f>
        <v>12</v>
      </c>
      <c r="H4694" t="s">
        <v>11498</v>
      </c>
      <c r="I4694" t="s">
        <v>88</v>
      </c>
      <c r="J4694" t="s">
        <v>11499</v>
      </c>
      <c r="K4694" t="s">
        <v>11500</v>
      </c>
      <c r="L4694" s="1">
        <v>46085</v>
      </c>
      <c r="M4694" t="s">
        <v>706</v>
      </c>
      <c r="N4694" t="s">
        <v>1</v>
      </c>
      <c r="O4694" t="s">
        <v>0</v>
      </c>
      <c r="P4694" t="s">
        <v>9939</v>
      </c>
      <c r="Q4694" t="s">
        <v>9940</v>
      </c>
      <c r="R4694" s="2">
        <v>145458</v>
      </c>
      <c r="S4694" s="37">
        <f>Tabla1[[#This Row],[Valor total]]/'T.C.'!$B$5</f>
        <v>39.548123980424144</v>
      </c>
      <c r="T4694" t="s">
        <v>18</v>
      </c>
      <c r="U4694" t="s">
        <v>3</v>
      </c>
    </row>
    <row r="4695" spans="1:21" x14ac:dyDescent="0.25">
      <c r="A4695" t="s">
        <v>12</v>
      </c>
      <c r="B4695" t="str">
        <f>LEFT(Tabla1[[#This Row],[Organización compras]],2)</f>
        <v>PE</v>
      </c>
      <c r="C4695" t="s">
        <v>340</v>
      </c>
      <c r="D4695">
        <v>808</v>
      </c>
      <c r="E4695" t="str">
        <f>VLOOKUP(Tabla1[[#This Row],[Grupo de compras]],'Grupo compras'!$A$1:$B$115,2,FALSE)</f>
        <v>PE Área Legal</v>
      </c>
      <c r="F4695" t="s">
        <v>365</v>
      </c>
      <c r="G4695" t="str">
        <f>LEFT(Tabla1[[#This Row],[Solicitud de pedido]],2)</f>
        <v>12</v>
      </c>
      <c r="H4695" t="s">
        <v>11501</v>
      </c>
      <c r="I4695" t="s">
        <v>88</v>
      </c>
      <c r="J4695" t="s">
        <v>11502</v>
      </c>
      <c r="K4695" t="s">
        <v>11503</v>
      </c>
      <c r="L4695" s="1">
        <v>46028</v>
      </c>
      <c r="M4695" t="s">
        <v>485</v>
      </c>
      <c r="N4695" t="s">
        <v>1</v>
      </c>
      <c r="O4695" t="s">
        <v>0</v>
      </c>
      <c r="P4695" t="s">
        <v>5768</v>
      </c>
      <c r="Q4695" t="s">
        <v>5769</v>
      </c>
      <c r="R4695" s="2">
        <v>135.59</v>
      </c>
      <c r="S4695" s="37">
        <f>Tabla1[[#This Row],[Valor total]]/'T.C.'!$B$2</f>
        <v>39.301449275362316</v>
      </c>
      <c r="T4695" t="s">
        <v>2</v>
      </c>
      <c r="U4695" t="s">
        <v>3</v>
      </c>
    </row>
    <row r="4696" spans="1:21" x14ac:dyDescent="0.25">
      <c r="A4696" t="s">
        <v>1239</v>
      </c>
      <c r="B4696" t="str">
        <f>LEFT(Tabla1[[#This Row],[Organización compras]],2)</f>
        <v>PE</v>
      </c>
      <c r="C4696" t="s">
        <v>340</v>
      </c>
      <c r="D4696">
        <v>802</v>
      </c>
      <c r="E4696" t="str">
        <f>VLOOKUP(Tabla1[[#This Row],[Grupo de compras]],'Grupo compras'!$A$1:$B$115,2,FALSE)</f>
        <v>PE Ops Mall</v>
      </c>
      <c r="F4696" t="s">
        <v>3220</v>
      </c>
      <c r="G4696" t="str">
        <f>LEFT(Tabla1[[#This Row],[Solicitud de pedido]],2)</f>
        <v>12</v>
      </c>
      <c r="H4696" t="s">
        <v>11504</v>
      </c>
      <c r="I4696" t="s">
        <v>88</v>
      </c>
      <c r="J4696" t="s">
        <v>11505</v>
      </c>
      <c r="K4696" t="s">
        <v>11506</v>
      </c>
      <c r="L4696" s="1">
        <v>46091</v>
      </c>
      <c r="M4696" t="s">
        <v>3220</v>
      </c>
      <c r="N4696" t="s">
        <v>1</v>
      </c>
      <c r="O4696" t="s">
        <v>0</v>
      </c>
      <c r="P4696" t="s">
        <v>4285</v>
      </c>
      <c r="Q4696" t="s">
        <v>4286</v>
      </c>
      <c r="R4696" s="2">
        <v>135</v>
      </c>
      <c r="S4696" s="37">
        <f>Tabla1[[#This Row],[Valor total]]/'T.C.'!$B$2</f>
        <v>39.130434782608695</v>
      </c>
      <c r="T4696" t="s">
        <v>2</v>
      </c>
      <c r="U4696" t="s">
        <v>3</v>
      </c>
    </row>
    <row r="4697" spans="1:21" x14ac:dyDescent="0.25">
      <c r="A4697" t="s">
        <v>7</v>
      </c>
      <c r="B4697" t="str">
        <f>LEFT(Tabla1[[#This Row],[Organización compras]],2)</f>
        <v>CL</v>
      </c>
      <c r="C4697" t="s">
        <v>339</v>
      </c>
      <c r="D4697">
        <v>602</v>
      </c>
      <c r="E4697" t="str">
        <f>VLOOKUP(Tabla1[[#This Row],[Grupo de compras]],'Grupo compras'!$A$1:$B$115,2,FALSE)</f>
        <v>CL Ops Mall</v>
      </c>
      <c r="F4697" t="s">
        <v>4618</v>
      </c>
      <c r="G4697" t="str">
        <f>LEFT(Tabla1[[#This Row],[Solicitud de pedido]],2)</f>
        <v>12</v>
      </c>
      <c r="H4697" t="s">
        <v>9152</v>
      </c>
      <c r="I4697" t="s">
        <v>88</v>
      </c>
      <c r="J4697" t="s">
        <v>9153</v>
      </c>
      <c r="K4697" t="s">
        <v>11507</v>
      </c>
      <c r="L4697" s="1">
        <v>46034</v>
      </c>
      <c r="M4697" t="s">
        <v>79</v>
      </c>
      <c r="N4697" t="s">
        <v>1</v>
      </c>
      <c r="O4697" t="s">
        <v>0</v>
      </c>
      <c r="P4697" t="s">
        <v>6414</v>
      </c>
      <c r="Q4697" t="s">
        <v>6415</v>
      </c>
      <c r="R4697" s="2">
        <v>35634</v>
      </c>
      <c r="S4697" s="37">
        <f>Tabla1[[#This Row],[Valor total]]/'T.C.'!$B$3</f>
        <v>38.484550667977061</v>
      </c>
      <c r="T4697" t="s">
        <v>6</v>
      </c>
      <c r="U4697" t="s">
        <v>3</v>
      </c>
    </row>
    <row r="4698" spans="1:21" x14ac:dyDescent="0.25">
      <c r="A4698" t="s">
        <v>53</v>
      </c>
      <c r="B4698" t="str">
        <f>LEFT(Tabla1[[#This Row],[Organización compras]],2)</f>
        <v>CO</v>
      </c>
      <c r="C4698" t="s">
        <v>338</v>
      </c>
      <c r="D4698">
        <v>702</v>
      </c>
      <c r="E4698" t="str">
        <f>VLOOKUP(Tabla1[[#This Row],[Grupo de compras]],'Grupo compras'!$A$1:$B$115,2,FALSE)</f>
        <v>CO Ops Mall</v>
      </c>
      <c r="F4698" t="s">
        <v>54</v>
      </c>
      <c r="G4698" t="str">
        <f>LEFT(Tabla1[[#This Row],[Solicitud de pedido]],2)</f>
        <v>12</v>
      </c>
      <c r="H4698" t="s">
        <v>11508</v>
      </c>
      <c r="I4698" t="s">
        <v>88</v>
      </c>
      <c r="J4698" t="s">
        <v>11509</v>
      </c>
      <c r="K4698" t="s">
        <v>11510</v>
      </c>
      <c r="L4698" s="1">
        <v>46045</v>
      </c>
      <c r="M4698" t="s">
        <v>1340</v>
      </c>
      <c r="N4698" t="s">
        <v>1</v>
      </c>
      <c r="O4698" t="s">
        <v>0</v>
      </c>
      <c r="P4698" t="s">
        <v>9039</v>
      </c>
      <c r="Q4698" t="s">
        <v>9040</v>
      </c>
      <c r="R4698" s="2">
        <v>141177</v>
      </c>
      <c r="S4698" s="37">
        <f>Tabla1[[#This Row],[Valor total]]/'T.C.'!$B$5</f>
        <v>38.384176182707996</v>
      </c>
      <c r="T4698" t="s">
        <v>18</v>
      </c>
      <c r="U4698" t="s">
        <v>3</v>
      </c>
    </row>
    <row r="4699" spans="1:21" x14ac:dyDescent="0.25">
      <c r="A4699" t="s">
        <v>96</v>
      </c>
      <c r="B4699" t="str">
        <f>LEFT(Tabla1[[#This Row],[Organización compras]],2)</f>
        <v>CL</v>
      </c>
      <c r="C4699" t="s">
        <v>339</v>
      </c>
      <c r="D4699">
        <v>928</v>
      </c>
      <c r="E4699" t="str">
        <f>VLOOKUP(Tabla1[[#This Row],[Grupo de compras]],'Grupo compras'!$A$1:$B$115,2,FALSE)</f>
        <v>Corp Gest Riesgo</v>
      </c>
      <c r="F4699" t="s">
        <v>85</v>
      </c>
      <c r="G4699" t="str">
        <f>LEFT(Tabla1[[#This Row],[Solicitud de pedido]],2)</f>
        <v>14</v>
      </c>
      <c r="H4699" t="s">
        <v>11511</v>
      </c>
      <c r="I4699" t="s">
        <v>88</v>
      </c>
      <c r="J4699" t="s">
        <v>11512</v>
      </c>
      <c r="K4699" t="s">
        <v>5733</v>
      </c>
      <c r="L4699" s="1">
        <v>46034</v>
      </c>
      <c r="M4699" t="s">
        <v>74</v>
      </c>
      <c r="N4699" t="s">
        <v>46</v>
      </c>
      <c r="O4699" t="s">
        <v>0</v>
      </c>
      <c r="P4699" t="s">
        <v>520</v>
      </c>
      <c r="Q4699" t="s">
        <v>521</v>
      </c>
      <c r="R4699" s="2">
        <v>37.799999999999997</v>
      </c>
      <c r="S4699" s="37">
        <f>Tabla1[[#This Row],[Valor total]]</f>
        <v>37.799999999999997</v>
      </c>
      <c r="T4699" t="s">
        <v>662</v>
      </c>
      <c r="U4699" t="s">
        <v>3</v>
      </c>
    </row>
    <row r="4700" spans="1:21" x14ac:dyDescent="0.25">
      <c r="A4700" t="s">
        <v>925</v>
      </c>
      <c r="B4700" t="str">
        <f>LEFT(Tabla1[[#This Row],[Organización compras]],2)</f>
        <v>PE</v>
      </c>
      <c r="C4700" t="s">
        <v>340</v>
      </c>
      <c r="D4700">
        <v>803</v>
      </c>
      <c r="E4700" t="str">
        <f>VLOOKUP(Tabla1[[#This Row],[Grupo de compras]],'Grupo compras'!$A$1:$B$115,2,FALSE)</f>
        <v>PE Ops Out/Strips</v>
      </c>
      <c r="F4700" t="s">
        <v>1453</v>
      </c>
      <c r="G4700" t="str">
        <f>LEFT(Tabla1[[#This Row],[Solicitud de pedido]],2)</f>
        <v>12</v>
      </c>
      <c r="H4700" t="s">
        <v>11513</v>
      </c>
      <c r="I4700" t="s">
        <v>88</v>
      </c>
      <c r="J4700" t="s">
        <v>11514</v>
      </c>
      <c r="K4700" t="s">
        <v>11515</v>
      </c>
      <c r="L4700" s="1">
        <v>46066</v>
      </c>
      <c r="M4700" t="s">
        <v>1453</v>
      </c>
      <c r="N4700" t="s">
        <v>1</v>
      </c>
      <c r="O4700" t="s">
        <v>0</v>
      </c>
      <c r="P4700" t="s">
        <v>2458</v>
      </c>
      <c r="Q4700" t="s">
        <v>2459</v>
      </c>
      <c r="R4700" s="2">
        <v>130</v>
      </c>
      <c r="S4700" s="37">
        <f>Tabla1[[#This Row],[Valor total]]/'T.C.'!$B$2</f>
        <v>37.681159420289852</v>
      </c>
      <c r="T4700" t="s">
        <v>2</v>
      </c>
      <c r="U4700" t="s">
        <v>3</v>
      </c>
    </row>
    <row r="4701" spans="1:21" x14ac:dyDescent="0.25">
      <c r="A4701" t="s">
        <v>4</v>
      </c>
      <c r="B4701" t="str">
        <f>LEFT(Tabla1[[#This Row],[Organización compras]],2)</f>
        <v>CL</v>
      </c>
      <c r="C4701" t="s">
        <v>339</v>
      </c>
      <c r="D4701">
        <v>604</v>
      </c>
      <c r="E4701" t="str">
        <f>VLOOKUP(Tabla1[[#This Row],[Grupo de compras]],'Grupo compras'!$A$1:$B$115,2,FALSE)</f>
        <v>CL Marketing Mall</v>
      </c>
      <c r="F4701" t="s">
        <v>4929</v>
      </c>
      <c r="G4701" t="str">
        <f>LEFT(Tabla1[[#This Row],[Solicitud de pedido]],2)</f>
        <v>12</v>
      </c>
      <c r="H4701" t="s">
        <v>11516</v>
      </c>
      <c r="I4701" t="s">
        <v>88</v>
      </c>
      <c r="J4701" t="s">
        <v>11517</v>
      </c>
      <c r="K4701" t="s">
        <v>11518</v>
      </c>
      <c r="L4701" s="1">
        <v>46091</v>
      </c>
      <c r="M4701" t="s">
        <v>4929</v>
      </c>
      <c r="N4701" t="s">
        <v>1</v>
      </c>
      <c r="O4701" t="s">
        <v>0</v>
      </c>
      <c r="P4701" t="s">
        <v>1388</v>
      </c>
      <c r="Q4701" t="s">
        <v>1389</v>
      </c>
      <c r="R4701" s="2">
        <v>34500</v>
      </c>
      <c r="S4701" s="37">
        <f>Tabla1[[#This Row],[Valor total]]/'T.C.'!$B$3</f>
        <v>37.259836056721355</v>
      </c>
      <c r="T4701" t="s">
        <v>6</v>
      </c>
      <c r="U4701" t="s">
        <v>3</v>
      </c>
    </row>
    <row r="4702" spans="1:21" x14ac:dyDescent="0.25">
      <c r="A4702" t="s">
        <v>61</v>
      </c>
      <c r="B4702" t="str">
        <f>LEFT(Tabla1[[#This Row],[Organización compras]],2)</f>
        <v>CO</v>
      </c>
      <c r="C4702" t="s">
        <v>338</v>
      </c>
      <c r="D4702">
        <v>703</v>
      </c>
      <c r="E4702" t="str">
        <f>VLOOKUP(Tabla1[[#This Row],[Grupo de compras]],'Grupo compras'!$A$1:$B$115,2,FALSE)</f>
        <v>CO Ops Out/Strip</v>
      </c>
      <c r="F4702" t="s">
        <v>62</v>
      </c>
      <c r="G4702" t="str">
        <f>LEFT(Tabla1[[#This Row],[Solicitud de pedido]],2)</f>
        <v>12</v>
      </c>
      <c r="H4702" t="s">
        <v>5581</v>
      </c>
      <c r="I4702" t="s">
        <v>89</v>
      </c>
      <c r="J4702" t="s">
        <v>5582</v>
      </c>
      <c r="K4702" t="s">
        <v>11519</v>
      </c>
      <c r="L4702" s="1">
        <v>46058</v>
      </c>
      <c r="M4702" t="s">
        <v>62</v>
      </c>
      <c r="N4702" t="s">
        <v>1</v>
      </c>
      <c r="O4702" t="s">
        <v>0</v>
      </c>
      <c r="P4702" t="s">
        <v>3653</v>
      </c>
      <c r="Q4702" t="s">
        <v>3654</v>
      </c>
      <c r="R4702" s="2">
        <v>135545</v>
      </c>
      <c r="S4702" s="37">
        <f>Tabla1[[#This Row],[Valor total]]/'T.C.'!$B$5</f>
        <v>36.852909189777051</v>
      </c>
      <c r="T4702" t="s">
        <v>18</v>
      </c>
      <c r="U4702" t="s">
        <v>3</v>
      </c>
    </row>
    <row r="4703" spans="1:21" x14ac:dyDescent="0.25">
      <c r="A4703" t="s">
        <v>1239</v>
      </c>
      <c r="B4703" t="str">
        <f>LEFT(Tabla1[[#This Row],[Organización compras]],2)</f>
        <v>PE</v>
      </c>
      <c r="C4703" t="s">
        <v>340</v>
      </c>
      <c r="D4703">
        <v>808</v>
      </c>
      <c r="E4703" t="str">
        <f>VLOOKUP(Tabla1[[#This Row],[Grupo de compras]],'Grupo compras'!$A$1:$B$115,2,FALSE)</f>
        <v>PE Área Legal</v>
      </c>
      <c r="F4703" t="s">
        <v>365</v>
      </c>
      <c r="H4703" t="s">
        <v>11700</v>
      </c>
      <c r="I4703" t="s">
        <v>88</v>
      </c>
      <c r="J4703" t="s">
        <v>11701</v>
      </c>
      <c r="K4703" t="s">
        <v>10725</v>
      </c>
      <c r="L4703" s="1">
        <v>46093</v>
      </c>
      <c r="M4703" t="s">
        <v>485</v>
      </c>
      <c r="N4703" t="s">
        <v>1</v>
      </c>
      <c r="O4703" t="s">
        <v>0</v>
      </c>
      <c r="P4703" t="s">
        <v>1857</v>
      </c>
      <c r="Q4703" t="s">
        <v>1858</v>
      </c>
      <c r="R4703" s="2">
        <v>127.12</v>
      </c>
      <c r="S4703" s="37">
        <f>Tabla1[[#This Row],[Valor total]]/'T.C.'!$B$2</f>
        <v>36.846376811594205</v>
      </c>
      <c r="T4703" t="s">
        <v>2</v>
      </c>
      <c r="U4703" t="s">
        <v>3</v>
      </c>
    </row>
    <row r="4704" spans="1:21" x14ac:dyDescent="0.25">
      <c r="A4704" t="s">
        <v>751</v>
      </c>
      <c r="B4704" t="str">
        <f>LEFT(Tabla1[[#This Row],[Organización compras]],2)</f>
        <v>PE</v>
      </c>
      <c r="C4704" t="s">
        <v>340</v>
      </c>
      <c r="D4704">
        <v>808</v>
      </c>
      <c r="E4704" t="str">
        <f>VLOOKUP(Tabla1[[#This Row],[Grupo de compras]],'Grupo compras'!$A$1:$B$115,2,FALSE)</f>
        <v>PE Área Legal</v>
      </c>
      <c r="F4704" t="s">
        <v>365</v>
      </c>
      <c r="H4704" t="s">
        <v>11710</v>
      </c>
      <c r="I4704" t="s">
        <v>88</v>
      </c>
      <c r="J4704" t="s">
        <v>11711</v>
      </c>
      <c r="K4704" t="s">
        <v>10725</v>
      </c>
      <c r="L4704" s="1">
        <v>46093</v>
      </c>
      <c r="M4704" t="s">
        <v>485</v>
      </c>
      <c r="N4704" t="s">
        <v>1</v>
      </c>
      <c r="O4704" t="s">
        <v>0</v>
      </c>
      <c r="P4704" t="s">
        <v>1857</v>
      </c>
      <c r="Q4704" t="s">
        <v>1858</v>
      </c>
      <c r="R4704" s="2">
        <v>127.12</v>
      </c>
      <c r="S4704" s="37">
        <f>Tabla1[[#This Row],[Valor total]]/'T.C.'!$B$2</f>
        <v>36.846376811594205</v>
      </c>
      <c r="T4704" t="s">
        <v>2</v>
      </c>
      <c r="U4704" t="s">
        <v>3</v>
      </c>
    </row>
    <row r="4705" spans="1:21" x14ac:dyDescent="0.25">
      <c r="A4705" t="s">
        <v>71</v>
      </c>
      <c r="B4705" t="str">
        <f>LEFT(Tabla1[[#This Row],[Organización compras]],2)</f>
        <v>CO</v>
      </c>
      <c r="C4705" t="s">
        <v>338</v>
      </c>
      <c r="D4705">
        <v>715</v>
      </c>
      <c r="E4705" t="str">
        <f>VLOOKUP(Tabla1[[#This Row],[Grupo de compras]],'Grupo compras'!$A$1:$B$115,2,FALSE)</f>
        <v>CO Gcia Inmob</v>
      </c>
      <c r="F4705" t="s">
        <v>1359</v>
      </c>
      <c r="G4705" t="str">
        <f>LEFT(Tabla1[[#This Row],[Solicitud de pedido]],2)</f>
        <v>12</v>
      </c>
      <c r="H4705" t="s">
        <v>5120</v>
      </c>
      <c r="I4705" t="s">
        <v>89</v>
      </c>
      <c r="J4705" t="s">
        <v>5121</v>
      </c>
      <c r="K4705" t="s">
        <v>11520</v>
      </c>
      <c r="L4705" s="1">
        <v>46042</v>
      </c>
      <c r="M4705" t="s">
        <v>1359</v>
      </c>
      <c r="N4705" t="s">
        <v>1</v>
      </c>
      <c r="O4705" t="s">
        <v>0</v>
      </c>
      <c r="P4705" t="s">
        <v>5123</v>
      </c>
      <c r="Q4705" t="s">
        <v>5124</v>
      </c>
      <c r="R4705" s="2">
        <v>131653</v>
      </c>
      <c r="S4705" s="37">
        <f>Tabla1[[#This Row],[Valor total]]/'T.C.'!$B$5</f>
        <v>35.794725394235996</v>
      </c>
      <c r="T4705" t="s">
        <v>18</v>
      </c>
      <c r="U4705" t="s">
        <v>3</v>
      </c>
    </row>
    <row r="4706" spans="1:21" x14ac:dyDescent="0.25">
      <c r="A4706" t="s">
        <v>717</v>
      </c>
      <c r="B4706" t="str">
        <f>LEFT(Tabla1[[#This Row],[Organización compras]],2)</f>
        <v>PE</v>
      </c>
      <c r="C4706" t="s">
        <v>340</v>
      </c>
      <c r="D4706">
        <v>801</v>
      </c>
      <c r="E4706" t="str">
        <f>VLOOKUP(Tabla1[[#This Row],[Grupo de compras]],'Grupo compras'!$A$1:$B$115,2,FALSE)</f>
        <v>PE Center Manager</v>
      </c>
      <c r="F4706" t="s">
        <v>1233</v>
      </c>
      <c r="G4706" t="str">
        <f>LEFT(Tabla1[[#This Row],[Solicitud de pedido]],2)</f>
        <v>12</v>
      </c>
      <c r="H4706" t="s">
        <v>11521</v>
      </c>
      <c r="I4706" t="s">
        <v>88</v>
      </c>
      <c r="J4706" t="s">
        <v>11522</v>
      </c>
      <c r="K4706" t="s">
        <v>11523</v>
      </c>
      <c r="L4706" s="1">
        <v>46036</v>
      </c>
      <c r="M4706" t="s">
        <v>819</v>
      </c>
      <c r="N4706" t="s">
        <v>1</v>
      </c>
      <c r="O4706" t="s">
        <v>0</v>
      </c>
      <c r="P4706" t="s">
        <v>11524</v>
      </c>
      <c r="Q4706" t="s">
        <v>11525</v>
      </c>
      <c r="R4706" s="2">
        <v>35</v>
      </c>
      <c r="S4706" s="37">
        <f>Tabla1[[#This Row],[Valor total]]</f>
        <v>35</v>
      </c>
      <c r="T4706" t="s">
        <v>662</v>
      </c>
      <c r="U4706" t="s">
        <v>3</v>
      </c>
    </row>
    <row r="4707" spans="1:21" x14ac:dyDescent="0.25">
      <c r="A4707" t="s">
        <v>717</v>
      </c>
      <c r="B4707" t="str">
        <f>LEFT(Tabla1[[#This Row],[Organización compras]],2)</f>
        <v>PE</v>
      </c>
      <c r="C4707" t="s">
        <v>340</v>
      </c>
      <c r="D4707">
        <v>801</v>
      </c>
      <c r="E4707" t="str">
        <f>VLOOKUP(Tabla1[[#This Row],[Grupo de compras]],'Grupo compras'!$A$1:$B$115,2,FALSE)</f>
        <v>PE Center Manager</v>
      </c>
      <c r="F4707" t="s">
        <v>1233</v>
      </c>
      <c r="G4707" t="str">
        <f>LEFT(Tabla1[[#This Row],[Solicitud de pedido]],2)</f>
        <v>12</v>
      </c>
      <c r="H4707" t="s">
        <v>11521</v>
      </c>
      <c r="I4707" t="s">
        <v>89</v>
      </c>
      <c r="J4707" t="s">
        <v>11522</v>
      </c>
      <c r="K4707" t="s">
        <v>11526</v>
      </c>
      <c r="L4707" s="1">
        <v>46036</v>
      </c>
      <c r="M4707" t="s">
        <v>819</v>
      </c>
      <c r="N4707" t="s">
        <v>1</v>
      </c>
      <c r="O4707" t="s">
        <v>0</v>
      </c>
      <c r="P4707" t="s">
        <v>11524</v>
      </c>
      <c r="Q4707" t="s">
        <v>11525</v>
      </c>
      <c r="R4707" s="2">
        <v>35</v>
      </c>
      <c r="S4707" s="37">
        <f>Tabla1[[#This Row],[Valor total]]</f>
        <v>35</v>
      </c>
      <c r="T4707" t="s">
        <v>662</v>
      </c>
      <c r="U4707" t="s">
        <v>3</v>
      </c>
    </row>
    <row r="4708" spans="1:21" x14ac:dyDescent="0.25">
      <c r="A4708" t="s">
        <v>717</v>
      </c>
      <c r="B4708" t="str">
        <f>LEFT(Tabla1[[#This Row],[Organización compras]],2)</f>
        <v>PE</v>
      </c>
      <c r="C4708" t="s">
        <v>340</v>
      </c>
      <c r="D4708">
        <v>801</v>
      </c>
      <c r="E4708" t="str">
        <f>VLOOKUP(Tabla1[[#This Row],[Grupo de compras]],'Grupo compras'!$A$1:$B$115,2,FALSE)</f>
        <v>PE Center Manager</v>
      </c>
      <c r="F4708" t="s">
        <v>1233</v>
      </c>
      <c r="G4708" t="str">
        <f>LEFT(Tabla1[[#This Row],[Solicitud de pedido]],2)</f>
        <v>12</v>
      </c>
      <c r="H4708" t="s">
        <v>11521</v>
      </c>
      <c r="I4708" t="s">
        <v>99</v>
      </c>
      <c r="J4708" t="s">
        <v>11522</v>
      </c>
      <c r="K4708" t="s">
        <v>11527</v>
      </c>
      <c r="L4708" s="1">
        <v>46036</v>
      </c>
      <c r="M4708" t="s">
        <v>819</v>
      </c>
      <c r="N4708" t="s">
        <v>1</v>
      </c>
      <c r="O4708" t="s">
        <v>0</v>
      </c>
      <c r="P4708" t="s">
        <v>11524</v>
      </c>
      <c r="Q4708" t="s">
        <v>11525</v>
      </c>
      <c r="R4708" s="2">
        <v>35</v>
      </c>
      <c r="S4708" s="37">
        <f>Tabla1[[#This Row],[Valor total]]</f>
        <v>35</v>
      </c>
      <c r="T4708" t="s">
        <v>662</v>
      </c>
      <c r="U4708" t="s">
        <v>3</v>
      </c>
    </row>
    <row r="4709" spans="1:21" x14ac:dyDescent="0.25">
      <c r="A4709" t="s">
        <v>717</v>
      </c>
      <c r="B4709" t="str">
        <f>LEFT(Tabla1[[#This Row],[Organización compras]],2)</f>
        <v>PE</v>
      </c>
      <c r="C4709" t="s">
        <v>340</v>
      </c>
      <c r="D4709">
        <v>801</v>
      </c>
      <c r="E4709" t="str">
        <f>VLOOKUP(Tabla1[[#This Row],[Grupo de compras]],'Grupo compras'!$A$1:$B$115,2,FALSE)</f>
        <v>PE Center Manager</v>
      </c>
      <c r="F4709" t="s">
        <v>1233</v>
      </c>
      <c r="G4709" t="str">
        <f>LEFT(Tabla1[[#This Row],[Solicitud de pedido]],2)</f>
        <v>12</v>
      </c>
      <c r="H4709" t="s">
        <v>11521</v>
      </c>
      <c r="I4709" t="s">
        <v>100</v>
      </c>
      <c r="J4709" t="s">
        <v>11522</v>
      </c>
      <c r="K4709" t="s">
        <v>11528</v>
      </c>
      <c r="L4709" s="1">
        <v>46036</v>
      </c>
      <c r="M4709" t="s">
        <v>819</v>
      </c>
      <c r="N4709" t="s">
        <v>1</v>
      </c>
      <c r="O4709" t="s">
        <v>0</v>
      </c>
      <c r="P4709" t="s">
        <v>11524</v>
      </c>
      <c r="Q4709" t="s">
        <v>11525</v>
      </c>
      <c r="R4709" s="2">
        <v>35</v>
      </c>
      <c r="S4709" s="37">
        <f>Tabla1[[#This Row],[Valor total]]</f>
        <v>35</v>
      </c>
      <c r="T4709" t="s">
        <v>662</v>
      </c>
      <c r="U4709" t="s">
        <v>3</v>
      </c>
    </row>
    <row r="4710" spans="1:21" x14ac:dyDescent="0.25">
      <c r="A4710" t="s">
        <v>717</v>
      </c>
      <c r="B4710" t="str">
        <f>LEFT(Tabla1[[#This Row],[Organización compras]],2)</f>
        <v>PE</v>
      </c>
      <c r="C4710" t="s">
        <v>340</v>
      </c>
      <c r="D4710">
        <v>801</v>
      </c>
      <c r="E4710" t="str">
        <f>VLOOKUP(Tabla1[[#This Row],[Grupo de compras]],'Grupo compras'!$A$1:$B$115,2,FALSE)</f>
        <v>PE Center Manager</v>
      </c>
      <c r="F4710" t="s">
        <v>1233</v>
      </c>
      <c r="G4710" t="str">
        <f>LEFT(Tabla1[[#This Row],[Solicitud de pedido]],2)</f>
        <v>12</v>
      </c>
      <c r="H4710" t="s">
        <v>11521</v>
      </c>
      <c r="I4710" t="s">
        <v>101</v>
      </c>
      <c r="J4710" t="s">
        <v>11522</v>
      </c>
      <c r="K4710" t="s">
        <v>11529</v>
      </c>
      <c r="L4710" s="1">
        <v>46036</v>
      </c>
      <c r="M4710" t="s">
        <v>819</v>
      </c>
      <c r="N4710" t="s">
        <v>1</v>
      </c>
      <c r="O4710" t="s">
        <v>0</v>
      </c>
      <c r="P4710" t="s">
        <v>11524</v>
      </c>
      <c r="Q4710" t="s">
        <v>11525</v>
      </c>
      <c r="R4710" s="2">
        <v>35</v>
      </c>
      <c r="S4710" s="37">
        <f>Tabla1[[#This Row],[Valor total]]</f>
        <v>35</v>
      </c>
      <c r="T4710" t="s">
        <v>662</v>
      </c>
      <c r="U4710" t="s">
        <v>3</v>
      </c>
    </row>
    <row r="4711" spans="1:21" x14ac:dyDescent="0.25">
      <c r="A4711" t="s">
        <v>717</v>
      </c>
      <c r="B4711" t="str">
        <f>LEFT(Tabla1[[#This Row],[Organización compras]],2)</f>
        <v>PE</v>
      </c>
      <c r="C4711" t="s">
        <v>340</v>
      </c>
      <c r="D4711">
        <v>801</v>
      </c>
      <c r="E4711" t="str">
        <f>VLOOKUP(Tabla1[[#This Row],[Grupo de compras]],'Grupo compras'!$A$1:$B$115,2,FALSE)</f>
        <v>PE Center Manager</v>
      </c>
      <c r="F4711" t="s">
        <v>1233</v>
      </c>
      <c r="G4711" t="str">
        <f>LEFT(Tabla1[[#This Row],[Solicitud de pedido]],2)</f>
        <v>12</v>
      </c>
      <c r="H4711" t="s">
        <v>11521</v>
      </c>
      <c r="I4711" t="s">
        <v>102</v>
      </c>
      <c r="J4711" t="s">
        <v>11522</v>
      </c>
      <c r="K4711" t="s">
        <v>11530</v>
      </c>
      <c r="L4711" s="1">
        <v>46036</v>
      </c>
      <c r="M4711" t="s">
        <v>819</v>
      </c>
      <c r="N4711" t="s">
        <v>1</v>
      </c>
      <c r="O4711" t="s">
        <v>0</v>
      </c>
      <c r="P4711" t="s">
        <v>11524</v>
      </c>
      <c r="Q4711" t="s">
        <v>11525</v>
      </c>
      <c r="R4711" s="2">
        <v>35</v>
      </c>
      <c r="S4711" s="37">
        <f>Tabla1[[#This Row],[Valor total]]</f>
        <v>35</v>
      </c>
      <c r="T4711" t="s">
        <v>662</v>
      </c>
      <c r="U4711" t="s">
        <v>3</v>
      </c>
    </row>
    <row r="4712" spans="1:21" x14ac:dyDescent="0.25">
      <c r="A4712" t="s">
        <v>717</v>
      </c>
      <c r="B4712" t="str">
        <f>LEFT(Tabla1[[#This Row],[Organización compras]],2)</f>
        <v>PE</v>
      </c>
      <c r="C4712" t="s">
        <v>340</v>
      </c>
      <c r="D4712">
        <v>801</v>
      </c>
      <c r="E4712" t="str">
        <f>VLOOKUP(Tabla1[[#This Row],[Grupo de compras]],'Grupo compras'!$A$1:$B$115,2,FALSE)</f>
        <v>PE Center Manager</v>
      </c>
      <c r="F4712" t="s">
        <v>1233</v>
      </c>
      <c r="G4712" t="str">
        <f>LEFT(Tabla1[[#This Row],[Solicitud de pedido]],2)</f>
        <v>12</v>
      </c>
      <c r="H4712" t="s">
        <v>11521</v>
      </c>
      <c r="I4712" t="s">
        <v>103</v>
      </c>
      <c r="J4712" t="s">
        <v>11522</v>
      </c>
      <c r="K4712" t="s">
        <v>11531</v>
      </c>
      <c r="L4712" s="1">
        <v>46036</v>
      </c>
      <c r="M4712" t="s">
        <v>819</v>
      </c>
      <c r="N4712" t="s">
        <v>1</v>
      </c>
      <c r="O4712" t="s">
        <v>0</v>
      </c>
      <c r="P4712" t="s">
        <v>11524</v>
      </c>
      <c r="Q4712" t="s">
        <v>11525</v>
      </c>
      <c r="R4712" s="2">
        <v>35</v>
      </c>
      <c r="S4712" s="37">
        <f>Tabla1[[#This Row],[Valor total]]</f>
        <v>35</v>
      </c>
      <c r="T4712" t="s">
        <v>662</v>
      </c>
      <c r="U4712" t="s">
        <v>3</v>
      </c>
    </row>
    <row r="4713" spans="1:21" x14ac:dyDescent="0.25">
      <c r="A4713" t="s">
        <v>717</v>
      </c>
      <c r="B4713" t="str">
        <f>LEFT(Tabla1[[#This Row],[Organización compras]],2)</f>
        <v>PE</v>
      </c>
      <c r="C4713" t="s">
        <v>340</v>
      </c>
      <c r="D4713">
        <v>801</v>
      </c>
      <c r="E4713" t="str">
        <f>VLOOKUP(Tabla1[[#This Row],[Grupo de compras]],'Grupo compras'!$A$1:$B$115,2,FALSE)</f>
        <v>PE Center Manager</v>
      </c>
      <c r="F4713" t="s">
        <v>1233</v>
      </c>
      <c r="G4713" t="str">
        <f>LEFT(Tabla1[[#This Row],[Solicitud de pedido]],2)</f>
        <v>12</v>
      </c>
      <c r="H4713" t="s">
        <v>11521</v>
      </c>
      <c r="I4713" t="s">
        <v>104</v>
      </c>
      <c r="J4713" t="s">
        <v>11522</v>
      </c>
      <c r="K4713" t="s">
        <v>11532</v>
      </c>
      <c r="L4713" s="1">
        <v>46036</v>
      </c>
      <c r="M4713" t="s">
        <v>819</v>
      </c>
      <c r="N4713" t="s">
        <v>1</v>
      </c>
      <c r="O4713" t="s">
        <v>0</v>
      </c>
      <c r="P4713" t="s">
        <v>11524</v>
      </c>
      <c r="Q4713" t="s">
        <v>11525</v>
      </c>
      <c r="R4713" s="2">
        <v>35</v>
      </c>
      <c r="S4713" s="37">
        <f>Tabla1[[#This Row],[Valor total]]</f>
        <v>35</v>
      </c>
      <c r="T4713" t="s">
        <v>662</v>
      </c>
      <c r="U4713" t="s">
        <v>3</v>
      </c>
    </row>
    <row r="4714" spans="1:21" x14ac:dyDescent="0.25">
      <c r="A4714" t="s">
        <v>717</v>
      </c>
      <c r="B4714" t="str">
        <f>LEFT(Tabla1[[#This Row],[Organización compras]],2)</f>
        <v>PE</v>
      </c>
      <c r="C4714" t="s">
        <v>340</v>
      </c>
      <c r="D4714">
        <v>801</v>
      </c>
      <c r="E4714" t="str">
        <f>VLOOKUP(Tabla1[[#This Row],[Grupo de compras]],'Grupo compras'!$A$1:$B$115,2,FALSE)</f>
        <v>PE Center Manager</v>
      </c>
      <c r="F4714" t="s">
        <v>1233</v>
      </c>
      <c r="G4714" t="str">
        <f>LEFT(Tabla1[[#This Row],[Solicitud de pedido]],2)</f>
        <v>12</v>
      </c>
      <c r="H4714" t="s">
        <v>11521</v>
      </c>
      <c r="I4714" t="s">
        <v>105</v>
      </c>
      <c r="J4714" t="s">
        <v>11522</v>
      </c>
      <c r="K4714" t="s">
        <v>11533</v>
      </c>
      <c r="L4714" s="1">
        <v>46036</v>
      </c>
      <c r="M4714" t="s">
        <v>819</v>
      </c>
      <c r="N4714" t="s">
        <v>1</v>
      </c>
      <c r="O4714" t="s">
        <v>0</v>
      </c>
      <c r="P4714" t="s">
        <v>11524</v>
      </c>
      <c r="Q4714" t="s">
        <v>11525</v>
      </c>
      <c r="R4714" s="2">
        <v>35</v>
      </c>
      <c r="S4714" s="37">
        <f>Tabla1[[#This Row],[Valor total]]</f>
        <v>35</v>
      </c>
      <c r="T4714" t="s">
        <v>662</v>
      </c>
      <c r="U4714" t="s">
        <v>3</v>
      </c>
    </row>
    <row r="4715" spans="1:21" x14ac:dyDescent="0.25">
      <c r="A4715" t="s">
        <v>717</v>
      </c>
      <c r="B4715" t="str">
        <f>LEFT(Tabla1[[#This Row],[Organización compras]],2)</f>
        <v>PE</v>
      </c>
      <c r="C4715" t="s">
        <v>340</v>
      </c>
      <c r="D4715">
        <v>801</v>
      </c>
      <c r="E4715" t="str">
        <f>VLOOKUP(Tabla1[[#This Row],[Grupo de compras]],'Grupo compras'!$A$1:$B$115,2,FALSE)</f>
        <v>PE Center Manager</v>
      </c>
      <c r="F4715" t="s">
        <v>1233</v>
      </c>
      <c r="G4715" t="str">
        <f>LEFT(Tabla1[[#This Row],[Solicitud de pedido]],2)</f>
        <v>12</v>
      </c>
      <c r="H4715" t="s">
        <v>11521</v>
      </c>
      <c r="I4715" t="s">
        <v>106</v>
      </c>
      <c r="J4715" t="s">
        <v>11522</v>
      </c>
      <c r="K4715" t="s">
        <v>11534</v>
      </c>
      <c r="L4715" s="1">
        <v>46036</v>
      </c>
      <c r="M4715" t="s">
        <v>819</v>
      </c>
      <c r="N4715" t="s">
        <v>1</v>
      </c>
      <c r="O4715" t="s">
        <v>0</v>
      </c>
      <c r="P4715" t="s">
        <v>11524</v>
      </c>
      <c r="Q4715" t="s">
        <v>11525</v>
      </c>
      <c r="R4715" s="2">
        <v>35</v>
      </c>
      <c r="S4715" s="37">
        <f>Tabla1[[#This Row],[Valor total]]</f>
        <v>35</v>
      </c>
      <c r="T4715" t="s">
        <v>662</v>
      </c>
      <c r="U4715" t="s">
        <v>3</v>
      </c>
    </row>
    <row r="4716" spans="1:21" x14ac:dyDescent="0.25">
      <c r="A4716" t="s">
        <v>717</v>
      </c>
      <c r="B4716" t="str">
        <f>LEFT(Tabla1[[#This Row],[Organización compras]],2)</f>
        <v>PE</v>
      </c>
      <c r="C4716" t="s">
        <v>340</v>
      </c>
      <c r="D4716">
        <v>801</v>
      </c>
      <c r="E4716" t="str">
        <f>VLOOKUP(Tabla1[[#This Row],[Grupo de compras]],'Grupo compras'!$A$1:$B$115,2,FALSE)</f>
        <v>PE Center Manager</v>
      </c>
      <c r="F4716" t="s">
        <v>1233</v>
      </c>
      <c r="G4716" t="str">
        <f>LEFT(Tabla1[[#This Row],[Solicitud de pedido]],2)</f>
        <v>12</v>
      </c>
      <c r="H4716" t="s">
        <v>11521</v>
      </c>
      <c r="I4716" t="s">
        <v>107</v>
      </c>
      <c r="J4716" t="s">
        <v>11522</v>
      </c>
      <c r="K4716" t="s">
        <v>11535</v>
      </c>
      <c r="L4716" s="1">
        <v>46036</v>
      </c>
      <c r="M4716" t="s">
        <v>819</v>
      </c>
      <c r="N4716" t="s">
        <v>1</v>
      </c>
      <c r="O4716" t="s">
        <v>0</v>
      </c>
      <c r="P4716" t="s">
        <v>11524</v>
      </c>
      <c r="Q4716" t="s">
        <v>11525</v>
      </c>
      <c r="R4716" s="2">
        <v>35</v>
      </c>
      <c r="S4716" s="37">
        <f>Tabla1[[#This Row],[Valor total]]</f>
        <v>35</v>
      </c>
      <c r="T4716" t="s">
        <v>662</v>
      </c>
      <c r="U4716" t="s">
        <v>3</v>
      </c>
    </row>
    <row r="4717" spans="1:21" x14ac:dyDescent="0.25">
      <c r="A4717" t="s">
        <v>717</v>
      </c>
      <c r="B4717" t="str">
        <f>LEFT(Tabla1[[#This Row],[Organización compras]],2)</f>
        <v>PE</v>
      </c>
      <c r="C4717" t="s">
        <v>340</v>
      </c>
      <c r="D4717">
        <v>801</v>
      </c>
      <c r="E4717" t="str">
        <f>VLOOKUP(Tabla1[[#This Row],[Grupo de compras]],'Grupo compras'!$A$1:$B$115,2,FALSE)</f>
        <v>PE Center Manager</v>
      </c>
      <c r="F4717" t="s">
        <v>1233</v>
      </c>
      <c r="G4717" t="str">
        <f>LEFT(Tabla1[[#This Row],[Solicitud de pedido]],2)</f>
        <v>12</v>
      </c>
      <c r="H4717" t="s">
        <v>11521</v>
      </c>
      <c r="I4717" t="s">
        <v>1502</v>
      </c>
      <c r="J4717" t="s">
        <v>11522</v>
      </c>
      <c r="K4717" t="s">
        <v>11536</v>
      </c>
      <c r="L4717" s="1">
        <v>46036</v>
      </c>
      <c r="M4717" t="s">
        <v>819</v>
      </c>
      <c r="N4717" t="s">
        <v>1</v>
      </c>
      <c r="O4717" t="s">
        <v>0</v>
      </c>
      <c r="P4717" t="s">
        <v>11524</v>
      </c>
      <c r="Q4717" t="s">
        <v>11525</v>
      </c>
      <c r="R4717" s="2">
        <v>35</v>
      </c>
      <c r="S4717" s="37">
        <f>Tabla1[[#This Row],[Valor total]]</f>
        <v>35</v>
      </c>
      <c r="T4717" t="s">
        <v>662</v>
      </c>
      <c r="U4717" t="s">
        <v>3</v>
      </c>
    </row>
    <row r="4718" spans="1:21" x14ac:dyDescent="0.25">
      <c r="A4718" t="s">
        <v>12</v>
      </c>
      <c r="B4718" t="str">
        <f>LEFT(Tabla1[[#This Row],[Organización compras]],2)</f>
        <v>PE</v>
      </c>
      <c r="C4718" t="s">
        <v>340</v>
      </c>
      <c r="D4718">
        <v>804</v>
      </c>
      <c r="E4718" t="str">
        <f>VLOOKUP(Tabla1[[#This Row],[Grupo de compras]],'Grupo compras'!$A$1:$B$115,2,FALSE)</f>
        <v>PE Marketing Mall</v>
      </c>
      <c r="F4718" t="s">
        <v>1158</v>
      </c>
      <c r="G4718" t="str">
        <f>LEFT(Tabla1[[#This Row],[Solicitud de pedido]],2)</f>
        <v>12</v>
      </c>
      <c r="H4718" t="s">
        <v>11537</v>
      </c>
      <c r="I4718" t="s">
        <v>88</v>
      </c>
      <c r="J4718" t="s">
        <v>11538</v>
      </c>
      <c r="K4718" t="s">
        <v>11539</v>
      </c>
      <c r="L4718" s="1">
        <v>46080</v>
      </c>
      <c r="M4718" t="s">
        <v>14</v>
      </c>
      <c r="N4718" t="s">
        <v>1</v>
      </c>
      <c r="O4718" t="s">
        <v>67</v>
      </c>
      <c r="P4718" t="s">
        <v>2596</v>
      </c>
      <c r="Q4718" t="s">
        <v>2597</v>
      </c>
      <c r="R4718" s="2">
        <v>120</v>
      </c>
      <c r="S4718" s="37">
        <f>Tabla1[[#This Row],[Valor total]]/'T.C.'!$B$2</f>
        <v>34.782608695652172</v>
      </c>
      <c r="T4718" t="s">
        <v>2</v>
      </c>
      <c r="U4718" t="s">
        <v>3</v>
      </c>
    </row>
    <row r="4719" spans="1:21" x14ac:dyDescent="0.25">
      <c r="A4719" t="s">
        <v>717</v>
      </c>
      <c r="B4719" t="str">
        <f>LEFT(Tabla1[[#This Row],[Organización compras]],2)</f>
        <v>PE</v>
      </c>
      <c r="C4719" t="s">
        <v>340</v>
      </c>
      <c r="D4719">
        <v>801</v>
      </c>
      <c r="E4719" t="str">
        <f>VLOOKUP(Tabla1[[#This Row],[Grupo de compras]],'Grupo compras'!$A$1:$B$115,2,FALSE)</f>
        <v>PE Center Manager</v>
      </c>
      <c r="F4719" t="s">
        <v>11540</v>
      </c>
      <c r="G4719" t="str">
        <f>LEFT(Tabla1[[#This Row],[Solicitud de pedido]],2)</f>
        <v>12</v>
      </c>
      <c r="H4719" t="s">
        <v>11541</v>
      </c>
      <c r="I4719" t="s">
        <v>88</v>
      </c>
      <c r="J4719" t="s">
        <v>11542</v>
      </c>
      <c r="K4719" t="s">
        <v>11543</v>
      </c>
      <c r="L4719" s="1">
        <v>46090</v>
      </c>
      <c r="M4719" t="s">
        <v>43</v>
      </c>
      <c r="N4719" t="s">
        <v>1</v>
      </c>
      <c r="O4719" t="s">
        <v>0</v>
      </c>
      <c r="P4719" t="s">
        <v>2571</v>
      </c>
      <c r="Q4719" t="s">
        <v>2572</v>
      </c>
      <c r="R4719" s="2">
        <v>118.81</v>
      </c>
      <c r="S4719" s="37">
        <f>Tabla1[[#This Row],[Valor total]]/'T.C.'!$B$2</f>
        <v>34.437681159420286</v>
      </c>
      <c r="T4719" t="s">
        <v>2</v>
      </c>
      <c r="U4719" t="s">
        <v>3</v>
      </c>
    </row>
    <row r="4720" spans="1:21" x14ac:dyDescent="0.25">
      <c r="A4720" t="s">
        <v>64</v>
      </c>
      <c r="B4720" t="str">
        <f>LEFT(Tabla1[[#This Row],[Organización compras]],2)</f>
        <v>CO</v>
      </c>
      <c r="C4720" t="s">
        <v>338</v>
      </c>
      <c r="D4720">
        <v>702</v>
      </c>
      <c r="E4720" t="str">
        <f>VLOOKUP(Tabla1[[#This Row],[Grupo de compras]],'Grupo compras'!$A$1:$B$115,2,FALSE)</f>
        <v>CO Ops Mall</v>
      </c>
      <c r="F4720" t="s">
        <v>1091</v>
      </c>
      <c r="G4720" t="str">
        <f>LEFT(Tabla1[[#This Row],[Solicitud de pedido]],2)</f>
        <v>12</v>
      </c>
      <c r="H4720" t="s">
        <v>7016</v>
      </c>
      <c r="I4720" t="s">
        <v>99</v>
      </c>
      <c r="J4720" t="s">
        <v>7017</v>
      </c>
      <c r="K4720" t="s">
        <v>11544</v>
      </c>
      <c r="L4720" s="1">
        <v>46070</v>
      </c>
      <c r="M4720" t="s">
        <v>1095</v>
      </c>
      <c r="N4720" t="s">
        <v>1</v>
      </c>
      <c r="O4720" t="s">
        <v>0</v>
      </c>
      <c r="P4720" t="s">
        <v>7019</v>
      </c>
      <c r="Q4720" t="s">
        <v>7020</v>
      </c>
      <c r="R4720" s="2">
        <v>125527</v>
      </c>
      <c r="S4720" s="37">
        <f>Tabla1[[#This Row],[Valor total]]/'T.C.'!$B$5</f>
        <v>34.129146275149537</v>
      </c>
      <c r="T4720" t="s">
        <v>18</v>
      </c>
      <c r="U4720" t="s">
        <v>3</v>
      </c>
    </row>
    <row r="4721" spans="1:21" x14ac:dyDescent="0.25">
      <c r="A4721" t="s">
        <v>50</v>
      </c>
      <c r="B4721" t="str">
        <f>LEFT(Tabla1[[#This Row],[Organización compras]],2)</f>
        <v>CL</v>
      </c>
      <c r="C4721" t="s">
        <v>339</v>
      </c>
      <c r="D4721">
        <v>602</v>
      </c>
      <c r="E4721" t="str">
        <f>VLOOKUP(Tabla1[[#This Row],[Grupo de compras]],'Grupo compras'!$A$1:$B$115,2,FALSE)</f>
        <v>CL Ops Mall</v>
      </c>
      <c r="F4721" t="s">
        <v>1169</v>
      </c>
      <c r="G4721" t="str">
        <f>LEFT(Tabla1[[#This Row],[Solicitud de pedido]],2)</f>
        <v>12</v>
      </c>
      <c r="H4721" t="s">
        <v>11545</v>
      </c>
      <c r="I4721" t="s">
        <v>88</v>
      </c>
      <c r="J4721" t="s">
        <v>11546</v>
      </c>
      <c r="K4721" t="s">
        <v>11547</v>
      </c>
      <c r="L4721" s="1">
        <v>46064</v>
      </c>
      <c r="M4721" t="s">
        <v>1173</v>
      </c>
      <c r="N4721" t="s">
        <v>1</v>
      </c>
      <c r="O4721" t="s">
        <v>0</v>
      </c>
      <c r="P4721" t="s">
        <v>10769</v>
      </c>
      <c r="Q4721" t="s">
        <v>10770</v>
      </c>
      <c r="R4721" s="2">
        <v>30750</v>
      </c>
      <c r="S4721" s="37">
        <f>Tabla1[[#This Row],[Valor total]]/'T.C.'!$B$3</f>
        <v>33.209853876642946</v>
      </c>
      <c r="T4721" t="s">
        <v>6</v>
      </c>
      <c r="U4721" t="s">
        <v>3</v>
      </c>
    </row>
    <row r="4722" spans="1:21" x14ac:dyDescent="0.25">
      <c r="A4722" t="s">
        <v>61</v>
      </c>
      <c r="B4722" t="str">
        <f>LEFT(Tabla1[[#This Row],[Organización compras]],2)</f>
        <v>CO</v>
      </c>
      <c r="C4722" t="s">
        <v>338</v>
      </c>
      <c r="D4722">
        <v>703</v>
      </c>
      <c r="E4722" t="str">
        <f>VLOOKUP(Tabla1[[#This Row],[Grupo de compras]],'Grupo compras'!$A$1:$B$115,2,FALSE)</f>
        <v>CO Ops Out/Strip</v>
      </c>
      <c r="F4722" t="s">
        <v>62</v>
      </c>
      <c r="G4722" t="str">
        <f>LEFT(Tabla1[[#This Row],[Solicitud de pedido]],2)</f>
        <v>12</v>
      </c>
      <c r="H4722" t="s">
        <v>4964</v>
      </c>
      <c r="I4722" t="s">
        <v>89</v>
      </c>
      <c r="J4722" t="s">
        <v>4965</v>
      </c>
      <c r="K4722" t="s">
        <v>4966</v>
      </c>
      <c r="L4722" s="1">
        <v>46056</v>
      </c>
      <c r="M4722" t="s">
        <v>62</v>
      </c>
      <c r="N4722" t="s">
        <v>1</v>
      </c>
      <c r="O4722" t="s">
        <v>0</v>
      </c>
      <c r="P4722" t="s">
        <v>4163</v>
      </c>
      <c r="Q4722" t="s">
        <v>4164</v>
      </c>
      <c r="R4722" s="2">
        <v>122000</v>
      </c>
      <c r="S4722" s="37">
        <f>Tabla1[[#This Row],[Valor total]]/'T.C.'!$B$5</f>
        <v>33.170201196302337</v>
      </c>
      <c r="T4722" t="s">
        <v>18</v>
      </c>
      <c r="U4722" t="s">
        <v>3</v>
      </c>
    </row>
    <row r="4723" spans="1:21" x14ac:dyDescent="0.25">
      <c r="A4723" t="s">
        <v>2091</v>
      </c>
      <c r="B4723" t="str">
        <f>LEFT(Tabla1[[#This Row],[Organización compras]],2)</f>
        <v>PE</v>
      </c>
      <c r="C4723" t="s">
        <v>681</v>
      </c>
      <c r="D4723">
        <v>803</v>
      </c>
      <c r="E4723" t="str">
        <f>VLOOKUP(Tabla1[[#This Row],[Grupo de compras]],'Grupo compras'!$A$1:$B$115,2,FALSE)</f>
        <v>PE Ops Out/Strips</v>
      </c>
      <c r="F4723" t="s">
        <v>2857</v>
      </c>
      <c r="H4723" t="s">
        <v>12684</v>
      </c>
      <c r="I4723" t="s">
        <v>88</v>
      </c>
      <c r="J4723" t="s">
        <v>12685</v>
      </c>
      <c r="K4723" t="s">
        <v>12300</v>
      </c>
      <c r="L4723" s="1">
        <v>46099</v>
      </c>
      <c r="M4723" t="s">
        <v>2857</v>
      </c>
      <c r="N4723" t="s">
        <v>1</v>
      </c>
      <c r="O4723" t="s">
        <v>0</v>
      </c>
      <c r="P4723" t="s">
        <v>7777</v>
      </c>
      <c r="Q4723" t="s">
        <v>7778</v>
      </c>
      <c r="R4723" s="2">
        <v>112.5</v>
      </c>
      <c r="S4723" s="37">
        <f>Tabla1[[#This Row],[Valor total]]/'T.C.'!$B$2</f>
        <v>32.608695652173914</v>
      </c>
      <c r="T4723" t="s">
        <v>2</v>
      </c>
      <c r="U4723" t="s">
        <v>3</v>
      </c>
    </row>
    <row r="4724" spans="1:21" x14ac:dyDescent="0.25">
      <c r="A4724" t="s">
        <v>1498</v>
      </c>
      <c r="B4724" t="str">
        <f>LEFT(Tabla1[[#This Row],[Organización compras]],2)</f>
        <v>PE</v>
      </c>
      <c r="C4724" t="s">
        <v>340</v>
      </c>
      <c r="D4724">
        <v>804</v>
      </c>
      <c r="E4724" t="str">
        <f>VLOOKUP(Tabla1[[#This Row],[Grupo de compras]],'Grupo compras'!$A$1:$B$115,2,FALSE)</f>
        <v>PE Marketing Mall</v>
      </c>
      <c r="F4724" t="s">
        <v>5225</v>
      </c>
      <c r="G4724" t="str">
        <f>LEFT(Tabla1[[#This Row],[Solicitud de pedido]],2)</f>
        <v>12</v>
      </c>
      <c r="H4724" t="s">
        <v>11548</v>
      </c>
      <c r="I4724" t="s">
        <v>88</v>
      </c>
      <c r="J4724" t="s">
        <v>11549</v>
      </c>
      <c r="K4724" t="s">
        <v>11550</v>
      </c>
      <c r="L4724" s="1">
        <v>46090</v>
      </c>
      <c r="M4724" t="s">
        <v>400</v>
      </c>
      <c r="N4724" t="s">
        <v>1</v>
      </c>
      <c r="O4724" t="s">
        <v>67</v>
      </c>
      <c r="P4724" t="s">
        <v>2596</v>
      </c>
      <c r="Q4724" t="s">
        <v>2597</v>
      </c>
      <c r="R4724" s="2">
        <v>112</v>
      </c>
      <c r="S4724" s="37">
        <f>Tabla1[[#This Row],[Valor total]]/'T.C.'!$B$2</f>
        <v>32.463768115942024</v>
      </c>
      <c r="T4724" t="s">
        <v>2</v>
      </c>
      <c r="U4724" t="s">
        <v>3</v>
      </c>
    </row>
    <row r="4725" spans="1:21" x14ac:dyDescent="0.25">
      <c r="A4725" t="s">
        <v>380</v>
      </c>
      <c r="B4725" t="str">
        <f>LEFT(Tabla1[[#This Row],[Organización compras]],2)</f>
        <v>PE</v>
      </c>
      <c r="C4725" t="s">
        <v>340</v>
      </c>
      <c r="D4725">
        <v>928</v>
      </c>
      <c r="E4725" t="str">
        <f>VLOOKUP(Tabla1[[#This Row],[Grupo de compras]],'Grupo compras'!$A$1:$B$115,2,FALSE)</f>
        <v>Corp Gest Riesgo</v>
      </c>
      <c r="F4725" t="s">
        <v>85</v>
      </c>
      <c r="G4725" t="str">
        <f>LEFT(Tabla1[[#This Row],[Solicitud de pedido]],2)</f>
        <v>14</v>
      </c>
      <c r="H4725" t="s">
        <v>11551</v>
      </c>
      <c r="I4725" t="s">
        <v>88</v>
      </c>
      <c r="J4725" t="s">
        <v>11552</v>
      </c>
      <c r="K4725" t="s">
        <v>5733</v>
      </c>
      <c r="L4725" s="1">
        <v>46030</v>
      </c>
      <c r="M4725" t="s">
        <v>74</v>
      </c>
      <c r="N4725" t="s">
        <v>46</v>
      </c>
      <c r="O4725" t="s">
        <v>0</v>
      </c>
      <c r="P4725" t="s">
        <v>3251</v>
      </c>
      <c r="Q4725" t="s">
        <v>3252</v>
      </c>
      <c r="R4725" s="2">
        <v>32.049999999999997</v>
      </c>
      <c r="S4725" s="37">
        <f>Tabla1[[#This Row],[Valor total]]</f>
        <v>32.049999999999997</v>
      </c>
      <c r="T4725" t="s">
        <v>662</v>
      </c>
      <c r="U4725" t="s">
        <v>3</v>
      </c>
    </row>
    <row r="4726" spans="1:21" x14ac:dyDescent="0.25">
      <c r="A4726" t="s">
        <v>380</v>
      </c>
      <c r="B4726" t="str">
        <f>LEFT(Tabla1[[#This Row],[Organización compras]],2)</f>
        <v>PE</v>
      </c>
      <c r="C4726" t="s">
        <v>340</v>
      </c>
      <c r="D4726">
        <v>808</v>
      </c>
      <c r="E4726" t="str">
        <f>VLOOKUP(Tabla1[[#This Row],[Grupo de compras]],'Grupo compras'!$A$1:$B$115,2,FALSE)</f>
        <v>PE Área Legal</v>
      </c>
      <c r="F4726" t="s">
        <v>365</v>
      </c>
      <c r="G4726" t="str">
        <f>LEFT(Tabla1[[#This Row],[Solicitud de pedido]],2)</f>
        <v>12</v>
      </c>
      <c r="H4726" t="s">
        <v>11553</v>
      </c>
      <c r="I4726" t="s">
        <v>88</v>
      </c>
      <c r="J4726" t="s">
        <v>11554</v>
      </c>
      <c r="K4726" t="s">
        <v>11503</v>
      </c>
      <c r="L4726" s="1">
        <v>46028</v>
      </c>
      <c r="M4726" t="s">
        <v>485</v>
      </c>
      <c r="N4726" t="s">
        <v>1</v>
      </c>
      <c r="O4726" t="s">
        <v>0</v>
      </c>
      <c r="P4726" t="s">
        <v>5768</v>
      </c>
      <c r="Q4726" t="s">
        <v>5769</v>
      </c>
      <c r="R4726" s="2">
        <v>110.17</v>
      </c>
      <c r="S4726" s="37">
        <f>Tabla1[[#This Row],[Valor total]]/'T.C.'!$B$2</f>
        <v>31.933333333333334</v>
      </c>
      <c r="T4726" t="s">
        <v>2</v>
      </c>
      <c r="U4726" t="s">
        <v>3</v>
      </c>
    </row>
    <row r="4727" spans="1:21" x14ac:dyDescent="0.25">
      <c r="A4727" t="s">
        <v>696</v>
      </c>
      <c r="B4727" t="str">
        <f>LEFT(Tabla1[[#This Row],[Organización compras]],2)</f>
        <v>PE</v>
      </c>
      <c r="C4727" t="s">
        <v>681</v>
      </c>
      <c r="D4727">
        <v>813</v>
      </c>
      <c r="E4727" t="str">
        <f>VLOOKUP(Tabla1[[#This Row],[Grupo de compras]],'Grupo compras'!$A$1:$B$115,2,FALSE)</f>
        <v>PE Gcia Ops</v>
      </c>
      <c r="F4727" t="s">
        <v>6434</v>
      </c>
      <c r="H4727" t="s">
        <v>12911</v>
      </c>
      <c r="I4727" t="s">
        <v>88</v>
      </c>
      <c r="J4727" t="s">
        <v>12912</v>
      </c>
      <c r="K4727" t="s">
        <v>12913</v>
      </c>
      <c r="L4727" s="1">
        <v>46100</v>
      </c>
      <c r="M4727" t="s">
        <v>43</v>
      </c>
      <c r="N4727" t="s">
        <v>1</v>
      </c>
      <c r="O4727" t="s">
        <v>0</v>
      </c>
      <c r="P4727" t="s">
        <v>8704</v>
      </c>
      <c r="Q4727" t="s">
        <v>8705</v>
      </c>
      <c r="R4727" s="2">
        <v>109.94</v>
      </c>
      <c r="S4727" s="37">
        <f>Tabla1[[#This Row],[Valor total]]/'T.C.'!$B$2</f>
        <v>31.866666666666664</v>
      </c>
      <c r="T4727" t="s">
        <v>2</v>
      </c>
      <c r="U4727" t="s">
        <v>3</v>
      </c>
    </row>
    <row r="4728" spans="1:21" x14ac:dyDescent="0.25">
      <c r="A4728" t="s">
        <v>75</v>
      </c>
      <c r="B4728" t="str">
        <f>LEFT(Tabla1[[#This Row],[Organización compras]],2)</f>
        <v>CO</v>
      </c>
      <c r="C4728" t="s">
        <v>338</v>
      </c>
      <c r="D4728">
        <v>702</v>
      </c>
      <c r="E4728" t="str">
        <f>VLOOKUP(Tabla1[[#This Row],[Grupo de compras]],'Grupo compras'!$A$1:$B$115,2,FALSE)</f>
        <v>CO Ops Mall</v>
      </c>
      <c r="F4728" t="s">
        <v>77</v>
      </c>
      <c r="G4728" t="str">
        <f>LEFT(Tabla1[[#This Row],[Solicitud de pedido]],2)</f>
        <v>12</v>
      </c>
      <c r="H4728" t="s">
        <v>6032</v>
      </c>
      <c r="I4728" t="s">
        <v>89</v>
      </c>
      <c r="J4728" t="s">
        <v>6033</v>
      </c>
      <c r="K4728" t="s">
        <v>6034</v>
      </c>
      <c r="L4728" s="1">
        <v>46073</v>
      </c>
      <c r="M4728" t="s">
        <v>77</v>
      </c>
      <c r="N4728" t="s">
        <v>1</v>
      </c>
      <c r="O4728" t="s">
        <v>0</v>
      </c>
      <c r="P4728" t="s">
        <v>4341</v>
      </c>
      <c r="Q4728" t="s">
        <v>4342</v>
      </c>
      <c r="R4728" s="2">
        <v>112500</v>
      </c>
      <c r="S4728" s="37">
        <f>Tabla1[[#This Row],[Valor total]]/'T.C.'!$B$5</f>
        <v>30.587275693311582</v>
      </c>
      <c r="T4728" t="s">
        <v>18</v>
      </c>
      <c r="U4728" t="s">
        <v>3</v>
      </c>
    </row>
    <row r="4729" spans="1:21" x14ac:dyDescent="0.25">
      <c r="A4729" t="s">
        <v>64</v>
      </c>
      <c r="B4729" t="str">
        <f>LEFT(Tabla1[[#This Row],[Organización compras]],2)</f>
        <v>CO</v>
      </c>
      <c r="C4729" t="s">
        <v>338</v>
      </c>
      <c r="D4729">
        <v>701</v>
      </c>
      <c r="E4729" t="str">
        <f>VLOOKUP(Tabla1[[#This Row],[Grupo de compras]],'Grupo compras'!$A$1:$B$115,2,FALSE)</f>
        <v>CO Center Manager</v>
      </c>
      <c r="F4729" t="s">
        <v>3915</v>
      </c>
      <c r="G4729" t="str">
        <f>LEFT(Tabla1[[#This Row],[Solicitud de pedido]],2)</f>
        <v>12</v>
      </c>
      <c r="H4729" t="s">
        <v>11555</v>
      </c>
      <c r="I4729" t="s">
        <v>88</v>
      </c>
      <c r="J4729" t="s">
        <v>11556</v>
      </c>
      <c r="K4729" t="s">
        <v>11557</v>
      </c>
      <c r="L4729" s="1">
        <v>46059</v>
      </c>
      <c r="M4729" t="s">
        <v>3915</v>
      </c>
      <c r="N4729" t="s">
        <v>1</v>
      </c>
      <c r="O4729" t="s">
        <v>0</v>
      </c>
      <c r="P4729" t="s">
        <v>10862</v>
      </c>
      <c r="Q4729" t="s">
        <v>10863</v>
      </c>
      <c r="R4729" s="2">
        <v>112296</v>
      </c>
      <c r="S4729" s="37">
        <f>Tabla1[[#This Row],[Valor total]]/'T.C.'!$B$5</f>
        <v>30.531810766721044</v>
      </c>
      <c r="T4729" t="s">
        <v>18</v>
      </c>
      <c r="U4729" t="s">
        <v>3</v>
      </c>
    </row>
    <row r="4730" spans="1:21" x14ac:dyDescent="0.25">
      <c r="A4730" t="s">
        <v>10074</v>
      </c>
      <c r="B4730" t="str">
        <f>LEFT(Tabla1[[#This Row],[Organización compras]],2)</f>
        <v>CL</v>
      </c>
      <c r="C4730" t="s">
        <v>339</v>
      </c>
      <c r="D4730">
        <v>619</v>
      </c>
      <c r="E4730" t="str">
        <f>VLOOKUP(Tabla1[[#This Row],[Grupo de compras]],'Grupo compras'!$A$1:$B$115,2,FALSE)</f>
        <v>CL Arq Out/Strip</v>
      </c>
      <c r="F4730" t="s">
        <v>362</v>
      </c>
      <c r="G4730" t="str">
        <f>LEFT(Tabla1[[#This Row],[Solicitud de pedido]],2)</f>
        <v>12</v>
      </c>
      <c r="H4730" t="s">
        <v>11558</v>
      </c>
      <c r="I4730" t="s">
        <v>88</v>
      </c>
      <c r="J4730" t="s">
        <v>11559</v>
      </c>
      <c r="K4730" t="s">
        <v>11560</v>
      </c>
      <c r="L4730" s="1">
        <v>46049</v>
      </c>
      <c r="M4730" t="s">
        <v>15</v>
      </c>
      <c r="N4730" t="s">
        <v>1</v>
      </c>
      <c r="O4730" t="s">
        <v>0</v>
      </c>
      <c r="P4730" t="s">
        <v>5664</v>
      </c>
      <c r="Q4730" t="s">
        <v>5665</v>
      </c>
      <c r="R4730" s="2">
        <v>0.73099999999999998</v>
      </c>
      <c r="S4730" s="37">
        <f>Tabla1[[#This Row],[Valor total]]/'T.C.'!$B$4</f>
        <v>30.458333333333332</v>
      </c>
      <c r="T4730" t="s">
        <v>11</v>
      </c>
      <c r="U4730" t="s">
        <v>3</v>
      </c>
    </row>
    <row r="4731" spans="1:21" x14ac:dyDescent="0.25">
      <c r="A4731" t="s">
        <v>10074</v>
      </c>
      <c r="B4731" t="str">
        <f>LEFT(Tabla1[[#This Row],[Organización compras]],2)</f>
        <v>CL</v>
      </c>
      <c r="C4731" t="s">
        <v>339</v>
      </c>
      <c r="D4731">
        <v>619</v>
      </c>
      <c r="E4731" t="str">
        <f>VLOOKUP(Tabla1[[#This Row],[Grupo de compras]],'Grupo compras'!$A$1:$B$115,2,FALSE)</f>
        <v>CL Arq Out/Strip</v>
      </c>
      <c r="F4731" t="s">
        <v>362</v>
      </c>
      <c r="G4731" t="str">
        <f>LEFT(Tabla1[[#This Row],[Solicitud de pedido]],2)</f>
        <v>12</v>
      </c>
      <c r="H4731" t="s">
        <v>11558</v>
      </c>
      <c r="I4731" t="s">
        <v>89</v>
      </c>
      <c r="J4731" t="s">
        <v>11559</v>
      </c>
      <c r="K4731" t="s">
        <v>11561</v>
      </c>
      <c r="L4731" s="1">
        <v>46049</v>
      </c>
      <c r="M4731" t="s">
        <v>15</v>
      </c>
      <c r="N4731" t="s">
        <v>1</v>
      </c>
      <c r="O4731" t="s">
        <v>0</v>
      </c>
      <c r="P4731" t="s">
        <v>5664</v>
      </c>
      <c r="Q4731" t="s">
        <v>5665</v>
      </c>
      <c r="R4731" s="2">
        <v>0.73099999999999998</v>
      </c>
      <c r="S4731" s="37">
        <f>Tabla1[[#This Row],[Valor total]]/'T.C.'!$B$4</f>
        <v>30.458333333333332</v>
      </c>
      <c r="T4731" t="s">
        <v>11</v>
      </c>
      <c r="U4731" t="s">
        <v>3</v>
      </c>
    </row>
    <row r="4732" spans="1:21" x14ac:dyDescent="0.25">
      <c r="A4732" t="s">
        <v>10074</v>
      </c>
      <c r="B4732" t="str">
        <f>LEFT(Tabla1[[#This Row],[Organización compras]],2)</f>
        <v>CL</v>
      </c>
      <c r="C4732" t="s">
        <v>339</v>
      </c>
      <c r="D4732">
        <v>619</v>
      </c>
      <c r="E4732" t="str">
        <f>VLOOKUP(Tabla1[[#This Row],[Grupo de compras]],'Grupo compras'!$A$1:$B$115,2,FALSE)</f>
        <v>CL Arq Out/Strip</v>
      </c>
      <c r="F4732" t="s">
        <v>362</v>
      </c>
      <c r="G4732" t="str">
        <f>LEFT(Tabla1[[#This Row],[Solicitud de pedido]],2)</f>
        <v>12</v>
      </c>
      <c r="H4732" t="s">
        <v>11558</v>
      </c>
      <c r="I4732" t="s">
        <v>99</v>
      </c>
      <c r="J4732" t="s">
        <v>11559</v>
      </c>
      <c r="K4732" t="s">
        <v>11562</v>
      </c>
      <c r="L4732" s="1">
        <v>46049</v>
      </c>
      <c r="M4732" t="s">
        <v>15</v>
      </c>
      <c r="N4732" t="s">
        <v>1</v>
      </c>
      <c r="O4732" t="s">
        <v>0</v>
      </c>
      <c r="P4732" t="s">
        <v>5664</v>
      </c>
      <c r="Q4732" t="s">
        <v>5665</v>
      </c>
      <c r="R4732" s="2">
        <v>0.73099999999999998</v>
      </c>
      <c r="S4732" s="37">
        <f>Tabla1[[#This Row],[Valor total]]/'T.C.'!$B$4</f>
        <v>30.458333333333332</v>
      </c>
      <c r="T4732" t="s">
        <v>11</v>
      </c>
      <c r="U4732" t="s">
        <v>3</v>
      </c>
    </row>
    <row r="4733" spans="1:21" x14ac:dyDescent="0.25">
      <c r="A4733" t="s">
        <v>10074</v>
      </c>
      <c r="B4733" t="str">
        <f>LEFT(Tabla1[[#This Row],[Organización compras]],2)</f>
        <v>CL</v>
      </c>
      <c r="C4733" t="s">
        <v>339</v>
      </c>
      <c r="D4733">
        <v>619</v>
      </c>
      <c r="E4733" t="str">
        <f>VLOOKUP(Tabla1[[#This Row],[Grupo de compras]],'Grupo compras'!$A$1:$B$115,2,FALSE)</f>
        <v>CL Arq Out/Strip</v>
      </c>
      <c r="F4733" t="s">
        <v>362</v>
      </c>
      <c r="G4733" t="str">
        <f>LEFT(Tabla1[[#This Row],[Solicitud de pedido]],2)</f>
        <v>12</v>
      </c>
      <c r="H4733" t="s">
        <v>11558</v>
      </c>
      <c r="I4733" t="s">
        <v>100</v>
      </c>
      <c r="J4733" t="s">
        <v>11559</v>
      </c>
      <c r="K4733" t="s">
        <v>11563</v>
      </c>
      <c r="L4733" s="1">
        <v>46049</v>
      </c>
      <c r="M4733" t="s">
        <v>15</v>
      </c>
      <c r="N4733" t="s">
        <v>1</v>
      </c>
      <c r="O4733" t="s">
        <v>0</v>
      </c>
      <c r="P4733" t="s">
        <v>5664</v>
      </c>
      <c r="Q4733" t="s">
        <v>5665</v>
      </c>
      <c r="R4733" s="2">
        <v>0.73099999999999998</v>
      </c>
      <c r="S4733" s="37">
        <f>Tabla1[[#This Row],[Valor total]]/'T.C.'!$B$4</f>
        <v>30.458333333333332</v>
      </c>
      <c r="T4733" t="s">
        <v>11</v>
      </c>
      <c r="U4733" t="s">
        <v>3</v>
      </c>
    </row>
    <row r="4734" spans="1:21" x14ac:dyDescent="0.25">
      <c r="A4734" t="s">
        <v>10074</v>
      </c>
      <c r="B4734" t="str">
        <f>LEFT(Tabla1[[#This Row],[Organización compras]],2)</f>
        <v>CL</v>
      </c>
      <c r="C4734" t="s">
        <v>339</v>
      </c>
      <c r="D4734">
        <v>619</v>
      </c>
      <c r="E4734" t="str">
        <f>VLOOKUP(Tabla1[[#This Row],[Grupo de compras]],'Grupo compras'!$A$1:$B$115,2,FALSE)</f>
        <v>CL Arq Out/Strip</v>
      </c>
      <c r="F4734" t="s">
        <v>362</v>
      </c>
      <c r="G4734" t="str">
        <f>LEFT(Tabla1[[#This Row],[Solicitud de pedido]],2)</f>
        <v>12</v>
      </c>
      <c r="H4734" t="s">
        <v>11558</v>
      </c>
      <c r="I4734" t="s">
        <v>101</v>
      </c>
      <c r="J4734" t="s">
        <v>11559</v>
      </c>
      <c r="K4734" t="s">
        <v>11564</v>
      </c>
      <c r="L4734" s="1">
        <v>46049</v>
      </c>
      <c r="M4734" t="s">
        <v>15</v>
      </c>
      <c r="N4734" t="s">
        <v>1</v>
      </c>
      <c r="O4734" t="s">
        <v>0</v>
      </c>
      <c r="P4734" t="s">
        <v>5664</v>
      </c>
      <c r="Q4734" t="s">
        <v>5665</v>
      </c>
      <c r="R4734" s="2">
        <v>0.73099999999999998</v>
      </c>
      <c r="S4734" s="37">
        <f>Tabla1[[#This Row],[Valor total]]/'T.C.'!$B$4</f>
        <v>30.458333333333332</v>
      </c>
      <c r="T4734" t="s">
        <v>11</v>
      </c>
      <c r="U4734" t="s">
        <v>3</v>
      </c>
    </row>
    <row r="4735" spans="1:21" x14ac:dyDescent="0.25">
      <c r="A4735" t="s">
        <v>10074</v>
      </c>
      <c r="B4735" t="str">
        <f>LEFT(Tabla1[[#This Row],[Organización compras]],2)</f>
        <v>CL</v>
      </c>
      <c r="C4735" t="s">
        <v>339</v>
      </c>
      <c r="D4735">
        <v>619</v>
      </c>
      <c r="E4735" t="str">
        <f>VLOOKUP(Tabla1[[#This Row],[Grupo de compras]],'Grupo compras'!$A$1:$B$115,2,FALSE)</f>
        <v>CL Arq Out/Strip</v>
      </c>
      <c r="F4735" t="s">
        <v>362</v>
      </c>
      <c r="G4735" t="str">
        <f>LEFT(Tabla1[[#This Row],[Solicitud de pedido]],2)</f>
        <v>12</v>
      </c>
      <c r="H4735" t="s">
        <v>11558</v>
      </c>
      <c r="I4735" t="s">
        <v>102</v>
      </c>
      <c r="J4735" t="s">
        <v>11559</v>
      </c>
      <c r="K4735" t="s">
        <v>11565</v>
      </c>
      <c r="L4735" s="1">
        <v>46049</v>
      </c>
      <c r="M4735" t="s">
        <v>15</v>
      </c>
      <c r="N4735" t="s">
        <v>1</v>
      </c>
      <c r="O4735" t="s">
        <v>0</v>
      </c>
      <c r="P4735" t="s">
        <v>5664</v>
      </c>
      <c r="Q4735" t="s">
        <v>5665</v>
      </c>
      <c r="R4735" s="2">
        <v>0.73099999999999998</v>
      </c>
      <c r="S4735" s="37">
        <f>Tabla1[[#This Row],[Valor total]]/'T.C.'!$B$4</f>
        <v>30.458333333333332</v>
      </c>
      <c r="T4735" t="s">
        <v>11</v>
      </c>
      <c r="U4735" t="s">
        <v>3</v>
      </c>
    </row>
    <row r="4736" spans="1:21" x14ac:dyDescent="0.25">
      <c r="A4736" t="s">
        <v>10074</v>
      </c>
      <c r="B4736" t="str">
        <f>LEFT(Tabla1[[#This Row],[Organización compras]],2)</f>
        <v>CL</v>
      </c>
      <c r="C4736" t="s">
        <v>339</v>
      </c>
      <c r="D4736">
        <v>619</v>
      </c>
      <c r="E4736" t="str">
        <f>VLOOKUP(Tabla1[[#This Row],[Grupo de compras]],'Grupo compras'!$A$1:$B$115,2,FALSE)</f>
        <v>CL Arq Out/Strip</v>
      </c>
      <c r="F4736" t="s">
        <v>362</v>
      </c>
      <c r="G4736" t="str">
        <f>LEFT(Tabla1[[#This Row],[Solicitud de pedido]],2)</f>
        <v>12</v>
      </c>
      <c r="H4736" t="s">
        <v>11558</v>
      </c>
      <c r="I4736" t="s">
        <v>103</v>
      </c>
      <c r="J4736" t="s">
        <v>11559</v>
      </c>
      <c r="K4736" t="s">
        <v>11566</v>
      </c>
      <c r="L4736" s="1">
        <v>46049</v>
      </c>
      <c r="M4736" t="s">
        <v>15</v>
      </c>
      <c r="N4736" t="s">
        <v>1</v>
      </c>
      <c r="O4736" t="s">
        <v>0</v>
      </c>
      <c r="P4736" t="s">
        <v>5664</v>
      </c>
      <c r="Q4736" t="s">
        <v>5665</v>
      </c>
      <c r="R4736" s="2">
        <v>0.73099999999999998</v>
      </c>
      <c r="S4736" s="37">
        <f>Tabla1[[#This Row],[Valor total]]/'T.C.'!$B$4</f>
        <v>30.458333333333332</v>
      </c>
      <c r="T4736" t="s">
        <v>11</v>
      </c>
      <c r="U4736" t="s">
        <v>3</v>
      </c>
    </row>
    <row r="4737" spans="1:21" x14ac:dyDescent="0.25">
      <c r="A4737" t="s">
        <v>10074</v>
      </c>
      <c r="B4737" t="str">
        <f>LEFT(Tabla1[[#This Row],[Organización compras]],2)</f>
        <v>CL</v>
      </c>
      <c r="C4737" t="s">
        <v>339</v>
      </c>
      <c r="D4737">
        <v>619</v>
      </c>
      <c r="E4737" t="str">
        <f>VLOOKUP(Tabla1[[#This Row],[Grupo de compras]],'Grupo compras'!$A$1:$B$115,2,FALSE)</f>
        <v>CL Arq Out/Strip</v>
      </c>
      <c r="F4737" t="s">
        <v>362</v>
      </c>
      <c r="G4737" t="str">
        <f>LEFT(Tabla1[[#This Row],[Solicitud de pedido]],2)</f>
        <v>12</v>
      </c>
      <c r="H4737" t="s">
        <v>11558</v>
      </c>
      <c r="I4737" t="s">
        <v>104</v>
      </c>
      <c r="J4737" t="s">
        <v>11559</v>
      </c>
      <c r="K4737" t="s">
        <v>11567</v>
      </c>
      <c r="L4737" s="1">
        <v>46049</v>
      </c>
      <c r="M4737" t="s">
        <v>15</v>
      </c>
      <c r="N4737" t="s">
        <v>1</v>
      </c>
      <c r="O4737" t="s">
        <v>0</v>
      </c>
      <c r="P4737" t="s">
        <v>5664</v>
      </c>
      <c r="Q4737" t="s">
        <v>5665</v>
      </c>
      <c r="R4737" s="2">
        <v>0.73099999999999998</v>
      </c>
      <c r="S4737" s="37">
        <f>Tabla1[[#This Row],[Valor total]]/'T.C.'!$B$4</f>
        <v>30.458333333333332</v>
      </c>
      <c r="T4737" t="s">
        <v>11</v>
      </c>
      <c r="U4737" t="s">
        <v>3</v>
      </c>
    </row>
    <row r="4738" spans="1:21" x14ac:dyDescent="0.25">
      <c r="A4738" t="s">
        <v>10074</v>
      </c>
      <c r="B4738" t="str">
        <f>LEFT(Tabla1[[#This Row],[Organización compras]],2)</f>
        <v>CL</v>
      </c>
      <c r="C4738" t="s">
        <v>339</v>
      </c>
      <c r="D4738">
        <v>619</v>
      </c>
      <c r="E4738" t="str">
        <f>VLOOKUP(Tabla1[[#This Row],[Grupo de compras]],'Grupo compras'!$A$1:$B$115,2,FALSE)</f>
        <v>CL Arq Out/Strip</v>
      </c>
      <c r="F4738" t="s">
        <v>362</v>
      </c>
      <c r="G4738" t="str">
        <f>LEFT(Tabla1[[#This Row],[Solicitud de pedido]],2)</f>
        <v>12</v>
      </c>
      <c r="H4738" t="s">
        <v>11558</v>
      </c>
      <c r="I4738" t="s">
        <v>105</v>
      </c>
      <c r="J4738" t="s">
        <v>11559</v>
      </c>
      <c r="K4738" t="s">
        <v>11568</v>
      </c>
      <c r="L4738" s="1">
        <v>46049</v>
      </c>
      <c r="M4738" t="s">
        <v>15</v>
      </c>
      <c r="N4738" t="s">
        <v>1</v>
      </c>
      <c r="O4738" t="s">
        <v>0</v>
      </c>
      <c r="P4738" t="s">
        <v>5664</v>
      </c>
      <c r="Q4738" t="s">
        <v>5665</v>
      </c>
      <c r="R4738" s="2">
        <v>0.73099999999999998</v>
      </c>
      <c r="S4738" s="37">
        <f>Tabla1[[#This Row],[Valor total]]/'T.C.'!$B$4</f>
        <v>30.458333333333332</v>
      </c>
      <c r="T4738" t="s">
        <v>11</v>
      </c>
      <c r="U4738" t="s">
        <v>3</v>
      </c>
    </row>
    <row r="4739" spans="1:21" x14ac:dyDescent="0.25">
      <c r="A4739" t="s">
        <v>10074</v>
      </c>
      <c r="B4739" t="str">
        <f>LEFT(Tabla1[[#This Row],[Organización compras]],2)</f>
        <v>CL</v>
      </c>
      <c r="C4739" t="s">
        <v>339</v>
      </c>
      <c r="D4739">
        <v>619</v>
      </c>
      <c r="E4739" t="str">
        <f>VLOOKUP(Tabla1[[#This Row],[Grupo de compras]],'Grupo compras'!$A$1:$B$115,2,FALSE)</f>
        <v>CL Arq Out/Strip</v>
      </c>
      <c r="F4739" t="s">
        <v>362</v>
      </c>
      <c r="G4739" t="str">
        <f>LEFT(Tabla1[[#This Row],[Solicitud de pedido]],2)</f>
        <v>12</v>
      </c>
      <c r="H4739" t="s">
        <v>11558</v>
      </c>
      <c r="I4739" t="s">
        <v>106</v>
      </c>
      <c r="J4739" t="s">
        <v>11559</v>
      </c>
      <c r="K4739" t="s">
        <v>11569</v>
      </c>
      <c r="L4739" s="1">
        <v>46049</v>
      </c>
      <c r="M4739" t="s">
        <v>15</v>
      </c>
      <c r="N4739" t="s">
        <v>1</v>
      </c>
      <c r="O4739" t="s">
        <v>0</v>
      </c>
      <c r="P4739" t="s">
        <v>5664</v>
      </c>
      <c r="Q4739" t="s">
        <v>5665</v>
      </c>
      <c r="R4739" s="2">
        <v>0.73099999999999998</v>
      </c>
      <c r="S4739" s="37">
        <f>Tabla1[[#This Row],[Valor total]]/'T.C.'!$B$4</f>
        <v>30.458333333333332</v>
      </c>
      <c r="T4739" t="s">
        <v>11</v>
      </c>
      <c r="U4739" t="s">
        <v>3</v>
      </c>
    </row>
    <row r="4740" spans="1:21" x14ac:dyDescent="0.25">
      <c r="A4740" t="s">
        <v>10074</v>
      </c>
      <c r="B4740" t="str">
        <f>LEFT(Tabla1[[#This Row],[Organización compras]],2)</f>
        <v>CL</v>
      </c>
      <c r="C4740" t="s">
        <v>339</v>
      </c>
      <c r="D4740">
        <v>619</v>
      </c>
      <c r="E4740" t="str">
        <f>VLOOKUP(Tabla1[[#This Row],[Grupo de compras]],'Grupo compras'!$A$1:$B$115,2,FALSE)</f>
        <v>CL Arq Out/Strip</v>
      </c>
      <c r="F4740" t="s">
        <v>362</v>
      </c>
      <c r="G4740" t="str">
        <f>LEFT(Tabla1[[#This Row],[Solicitud de pedido]],2)</f>
        <v>12</v>
      </c>
      <c r="H4740" t="s">
        <v>11558</v>
      </c>
      <c r="I4740" t="s">
        <v>107</v>
      </c>
      <c r="J4740" t="s">
        <v>11559</v>
      </c>
      <c r="K4740" t="s">
        <v>11570</v>
      </c>
      <c r="L4740" s="1">
        <v>46049</v>
      </c>
      <c r="M4740" t="s">
        <v>15</v>
      </c>
      <c r="N4740" t="s">
        <v>1</v>
      </c>
      <c r="O4740" t="s">
        <v>0</v>
      </c>
      <c r="P4740" t="s">
        <v>5664</v>
      </c>
      <c r="Q4740" t="s">
        <v>5665</v>
      </c>
      <c r="R4740" s="2">
        <v>0.73099999999999998</v>
      </c>
      <c r="S4740" s="37">
        <f>Tabla1[[#This Row],[Valor total]]/'T.C.'!$B$4</f>
        <v>30.458333333333332</v>
      </c>
      <c r="T4740" t="s">
        <v>11</v>
      </c>
      <c r="U4740" t="s">
        <v>3</v>
      </c>
    </row>
    <row r="4741" spans="1:21" x14ac:dyDescent="0.25">
      <c r="A4741" t="s">
        <v>10074</v>
      </c>
      <c r="B4741" t="str">
        <f>LEFT(Tabla1[[#This Row],[Organización compras]],2)</f>
        <v>CL</v>
      </c>
      <c r="C4741" t="s">
        <v>339</v>
      </c>
      <c r="D4741">
        <v>619</v>
      </c>
      <c r="E4741" t="str">
        <f>VLOOKUP(Tabla1[[#This Row],[Grupo de compras]],'Grupo compras'!$A$1:$B$115,2,FALSE)</f>
        <v>CL Arq Out/Strip</v>
      </c>
      <c r="F4741" t="s">
        <v>362</v>
      </c>
      <c r="G4741" t="str">
        <f>LEFT(Tabla1[[#This Row],[Solicitud de pedido]],2)</f>
        <v>12</v>
      </c>
      <c r="H4741" t="s">
        <v>11558</v>
      </c>
      <c r="I4741" t="s">
        <v>1502</v>
      </c>
      <c r="J4741" t="s">
        <v>11559</v>
      </c>
      <c r="K4741" t="s">
        <v>11571</v>
      </c>
      <c r="L4741" s="1">
        <v>46049</v>
      </c>
      <c r="M4741" t="s">
        <v>15</v>
      </c>
      <c r="N4741" t="s">
        <v>1</v>
      </c>
      <c r="O4741" t="s">
        <v>0</v>
      </c>
      <c r="P4741" t="s">
        <v>5664</v>
      </c>
      <c r="Q4741" t="s">
        <v>5665</v>
      </c>
      <c r="R4741" s="2">
        <v>0.73099999999999998</v>
      </c>
      <c r="S4741" s="37">
        <f>Tabla1[[#This Row],[Valor total]]/'T.C.'!$B$4</f>
        <v>30.458333333333332</v>
      </c>
      <c r="T4741" t="s">
        <v>11</v>
      </c>
      <c r="U4741" t="s">
        <v>3</v>
      </c>
    </row>
    <row r="4742" spans="1:21" x14ac:dyDescent="0.25">
      <c r="A4742" t="s">
        <v>925</v>
      </c>
      <c r="B4742" t="str">
        <f>LEFT(Tabla1[[#This Row],[Organización compras]],2)</f>
        <v>PE</v>
      </c>
      <c r="C4742" t="s">
        <v>340</v>
      </c>
      <c r="D4742">
        <v>803</v>
      </c>
      <c r="E4742" t="str">
        <f>VLOOKUP(Tabla1[[#This Row],[Grupo de compras]],'Grupo compras'!$A$1:$B$115,2,FALSE)</f>
        <v>PE Ops Out/Strips</v>
      </c>
      <c r="F4742" t="s">
        <v>3151</v>
      </c>
      <c r="G4742" t="str">
        <f>LEFT(Tabla1[[#This Row],[Solicitud de pedido]],2)</f>
        <v>12</v>
      </c>
      <c r="H4742" t="s">
        <v>11572</v>
      </c>
      <c r="I4742" t="s">
        <v>88</v>
      </c>
      <c r="J4742" t="s">
        <v>11573</v>
      </c>
      <c r="K4742" t="s">
        <v>9079</v>
      </c>
      <c r="L4742" s="1">
        <v>46075</v>
      </c>
      <c r="M4742" t="s">
        <v>3155</v>
      </c>
      <c r="N4742" t="s">
        <v>1</v>
      </c>
      <c r="O4742" t="s">
        <v>2759</v>
      </c>
      <c r="P4742" t="s">
        <v>2181</v>
      </c>
      <c r="Q4742" t="s">
        <v>2182</v>
      </c>
      <c r="R4742" s="2">
        <v>95.76</v>
      </c>
      <c r="S4742" s="37">
        <f>Tabla1[[#This Row],[Valor total]]/'T.C.'!$B$2</f>
        <v>27.756521739130434</v>
      </c>
      <c r="T4742" t="s">
        <v>2</v>
      </c>
      <c r="U4742" t="s">
        <v>3</v>
      </c>
    </row>
    <row r="4743" spans="1:21" x14ac:dyDescent="0.25">
      <c r="A4743" t="s">
        <v>925</v>
      </c>
      <c r="B4743" t="str">
        <f>LEFT(Tabla1[[#This Row],[Organización compras]],2)</f>
        <v>PE</v>
      </c>
      <c r="C4743" t="s">
        <v>340</v>
      </c>
      <c r="D4743">
        <v>803</v>
      </c>
      <c r="E4743" t="str">
        <f>VLOOKUP(Tabla1[[#This Row],[Grupo de compras]],'Grupo compras'!$A$1:$B$115,2,FALSE)</f>
        <v>PE Ops Out/Strips</v>
      </c>
      <c r="F4743" t="s">
        <v>3151</v>
      </c>
      <c r="G4743" t="str">
        <f>LEFT(Tabla1[[#This Row],[Solicitud de pedido]],2)</f>
        <v>12</v>
      </c>
      <c r="H4743" t="s">
        <v>11574</v>
      </c>
      <c r="I4743" t="s">
        <v>88</v>
      </c>
      <c r="J4743" t="s">
        <v>11575</v>
      </c>
      <c r="K4743" t="s">
        <v>9079</v>
      </c>
      <c r="L4743" s="1">
        <v>46075</v>
      </c>
      <c r="M4743" t="s">
        <v>3155</v>
      </c>
      <c r="N4743" t="s">
        <v>1</v>
      </c>
      <c r="O4743" t="s">
        <v>2759</v>
      </c>
      <c r="P4743" t="s">
        <v>2181</v>
      </c>
      <c r="Q4743" t="s">
        <v>2182</v>
      </c>
      <c r="R4743" s="2">
        <v>95.76</v>
      </c>
      <c r="S4743" s="37">
        <f>Tabla1[[#This Row],[Valor total]]/'T.C.'!$B$2</f>
        <v>27.756521739130434</v>
      </c>
      <c r="T4743" t="s">
        <v>2</v>
      </c>
      <c r="U4743" t="s">
        <v>3</v>
      </c>
    </row>
    <row r="4744" spans="1:21" x14ac:dyDescent="0.25">
      <c r="A4744" t="s">
        <v>75</v>
      </c>
      <c r="B4744" t="str">
        <f>LEFT(Tabla1[[#This Row],[Organización compras]],2)</f>
        <v>CO</v>
      </c>
      <c r="C4744" t="s">
        <v>338</v>
      </c>
      <c r="D4744">
        <v>710</v>
      </c>
      <c r="E4744" t="str">
        <f>VLOOKUP(Tabla1[[#This Row],[Grupo de compras]],'Grupo compras'!$A$1:$B$115,2,FALSE)</f>
        <v>CO Sgcia Personas</v>
      </c>
      <c r="F4744" t="s">
        <v>77</v>
      </c>
      <c r="G4744" t="str">
        <f>LEFT(Tabla1[[#This Row],[Solicitud de pedido]],2)</f>
        <v>12</v>
      </c>
      <c r="H4744" t="s">
        <v>11576</v>
      </c>
      <c r="I4744" t="s">
        <v>88</v>
      </c>
      <c r="J4744" t="s">
        <v>11577</v>
      </c>
      <c r="K4744" t="s">
        <v>11293</v>
      </c>
      <c r="L4744" s="1">
        <v>46042</v>
      </c>
      <c r="M4744" t="s">
        <v>77</v>
      </c>
      <c r="N4744" t="s">
        <v>1</v>
      </c>
      <c r="O4744" t="s">
        <v>0</v>
      </c>
      <c r="P4744" t="s">
        <v>11294</v>
      </c>
      <c r="Q4744" t="s">
        <v>11295</v>
      </c>
      <c r="R4744" s="2">
        <v>99900</v>
      </c>
      <c r="S4744" s="37">
        <f>Tabla1[[#This Row],[Valor total]]/'T.C.'!$B$5</f>
        <v>27.161500815660684</v>
      </c>
      <c r="T4744" t="s">
        <v>18</v>
      </c>
      <c r="U4744" t="s">
        <v>3</v>
      </c>
    </row>
    <row r="4745" spans="1:21" x14ac:dyDescent="0.25">
      <c r="A4745" t="s">
        <v>7</v>
      </c>
      <c r="B4745" t="str">
        <f>LEFT(Tabla1[[#This Row],[Organización compras]],2)</f>
        <v>CL</v>
      </c>
      <c r="C4745" t="s">
        <v>339</v>
      </c>
      <c r="D4745">
        <v>602</v>
      </c>
      <c r="E4745" t="str">
        <f>VLOOKUP(Tabla1[[#This Row],[Grupo de compras]],'Grupo compras'!$A$1:$B$115,2,FALSE)</f>
        <v>CL Ops Mall</v>
      </c>
      <c r="F4745" t="s">
        <v>8113</v>
      </c>
      <c r="G4745" t="str">
        <f>LEFT(Tabla1[[#This Row],[Solicitud de pedido]],2)</f>
        <v>12</v>
      </c>
      <c r="H4745" t="s">
        <v>8800</v>
      </c>
      <c r="I4745" t="s">
        <v>99</v>
      </c>
      <c r="J4745" t="s">
        <v>8801</v>
      </c>
      <c r="K4745" t="s">
        <v>11578</v>
      </c>
      <c r="L4745" s="1">
        <v>46084</v>
      </c>
      <c r="M4745" t="s">
        <v>57</v>
      </c>
      <c r="N4745" t="s">
        <v>1</v>
      </c>
      <c r="O4745" t="s">
        <v>0</v>
      </c>
      <c r="P4745" t="s">
        <v>1388</v>
      </c>
      <c r="Q4745" t="s">
        <v>1389</v>
      </c>
      <c r="R4745" s="2">
        <v>25000</v>
      </c>
      <c r="S4745" s="37">
        <f>Tabla1[[#This Row],[Valor total]]/'T.C.'!$B$3</f>
        <v>26.999881200522719</v>
      </c>
      <c r="T4745" t="s">
        <v>6</v>
      </c>
      <c r="U4745" t="s">
        <v>3</v>
      </c>
    </row>
    <row r="4746" spans="1:21" x14ac:dyDescent="0.25">
      <c r="A4746" t="s">
        <v>17</v>
      </c>
      <c r="B4746" t="str">
        <f>LEFT(Tabla1[[#This Row],[Organización compras]],2)</f>
        <v>CO</v>
      </c>
      <c r="C4746" t="s">
        <v>338</v>
      </c>
      <c r="D4746">
        <v>710</v>
      </c>
      <c r="E4746" t="str">
        <f>VLOOKUP(Tabla1[[#This Row],[Grupo de compras]],'Grupo compras'!$A$1:$B$115,2,FALSE)</f>
        <v>CO Sgcia Personas</v>
      </c>
      <c r="F4746" t="s">
        <v>77</v>
      </c>
      <c r="G4746" t="str">
        <f>LEFT(Tabla1[[#This Row],[Solicitud de pedido]],2)</f>
        <v>12</v>
      </c>
      <c r="H4746" t="s">
        <v>6583</v>
      </c>
      <c r="I4746" t="s">
        <v>89</v>
      </c>
      <c r="J4746" t="s">
        <v>6584</v>
      </c>
      <c r="K4746" t="s">
        <v>6585</v>
      </c>
      <c r="L4746" s="1">
        <v>46035</v>
      </c>
      <c r="M4746" t="s">
        <v>77</v>
      </c>
      <c r="N4746" t="s">
        <v>1</v>
      </c>
      <c r="O4746" t="s">
        <v>0</v>
      </c>
      <c r="P4746" t="s">
        <v>4341</v>
      </c>
      <c r="Q4746" t="s">
        <v>4342</v>
      </c>
      <c r="R4746" s="2">
        <v>97353</v>
      </c>
      <c r="S4746" s="37">
        <f>Tabla1[[#This Row],[Valor total]]/'T.C.'!$B$5</f>
        <v>26.469004893964112</v>
      </c>
      <c r="T4746" t="s">
        <v>18</v>
      </c>
      <c r="U4746" t="s">
        <v>3</v>
      </c>
    </row>
    <row r="4747" spans="1:21" x14ac:dyDescent="0.25">
      <c r="A4747" t="s">
        <v>17</v>
      </c>
      <c r="B4747" t="str">
        <f>LEFT(Tabla1[[#This Row],[Organización compras]],2)</f>
        <v>CO</v>
      </c>
      <c r="C4747" t="s">
        <v>338</v>
      </c>
      <c r="D4747">
        <v>711</v>
      </c>
      <c r="E4747" t="str">
        <f>VLOOKUP(Tabla1[[#This Row],[Grupo de compras]],'Grupo compras'!$A$1:$B$115,2,FALSE)</f>
        <v>CO A.Finanzas</v>
      </c>
      <c r="F4747" t="s">
        <v>4709</v>
      </c>
      <c r="G4747" t="str">
        <f>LEFT(Tabla1[[#This Row],[Solicitud de pedido]],2)</f>
        <v>12</v>
      </c>
      <c r="H4747" t="s">
        <v>9578</v>
      </c>
      <c r="I4747" t="s">
        <v>89</v>
      </c>
      <c r="J4747" t="s">
        <v>9579</v>
      </c>
      <c r="K4747" t="s">
        <v>11579</v>
      </c>
      <c r="L4747" s="1">
        <v>46085</v>
      </c>
      <c r="M4747" t="s">
        <v>4713</v>
      </c>
      <c r="N4747" t="s">
        <v>1</v>
      </c>
      <c r="O4747" t="s">
        <v>0</v>
      </c>
      <c r="P4747" t="s">
        <v>9581</v>
      </c>
      <c r="Q4747" t="s">
        <v>9582</v>
      </c>
      <c r="R4747" s="2">
        <v>96711</v>
      </c>
      <c r="S4747" s="37">
        <f>Tabla1[[#This Row],[Valor total]]/'T.C.'!$B$5</f>
        <v>26.294453507340947</v>
      </c>
      <c r="T4747" t="s">
        <v>18</v>
      </c>
      <c r="U4747" t="s">
        <v>3</v>
      </c>
    </row>
    <row r="4748" spans="1:21" x14ac:dyDescent="0.25">
      <c r="A4748" t="s">
        <v>7</v>
      </c>
      <c r="B4748" t="str">
        <f>LEFT(Tabla1[[#This Row],[Organización compras]],2)</f>
        <v>CL</v>
      </c>
      <c r="C4748" t="s">
        <v>339</v>
      </c>
      <c r="D4748">
        <v>614</v>
      </c>
      <c r="E4748" t="str">
        <f>VLOOKUP(Tabla1[[#This Row],[Grupo de compras]],'Grupo compras'!$A$1:$B$115,2,FALSE)</f>
        <v>CL Explotación TI</v>
      </c>
      <c r="F4748" t="s">
        <v>8</v>
      </c>
      <c r="G4748" t="str">
        <f>LEFT(Tabla1[[#This Row],[Solicitud de pedido]],2)</f>
        <v>12</v>
      </c>
      <c r="H4748" t="s">
        <v>11580</v>
      </c>
      <c r="I4748" t="s">
        <v>88</v>
      </c>
      <c r="J4748" t="s">
        <v>11581</v>
      </c>
      <c r="K4748" t="s">
        <v>11582</v>
      </c>
      <c r="L4748" s="1">
        <v>46085</v>
      </c>
      <c r="M4748" t="s">
        <v>8</v>
      </c>
      <c r="N4748" t="s">
        <v>1</v>
      </c>
      <c r="O4748" t="s">
        <v>5</v>
      </c>
      <c r="P4748" t="s">
        <v>4008</v>
      </c>
      <c r="Q4748" t="s">
        <v>4009</v>
      </c>
      <c r="R4748" s="2">
        <v>22407</v>
      </c>
      <c r="S4748" s="37">
        <f>Tabla1[[#This Row],[Valor total]]/'T.C.'!$B$3</f>
        <v>24.199453522404504</v>
      </c>
      <c r="T4748" t="s">
        <v>6</v>
      </c>
      <c r="U4748" t="s">
        <v>3</v>
      </c>
    </row>
    <row r="4749" spans="1:21" x14ac:dyDescent="0.25">
      <c r="A4749" t="s">
        <v>64</v>
      </c>
      <c r="B4749" t="str">
        <f>LEFT(Tabla1[[#This Row],[Organización compras]],2)</f>
        <v>CO</v>
      </c>
      <c r="C4749" t="s">
        <v>338</v>
      </c>
      <c r="D4749">
        <v>701</v>
      </c>
      <c r="E4749" t="str">
        <f>VLOOKUP(Tabla1[[#This Row],[Grupo de compras]],'Grupo compras'!$A$1:$B$115,2,FALSE)</f>
        <v>CO Center Manager</v>
      </c>
      <c r="F4749" t="s">
        <v>3915</v>
      </c>
      <c r="G4749" t="str">
        <f>LEFT(Tabla1[[#This Row],[Solicitud de pedido]],2)</f>
        <v>12</v>
      </c>
      <c r="H4749" t="s">
        <v>11555</v>
      </c>
      <c r="I4749" t="s">
        <v>99</v>
      </c>
      <c r="J4749" t="s">
        <v>11556</v>
      </c>
      <c r="K4749" t="s">
        <v>11557</v>
      </c>
      <c r="L4749" s="1">
        <v>46059</v>
      </c>
      <c r="M4749" t="s">
        <v>3915</v>
      </c>
      <c r="N4749" t="s">
        <v>1</v>
      </c>
      <c r="O4749" t="s">
        <v>0</v>
      </c>
      <c r="P4749" t="s">
        <v>10862</v>
      </c>
      <c r="Q4749" t="s">
        <v>10863</v>
      </c>
      <c r="R4749" s="2">
        <v>88042</v>
      </c>
      <c r="S4749" s="37">
        <f>Tabla1[[#This Row],[Valor total]]/'T.C.'!$B$5</f>
        <v>23.937466014138117</v>
      </c>
      <c r="T4749" t="s">
        <v>18</v>
      </c>
      <c r="U4749" t="s">
        <v>3</v>
      </c>
    </row>
    <row r="4750" spans="1:21" x14ac:dyDescent="0.25">
      <c r="A4750" t="s">
        <v>31</v>
      </c>
      <c r="B4750" t="str">
        <f>LEFT(Tabla1[[#This Row],[Organización compras]],2)</f>
        <v>CO</v>
      </c>
      <c r="C4750" t="s">
        <v>338</v>
      </c>
      <c r="D4750">
        <v>701</v>
      </c>
      <c r="E4750" t="str">
        <f>VLOOKUP(Tabla1[[#This Row],[Grupo de compras]],'Grupo compras'!$A$1:$B$115,2,FALSE)</f>
        <v>CO Center Manager</v>
      </c>
      <c r="F4750" t="s">
        <v>7361</v>
      </c>
      <c r="G4750" t="str">
        <f>LEFT(Tabla1[[#This Row],[Solicitud de pedido]],2)</f>
        <v>12</v>
      </c>
      <c r="H4750" t="s">
        <v>11255</v>
      </c>
      <c r="I4750" t="s">
        <v>99</v>
      </c>
      <c r="J4750" t="s">
        <v>11256</v>
      </c>
      <c r="K4750" t="s">
        <v>11257</v>
      </c>
      <c r="L4750" s="1">
        <v>46084</v>
      </c>
      <c r="M4750" t="s">
        <v>7365</v>
      </c>
      <c r="N4750" t="s">
        <v>1</v>
      </c>
      <c r="O4750" t="s">
        <v>5</v>
      </c>
      <c r="P4750" t="s">
        <v>7501</v>
      </c>
      <c r="Q4750" t="s">
        <v>7502</v>
      </c>
      <c r="R4750" s="2">
        <v>83955</v>
      </c>
      <c r="S4750" s="37">
        <f>Tabla1[[#This Row],[Valor total]]/'T.C.'!$B$5</f>
        <v>22.826264274061991</v>
      </c>
      <c r="T4750" t="s">
        <v>18</v>
      </c>
      <c r="U4750" t="s">
        <v>3</v>
      </c>
    </row>
    <row r="4751" spans="1:21" x14ac:dyDescent="0.25">
      <c r="A4751" t="s">
        <v>47</v>
      </c>
      <c r="B4751" t="str">
        <f>LEFT(Tabla1[[#This Row],[Organización compras]],2)</f>
        <v>CL</v>
      </c>
      <c r="C4751" t="s">
        <v>339</v>
      </c>
      <c r="D4751">
        <v>604</v>
      </c>
      <c r="E4751" t="str">
        <f>VLOOKUP(Tabla1[[#This Row],[Grupo de compras]],'Grupo compras'!$A$1:$B$115,2,FALSE)</f>
        <v>CL Marketing Mall</v>
      </c>
      <c r="F4751" t="s">
        <v>11583</v>
      </c>
      <c r="G4751" t="str">
        <f>LEFT(Tabla1[[#This Row],[Solicitud de pedido]],2)</f>
        <v>12</v>
      </c>
      <c r="H4751" t="s">
        <v>11584</v>
      </c>
      <c r="I4751" t="s">
        <v>88</v>
      </c>
      <c r="J4751" t="s">
        <v>11585</v>
      </c>
      <c r="K4751" t="s">
        <v>11487</v>
      </c>
      <c r="L4751" s="1">
        <v>46035</v>
      </c>
      <c r="M4751" t="s">
        <v>1054</v>
      </c>
      <c r="N4751" t="s">
        <v>1</v>
      </c>
      <c r="O4751" t="s">
        <v>0</v>
      </c>
      <c r="P4751" t="s">
        <v>7661</v>
      </c>
      <c r="Q4751" t="s">
        <v>7662</v>
      </c>
      <c r="R4751" s="2">
        <v>20493</v>
      </c>
      <c r="S4751" s="37">
        <f>Tabla1[[#This Row],[Valor total]]/'T.C.'!$B$3</f>
        <v>22.132342617692483</v>
      </c>
      <c r="T4751" t="s">
        <v>6</v>
      </c>
      <c r="U4751" t="s">
        <v>3</v>
      </c>
    </row>
    <row r="4752" spans="1:21" x14ac:dyDescent="0.25">
      <c r="A4752" t="s">
        <v>369</v>
      </c>
      <c r="B4752" t="str">
        <f>LEFT(Tabla1[[#This Row],[Organización compras]],2)</f>
        <v>PE</v>
      </c>
      <c r="C4752" t="s">
        <v>681</v>
      </c>
      <c r="D4752">
        <v>802</v>
      </c>
      <c r="E4752" t="str">
        <f>VLOOKUP(Tabla1[[#This Row],[Grupo de compras]],'Grupo compras'!$A$1:$B$115,2,FALSE)</f>
        <v>PE Ops Mall</v>
      </c>
      <c r="F4752" t="s">
        <v>370</v>
      </c>
      <c r="G4752" t="str">
        <f>LEFT(Tabla1[[#This Row],[Solicitud de pedido]],2)</f>
        <v>12</v>
      </c>
      <c r="H4752" t="s">
        <v>11586</v>
      </c>
      <c r="I4752" t="s">
        <v>88</v>
      </c>
      <c r="J4752" t="s">
        <v>11587</v>
      </c>
      <c r="K4752" t="s">
        <v>11588</v>
      </c>
      <c r="L4752" s="1">
        <v>46090</v>
      </c>
      <c r="M4752" t="s">
        <v>370</v>
      </c>
      <c r="N4752" t="s">
        <v>1</v>
      </c>
      <c r="O4752" t="s">
        <v>0</v>
      </c>
      <c r="P4752" t="s">
        <v>119</v>
      </c>
      <c r="Q4752" t="s">
        <v>120</v>
      </c>
      <c r="R4752" s="2">
        <v>73</v>
      </c>
      <c r="S4752" s="37">
        <f>Tabla1[[#This Row],[Valor total]]/'T.C.'!$B$2</f>
        <v>21.159420289855071</v>
      </c>
      <c r="T4752" t="s">
        <v>2</v>
      </c>
      <c r="U4752" t="s">
        <v>3</v>
      </c>
    </row>
    <row r="4753" spans="1:21" x14ac:dyDescent="0.25">
      <c r="A4753" t="s">
        <v>380</v>
      </c>
      <c r="B4753" t="str">
        <f>LEFT(Tabla1[[#This Row],[Organización compras]],2)</f>
        <v>PE</v>
      </c>
      <c r="C4753" t="s">
        <v>340</v>
      </c>
      <c r="D4753">
        <v>804</v>
      </c>
      <c r="E4753" t="str">
        <f>VLOOKUP(Tabla1[[#This Row],[Grupo de compras]],'Grupo compras'!$A$1:$B$115,2,FALSE)</f>
        <v>PE Marketing Mall</v>
      </c>
      <c r="F4753" t="s">
        <v>5225</v>
      </c>
      <c r="G4753" t="str">
        <f>LEFT(Tabla1[[#This Row],[Solicitud de pedido]],2)</f>
        <v>12</v>
      </c>
      <c r="H4753" t="s">
        <v>11589</v>
      </c>
      <c r="I4753" t="s">
        <v>88</v>
      </c>
      <c r="J4753" t="s">
        <v>11590</v>
      </c>
      <c r="K4753" t="s">
        <v>11591</v>
      </c>
      <c r="L4753" s="1">
        <v>46083</v>
      </c>
      <c r="M4753" t="s">
        <v>14</v>
      </c>
      <c r="N4753" t="s">
        <v>1</v>
      </c>
      <c r="O4753" t="s">
        <v>67</v>
      </c>
      <c r="P4753" t="s">
        <v>8828</v>
      </c>
      <c r="Q4753" t="s">
        <v>8829</v>
      </c>
      <c r="R4753" s="2">
        <v>70</v>
      </c>
      <c r="S4753" s="37">
        <f>Tabla1[[#This Row],[Valor total]]/'T.C.'!$B$2</f>
        <v>20.289855072463766</v>
      </c>
      <c r="T4753" t="s">
        <v>2</v>
      </c>
      <c r="U4753" t="s">
        <v>3</v>
      </c>
    </row>
    <row r="4754" spans="1:21" x14ac:dyDescent="0.25">
      <c r="A4754" t="s">
        <v>1239</v>
      </c>
      <c r="B4754" t="str">
        <f>LEFT(Tabla1[[#This Row],[Organización compras]],2)</f>
        <v>PE</v>
      </c>
      <c r="C4754" t="s">
        <v>340</v>
      </c>
      <c r="D4754">
        <v>802</v>
      </c>
      <c r="E4754" t="str">
        <f>VLOOKUP(Tabla1[[#This Row],[Grupo de compras]],'Grupo compras'!$A$1:$B$115,2,FALSE)</f>
        <v>PE Ops Mall</v>
      </c>
      <c r="F4754" t="s">
        <v>3220</v>
      </c>
      <c r="G4754" t="str">
        <f>LEFT(Tabla1[[#This Row],[Solicitud de pedido]],2)</f>
        <v>12</v>
      </c>
      <c r="H4754" t="s">
        <v>11592</v>
      </c>
      <c r="I4754" t="s">
        <v>88</v>
      </c>
      <c r="J4754" t="s">
        <v>11593</v>
      </c>
      <c r="K4754" t="s">
        <v>11594</v>
      </c>
      <c r="L4754" s="1">
        <v>46091</v>
      </c>
      <c r="M4754" t="s">
        <v>3220</v>
      </c>
      <c r="N4754" t="s">
        <v>1</v>
      </c>
      <c r="O4754" t="s">
        <v>0</v>
      </c>
      <c r="P4754" t="s">
        <v>3224</v>
      </c>
      <c r="Q4754" t="s">
        <v>3225</v>
      </c>
      <c r="R4754" s="2">
        <v>65.040000000000006</v>
      </c>
      <c r="S4754" s="37">
        <f>Tabla1[[#This Row],[Valor total]]/'T.C.'!$B$2</f>
        <v>18.85217391304348</v>
      </c>
      <c r="T4754" t="s">
        <v>2</v>
      </c>
      <c r="U4754" t="s">
        <v>3</v>
      </c>
    </row>
    <row r="4755" spans="1:21" x14ac:dyDescent="0.25">
      <c r="A4755" t="s">
        <v>31</v>
      </c>
      <c r="B4755" t="str">
        <f>LEFT(Tabla1[[#This Row],[Organización compras]],2)</f>
        <v>CO</v>
      </c>
      <c r="C4755" t="s">
        <v>338</v>
      </c>
      <c r="D4755">
        <v>701</v>
      </c>
      <c r="E4755" t="str">
        <f>VLOOKUP(Tabla1[[#This Row],[Grupo de compras]],'Grupo compras'!$A$1:$B$115,2,FALSE)</f>
        <v>CO Center Manager</v>
      </c>
      <c r="F4755" t="s">
        <v>7361</v>
      </c>
      <c r="G4755" t="str">
        <f>LEFT(Tabla1[[#This Row],[Solicitud de pedido]],2)</f>
        <v>12</v>
      </c>
      <c r="H4755" t="s">
        <v>11230</v>
      </c>
      <c r="I4755" t="s">
        <v>89</v>
      </c>
      <c r="J4755" t="s">
        <v>11231</v>
      </c>
      <c r="K4755" t="s">
        <v>11232</v>
      </c>
      <c r="L4755" s="1">
        <v>46024</v>
      </c>
      <c r="M4755" t="s">
        <v>7365</v>
      </c>
      <c r="N4755" t="s">
        <v>1</v>
      </c>
      <c r="O4755" t="s">
        <v>5</v>
      </c>
      <c r="P4755" t="s">
        <v>7501</v>
      </c>
      <c r="Q4755" t="s">
        <v>7502</v>
      </c>
      <c r="R4755" s="2">
        <v>67640</v>
      </c>
      <c r="S4755" s="37">
        <f>Tabla1[[#This Row],[Valor total]]/'T.C.'!$B$5</f>
        <v>18.390429581294182</v>
      </c>
      <c r="T4755" t="s">
        <v>18</v>
      </c>
      <c r="U4755" t="s">
        <v>3</v>
      </c>
    </row>
    <row r="4756" spans="1:21" x14ac:dyDescent="0.25">
      <c r="A4756" t="s">
        <v>75</v>
      </c>
      <c r="B4756" t="str">
        <f>LEFT(Tabla1[[#This Row],[Organización compras]],2)</f>
        <v>CO</v>
      </c>
      <c r="C4756" t="s">
        <v>338</v>
      </c>
      <c r="D4756">
        <v>702</v>
      </c>
      <c r="E4756" t="str">
        <f>VLOOKUP(Tabla1[[#This Row],[Grupo de compras]],'Grupo compras'!$A$1:$B$115,2,FALSE)</f>
        <v>CO Ops Mall</v>
      </c>
      <c r="F4756" t="s">
        <v>77</v>
      </c>
      <c r="H4756" t="s">
        <v>12416</v>
      </c>
      <c r="I4756" t="s">
        <v>89</v>
      </c>
      <c r="J4756" t="s">
        <v>12417</v>
      </c>
      <c r="K4756" t="s">
        <v>12418</v>
      </c>
      <c r="L4756" s="1">
        <v>46098</v>
      </c>
      <c r="M4756" t="s">
        <v>77</v>
      </c>
      <c r="N4756" t="s">
        <v>1</v>
      </c>
      <c r="O4756" t="s">
        <v>0</v>
      </c>
      <c r="P4756" t="s">
        <v>4341</v>
      </c>
      <c r="Q4756" t="s">
        <v>4342</v>
      </c>
      <c r="R4756" s="2">
        <v>66600</v>
      </c>
      <c r="S4756" s="37">
        <f>Tabla1[[#This Row],[Valor total]]/'T.C.'!$B$5</f>
        <v>18.107667210440457</v>
      </c>
      <c r="T4756" t="s">
        <v>18</v>
      </c>
      <c r="U4756" t="s">
        <v>3</v>
      </c>
    </row>
    <row r="4757" spans="1:21" x14ac:dyDescent="0.25">
      <c r="A4757" t="s">
        <v>75</v>
      </c>
      <c r="B4757" t="str">
        <f>LEFT(Tabla1[[#This Row],[Organización compras]],2)</f>
        <v>CO</v>
      </c>
      <c r="C4757" t="s">
        <v>338</v>
      </c>
      <c r="D4757">
        <v>701</v>
      </c>
      <c r="E4757" t="str">
        <f>VLOOKUP(Tabla1[[#This Row],[Grupo de compras]],'Grupo compras'!$A$1:$B$115,2,FALSE)</f>
        <v>CO Center Manager</v>
      </c>
      <c r="F4757" t="s">
        <v>4709</v>
      </c>
      <c r="G4757" t="str">
        <f>LEFT(Tabla1[[#This Row],[Solicitud de pedido]],2)</f>
        <v>12</v>
      </c>
      <c r="H4757" t="s">
        <v>9807</v>
      </c>
      <c r="I4757" t="s">
        <v>99</v>
      </c>
      <c r="J4757" t="s">
        <v>9808</v>
      </c>
      <c r="K4757" t="s">
        <v>11595</v>
      </c>
      <c r="L4757" s="1">
        <v>46090</v>
      </c>
      <c r="M4757" t="s">
        <v>4713</v>
      </c>
      <c r="N4757" t="s">
        <v>1</v>
      </c>
      <c r="O4757" t="s">
        <v>0</v>
      </c>
      <c r="P4757" t="s">
        <v>9191</v>
      </c>
      <c r="Q4757" t="s">
        <v>9192</v>
      </c>
      <c r="R4757" s="2">
        <v>66000</v>
      </c>
      <c r="S4757" s="37">
        <f>Tabla1[[#This Row],[Valor total]]/'T.C.'!$B$5</f>
        <v>17.944535073409462</v>
      </c>
      <c r="T4757" t="s">
        <v>18</v>
      </c>
      <c r="U4757" t="s">
        <v>3</v>
      </c>
    </row>
    <row r="4758" spans="1:21" x14ac:dyDescent="0.25">
      <c r="A4758" t="s">
        <v>17</v>
      </c>
      <c r="B4758" t="str">
        <f>LEFT(Tabla1[[#This Row],[Organización compras]],2)</f>
        <v>CO</v>
      </c>
      <c r="C4758" t="s">
        <v>338</v>
      </c>
      <c r="D4758">
        <v>711</v>
      </c>
      <c r="E4758" t="str">
        <f>VLOOKUP(Tabla1[[#This Row],[Grupo de compras]],'Grupo compras'!$A$1:$B$115,2,FALSE)</f>
        <v>CO A.Finanzas</v>
      </c>
      <c r="F4758" t="s">
        <v>4709</v>
      </c>
      <c r="G4758" t="str">
        <f>LEFT(Tabla1[[#This Row],[Solicitud de pedido]],2)</f>
        <v>12</v>
      </c>
      <c r="H4758" t="s">
        <v>10493</v>
      </c>
      <c r="I4758" t="s">
        <v>89</v>
      </c>
      <c r="J4758" t="s">
        <v>10494</v>
      </c>
      <c r="K4758" t="s">
        <v>11579</v>
      </c>
      <c r="L4758" s="1">
        <v>46057</v>
      </c>
      <c r="M4758" t="s">
        <v>4713</v>
      </c>
      <c r="N4758" t="s">
        <v>1</v>
      </c>
      <c r="O4758" t="s">
        <v>0</v>
      </c>
      <c r="P4758" t="s">
        <v>9581</v>
      </c>
      <c r="Q4758" t="s">
        <v>9582</v>
      </c>
      <c r="R4758" s="2">
        <v>65495</v>
      </c>
      <c r="S4758" s="37">
        <f>Tabla1[[#This Row],[Valor total]]/'T.C.'!$B$5</f>
        <v>17.807232191408374</v>
      </c>
      <c r="T4758" t="s">
        <v>18</v>
      </c>
      <c r="U4758" t="s">
        <v>3</v>
      </c>
    </row>
    <row r="4759" spans="1:21" x14ac:dyDescent="0.25">
      <c r="A4759" t="s">
        <v>17</v>
      </c>
      <c r="B4759" t="str">
        <f>LEFT(Tabla1[[#This Row],[Organización compras]],2)</f>
        <v>CO</v>
      </c>
      <c r="C4759" t="s">
        <v>338</v>
      </c>
      <c r="D4759">
        <v>710</v>
      </c>
      <c r="E4759" t="str">
        <f>VLOOKUP(Tabla1[[#This Row],[Grupo de compras]],'Grupo compras'!$A$1:$B$115,2,FALSE)</f>
        <v>CO Sgcia Personas</v>
      </c>
      <c r="F4759" t="s">
        <v>77</v>
      </c>
      <c r="G4759" t="str">
        <f>LEFT(Tabla1[[#This Row],[Solicitud de pedido]],2)</f>
        <v>12</v>
      </c>
      <c r="H4759" t="s">
        <v>7489</v>
      </c>
      <c r="I4759" t="s">
        <v>89</v>
      </c>
      <c r="J4759" t="s">
        <v>7490</v>
      </c>
      <c r="K4759" t="s">
        <v>7491</v>
      </c>
      <c r="L4759" s="1">
        <v>46036</v>
      </c>
      <c r="M4759" t="s">
        <v>77</v>
      </c>
      <c r="N4759" t="s">
        <v>1</v>
      </c>
      <c r="O4759" t="s">
        <v>0</v>
      </c>
      <c r="P4759" t="s">
        <v>4163</v>
      </c>
      <c r="Q4759" t="s">
        <v>4164</v>
      </c>
      <c r="R4759" s="2">
        <v>61600</v>
      </c>
      <c r="S4759" s="37">
        <f>Tabla1[[#This Row],[Valor total]]/'T.C.'!$B$5</f>
        <v>16.748232735182164</v>
      </c>
      <c r="T4759" t="s">
        <v>18</v>
      </c>
      <c r="U4759" t="s">
        <v>3</v>
      </c>
    </row>
    <row r="4760" spans="1:21" x14ac:dyDescent="0.25">
      <c r="A4760" t="s">
        <v>50</v>
      </c>
      <c r="B4760" t="str">
        <f>LEFT(Tabla1[[#This Row],[Organización compras]],2)</f>
        <v>CL</v>
      </c>
      <c r="C4760" t="s">
        <v>339</v>
      </c>
      <c r="D4760">
        <v>602</v>
      </c>
      <c r="E4760" t="str">
        <f>VLOOKUP(Tabla1[[#This Row],[Grupo de compras]],'Grupo compras'!$A$1:$B$115,2,FALSE)</f>
        <v>CL Ops Mall</v>
      </c>
      <c r="F4760" t="s">
        <v>1169</v>
      </c>
      <c r="G4760" t="str">
        <f>LEFT(Tabla1[[#This Row],[Solicitud de pedido]],2)</f>
        <v>12</v>
      </c>
      <c r="H4760" t="s">
        <v>11596</v>
      </c>
      <c r="I4760" t="s">
        <v>88</v>
      </c>
      <c r="J4760" t="s">
        <v>11597</v>
      </c>
      <c r="K4760" t="s">
        <v>11598</v>
      </c>
      <c r="L4760" s="1">
        <v>46065</v>
      </c>
      <c r="M4760" t="s">
        <v>1173</v>
      </c>
      <c r="N4760" t="s">
        <v>1</v>
      </c>
      <c r="O4760" t="s">
        <v>0</v>
      </c>
      <c r="P4760" t="s">
        <v>10769</v>
      </c>
      <c r="Q4760" t="s">
        <v>10770</v>
      </c>
      <c r="R4760" s="2">
        <v>15375</v>
      </c>
      <c r="S4760" s="37">
        <f>Tabla1[[#This Row],[Valor total]]/'T.C.'!$B$3</f>
        <v>16.604926938321473</v>
      </c>
      <c r="T4760" t="s">
        <v>6</v>
      </c>
      <c r="U4760" t="s">
        <v>3</v>
      </c>
    </row>
    <row r="4761" spans="1:21" x14ac:dyDescent="0.25">
      <c r="A4761" t="s">
        <v>1667</v>
      </c>
      <c r="B4761" t="str">
        <f>LEFT(Tabla1[[#This Row],[Organización compras]],2)</f>
        <v>CO</v>
      </c>
      <c r="C4761" t="s">
        <v>338</v>
      </c>
      <c r="D4761">
        <v>701</v>
      </c>
      <c r="E4761" t="str">
        <f>VLOOKUP(Tabla1[[#This Row],[Grupo de compras]],'Grupo compras'!$A$1:$B$115,2,FALSE)</f>
        <v>CO Center Manager</v>
      </c>
      <c r="F4761" t="s">
        <v>1668</v>
      </c>
      <c r="G4761" t="str">
        <f>LEFT(Tabla1[[#This Row],[Solicitud de pedido]],2)</f>
        <v>12</v>
      </c>
      <c r="H4761" t="s">
        <v>8533</v>
      </c>
      <c r="I4761" t="s">
        <v>89</v>
      </c>
      <c r="J4761" t="s">
        <v>8534</v>
      </c>
      <c r="K4761" t="s">
        <v>11599</v>
      </c>
      <c r="L4761" s="1">
        <v>46087</v>
      </c>
      <c r="M4761" t="s">
        <v>1095</v>
      </c>
      <c r="N4761" t="s">
        <v>1</v>
      </c>
      <c r="O4761" t="s">
        <v>0</v>
      </c>
      <c r="P4761" t="s">
        <v>1672</v>
      </c>
      <c r="Q4761" t="s">
        <v>1673</v>
      </c>
      <c r="R4761" s="2">
        <v>57387</v>
      </c>
      <c r="S4761" s="37">
        <f>Tabla1[[#This Row],[Valor total]]/'T.C.'!$B$5</f>
        <v>15.602773246329527</v>
      </c>
      <c r="T4761" t="s">
        <v>18</v>
      </c>
      <c r="U4761" t="s">
        <v>3</v>
      </c>
    </row>
    <row r="4762" spans="1:21" x14ac:dyDescent="0.25">
      <c r="A4762" t="s">
        <v>17</v>
      </c>
      <c r="B4762" t="str">
        <f>LEFT(Tabla1[[#This Row],[Organización compras]],2)</f>
        <v>CO</v>
      </c>
      <c r="C4762" t="s">
        <v>338</v>
      </c>
      <c r="D4762">
        <v>710</v>
      </c>
      <c r="E4762" t="str">
        <f>VLOOKUP(Tabla1[[#This Row],[Grupo de compras]],'Grupo compras'!$A$1:$B$115,2,FALSE)</f>
        <v>CO Sgcia Personas</v>
      </c>
      <c r="F4762" t="s">
        <v>77</v>
      </c>
      <c r="G4762" t="str">
        <f>LEFT(Tabla1[[#This Row],[Solicitud de pedido]],2)</f>
        <v>12</v>
      </c>
      <c r="H4762" t="s">
        <v>9333</v>
      </c>
      <c r="I4762" t="s">
        <v>89</v>
      </c>
      <c r="J4762" t="s">
        <v>9334</v>
      </c>
      <c r="K4762" t="s">
        <v>9335</v>
      </c>
      <c r="L4762" s="1">
        <v>46065</v>
      </c>
      <c r="M4762" t="s">
        <v>77</v>
      </c>
      <c r="N4762" t="s">
        <v>1</v>
      </c>
      <c r="O4762" t="s">
        <v>0</v>
      </c>
      <c r="P4762" t="s">
        <v>7534</v>
      </c>
      <c r="Q4762" t="s">
        <v>7535</v>
      </c>
      <c r="R4762" s="2">
        <v>56933</v>
      </c>
      <c r="S4762" s="37">
        <f>Tabla1[[#This Row],[Valor total]]/'T.C.'!$B$5</f>
        <v>15.479336595976074</v>
      </c>
      <c r="T4762" t="s">
        <v>18</v>
      </c>
      <c r="U4762" t="s">
        <v>3</v>
      </c>
    </row>
    <row r="4763" spans="1:21" x14ac:dyDescent="0.25">
      <c r="A4763" t="s">
        <v>31</v>
      </c>
      <c r="B4763" t="str">
        <f>LEFT(Tabla1[[#This Row],[Organización compras]],2)</f>
        <v>CO</v>
      </c>
      <c r="C4763" t="s">
        <v>338</v>
      </c>
      <c r="D4763">
        <v>701</v>
      </c>
      <c r="E4763" t="str">
        <f>VLOOKUP(Tabla1[[#This Row],[Grupo de compras]],'Grupo compras'!$A$1:$B$115,2,FALSE)</f>
        <v>CO Center Manager</v>
      </c>
      <c r="F4763" t="s">
        <v>7361</v>
      </c>
      <c r="G4763" t="str">
        <f>LEFT(Tabla1[[#This Row],[Solicitud de pedido]],2)</f>
        <v>12</v>
      </c>
      <c r="H4763" t="s">
        <v>10832</v>
      </c>
      <c r="I4763" t="s">
        <v>89</v>
      </c>
      <c r="J4763" t="s">
        <v>10833</v>
      </c>
      <c r="K4763" t="s">
        <v>10834</v>
      </c>
      <c r="L4763" s="1">
        <v>46058</v>
      </c>
      <c r="M4763" t="s">
        <v>7365</v>
      </c>
      <c r="N4763" t="s">
        <v>1</v>
      </c>
      <c r="O4763" t="s">
        <v>5</v>
      </c>
      <c r="P4763" t="s">
        <v>7501</v>
      </c>
      <c r="Q4763" t="s">
        <v>7502</v>
      </c>
      <c r="R4763" s="2">
        <v>56900</v>
      </c>
      <c r="S4763" s="37">
        <f>Tabla1[[#This Row],[Valor total]]/'T.C.'!$B$5</f>
        <v>15.47036432843937</v>
      </c>
      <c r="T4763" t="s">
        <v>18</v>
      </c>
      <c r="U4763" t="s">
        <v>3</v>
      </c>
    </row>
    <row r="4764" spans="1:21" x14ac:dyDescent="0.25">
      <c r="A4764" t="s">
        <v>53</v>
      </c>
      <c r="B4764" t="str">
        <f>LEFT(Tabla1[[#This Row],[Organización compras]],2)</f>
        <v>CO</v>
      </c>
      <c r="C4764" t="s">
        <v>338</v>
      </c>
      <c r="D4764">
        <v>702</v>
      </c>
      <c r="E4764" t="str">
        <f>VLOOKUP(Tabla1[[#This Row],[Grupo de compras]],'Grupo compras'!$A$1:$B$115,2,FALSE)</f>
        <v>CO Ops Mall</v>
      </c>
      <c r="F4764" t="s">
        <v>54</v>
      </c>
      <c r="G4764" t="str">
        <f>LEFT(Tabla1[[#This Row],[Solicitud de pedido]],2)</f>
        <v>12</v>
      </c>
      <c r="H4764" t="s">
        <v>10355</v>
      </c>
      <c r="I4764" t="s">
        <v>89</v>
      </c>
      <c r="J4764" t="s">
        <v>10356</v>
      </c>
      <c r="K4764" t="s">
        <v>11600</v>
      </c>
      <c r="L4764" s="1">
        <v>46087</v>
      </c>
      <c r="M4764" t="s">
        <v>55</v>
      </c>
      <c r="N4764" t="s">
        <v>1</v>
      </c>
      <c r="O4764" t="s">
        <v>0</v>
      </c>
      <c r="P4764" t="s">
        <v>128</v>
      </c>
      <c r="Q4764" t="s">
        <v>129</v>
      </c>
      <c r="R4764" s="2">
        <v>56207</v>
      </c>
      <c r="S4764" s="37">
        <f>Tabla1[[#This Row],[Valor total]]/'T.C.'!$B$5</f>
        <v>15.281946710168571</v>
      </c>
      <c r="T4764" t="s">
        <v>18</v>
      </c>
      <c r="U4764" t="s">
        <v>3</v>
      </c>
    </row>
    <row r="4765" spans="1:21" x14ac:dyDescent="0.25">
      <c r="A4765" t="s">
        <v>1239</v>
      </c>
      <c r="B4765" t="str">
        <f>LEFT(Tabla1[[#This Row],[Organización compras]],2)</f>
        <v>PE</v>
      </c>
      <c r="C4765" t="s">
        <v>340</v>
      </c>
      <c r="D4765">
        <v>904</v>
      </c>
      <c r="E4765" t="str">
        <f>VLOOKUP(Tabla1[[#This Row],[Grupo de compras]],'Grupo compras'!$A$1:$B$115,2,FALSE)</f>
        <v>Corp Gcia Contabi</v>
      </c>
      <c r="F4765" t="s">
        <v>7619</v>
      </c>
      <c r="G4765" t="str">
        <f>LEFT(Tabla1[[#This Row],[Solicitud de pedido]],2)</f>
        <v>12</v>
      </c>
      <c r="H4765" t="s">
        <v>11601</v>
      </c>
      <c r="I4765" t="s">
        <v>88</v>
      </c>
      <c r="J4765" t="s">
        <v>11602</v>
      </c>
      <c r="K4765" t="s">
        <v>11603</v>
      </c>
      <c r="L4765" s="1">
        <v>46077</v>
      </c>
      <c r="M4765" t="s">
        <v>74</v>
      </c>
      <c r="N4765" t="s">
        <v>1</v>
      </c>
      <c r="O4765" t="s">
        <v>0</v>
      </c>
      <c r="P4765" t="s">
        <v>769</v>
      </c>
      <c r="Q4765" t="s">
        <v>770</v>
      </c>
      <c r="R4765" s="2">
        <v>14.44</v>
      </c>
      <c r="S4765" s="37">
        <f>Tabla1[[#This Row],[Valor total]]</f>
        <v>14.44</v>
      </c>
      <c r="T4765" t="s">
        <v>662</v>
      </c>
      <c r="U4765" t="s">
        <v>3</v>
      </c>
    </row>
    <row r="4766" spans="1:21" x14ac:dyDescent="0.25">
      <c r="A4766" t="s">
        <v>377</v>
      </c>
      <c r="B4766" t="str">
        <f>LEFT(Tabla1[[#This Row],[Organización compras]],2)</f>
        <v>PE</v>
      </c>
      <c r="C4766" t="s">
        <v>340</v>
      </c>
      <c r="D4766">
        <v>904</v>
      </c>
      <c r="E4766" t="str">
        <f>VLOOKUP(Tabla1[[#This Row],[Grupo de compras]],'Grupo compras'!$A$1:$B$115,2,FALSE)</f>
        <v>Corp Gcia Contabi</v>
      </c>
      <c r="F4766" t="s">
        <v>7619</v>
      </c>
      <c r="G4766" t="str">
        <f>LEFT(Tabla1[[#This Row],[Solicitud de pedido]],2)</f>
        <v>12</v>
      </c>
      <c r="H4766" t="s">
        <v>11604</v>
      </c>
      <c r="I4766" t="s">
        <v>88</v>
      </c>
      <c r="J4766" t="s">
        <v>11605</v>
      </c>
      <c r="K4766" t="s">
        <v>9792</v>
      </c>
      <c r="L4766" s="1">
        <v>46077</v>
      </c>
      <c r="M4766" t="s">
        <v>74</v>
      </c>
      <c r="N4766" t="s">
        <v>1</v>
      </c>
      <c r="O4766" t="s">
        <v>0</v>
      </c>
      <c r="P4766" t="s">
        <v>769</v>
      </c>
      <c r="Q4766" t="s">
        <v>770</v>
      </c>
      <c r="R4766" s="2">
        <v>14.44</v>
      </c>
      <c r="S4766" s="37">
        <f>Tabla1[[#This Row],[Valor total]]</f>
        <v>14.44</v>
      </c>
      <c r="T4766" t="s">
        <v>662</v>
      </c>
      <c r="U4766" t="s">
        <v>3</v>
      </c>
    </row>
    <row r="4767" spans="1:21" x14ac:dyDescent="0.25">
      <c r="A4767" t="s">
        <v>380</v>
      </c>
      <c r="B4767" t="str">
        <f>LEFT(Tabla1[[#This Row],[Organización compras]],2)</f>
        <v>PE</v>
      </c>
      <c r="C4767" t="s">
        <v>340</v>
      </c>
      <c r="D4767">
        <v>904</v>
      </c>
      <c r="E4767" t="str">
        <f>VLOOKUP(Tabla1[[#This Row],[Grupo de compras]],'Grupo compras'!$A$1:$B$115,2,FALSE)</f>
        <v>Corp Gcia Contabi</v>
      </c>
      <c r="F4767" t="s">
        <v>7619</v>
      </c>
      <c r="G4767" t="str">
        <f>LEFT(Tabla1[[#This Row],[Solicitud de pedido]],2)</f>
        <v>12</v>
      </c>
      <c r="H4767" t="s">
        <v>11606</v>
      </c>
      <c r="I4767" t="s">
        <v>88</v>
      </c>
      <c r="J4767" t="s">
        <v>11607</v>
      </c>
      <c r="K4767" t="s">
        <v>11603</v>
      </c>
      <c r="L4767" s="1">
        <v>46077</v>
      </c>
      <c r="M4767" t="s">
        <v>74</v>
      </c>
      <c r="N4767" t="s">
        <v>1</v>
      </c>
      <c r="O4767" t="s">
        <v>0</v>
      </c>
      <c r="P4767" t="s">
        <v>769</v>
      </c>
      <c r="Q4767" t="s">
        <v>770</v>
      </c>
      <c r="R4767" s="2">
        <v>14.44</v>
      </c>
      <c r="S4767" s="37">
        <f>Tabla1[[#This Row],[Valor total]]</f>
        <v>14.44</v>
      </c>
      <c r="T4767" t="s">
        <v>662</v>
      </c>
      <c r="U4767" t="s">
        <v>3</v>
      </c>
    </row>
    <row r="4768" spans="1:21" x14ac:dyDescent="0.25">
      <c r="A4768" t="s">
        <v>16</v>
      </c>
      <c r="B4768" t="str">
        <f>LEFT(Tabla1[[#This Row],[Organización compras]],2)</f>
        <v>PE</v>
      </c>
      <c r="C4768" t="s">
        <v>681</v>
      </c>
      <c r="D4768">
        <v>804</v>
      </c>
      <c r="E4768" t="str">
        <f>VLOOKUP(Tabla1[[#This Row],[Grupo de compras]],'Grupo compras'!$A$1:$B$115,2,FALSE)</f>
        <v>PE Marketing Mall</v>
      </c>
      <c r="F4768" t="s">
        <v>1158</v>
      </c>
      <c r="G4768" t="str">
        <f>LEFT(Tabla1[[#This Row],[Solicitud de pedido]],2)</f>
        <v>12</v>
      </c>
      <c r="H4768" t="s">
        <v>11608</v>
      </c>
      <c r="I4768" t="s">
        <v>88</v>
      </c>
      <c r="J4768" t="s">
        <v>11609</v>
      </c>
      <c r="K4768" t="s">
        <v>11610</v>
      </c>
      <c r="L4768" s="1">
        <v>46042</v>
      </c>
      <c r="M4768" t="s">
        <v>43</v>
      </c>
      <c r="N4768" t="s">
        <v>1</v>
      </c>
      <c r="O4768" t="s">
        <v>67</v>
      </c>
      <c r="P4768" t="s">
        <v>6615</v>
      </c>
      <c r="Q4768" t="s">
        <v>6616</v>
      </c>
      <c r="R4768" s="2">
        <v>49</v>
      </c>
      <c r="S4768" s="37">
        <f>Tabla1[[#This Row],[Valor total]]/'T.C.'!$B$2</f>
        <v>14.202898550724637</v>
      </c>
      <c r="T4768" t="s">
        <v>2</v>
      </c>
      <c r="U4768" t="s">
        <v>3</v>
      </c>
    </row>
    <row r="4769" spans="1:21" x14ac:dyDescent="0.25">
      <c r="A4769" t="s">
        <v>16</v>
      </c>
      <c r="B4769" t="str">
        <f>LEFT(Tabla1[[#This Row],[Organización compras]],2)</f>
        <v>PE</v>
      </c>
      <c r="C4769" t="s">
        <v>681</v>
      </c>
      <c r="D4769">
        <v>804</v>
      </c>
      <c r="E4769" t="str">
        <f>VLOOKUP(Tabla1[[#This Row],[Grupo de compras]],'Grupo compras'!$A$1:$B$115,2,FALSE)</f>
        <v>PE Marketing Mall</v>
      </c>
      <c r="F4769" t="s">
        <v>1158</v>
      </c>
      <c r="G4769" t="str">
        <f>LEFT(Tabla1[[#This Row],[Solicitud de pedido]],2)</f>
        <v>12</v>
      </c>
      <c r="H4769" t="s">
        <v>11611</v>
      </c>
      <c r="I4769" t="s">
        <v>88</v>
      </c>
      <c r="J4769" t="s">
        <v>11612</v>
      </c>
      <c r="K4769" t="s">
        <v>11613</v>
      </c>
      <c r="L4769" s="1">
        <v>46076</v>
      </c>
      <c r="M4769" t="s">
        <v>819</v>
      </c>
      <c r="N4769" t="s">
        <v>1</v>
      </c>
      <c r="O4769" t="s">
        <v>0</v>
      </c>
      <c r="P4769" t="s">
        <v>6615</v>
      </c>
      <c r="Q4769" t="s">
        <v>6616</v>
      </c>
      <c r="R4769" s="2">
        <v>49</v>
      </c>
      <c r="S4769" s="37">
        <f>Tabla1[[#This Row],[Valor total]]/'T.C.'!$B$2</f>
        <v>14.202898550724637</v>
      </c>
      <c r="T4769" t="s">
        <v>2</v>
      </c>
      <c r="U4769" t="s">
        <v>3</v>
      </c>
    </row>
    <row r="4770" spans="1:21" x14ac:dyDescent="0.25">
      <c r="A4770" t="s">
        <v>3346</v>
      </c>
      <c r="B4770" t="str">
        <f>LEFT(Tabla1[[#This Row],[Organización compras]],2)</f>
        <v>PE</v>
      </c>
      <c r="C4770" t="s">
        <v>681</v>
      </c>
      <c r="D4770">
        <v>802</v>
      </c>
      <c r="E4770" t="str">
        <f>VLOOKUP(Tabla1[[#This Row],[Grupo de compras]],'Grupo compras'!$A$1:$B$115,2,FALSE)</f>
        <v>PE Ops Mall</v>
      </c>
      <c r="F4770" t="s">
        <v>3151</v>
      </c>
      <c r="G4770" t="str">
        <f>LEFT(Tabla1[[#This Row],[Solicitud de pedido]],2)</f>
        <v>12</v>
      </c>
      <c r="H4770" t="s">
        <v>11127</v>
      </c>
      <c r="I4770" t="s">
        <v>88</v>
      </c>
      <c r="J4770" t="s">
        <v>11614</v>
      </c>
      <c r="K4770" t="s">
        <v>9079</v>
      </c>
      <c r="L4770" s="1">
        <v>46075</v>
      </c>
      <c r="M4770" t="s">
        <v>3155</v>
      </c>
      <c r="N4770" t="s">
        <v>1</v>
      </c>
      <c r="O4770" t="s">
        <v>2759</v>
      </c>
      <c r="P4770" t="s">
        <v>2181</v>
      </c>
      <c r="Q4770" t="s">
        <v>2182</v>
      </c>
      <c r="R4770" s="2">
        <v>47.88</v>
      </c>
      <c r="S4770" s="37">
        <f>Tabla1[[#This Row],[Valor total]]/'T.C.'!$B$2</f>
        <v>13.878260869565217</v>
      </c>
      <c r="T4770" t="s">
        <v>2</v>
      </c>
      <c r="U4770" t="s">
        <v>3</v>
      </c>
    </row>
    <row r="4771" spans="1:21" x14ac:dyDescent="0.25">
      <c r="A4771" t="s">
        <v>2101</v>
      </c>
      <c r="B4771" t="str">
        <f>LEFT(Tabla1[[#This Row],[Organización compras]],2)</f>
        <v>PE</v>
      </c>
      <c r="C4771" t="s">
        <v>681</v>
      </c>
      <c r="D4771">
        <v>802</v>
      </c>
      <c r="E4771" t="str">
        <f>VLOOKUP(Tabla1[[#This Row],[Grupo de compras]],'Grupo compras'!$A$1:$B$115,2,FALSE)</f>
        <v>PE Ops Mall</v>
      </c>
      <c r="F4771" t="s">
        <v>2803</v>
      </c>
      <c r="G4771" t="str">
        <f>LEFT(Tabla1[[#This Row],[Solicitud de pedido]],2)</f>
        <v>12</v>
      </c>
      <c r="H4771" t="s">
        <v>11615</v>
      </c>
      <c r="I4771" t="s">
        <v>88</v>
      </c>
      <c r="J4771" t="s">
        <v>11616</v>
      </c>
      <c r="K4771" t="s">
        <v>11617</v>
      </c>
      <c r="L4771" s="1">
        <v>46073</v>
      </c>
      <c r="M4771" t="s">
        <v>2803</v>
      </c>
      <c r="N4771" t="s">
        <v>1</v>
      </c>
      <c r="O4771" t="s">
        <v>0</v>
      </c>
      <c r="P4771" t="s">
        <v>1011</v>
      </c>
      <c r="Q4771" t="s">
        <v>1012</v>
      </c>
      <c r="R4771" s="2">
        <v>46.67</v>
      </c>
      <c r="S4771" s="37">
        <f>Tabla1[[#This Row],[Valor total]]/'T.C.'!$B$2</f>
        <v>13.527536231884058</v>
      </c>
      <c r="T4771" t="s">
        <v>2</v>
      </c>
      <c r="U4771" t="s">
        <v>3</v>
      </c>
    </row>
    <row r="4772" spans="1:21" x14ac:dyDescent="0.25">
      <c r="A4772" t="s">
        <v>7</v>
      </c>
      <c r="B4772" t="str">
        <f>LEFT(Tabla1[[#This Row],[Organización compras]],2)</f>
        <v>CL</v>
      </c>
      <c r="C4772" t="s">
        <v>339</v>
      </c>
      <c r="D4772">
        <v>604</v>
      </c>
      <c r="E4772" t="str">
        <f>VLOOKUP(Tabla1[[#This Row],[Grupo de compras]],'Grupo compras'!$A$1:$B$115,2,FALSE)</f>
        <v>CL Marketing Mall</v>
      </c>
      <c r="F4772" t="s">
        <v>3619</v>
      </c>
      <c r="H4772" t="s">
        <v>12337</v>
      </c>
      <c r="I4772" t="s">
        <v>88</v>
      </c>
      <c r="J4772" t="s">
        <v>12338</v>
      </c>
      <c r="K4772" t="s">
        <v>12339</v>
      </c>
      <c r="L4772" s="1">
        <v>46097</v>
      </c>
      <c r="M4772" t="s">
        <v>3623</v>
      </c>
      <c r="N4772" t="s">
        <v>1</v>
      </c>
      <c r="O4772" t="s">
        <v>0</v>
      </c>
      <c r="P4772" t="s">
        <v>1388</v>
      </c>
      <c r="Q4772" t="s">
        <v>1389</v>
      </c>
      <c r="R4772" s="2">
        <v>12500</v>
      </c>
      <c r="S4772" s="37">
        <f>Tabla1[[#This Row],[Valor total]]/'T.C.'!$B$3</f>
        <v>13.499940600261359</v>
      </c>
      <c r="T4772" t="s">
        <v>6</v>
      </c>
      <c r="U4772" t="s">
        <v>3</v>
      </c>
    </row>
    <row r="4773" spans="1:21" x14ac:dyDescent="0.25">
      <c r="A4773" t="s">
        <v>61</v>
      </c>
      <c r="B4773" t="str">
        <f>LEFT(Tabla1[[#This Row],[Organización compras]],2)</f>
        <v>CO</v>
      </c>
      <c r="C4773" t="s">
        <v>338</v>
      </c>
      <c r="D4773">
        <v>703</v>
      </c>
      <c r="E4773" t="str">
        <f>VLOOKUP(Tabla1[[#This Row],[Grupo de compras]],'Grupo compras'!$A$1:$B$115,2,FALSE)</f>
        <v>CO Ops Out/Strip</v>
      </c>
      <c r="F4773" t="s">
        <v>62</v>
      </c>
      <c r="H4773" t="s">
        <v>12070</v>
      </c>
      <c r="I4773" t="s">
        <v>89</v>
      </c>
      <c r="J4773" t="s">
        <v>12071</v>
      </c>
      <c r="K4773" t="s">
        <v>12072</v>
      </c>
      <c r="L4773" s="1">
        <v>46096</v>
      </c>
      <c r="M4773" t="s">
        <v>62</v>
      </c>
      <c r="N4773" t="s">
        <v>1</v>
      </c>
      <c r="O4773" t="s">
        <v>0</v>
      </c>
      <c r="P4773" t="s">
        <v>12062</v>
      </c>
      <c r="Q4773" t="s">
        <v>12063</v>
      </c>
      <c r="R4773" s="2">
        <v>49500</v>
      </c>
      <c r="S4773" s="37">
        <f>Tabla1[[#This Row],[Valor total]]/'T.C.'!$B$5</f>
        <v>13.458401305057096</v>
      </c>
      <c r="T4773" t="s">
        <v>18</v>
      </c>
      <c r="U4773" t="s">
        <v>3</v>
      </c>
    </row>
    <row r="4774" spans="1:21" x14ac:dyDescent="0.25">
      <c r="A4774" t="s">
        <v>377</v>
      </c>
      <c r="B4774" t="str">
        <f>LEFT(Tabla1[[#This Row],[Organización compras]],2)</f>
        <v>PE</v>
      </c>
      <c r="C4774" t="s">
        <v>340</v>
      </c>
      <c r="D4774">
        <v>928</v>
      </c>
      <c r="E4774" t="str">
        <f>VLOOKUP(Tabla1[[#This Row],[Grupo de compras]],'Grupo compras'!$A$1:$B$115,2,FALSE)</f>
        <v>Corp Gest Riesgo</v>
      </c>
      <c r="F4774" t="s">
        <v>85</v>
      </c>
      <c r="G4774" t="str">
        <f>LEFT(Tabla1[[#This Row],[Solicitud de pedido]],2)</f>
        <v>14</v>
      </c>
      <c r="H4774" t="s">
        <v>11618</v>
      </c>
      <c r="I4774" t="s">
        <v>88</v>
      </c>
      <c r="J4774" t="s">
        <v>11619</v>
      </c>
      <c r="K4774" t="s">
        <v>5733</v>
      </c>
      <c r="L4774" s="1">
        <v>46030</v>
      </c>
      <c r="M4774" t="s">
        <v>74</v>
      </c>
      <c r="N4774" t="s">
        <v>46</v>
      </c>
      <c r="O4774" t="s">
        <v>0</v>
      </c>
      <c r="P4774" t="s">
        <v>3251</v>
      </c>
      <c r="Q4774" t="s">
        <v>3252</v>
      </c>
      <c r="R4774" s="2">
        <v>13.12</v>
      </c>
      <c r="S4774" s="37">
        <f>Tabla1[[#This Row],[Valor total]]</f>
        <v>13.12</v>
      </c>
      <c r="T4774" t="s">
        <v>662</v>
      </c>
      <c r="U4774" t="s">
        <v>3</v>
      </c>
    </row>
    <row r="4775" spans="1:21" x14ac:dyDescent="0.25">
      <c r="A4775" t="s">
        <v>63</v>
      </c>
      <c r="B4775" t="str">
        <f>LEFT(Tabla1[[#This Row],[Organización compras]],2)</f>
        <v>CO</v>
      </c>
      <c r="C4775" t="s">
        <v>338</v>
      </c>
      <c r="D4775">
        <v>701</v>
      </c>
      <c r="E4775" t="str">
        <f>VLOOKUP(Tabla1[[#This Row],[Grupo de compras]],'Grupo compras'!$A$1:$B$115,2,FALSE)</f>
        <v>CO Center Manager</v>
      </c>
      <c r="F4775" t="s">
        <v>121</v>
      </c>
      <c r="G4775" t="str">
        <f>LEFT(Tabla1[[#This Row],[Solicitud de pedido]],2)</f>
        <v>12</v>
      </c>
      <c r="H4775" t="s">
        <v>9648</v>
      </c>
      <c r="I4775" t="s">
        <v>99</v>
      </c>
      <c r="J4775" t="s">
        <v>9649</v>
      </c>
      <c r="K4775" t="s">
        <v>11620</v>
      </c>
      <c r="L4775" s="1">
        <v>46058</v>
      </c>
      <c r="M4775" t="s">
        <v>125</v>
      </c>
      <c r="N4775" t="s">
        <v>1</v>
      </c>
      <c r="O4775" t="s">
        <v>0</v>
      </c>
      <c r="P4775" t="s">
        <v>9651</v>
      </c>
      <c r="Q4775" t="s">
        <v>9652</v>
      </c>
      <c r="R4775" s="2">
        <v>47400</v>
      </c>
      <c r="S4775" s="37">
        <f>Tabla1[[#This Row],[Valor total]]/'T.C.'!$B$5</f>
        <v>12.887438825448614</v>
      </c>
      <c r="T4775" t="s">
        <v>18</v>
      </c>
      <c r="U4775" t="s">
        <v>3</v>
      </c>
    </row>
    <row r="4776" spans="1:21" x14ac:dyDescent="0.25">
      <c r="A4776" t="s">
        <v>31</v>
      </c>
      <c r="B4776" t="str">
        <f>LEFT(Tabla1[[#This Row],[Organización compras]],2)</f>
        <v>CO</v>
      </c>
      <c r="C4776" t="s">
        <v>338</v>
      </c>
      <c r="D4776">
        <v>701</v>
      </c>
      <c r="E4776" t="str">
        <f>VLOOKUP(Tabla1[[#This Row],[Grupo de compras]],'Grupo compras'!$A$1:$B$115,2,FALSE)</f>
        <v>CO Center Manager</v>
      </c>
      <c r="F4776" t="s">
        <v>7361</v>
      </c>
      <c r="G4776" t="str">
        <f>LEFT(Tabla1[[#This Row],[Solicitud de pedido]],2)</f>
        <v>12</v>
      </c>
      <c r="H4776" t="s">
        <v>11427</v>
      </c>
      <c r="I4776" t="s">
        <v>89</v>
      </c>
      <c r="J4776" t="s">
        <v>11428</v>
      </c>
      <c r="K4776" t="s">
        <v>11429</v>
      </c>
      <c r="L4776" s="1">
        <v>46085</v>
      </c>
      <c r="M4776" t="s">
        <v>7365</v>
      </c>
      <c r="N4776" t="s">
        <v>1</v>
      </c>
      <c r="O4776" t="s">
        <v>5</v>
      </c>
      <c r="P4776" t="s">
        <v>3937</v>
      </c>
      <c r="Q4776" t="s">
        <v>3938</v>
      </c>
      <c r="R4776" s="2">
        <v>44600</v>
      </c>
      <c r="S4776" s="37">
        <f>Tabla1[[#This Row],[Valor total]]/'T.C.'!$B$5</f>
        <v>12.126155519303969</v>
      </c>
      <c r="T4776" t="s">
        <v>18</v>
      </c>
      <c r="U4776" t="s">
        <v>3</v>
      </c>
    </row>
    <row r="4777" spans="1:21" x14ac:dyDescent="0.25">
      <c r="A4777" t="s">
        <v>75</v>
      </c>
      <c r="B4777" t="str">
        <f>LEFT(Tabla1[[#This Row],[Organización compras]],2)</f>
        <v>CO</v>
      </c>
      <c r="C4777" t="s">
        <v>338</v>
      </c>
      <c r="D4777">
        <v>701</v>
      </c>
      <c r="E4777" t="str">
        <f>VLOOKUP(Tabla1[[#This Row],[Grupo de compras]],'Grupo compras'!$A$1:$B$115,2,FALSE)</f>
        <v>CO Center Manager</v>
      </c>
      <c r="F4777" t="s">
        <v>4709</v>
      </c>
      <c r="G4777" t="str">
        <f>LEFT(Tabla1[[#This Row],[Solicitud de pedido]],2)</f>
        <v>12</v>
      </c>
      <c r="H4777" t="s">
        <v>10500</v>
      </c>
      <c r="I4777" t="s">
        <v>99</v>
      </c>
      <c r="J4777" t="s">
        <v>10501</v>
      </c>
      <c r="K4777" t="s">
        <v>11621</v>
      </c>
      <c r="L4777" s="1">
        <v>46062</v>
      </c>
      <c r="M4777" t="s">
        <v>4713</v>
      </c>
      <c r="N4777" t="s">
        <v>1</v>
      </c>
      <c r="O4777" t="s">
        <v>0</v>
      </c>
      <c r="P4777" t="s">
        <v>9191</v>
      </c>
      <c r="Q4777" t="s">
        <v>9192</v>
      </c>
      <c r="R4777" s="2">
        <v>44000</v>
      </c>
      <c r="S4777" s="37">
        <f>Tabla1[[#This Row],[Valor total]]/'T.C.'!$B$5</f>
        <v>11.963023382272974</v>
      </c>
      <c r="T4777" t="s">
        <v>18</v>
      </c>
      <c r="U4777" t="s">
        <v>3</v>
      </c>
    </row>
    <row r="4778" spans="1:21" x14ac:dyDescent="0.25">
      <c r="A4778" t="s">
        <v>1251</v>
      </c>
      <c r="B4778" t="str">
        <f>LEFT(Tabla1[[#This Row],[Organización compras]],2)</f>
        <v>CL</v>
      </c>
      <c r="C4778" t="s">
        <v>339</v>
      </c>
      <c r="D4778">
        <v>928</v>
      </c>
      <c r="E4778" t="str">
        <f>VLOOKUP(Tabla1[[#This Row],[Grupo de compras]],'Grupo compras'!$A$1:$B$115,2,FALSE)</f>
        <v>Corp Gest Riesgo</v>
      </c>
      <c r="F4778" t="s">
        <v>85</v>
      </c>
      <c r="G4778" t="str">
        <f>LEFT(Tabla1[[#This Row],[Solicitud de pedido]],2)</f>
        <v>14</v>
      </c>
      <c r="H4778" t="s">
        <v>11622</v>
      </c>
      <c r="I4778" t="s">
        <v>88</v>
      </c>
      <c r="J4778" t="s">
        <v>11623</v>
      </c>
      <c r="K4778" t="s">
        <v>5733</v>
      </c>
      <c r="L4778" s="1">
        <v>46031</v>
      </c>
      <c r="M4778" t="s">
        <v>74</v>
      </c>
      <c r="N4778" t="s">
        <v>46</v>
      </c>
      <c r="O4778" t="s">
        <v>0</v>
      </c>
      <c r="P4778" t="s">
        <v>520</v>
      </c>
      <c r="Q4778" t="s">
        <v>521</v>
      </c>
      <c r="R4778" s="2">
        <v>11.4</v>
      </c>
      <c r="S4778" s="37">
        <f>Tabla1[[#This Row],[Valor total]]</f>
        <v>11.4</v>
      </c>
      <c r="T4778" t="s">
        <v>662</v>
      </c>
      <c r="U4778" t="s">
        <v>3</v>
      </c>
    </row>
    <row r="4779" spans="1:21" x14ac:dyDescent="0.25">
      <c r="A4779" t="s">
        <v>75</v>
      </c>
      <c r="B4779" t="str">
        <f>LEFT(Tabla1[[#This Row],[Organización compras]],2)</f>
        <v>CO</v>
      </c>
      <c r="C4779" t="s">
        <v>338</v>
      </c>
      <c r="D4779">
        <v>710</v>
      </c>
      <c r="E4779" t="str">
        <f>VLOOKUP(Tabla1[[#This Row],[Grupo de compras]],'Grupo compras'!$A$1:$B$115,2,FALSE)</f>
        <v>CO Sgcia Personas</v>
      </c>
      <c r="F4779" t="s">
        <v>77</v>
      </c>
      <c r="G4779" t="str">
        <f>LEFT(Tabla1[[#This Row],[Solicitud de pedido]],2)</f>
        <v>12</v>
      </c>
      <c r="H4779" t="s">
        <v>9166</v>
      </c>
      <c r="I4779" t="s">
        <v>89</v>
      </c>
      <c r="J4779" t="s">
        <v>9167</v>
      </c>
      <c r="K4779" t="s">
        <v>6585</v>
      </c>
      <c r="L4779" s="1">
        <v>46035</v>
      </c>
      <c r="M4779" t="s">
        <v>77</v>
      </c>
      <c r="N4779" t="s">
        <v>1</v>
      </c>
      <c r="O4779" t="s">
        <v>0</v>
      </c>
      <c r="P4779" t="s">
        <v>4341</v>
      </c>
      <c r="Q4779" t="s">
        <v>4342</v>
      </c>
      <c r="R4779" s="2">
        <v>41723</v>
      </c>
      <c r="S4779" s="37">
        <f>Tabla1[[#This Row],[Valor total]]/'T.C.'!$B$5</f>
        <v>11.343936922240347</v>
      </c>
      <c r="T4779" t="s">
        <v>18</v>
      </c>
      <c r="U4779" t="s">
        <v>3</v>
      </c>
    </row>
    <row r="4780" spans="1:21" x14ac:dyDescent="0.25">
      <c r="A4780" t="s">
        <v>17</v>
      </c>
      <c r="B4780" t="str">
        <f>LEFT(Tabla1[[#This Row],[Organización compras]],2)</f>
        <v>CO</v>
      </c>
      <c r="C4780" t="s">
        <v>338</v>
      </c>
      <c r="D4780">
        <v>711</v>
      </c>
      <c r="E4780" t="str">
        <f>VLOOKUP(Tabla1[[#This Row],[Grupo de compras]],'Grupo compras'!$A$1:$B$115,2,FALSE)</f>
        <v>CO A.Finanzas</v>
      </c>
      <c r="F4780" t="s">
        <v>10499</v>
      </c>
      <c r="G4780" t="str">
        <f>LEFT(Tabla1[[#This Row],[Solicitud de pedido]],2)</f>
        <v>12</v>
      </c>
      <c r="H4780" t="s">
        <v>10821</v>
      </c>
      <c r="I4780" t="s">
        <v>89</v>
      </c>
      <c r="J4780" t="s">
        <v>10822</v>
      </c>
      <c r="K4780" t="s">
        <v>11579</v>
      </c>
      <c r="L4780" s="1">
        <v>46029</v>
      </c>
      <c r="M4780" t="s">
        <v>4713</v>
      </c>
      <c r="N4780" t="s">
        <v>1</v>
      </c>
      <c r="O4780" t="s">
        <v>0</v>
      </c>
      <c r="P4780" t="s">
        <v>9581</v>
      </c>
      <c r="Q4780" t="s">
        <v>9582</v>
      </c>
      <c r="R4780" s="2">
        <v>38946</v>
      </c>
      <c r="S4780" s="37">
        <f>Tabla1[[#This Row],[Valor total]]/'T.C.'!$B$5</f>
        <v>10.588907014681892</v>
      </c>
      <c r="T4780" t="s">
        <v>18</v>
      </c>
      <c r="U4780" t="s">
        <v>3</v>
      </c>
    </row>
    <row r="4781" spans="1:21" x14ac:dyDescent="0.25">
      <c r="A4781" t="s">
        <v>75</v>
      </c>
      <c r="B4781" t="str">
        <f>LEFT(Tabla1[[#This Row],[Organización compras]],2)</f>
        <v>CO</v>
      </c>
      <c r="C4781" t="s">
        <v>338</v>
      </c>
      <c r="D4781">
        <v>702</v>
      </c>
      <c r="E4781" t="str">
        <f>VLOOKUP(Tabla1[[#This Row],[Grupo de compras]],'Grupo compras'!$A$1:$B$115,2,FALSE)</f>
        <v>CO Ops Mall</v>
      </c>
      <c r="F4781" t="s">
        <v>11323</v>
      </c>
      <c r="G4781" t="str">
        <f>LEFT(Tabla1[[#This Row],[Solicitud de pedido]],2)</f>
        <v>12</v>
      </c>
      <c r="H4781" t="s">
        <v>11324</v>
      </c>
      <c r="I4781" t="s">
        <v>89</v>
      </c>
      <c r="J4781" t="s">
        <v>11325</v>
      </c>
      <c r="K4781" t="s">
        <v>11624</v>
      </c>
      <c r="L4781" s="1">
        <v>46062</v>
      </c>
      <c r="M4781" t="s">
        <v>93</v>
      </c>
      <c r="N4781" t="s">
        <v>1</v>
      </c>
      <c r="O4781" t="s">
        <v>0</v>
      </c>
      <c r="P4781" t="s">
        <v>9191</v>
      </c>
      <c r="Q4781" t="s">
        <v>9192</v>
      </c>
      <c r="R4781" s="2">
        <v>33000</v>
      </c>
      <c r="S4781" s="37">
        <f>Tabla1[[#This Row],[Valor total]]/'T.C.'!$B$5</f>
        <v>8.9722675367047309</v>
      </c>
      <c r="T4781" t="s">
        <v>18</v>
      </c>
      <c r="U4781" t="s">
        <v>3</v>
      </c>
    </row>
    <row r="4782" spans="1:21" x14ac:dyDescent="0.25">
      <c r="A4782" t="s">
        <v>1498</v>
      </c>
      <c r="B4782" t="str">
        <f>LEFT(Tabla1[[#This Row],[Organización compras]],2)</f>
        <v>PE</v>
      </c>
      <c r="C4782" t="s">
        <v>340</v>
      </c>
      <c r="D4782">
        <v>804</v>
      </c>
      <c r="E4782" t="str">
        <f>VLOOKUP(Tabla1[[#This Row],[Grupo de compras]],'Grupo compras'!$A$1:$B$115,2,FALSE)</f>
        <v>PE Marketing Mall</v>
      </c>
      <c r="F4782" t="s">
        <v>5225</v>
      </c>
      <c r="G4782" t="str">
        <f>LEFT(Tabla1[[#This Row],[Solicitud de pedido]],2)</f>
        <v>12</v>
      </c>
      <c r="H4782" t="s">
        <v>11625</v>
      </c>
      <c r="I4782" t="s">
        <v>88</v>
      </c>
      <c r="J4782" t="s">
        <v>11626</v>
      </c>
      <c r="K4782" t="s">
        <v>11627</v>
      </c>
      <c r="L4782" s="1">
        <v>46090</v>
      </c>
      <c r="M4782" t="s">
        <v>400</v>
      </c>
      <c r="N4782" t="s">
        <v>1</v>
      </c>
      <c r="O4782" t="s">
        <v>67</v>
      </c>
      <c r="P4782" t="s">
        <v>2596</v>
      </c>
      <c r="Q4782" t="s">
        <v>2597</v>
      </c>
      <c r="R4782" s="2">
        <v>30</v>
      </c>
      <c r="S4782" s="37">
        <f>Tabla1[[#This Row],[Valor total]]/'T.C.'!$B$2</f>
        <v>8.695652173913043</v>
      </c>
      <c r="T4782" t="s">
        <v>2</v>
      </c>
      <c r="U4782" t="s">
        <v>3</v>
      </c>
    </row>
    <row r="4783" spans="1:21" x14ac:dyDescent="0.25">
      <c r="A4783" t="s">
        <v>1239</v>
      </c>
      <c r="B4783" t="str">
        <f>LEFT(Tabla1[[#This Row],[Organización compras]],2)</f>
        <v>PE</v>
      </c>
      <c r="C4783" t="s">
        <v>340</v>
      </c>
      <c r="D4783">
        <v>928</v>
      </c>
      <c r="E4783" t="str">
        <f>VLOOKUP(Tabla1[[#This Row],[Grupo de compras]],'Grupo compras'!$A$1:$B$115,2,FALSE)</f>
        <v>Corp Gest Riesgo</v>
      </c>
      <c r="F4783" t="s">
        <v>85</v>
      </c>
      <c r="G4783" t="str">
        <f>LEFT(Tabla1[[#This Row],[Solicitud de pedido]],2)</f>
        <v>14</v>
      </c>
      <c r="H4783" t="s">
        <v>11628</v>
      </c>
      <c r="I4783" t="s">
        <v>88</v>
      </c>
      <c r="J4783" t="s">
        <v>11629</v>
      </c>
      <c r="K4783" t="s">
        <v>5733</v>
      </c>
      <c r="L4783" s="1">
        <v>46030</v>
      </c>
      <c r="M4783" t="s">
        <v>74</v>
      </c>
      <c r="N4783" t="s">
        <v>46</v>
      </c>
      <c r="O4783" t="s">
        <v>0</v>
      </c>
      <c r="P4783" t="s">
        <v>3251</v>
      </c>
      <c r="Q4783" t="s">
        <v>3252</v>
      </c>
      <c r="R4783" s="2">
        <v>7.64</v>
      </c>
      <c r="S4783" s="37">
        <f>Tabla1[[#This Row],[Valor total]]</f>
        <v>7.64</v>
      </c>
      <c r="T4783" t="s">
        <v>662</v>
      </c>
      <c r="U4783" t="s">
        <v>3</v>
      </c>
    </row>
    <row r="4784" spans="1:21" x14ac:dyDescent="0.25">
      <c r="A4784" t="s">
        <v>373</v>
      </c>
      <c r="B4784" t="str">
        <f>LEFT(Tabla1[[#This Row],[Organización compras]],2)</f>
        <v>PE</v>
      </c>
      <c r="C4784" t="s">
        <v>340</v>
      </c>
      <c r="D4784">
        <v>810</v>
      </c>
      <c r="E4784" t="str">
        <f>VLOOKUP(Tabla1[[#This Row],[Grupo de compras]],'Grupo compras'!$A$1:$B$115,2,FALSE)</f>
        <v>PE Área Personas</v>
      </c>
      <c r="F4784" t="s">
        <v>406</v>
      </c>
      <c r="G4784" t="str">
        <f>LEFT(Tabla1[[#This Row],[Solicitud de pedido]],2)</f>
        <v>12</v>
      </c>
      <c r="H4784" t="s">
        <v>8156</v>
      </c>
      <c r="I4784" t="s">
        <v>89</v>
      </c>
      <c r="J4784" t="s">
        <v>8157</v>
      </c>
      <c r="K4784" t="s">
        <v>11630</v>
      </c>
      <c r="L4784" s="1">
        <v>46079</v>
      </c>
      <c r="M4784" t="s">
        <v>406</v>
      </c>
      <c r="N4784" t="s">
        <v>1</v>
      </c>
      <c r="O4784" t="s">
        <v>67</v>
      </c>
      <c r="P4784" t="s">
        <v>8159</v>
      </c>
      <c r="Q4784" t="s">
        <v>8160</v>
      </c>
      <c r="R4784" s="2">
        <v>25</v>
      </c>
      <c r="S4784" s="37">
        <f>Tabla1[[#This Row],[Valor total]]/'T.C.'!$B$2</f>
        <v>7.2463768115942022</v>
      </c>
      <c r="T4784" t="s">
        <v>2</v>
      </c>
      <c r="U4784" t="s">
        <v>3</v>
      </c>
    </row>
    <row r="4785" spans="1:21" x14ac:dyDescent="0.25">
      <c r="A4785" t="s">
        <v>75</v>
      </c>
      <c r="B4785" t="str">
        <f>LEFT(Tabla1[[#This Row],[Organización compras]],2)</f>
        <v>CO</v>
      </c>
      <c r="C4785" t="s">
        <v>338</v>
      </c>
      <c r="D4785">
        <v>710</v>
      </c>
      <c r="E4785" t="str">
        <f>VLOOKUP(Tabla1[[#This Row],[Grupo de compras]],'Grupo compras'!$A$1:$B$115,2,FALSE)</f>
        <v>CO Sgcia Personas</v>
      </c>
      <c r="F4785" t="s">
        <v>77</v>
      </c>
      <c r="G4785" t="str">
        <f>LEFT(Tabla1[[#This Row],[Solicitud de pedido]],2)</f>
        <v>12</v>
      </c>
      <c r="H4785" t="s">
        <v>9733</v>
      </c>
      <c r="I4785" t="s">
        <v>89</v>
      </c>
      <c r="J4785" t="s">
        <v>9734</v>
      </c>
      <c r="K4785" t="s">
        <v>7491</v>
      </c>
      <c r="L4785" s="1">
        <v>46036</v>
      </c>
      <c r="M4785" t="s">
        <v>77</v>
      </c>
      <c r="N4785" t="s">
        <v>1</v>
      </c>
      <c r="O4785" t="s">
        <v>0</v>
      </c>
      <c r="P4785" t="s">
        <v>4163</v>
      </c>
      <c r="Q4785" t="s">
        <v>4164</v>
      </c>
      <c r="R4785" s="2">
        <v>26400</v>
      </c>
      <c r="S4785" s="37">
        <f>Tabla1[[#This Row],[Valor total]]/'T.C.'!$B$5</f>
        <v>7.1778140293637849</v>
      </c>
      <c r="T4785" t="s">
        <v>18</v>
      </c>
      <c r="U4785" t="s">
        <v>3</v>
      </c>
    </row>
    <row r="4786" spans="1:21" x14ac:dyDescent="0.25">
      <c r="A4786" t="s">
        <v>369</v>
      </c>
      <c r="B4786" t="str">
        <f>LEFT(Tabla1[[#This Row],[Organización compras]],2)</f>
        <v>PE</v>
      </c>
      <c r="C4786" t="s">
        <v>681</v>
      </c>
      <c r="D4786">
        <v>928</v>
      </c>
      <c r="E4786" t="str">
        <f>VLOOKUP(Tabla1[[#This Row],[Grupo de compras]],'Grupo compras'!$A$1:$B$115,2,FALSE)</f>
        <v>Corp Gest Riesgo</v>
      </c>
      <c r="F4786" t="s">
        <v>85</v>
      </c>
      <c r="G4786" t="str">
        <f>LEFT(Tabla1[[#This Row],[Solicitud de pedido]],2)</f>
        <v>14</v>
      </c>
      <c r="H4786" t="s">
        <v>11631</v>
      </c>
      <c r="I4786" t="s">
        <v>88</v>
      </c>
      <c r="J4786" t="s">
        <v>11632</v>
      </c>
      <c r="K4786" t="s">
        <v>5733</v>
      </c>
      <c r="L4786" s="1">
        <v>46030</v>
      </c>
      <c r="M4786" t="s">
        <v>74</v>
      </c>
      <c r="N4786" t="s">
        <v>46</v>
      </c>
      <c r="O4786" t="s">
        <v>0</v>
      </c>
      <c r="P4786" t="s">
        <v>3251</v>
      </c>
      <c r="Q4786" t="s">
        <v>3252</v>
      </c>
      <c r="R4786" s="2">
        <v>7.14</v>
      </c>
      <c r="S4786" s="37">
        <f>Tabla1[[#This Row],[Valor total]]</f>
        <v>7.14</v>
      </c>
      <c r="T4786" t="s">
        <v>662</v>
      </c>
      <c r="U4786" t="s">
        <v>3</v>
      </c>
    </row>
    <row r="4787" spans="1:21" x14ac:dyDescent="0.25">
      <c r="A4787" t="s">
        <v>925</v>
      </c>
      <c r="B4787" t="str">
        <f>LEFT(Tabla1[[#This Row],[Organización compras]],2)</f>
        <v>PE</v>
      </c>
      <c r="C4787" t="s">
        <v>340</v>
      </c>
      <c r="D4787">
        <v>928</v>
      </c>
      <c r="E4787" t="str">
        <f>VLOOKUP(Tabla1[[#This Row],[Grupo de compras]],'Grupo compras'!$A$1:$B$115,2,FALSE)</f>
        <v>Corp Gest Riesgo</v>
      </c>
      <c r="F4787" t="s">
        <v>85</v>
      </c>
      <c r="G4787" t="str">
        <f>LEFT(Tabla1[[#This Row],[Solicitud de pedido]],2)</f>
        <v>14</v>
      </c>
      <c r="H4787" t="s">
        <v>11633</v>
      </c>
      <c r="I4787" t="s">
        <v>88</v>
      </c>
      <c r="J4787" t="s">
        <v>11634</v>
      </c>
      <c r="K4787" t="s">
        <v>5733</v>
      </c>
      <c r="L4787" s="1">
        <v>46030</v>
      </c>
      <c r="M4787" t="s">
        <v>74</v>
      </c>
      <c r="N4787" t="s">
        <v>46</v>
      </c>
      <c r="O4787" t="s">
        <v>0</v>
      </c>
      <c r="P4787" t="s">
        <v>3251</v>
      </c>
      <c r="Q4787" t="s">
        <v>3252</v>
      </c>
      <c r="R4787" s="2">
        <v>7.07</v>
      </c>
      <c r="S4787" s="37">
        <f>Tabla1[[#This Row],[Valor total]]</f>
        <v>7.07</v>
      </c>
      <c r="T4787" t="s">
        <v>662</v>
      </c>
      <c r="U4787" t="s">
        <v>3</v>
      </c>
    </row>
    <row r="4788" spans="1:21" x14ac:dyDescent="0.25">
      <c r="A4788" t="s">
        <v>75</v>
      </c>
      <c r="B4788" t="str">
        <f>LEFT(Tabla1[[#This Row],[Organización compras]],2)</f>
        <v>CO</v>
      </c>
      <c r="C4788" t="s">
        <v>338</v>
      </c>
      <c r="D4788">
        <v>710</v>
      </c>
      <c r="E4788" t="str">
        <f>VLOOKUP(Tabla1[[#This Row],[Grupo de compras]],'Grupo compras'!$A$1:$B$115,2,FALSE)</f>
        <v>CO Sgcia Personas</v>
      </c>
      <c r="F4788" t="s">
        <v>77</v>
      </c>
      <c r="G4788" t="str">
        <f>LEFT(Tabla1[[#This Row],[Solicitud de pedido]],2)</f>
        <v>12</v>
      </c>
      <c r="H4788" t="s">
        <v>10650</v>
      </c>
      <c r="I4788" t="s">
        <v>89</v>
      </c>
      <c r="J4788" t="s">
        <v>10651</v>
      </c>
      <c r="K4788" t="s">
        <v>9335</v>
      </c>
      <c r="L4788" s="1">
        <v>46065</v>
      </c>
      <c r="M4788" t="s">
        <v>77</v>
      </c>
      <c r="N4788" t="s">
        <v>1</v>
      </c>
      <c r="O4788" t="s">
        <v>0</v>
      </c>
      <c r="P4788" t="s">
        <v>7534</v>
      </c>
      <c r="Q4788" t="s">
        <v>7535</v>
      </c>
      <c r="R4788" s="2">
        <v>24400</v>
      </c>
      <c r="S4788" s="37">
        <f>Tabla1[[#This Row],[Valor total]]/'T.C.'!$B$5</f>
        <v>6.634040239260468</v>
      </c>
      <c r="T4788" t="s">
        <v>18</v>
      </c>
      <c r="U4788" t="s">
        <v>3</v>
      </c>
    </row>
    <row r="4789" spans="1:21" x14ac:dyDescent="0.25">
      <c r="A4789" t="s">
        <v>17</v>
      </c>
      <c r="B4789" t="str">
        <f>LEFT(Tabla1[[#This Row],[Organización compras]],2)</f>
        <v>CO</v>
      </c>
      <c r="C4789" t="s">
        <v>338</v>
      </c>
      <c r="D4789">
        <v>710</v>
      </c>
      <c r="E4789" t="str">
        <f>VLOOKUP(Tabla1[[#This Row],[Grupo de compras]],'Grupo compras'!$A$1:$B$115,2,FALSE)</f>
        <v>CO Sgcia Personas</v>
      </c>
      <c r="F4789" t="s">
        <v>77</v>
      </c>
      <c r="G4789" t="str">
        <f>LEFT(Tabla1[[#This Row],[Solicitud de pedido]],2)</f>
        <v>12</v>
      </c>
      <c r="H4789" t="s">
        <v>10231</v>
      </c>
      <c r="I4789" t="s">
        <v>89</v>
      </c>
      <c r="J4789" t="s">
        <v>10232</v>
      </c>
      <c r="K4789" t="s">
        <v>10233</v>
      </c>
      <c r="L4789" s="1">
        <v>46084</v>
      </c>
      <c r="M4789" t="s">
        <v>77</v>
      </c>
      <c r="N4789" t="s">
        <v>1</v>
      </c>
      <c r="O4789" t="s">
        <v>0</v>
      </c>
      <c r="P4789" t="s">
        <v>4341</v>
      </c>
      <c r="Q4789" t="s">
        <v>4342</v>
      </c>
      <c r="R4789" s="2">
        <v>23100</v>
      </c>
      <c r="S4789" s="37">
        <f>Tabla1[[#This Row],[Valor total]]/'T.C.'!$B$5</f>
        <v>6.2805872756933114</v>
      </c>
      <c r="T4789" t="s">
        <v>18</v>
      </c>
      <c r="U4789" t="s">
        <v>3</v>
      </c>
    </row>
    <row r="4790" spans="1:21" x14ac:dyDescent="0.25">
      <c r="A4790" t="s">
        <v>31</v>
      </c>
      <c r="B4790" t="str">
        <f>LEFT(Tabla1[[#This Row],[Organización compras]],2)</f>
        <v>CO</v>
      </c>
      <c r="C4790" t="s">
        <v>338</v>
      </c>
      <c r="D4790">
        <v>701</v>
      </c>
      <c r="E4790" t="str">
        <f>VLOOKUP(Tabla1[[#This Row],[Grupo de compras]],'Grupo compras'!$A$1:$B$115,2,FALSE)</f>
        <v>CO Center Manager</v>
      </c>
      <c r="F4790" t="s">
        <v>7361</v>
      </c>
      <c r="G4790" t="str">
        <f>LEFT(Tabla1[[#This Row],[Solicitud de pedido]],2)</f>
        <v>12</v>
      </c>
      <c r="H4790" t="s">
        <v>11255</v>
      </c>
      <c r="I4790" t="s">
        <v>89</v>
      </c>
      <c r="J4790" t="s">
        <v>11256</v>
      </c>
      <c r="K4790" t="s">
        <v>11257</v>
      </c>
      <c r="L4790" s="1">
        <v>46084</v>
      </c>
      <c r="M4790" t="s">
        <v>7365</v>
      </c>
      <c r="N4790" t="s">
        <v>1</v>
      </c>
      <c r="O4790" t="s">
        <v>5</v>
      </c>
      <c r="P4790" t="s">
        <v>7501</v>
      </c>
      <c r="Q4790" t="s">
        <v>7502</v>
      </c>
      <c r="R4790" s="2">
        <v>21914</v>
      </c>
      <c r="S4790" s="37">
        <f>Tabla1[[#This Row],[Valor total]]/'T.C.'!$B$5</f>
        <v>5.958129418162045</v>
      </c>
      <c r="T4790" t="s">
        <v>18</v>
      </c>
      <c r="U4790" t="s">
        <v>3</v>
      </c>
    </row>
    <row r="4791" spans="1:21" x14ac:dyDescent="0.25">
      <c r="A4791" t="s">
        <v>2453</v>
      </c>
      <c r="B4791" t="str">
        <f>LEFT(Tabla1[[#This Row],[Organización compras]],2)</f>
        <v>PE</v>
      </c>
      <c r="C4791" t="s">
        <v>681</v>
      </c>
      <c r="D4791">
        <v>928</v>
      </c>
      <c r="E4791" t="str">
        <f>VLOOKUP(Tabla1[[#This Row],[Grupo de compras]],'Grupo compras'!$A$1:$B$115,2,FALSE)</f>
        <v>Corp Gest Riesgo</v>
      </c>
      <c r="F4791" t="s">
        <v>85</v>
      </c>
      <c r="G4791" t="str">
        <f>LEFT(Tabla1[[#This Row],[Solicitud de pedido]],2)</f>
        <v>14</v>
      </c>
      <c r="H4791" t="s">
        <v>11635</v>
      </c>
      <c r="I4791" t="s">
        <v>88</v>
      </c>
      <c r="J4791" t="s">
        <v>11636</v>
      </c>
      <c r="K4791" t="s">
        <v>5733</v>
      </c>
      <c r="L4791" s="1">
        <v>46030</v>
      </c>
      <c r="M4791" t="s">
        <v>74</v>
      </c>
      <c r="N4791" t="s">
        <v>46</v>
      </c>
      <c r="O4791" t="s">
        <v>0</v>
      </c>
      <c r="P4791" t="s">
        <v>3251</v>
      </c>
      <c r="Q4791" t="s">
        <v>3252</v>
      </c>
      <c r="R4791" s="2">
        <v>5.15</v>
      </c>
      <c r="S4791" s="37">
        <f>Tabla1[[#This Row],[Valor total]]</f>
        <v>5.15</v>
      </c>
      <c r="T4791" t="s">
        <v>662</v>
      </c>
      <c r="U4791" t="s">
        <v>3</v>
      </c>
    </row>
    <row r="4792" spans="1:21" x14ac:dyDescent="0.25">
      <c r="A4792" t="s">
        <v>64</v>
      </c>
      <c r="B4792" t="str">
        <f>LEFT(Tabla1[[#This Row],[Organización compras]],2)</f>
        <v>CO</v>
      </c>
      <c r="C4792" t="s">
        <v>338</v>
      </c>
      <c r="D4792">
        <v>701</v>
      </c>
      <c r="E4792" t="str">
        <f>VLOOKUP(Tabla1[[#This Row],[Grupo de compras]],'Grupo compras'!$A$1:$B$115,2,FALSE)</f>
        <v>CO Center Manager</v>
      </c>
      <c r="F4792" t="s">
        <v>3915</v>
      </c>
      <c r="G4792" t="str">
        <f>LEFT(Tabla1[[#This Row],[Solicitud de pedido]],2)</f>
        <v>12</v>
      </c>
      <c r="H4792" t="s">
        <v>10859</v>
      </c>
      <c r="I4792" t="s">
        <v>89</v>
      </c>
      <c r="J4792" t="s">
        <v>10860</v>
      </c>
      <c r="K4792" t="s">
        <v>10861</v>
      </c>
      <c r="L4792" s="1">
        <v>46059</v>
      </c>
      <c r="M4792" t="s">
        <v>3915</v>
      </c>
      <c r="N4792" t="s">
        <v>1</v>
      </c>
      <c r="O4792" t="s">
        <v>0</v>
      </c>
      <c r="P4792" t="s">
        <v>10862</v>
      </c>
      <c r="Q4792" t="s">
        <v>10863</v>
      </c>
      <c r="R4792" s="2">
        <v>18866</v>
      </c>
      <c r="S4792" s="37">
        <f>Tabla1[[#This Row],[Valor total]]/'T.C.'!$B$5</f>
        <v>5.1294181620445896</v>
      </c>
      <c r="T4792" t="s">
        <v>18</v>
      </c>
      <c r="U4792" t="s">
        <v>3</v>
      </c>
    </row>
    <row r="4793" spans="1:21" x14ac:dyDescent="0.25">
      <c r="A4793" t="s">
        <v>696</v>
      </c>
      <c r="B4793" t="str">
        <f>LEFT(Tabla1[[#This Row],[Organización compras]],2)</f>
        <v>PE</v>
      </c>
      <c r="C4793" t="s">
        <v>681</v>
      </c>
      <c r="D4793">
        <v>928</v>
      </c>
      <c r="E4793" t="str">
        <f>VLOOKUP(Tabla1[[#This Row],[Grupo de compras]],'Grupo compras'!$A$1:$B$115,2,FALSE)</f>
        <v>Corp Gest Riesgo</v>
      </c>
      <c r="F4793" t="s">
        <v>85</v>
      </c>
      <c r="G4793" t="str">
        <f>LEFT(Tabla1[[#This Row],[Solicitud de pedido]],2)</f>
        <v>14</v>
      </c>
      <c r="H4793" t="s">
        <v>11637</v>
      </c>
      <c r="I4793" t="s">
        <v>88</v>
      </c>
      <c r="J4793" t="s">
        <v>11638</v>
      </c>
      <c r="K4793" t="s">
        <v>5733</v>
      </c>
      <c r="L4793" s="1">
        <v>46030</v>
      </c>
      <c r="M4793" t="s">
        <v>74</v>
      </c>
      <c r="N4793" t="s">
        <v>46</v>
      </c>
      <c r="O4793" t="s">
        <v>0</v>
      </c>
      <c r="P4793" t="s">
        <v>3251</v>
      </c>
      <c r="Q4793" t="s">
        <v>3252</v>
      </c>
      <c r="R4793" s="2">
        <v>5.0199999999999996</v>
      </c>
      <c r="S4793" s="37">
        <f>Tabla1[[#This Row],[Valor total]]</f>
        <v>5.0199999999999996</v>
      </c>
      <c r="T4793" t="s">
        <v>662</v>
      </c>
      <c r="U4793" t="s">
        <v>3</v>
      </c>
    </row>
    <row r="4794" spans="1:21" x14ac:dyDescent="0.25">
      <c r="A4794" t="s">
        <v>17</v>
      </c>
      <c r="B4794" t="str">
        <f>LEFT(Tabla1[[#This Row],[Organización compras]],2)</f>
        <v>CO</v>
      </c>
      <c r="C4794" t="s">
        <v>338</v>
      </c>
      <c r="D4794">
        <v>711</v>
      </c>
      <c r="E4794" t="str">
        <f>VLOOKUP(Tabla1[[#This Row],[Grupo de compras]],'Grupo compras'!$A$1:$B$115,2,FALSE)</f>
        <v>CO A.Finanzas</v>
      </c>
      <c r="F4794" t="s">
        <v>4709</v>
      </c>
      <c r="G4794" t="str">
        <f>LEFT(Tabla1[[#This Row],[Solicitud de pedido]],2)</f>
        <v>12</v>
      </c>
      <c r="H4794" t="s">
        <v>9265</v>
      </c>
      <c r="I4794" t="s">
        <v>89</v>
      </c>
      <c r="J4794" t="s">
        <v>9266</v>
      </c>
      <c r="K4794" t="s">
        <v>11639</v>
      </c>
      <c r="L4794" s="1">
        <v>46064</v>
      </c>
      <c r="M4794" t="s">
        <v>4713</v>
      </c>
      <c r="N4794" t="s">
        <v>1</v>
      </c>
      <c r="O4794" t="s">
        <v>0</v>
      </c>
      <c r="P4794" t="s">
        <v>9191</v>
      </c>
      <c r="Q4794" t="s">
        <v>9192</v>
      </c>
      <c r="R4794" s="2">
        <v>17500</v>
      </c>
      <c r="S4794" s="37">
        <f>Tabla1[[#This Row],[Valor total]]/'T.C.'!$B$5</f>
        <v>4.7580206634040243</v>
      </c>
      <c r="T4794" t="s">
        <v>18</v>
      </c>
      <c r="U4794" t="s">
        <v>3</v>
      </c>
    </row>
    <row r="4795" spans="1:21" x14ac:dyDescent="0.25">
      <c r="A4795" t="s">
        <v>17</v>
      </c>
      <c r="B4795" t="str">
        <f>LEFT(Tabla1[[#This Row],[Organización compras]],2)</f>
        <v>CO</v>
      </c>
      <c r="C4795" t="s">
        <v>338</v>
      </c>
      <c r="D4795">
        <v>711</v>
      </c>
      <c r="E4795" t="str">
        <f>VLOOKUP(Tabla1[[#This Row],[Grupo de compras]],'Grupo compras'!$A$1:$B$115,2,FALSE)</f>
        <v>CO A.Finanzas</v>
      </c>
      <c r="F4795" t="s">
        <v>4709</v>
      </c>
      <c r="G4795" t="str">
        <f>LEFT(Tabla1[[#This Row],[Solicitud de pedido]],2)</f>
        <v>12</v>
      </c>
      <c r="H4795" t="s">
        <v>9188</v>
      </c>
      <c r="I4795" t="s">
        <v>89</v>
      </c>
      <c r="J4795" t="s">
        <v>9189</v>
      </c>
      <c r="K4795" t="s">
        <v>11640</v>
      </c>
      <c r="L4795" s="1">
        <v>46090</v>
      </c>
      <c r="M4795" t="s">
        <v>4713</v>
      </c>
      <c r="N4795" t="s">
        <v>1</v>
      </c>
      <c r="O4795" t="s">
        <v>0</v>
      </c>
      <c r="P4795" t="s">
        <v>9191</v>
      </c>
      <c r="Q4795" t="s">
        <v>9192</v>
      </c>
      <c r="R4795" s="2">
        <v>17500</v>
      </c>
      <c r="S4795" s="37">
        <f>Tabla1[[#This Row],[Valor total]]/'T.C.'!$B$5</f>
        <v>4.7580206634040243</v>
      </c>
      <c r="T4795" t="s">
        <v>18</v>
      </c>
      <c r="U4795" t="s">
        <v>3</v>
      </c>
    </row>
    <row r="4796" spans="1:21" x14ac:dyDescent="0.25">
      <c r="A4796" t="s">
        <v>17</v>
      </c>
      <c r="B4796" t="str">
        <f>LEFT(Tabla1[[#This Row],[Organización compras]],2)</f>
        <v>CO</v>
      </c>
      <c r="C4796" t="s">
        <v>338</v>
      </c>
      <c r="D4796">
        <v>710</v>
      </c>
      <c r="E4796" t="str">
        <f>VLOOKUP(Tabla1[[#This Row],[Grupo de compras]],'Grupo compras'!$A$1:$B$115,2,FALSE)</f>
        <v>CO Sgcia Personas</v>
      </c>
      <c r="F4796" t="s">
        <v>3527</v>
      </c>
      <c r="G4796" t="str">
        <f>LEFT(Tabla1[[#This Row],[Solicitud de pedido]],2)</f>
        <v>12</v>
      </c>
      <c r="H4796" t="s">
        <v>11493</v>
      </c>
      <c r="I4796" t="s">
        <v>89</v>
      </c>
      <c r="J4796" t="s">
        <v>11494</v>
      </c>
      <c r="K4796" t="s">
        <v>11641</v>
      </c>
      <c r="L4796" s="1">
        <v>46065</v>
      </c>
      <c r="M4796" t="s">
        <v>706</v>
      </c>
      <c r="N4796" t="s">
        <v>1</v>
      </c>
      <c r="O4796" t="s">
        <v>0</v>
      </c>
      <c r="P4796" t="s">
        <v>11496</v>
      </c>
      <c r="Q4796" t="s">
        <v>11497</v>
      </c>
      <c r="R4796" s="2">
        <v>16500</v>
      </c>
      <c r="S4796" s="37">
        <f>Tabla1[[#This Row],[Valor total]]/'T.C.'!$B$5</f>
        <v>4.4861337683523654</v>
      </c>
      <c r="T4796" t="s">
        <v>18</v>
      </c>
      <c r="U4796" t="s">
        <v>3</v>
      </c>
    </row>
    <row r="4797" spans="1:21" x14ac:dyDescent="0.25">
      <c r="A4797" t="s">
        <v>17</v>
      </c>
      <c r="B4797" t="str">
        <f>LEFT(Tabla1[[#This Row],[Organización compras]],2)</f>
        <v>CO</v>
      </c>
      <c r="C4797" t="s">
        <v>338</v>
      </c>
      <c r="D4797">
        <v>710</v>
      </c>
      <c r="E4797" t="str">
        <f>VLOOKUP(Tabla1[[#This Row],[Grupo de compras]],'Grupo compras'!$A$1:$B$115,2,FALSE)</f>
        <v>CO Sgcia Personas</v>
      </c>
      <c r="F4797" t="s">
        <v>77</v>
      </c>
      <c r="G4797" t="str">
        <f>LEFT(Tabla1[[#This Row],[Solicitud de pedido]],2)</f>
        <v>12</v>
      </c>
      <c r="H4797" t="s">
        <v>10663</v>
      </c>
      <c r="I4797" t="s">
        <v>89</v>
      </c>
      <c r="J4797" t="s">
        <v>10664</v>
      </c>
      <c r="K4797" t="s">
        <v>10665</v>
      </c>
      <c r="L4797" s="1">
        <v>46069</v>
      </c>
      <c r="M4797" t="s">
        <v>77</v>
      </c>
      <c r="N4797" t="s">
        <v>1</v>
      </c>
      <c r="O4797" t="s">
        <v>0</v>
      </c>
      <c r="P4797" t="s">
        <v>10666</v>
      </c>
      <c r="Q4797" t="s">
        <v>10667</v>
      </c>
      <c r="R4797" s="2">
        <v>14000</v>
      </c>
      <c r="S4797" s="37">
        <f>Tabla1[[#This Row],[Valor total]]/'T.C.'!$B$5</f>
        <v>3.8064165307232192</v>
      </c>
      <c r="T4797" t="s">
        <v>18</v>
      </c>
      <c r="U4797" t="s">
        <v>3</v>
      </c>
    </row>
    <row r="4798" spans="1:21" x14ac:dyDescent="0.25">
      <c r="A4798" t="s">
        <v>10074</v>
      </c>
      <c r="B4798" t="str">
        <f>LEFT(Tabla1[[#This Row],[Organización compras]],2)</f>
        <v>CL</v>
      </c>
      <c r="C4798" t="s">
        <v>339</v>
      </c>
      <c r="D4798">
        <v>928</v>
      </c>
      <c r="E4798" t="str">
        <f>VLOOKUP(Tabla1[[#This Row],[Grupo de compras]],'Grupo compras'!$A$1:$B$115,2,FALSE)</f>
        <v>Corp Gest Riesgo</v>
      </c>
      <c r="F4798" t="s">
        <v>85</v>
      </c>
      <c r="G4798" t="str">
        <f>LEFT(Tabla1[[#This Row],[Solicitud de pedido]],2)</f>
        <v>14</v>
      </c>
      <c r="H4798" t="s">
        <v>11642</v>
      </c>
      <c r="I4798" t="s">
        <v>88</v>
      </c>
      <c r="J4798" t="s">
        <v>11643</v>
      </c>
      <c r="K4798" t="s">
        <v>5733</v>
      </c>
      <c r="L4798" s="1">
        <v>46034</v>
      </c>
      <c r="M4798" t="s">
        <v>74</v>
      </c>
      <c r="N4798" t="s">
        <v>46</v>
      </c>
      <c r="O4798" t="s">
        <v>0</v>
      </c>
      <c r="P4798" t="s">
        <v>520</v>
      </c>
      <c r="Q4798" t="s">
        <v>521</v>
      </c>
      <c r="R4798" s="2">
        <v>3.8</v>
      </c>
      <c r="S4798" s="37">
        <f>Tabla1[[#This Row],[Valor total]]</f>
        <v>3.8</v>
      </c>
      <c r="T4798" t="s">
        <v>662</v>
      </c>
      <c r="U4798" t="s">
        <v>3</v>
      </c>
    </row>
    <row r="4799" spans="1:21" x14ac:dyDescent="0.25">
      <c r="A4799" t="s">
        <v>1079</v>
      </c>
      <c r="B4799" t="str">
        <f>LEFT(Tabla1[[#This Row],[Organización compras]],2)</f>
        <v>PE</v>
      </c>
      <c r="C4799" t="s">
        <v>681</v>
      </c>
      <c r="D4799">
        <v>928</v>
      </c>
      <c r="E4799" t="str">
        <f>VLOOKUP(Tabla1[[#This Row],[Grupo de compras]],'Grupo compras'!$A$1:$B$115,2,FALSE)</f>
        <v>Corp Gest Riesgo</v>
      </c>
      <c r="F4799" t="s">
        <v>85</v>
      </c>
      <c r="G4799" t="str">
        <f>LEFT(Tabla1[[#This Row],[Solicitud de pedido]],2)</f>
        <v>14</v>
      </c>
      <c r="H4799" t="s">
        <v>11644</v>
      </c>
      <c r="I4799" t="s">
        <v>88</v>
      </c>
      <c r="J4799" t="s">
        <v>11645</v>
      </c>
      <c r="K4799" t="s">
        <v>5733</v>
      </c>
      <c r="L4799" s="1">
        <v>46030</v>
      </c>
      <c r="M4799" t="s">
        <v>74</v>
      </c>
      <c r="N4799" t="s">
        <v>46</v>
      </c>
      <c r="O4799" t="s">
        <v>0</v>
      </c>
      <c r="P4799" t="s">
        <v>3251</v>
      </c>
      <c r="Q4799" t="s">
        <v>3252</v>
      </c>
      <c r="R4799" s="2">
        <v>3.31</v>
      </c>
      <c r="S4799" s="37">
        <f>Tabla1[[#This Row],[Valor total]]</f>
        <v>3.31</v>
      </c>
      <c r="T4799" t="s">
        <v>662</v>
      </c>
      <c r="U4799" t="s">
        <v>3</v>
      </c>
    </row>
    <row r="4800" spans="1:21" x14ac:dyDescent="0.25">
      <c r="A4800" t="s">
        <v>2783</v>
      </c>
      <c r="B4800" t="str">
        <f>LEFT(Tabla1[[#This Row],[Organización compras]],2)</f>
        <v>PE</v>
      </c>
      <c r="C4800" t="s">
        <v>681</v>
      </c>
      <c r="D4800">
        <v>928</v>
      </c>
      <c r="E4800" t="str">
        <f>VLOOKUP(Tabla1[[#This Row],[Grupo de compras]],'Grupo compras'!$A$1:$B$115,2,FALSE)</f>
        <v>Corp Gest Riesgo</v>
      </c>
      <c r="F4800" t="s">
        <v>85</v>
      </c>
      <c r="G4800" t="str">
        <f>LEFT(Tabla1[[#This Row],[Solicitud de pedido]],2)</f>
        <v>14</v>
      </c>
      <c r="H4800" t="s">
        <v>11646</v>
      </c>
      <c r="I4800" t="s">
        <v>88</v>
      </c>
      <c r="J4800" t="s">
        <v>11647</v>
      </c>
      <c r="K4800" t="s">
        <v>5733</v>
      </c>
      <c r="L4800" s="1">
        <v>46030</v>
      </c>
      <c r="M4800" t="s">
        <v>74</v>
      </c>
      <c r="N4800" t="s">
        <v>46</v>
      </c>
      <c r="O4800" t="s">
        <v>0</v>
      </c>
      <c r="P4800" t="s">
        <v>3251</v>
      </c>
      <c r="Q4800" t="s">
        <v>3252</v>
      </c>
      <c r="R4800" s="2">
        <v>3.1</v>
      </c>
      <c r="S4800" s="37">
        <f>Tabla1[[#This Row],[Valor total]]</f>
        <v>3.1</v>
      </c>
      <c r="T4800" t="s">
        <v>662</v>
      </c>
      <c r="U4800" t="s">
        <v>3</v>
      </c>
    </row>
    <row r="4801" spans="1:21" x14ac:dyDescent="0.25">
      <c r="A4801" t="s">
        <v>75</v>
      </c>
      <c r="B4801" t="str">
        <f>LEFT(Tabla1[[#This Row],[Organización compras]],2)</f>
        <v>CO</v>
      </c>
      <c r="C4801" t="s">
        <v>338</v>
      </c>
      <c r="D4801">
        <v>710</v>
      </c>
      <c r="E4801" t="str">
        <f>VLOOKUP(Tabla1[[#This Row],[Grupo de compras]],'Grupo compras'!$A$1:$B$115,2,FALSE)</f>
        <v>CO Sgcia Personas</v>
      </c>
      <c r="F4801" t="s">
        <v>77</v>
      </c>
      <c r="G4801" t="str">
        <f>LEFT(Tabla1[[#This Row],[Solicitud de pedido]],2)</f>
        <v>12</v>
      </c>
      <c r="H4801" t="s">
        <v>11296</v>
      </c>
      <c r="I4801" t="s">
        <v>89</v>
      </c>
      <c r="J4801" t="s">
        <v>11297</v>
      </c>
      <c r="K4801" t="s">
        <v>10233</v>
      </c>
      <c r="L4801" s="1">
        <v>46084</v>
      </c>
      <c r="M4801" t="s">
        <v>77</v>
      </c>
      <c r="N4801" t="s">
        <v>1</v>
      </c>
      <c r="O4801" t="s">
        <v>0</v>
      </c>
      <c r="P4801" t="s">
        <v>4341</v>
      </c>
      <c r="Q4801" t="s">
        <v>4342</v>
      </c>
      <c r="R4801" s="2">
        <v>9900</v>
      </c>
      <c r="S4801" s="37">
        <f>Tabla1[[#This Row],[Valor total]]/'T.C.'!$B$5</f>
        <v>2.6916802610114194</v>
      </c>
      <c r="T4801" t="s">
        <v>18</v>
      </c>
      <c r="U4801" t="s">
        <v>3</v>
      </c>
    </row>
    <row r="4802" spans="1:21" x14ac:dyDescent="0.25">
      <c r="A4802" t="s">
        <v>64</v>
      </c>
      <c r="B4802" t="str">
        <f>LEFT(Tabla1[[#This Row],[Organización compras]],2)</f>
        <v>CO</v>
      </c>
      <c r="C4802" t="s">
        <v>338</v>
      </c>
      <c r="D4802">
        <v>701</v>
      </c>
      <c r="E4802" t="str">
        <f>VLOOKUP(Tabla1[[#This Row],[Grupo de compras]],'Grupo compras'!$A$1:$B$115,2,FALSE)</f>
        <v>CO Center Manager</v>
      </c>
      <c r="F4802" t="s">
        <v>3915</v>
      </c>
      <c r="G4802" t="str">
        <f>LEFT(Tabla1[[#This Row],[Solicitud de pedido]],2)</f>
        <v>12</v>
      </c>
      <c r="H4802" t="s">
        <v>11555</v>
      </c>
      <c r="I4802" t="s">
        <v>89</v>
      </c>
      <c r="J4802" t="s">
        <v>11556</v>
      </c>
      <c r="K4802" t="s">
        <v>11557</v>
      </c>
      <c r="L4802" s="1">
        <v>46059</v>
      </c>
      <c r="M4802" t="s">
        <v>3915</v>
      </c>
      <c r="N4802" t="s">
        <v>1</v>
      </c>
      <c r="O4802" t="s">
        <v>0</v>
      </c>
      <c r="P4802" t="s">
        <v>10862</v>
      </c>
      <c r="Q4802" t="s">
        <v>10863</v>
      </c>
      <c r="R4802" s="2">
        <v>9773</v>
      </c>
      <c r="S4802" s="37">
        <f>Tabla1[[#This Row],[Valor total]]/'T.C.'!$B$5</f>
        <v>2.6571506253398587</v>
      </c>
      <c r="T4802" t="s">
        <v>18</v>
      </c>
      <c r="U4802" t="s">
        <v>3</v>
      </c>
    </row>
    <row r="4803" spans="1:21" x14ac:dyDescent="0.25">
      <c r="A4803" t="s">
        <v>2101</v>
      </c>
      <c r="B4803" t="str">
        <f>LEFT(Tabla1[[#This Row],[Organización compras]],2)</f>
        <v>PE</v>
      </c>
      <c r="C4803" t="s">
        <v>681</v>
      </c>
      <c r="D4803">
        <v>928</v>
      </c>
      <c r="E4803" t="str">
        <f>VLOOKUP(Tabla1[[#This Row],[Grupo de compras]],'Grupo compras'!$A$1:$B$115,2,FALSE)</f>
        <v>Corp Gest Riesgo</v>
      </c>
      <c r="F4803" t="s">
        <v>85</v>
      </c>
      <c r="G4803" t="str">
        <f>LEFT(Tabla1[[#This Row],[Solicitud de pedido]],2)</f>
        <v>14</v>
      </c>
      <c r="H4803" t="s">
        <v>11648</v>
      </c>
      <c r="I4803" t="s">
        <v>88</v>
      </c>
      <c r="J4803" t="s">
        <v>11649</v>
      </c>
      <c r="K4803" t="s">
        <v>5733</v>
      </c>
      <c r="L4803" s="1">
        <v>46030</v>
      </c>
      <c r="M4803" t="s">
        <v>74</v>
      </c>
      <c r="N4803" t="s">
        <v>46</v>
      </c>
      <c r="O4803" t="s">
        <v>0</v>
      </c>
      <c r="P4803" t="s">
        <v>3251</v>
      </c>
      <c r="Q4803" t="s">
        <v>3252</v>
      </c>
      <c r="R4803" s="2">
        <v>2.31</v>
      </c>
      <c r="S4803" s="37">
        <f>Tabla1[[#This Row],[Valor total]]</f>
        <v>2.31</v>
      </c>
      <c r="T4803" t="s">
        <v>662</v>
      </c>
      <c r="U4803" t="s">
        <v>3</v>
      </c>
    </row>
    <row r="4804" spans="1:21" x14ac:dyDescent="0.25">
      <c r="A4804" t="s">
        <v>3346</v>
      </c>
      <c r="B4804" t="str">
        <f>LEFT(Tabla1[[#This Row],[Organización compras]],2)</f>
        <v>PE</v>
      </c>
      <c r="C4804" t="s">
        <v>681</v>
      </c>
      <c r="D4804">
        <v>928</v>
      </c>
      <c r="E4804" t="str">
        <f>VLOOKUP(Tabla1[[#This Row],[Grupo de compras]],'Grupo compras'!$A$1:$B$115,2,FALSE)</f>
        <v>Corp Gest Riesgo</v>
      </c>
      <c r="F4804" t="s">
        <v>85</v>
      </c>
      <c r="G4804" t="str">
        <f>LEFT(Tabla1[[#This Row],[Solicitud de pedido]],2)</f>
        <v>14</v>
      </c>
      <c r="H4804" t="s">
        <v>11650</v>
      </c>
      <c r="I4804" t="s">
        <v>88</v>
      </c>
      <c r="J4804" t="s">
        <v>11651</v>
      </c>
      <c r="K4804" t="s">
        <v>5733</v>
      </c>
      <c r="L4804" s="1">
        <v>46030</v>
      </c>
      <c r="M4804" t="s">
        <v>74</v>
      </c>
      <c r="N4804" t="s">
        <v>46</v>
      </c>
      <c r="O4804" t="s">
        <v>0</v>
      </c>
      <c r="P4804" t="s">
        <v>3251</v>
      </c>
      <c r="Q4804" t="s">
        <v>3252</v>
      </c>
      <c r="R4804" s="2">
        <v>2.14</v>
      </c>
      <c r="S4804" s="37">
        <f>Tabla1[[#This Row],[Valor total]]</f>
        <v>2.14</v>
      </c>
      <c r="T4804" t="s">
        <v>662</v>
      </c>
      <c r="U4804" t="s">
        <v>3</v>
      </c>
    </row>
    <row r="4805" spans="1:21" x14ac:dyDescent="0.25">
      <c r="A4805" t="s">
        <v>883</v>
      </c>
      <c r="B4805" t="str">
        <f>LEFT(Tabla1[[#This Row],[Organización compras]],2)</f>
        <v>PE</v>
      </c>
      <c r="C4805" t="s">
        <v>681</v>
      </c>
      <c r="D4805">
        <v>928</v>
      </c>
      <c r="E4805" t="str">
        <f>VLOOKUP(Tabla1[[#This Row],[Grupo de compras]],'Grupo compras'!$A$1:$B$115,2,FALSE)</f>
        <v>Corp Gest Riesgo</v>
      </c>
      <c r="F4805" t="s">
        <v>85</v>
      </c>
      <c r="G4805" t="str">
        <f>LEFT(Tabla1[[#This Row],[Solicitud de pedido]],2)</f>
        <v>14</v>
      </c>
      <c r="H4805" t="s">
        <v>11652</v>
      </c>
      <c r="I4805" t="s">
        <v>88</v>
      </c>
      <c r="J4805" t="s">
        <v>11653</v>
      </c>
      <c r="K4805" t="s">
        <v>5733</v>
      </c>
      <c r="L4805" s="1">
        <v>46030</v>
      </c>
      <c r="M4805" t="s">
        <v>74</v>
      </c>
      <c r="N4805" t="s">
        <v>46</v>
      </c>
      <c r="O4805" t="s">
        <v>0</v>
      </c>
      <c r="P4805" t="s">
        <v>3251</v>
      </c>
      <c r="Q4805" t="s">
        <v>3252</v>
      </c>
      <c r="R4805" s="2">
        <v>1.76</v>
      </c>
      <c r="S4805" s="37">
        <f>Tabla1[[#This Row],[Valor total]]</f>
        <v>1.76</v>
      </c>
      <c r="T4805" t="s">
        <v>662</v>
      </c>
      <c r="U4805" t="s">
        <v>3</v>
      </c>
    </row>
    <row r="4806" spans="1:21" x14ac:dyDescent="0.25">
      <c r="A4806" t="s">
        <v>75</v>
      </c>
      <c r="B4806" t="str">
        <f>LEFT(Tabla1[[#This Row],[Organización compras]],2)</f>
        <v>CO</v>
      </c>
      <c r="C4806" t="s">
        <v>338</v>
      </c>
      <c r="D4806">
        <v>710</v>
      </c>
      <c r="E4806" t="str">
        <f>VLOOKUP(Tabla1[[#This Row],[Grupo de compras]],'Grupo compras'!$A$1:$B$115,2,FALSE)</f>
        <v>CO Sgcia Personas</v>
      </c>
      <c r="F4806" t="s">
        <v>77</v>
      </c>
      <c r="G4806" t="str">
        <f>LEFT(Tabla1[[#This Row],[Solicitud de pedido]],2)</f>
        <v>12</v>
      </c>
      <c r="H4806" t="s">
        <v>11450</v>
      </c>
      <c r="I4806" t="s">
        <v>89</v>
      </c>
      <c r="J4806" t="s">
        <v>11451</v>
      </c>
      <c r="K4806" t="s">
        <v>10665</v>
      </c>
      <c r="L4806" s="1">
        <v>46069</v>
      </c>
      <c r="M4806" t="s">
        <v>77</v>
      </c>
      <c r="N4806" t="s">
        <v>1</v>
      </c>
      <c r="O4806" t="s">
        <v>0</v>
      </c>
      <c r="P4806" t="s">
        <v>10666</v>
      </c>
      <c r="Q4806" t="s">
        <v>10667</v>
      </c>
      <c r="R4806" s="2">
        <v>6000</v>
      </c>
      <c r="S4806" s="37">
        <f>Tabla1[[#This Row],[Valor total]]/'T.C.'!$B$5</f>
        <v>1.6313213703099512</v>
      </c>
      <c r="T4806" t="s">
        <v>18</v>
      </c>
      <c r="U4806" t="s">
        <v>3</v>
      </c>
    </row>
    <row r="4807" spans="1:21" x14ac:dyDescent="0.25">
      <c r="A4807" t="s">
        <v>925</v>
      </c>
      <c r="B4807" t="str">
        <f>LEFT(Tabla1[[#This Row],[Organización compras]],2)</f>
        <v>PE</v>
      </c>
      <c r="C4807" t="s">
        <v>340</v>
      </c>
      <c r="D4807">
        <v>928</v>
      </c>
      <c r="E4807" t="str">
        <f>VLOOKUP(Tabla1[[#This Row],[Grupo de compras]],'Grupo compras'!$A$1:$B$115,2,FALSE)</f>
        <v>Corp Gest Riesgo</v>
      </c>
      <c r="F4807" t="s">
        <v>85</v>
      </c>
      <c r="G4807" t="str">
        <f>LEFT(Tabla1[[#This Row],[Solicitud de pedido]],2)</f>
        <v>14</v>
      </c>
      <c r="H4807" t="s">
        <v>11654</v>
      </c>
      <c r="I4807" t="s">
        <v>88</v>
      </c>
      <c r="J4807" t="s">
        <v>11655</v>
      </c>
      <c r="K4807" t="s">
        <v>5733</v>
      </c>
      <c r="L4807" s="1">
        <v>46030</v>
      </c>
      <c r="M4807" t="s">
        <v>74</v>
      </c>
      <c r="N4807" t="s">
        <v>46</v>
      </c>
      <c r="O4807" t="s">
        <v>0</v>
      </c>
      <c r="P4807" t="s">
        <v>3251</v>
      </c>
      <c r="Q4807" t="s">
        <v>3252</v>
      </c>
      <c r="R4807" s="2">
        <v>0.03</v>
      </c>
      <c r="S4807" s="37">
        <f>Tabla1[[#This Row],[Valor total]]</f>
        <v>0.03</v>
      </c>
      <c r="T4807" t="s">
        <v>662</v>
      </c>
      <c r="U4807" t="s">
        <v>3</v>
      </c>
    </row>
  </sheetData>
  <phoneticPr fontId="0" type="noConversion"/>
  <pageMargins left="0.75" right="0.75" top="1" bottom="1" header="0.5" footer="0.5"/>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0C8E-7B2A-427C-8D02-133D128D2C75}">
  <dimension ref="A1:B115"/>
  <sheetViews>
    <sheetView topLeftCell="A91" workbookViewId="0">
      <selection activeCell="D3" sqref="D3"/>
    </sheetView>
  </sheetViews>
  <sheetFormatPr baseColWidth="10" defaultRowHeight="12.5" x14ac:dyDescent="0.25"/>
  <cols>
    <col min="1" max="1" width="4.54296875" bestFit="1" customWidth="1"/>
    <col min="2" max="2" width="17.90625" bestFit="1" customWidth="1"/>
  </cols>
  <sheetData>
    <row r="1" spans="1:2" x14ac:dyDescent="0.25">
      <c r="A1" s="43" t="s">
        <v>13062</v>
      </c>
      <c r="B1" s="43" t="s">
        <v>13063</v>
      </c>
    </row>
    <row r="2" spans="1:2" x14ac:dyDescent="0.25">
      <c r="A2">
        <v>601</v>
      </c>
      <c r="B2" t="s">
        <v>13064</v>
      </c>
    </row>
    <row r="3" spans="1:2" x14ac:dyDescent="0.25">
      <c r="A3">
        <v>602</v>
      </c>
      <c r="B3" t="s">
        <v>13065</v>
      </c>
    </row>
    <row r="4" spans="1:2" x14ac:dyDescent="0.25">
      <c r="A4">
        <v>603</v>
      </c>
      <c r="B4" t="s">
        <v>13066</v>
      </c>
    </row>
    <row r="5" spans="1:2" x14ac:dyDescent="0.25">
      <c r="A5">
        <v>604</v>
      </c>
      <c r="B5" t="s">
        <v>13067</v>
      </c>
    </row>
    <row r="6" spans="1:2" x14ac:dyDescent="0.25">
      <c r="A6">
        <v>605</v>
      </c>
      <c r="B6" t="s">
        <v>13068</v>
      </c>
    </row>
    <row r="7" spans="1:2" x14ac:dyDescent="0.25">
      <c r="A7">
        <v>606</v>
      </c>
      <c r="B7" t="s">
        <v>13069</v>
      </c>
    </row>
    <row r="8" spans="1:2" x14ac:dyDescent="0.25">
      <c r="A8">
        <v>607</v>
      </c>
      <c r="B8" t="s">
        <v>13070</v>
      </c>
    </row>
    <row r="9" spans="1:2" x14ac:dyDescent="0.25">
      <c r="A9">
        <v>608</v>
      </c>
      <c r="B9" t="s">
        <v>13071</v>
      </c>
    </row>
    <row r="10" spans="1:2" x14ac:dyDescent="0.25">
      <c r="A10">
        <v>609</v>
      </c>
      <c r="B10" t="s">
        <v>13072</v>
      </c>
    </row>
    <row r="11" spans="1:2" x14ac:dyDescent="0.25">
      <c r="A11">
        <v>610</v>
      </c>
      <c r="B11" t="s">
        <v>13073</v>
      </c>
    </row>
    <row r="12" spans="1:2" x14ac:dyDescent="0.25">
      <c r="A12">
        <v>611</v>
      </c>
      <c r="B12" t="s">
        <v>13074</v>
      </c>
    </row>
    <row r="13" spans="1:2" x14ac:dyDescent="0.25">
      <c r="A13">
        <v>612</v>
      </c>
      <c r="B13" t="s">
        <v>13075</v>
      </c>
    </row>
    <row r="14" spans="1:2" x14ac:dyDescent="0.25">
      <c r="A14">
        <v>613</v>
      </c>
      <c r="B14" t="s">
        <v>13076</v>
      </c>
    </row>
    <row r="15" spans="1:2" x14ac:dyDescent="0.25">
      <c r="A15">
        <v>614</v>
      </c>
      <c r="B15" t="s">
        <v>13077</v>
      </c>
    </row>
    <row r="16" spans="1:2" x14ac:dyDescent="0.25">
      <c r="A16">
        <v>615</v>
      </c>
      <c r="B16" t="s">
        <v>13078</v>
      </c>
    </row>
    <row r="17" spans="1:2" x14ac:dyDescent="0.25">
      <c r="A17">
        <v>616</v>
      </c>
      <c r="B17" t="s">
        <v>13079</v>
      </c>
    </row>
    <row r="18" spans="1:2" x14ac:dyDescent="0.25">
      <c r="A18">
        <v>617</v>
      </c>
      <c r="B18" t="s">
        <v>13080</v>
      </c>
    </row>
    <row r="19" spans="1:2" x14ac:dyDescent="0.25">
      <c r="A19">
        <v>618</v>
      </c>
      <c r="B19" t="s">
        <v>13081</v>
      </c>
    </row>
    <row r="20" spans="1:2" x14ac:dyDescent="0.25">
      <c r="A20">
        <v>619</v>
      </c>
      <c r="B20" t="s">
        <v>13082</v>
      </c>
    </row>
    <row r="21" spans="1:2" x14ac:dyDescent="0.25">
      <c r="A21">
        <v>620</v>
      </c>
      <c r="B21" t="s">
        <v>13083</v>
      </c>
    </row>
    <row r="22" spans="1:2" x14ac:dyDescent="0.25">
      <c r="A22">
        <v>621</v>
      </c>
      <c r="B22" t="s">
        <v>13084</v>
      </c>
    </row>
    <row r="23" spans="1:2" x14ac:dyDescent="0.25">
      <c r="A23">
        <v>622</v>
      </c>
      <c r="B23" t="s">
        <v>13085</v>
      </c>
    </row>
    <row r="24" spans="1:2" x14ac:dyDescent="0.25">
      <c r="A24">
        <v>623</v>
      </c>
      <c r="B24" t="s">
        <v>13086</v>
      </c>
    </row>
    <row r="25" spans="1:2" x14ac:dyDescent="0.25">
      <c r="A25">
        <v>624</v>
      </c>
      <c r="B25" t="s">
        <v>13087</v>
      </c>
    </row>
    <row r="26" spans="1:2" x14ac:dyDescent="0.25">
      <c r="A26">
        <v>625</v>
      </c>
      <c r="B26" t="s">
        <v>13088</v>
      </c>
    </row>
    <row r="27" spans="1:2" x14ac:dyDescent="0.25">
      <c r="A27">
        <v>626</v>
      </c>
      <c r="B27" t="s">
        <v>13089</v>
      </c>
    </row>
    <row r="28" spans="1:2" x14ac:dyDescent="0.25">
      <c r="A28">
        <v>627</v>
      </c>
      <c r="B28" t="s">
        <v>13090</v>
      </c>
    </row>
    <row r="29" spans="1:2" x14ac:dyDescent="0.25">
      <c r="A29">
        <v>628</v>
      </c>
      <c r="B29" t="s">
        <v>13091</v>
      </c>
    </row>
    <row r="30" spans="1:2" x14ac:dyDescent="0.25">
      <c r="A30">
        <v>629</v>
      </c>
      <c r="B30" t="s">
        <v>13092</v>
      </c>
    </row>
    <row r="31" spans="1:2" x14ac:dyDescent="0.25">
      <c r="A31">
        <v>630</v>
      </c>
      <c r="B31" t="s">
        <v>13093</v>
      </c>
    </row>
    <row r="32" spans="1:2" x14ac:dyDescent="0.25">
      <c r="A32">
        <v>631</v>
      </c>
      <c r="B32" t="s">
        <v>13094</v>
      </c>
    </row>
    <row r="33" spans="1:2" x14ac:dyDescent="0.25">
      <c r="A33">
        <v>632</v>
      </c>
      <c r="B33" t="s">
        <v>13095</v>
      </c>
    </row>
    <row r="34" spans="1:2" x14ac:dyDescent="0.25">
      <c r="A34">
        <v>633</v>
      </c>
      <c r="B34" t="s">
        <v>13096</v>
      </c>
    </row>
    <row r="35" spans="1:2" x14ac:dyDescent="0.25">
      <c r="A35">
        <v>634</v>
      </c>
      <c r="B35" t="s">
        <v>13097</v>
      </c>
    </row>
    <row r="36" spans="1:2" x14ac:dyDescent="0.25">
      <c r="A36">
        <v>635</v>
      </c>
      <c r="B36" t="s">
        <v>13098</v>
      </c>
    </row>
    <row r="37" spans="1:2" x14ac:dyDescent="0.25">
      <c r="A37">
        <v>701</v>
      </c>
      <c r="B37" t="s">
        <v>13099</v>
      </c>
    </row>
    <row r="38" spans="1:2" x14ac:dyDescent="0.25">
      <c r="A38">
        <v>702</v>
      </c>
      <c r="B38" t="s">
        <v>13100</v>
      </c>
    </row>
    <row r="39" spans="1:2" x14ac:dyDescent="0.25">
      <c r="A39">
        <v>703</v>
      </c>
      <c r="B39" t="s">
        <v>13101</v>
      </c>
    </row>
    <row r="40" spans="1:2" x14ac:dyDescent="0.25">
      <c r="A40">
        <v>704</v>
      </c>
      <c r="B40" t="s">
        <v>13102</v>
      </c>
    </row>
    <row r="41" spans="1:2" x14ac:dyDescent="0.25">
      <c r="A41">
        <v>705</v>
      </c>
      <c r="B41" t="s">
        <v>13103</v>
      </c>
    </row>
    <row r="42" spans="1:2" x14ac:dyDescent="0.25">
      <c r="A42">
        <v>706</v>
      </c>
      <c r="B42" t="s">
        <v>13104</v>
      </c>
    </row>
    <row r="43" spans="1:2" x14ac:dyDescent="0.25">
      <c r="A43">
        <v>707</v>
      </c>
      <c r="B43" t="s">
        <v>13105</v>
      </c>
    </row>
    <row r="44" spans="1:2" x14ac:dyDescent="0.25">
      <c r="A44">
        <v>708</v>
      </c>
      <c r="B44" t="s">
        <v>13106</v>
      </c>
    </row>
    <row r="45" spans="1:2" x14ac:dyDescent="0.25">
      <c r="A45">
        <v>709</v>
      </c>
      <c r="B45" t="s">
        <v>13107</v>
      </c>
    </row>
    <row r="46" spans="1:2" x14ac:dyDescent="0.25">
      <c r="A46">
        <v>710</v>
      </c>
      <c r="B46" t="s">
        <v>13108</v>
      </c>
    </row>
    <row r="47" spans="1:2" x14ac:dyDescent="0.25">
      <c r="A47">
        <v>711</v>
      </c>
      <c r="B47" t="s">
        <v>13109</v>
      </c>
    </row>
    <row r="48" spans="1:2" x14ac:dyDescent="0.25">
      <c r="A48">
        <v>712</v>
      </c>
      <c r="B48" t="s">
        <v>13110</v>
      </c>
    </row>
    <row r="49" spans="1:2" x14ac:dyDescent="0.25">
      <c r="A49">
        <v>713</v>
      </c>
      <c r="B49" t="s">
        <v>13111</v>
      </c>
    </row>
    <row r="50" spans="1:2" x14ac:dyDescent="0.25">
      <c r="A50">
        <v>714</v>
      </c>
      <c r="B50" t="s">
        <v>13112</v>
      </c>
    </row>
    <row r="51" spans="1:2" x14ac:dyDescent="0.25">
      <c r="A51">
        <v>715</v>
      </c>
      <c r="B51" t="s">
        <v>13113</v>
      </c>
    </row>
    <row r="52" spans="1:2" x14ac:dyDescent="0.25">
      <c r="A52">
        <v>716</v>
      </c>
      <c r="B52" t="s">
        <v>13114</v>
      </c>
    </row>
    <row r="53" spans="1:2" x14ac:dyDescent="0.25">
      <c r="A53">
        <v>717</v>
      </c>
      <c r="B53" t="s">
        <v>13115</v>
      </c>
    </row>
    <row r="54" spans="1:2" x14ac:dyDescent="0.25">
      <c r="A54">
        <v>718</v>
      </c>
      <c r="B54" t="s">
        <v>13116</v>
      </c>
    </row>
    <row r="55" spans="1:2" x14ac:dyDescent="0.25">
      <c r="A55">
        <v>719</v>
      </c>
      <c r="B55" t="s">
        <v>13117</v>
      </c>
    </row>
    <row r="56" spans="1:2" x14ac:dyDescent="0.25">
      <c r="A56">
        <v>720</v>
      </c>
      <c r="B56" t="s">
        <v>13118</v>
      </c>
    </row>
    <row r="57" spans="1:2" x14ac:dyDescent="0.25">
      <c r="A57">
        <v>801</v>
      </c>
      <c r="B57" t="s">
        <v>13119</v>
      </c>
    </row>
    <row r="58" spans="1:2" x14ac:dyDescent="0.25">
      <c r="A58">
        <v>802</v>
      </c>
      <c r="B58" t="s">
        <v>13120</v>
      </c>
    </row>
    <row r="59" spans="1:2" x14ac:dyDescent="0.25">
      <c r="A59">
        <v>803</v>
      </c>
      <c r="B59" t="s">
        <v>13121</v>
      </c>
    </row>
    <row r="60" spans="1:2" x14ac:dyDescent="0.25">
      <c r="A60">
        <v>804</v>
      </c>
      <c r="B60" t="s">
        <v>13122</v>
      </c>
    </row>
    <row r="61" spans="1:2" x14ac:dyDescent="0.25">
      <c r="A61">
        <v>805</v>
      </c>
      <c r="B61" t="s">
        <v>13123</v>
      </c>
    </row>
    <row r="62" spans="1:2" x14ac:dyDescent="0.25">
      <c r="A62">
        <v>806</v>
      </c>
      <c r="B62" t="s">
        <v>13124</v>
      </c>
    </row>
    <row r="63" spans="1:2" x14ac:dyDescent="0.25">
      <c r="A63">
        <v>807</v>
      </c>
      <c r="B63" t="s">
        <v>13125</v>
      </c>
    </row>
    <row r="64" spans="1:2" x14ac:dyDescent="0.25">
      <c r="A64">
        <v>808</v>
      </c>
      <c r="B64" t="s">
        <v>13126</v>
      </c>
    </row>
    <row r="65" spans="1:2" x14ac:dyDescent="0.25">
      <c r="A65">
        <v>809</v>
      </c>
      <c r="B65" t="s">
        <v>13127</v>
      </c>
    </row>
    <row r="66" spans="1:2" x14ac:dyDescent="0.25">
      <c r="A66">
        <v>810</v>
      </c>
      <c r="B66" t="s">
        <v>13128</v>
      </c>
    </row>
    <row r="67" spans="1:2" x14ac:dyDescent="0.25">
      <c r="A67">
        <v>811</v>
      </c>
      <c r="B67" t="s">
        <v>13129</v>
      </c>
    </row>
    <row r="68" spans="1:2" x14ac:dyDescent="0.25">
      <c r="A68">
        <v>812</v>
      </c>
      <c r="B68" t="s">
        <v>13130</v>
      </c>
    </row>
    <row r="69" spans="1:2" x14ac:dyDescent="0.25">
      <c r="A69">
        <v>813</v>
      </c>
      <c r="B69" t="s">
        <v>13131</v>
      </c>
    </row>
    <row r="70" spans="1:2" x14ac:dyDescent="0.25">
      <c r="A70">
        <v>814</v>
      </c>
      <c r="B70" t="s">
        <v>13132</v>
      </c>
    </row>
    <row r="71" spans="1:2" x14ac:dyDescent="0.25">
      <c r="A71">
        <v>815</v>
      </c>
      <c r="B71" t="s">
        <v>13133</v>
      </c>
    </row>
    <row r="72" spans="1:2" x14ac:dyDescent="0.25">
      <c r="A72">
        <v>816</v>
      </c>
      <c r="B72" t="s">
        <v>13134</v>
      </c>
    </row>
    <row r="73" spans="1:2" x14ac:dyDescent="0.25">
      <c r="A73">
        <v>817</v>
      </c>
      <c r="B73" t="s">
        <v>13135</v>
      </c>
    </row>
    <row r="74" spans="1:2" x14ac:dyDescent="0.25">
      <c r="A74">
        <v>818</v>
      </c>
      <c r="B74" t="s">
        <v>13136</v>
      </c>
    </row>
    <row r="75" spans="1:2" x14ac:dyDescent="0.25">
      <c r="A75">
        <v>901</v>
      </c>
      <c r="B75" t="s">
        <v>13137</v>
      </c>
    </row>
    <row r="76" spans="1:2" x14ac:dyDescent="0.25">
      <c r="A76">
        <v>902</v>
      </c>
      <c r="B76" t="s">
        <v>13138</v>
      </c>
    </row>
    <row r="77" spans="1:2" x14ac:dyDescent="0.25">
      <c r="A77">
        <v>903</v>
      </c>
      <c r="B77" t="s">
        <v>13139</v>
      </c>
    </row>
    <row r="78" spans="1:2" x14ac:dyDescent="0.25">
      <c r="A78">
        <v>904</v>
      </c>
      <c r="B78" t="s">
        <v>13140</v>
      </c>
    </row>
    <row r="79" spans="1:2" x14ac:dyDescent="0.25">
      <c r="A79">
        <v>905</v>
      </c>
      <c r="B79" t="s">
        <v>13141</v>
      </c>
    </row>
    <row r="80" spans="1:2" x14ac:dyDescent="0.25">
      <c r="A80">
        <v>906</v>
      </c>
      <c r="B80" t="s">
        <v>13142</v>
      </c>
    </row>
    <row r="81" spans="1:2" x14ac:dyDescent="0.25">
      <c r="A81">
        <v>907</v>
      </c>
      <c r="B81" t="s">
        <v>13143</v>
      </c>
    </row>
    <row r="82" spans="1:2" x14ac:dyDescent="0.25">
      <c r="A82">
        <v>908</v>
      </c>
      <c r="B82" t="s">
        <v>13144</v>
      </c>
    </row>
    <row r="83" spans="1:2" x14ac:dyDescent="0.25">
      <c r="A83">
        <v>909</v>
      </c>
      <c r="B83" t="s">
        <v>13145</v>
      </c>
    </row>
    <row r="84" spans="1:2" x14ac:dyDescent="0.25">
      <c r="A84">
        <v>910</v>
      </c>
      <c r="B84" t="s">
        <v>13146</v>
      </c>
    </row>
    <row r="85" spans="1:2" x14ac:dyDescent="0.25">
      <c r="A85">
        <v>911</v>
      </c>
      <c r="B85" t="s">
        <v>13147</v>
      </c>
    </row>
    <row r="86" spans="1:2" x14ac:dyDescent="0.25">
      <c r="A86">
        <v>912</v>
      </c>
      <c r="B86" t="s">
        <v>13148</v>
      </c>
    </row>
    <row r="87" spans="1:2" x14ac:dyDescent="0.25">
      <c r="A87">
        <v>913</v>
      </c>
      <c r="B87" t="s">
        <v>13149</v>
      </c>
    </row>
    <row r="88" spans="1:2" x14ac:dyDescent="0.25">
      <c r="A88">
        <v>914</v>
      </c>
      <c r="B88" t="s">
        <v>13150</v>
      </c>
    </row>
    <row r="89" spans="1:2" x14ac:dyDescent="0.25">
      <c r="A89">
        <v>915</v>
      </c>
      <c r="B89" t="s">
        <v>13151</v>
      </c>
    </row>
    <row r="90" spans="1:2" x14ac:dyDescent="0.25">
      <c r="A90">
        <v>916</v>
      </c>
      <c r="B90" t="s">
        <v>13152</v>
      </c>
    </row>
    <row r="91" spans="1:2" x14ac:dyDescent="0.25">
      <c r="A91">
        <v>917</v>
      </c>
      <c r="B91" t="s">
        <v>13153</v>
      </c>
    </row>
    <row r="92" spans="1:2" x14ac:dyDescent="0.25">
      <c r="A92">
        <v>918</v>
      </c>
      <c r="B92" t="s">
        <v>13154</v>
      </c>
    </row>
    <row r="93" spans="1:2" x14ac:dyDescent="0.25">
      <c r="A93">
        <v>919</v>
      </c>
      <c r="B93" t="s">
        <v>13155</v>
      </c>
    </row>
    <row r="94" spans="1:2" x14ac:dyDescent="0.25">
      <c r="A94">
        <v>920</v>
      </c>
      <c r="B94" t="s">
        <v>13156</v>
      </c>
    </row>
    <row r="95" spans="1:2" x14ac:dyDescent="0.25">
      <c r="A95">
        <v>921</v>
      </c>
      <c r="B95" t="s">
        <v>13157</v>
      </c>
    </row>
    <row r="96" spans="1:2" x14ac:dyDescent="0.25">
      <c r="A96">
        <v>922</v>
      </c>
      <c r="B96" t="s">
        <v>13158</v>
      </c>
    </row>
    <row r="97" spans="1:2" x14ac:dyDescent="0.25">
      <c r="A97">
        <v>923</v>
      </c>
      <c r="B97" t="s">
        <v>13159</v>
      </c>
    </row>
    <row r="98" spans="1:2" x14ac:dyDescent="0.25">
      <c r="A98">
        <v>924</v>
      </c>
      <c r="B98" t="s">
        <v>13160</v>
      </c>
    </row>
    <row r="99" spans="1:2" x14ac:dyDescent="0.25">
      <c r="A99">
        <v>925</v>
      </c>
      <c r="B99" t="s">
        <v>13161</v>
      </c>
    </row>
    <row r="100" spans="1:2" x14ac:dyDescent="0.25">
      <c r="A100">
        <v>926</v>
      </c>
      <c r="B100" t="s">
        <v>13162</v>
      </c>
    </row>
    <row r="101" spans="1:2" x14ac:dyDescent="0.25">
      <c r="A101">
        <v>927</v>
      </c>
      <c r="B101" t="s">
        <v>13163</v>
      </c>
    </row>
    <row r="102" spans="1:2" x14ac:dyDescent="0.25">
      <c r="A102">
        <v>928</v>
      </c>
      <c r="B102" t="s">
        <v>13164</v>
      </c>
    </row>
    <row r="103" spans="1:2" x14ac:dyDescent="0.25">
      <c r="A103">
        <v>929</v>
      </c>
      <c r="B103" t="s">
        <v>13165</v>
      </c>
    </row>
    <row r="104" spans="1:2" x14ac:dyDescent="0.25">
      <c r="A104">
        <v>930</v>
      </c>
      <c r="B104" t="s">
        <v>13166</v>
      </c>
    </row>
    <row r="105" spans="1:2" x14ac:dyDescent="0.25">
      <c r="A105">
        <v>931</v>
      </c>
      <c r="B105" t="s">
        <v>13167</v>
      </c>
    </row>
    <row r="106" spans="1:2" x14ac:dyDescent="0.25">
      <c r="A106">
        <v>932</v>
      </c>
      <c r="B106" t="s">
        <v>13168</v>
      </c>
    </row>
    <row r="107" spans="1:2" x14ac:dyDescent="0.25">
      <c r="A107">
        <v>933</v>
      </c>
      <c r="B107" t="s">
        <v>13169</v>
      </c>
    </row>
    <row r="108" spans="1:2" x14ac:dyDescent="0.25">
      <c r="A108">
        <v>934</v>
      </c>
      <c r="B108" t="s">
        <v>13170</v>
      </c>
    </row>
    <row r="109" spans="1:2" x14ac:dyDescent="0.25">
      <c r="A109">
        <v>935</v>
      </c>
      <c r="B109" t="s">
        <v>13171</v>
      </c>
    </row>
    <row r="110" spans="1:2" x14ac:dyDescent="0.25">
      <c r="A110">
        <v>936</v>
      </c>
      <c r="B110" t="s">
        <v>13172</v>
      </c>
    </row>
    <row r="111" spans="1:2" x14ac:dyDescent="0.25">
      <c r="A111">
        <v>937</v>
      </c>
      <c r="B111" t="s">
        <v>13173</v>
      </c>
    </row>
    <row r="112" spans="1:2" x14ac:dyDescent="0.25">
      <c r="A112">
        <v>938</v>
      </c>
      <c r="B112" t="s">
        <v>13174</v>
      </c>
    </row>
    <row r="113" spans="1:2" x14ac:dyDescent="0.25">
      <c r="A113">
        <v>939</v>
      </c>
      <c r="B113" t="s">
        <v>13175</v>
      </c>
    </row>
    <row r="114" spans="1:2" x14ac:dyDescent="0.25">
      <c r="A114">
        <v>940</v>
      </c>
      <c r="B114" t="s">
        <v>13176</v>
      </c>
    </row>
    <row r="115" spans="1:2" x14ac:dyDescent="0.25">
      <c r="A115">
        <v>941</v>
      </c>
      <c r="B115" t="s">
        <v>13177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0F65-95A1-470C-A460-74C84D4A5DC0}">
  <sheetPr>
    <tabColor rgb="FFFFFF00"/>
  </sheetPr>
  <dimension ref="B1:M2901"/>
  <sheetViews>
    <sheetView showGridLines="0" zoomScale="85" zoomScaleNormal="85" workbookViewId="0">
      <selection activeCell="J10" sqref="J10"/>
    </sheetView>
  </sheetViews>
  <sheetFormatPr baseColWidth="10" defaultRowHeight="12.5" x14ac:dyDescent="0.25"/>
  <cols>
    <col min="1" max="1" width="4.54296875" customWidth="1"/>
    <col min="2" max="2" width="18.7265625" bestFit="1" customWidth="1"/>
    <col min="3" max="3" width="11.08984375" style="3" bestFit="1" customWidth="1"/>
    <col min="4" max="4" width="16.453125" bestFit="1" customWidth="1"/>
    <col min="5" max="5" width="4.36328125" customWidth="1"/>
    <col min="6" max="6" width="19.6328125" hidden="1" customWidth="1"/>
    <col min="7" max="7" width="16.08984375" style="18" hidden="1" customWidth="1"/>
    <col min="8" max="8" width="16.453125" hidden="1" customWidth="1"/>
    <col min="9" max="9" width="7.453125" customWidth="1"/>
    <col min="10" max="10" width="17" bestFit="1" customWidth="1"/>
    <col min="11" max="11" width="12.90625" bestFit="1" customWidth="1"/>
    <col min="12" max="12" width="12.08984375" bestFit="1" customWidth="1"/>
    <col min="13" max="13" width="16.453125" bestFit="1" customWidth="1"/>
    <col min="14" max="47" width="11.54296875" bestFit="1" customWidth="1"/>
    <col min="48" max="48" width="13.1796875" bestFit="1" customWidth="1"/>
    <col min="49" max="50" width="11.54296875" bestFit="1" customWidth="1"/>
    <col min="51" max="51" width="13.1796875" bestFit="1" customWidth="1"/>
    <col min="52" max="54" width="11.54296875" bestFit="1" customWidth="1"/>
    <col min="55" max="55" width="13.1796875" bestFit="1" customWidth="1"/>
    <col min="56" max="76" width="11.54296875" bestFit="1" customWidth="1"/>
    <col min="77" max="77" width="13.1796875" bestFit="1" customWidth="1"/>
    <col min="78" max="81" width="11.54296875" bestFit="1" customWidth="1"/>
    <col min="82" max="82" width="13.1796875" bestFit="1" customWidth="1"/>
    <col min="83" max="90" width="11.54296875" bestFit="1" customWidth="1"/>
    <col min="91" max="91" width="13.1796875" bestFit="1" customWidth="1"/>
    <col min="92" max="103" width="11.54296875" bestFit="1" customWidth="1"/>
    <col min="104" max="104" width="13.1796875" bestFit="1" customWidth="1"/>
    <col min="105" max="126" width="11.54296875" bestFit="1" customWidth="1"/>
    <col min="127" max="127" width="13.1796875" bestFit="1" customWidth="1"/>
    <col min="128" max="144" width="11.54296875" bestFit="1" customWidth="1"/>
    <col min="145" max="145" width="13.1796875" bestFit="1" customWidth="1"/>
    <col min="146" max="163" width="11.54296875" bestFit="1" customWidth="1"/>
    <col min="164" max="164" width="13.1796875" bestFit="1" customWidth="1"/>
    <col min="165" max="212" width="11.54296875" bestFit="1" customWidth="1"/>
    <col min="213" max="213" width="13.1796875" bestFit="1" customWidth="1"/>
    <col min="214" max="220" width="11.54296875" bestFit="1" customWidth="1"/>
    <col min="221" max="221" width="13.1796875" bestFit="1" customWidth="1"/>
    <col min="222" max="229" width="11.54296875" bestFit="1" customWidth="1"/>
    <col min="230" max="230" width="13.1796875" bestFit="1" customWidth="1"/>
    <col min="231" max="251" width="11.54296875" bestFit="1" customWidth="1"/>
    <col min="252" max="252" width="13.1796875" bestFit="1" customWidth="1"/>
    <col min="253" max="280" width="11.54296875" bestFit="1" customWidth="1"/>
    <col min="281" max="281" width="13.1796875" bestFit="1" customWidth="1"/>
    <col min="282" max="294" width="11.54296875" bestFit="1" customWidth="1"/>
    <col min="295" max="295" width="13.1796875" bestFit="1" customWidth="1"/>
    <col min="296" max="297" width="11.54296875" bestFit="1" customWidth="1"/>
    <col min="298" max="298" width="13.1796875" bestFit="1" customWidth="1"/>
    <col min="299" max="303" width="11.54296875" bestFit="1" customWidth="1"/>
    <col min="304" max="304" width="13.1796875" bestFit="1" customWidth="1"/>
    <col min="305" max="337" width="11.54296875" bestFit="1" customWidth="1"/>
    <col min="338" max="338" width="13.1796875" bestFit="1" customWidth="1"/>
    <col min="339" max="355" width="11.54296875" bestFit="1" customWidth="1"/>
    <col min="356" max="356" width="13.1796875" bestFit="1" customWidth="1"/>
    <col min="357" max="364" width="11.54296875" bestFit="1" customWidth="1"/>
    <col min="365" max="365" width="13.1796875" bestFit="1" customWidth="1"/>
    <col min="366" max="392" width="11.54296875" bestFit="1" customWidth="1"/>
    <col min="393" max="394" width="13.1796875" bestFit="1" customWidth="1"/>
    <col min="395" max="397" width="11.54296875" bestFit="1" customWidth="1"/>
    <col min="398" max="398" width="13.1796875" bestFit="1" customWidth="1"/>
    <col min="399" max="423" width="11.54296875" bestFit="1" customWidth="1"/>
    <col min="424" max="424" width="14.1796875" bestFit="1" customWidth="1"/>
    <col min="425" max="425" width="13.1796875" bestFit="1" customWidth="1"/>
    <col min="426" max="448" width="11.54296875" bestFit="1" customWidth="1"/>
    <col min="449" max="449" width="14.1796875" bestFit="1" customWidth="1"/>
    <col min="450" max="450" width="11.54296875" bestFit="1" customWidth="1"/>
    <col min="451" max="451" width="13.1796875" bestFit="1" customWidth="1"/>
    <col min="452" max="452" width="11.54296875" bestFit="1" customWidth="1"/>
    <col min="453" max="453" width="13.1796875" bestFit="1" customWidth="1"/>
    <col min="454" max="454" width="11.54296875" bestFit="1" customWidth="1"/>
    <col min="455" max="455" width="13.1796875" bestFit="1" customWidth="1"/>
    <col min="456" max="468" width="11.54296875" bestFit="1" customWidth="1"/>
    <col min="469" max="471" width="13.1796875" bestFit="1" customWidth="1"/>
    <col min="472" max="563" width="11.54296875" bestFit="1" customWidth="1"/>
    <col min="564" max="564" width="13.1796875" bestFit="1" customWidth="1"/>
    <col min="565" max="600" width="11.54296875" bestFit="1" customWidth="1"/>
    <col min="601" max="601" width="13.1796875" bestFit="1" customWidth="1"/>
    <col min="602" max="603" width="11.54296875" bestFit="1" customWidth="1"/>
    <col min="604" max="605" width="13.1796875" bestFit="1" customWidth="1"/>
    <col min="606" max="614" width="11.54296875" bestFit="1" customWidth="1"/>
    <col min="615" max="615" width="13.1796875" bestFit="1" customWidth="1"/>
    <col min="616" max="616" width="14.1796875" bestFit="1" customWidth="1"/>
    <col min="617" max="650" width="11.54296875" bestFit="1" customWidth="1"/>
    <col min="651" max="651" width="13.1796875" bestFit="1" customWidth="1"/>
    <col min="652" max="662" width="11.54296875" bestFit="1" customWidth="1"/>
    <col min="663" max="664" width="13.1796875" bestFit="1" customWidth="1"/>
    <col min="665" max="673" width="11.54296875" bestFit="1" customWidth="1"/>
    <col min="674" max="674" width="13.1796875" bestFit="1" customWidth="1"/>
    <col min="675" max="676" width="11.54296875" bestFit="1" customWidth="1"/>
    <col min="677" max="677" width="13.1796875" bestFit="1" customWidth="1"/>
    <col min="678" max="681" width="11.54296875" bestFit="1" customWidth="1"/>
    <col min="682" max="682" width="13.1796875" bestFit="1" customWidth="1"/>
    <col min="683" max="684" width="11.54296875" bestFit="1" customWidth="1"/>
    <col min="685" max="685" width="13.1796875" bestFit="1" customWidth="1"/>
    <col min="686" max="707" width="11.54296875" bestFit="1" customWidth="1"/>
    <col min="708" max="708" width="13.1796875" bestFit="1" customWidth="1"/>
    <col min="709" max="724" width="11.54296875" bestFit="1" customWidth="1"/>
    <col min="725" max="725" width="13.1796875" bestFit="1" customWidth="1"/>
    <col min="726" max="781" width="11.54296875" bestFit="1" customWidth="1"/>
    <col min="782" max="782" width="13.1796875" bestFit="1" customWidth="1"/>
    <col min="783" max="787" width="11.54296875" bestFit="1" customWidth="1"/>
    <col min="788" max="788" width="14.1796875" bestFit="1" customWidth="1"/>
    <col min="789" max="802" width="11.54296875" bestFit="1" customWidth="1"/>
    <col min="803" max="803" width="13.1796875" bestFit="1" customWidth="1"/>
    <col min="804" max="832" width="11.54296875" bestFit="1" customWidth="1"/>
    <col min="833" max="833" width="13.1796875" bestFit="1" customWidth="1"/>
    <col min="834" max="838" width="11.54296875" bestFit="1" customWidth="1"/>
    <col min="839" max="839" width="13.1796875" bestFit="1" customWidth="1"/>
    <col min="840" max="842" width="11.54296875" bestFit="1" customWidth="1"/>
    <col min="843" max="843" width="13.1796875" bestFit="1" customWidth="1"/>
    <col min="844" max="855" width="11.54296875" bestFit="1" customWidth="1"/>
    <col min="856" max="856" width="13.1796875" bestFit="1" customWidth="1"/>
    <col min="857" max="880" width="11.54296875" bestFit="1" customWidth="1"/>
    <col min="881" max="881" width="14.1796875" bestFit="1" customWidth="1"/>
    <col min="882" max="882" width="13.1796875" bestFit="1" customWidth="1"/>
    <col min="883" max="884" width="11.54296875" bestFit="1" customWidth="1"/>
    <col min="885" max="885" width="14.1796875" bestFit="1" customWidth="1"/>
    <col min="886" max="890" width="11.54296875" bestFit="1" customWidth="1"/>
    <col min="891" max="891" width="13.1796875" bestFit="1" customWidth="1"/>
    <col min="892" max="899" width="11.54296875" bestFit="1" customWidth="1"/>
    <col min="900" max="900" width="13.1796875" bestFit="1" customWidth="1"/>
    <col min="901" max="925" width="11.54296875" bestFit="1" customWidth="1"/>
    <col min="926" max="926" width="13.1796875" bestFit="1" customWidth="1"/>
    <col min="927" max="949" width="11.54296875" bestFit="1" customWidth="1"/>
    <col min="950" max="950" width="13.1796875" bestFit="1" customWidth="1"/>
    <col min="951" max="965" width="11.54296875" bestFit="1" customWidth="1"/>
    <col min="966" max="966" width="13.1796875" bestFit="1" customWidth="1"/>
    <col min="967" max="970" width="11.54296875" bestFit="1" customWidth="1"/>
    <col min="971" max="971" width="13.1796875" bestFit="1" customWidth="1"/>
    <col min="972" max="977" width="11.54296875" bestFit="1" customWidth="1"/>
    <col min="978" max="978" width="13.1796875" bestFit="1" customWidth="1"/>
    <col min="979" max="985" width="11.54296875" bestFit="1" customWidth="1"/>
    <col min="986" max="987" width="13.1796875" bestFit="1" customWidth="1"/>
    <col min="988" max="994" width="11.54296875" bestFit="1" customWidth="1"/>
    <col min="995" max="995" width="13.1796875" bestFit="1" customWidth="1"/>
    <col min="996" max="1006" width="11.54296875" bestFit="1" customWidth="1"/>
    <col min="1007" max="1007" width="13.1796875" bestFit="1" customWidth="1"/>
    <col min="1008" max="1038" width="11.54296875" bestFit="1" customWidth="1"/>
    <col min="1039" max="1039" width="13.1796875" bestFit="1" customWidth="1"/>
    <col min="1040" max="1068" width="11.54296875" bestFit="1" customWidth="1"/>
    <col min="1069" max="1069" width="14.1796875" bestFit="1" customWidth="1"/>
    <col min="1070" max="1070" width="11.54296875" bestFit="1" customWidth="1"/>
    <col min="1071" max="1071" width="13.1796875" bestFit="1" customWidth="1"/>
    <col min="1072" max="1090" width="11.54296875" bestFit="1" customWidth="1"/>
    <col min="1091" max="1091" width="13.1796875" bestFit="1" customWidth="1"/>
    <col min="1092" max="1096" width="11.54296875" bestFit="1" customWidth="1"/>
    <col min="1097" max="1097" width="13.1796875" bestFit="1" customWidth="1"/>
    <col min="1098" max="1098" width="14.1796875" bestFit="1" customWidth="1"/>
    <col min="1099" max="1128" width="11.54296875" bestFit="1" customWidth="1"/>
    <col min="1129" max="1129" width="13.1796875" bestFit="1" customWidth="1"/>
    <col min="1130" max="1158" width="11.54296875" bestFit="1" customWidth="1"/>
    <col min="1159" max="1159" width="14.1796875" bestFit="1" customWidth="1"/>
    <col min="1160" max="1164" width="11.54296875" bestFit="1" customWidth="1"/>
    <col min="1165" max="1165" width="13.1796875" bestFit="1" customWidth="1"/>
    <col min="1166" max="1451" width="11.54296875" bestFit="1" customWidth="1"/>
    <col min="1452" max="1452" width="13.1796875" bestFit="1" customWidth="1"/>
    <col min="1453" max="1552" width="11.54296875" bestFit="1" customWidth="1"/>
    <col min="1553" max="1553" width="13.1796875" bestFit="1" customWidth="1"/>
    <col min="1554" max="1791" width="11.54296875" bestFit="1" customWidth="1"/>
    <col min="1792" max="1792" width="13.1796875" bestFit="1" customWidth="1"/>
    <col min="1793" max="2044" width="11.54296875" bestFit="1" customWidth="1"/>
    <col min="2045" max="2045" width="13.1796875" bestFit="1" customWidth="1"/>
    <col min="2046" max="2074" width="11.54296875" bestFit="1" customWidth="1"/>
    <col min="2075" max="2075" width="13.1796875" bestFit="1" customWidth="1"/>
    <col min="2076" max="2084" width="11.54296875" bestFit="1" customWidth="1"/>
    <col min="2085" max="2085" width="13.1796875" bestFit="1" customWidth="1"/>
    <col min="2086" max="2147" width="11.54296875" bestFit="1" customWidth="1"/>
    <col min="2148" max="2148" width="13.1796875" bestFit="1" customWidth="1"/>
    <col min="2149" max="2683" width="11.54296875" bestFit="1" customWidth="1"/>
    <col min="2684" max="2684" width="13.1796875" bestFit="1" customWidth="1"/>
    <col min="2685" max="2687" width="11.54296875" bestFit="1" customWidth="1"/>
    <col min="2688" max="2688" width="13.1796875" bestFit="1" customWidth="1"/>
    <col min="2689" max="2744" width="11.54296875" bestFit="1" customWidth="1"/>
    <col min="2745" max="2745" width="13.1796875" bestFit="1" customWidth="1"/>
    <col min="2746" max="2751" width="11.54296875" bestFit="1" customWidth="1"/>
    <col min="2752" max="2752" width="13.1796875" bestFit="1" customWidth="1"/>
    <col min="2753" max="2756" width="11.54296875" bestFit="1" customWidth="1"/>
    <col min="2757" max="2757" width="13.1796875" bestFit="1" customWidth="1"/>
    <col min="2758" max="2762" width="11.54296875" bestFit="1" customWidth="1"/>
    <col min="2763" max="2764" width="13.1796875" bestFit="1" customWidth="1"/>
    <col min="2765" max="2765" width="11.54296875" bestFit="1" customWidth="1"/>
    <col min="2766" max="2766" width="13.1796875" bestFit="1" customWidth="1"/>
    <col min="2767" max="2769" width="11.54296875" bestFit="1" customWidth="1"/>
    <col min="2770" max="2770" width="13.1796875" bestFit="1" customWidth="1"/>
    <col min="2771" max="2782" width="11.54296875" bestFit="1" customWidth="1"/>
    <col min="2783" max="2783" width="13.1796875" bestFit="1" customWidth="1"/>
    <col min="2784" max="2790" width="11.54296875" bestFit="1" customWidth="1"/>
    <col min="2791" max="2791" width="13.1796875" bestFit="1" customWidth="1"/>
    <col min="2792" max="2831" width="11.54296875" bestFit="1" customWidth="1"/>
    <col min="2832" max="2832" width="13.1796875" bestFit="1" customWidth="1"/>
    <col min="2833" max="2841" width="11.54296875" bestFit="1" customWidth="1"/>
    <col min="2842" max="2842" width="13.1796875" bestFit="1" customWidth="1"/>
    <col min="2843" max="2870" width="11.54296875" bestFit="1" customWidth="1"/>
    <col min="2871" max="2871" width="13.1796875" bestFit="1" customWidth="1"/>
    <col min="2872" max="2884" width="11.54296875" bestFit="1" customWidth="1"/>
    <col min="2885" max="2885" width="13.1796875" bestFit="1" customWidth="1"/>
    <col min="2886" max="2939" width="11.54296875" bestFit="1" customWidth="1"/>
    <col min="2940" max="2940" width="13.1796875" bestFit="1" customWidth="1"/>
    <col min="2941" max="2943" width="11.54296875" bestFit="1" customWidth="1"/>
    <col min="2944" max="2944" width="15.26953125" bestFit="1" customWidth="1"/>
  </cols>
  <sheetData>
    <row r="1" spans="2:13" x14ac:dyDescent="0.25">
      <c r="B1" s="7" t="s">
        <v>337</v>
      </c>
      <c r="C1" t="s">
        <v>188</v>
      </c>
    </row>
    <row r="2" spans="2:13" x14ac:dyDescent="0.25">
      <c r="B2" s="7" t="s">
        <v>171</v>
      </c>
      <c r="C2" t="s">
        <v>188</v>
      </c>
      <c r="F2" s="7" t="s">
        <v>344</v>
      </c>
      <c r="G2" t="s">
        <v>13178</v>
      </c>
    </row>
    <row r="3" spans="2:13" x14ac:dyDescent="0.25">
      <c r="B3" s="7" t="s">
        <v>177</v>
      </c>
      <c r="C3" s="9" t="s">
        <v>188</v>
      </c>
    </row>
    <row r="4" spans="2:13" x14ac:dyDescent="0.25">
      <c r="C4"/>
      <c r="F4" s="7" t="s">
        <v>171</v>
      </c>
      <c r="G4" t="s">
        <v>347</v>
      </c>
    </row>
    <row r="5" spans="2:13" x14ac:dyDescent="0.25">
      <c r="B5" s="7" t="s">
        <v>190</v>
      </c>
      <c r="C5" s="20" t="s">
        <v>350</v>
      </c>
      <c r="D5" s="20" t="s">
        <v>189</v>
      </c>
      <c r="F5" s="8" t="s">
        <v>187</v>
      </c>
      <c r="G5" s="19"/>
    </row>
    <row r="6" spans="2:13" x14ac:dyDescent="0.25">
      <c r="B6" s="8" t="s">
        <v>395</v>
      </c>
      <c r="C6" s="28">
        <v>271383.33333333331</v>
      </c>
      <c r="D6" s="26">
        <v>3.6888800373442152E-2</v>
      </c>
      <c r="G6"/>
    </row>
    <row r="7" spans="2:13" x14ac:dyDescent="0.25">
      <c r="B7" s="8" t="s">
        <v>404</v>
      </c>
      <c r="C7" s="28">
        <v>153992.46376811594</v>
      </c>
      <c r="D7" s="26">
        <v>2.0932004869949835E-2</v>
      </c>
      <c r="G7"/>
    </row>
    <row r="8" spans="2:13" x14ac:dyDescent="0.25">
      <c r="B8" s="8" t="s">
        <v>415</v>
      </c>
      <c r="C8" s="28">
        <v>142350</v>
      </c>
      <c r="D8" s="26">
        <v>1.9349459189926269E-2</v>
      </c>
      <c r="G8"/>
      <c r="J8" s="7" t="s">
        <v>336</v>
      </c>
      <c r="K8" s="21" t="s">
        <v>348</v>
      </c>
      <c r="L8" s="25" t="s">
        <v>350</v>
      </c>
      <c r="M8" s="20" t="s">
        <v>189</v>
      </c>
    </row>
    <row r="9" spans="2:13" x14ac:dyDescent="0.25">
      <c r="B9" s="8" t="s">
        <v>342</v>
      </c>
      <c r="C9" s="28">
        <v>134188.72376961543</v>
      </c>
      <c r="D9" s="26">
        <v>1.8240107020221025E-2</v>
      </c>
      <c r="G9"/>
      <c r="J9" s="8" t="s">
        <v>345</v>
      </c>
      <c r="K9" s="22">
        <v>1838</v>
      </c>
      <c r="L9" s="24">
        <v>21453145.507600173</v>
      </c>
      <c r="M9" s="26">
        <v>0.74947482572776902</v>
      </c>
    </row>
    <row r="10" spans="2:13" x14ac:dyDescent="0.25">
      <c r="B10" s="8" t="s">
        <v>420</v>
      </c>
      <c r="C10" s="28">
        <v>117439.13043478261</v>
      </c>
      <c r="D10" s="26">
        <v>1.5963355543717975E-2</v>
      </c>
      <c r="G10"/>
      <c r="J10" s="8" t="s">
        <v>346</v>
      </c>
      <c r="K10" s="22">
        <v>1256</v>
      </c>
      <c r="L10" s="24">
        <v>3113692.3684058017</v>
      </c>
      <c r="M10" s="26">
        <v>0.10877817634500683</v>
      </c>
    </row>
    <row r="11" spans="2:13" x14ac:dyDescent="0.25">
      <c r="B11" s="8" t="s">
        <v>438</v>
      </c>
      <c r="C11" s="28">
        <v>110996.82</v>
      </c>
      <c r="D11" s="26">
        <v>1.5087660265553859E-2</v>
      </c>
      <c r="G11"/>
      <c r="J11" s="8" t="s">
        <v>681</v>
      </c>
      <c r="K11" s="22">
        <v>918</v>
      </c>
      <c r="L11" s="24">
        <v>2462281.6837681131</v>
      </c>
      <c r="M11" s="26">
        <v>8.6020865107217528E-2</v>
      </c>
    </row>
    <row r="12" spans="2:13" x14ac:dyDescent="0.25">
      <c r="B12" s="8" t="s">
        <v>443</v>
      </c>
      <c r="C12" s="28">
        <v>104166.66666666667</v>
      </c>
      <c r="D12" s="26">
        <v>1.4159245982559323E-2</v>
      </c>
      <c r="G12"/>
      <c r="J12" s="8" t="s">
        <v>17</v>
      </c>
      <c r="K12" s="22">
        <v>794</v>
      </c>
      <c r="L12" s="24">
        <v>1595118.0679119113</v>
      </c>
      <c r="M12" s="26">
        <v>5.5726132820008475E-2</v>
      </c>
    </row>
    <row r="13" spans="2:13" x14ac:dyDescent="0.25">
      <c r="B13" s="8" t="s">
        <v>458</v>
      </c>
      <c r="C13" s="28">
        <v>83083.333333333328</v>
      </c>
      <c r="D13" s="26">
        <v>1.1293414595689315E-2</v>
      </c>
      <c r="G13"/>
      <c r="J13" s="8" t="s">
        <v>187</v>
      </c>
      <c r="K13" s="23">
        <v>4806</v>
      </c>
      <c r="L13" s="24">
        <v>28624237.627685945</v>
      </c>
      <c r="M13" s="27">
        <v>1</v>
      </c>
    </row>
    <row r="14" spans="2:13" x14ac:dyDescent="0.25">
      <c r="B14" s="8" t="s">
        <v>478</v>
      </c>
      <c r="C14" s="28">
        <v>69264.639999999999</v>
      </c>
      <c r="D14" s="26">
        <v>9.4150567262728108E-3</v>
      </c>
      <c r="G14"/>
    </row>
    <row r="15" spans="2:13" x14ac:dyDescent="0.25">
      <c r="B15" s="8" t="s">
        <v>473</v>
      </c>
      <c r="C15" s="28">
        <v>67000</v>
      </c>
      <c r="D15" s="26">
        <v>9.1072270159821556E-3</v>
      </c>
      <c r="G15"/>
    </row>
    <row r="16" spans="2:13" x14ac:dyDescent="0.25">
      <c r="B16" s="8" t="s">
        <v>483</v>
      </c>
      <c r="C16" s="28">
        <v>65217.39</v>
      </c>
      <c r="D16" s="26">
        <v>8.8649190465648429E-3</v>
      </c>
      <c r="G16"/>
    </row>
    <row r="17" spans="2:7" x14ac:dyDescent="0.25">
      <c r="B17" s="8" t="s">
        <v>238</v>
      </c>
      <c r="C17" s="28">
        <v>56615.097253572087</v>
      </c>
      <c r="D17" s="26">
        <v>7.6956200480625203E-3</v>
      </c>
      <c r="G17"/>
    </row>
    <row r="18" spans="2:7" x14ac:dyDescent="0.25">
      <c r="B18" s="8" t="s">
        <v>494</v>
      </c>
      <c r="C18" s="28">
        <v>51916.666666666664</v>
      </c>
      <c r="D18" s="26">
        <v>7.0569681977075659E-3</v>
      </c>
      <c r="G18"/>
    </row>
    <row r="19" spans="2:7" x14ac:dyDescent="0.25">
      <c r="B19" s="8" t="s">
        <v>139</v>
      </c>
      <c r="C19" s="28">
        <v>51826.086956521736</v>
      </c>
      <c r="D19" s="26">
        <v>7.0446558098966449E-3</v>
      </c>
      <c r="G19"/>
    </row>
    <row r="20" spans="2:7" x14ac:dyDescent="0.25">
      <c r="B20" s="8" t="s">
        <v>497</v>
      </c>
      <c r="C20" s="28">
        <v>50000</v>
      </c>
      <c r="D20" s="26">
        <v>6.796438071628475E-3</v>
      </c>
      <c r="G20"/>
    </row>
    <row r="21" spans="2:7" x14ac:dyDescent="0.25">
      <c r="B21" s="8" t="s">
        <v>230</v>
      </c>
      <c r="C21" s="28">
        <v>46220.772158781947</v>
      </c>
      <c r="D21" s="26">
        <v>6.2827323120002217E-3</v>
      </c>
      <c r="G21"/>
    </row>
    <row r="22" spans="2:7" x14ac:dyDescent="0.25">
      <c r="B22" s="8" t="s">
        <v>510</v>
      </c>
      <c r="C22" s="28">
        <v>42719.166666666664</v>
      </c>
      <c r="D22" s="26">
        <v>5.8067634144315077E-3</v>
      </c>
      <c r="G22"/>
    </row>
    <row r="23" spans="2:7" x14ac:dyDescent="0.25">
      <c r="B23" s="8" t="s">
        <v>235</v>
      </c>
      <c r="C23" s="28">
        <v>42603.582344237686</v>
      </c>
      <c r="D23" s="26">
        <v>5.791052180642714E-3</v>
      </c>
      <c r="G23"/>
    </row>
    <row r="24" spans="2:7" x14ac:dyDescent="0.25">
      <c r="B24" s="8" t="s">
        <v>513</v>
      </c>
      <c r="C24" s="28">
        <v>41487.5</v>
      </c>
      <c r="D24" s="26">
        <v>5.6393444899337274E-3</v>
      </c>
      <c r="G24"/>
    </row>
    <row r="25" spans="2:7" x14ac:dyDescent="0.25">
      <c r="B25" s="8" t="s">
        <v>523</v>
      </c>
      <c r="C25" s="28">
        <v>41293.760000000002</v>
      </c>
      <c r="D25" s="26">
        <v>5.6130096516937809E-3</v>
      </c>
      <c r="G25"/>
    </row>
    <row r="26" spans="2:7" x14ac:dyDescent="0.25">
      <c r="B26" s="8" t="s">
        <v>123</v>
      </c>
      <c r="C26" s="28">
        <v>39527.331158238172</v>
      </c>
      <c r="D26" s="26">
        <v>5.3729011670743277E-3</v>
      </c>
      <c r="G26"/>
    </row>
    <row r="27" spans="2:7" x14ac:dyDescent="0.25">
      <c r="B27" s="8" t="s">
        <v>528</v>
      </c>
      <c r="C27" s="28">
        <v>39500</v>
      </c>
      <c r="D27" s="26">
        <v>5.3691860765864956E-3</v>
      </c>
      <c r="G27"/>
    </row>
    <row r="28" spans="2:7" x14ac:dyDescent="0.25">
      <c r="B28" s="8" t="s">
        <v>309</v>
      </c>
      <c r="C28" s="28">
        <v>37706.013413540983</v>
      </c>
      <c r="D28" s="26">
        <v>5.1253317018624773E-3</v>
      </c>
      <c r="G28"/>
    </row>
    <row r="29" spans="2:7" x14ac:dyDescent="0.25">
      <c r="B29" s="8" t="s">
        <v>543</v>
      </c>
      <c r="C29" s="28">
        <v>37322.17391304348</v>
      </c>
      <c r="D29" s="26">
        <v>5.073156873970956E-3</v>
      </c>
      <c r="G29"/>
    </row>
    <row r="30" spans="2:7" x14ac:dyDescent="0.25">
      <c r="B30" s="8" t="s">
        <v>284</v>
      </c>
      <c r="C30" s="28">
        <v>35428.578847199562</v>
      </c>
      <c r="D30" s="26">
        <v>4.8157628420159677E-3</v>
      </c>
      <c r="G30"/>
    </row>
    <row r="31" spans="2:7" x14ac:dyDescent="0.25">
      <c r="B31" s="8" t="s">
        <v>577</v>
      </c>
      <c r="C31" s="28">
        <v>33963.218390804599</v>
      </c>
      <c r="D31" s="26">
        <v>4.6165782101259354E-3</v>
      </c>
      <c r="G31"/>
    </row>
    <row r="32" spans="2:7" x14ac:dyDescent="0.25">
      <c r="B32" s="8" t="s">
        <v>569</v>
      </c>
      <c r="C32" s="28">
        <v>33760.833333333336</v>
      </c>
      <c r="D32" s="26">
        <v>4.5890682599314071E-3</v>
      </c>
      <c r="G32"/>
    </row>
    <row r="33" spans="2:7" x14ac:dyDescent="0.25">
      <c r="B33" s="8" t="s">
        <v>1102</v>
      </c>
      <c r="C33" s="28">
        <v>33750</v>
      </c>
      <c r="D33" s="26">
        <v>4.5875956983492203E-3</v>
      </c>
      <c r="G33"/>
    </row>
    <row r="34" spans="2:7" x14ac:dyDescent="0.25">
      <c r="B34" s="8" t="s">
        <v>574</v>
      </c>
      <c r="C34" s="28">
        <v>32958.333333333336</v>
      </c>
      <c r="D34" s="26">
        <v>4.4799854288817701E-3</v>
      </c>
      <c r="G34"/>
    </row>
    <row r="35" spans="2:7" x14ac:dyDescent="0.25">
      <c r="B35" s="8" t="s">
        <v>250</v>
      </c>
      <c r="C35" s="28">
        <v>32164.148477746701</v>
      </c>
      <c r="D35" s="26">
        <v>4.3720328651133747E-3</v>
      </c>
      <c r="G35"/>
    </row>
    <row r="36" spans="2:7" x14ac:dyDescent="0.25">
      <c r="B36" s="8" t="s">
        <v>293</v>
      </c>
      <c r="C36" s="28">
        <v>29919.016585100599</v>
      </c>
      <c r="D36" s="26">
        <v>4.0668548676932297E-3</v>
      </c>
      <c r="G36"/>
    </row>
    <row r="37" spans="2:7" x14ac:dyDescent="0.25">
      <c r="B37" s="8" t="s">
        <v>580</v>
      </c>
      <c r="C37" s="28">
        <v>29662.916666666664</v>
      </c>
      <c r="D37" s="26">
        <v>4.0320435229775223E-3</v>
      </c>
      <c r="G37"/>
    </row>
    <row r="38" spans="2:7" x14ac:dyDescent="0.25">
      <c r="B38" s="8" t="s">
        <v>591</v>
      </c>
      <c r="C38" s="28">
        <v>28833.333333333332</v>
      </c>
      <c r="D38" s="26">
        <v>3.9192792879724206E-3</v>
      </c>
      <c r="G38"/>
    </row>
    <row r="39" spans="2:7" x14ac:dyDescent="0.25">
      <c r="B39" s="8" t="s">
        <v>318</v>
      </c>
      <c r="C39" s="28">
        <v>28816.649206743492</v>
      </c>
      <c r="D39" s="26">
        <v>3.9170114353094792E-3</v>
      </c>
      <c r="G39"/>
    </row>
    <row r="40" spans="2:7" x14ac:dyDescent="0.25">
      <c r="B40" s="8" t="s">
        <v>601</v>
      </c>
      <c r="C40" s="28">
        <v>28815.669565217388</v>
      </c>
      <c r="D40" s="26">
        <v>3.9168782738501877E-3</v>
      </c>
      <c r="G40"/>
    </row>
    <row r="41" spans="2:7" x14ac:dyDescent="0.25">
      <c r="B41" s="8" t="s">
        <v>606</v>
      </c>
      <c r="C41" s="28">
        <v>28716.347826086952</v>
      </c>
      <c r="D41" s="26">
        <v>3.9033775928668589E-3</v>
      </c>
      <c r="G41"/>
    </row>
    <row r="42" spans="2:7" x14ac:dyDescent="0.25">
      <c r="B42" s="8" t="s">
        <v>306</v>
      </c>
      <c r="C42" s="28">
        <v>28351.535213245064</v>
      </c>
      <c r="D42" s="26">
        <v>3.8537890662482819E-3</v>
      </c>
      <c r="G42"/>
    </row>
    <row r="43" spans="2:7" x14ac:dyDescent="0.25">
      <c r="B43" s="8" t="s">
        <v>596</v>
      </c>
      <c r="C43" s="28">
        <v>28188.75</v>
      </c>
      <c r="D43" s="26">
        <v>3.8316618738323434E-3</v>
      </c>
      <c r="G43"/>
    </row>
    <row r="44" spans="2:7" x14ac:dyDescent="0.25">
      <c r="B44" s="8" t="s">
        <v>326</v>
      </c>
      <c r="C44" s="28">
        <v>27768.215739850748</v>
      </c>
      <c r="D44" s="26">
        <v>3.7744991727102937E-3</v>
      </c>
      <c r="G44"/>
    </row>
    <row r="45" spans="2:7" x14ac:dyDescent="0.25">
      <c r="B45" s="8" t="s">
        <v>287</v>
      </c>
      <c r="C45" s="28">
        <v>26885.883382113119</v>
      </c>
      <c r="D45" s="26">
        <v>3.6545648281511391E-3</v>
      </c>
      <c r="G45"/>
    </row>
    <row r="46" spans="2:7" x14ac:dyDescent="0.25">
      <c r="B46" s="8" t="s">
        <v>227</v>
      </c>
      <c r="C46" s="28">
        <v>26273.752875487349</v>
      </c>
      <c r="D46" s="26">
        <v>3.5713586865504065E-3</v>
      </c>
      <c r="G46"/>
    </row>
    <row r="47" spans="2:7" x14ac:dyDescent="0.25">
      <c r="B47" s="8" t="s">
        <v>241</v>
      </c>
      <c r="C47" s="28">
        <v>26135.885002105992</v>
      </c>
      <c r="D47" s="26">
        <v>3.5526184772803364E-3</v>
      </c>
      <c r="G47"/>
    </row>
    <row r="48" spans="2:7" x14ac:dyDescent="0.25">
      <c r="B48" s="8" t="s">
        <v>247</v>
      </c>
      <c r="C48" s="28">
        <v>26063.614960094175</v>
      </c>
      <c r="D48" s="26">
        <v>3.5427948999809905E-3</v>
      </c>
      <c r="G48"/>
    </row>
    <row r="49" spans="2:7" x14ac:dyDescent="0.25">
      <c r="B49" s="8" t="s">
        <v>212</v>
      </c>
      <c r="C49" s="28">
        <v>26063.593360189217</v>
      </c>
      <c r="D49" s="26">
        <v>3.5427919639326624E-3</v>
      </c>
      <c r="G49"/>
    </row>
    <row r="50" spans="2:7" x14ac:dyDescent="0.25">
      <c r="B50" s="8" t="s">
        <v>290</v>
      </c>
      <c r="C50" s="28">
        <v>25994.562262098967</v>
      </c>
      <c r="D50" s="26">
        <v>3.5334086522689247E-3</v>
      </c>
      <c r="G50"/>
    </row>
    <row r="51" spans="2:7" x14ac:dyDescent="0.25">
      <c r="B51" s="8" t="s">
        <v>263</v>
      </c>
      <c r="C51" s="28">
        <v>25829.255029907559</v>
      </c>
      <c r="D51" s="26">
        <v>3.5109386449413004E-3</v>
      </c>
      <c r="G51"/>
    </row>
    <row r="52" spans="2:7" x14ac:dyDescent="0.25">
      <c r="B52" s="8" t="s">
        <v>616</v>
      </c>
      <c r="C52" s="28">
        <v>24770.501449275362</v>
      </c>
      <c r="D52" s="26">
        <v>3.3670235820636675E-3</v>
      </c>
      <c r="G52"/>
    </row>
    <row r="53" spans="2:7" x14ac:dyDescent="0.25">
      <c r="B53" s="8" t="s">
        <v>303</v>
      </c>
      <c r="C53" s="28">
        <v>24277.62479608483</v>
      </c>
      <c r="D53" s="26">
        <v>3.3000274690564487E-3</v>
      </c>
      <c r="G53"/>
    </row>
    <row r="54" spans="2:7" x14ac:dyDescent="0.25">
      <c r="B54" s="8" t="s">
        <v>3438</v>
      </c>
      <c r="C54" s="28">
        <v>24141.45777758578</v>
      </c>
      <c r="D54" s="26">
        <v>3.2815184548839068E-3</v>
      </c>
      <c r="G54"/>
    </row>
    <row r="55" spans="2:7" x14ac:dyDescent="0.25">
      <c r="B55" s="8" t="s">
        <v>133</v>
      </c>
      <c r="C55" s="28">
        <v>22729.744426318652</v>
      </c>
      <c r="D55" s="26">
        <v>3.0896260075483442E-3</v>
      </c>
      <c r="G55"/>
    </row>
    <row r="56" spans="2:7" x14ac:dyDescent="0.25">
      <c r="B56" s="8" t="s">
        <v>1612</v>
      </c>
      <c r="C56" s="28">
        <v>21980</v>
      </c>
      <c r="D56" s="26">
        <v>2.9877141762878773E-3</v>
      </c>
      <c r="G56"/>
    </row>
    <row r="57" spans="2:7" x14ac:dyDescent="0.25">
      <c r="B57" s="8" t="s">
        <v>329</v>
      </c>
      <c r="C57" s="28">
        <v>21287.323015778733</v>
      </c>
      <c r="D57" s="26">
        <v>2.8935594517498333E-3</v>
      </c>
      <c r="G57"/>
    </row>
    <row r="58" spans="2:7" x14ac:dyDescent="0.25">
      <c r="B58" s="8" t="s">
        <v>626</v>
      </c>
      <c r="C58" s="28">
        <v>21197.916666666668</v>
      </c>
      <c r="D58" s="26">
        <v>2.8814065574508225E-3</v>
      </c>
      <c r="G58"/>
    </row>
    <row r="59" spans="2:7" x14ac:dyDescent="0.25">
      <c r="B59" s="8" t="s">
        <v>951</v>
      </c>
      <c r="C59" s="28">
        <v>20839.583333333332</v>
      </c>
      <c r="D59" s="26">
        <v>2.8326987512708179E-3</v>
      </c>
      <c r="G59"/>
    </row>
    <row r="60" spans="2:7" x14ac:dyDescent="0.25">
      <c r="B60" s="8" t="s">
        <v>631</v>
      </c>
      <c r="C60" s="28">
        <v>20833.333333333332</v>
      </c>
      <c r="D60" s="26">
        <v>2.8318491965118645E-3</v>
      </c>
      <c r="G60"/>
    </row>
    <row r="61" spans="2:7" x14ac:dyDescent="0.25">
      <c r="B61" s="8" t="s">
        <v>658</v>
      </c>
      <c r="C61" s="28">
        <v>20000</v>
      </c>
      <c r="D61" s="26">
        <v>2.7185752286513899E-3</v>
      </c>
      <c r="G61"/>
    </row>
    <row r="62" spans="2:7" x14ac:dyDescent="0.25">
      <c r="B62" s="8" t="s">
        <v>656</v>
      </c>
      <c r="C62" s="28">
        <v>19960.104347826087</v>
      </c>
      <c r="D62" s="26">
        <v>2.7131522620648454E-3</v>
      </c>
      <c r="G62"/>
    </row>
    <row r="63" spans="2:7" x14ac:dyDescent="0.25">
      <c r="B63" s="8" t="s">
        <v>651</v>
      </c>
      <c r="C63" s="28">
        <v>19960.104347826087</v>
      </c>
      <c r="D63" s="26">
        <v>2.7131522620648454E-3</v>
      </c>
      <c r="G63"/>
    </row>
    <row r="64" spans="2:7" x14ac:dyDescent="0.25">
      <c r="B64" s="8" t="s">
        <v>641</v>
      </c>
      <c r="C64" s="28">
        <v>19833.333333333332</v>
      </c>
      <c r="D64" s="26">
        <v>2.6959204350792947E-3</v>
      </c>
      <c r="G64"/>
    </row>
    <row r="65" spans="2:7" x14ac:dyDescent="0.25">
      <c r="B65" s="8" t="s">
        <v>646</v>
      </c>
      <c r="C65" s="28">
        <v>19727.5</v>
      </c>
      <c r="D65" s="26">
        <v>2.6815346411610146E-3</v>
      </c>
      <c r="G65"/>
    </row>
    <row r="66" spans="2:7" x14ac:dyDescent="0.25">
      <c r="B66" s="8" t="s">
        <v>713</v>
      </c>
      <c r="C66" s="28">
        <v>19079.299731081184</v>
      </c>
      <c r="D66" s="26">
        <v>2.5934255814466216E-3</v>
      </c>
      <c r="G66"/>
    </row>
    <row r="67" spans="2:7" x14ac:dyDescent="0.25">
      <c r="B67" s="8" t="s">
        <v>726</v>
      </c>
      <c r="C67" s="28">
        <v>18770.833333333332</v>
      </c>
      <c r="D67" s="26">
        <v>2.5514961260571897E-3</v>
      </c>
      <c r="G67"/>
    </row>
    <row r="68" spans="2:7" x14ac:dyDescent="0.25">
      <c r="B68" s="8" t="s">
        <v>730</v>
      </c>
      <c r="C68" s="28">
        <v>18750</v>
      </c>
      <c r="D68" s="26">
        <v>2.548664276860678E-3</v>
      </c>
      <c r="G68"/>
    </row>
    <row r="69" spans="2:7" x14ac:dyDescent="0.25">
      <c r="B69" s="8" t="s">
        <v>741</v>
      </c>
      <c r="C69" s="28">
        <v>18747.907509206962</v>
      </c>
      <c r="D69" s="26">
        <v>2.5483798471788712E-3</v>
      </c>
      <c r="G69"/>
    </row>
    <row r="70" spans="2:7" x14ac:dyDescent="0.25">
      <c r="B70" s="8" t="s">
        <v>747</v>
      </c>
      <c r="C70" s="28">
        <v>18607.939097335508</v>
      </c>
      <c r="D70" s="26">
        <v>2.5293541143135007E-3</v>
      </c>
      <c r="G70"/>
    </row>
    <row r="71" spans="2:7" x14ac:dyDescent="0.25">
      <c r="B71" s="8" t="s">
        <v>1470</v>
      </c>
      <c r="C71" s="28">
        <v>18510.664953074207</v>
      </c>
      <c r="D71" s="26">
        <v>2.5161317603646493E-3</v>
      </c>
      <c r="G71"/>
    </row>
    <row r="72" spans="2:7" x14ac:dyDescent="0.25">
      <c r="B72" s="8" t="s">
        <v>754</v>
      </c>
      <c r="C72" s="28">
        <v>18497.136231884058</v>
      </c>
      <c r="D72" s="26">
        <v>2.5142928180495057E-3</v>
      </c>
      <c r="G72"/>
    </row>
    <row r="73" spans="2:7" x14ac:dyDescent="0.25">
      <c r="B73" s="8" t="s">
        <v>759</v>
      </c>
      <c r="C73" s="28">
        <v>18466.504347826085</v>
      </c>
      <c r="D73" s="26">
        <v>2.5101290639891593E-3</v>
      </c>
      <c r="G73"/>
    </row>
    <row r="74" spans="2:7" x14ac:dyDescent="0.25">
      <c r="B74" s="8" t="s">
        <v>772</v>
      </c>
      <c r="C74" s="28">
        <v>17919.540229885057</v>
      </c>
      <c r="D74" s="26">
        <v>2.4357809088893776E-3</v>
      </c>
      <c r="G74"/>
    </row>
    <row r="75" spans="2:7" x14ac:dyDescent="0.25">
      <c r="B75" s="8" t="s">
        <v>778</v>
      </c>
      <c r="C75" s="28">
        <v>17683.333333333332</v>
      </c>
      <c r="D75" s="26">
        <v>2.4036735979992706E-3</v>
      </c>
      <c r="G75"/>
    </row>
    <row r="76" spans="2:7" x14ac:dyDescent="0.25">
      <c r="B76" s="8" t="s">
        <v>783</v>
      </c>
      <c r="C76" s="28">
        <v>17416.666666666668</v>
      </c>
      <c r="D76" s="26">
        <v>2.3674259282839187E-3</v>
      </c>
      <c r="G76"/>
    </row>
    <row r="77" spans="2:7" x14ac:dyDescent="0.25">
      <c r="B77" s="8" t="s">
        <v>788</v>
      </c>
      <c r="C77" s="28">
        <v>17343.75</v>
      </c>
      <c r="D77" s="26">
        <v>2.3575144560961272E-3</v>
      </c>
      <c r="G77"/>
    </row>
    <row r="78" spans="2:7" x14ac:dyDescent="0.25">
      <c r="B78" s="8" t="s">
        <v>792</v>
      </c>
      <c r="C78" s="28">
        <v>17160.826412363785</v>
      </c>
      <c r="D78" s="26">
        <v>2.3326498793919347E-3</v>
      </c>
      <c r="G78"/>
    </row>
    <row r="79" spans="2:7" x14ac:dyDescent="0.25">
      <c r="B79" s="8" t="s">
        <v>797</v>
      </c>
      <c r="C79" s="28">
        <v>17137.73246329527</v>
      </c>
      <c r="D79" s="26">
        <v>2.3295107474984641E-3</v>
      </c>
      <c r="G79"/>
    </row>
    <row r="80" spans="2:7" x14ac:dyDescent="0.25">
      <c r="B80" s="8" t="s">
        <v>804</v>
      </c>
      <c r="C80" s="28">
        <v>16685.440584061431</v>
      </c>
      <c r="D80" s="26">
        <v>2.2680312725481995E-3</v>
      </c>
      <c r="G80"/>
    </row>
    <row r="81" spans="2:7" x14ac:dyDescent="0.25">
      <c r="B81" s="8" t="s">
        <v>817</v>
      </c>
      <c r="C81" s="28">
        <v>16652.608695652172</v>
      </c>
      <c r="D81" s="26">
        <v>2.2635684746212365E-3</v>
      </c>
      <c r="G81"/>
    </row>
    <row r="82" spans="2:7" x14ac:dyDescent="0.25">
      <c r="B82" s="8" t="s">
        <v>823</v>
      </c>
      <c r="C82" s="28">
        <v>16344.208695652173</v>
      </c>
      <c r="D82" s="26">
        <v>2.2216480445954321E-3</v>
      </c>
      <c r="G82"/>
    </row>
    <row r="83" spans="2:7" x14ac:dyDescent="0.25">
      <c r="B83" s="8" t="s">
        <v>828</v>
      </c>
      <c r="C83" s="28">
        <v>16262.31884057971</v>
      </c>
      <c r="D83" s="26">
        <v>2.2105168580215397E-3</v>
      </c>
      <c r="G83"/>
    </row>
    <row r="84" spans="2:7" x14ac:dyDescent="0.25">
      <c r="B84" s="8" t="s">
        <v>834</v>
      </c>
      <c r="C84" s="28">
        <v>16231.884057971014</v>
      </c>
      <c r="D84" s="26">
        <v>2.20637989571707E-3</v>
      </c>
      <c r="G84"/>
    </row>
    <row r="85" spans="2:7" x14ac:dyDescent="0.25">
      <c r="B85" s="8" t="s">
        <v>839</v>
      </c>
      <c r="C85" s="28">
        <v>16227.678260869563</v>
      </c>
      <c r="D85" s="26">
        <v>2.2058082069262332E-3</v>
      </c>
      <c r="G85"/>
    </row>
    <row r="86" spans="2:7" x14ac:dyDescent="0.25">
      <c r="B86" s="8" t="s">
        <v>850</v>
      </c>
      <c r="C86" s="28">
        <v>16000</v>
      </c>
      <c r="D86" s="26">
        <v>2.1748601829211121E-3</v>
      </c>
      <c r="G86"/>
    </row>
    <row r="87" spans="2:7" x14ac:dyDescent="0.25">
      <c r="B87" s="8" t="s">
        <v>845</v>
      </c>
      <c r="C87" s="28">
        <v>16000</v>
      </c>
      <c r="D87" s="26">
        <v>2.1748601829211121E-3</v>
      </c>
      <c r="G87"/>
    </row>
    <row r="88" spans="2:7" x14ac:dyDescent="0.25">
      <c r="B88" s="8" t="s">
        <v>852</v>
      </c>
      <c r="C88" s="28">
        <v>15954.968115942029</v>
      </c>
      <c r="D88" s="26">
        <v>2.1687390546961368E-3</v>
      </c>
      <c r="G88"/>
    </row>
    <row r="89" spans="2:7" x14ac:dyDescent="0.25">
      <c r="B89" s="8" t="s">
        <v>859</v>
      </c>
      <c r="C89" s="28">
        <v>15939.207067488904</v>
      </c>
      <c r="D89" s="26">
        <v>2.1665966749010251E-3</v>
      </c>
      <c r="G89"/>
    </row>
    <row r="90" spans="2:7" x14ac:dyDescent="0.25">
      <c r="B90" s="8" t="s">
        <v>865</v>
      </c>
      <c r="C90" s="28">
        <v>15720.833333333334</v>
      </c>
      <c r="D90" s="26">
        <v>2.1369134036878529E-3</v>
      </c>
      <c r="G90"/>
    </row>
    <row r="91" spans="2:7" x14ac:dyDescent="0.25">
      <c r="B91" s="8" t="s">
        <v>871</v>
      </c>
      <c r="C91" s="28">
        <v>15712.5</v>
      </c>
      <c r="D91" s="26">
        <v>2.1357806640092481E-3</v>
      </c>
      <c r="G91"/>
    </row>
    <row r="92" spans="2:7" x14ac:dyDescent="0.25">
      <c r="B92" s="8" t="s">
        <v>876</v>
      </c>
      <c r="C92" s="28">
        <v>15551.227297444264</v>
      </c>
      <c r="D92" s="26">
        <v>2.1138590652979637E-3</v>
      </c>
      <c r="G92"/>
    </row>
    <row r="93" spans="2:7" x14ac:dyDescent="0.25">
      <c r="B93" s="8" t="s">
        <v>879</v>
      </c>
      <c r="C93" s="28">
        <v>15513.051742572334</v>
      </c>
      <c r="D93" s="26">
        <v>2.1086699094072215E-3</v>
      </c>
      <c r="G93"/>
    </row>
    <row r="94" spans="2:7" x14ac:dyDescent="0.25">
      <c r="B94" s="8" t="s">
        <v>886</v>
      </c>
      <c r="C94" s="28">
        <v>15501.449275362318</v>
      </c>
      <c r="D94" s="26">
        <v>2.1070928004098019E-3</v>
      </c>
      <c r="G94"/>
    </row>
    <row r="95" spans="2:7" x14ac:dyDescent="0.25">
      <c r="B95" s="8" t="s">
        <v>889</v>
      </c>
      <c r="C95" s="28">
        <v>15456.954629399632</v>
      </c>
      <c r="D95" s="26">
        <v>2.101044698293713E-3</v>
      </c>
      <c r="G95"/>
    </row>
    <row r="96" spans="2:7" x14ac:dyDescent="0.25">
      <c r="B96" s="8" t="s">
        <v>1464</v>
      </c>
      <c r="C96" s="28">
        <v>15400</v>
      </c>
      <c r="D96" s="26">
        <v>2.0933029260615703E-3</v>
      </c>
      <c r="G96"/>
    </row>
    <row r="97" spans="2:7" x14ac:dyDescent="0.25">
      <c r="B97" s="8" t="s">
        <v>900</v>
      </c>
      <c r="C97" s="28">
        <v>15151.549755301794</v>
      </c>
      <c r="D97" s="26">
        <v>2.0595313920221243E-3</v>
      </c>
      <c r="G97"/>
    </row>
    <row r="98" spans="2:7" x14ac:dyDescent="0.25">
      <c r="B98" s="8" t="s">
        <v>4259</v>
      </c>
      <c r="C98" s="28">
        <v>15000</v>
      </c>
      <c r="D98" s="26">
        <v>2.0389314214885423E-3</v>
      </c>
      <c r="G98"/>
    </row>
    <row r="99" spans="2:7" x14ac:dyDescent="0.25">
      <c r="B99" s="8" t="s">
        <v>905</v>
      </c>
      <c r="C99" s="28">
        <v>15000</v>
      </c>
      <c r="D99" s="26">
        <v>2.0389314214885423E-3</v>
      </c>
      <c r="G99"/>
    </row>
    <row r="100" spans="2:7" x14ac:dyDescent="0.25">
      <c r="B100" s="8" t="s">
        <v>916</v>
      </c>
      <c r="C100" s="28">
        <v>14875</v>
      </c>
      <c r="D100" s="26">
        <v>2.0219403263094715E-3</v>
      </c>
      <c r="G100"/>
    </row>
    <row r="101" spans="2:7" x14ac:dyDescent="0.25">
      <c r="B101" s="8" t="s">
        <v>928</v>
      </c>
      <c r="C101" s="28">
        <v>14381.91304347826</v>
      </c>
      <c r="D101" s="26">
        <v>1.9549156270309161E-3</v>
      </c>
      <c r="G101"/>
    </row>
    <row r="102" spans="2:7" x14ac:dyDescent="0.25">
      <c r="B102" s="8" t="s">
        <v>935</v>
      </c>
      <c r="C102" s="28">
        <v>14347.82608695652</v>
      </c>
      <c r="D102" s="26">
        <v>1.9502822292499099E-3</v>
      </c>
      <c r="G102"/>
    </row>
    <row r="103" spans="2:7" x14ac:dyDescent="0.25">
      <c r="B103" s="8" t="s">
        <v>940</v>
      </c>
      <c r="C103" s="28">
        <v>14258</v>
      </c>
      <c r="D103" s="26">
        <v>1.9380722805055759E-3</v>
      </c>
      <c r="G103"/>
    </row>
    <row r="104" spans="2:7" x14ac:dyDescent="0.25">
      <c r="B104" s="8" t="s">
        <v>946</v>
      </c>
      <c r="C104" s="28">
        <v>14166.666666666666</v>
      </c>
      <c r="D104" s="26">
        <v>1.9256574536280677E-3</v>
      </c>
      <c r="G104"/>
    </row>
    <row r="105" spans="2:7" x14ac:dyDescent="0.25">
      <c r="B105" s="8" t="s">
        <v>4418</v>
      </c>
      <c r="C105" s="28">
        <v>13972.173913043474</v>
      </c>
      <c r="D105" s="26">
        <v>1.8992202945204574E-3</v>
      </c>
      <c r="G105"/>
    </row>
    <row r="106" spans="2:7" x14ac:dyDescent="0.25">
      <c r="B106" s="8" t="s">
        <v>955</v>
      </c>
      <c r="C106" s="28">
        <v>13750</v>
      </c>
      <c r="D106" s="26">
        <v>1.8690204696978306E-3</v>
      </c>
      <c r="G106"/>
    </row>
    <row r="107" spans="2:7" x14ac:dyDescent="0.25">
      <c r="B107" s="8" t="s">
        <v>960</v>
      </c>
      <c r="C107" s="28">
        <v>13625</v>
      </c>
      <c r="D107" s="26">
        <v>1.8520293745187594E-3</v>
      </c>
      <c r="G107"/>
    </row>
    <row r="108" spans="2:7" x14ac:dyDescent="0.25">
      <c r="B108" s="8" t="s">
        <v>969</v>
      </c>
      <c r="C108" s="28">
        <v>13239.583333333334</v>
      </c>
      <c r="D108" s="26">
        <v>1.7996401643832899E-3</v>
      </c>
      <c r="G108"/>
    </row>
    <row r="109" spans="2:7" x14ac:dyDescent="0.25">
      <c r="B109" s="8" t="s">
        <v>977</v>
      </c>
      <c r="C109" s="28">
        <v>13203.34</v>
      </c>
      <c r="D109" s="26">
        <v>1.7947136529731021E-3</v>
      </c>
      <c r="G109"/>
    </row>
    <row r="110" spans="2:7" x14ac:dyDescent="0.25">
      <c r="B110" s="8" t="s">
        <v>982</v>
      </c>
      <c r="C110" s="28">
        <v>13166.666666666666</v>
      </c>
      <c r="D110" s="26">
        <v>1.7897286921954984E-3</v>
      </c>
      <c r="G110"/>
    </row>
    <row r="111" spans="2:7" x14ac:dyDescent="0.25">
      <c r="B111" s="8" t="s">
        <v>986</v>
      </c>
      <c r="C111" s="28">
        <v>13043.478260869564</v>
      </c>
      <c r="D111" s="26">
        <v>1.7729838447726454E-3</v>
      </c>
      <c r="G111"/>
    </row>
    <row r="112" spans="2:7" x14ac:dyDescent="0.25">
      <c r="B112" s="8" t="s">
        <v>991</v>
      </c>
      <c r="C112" s="28">
        <v>12958.333333333334</v>
      </c>
      <c r="D112" s="26">
        <v>1.7614102002303797E-3</v>
      </c>
      <c r="G112"/>
    </row>
    <row r="113" spans="2:7" x14ac:dyDescent="0.25">
      <c r="B113" s="8" t="s">
        <v>996</v>
      </c>
      <c r="C113" s="28">
        <v>12916.666666666666</v>
      </c>
      <c r="D113" s="26">
        <v>1.7557465018373558E-3</v>
      </c>
      <c r="G113"/>
    </row>
    <row r="114" spans="2:7" x14ac:dyDescent="0.25">
      <c r="B114" s="8" t="s">
        <v>1001</v>
      </c>
      <c r="C114" s="28">
        <v>12915.898550724636</v>
      </c>
      <c r="D114" s="26">
        <v>1.7556420927887192E-3</v>
      </c>
      <c r="G114"/>
    </row>
    <row r="115" spans="2:7" x14ac:dyDescent="0.25">
      <c r="B115" s="8" t="s">
        <v>1006</v>
      </c>
      <c r="C115" s="28">
        <v>12875</v>
      </c>
      <c r="D115" s="26">
        <v>1.7500828034443324E-3</v>
      </c>
      <c r="G115"/>
    </row>
    <row r="116" spans="2:7" x14ac:dyDescent="0.25">
      <c r="B116" s="8" t="s">
        <v>1009</v>
      </c>
      <c r="C116" s="28">
        <v>12874.942028985508</v>
      </c>
      <c r="D116" s="26">
        <v>1.7500749235161335E-3</v>
      </c>
      <c r="G116"/>
    </row>
    <row r="117" spans="2:7" x14ac:dyDescent="0.25">
      <c r="B117" s="8" t="s">
        <v>1015</v>
      </c>
      <c r="C117" s="28">
        <v>12839.858618814573</v>
      </c>
      <c r="D117" s="26">
        <v>1.7453060790247673E-3</v>
      </c>
      <c r="G117"/>
    </row>
    <row r="118" spans="2:7" x14ac:dyDescent="0.25">
      <c r="B118" s="8" t="s">
        <v>1020</v>
      </c>
      <c r="C118" s="28">
        <v>12714.286956521739</v>
      </c>
      <c r="D118" s="26">
        <v>1.7282372784982736E-3</v>
      </c>
      <c r="G118"/>
    </row>
    <row r="119" spans="2:7" x14ac:dyDescent="0.25">
      <c r="B119" s="8" t="s">
        <v>1023</v>
      </c>
      <c r="C119" s="28">
        <v>12660.676293024311</v>
      </c>
      <c r="D119" s="26">
        <v>1.7209500474094899E-3</v>
      </c>
      <c r="G119"/>
    </row>
    <row r="120" spans="2:7" x14ac:dyDescent="0.25">
      <c r="B120" s="8" t="s">
        <v>4644</v>
      </c>
      <c r="C120" s="28">
        <v>12217.597442571256</v>
      </c>
      <c r="D120" s="26">
        <v>1.6607228880504395E-3</v>
      </c>
      <c r="G120"/>
    </row>
    <row r="121" spans="2:7" x14ac:dyDescent="0.25">
      <c r="B121" s="8" t="s">
        <v>1038</v>
      </c>
      <c r="C121" s="28">
        <v>12159.450498417807</v>
      </c>
      <c r="D121" s="26">
        <v>1.6528190459505724E-3</v>
      </c>
      <c r="G121"/>
    </row>
    <row r="122" spans="2:7" x14ac:dyDescent="0.25">
      <c r="B122" s="8" t="s">
        <v>1087</v>
      </c>
      <c r="C122" s="28">
        <v>12057.638118542687</v>
      </c>
      <c r="D122" s="26">
        <v>1.6389798152556452E-3</v>
      </c>
      <c r="G122"/>
    </row>
    <row r="123" spans="2:7" x14ac:dyDescent="0.25">
      <c r="B123" s="8" t="s">
        <v>1043</v>
      </c>
      <c r="C123" s="28">
        <v>12000</v>
      </c>
      <c r="D123" s="26">
        <v>1.6311451371908341E-3</v>
      </c>
      <c r="G123"/>
    </row>
    <row r="124" spans="2:7" x14ac:dyDescent="0.25">
      <c r="B124" s="8" t="s">
        <v>1772</v>
      </c>
      <c r="C124" s="28">
        <v>12000</v>
      </c>
      <c r="D124" s="26">
        <v>1.6311451371908341E-3</v>
      </c>
      <c r="G124"/>
    </row>
    <row r="125" spans="2:7" x14ac:dyDescent="0.25">
      <c r="B125" s="8" t="s">
        <v>1046</v>
      </c>
      <c r="C125" s="28">
        <v>11902.5</v>
      </c>
      <c r="D125" s="26">
        <v>1.6178920829511584E-3</v>
      </c>
      <c r="G125"/>
    </row>
    <row r="126" spans="2:7" x14ac:dyDescent="0.25">
      <c r="B126" s="8" t="s">
        <v>1057</v>
      </c>
      <c r="C126" s="28">
        <v>11875</v>
      </c>
      <c r="D126" s="26">
        <v>1.6141540420117628E-3</v>
      </c>
      <c r="G126"/>
    </row>
    <row r="127" spans="2:7" x14ac:dyDescent="0.25">
      <c r="B127" s="8" t="s">
        <v>1052</v>
      </c>
      <c r="C127" s="28">
        <v>11875</v>
      </c>
      <c r="D127" s="26">
        <v>1.6141540420117628E-3</v>
      </c>
      <c r="G127"/>
    </row>
    <row r="128" spans="2:7" x14ac:dyDescent="0.25">
      <c r="B128" s="8" t="s">
        <v>1060</v>
      </c>
      <c r="C128" s="28">
        <v>11717.94844102686</v>
      </c>
      <c r="D128" s="26">
        <v>1.5928062181194897E-3</v>
      </c>
      <c r="G128"/>
    </row>
    <row r="129" spans="2:7" x14ac:dyDescent="0.25">
      <c r="B129" s="8" t="s">
        <v>1070</v>
      </c>
      <c r="C129" s="28">
        <v>11678.159256099274</v>
      </c>
      <c r="D129" s="26">
        <v>1.5873977234938715E-3</v>
      </c>
      <c r="G129"/>
    </row>
    <row r="130" spans="2:7" x14ac:dyDescent="0.25">
      <c r="B130" s="8" t="s">
        <v>1075</v>
      </c>
      <c r="C130" s="28">
        <v>11666.666666666666</v>
      </c>
      <c r="D130" s="26">
        <v>1.5858355500466441E-3</v>
      </c>
      <c r="G130"/>
    </row>
    <row r="131" spans="2:7" x14ac:dyDescent="0.25">
      <c r="B131" s="8" t="s">
        <v>1082</v>
      </c>
      <c r="C131" s="28">
        <v>11594.202898550724</v>
      </c>
      <c r="D131" s="26">
        <v>1.5759856397979072E-3</v>
      </c>
      <c r="G131"/>
    </row>
    <row r="132" spans="2:7" x14ac:dyDescent="0.25">
      <c r="B132" s="8" t="s">
        <v>1093</v>
      </c>
      <c r="C132" s="28">
        <v>11491.983686786298</v>
      </c>
      <c r="D132" s="26">
        <v>1.5620911089481552E-3</v>
      </c>
      <c r="G132"/>
    </row>
    <row r="133" spans="2:7" x14ac:dyDescent="0.25">
      <c r="B133" s="8" t="s">
        <v>1097</v>
      </c>
      <c r="C133" s="28">
        <v>11304.347826086956</v>
      </c>
      <c r="D133" s="26">
        <v>1.5365859988029594E-3</v>
      </c>
      <c r="G133"/>
    </row>
    <row r="134" spans="2:7" x14ac:dyDescent="0.25">
      <c r="B134" s="8" t="s">
        <v>1111</v>
      </c>
      <c r="C134" s="28">
        <v>11188.405797101448</v>
      </c>
      <c r="D134" s="26">
        <v>1.5208261424049802E-3</v>
      </c>
      <c r="G134"/>
    </row>
    <row r="135" spans="2:7" x14ac:dyDescent="0.25">
      <c r="B135" s="8" t="s">
        <v>1123</v>
      </c>
      <c r="C135" s="28">
        <v>10871.573445076841</v>
      </c>
      <c r="D135" s="26">
        <v>1.4777595132125076E-3</v>
      </c>
      <c r="G135"/>
    </row>
    <row r="136" spans="2:7" x14ac:dyDescent="0.25">
      <c r="B136" s="8" t="s">
        <v>3805</v>
      </c>
      <c r="C136" s="28">
        <v>10833.333333333332</v>
      </c>
      <c r="D136" s="26">
        <v>1.4725615821861693E-3</v>
      </c>
      <c r="G136"/>
    </row>
    <row r="137" spans="2:7" x14ac:dyDescent="0.25">
      <c r="B137" s="8" t="s">
        <v>1132</v>
      </c>
      <c r="C137" s="28">
        <v>10781.450001619993</v>
      </c>
      <c r="D137" s="26">
        <v>1.4655091451673801E-3</v>
      </c>
      <c r="G137"/>
    </row>
    <row r="138" spans="2:7" x14ac:dyDescent="0.25">
      <c r="B138" s="8" t="s">
        <v>1137</v>
      </c>
      <c r="C138" s="28">
        <v>10753.420289855072</v>
      </c>
      <c r="D138" s="26">
        <v>1.4616991011638623E-3</v>
      </c>
      <c r="G138"/>
    </row>
    <row r="139" spans="2:7" x14ac:dyDescent="0.25">
      <c r="B139" s="8" t="s">
        <v>1151</v>
      </c>
      <c r="C139" s="28">
        <v>10529.47955028998</v>
      </c>
      <c r="D139" s="26">
        <v>1.4312591138004858E-3</v>
      </c>
      <c r="G139"/>
    </row>
    <row r="140" spans="2:7" x14ac:dyDescent="0.25">
      <c r="B140" s="8" t="s">
        <v>1160</v>
      </c>
      <c r="C140" s="28">
        <v>10434.782608695652</v>
      </c>
      <c r="D140" s="26">
        <v>1.4183870758181164E-3</v>
      </c>
      <c r="G140"/>
    </row>
    <row r="141" spans="2:7" x14ac:dyDescent="0.25">
      <c r="B141" s="8" t="s">
        <v>1165</v>
      </c>
      <c r="C141" s="28">
        <v>10395.833333333334</v>
      </c>
      <c r="D141" s="26">
        <v>1.4130927490594205E-3</v>
      </c>
      <c r="G141"/>
    </row>
    <row r="142" spans="2:7" x14ac:dyDescent="0.25">
      <c r="B142" s="8" t="s">
        <v>1171</v>
      </c>
      <c r="C142" s="28">
        <v>10358.333333333332</v>
      </c>
      <c r="D142" s="26">
        <v>1.4079954205056988E-3</v>
      </c>
      <c r="G142"/>
    </row>
    <row r="143" spans="2:7" x14ac:dyDescent="0.25">
      <c r="B143" s="8" t="s">
        <v>1185</v>
      </c>
      <c r="C143" s="28">
        <v>10276.478783493354</v>
      </c>
      <c r="D143" s="26">
        <v>1.3968690329283302E-3</v>
      </c>
      <c r="G143"/>
    </row>
    <row r="144" spans="2:7" x14ac:dyDescent="0.25">
      <c r="B144" s="8" t="s">
        <v>1193</v>
      </c>
      <c r="C144" s="28">
        <v>10205.955093797587</v>
      </c>
      <c r="D144" s="26">
        <v>1.3872828351363298E-3</v>
      </c>
      <c r="G144"/>
    </row>
    <row r="145" spans="2:7" x14ac:dyDescent="0.25">
      <c r="B145" s="8" t="s">
        <v>1198</v>
      </c>
      <c r="C145" s="28">
        <v>10139.655172413793</v>
      </c>
      <c r="D145" s="26">
        <v>1.378270768939554E-3</v>
      </c>
      <c r="G145"/>
    </row>
    <row r="146" spans="2:7" x14ac:dyDescent="0.25">
      <c r="B146" s="8" t="s">
        <v>1202</v>
      </c>
      <c r="C146" s="28">
        <v>10125.067971723764</v>
      </c>
      <c r="D146" s="26">
        <v>1.3762879488169897E-3</v>
      </c>
      <c r="G146"/>
    </row>
    <row r="147" spans="2:7" x14ac:dyDescent="0.25">
      <c r="B147" s="8" t="s">
        <v>1207</v>
      </c>
      <c r="C147" s="28">
        <v>10002.083333333334</v>
      </c>
      <c r="D147" s="26">
        <v>1.3595707992453462E-3</v>
      </c>
      <c r="G147"/>
    </row>
    <row r="148" spans="2:7" x14ac:dyDescent="0.25">
      <c r="B148" s="8" t="s">
        <v>1218</v>
      </c>
      <c r="C148" s="28">
        <v>10000</v>
      </c>
      <c r="D148" s="26">
        <v>1.359287614325695E-3</v>
      </c>
      <c r="G148"/>
    </row>
    <row r="149" spans="2:7" x14ac:dyDescent="0.25">
      <c r="B149" s="8" t="s">
        <v>1213</v>
      </c>
      <c r="C149" s="28">
        <v>10000</v>
      </c>
      <c r="D149" s="26">
        <v>1.359287614325695E-3</v>
      </c>
      <c r="G149"/>
    </row>
    <row r="150" spans="2:7" x14ac:dyDescent="0.25">
      <c r="B150" s="8" t="s">
        <v>5406</v>
      </c>
      <c r="C150" s="28">
        <v>10000</v>
      </c>
      <c r="D150" s="26">
        <v>1.359287614325695E-3</v>
      </c>
      <c r="G150"/>
    </row>
    <row r="151" spans="2:7" x14ac:dyDescent="0.25">
      <c r="B151" s="8" t="s">
        <v>1224</v>
      </c>
      <c r="C151" s="28">
        <v>9916.6666666666661</v>
      </c>
      <c r="D151" s="26">
        <v>1.3479602175396474E-3</v>
      </c>
      <c r="G151"/>
    </row>
    <row r="152" spans="2:7" x14ac:dyDescent="0.25">
      <c r="B152" s="8" t="s">
        <v>1229</v>
      </c>
      <c r="C152" s="28">
        <v>9916.3003682783801</v>
      </c>
      <c r="D152" s="26">
        <v>1.3479104270534129E-3</v>
      </c>
      <c r="G152"/>
    </row>
    <row r="153" spans="2:7" x14ac:dyDescent="0.25">
      <c r="B153" s="8" t="s">
        <v>5451</v>
      </c>
      <c r="C153" s="28">
        <v>9900</v>
      </c>
      <c r="D153" s="26">
        <v>1.3456947381824381E-3</v>
      </c>
      <c r="G153"/>
    </row>
    <row r="154" spans="2:7" x14ac:dyDescent="0.25">
      <c r="B154" s="8" t="s">
        <v>1235</v>
      </c>
      <c r="C154" s="28">
        <v>9855.7536231884042</v>
      </c>
      <c r="D154" s="26">
        <v>1.339680382984559E-3</v>
      </c>
      <c r="G154"/>
    </row>
    <row r="155" spans="2:7" x14ac:dyDescent="0.25">
      <c r="B155" s="8" t="s">
        <v>1242</v>
      </c>
      <c r="C155" s="28">
        <v>9855.072463768116</v>
      </c>
      <c r="D155" s="26">
        <v>1.3395877938282212E-3</v>
      </c>
      <c r="G155"/>
    </row>
    <row r="156" spans="2:7" x14ac:dyDescent="0.25">
      <c r="B156" s="8" t="s">
        <v>1247</v>
      </c>
      <c r="C156" s="28">
        <v>9832.8000000000011</v>
      </c>
      <c r="D156" s="26">
        <v>1.3365603254141694E-3</v>
      </c>
      <c r="G156"/>
    </row>
    <row r="157" spans="2:7" x14ac:dyDescent="0.25">
      <c r="B157" s="8" t="s">
        <v>1253</v>
      </c>
      <c r="C157" s="28">
        <v>9802.8468674737833</v>
      </c>
      <c r="D157" s="26">
        <v>1.3324888332088552E-3</v>
      </c>
      <c r="G157"/>
    </row>
    <row r="158" spans="2:7" x14ac:dyDescent="0.25">
      <c r="B158" s="8" t="s">
        <v>1261</v>
      </c>
      <c r="C158" s="28">
        <v>9565.0923935934679</v>
      </c>
      <c r="D158" s="26">
        <v>1.3001711620492515E-3</v>
      </c>
      <c r="G158"/>
    </row>
    <row r="159" spans="2:7" x14ac:dyDescent="0.25">
      <c r="B159" s="8" t="s">
        <v>1264</v>
      </c>
      <c r="C159" s="28">
        <v>9530.434782608696</v>
      </c>
      <c r="D159" s="26">
        <v>1.2954601959138798E-3</v>
      </c>
      <c r="G159"/>
    </row>
    <row r="160" spans="2:7" x14ac:dyDescent="0.25">
      <c r="B160" s="8" t="s">
        <v>5662</v>
      </c>
      <c r="C160" s="28">
        <v>9400.4999999999982</v>
      </c>
      <c r="D160" s="26">
        <v>1.2777983218468694E-3</v>
      </c>
      <c r="G160"/>
    </row>
    <row r="161" spans="2:7" x14ac:dyDescent="0.25">
      <c r="B161" s="8" t="s">
        <v>1269</v>
      </c>
      <c r="C161" s="28">
        <v>9393.04347826087</v>
      </c>
      <c r="D161" s="26">
        <v>1.2767847660822746E-3</v>
      </c>
      <c r="G161"/>
    </row>
    <row r="162" spans="2:7" x14ac:dyDescent="0.25">
      <c r="B162" s="8" t="s">
        <v>1274</v>
      </c>
      <c r="C162" s="28">
        <v>9288.9168026101142</v>
      </c>
      <c r="D162" s="26">
        <v>1.2626309560289765E-3</v>
      </c>
      <c r="G162"/>
    </row>
    <row r="163" spans="2:7" x14ac:dyDescent="0.25">
      <c r="B163" s="8" t="s">
        <v>1279</v>
      </c>
      <c r="C163" s="28">
        <v>9273.33</v>
      </c>
      <c r="D163" s="26">
        <v>1.2605122612554898E-3</v>
      </c>
      <c r="G163"/>
    </row>
    <row r="164" spans="2:7" x14ac:dyDescent="0.25">
      <c r="B164" s="8" t="s">
        <v>1283</v>
      </c>
      <c r="C164" s="28">
        <v>9253.1416530723218</v>
      </c>
      <c r="D164" s="26">
        <v>1.2577680842622394E-3</v>
      </c>
      <c r="G164"/>
    </row>
    <row r="165" spans="2:7" x14ac:dyDescent="0.25">
      <c r="B165" s="8" t="s">
        <v>1288</v>
      </c>
      <c r="C165" s="28">
        <v>9204.1666666666661</v>
      </c>
      <c r="D165" s="26">
        <v>1.2511109750189416E-3</v>
      </c>
      <c r="G165"/>
    </row>
    <row r="166" spans="2:7" x14ac:dyDescent="0.25">
      <c r="B166" s="8" t="s">
        <v>1293</v>
      </c>
      <c r="C166" s="28">
        <v>9160.5283336753328</v>
      </c>
      <c r="D166" s="26">
        <v>1.2451792704644476E-3</v>
      </c>
      <c r="G166"/>
    </row>
    <row r="167" spans="2:7" x14ac:dyDescent="0.25">
      <c r="B167" s="8" t="s">
        <v>1298</v>
      </c>
      <c r="C167" s="28">
        <v>9115.9420289855061</v>
      </c>
      <c r="D167" s="26">
        <v>1.2391187092911044E-3</v>
      </c>
      <c r="G167"/>
    </row>
    <row r="168" spans="2:7" x14ac:dyDescent="0.25">
      <c r="B168" s="8" t="s">
        <v>1307</v>
      </c>
      <c r="C168" s="28">
        <v>8827.826086956522</v>
      </c>
      <c r="D168" s="26">
        <v>1.1999554661421266E-3</v>
      </c>
      <c r="G168"/>
    </row>
    <row r="169" spans="2:7" x14ac:dyDescent="0.25">
      <c r="B169" s="8" t="s">
        <v>1312</v>
      </c>
      <c r="C169" s="28">
        <v>8794.854902638428</v>
      </c>
      <c r="D169" s="26">
        <v>1.1954737338948031E-3</v>
      </c>
      <c r="G169"/>
    </row>
    <row r="170" spans="2:7" x14ac:dyDescent="0.25">
      <c r="B170" s="8" t="s">
        <v>1802</v>
      </c>
      <c r="C170" s="28">
        <v>8736.833877107123</v>
      </c>
      <c r="D170" s="26">
        <v>1.1875870077572854E-3</v>
      </c>
      <c r="G170"/>
    </row>
    <row r="171" spans="2:7" x14ac:dyDescent="0.25">
      <c r="B171" s="8" t="s">
        <v>1316</v>
      </c>
      <c r="C171" s="28">
        <v>8700.3806416530715</v>
      </c>
      <c r="D171" s="26">
        <v>1.1826319646118062E-3</v>
      </c>
      <c r="G171"/>
    </row>
    <row r="172" spans="2:7" x14ac:dyDescent="0.25">
      <c r="B172" s="8" t="s">
        <v>1321</v>
      </c>
      <c r="C172" s="28">
        <v>8695.6521739130421</v>
      </c>
      <c r="D172" s="26">
        <v>1.1819892298484303E-3</v>
      </c>
      <c r="G172"/>
    </row>
    <row r="173" spans="2:7" x14ac:dyDescent="0.25">
      <c r="B173" s="8" t="s">
        <v>5678</v>
      </c>
      <c r="C173" s="28">
        <v>8616.6666666666661</v>
      </c>
      <c r="D173" s="26">
        <v>1.1712528276773071E-3</v>
      </c>
      <c r="G173"/>
    </row>
    <row r="174" spans="2:7" x14ac:dyDescent="0.25">
      <c r="B174" s="8" t="s">
        <v>1333</v>
      </c>
      <c r="C174" s="28">
        <v>8612.2691680261014</v>
      </c>
      <c r="D174" s="26">
        <v>1.1706550811336938E-3</v>
      </c>
      <c r="G174"/>
    </row>
    <row r="175" spans="2:7" x14ac:dyDescent="0.25">
      <c r="B175" s="8" t="s">
        <v>1338</v>
      </c>
      <c r="C175" s="28">
        <v>8611.7455138662317</v>
      </c>
      <c r="D175" s="26">
        <v>1.1705839014723237E-3</v>
      </c>
      <c r="G175"/>
    </row>
    <row r="176" spans="2:7" x14ac:dyDescent="0.25">
      <c r="B176" s="8" t="s">
        <v>1344</v>
      </c>
      <c r="C176" s="28">
        <v>8596.6541747216324</v>
      </c>
      <c r="D176" s="26">
        <v>1.1685325544340394E-3</v>
      </c>
      <c r="G176"/>
    </row>
    <row r="177" spans="2:7" x14ac:dyDescent="0.25">
      <c r="B177" s="8" t="s">
        <v>1349</v>
      </c>
      <c r="C177" s="28">
        <v>8568.8678629690057</v>
      </c>
      <c r="D177" s="26">
        <v>1.1647555954927256E-3</v>
      </c>
      <c r="G177"/>
    </row>
    <row r="178" spans="2:7" x14ac:dyDescent="0.25">
      <c r="B178" s="8" t="s">
        <v>1355</v>
      </c>
      <c r="C178" s="28">
        <v>8568.8651441000547</v>
      </c>
      <c r="D178" s="26">
        <v>1.1647552259202367E-3</v>
      </c>
      <c r="G178"/>
    </row>
    <row r="179" spans="2:7" x14ac:dyDescent="0.25">
      <c r="B179" s="8" t="s">
        <v>1361</v>
      </c>
      <c r="C179" s="28">
        <v>8564.4371941272439</v>
      </c>
      <c r="D179" s="26">
        <v>1.1641533401647471E-3</v>
      </c>
      <c r="G179"/>
    </row>
    <row r="180" spans="2:7" x14ac:dyDescent="0.25">
      <c r="B180" s="8" t="s">
        <v>1367</v>
      </c>
      <c r="C180" s="28">
        <v>8500.2246390115888</v>
      </c>
      <c r="D180" s="26">
        <v>1.1554250070794554E-3</v>
      </c>
      <c r="G180"/>
    </row>
    <row r="181" spans="2:7" x14ac:dyDescent="0.25">
      <c r="B181" s="8" t="s">
        <v>1373</v>
      </c>
      <c r="C181" s="28">
        <v>8482.8711256117458</v>
      </c>
      <c r="D181" s="26">
        <v>1.1530661654965114E-3</v>
      </c>
      <c r="G181"/>
    </row>
    <row r="182" spans="2:7" x14ac:dyDescent="0.25">
      <c r="B182" s="8" t="s">
        <v>1378</v>
      </c>
      <c r="C182" s="28">
        <v>8467.5130434782604</v>
      </c>
      <c r="D182" s="26">
        <v>1.150978560414127E-3</v>
      </c>
      <c r="G182"/>
    </row>
    <row r="183" spans="2:7" x14ac:dyDescent="0.25">
      <c r="B183" s="8" t="s">
        <v>1381</v>
      </c>
      <c r="C183" s="28">
        <v>8377.5478260869568</v>
      </c>
      <c r="D183" s="26">
        <v>1.1387496998421151E-3</v>
      </c>
      <c r="G183"/>
    </row>
    <row r="184" spans="2:7" x14ac:dyDescent="0.25">
      <c r="B184" s="8" t="s">
        <v>1386</v>
      </c>
      <c r="C184" s="28">
        <v>8371.0431674100637</v>
      </c>
      <c r="D184" s="26">
        <v>1.1378655296446236E-3</v>
      </c>
      <c r="G184"/>
    </row>
    <row r="185" spans="2:7" x14ac:dyDescent="0.25">
      <c r="B185" s="8" t="s">
        <v>1391</v>
      </c>
      <c r="C185" s="28">
        <v>8370.8333333333339</v>
      </c>
      <c r="D185" s="26">
        <v>1.1378370071584672E-3</v>
      </c>
      <c r="G185"/>
    </row>
    <row r="186" spans="2:7" x14ac:dyDescent="0.25">
      <c r="B186" s="8" t="s">
        <v>1394</v>
      </c>
      <c r="C186" s="28">
        <v>8363.4173209637884</v>
      </c>
      <c r="D186" s="26">
        <v>1.1368289577823063E-3</v>
      </c>
      <c r="G186"/>
    </row>
    <row r="187" spans="2:7" x14ac:dyDescent="0.25">
      <c r="B187" s="8" t="s">
        <v>1397</v>
      </c>
      <c r="C187" s="28">
        <v>8333.3333333333339</v>
      </c>
      <c r="D187" s="26">
        <v>1.132739678604746E-3</v>
      </c>
      <c r="G187"/>
    </row>
    <row r="188" spans="2:7" x14ac:dyDescent="0.25">
      <c r="B188" s="8" t="s">
        <v>1400</v>
      </c>
      <c r="C188" s="28">
        <v>8219</v>
      </c>
      <c r="D188" s="26">
        <v>1.1171984902142887E-3</v>
      </c>
      <c r="G188"/>
    </row>
    <row r="189" spans="2:7" x14ac:dyDescent="0.25">
      <c r="B189" s="8" t="s">
        <v>1408</v>
      </c>
      <c r="C189" s="28">
        <v>8125</v>
      </c>
      <c r="D189" s="26">
        <v>1.1044211866396271E-3</v>
      </c>
      <c r="G189"/>
    </row>
    <row r="190" spans="2:7" x14ac:dyDescent="0.25">
      <c r="B190" s="8" t="s">
        <v>1419</v>
      </c>
      <c r="C190" s="28">
        <v>8082.3947797716146</v>
      </c>
      <c r="D190" s="26">
        <v>1.0986299118234209E-3</v>
      </c>
      <c r="G190"/>
    </row>
    <row r="191" spans="2:7" x14ac:dyDescent="0.25">
      <c r="B191" s="8" t="s">
        <v>1424</v>
      </c>
      <c r="C191" s="28">
        <v>8074.8911904787619</v>
      </c>
      <c r="D191" s="26">
        <v>1.0976099582245447E-3</v>
      </c>
      <c r="G191"/>
    </row>
    <row r="192" spans="2:7" x14ac:dyDescent="0.25">
      <c r="B192" s="8" t="s">
        <v>1427</v>
      </c>
      <c r="C192" s="28">
        <v>8068.3507340946162</v>
      </c>
      <c r="D192" s="26">
        <v>1.096720922089044E-3</v>
      </c>
      <c r="G192"/>
    </row>
    <row r="193" spans="2:7" x14ac:dyDescent="0.25">
      <c r="B193" s="8" t="s">
        <v>1432</v>
      </c>
      <c r="C193" s="28">
        <v>7985.3913043478251</v>
      </c>
      <c r="D193" s="26">
        <v>1.0854443495544105E-3</v>
      </c>
      <c r="G193"/>
    </row>
    <row r="194" spans="2:7" x14ac:dyDescent="0.25">
      <c r="B194" s="8" t="s">
        <v>1435</v>
      </c>
      <c r="C194" s="28">
        <v>7923.2339377706739</v>
      </c>
      <c r="D194" s="26">
        <v>1.0769953757016682E-3</v>
      </c>
      <c r="G194"/>
    </row>
    <row r="195" spans="2:7" x14ac:dyDescent="0.25">
      <c r="B195" s="8" t="s">
        <v>1445</v>
      </c>
      <c r="C195" s="28">
        <v>7916.6666666666661</v>
      </c>
      <c r="D195" s="26">
        <v>1.0761026946745085E-3</v>
      </c>
      <c r="G195"/>
    </row>
    <row r="196" spans="2:7" x14ac:dyDescent="0.25">
      <c r="B196" s="8" t="s">
        <v>1440</v>
      </c>
      <c r="C196" s="28">
        <v>7916.6666666666661</v>
      </c>
      <c r="D196" s="26">
        <v>1.0761026946745085E-3</v>
      </c>
      <c r="G196"/>
    </row>
    <row r="197" spans="2:7" x14ac:dyDescent="0.25">
      <c r="B197" s="8" t="s">
        <v>1448</v>
      </c>
      <c r="C197" s="28">
        <v>7800</v>
      </c>
      <c r="D197" s="26">
        <v>1.0602443391740421E-3</v>
      </c>
      <c r="G197"/>
    </row>
    <row r="198" spans="2:7" x14ac:dyDescent="0.25">
      <c r="B198" s="8" t="s">
        <v>1455</v>
      </c>
      <c r="C198" s="28">
        <v>7791.304347826087</v>
      </c>
      <c r="D198" s="26">
        <v>1.0590623499441936E-3</v>
      </c>
      <c r="G198"/>
    </row>
    <row r="199" spans="2:7" x14ac:dyDescent="0.25">
      <c r="B199" s="8" t="s">
        <v>1459</v>
      </c>
      <c r="C199" s="28">
        <v>7708.333333333333</v>
      </c>
      <c r="D199" s="26">
        <v>1.0477842027093898E-3</v>
      </c>
      <c r="G199"/>
    </row>
    <row r="200" spans="2:7" x14ac:dyDescent="0.25">
      <c r="B200" s="8" t="s">
        <v>1473</v>
      </c>
      <c r="C200" s="28">
        <v>7646.3663559880342</v>
      </c>
      <c r="D200" s="26">
        <v>1.0393611082291233E-3</v>
      </c>
      <c r="G200"/>
    </row>
    <row r="201" spans="2:7" x14ac:dyDescent="0.25">
      <c r="B201" s="8" t="s">
        <v>1485</v>
      </c>
      <c r="C201" s="28">
        <v>7609</v>
      </c>
      <c r="D201" s="26">
        <v>1.0342819457404213E-3</v>
      </c>
      <c r="G201"/>
    </row>
    <row r="202" spans="2:7" x14ac:dyDescent="0.25">
      <c r="B202" s="8" t="s">
        <v>1490</v>
      </c>
      <c r="C202" s="28">
        <v>7576.086956521739</v>
      </c>
      <c r="D202" s="26">
        <v>1.0298081165054449E-3</v>
      </c>
      <c r="G202"/>
    </row>
    <row r="203" spans="2:7" x14ac:dyDescent="0.25">
      <c r="B203" s="8" t="s">
        <v>1504</v>
      </c>
      <c r="C203" s="28">
        <v>7520.833333333333</v>
      </c>
      <c r="D203" s="26">
        <v>1.0222975599407831E-3</v>
      </c>
      <c r="G203"/>
    </row>
    <row r="204" spans="2:7" x14ac:dyDescent="0.25">
      <c r="B204" s="8" t="s">
        <v>1509</v>
      </c>
      <c r="C204" s="28">
        <v>7500</v>
      </c>
      <c r="D204" s="26">
        <v>1.0194657107442712E-3</v>
      </c>
      <c r="G204"/>
    </row>
    <row r="205" spans="2:7" x14ac:dyDescent="0.25">
      <c r="B205" s="8" t="s">
        <v>1515</v>
      </c>
      <c r="C205" s="28">
        <v>7394.0071063687328</v>
      </c>
      <c r="D205" s="26">
        <v>1.0050582279923189E-3</v>
      </c>
      <c r="G205"/>
    </row>
    <row r="206" spans="2:7" x14ac:dyDescent="0.25">
      <c r="B206" s="8" t="s">
        <v>1521</v>
      </c>
      <c r="C206" s="28">
        <v>7376.2357845625484</v>
      </c>
      <c r="D206" s="26">
        <v>1.0026425942301848E-3</v>
      </c>
      <c r="G206"/>
    </row>
    <row r="207" spans="2:7" x14ac:dyDescent="0.25">
      <c r="B207" s="8" t="s">
        <v>1523</v>
      </c>
      <c r="C207" s="28">
        <v>7375</v>
      </c>
      <c r="D207" s="26">
        <v>1.0024746155652001E-3</v>
      </c>
      <c r="G207"/>
    </row>
    <row r="208" spans="2:7" x14ac:dyDescent="0.25">
      <c r="B208" s="8" t="s">
        <v>1526</v>
      </c>
      <c r="C208" s="28">
        <v>7365.4159869494288</v>
      </c>
      <c r="D208" s="26">
        <v>1.0011718725416823E-3</v>
      </c>
      <c r="G208"/>
    </row>
    <row r="209" spans="2:7" x14ac:dyDescent="0.25">
      <c r="B209" s="8" t="s">
        <v>1535</v>
      </c>
      <c r="C209" s="28">
        <v>7291.6666666666661</v>
      </c>
      <c r="D209" s="26">
        <v>9.9114721877915251E-4</v>
      </c>
      <c r="G209"/>
    </row>
    <row r="210" spans="2:7" x14ac:dyDescent="0.25">
      <c r="B210" s="8" t="s">
        <v>1543</v>
      </c>
      <c r="C210" s="28">
        <v>7281.3279621569673</v>
      </c>
      <c r="D210" s="26">
        <v>9.8974189148033176E-4</v>
      </c>
      <c r="G210"/>
    </row>
    <row r="211" spans="2:7" x14ac:dyDescent="0.25">
      <c r="B211" s="8" t="s">
        <v>1546</v>
      </c>
      <c r="C211" s="28">
        <v>7182.083333333333</v>
      </c>
      <c r="D211" s="26">
        <v>9.7625169200550013E-4</v>
      </c>
      <c r="G211"/>
    </row>
    <row r="212" spans="2:7" x14ac:dyDescent="0.25">
      <c r="B212" s="8" t="s">
        <v>1549</v>
      </c>
      <c r="C212" s="28">
        <v>7151.1366949985422</v>
      </c>
      <c r="D212" s="26">
        <v>9.7204515378615031E-4</v>
      </c>
      <c r="G212"/>
    </row>
    <row r="213" spans="2:7" x14ac:dyDescent="0.25">
      <c r="B213" s="8" t="s">
        <v>1554</v>
      </c>
      <c r="C213" s="28">
        <v>7113.6927536231888</v>
      </c>
      <c r="D213" s="26">
        <v>9.6695544521184485E-4</v>
      </c>
      <c r="G213"/>
    </row>
    <row r="214" spans="2:7" x14ac:dyDescent="0.25">
      <c r="B214" s="8" t="s">
        <v>1557</v>
      </c>
      <c r="C214" s="28">
        <v>7087</v>
      </c>
      <c r="D214" s="26">
        <v>9.6332713227261998E-4</v>
      </c>
      <c r="G214"/>
    </row>
    <row r="215" spans="2:7" x14ac:dyDescent="0.25">
      <c r="B215" s="8" t="s">
        <v>1562</v>
      </c>
      <c r="C215" s="28">
        <v>7059.1666666666661</v>
      </c>
      <c r="D215" s="26">
        <v>9.5954378174608007E-4</v>
      </c>
      <c r="G215"/>
    </row>
    <row r="216" spans="2:7" x14ac:dyDescent="0.25">
      <c r="B216" s="8" t="s">
        <v>1565</v>
      </c>
      <c r="C216" s="28">
        <v>7019.9691121359074</v>
      </c>
      <c r="D216" s="26">
        <v>9.5421570670752845E-4</v>
      </c>
      <c r="G216"/>
    </row>
    <row r="217" spans="2:7" x14ac:dyDescent="0.25">
      <c r="B217" s="8" t="s">
        <v>1568</v>
      </c>
      <c r="C217" s="28">
        <v>7000</v>
      </c>
      <c r="D217" s="26">
        <v>9.5150133002798649E-4</v>
      </c>
      <c r="G217"/>
    </row>
    <row r="218" spans="2:7" x14ac:dyDescent="0.25">
      <c r="B218" s="8" t="s">
        <v>1574</v>
      </c>
      <c r="C218" s="28">
        <v>6955.0354778438978</v>
      </c>
      <c r="D218" s="26">
        <v>9.4538935822290017E-4</v>
      </c>
      <c r="G218"/>
    </row>
    <row r="219" spans="2:7" x14ac:dyDescent="0.25">
      <c r="B219" s="8" t="s">
        <v>1577</v>
      </c>
      <c r="C219" s="28">
        <v>6942.9037520391521</v>
      </c>
      <c r="D219" s="26">
        <v>9.4374030776022159E-4</v>
      </c>
      <c r="G219"/>
    </row>
    <row r="220" spans="2:7" x14ac:dyDescent="0.25">
      <c r="B220" s="8" t="s">
        <v>1583</v>
      </c>
      <c r="C220" s="28">
        <v>6898.550724637681</v>
      </c>
      <c r="D220" s="26">
        <v>9.3771145567975482E-4</v>
      </c>
      <c r="G220"/>
    </row>
    <row r="221" spans="2:7" x14ac:dyDescent="0.25">
      <c r="B221" s="8" t="s">
        <v>1587</v>
      </c>
      <c r="C221" s="28">
        <v>6893.0696704934498</v>
      </c>
      <c r="D221" s="26">
        <v>9.3696642277858462E-4</v>
      </c>
      <c r="G221"/>
    </row>
    <row r="222" spans="2:7" x14ac:dyDescent="0.25">
      <c r="B222" s="8" t="s">
        <v>1592</v>
      </c>
      <c r="C222" s="28">
        <v>6877.4293094072864</v>
      </c>
      <c r="D222" s="26">
        <v>9.3484044786778424E-4</v>
      </c>
      <c r="G222"/>
    </row>
    <row r="223" spans="2:7" x14ac:dyDescent="0.25">
      <c r="B223" s="8" t="s">
        <v>1597</v>
      </c>
      <c r="C223" s="28">
        <v>6864.3515168533258</v>
      </c>
      <c r="D223" s="26">
        <v>9.3306279972365234E-4</v>
      </c>
      <c r="G223"/>
    </row>
    <row r="224" spans="2:7" x14ac:dyDescent="0.25">
      <c r="B224" s="8" t="s">
        <v>1599</v>
      </c>
      <c r="C224" s="28">
        <v>6850</v>
      </c>
      <c r="D224" s="26">
        <v>9.3111201581310104E-4</v>
      </c>
      <c r="G224"/>
    </row>
    <row r="225" spans="2:7" x14ac:dyDescent="0.25">
      <c r="B225" s="8" t="s">
        <v>1602</v>
      </c>
      <c r="C225" s="28">
        <v>6809.2753623188401</v>
      </c>
      <c r="D225" s="26">
        <v>9.2557636625331089E-4</v>
      </c>
      <c r="G225"/>
    </row>
    <row r="226" spans="2:7" x14ac:dyDescent="0.25">
      <c r="B226" s="8" t="s">
        <v>1608</v>
      </c>
      <c r="C226" s="28">
        <v>6803.9700625317255</v>
      </c>
      <c r="D226" s="26">
        <v>9.2485522342421991E-4</v>
      </c>
      <c r="G226"/>
    </row>
    <row r="227" spans="2:7" x14ac:dyDescent="0.25">
      <c r="B227" s="8" t="s">
        <v>1660</v>
      </c>
      <c r="C227" s="28">
        <v>6762.4891245241979</v>
      </c>
      <c r="D227" s="26">
        <v>9.1921677089779551E-4</v>
      </c>
      <c r="G227"/>
    </row>
    <row r="228" spans="2:7" x14ac:dyDescent="0.25">
      <c r="B228" s="8" t="s">
        <v>1619</v>
      </c>
      <c r="C228" s="28">
        <v>6750</v>
      </c>
      <c r="D228" s="26">
        <v>9.1751913966984415E-4</v>
      </c>
      <c r="G228"/>
    </row>
    <row r="229" spans="2:7" x14ac:dyDescent="0.25">
      <c r="B229" s="8" t="s">
        <v>1622</v>
      </c>
      <c r="C229" s="28">
        <v>6750</v>
      </c>
      <c r="D229" s="26">
        <v>9.1751913966984415E-4</v>
      </c>
      <c r="G229"/>
    </row>
    <row r="230" spans="2:7" x14ac:dyDescent="0.25">
      <c r="B230" s="8" t="s">
        <v>6869</v>
      </c>
      <c r="C230" s="28">
        <v>6747.7239100147963</v>
      </c>
      <c r="D230" s="26">
        <v>9.1720975357724628E-4</v>
      </c>
      <c r="G230"/>
    </row>
    <row r="231" spans="2:7" x14ac:dyDescent="0.25">
      <c r="B231" s="8" t="s">
        <v>6899</v>
      </c>
      <c r="C231" s="28">
        <v>6747.7239100147963</v>
      </c>
      <c r="D231" s="26">
        <v>9.1720975357724628E-4</v>
      </c>
      <c r="G231"/>
    </row>
    <row r="232" spans="2:7" x14ac:dyDescent="0.25">
      <c r="B232" s="8" t="s">
        <v>6885</v>
      </c>
      <c r="C232" s="28">
        <v>6747.7239100147963</v>
      </c>
      <c r="D232" s="26">
        <v>9.1720975357724628E-4</v>
      </c>
      <c r="G232"/>
    </row>
    <row r="233" spans="2:7" x14ac:dyDescent="0.25">
      <c r="B233" s="8" t="s">
        <v>2338</v>
      </c>
      <c r="C233" s="28">
        <v>6740</v>
      </c>
      <c r="D233" s="26">
        <v>9.1615985205551842E-4</v>
      </c>
      <c r="G233"/>
    </row>
    <row r="234" spans="2:7" x14ac:dyDescent="0.25">
      <c r="B234" s="8" t="s">
        <v>1625</v>
      </c>
      <c r="C234" s="28">
        <v>6732.8376811594198</v>
      </c>
      <c r="D234" s="26">
        <v>9.1518628692653322E-4</v>
      </c>
      <c r="G234"/>
    </row>
    <row r="235" spans="2:7" x14ac:dyDescent="0.25">
      <c r="B235" s="8" t="s">
        <v>1670</v>
      </c>
      <c r="C235" s="28">
        <v>6708.8907014681899</v>
      </c>
      <c r="D235" s="26">
        <v>9.1193120363705345E-4</v>
      </c>
      <c r="G235"/>
    </row>
    <row r="236" spans="2:7" x14ac:dyDescent="0.25">
      <c r="B236" s="8" t="s">
        <v>1628</v>
      </c>
      <c r="C236" s="28">
        <v>6695.652173913043</v>
      </c>
      <c r="D236" s="26">
        <v>9.1013170698329136E-4</v>
      </c>
      <c r="G236"/>
    </row>
    <row r="237" spans="2:7" x14ac:dyDescent="0.25">
      <c r="B237" s="8" t="s">
        <v>1631</v>
      </c>
      <c r="C237" s="28">
        <v>6691.0685154975527</v>
      </c>
      <c r="D237" s="26">
        <v>9.0950865597204378E-4</v>
      </c>
      <c r="G237"/>
    </row>
    <row r="238" spans="2:7" x14ac:dyDescent="0.25">
      <c r="B238" s="8" t="s">
        <v>1642</v>
      </c>
      <c r="C238" s="28">
        <v>6666.666666666667</v>
      </c>
      <c r="D238" s="26">
        <v>9.0619174288379667E-4</v>
      </c>
      <c r="G238"/>
    </row>
    <row r="239" spans="2:7" x14ac:dyDescent="0.25">
      <c r="B239" s="8" t="s">
        <v>1637</v>
      </c>
      <c r="C239" s="28">
        <v>6666.666666666667</v>
      </c>
      <c r="D239" s="26">
        <v>9.0619174288379667E-4</v>
      </c>
      <c r="G239"/>
    </row>
    <row r="240" spans="2:7" x14ac:dyDescent="0.25">
      <c r="B240" s="8" t="s">
        <v>1702</v>
      </c>
      <c r="C240" s="28">
        <v>6660.4828711256123</v>
      </c>
      <c r="D240" s="26">
        <v>9.0535118721494893E-4</v>
      </c>
      <c r="G240"/>
    </row>
    <row r="241" spans="2:7" x14ac:dyDescent="0.25">
      <c r="B241" s="8" t="s">
        <v>1647</v>
      </c>
      <c r="C241" s="28">
        <v>6627</v>
      </c>
      <c r="D241" s="26">
        <v>9.0079990201363802E-4</v>
      </c>
      <c r="G241"/>
    </row>
    <row r="242" spans="2:7" x14ac:dyDescent="0.25">
      <c r="B242" s="8" t="s">
        <v>1707</v>
      </c>
      <c r="C242" s="28">
        <v>6623.1647634584006</v>
      </c>
      <c r="D242" s="26">
        <v>9.0027858306073751E-4</v>
      </c>
      <c r="G242"/>
    </row>
    <row r="243" spans="2:7" x14ac:dyDescent="0.25">
      <c r="B243" s="8" t="s">
        <v>1652</v>
      </c>
      <c r="C243" s="28">
        <v>6610.2016351128059</v>
      </c>
      <c r="D243" s="26">
        <v>8.9851652108042938E-4</v>
      </c>
      <c r="G243"/>
    </row>
    <row r="244" spans="2:7" x14ac:dyDescent="0.25">
      <c r="B244" s="8" t="s">
        <v>1657</v>
      </c>
      <c r="C244" s="28">
        <v>6536.6550387178304</v>
      </c>
      <c r="D244" s="26">
        <v>8.8851942332487932E-4</v>
      </c>
      <c r="G244"/>
    </row>
    <row r="245" spans="2:7" x14ac:dyDescent="0.25">
      <c r="B245" s="8" t="s">
        <v>7033</v>
      </c>
      <c r="C245" s="28">
        <v>6438.5000000000009</v>
      </c>
      <c r="D245" s="26">
        <v>8.7517733048359881E-4</v>
      </c>
      <c r="G245"/>
    </row>
    <row r="246" spans="2:7" x14ac:dyDescent="0.25">
      <c r="B246" s="8" t="s">
        <v>1678</v>
      </c>
      <c r="C246" s="28">
        <v>6368.4</v>
      </c>
      <c r="D246" s="26">
        <v>8.6564872430717555E-4</v>
      </c>
      <c r="G246"/>
    </row>
    <row r="247" spans="2:7" x14ac:dyDescent="0.25">
      <c r="B247" s="8" t="s">
        <v>1712</v>
      </c>
      <c r="C247" s="28">
        <v>6306.6884176182712</v>
      </c>
      <c r="D247" s="26">
        <v>8.5726034534798316E-4</v>
      </c>
      <c r="G247"/>
    </row>
    <row r="248" spans="2:7" x14ac:dyDescent="0.25">
      <c r="B248" s="8" t="s">
        <v>1718</v>
      </c>
      <c r="C248" s="28">
        <v>6299.9999999999991</v>
      </c>
      <c r="D248" s="26">
        <v>8.5635119702518771E-4</v>
      </c>
      <c r="G248"/>
    </row>
    <row r="249" spans="2:7" x14ac:dyDescent="0.25">
      <c r="B249" s="8" t="s">
        <v>1727</v>
      </c>
      <c r="C249" s="28">
        <v>6255.833333333333</v>
      </c>
      <c r="D249" s="26">
        <v>8.5034767672858267E-4</v>
      </c>
      <c r="G249"/>
    </row>
    <row r="250" spans="2:7" x14ac:dyDescent="0.25">
      <c r="B250" s="8" t="s">
        <v>1731</v>
      </c>
      <c r="C250" s="28">
        <v>6250</v>
      </c>
      <c r="D250" s="26">
        <v>8.4955475895355937E-4</v>
      </c>
      <c r="G250"/>
    </row>
    <row r="251" spans="2:7" x14ac:dyDescent="0.25">
      <c r="B251" s="8" t="s">
        <v>1736</v>
      </c>
      <c r="C251" s="28">
        <v>6246.3295269168029</v>
      </c>
      <c r="D251" s="26">
        <v>8.4905583609348875E-4</v>
      </c>
      <c r="G251"/>
    </row>
    <row r="252" spans="2:7" x14ac:dyDescent="0.25">
      <c r="B252" s="8" t="s">
        <v>1739</v>
      </c>
      <c r="C252" s="28">
        <v>6206.6246908513604</v>
      </c>
      <c r="D252" s="26">
        <v>8.4365880690423002E-4</v>
      </c>
      <c r="G252"/>
    </row>
    <row r="253" spans="2:7" x14ac:dyDescent="0.25">
      <c r="B253" s="8" t="s">
        <v>1744</v>
      </c>
      <c r="C253" s="28">
        <v>6204.166666666667</v>
      </c>
      <c r="D253" s="26">
        <v>8.4332469072123325E-4</v>
      </c>
      <c r="G253"/>
    </row>
    <row r="254" spans="2:7" x14ac:dyDescent="0.25">
      <c r="B254" s="8" t="s">
        <v>1748</v>
      </c>
      <c r="C254" s="28">
        <v>6177.9907768405819</v>
      </c>
      <c r="D254" s="26">
        <v>8.3976663443777817E-4</v>
      </c>
      <c r="G254"/>
    </row>
    <row r="255" spans="2:7" x14ac:dyDescent="0.25">
      <c r="B255" s="8" t="s">
        <v>1758</v>
      </c>
      <c r="C255" s="28">
        <v>6047.9733889170893</v>
      </c>
      <c r="D255" s="26">
        <v>8.2209353193263984E-4</v>
      </c>
      <c r="G255"/>
    </row>
    <row r="256" spans="2:7" x14ac:dyDescent="0.25">
      <c r="B256" s="8" t="s">
        <v>1761</v>
      </c>
      <c r="C256" s="28">
        <v>6009.3442088091351</v>
      </c>
      <c r="D256" s="26">
        <v>8.1684271532541004E-4</v>
      </c>
      <c r="G256"/>
    </row>
    <row r="257" spans="2:7" x14ac:dyDescent="0.25">
      <c r="B257" s="8" t="s">
        <v>1767</v>
      </c>
      <c r="C257" s="28">
        <v>6000</v>
      </c>
      <c r="D257" s="26">
        <v>8.1557256859541704E-4</v>
      </c>
      <c r="G257"/>
    </row>
    <row r="258" spans="2:7" x14ac:dyDescent="0.25">
      <c r="B258" s="8" t="s">
        <v>1778</v>
      </c>
      <c r="C258" s="28">
        <v>5973.6231647634586</v>
      </c>
      <c r="D258" s="26">
        <v>8.1198719805120295E-4</v>
      </c>
      <c r="G258"/>
    </row>
    <row r="259" spans="2:7" x14ac:dyDescent="0.25">
      <c r="B259" s="8" t="s">
        <v>1781</v>
      </c>
      <c r="C259" s="28">
        <v>5955.3485589994561</v>
      </c>
      <c r="D259" s="26">
        <v>8.0950315352403359E-4</v>
      </c>
      <c r="G259"/>
    </row>
    <row r="260" spans="2:7" x14ac:dyDescent="0.25">
      <c r="B260" s="8" t="s">
        <v>2867</v>
      </c>
      <c r="C260" s="28">
        <v>5913.0434782608691</v>
      </c>
      <c r="D260" s="26">
        <v>8.0375267629693265E-4</v>
      </c>
      <c r="G260"/>
    </row>
    <row r="261" spans="2:7" x14ac:dyDescent="0.25">
      <c r="B261" s="8" t="s">
        <v>1786</v>
      </c>
      <c r="C261" s="28">
        <v>5887.0540969619733</v>
      </c>
      <c r="D261" s="26">
        <v>8.0021997188657492E-4</v>
      </c>
      <c r="G261"/>
    </row>
    <row r="262" spans="2:7" x14ac:dyDescent="0.25">
      <c r="B262" s="8" t="s">
        <v>1791</v>
      </c>
      <c r="C262" s="28">
        <v>5855.072463768116</v>
      </c>
      <c r="D262" s="26">
        <v>7.9587274809794317E-4</v>
      </c>
      <c r="G262"/>
    </row>
    <row r="263" spans="2:7" x14ac:dyDescent="0.25">
      <c r="B263" s="8" t="s">
        <v>7397</v>
      </c>
      <c r="C263" s="28">
        <v>5832.874388254485</v>
      </c>
      <c r="D263" s="26">
        <v>7.9285539118718862E-4</v>
      </c>
      <c r="G263"/>
    </row>
    <row r="264" spans="2:7" x14ac:dyDescent="0.25">
      <c r="B264" s="8" t="s">
        <v>1796</v>
      </c>
      <c r="C264" s="28">
        <v>5831.9743393129074</v>
      </c>
      <c r="D264" s="26">
        <v>7.9273304864933131E-4</v>
      </c>
      <c r="G264"/>
    </row>
    <row r="265" spans="2:7" x14ac:dyDescent="0.25">
      <c r="B265" s="8" t="s">
        <v>1799</v>
      </c>
      <c r="C265" s="28">
        <v>5831.9743393129074</v>
      </c>
      <c r="D265" s="26">
        <v>7.9273304864933131E-4</v>
      </c>
      <c r="G265"/>
    </row>
    <row r="266" spans="2:7" x14ac:dyDescent="0.25">
      <c r="B266" s="8" t="s">
        <v>1805</v>
      </c>
      <c r="C266" s="28">
        <v>5787.478260869565</v>
      </c>
      <c r="D266" s="26">
        <v>7.8668475181792135E-4</v>
      </c>
      <c r="G266"/>
    </row>
    <row r="267" spans="2:7" x14ac:dyDescent="0.25">
      <c r="B267" s="8" t="s">
        <v>1811</v>
      </c>
      <c r="C267" s="28">
        <v>5782.4500772196607</v>
      </c>
      <c r="D267" s="26">
        <v>7.8600127704213428E-4</v>
      </c>
      <c r="G267"/>
    </row>
    <row r="268" spans="2:7" x14ac:dyDescent="0.25">
      <c r="B268" s="8" t="s">
        <v>1818</v>
      </c>
      <c r="C268" s="28">
        <v>5749.67</v>
      </c>
      <c r="D268" s="26">
        <v>7.815455217460019E-4</v>
      </c>
      <c r="G268"/>
    </row>
    <row r="269" spans="2:7" x14ac:dyDescent="0.25">
      <c r="B269" s="8" t="s">
        <v>1823</v>
      </c>
      <c r="C269" s="28">
        <v>5749.1603036946644</v>
      </c>
      <c r="D269" s="26">
        <v>7.8147623935851079E-4</v>
      </c>
      <c r="G269"/>
    </row>
    <row r="270" spans="2:7" x14ac:dyDescent="0.25">
      <c r="B270" s="8" t="s">
        <v>1826</v>
      </c>
      <c r="C270" s="28">
        <v>5662.5774877650902</v>
      </c>
      <c r="D270" s="26">
        <v>7.6970714442785965E-4</v>
      </c>
      <c r="G270"/>
    </row>
    <row r="271" spans="2:7" x14ac:dyDescent="0.25">
      <c r="B271" s="8" t="s">
        <v>1829</v>
      </c>
      <c r="C271" s="28">
        <v>5625</v>
      </c>
      <c r="D271" s="26">
        <v>7.6459928305820342E-4</v>
      </c>
      <c r="G271"/>
    </row>
    <row r="272" spans="2:7" x14ac:dyDescent="0.25">
      <c r="B272" s="8" t="s">
        <v>1834</v>
      </c>
      <c r="C272" s="28">
        <v>5607.9880369766179</v>
      </c>
      <c r="D272" s="26">
        <v>7.6228686799489844E-4</v>
      </c>
      <c r="G272"/>
    </row>
    <row r="273" spans="2:7" x14ac:dyDescent="0.25">
      <c r="B273" s="8" t="s">
        <v>1855</v>
      </c>
      <c r="C273" s="28">
        <v>5600.5884057971016</v>
      </c>
      <c r="D273" s="26">
        <v>7.6128104529360897E-4</v>
      </c>
      <c r="G273"/>
    </row>
    <row r="274" spans="2:7" x14ac:dyDescent="0.25">
      <c r="B274" s="8" t="s">
        <v>1840</v>
      </c>
      <c r="C274" s="28">
        <v>5563.25</v>
      </c>
      <c r="D274" s="26">
        <v>7.5620568203974231E-4</v>
      </c>
      <c r="G274"/>
    </row>
    <row r="275" spans="2:7" x14ac:dyDescent="0.25">
      <c r="B275" s="8" t="s">
        <v>1845</v>
      </c>
      <c r="C275" s="28">
        <v>5559.5649779140977</v>
      </c>
      <c r="D275" s="26">
        <v>7.5570478155175392E-4</v>
      </c>
      <c r="G275"/>
    </row>
    <row r="276" spans="2:7" x14ac:dyDescent="0.25">
      <c r="B276" s="8" t="s">
        <v>1849</v>
      </c>
      <c r="C276" s="28">
        <v>5559.115699890921</v>
      </c>
      <c r="D276" s="26">
        <v>7.5564371174652463E-4</v>
      </c>
      <c r="G276"/>
    </row>
    <row r="277" spans="2:7" x14ac:dyDescent="0.25">
      <c r="B277" s="8" t="s">
        <v>1863</v>
      </c>
      <c r="C277" s="28">
        <v>5487.976412903784</v>
      </c>
      <c r="D277" s="26">
        <v>7.4597383657716695E-4</v>
      </c>
      <c r="G277"/>
    </row>
    <row r="278" spans="2:7" x14ac:dyDescent="0.25">
      <c r="B278" s="8" t="s">
        <v>1866</v>
      </c>
      <c r="C278" s="28">
        <v>5458.333333333333</v>
      </c>
      <c r="D278" s="26">
        <v>7.4194448948610846E-4</v>
      </c>
      <c r="G278"/>
    </row>
    <row r="279" spans="2:7" x14ac:dyDescent="0.25">
      <c r="B279" s="8" t="s">
        <v>7562</v>
      </c>
      <c r="C279" s="28">
        <v>5455.304347826087</v>
      </c>
      <c r="D279" s="26">
        <v>7.4153276323771136E-4</v>
      </c>
      <c r="G279"/>
    </row>
    <row r="280" spans="2:7" x14ac:dyDescent="0.25">
      <c r="B280" s="8" t="s">
        <v>1871</v>
      </c>
      <c r="C280" s="28">
        <v>5437.7379010331706</v>
      </c>
      <c r="D280" s="26">
        <v>7.3914497788237909E-4</v>
      </c>
      <c r="G280"/>
    </row>
    <row r="281" spans="2:7" x14ac:dyDescent="0.25">
      <c r="B281" s="8" t="s">
        <v>1876</v>
      </c>
      <c r="C281" s="28">
        <v>5416.666666666667</v>
      </c>
      <c r="D281" s="26">
        <v>7.3628079109308478E-4</v>
      </c>
      <c r="G281"/>
    </row>
    <row r="282" spans="2:7" x14ac:dyDescent="0.25">
      <c r="B282" s="8" t="s">
        <v>1884</v>
      </c>
      <c r="C282" s="28">
        <v>5399.9762401045436</v>
      </c>
      <c r="D282" s="26">
        <v>7.3401208208271414E-4</v>
      </c>
      <c r="G282"/>
    </row>
    <row r="283" spans="2:7" x14ac:dyDescent="0.25">
      <c r="B283" s="8" t="s">
        <v>1909</v>
      </c>
      <c r="C283" s="28">
        <v>5351.7362318840569</v>
      </c>
      <c r="D283" s="26">
        <v>7.274548775138064E-4</v>
      </c>
      <c r="G283"/>
    </row>
    <row r="284" spans="2:7" x14ac:dyDescent="0.25">
      <c r="B284" s="8" t="s">
        <v>1890</v>
      </c>
      <c r="C284" s="28">
        <v>5343.75</v>
      </c>
      <c r="D284" s="26">
        <v>7.2636931890529327E-4</v>
      </c>
      <c r="G284"/>
    </row>
    <row r="285" spans="2:7" x14ac:dyDescent="0.25">
      <c r="B285" s="8" t="s">
        <v>1896</v>
      </c>
      <c r="C285" s="28">
        <v>5311.159420289855</v>
      </c>
      <c r="D285" s="26">
        <v>7.2193932177092382E-4</v>
      </c>
      <c r="G285"/>
    </row>
    <row r="286" spans="2:7" x14ac:dyDescent="0.25">
      <c r="B286" s="8" t="s">
        <v>1901</v>
      </c>
      <c r="C286" s="28">
        <v>5291.9767153024532</v>
      </c>
      <c r="D286" s="26">
        <v>7.1933184044105987E-4</v>
      </c>
      <c r="G286"/>
    </row>
    <row r="287" spans="2:7" x14ac:dyDescent="0.25">
      <c r="B287" s="8" t="s">
        <v>1906</v>
      </c>
      <c r="C287" s="28">
        <v>5287.359735617164</v>
      </c>
      <c r="D287" s="26">
        <v>7.1870426011087926E-4</v>
      </c>
      <c r="G287"/>
    </row>
    <row r="288" spans="2:7" x14ac:dyDescent="0.25">
      <c r="B288" s="8" t="s">
        <v>1914</v>
      </c>
      <c r="C288" s="28">
        <v>5263.7302882001086</v>
      </c>
      <c r="D288" s="26">
        <v>7.1549233859014287E-4</v>
      </c>
      <c r="G288"/>
    </row>
    <row r="289" spans="2:7" x14ac:dyDescent="0.25">
      <c r="B289" s="8" t="s">
        <v>1917</v>
      </c>
      <c r="C289" s="28">
        <v>5261.5208493082637</v>
      </c>
      <c r="D289" s="26">
        <v>7.1519201229811339E-4</v>
      </c>
      <c r="G289"/>
    </row>
    <row r="290" spans="2:7" x14ac:dyDescent="0.25">
      <c r="B290" s="8" t="s">
        <v>1922</v>
      </c>
      <c r="C290" s="28">
        <v>5238.2145518559719</v>
      </c>
      <c r="D290" s="26">
        <v>7.1202401615184431E-4</v>
      </c>
      <c r="G290"/>
    </row>
    <row r="291" spans="2:7" x14ac:dyDescent="0.25">
      <c r="B291" s="8" t="s">
        <v>1968</v>
      </c>
      <c r="C291" s="28">
        <v>5220.3594202898548</v>
      </c>
      <c r="D291" s="26">
        <v>7.0959699023284651E-4</v>
      </c>
      <c r="G291"/>
    </row>
    <row r="292" spans="2:7" x14ac:dyDescent="0.25">
      <c r="B292" s="8" t="s">
        <v>1926</v>
      </c>
      <c r="C292" s="28">
        <v>5208.333333333333</v>
      </c>
      <c r="D292" s="26">
        <v>7.0796229912796613E-4</v>
      </c>
      <c r="G292"/>
    </row>
    <row r="293" spans="2:7" x14ac:dyDescent="0.25">
      <c r="B293" s="8" t="s">
        <v>1932</v>
      </c>
      <c r="C293" s="28">
        <v>5198.4869565217386</v>
      </c>
      <c r="D293" s="26">
        <v>7.0662389332336773E-4</v>
      </c>
      <c r="G293"/>
    </row>
    <row r="294" spans="2:7" x14ac:dyDescent="0.25">
      <c r="B294" s="8" t="s">
        <v>1937</v>
      </c>
      <c r="C294" s="28">
        <v>5185.5269836812722</v>
      </c>
      <c r="D294" s="26">
        <v>7.0486226026696336E-4</v>
      </c>
      <c r="G294"/>
    </row>
    <row r="295" spans="2:7" x14ac:dyDescent="0.25">
      <c r="B295" s="8" t="s">
        <v>4210</v>
      </c>
      <c r="C295" s="28">
        <v>5166.666666666667</v>
      </c>
      <c r="D295" s="26">
        <v>7.0229860073494244E-4</v>
      </c>
      <c r="G295"/>
    </row>
    <row r="296" spans="2:7" x14ac:dyDescent="0.25">
      <c r="B296" s="8" t="s">
        <v>1940</v>
      </c>
      <c r="C296" s="28">
        <v>5165.8510059815117</v>
      </c>
      <c r="D296" s="26">
        <v>7.0218772898826001E-4</v>
      </c>
      <c r="G296"/>
    </row>
    <row r="297" spans="2:7" x14ac:dyDescent="0.25">
      <c r="B297" s="8" t="s">
        <v>1945</v>
      </c>
      <c r="C297" s="28">
        <v>5164.4227965396958</v>
      </c>
      <c r="D297" s="26">
        <v>7.0199359424776768E-4</v>
      </c>
      <c r="G297"/>
    </row>
    <row r="298" spans="2:7" x14ac:dyDescent="0.25">
      <c r="B298" s="8" t="s">
        <v>1948</v>
      </c>
      <c r="C298" s="28">
        <v>5152.5</v>
      </c>
      <c r="D298" s="26">
        <v>7.0037294328131438E-4</v>
      </c>
      <c r="G298"/>
    </row>
    <row r="299" spans="2:7" x14ac:dyDescent="0.25">
      <c r="B299" s="8" t="s">
        <v>7807</v>
      </c>
      <c r="C299" s="28">
        <v>5151</v>
      </c>
      <c r="D299" s="26">
        <v>7.0016905013916544E-4</v>
      </c>
      <c r="G299"/>
    </row>
    <row r="300" spans="2:7" x14ac:dyDescent="0.25">
      <c r="B300" s="8" t="s">
        <v>1951</v>
      </c>
      <c r="C300" s="28">
        <v>5150.0696596934977</v>
      </c>
      <c r="D300" s="26">
        <v>7.0004259013359185E-4</v>
      </c>
      <c r="G300"/>
    </row>
    <row r="301" spans="2:7" x14ac:dyDescent="0.25">
      <c r="B301" s="8" t="s">
        <v>1956</v>
      </c>
      <c r="C301" s="28">
        <v>5138.6623164763459</v>
      </c>
      <c r="D301" s="26">
        <v>6.9849200409884821E-4</v>
      </c>
      <c r="G301"/>
    </row>
    <row r="302" spans="2:7" x14ac:dyDescent="0.25">
      <c r="B302" s="8" t="s">
        <v>1961</v>
      </c>
      <c r="C302" s="28">
        <v>5130</v>
      </c>
      <c r="D302" s="26">
        <v>6.9731454614908157E-4</v>
      </c>
      <c r="G302"/>
    </row>
    <row r="303" spans="2:7" x14ac:dyDescent="0.25">
      <c r="B303" s="8" t="s">
        <v>2749</v>
      </c>
      <c r="C303" s="28">
        <v>5112.5</v>
      </c>
      <c r="D303" s="26">
        <v>6.9493579282401156E-4</v>
      </c>
      <c r="G303"/>
    </row>
    <row r="304" spans="2:7" x14ac:dyDescent="0.25">
      <c r="B304" s="8" t="s">
        <v>2109</v>
      </c>
      <c r="C304" s="28">
        <v>5083.0608695652172</v>
      </c>
      <c r="D304" s="26">
        <v>6.9093416828635971E-4</v>
      </c>
      <c r="G304"/>
    </row>
    <row r="305" spans="2:7" x14ac:dyDescent="0.25">
      <c r="B305" s="8" t="s">
        <v>1971</v>
      </c>
      <c r="C305" s="28">
        <v>5037.5</v>
      </c>
      <c r="D305" s="26">
        <v>6.8474113571656884E-4</v>
      </c>
      <c r="G305"/>
    </row>
    <row r="306" spans="2:7" x14ac:dyDescent="0.25">
      <c r="B306" s="8" t="s">
        <v>1976</v>
      </c>
      <c r="C306" s="28">
        <v>5016.2938883068919</v>
      </c>
      <c r="D306" s="26">
        <v>6.8185861521932397E-4</v>
      </c>
      <c r="G306"/>
    </row>
    <row r="307" spans="2:7" x14ac:dyDescent="0.25">
      <c r="B307" s="8" t="s">
        <v>1979</v>
      </c>
      <c r="C307" s="28">
        <v>5015</v>
      </c>
      <c r="D307" s="26">
        <v>6.8168273858433602E-4</v>
      </c>
      <c r="G307"/>
    </row>
    <row r="308" spans="2:7" x14ac:dyDescent="0.25">
      <c r="B308" s="8" t="s">
        <v>1989</v>
      </c>
      <c r="C308" s="28">
        <v>5000</v>
      </c>
      <c r="D308" s="26">
        <v>6.7964380716284748E-4</v>
      </c>
      <c r="G308"/>
    </row>
    <row r="309" spans="2:7" x14ac:dyDescent="0.25">
      <c r="B309" s="8" t="s">
        <v>1992</v>
      </c>
      <c r="C309" s="28">
        <v>5000</v>
      </c>
      <c r="D309" s="26">
        <v>6.7964380716284748E-4</v>
      </c>
      <c r="G309"/>
    </row>
    <row r="310" spans="2:7" x14ac:dyDescent="0.25">
      <c r="B310" s="8" t="s">
        <v>1984</v>
      </c>
      <c r="C310" s="28">
        <v>5000</v>
      </c>
      <c r="D310" s="26">
        <v>6.7964380716284748E-4</v>
      </c>
      <c r="G310"/>
    </row>
    <row r="311" spans="2:7" x14ac:dyDescent="0.25">
      <c r="B311" s="8" t="s">
        <v>2020</v>
      </c>
      <c r="C311" s="28">
        <v>4967.9781408961808</v>
      </c>
      <c r="D311" s="26">
        <v>6.7529111551609708E-4</v>
      </c>
      <c r="G311"/>
    </row>
    <row r="312" spans="2:7" x14ac:dyDescent="0.25">
      <c r="B312" s="8" t="s">
        <v>2023</v>
      </c>
      <c r="C312" s="28">
        <v>4967.083333333333</v>
      </c>
      <c r="D312" s="26">
        <v>6.7516948543235868E-4</v>
      </c>
      <c r="G312"/>
    </row>
    <row r="313" spans="2:7" x14ac:dyDescent="0.25">
      <c r="B313" s="8" t="s">
        <v>2026</v>
      </c>
      <c r="C313" s="28">
        <v>4958.333333333333</v>
      </c>
      <c r="D313" s="26">
        <v>6.7398010876982368E-4</v>
      </c>
      <c r="G313"/>
    </row>
    <row r="314" spans="2:7" x14ac:dyDescent="0.25">
      <c r="B314" s="8" t="s">
        <v>2050</v>
      </c>
      <c r="C314" s="28">
        <v>4956.521739130435</v>
      </c>
      <c r="D314" s="26">
        <v>6.7373386101360539E-4</v>
      </c>
      <c r="G314"/>
    </row>
    <row r="315" spans="2:7" x14ac:dyDescent="0.25">
      <c r="B315" s="8" t="s">
        <v>2055</v>
      </c>
      <c r="C315" s="28">
        <v>4942.492753623188</v>
      </c>
      <c r="D315" s="26">
        <v>6.7182691838944982E-4</v>
      </c>
      <c r="G315"/>
    </row>
    <row r="316" spans="2:7" x14ac:dyDescent="0.25">
      <c r="B316" s="8" t="s">
        <v>2061</v>
      </c>
      <c r="C316" s="28">
        <v>4934.2304493860229</v>
      </c>
      <c r="D316" s="26">
        <v>6.7070383360791287E-4</v>
      </c>
      <c r="G316"/>
    </row>
    <row r="317" spans="2:7" x14ac:dyDescent="0.25">
      <c r="B317" s="8" t="s">
        <v>2067</v>
      </c>
      <c r="C317" s="28">
        <v>4916.666666666667</v>
      </c>
      <c r="D317" s="26">
        <v>6.683164103768001E-4</v>
      </c>
      <c r="G317"/>
    </row>
    <row r="318" spans="2:7" x14ac:dyDescent="0.25">
      <c r="B318" s="8" t="s">
        <v>2072</v>
      </c>
      <c r="C318" s="28">
        <v>4911.6666666666661</v>
      </c>
      <c r="D318" s="26">
        <v>6.6763676656963707E-4</v>
      </c>
      <c r="G318"/>
    </row>
    <row r="319" spans="2:7" x14ac:dyDescent="0.25">
      <c r="B319" s="8" t="s">
        <v>2082</v>
      </c>
      <c r="C319" s="28">
        <v>4891.25</v>
      </c>
      <c r="D319" s="26">
        <v>6.6486155435705558E-4</v>
      </c>
      <c r="G319"/>
    </row>
    <row r="320" spans="2:7" x14ac:dyDescent="0.25">
      <c r="B320" s="8" t="s">
        <v>2087</v>
      </c>
      <c r="C320" s="28">
        <v>4880.8202898550726</v>
      </c>
      <c r="D320" s="26">
        <v>6.6344385677495491E-4</v>
      </c>
      <c r="G320"/>
    </row>
    <row r="321" spans="2:7" x14ac:dyDescent="0.25">
      <c r="B321" s="8" t="s">
        <v>2097</v>
      </c>
      <c r="C321" s="28">
        <v>4855.2</v>
      </c>
      <c r="D321" s="26">
        <v>6.5996132250741143E-4</v>
      </c>
      <c r="G321"/>
    </row>
    <row r="322" spans="2:7" x14ac:dyDescent="0.25">
      <c r="B322" s="8" t="s">
        <v>2106</v>
      </c>
      <c r="C322" s="28">
        <v>4836.078321255387</v>
      </c>
      <c r="D322" s="26">
        <v>6.5736213639914468E-4</v>
      </c>
      <c r="G322"/>
    </row>
    <row r="323" spans="2:7" x14ac:dyDescent="0.25">
      <c r="B323" s="8" t="s">
        <v>2112</v>
      </c>
      <c r="C323" s="28">
        <v>4811.8540278422779</v>
      </c>
      <c r="D323" s="26">
        <v>6.5406935819892166E-4</v>
      </c>
      <c r="G323"/>
    </row>
    <row r="324" spans="2:7" x14ac:dyDescent="0.25">
      <c r="B324" s="8" t="s">
        <v>2123</v>
      </c>
      <c r="C324" s="28">
        <v>4735.7791625716845</v>
      </c>
      <c r="D324" s="26">
        <v>6.4372859598654027E-4</v>
      </c>
      <c r="G324"/>
    </row>
    <row r="325" spans="2:7" x14ac:dyDescent="0.25">
      <c r="B325" s="8" t="s">
        <v>2129</v>
      </c>
      <c r="C325" s="28">
        <v>4730.4347826086951</v>
      </c>
      <c r="D325" s="26">
        <v>6.4300214103754606E-4</v>
      </c>
      <c r="G325"/>
    </row>
    <row r="326" spans="2:7" x14ac:dyDescent="0.25">
      <c r="B326" s="8" t="s">
        <v>2132</v>
      </c>
      <c r="C326" s="28">
        <v>4726.5084833626734</v>
      </c>
      <c r="D326" s="26">
        <v>6.4246844404402073E-4</v>
      </c>
      <c r="G326"/>
    </row>
    <row r="327" spans="2:7" x14ac:dyDescent="0.25">
      <c r="B327" s="8" t="s">
        <v>2135</v>
      </c>
      <c r="C327" s="28">
        <v>4708.7792813711621</v>
      </c>
      <c r="D327" s="26">
        <v>6.4005853557612673E-4</v>
      </c>
      <c r="G327"/>
    </row>
    <row r="328" spans="2:7" x14ac:dyDescent="0.25">
      <c r="B328" s="8" t="s">
        <v>2143</v>
      </c>
      <c r="C328" s="28">
        <v>4675</v>
      </c>
      <c r="D328" s="26">
        <v>6.3546695969726242E-4</v>
      </c>
      <c r="G328"/>
    </row>
    <row r="329" spans="2:7" x14ac:dyDescent="0.25">
      <c r="B329" s="8" t="s">
        <v>2146</v>
      </c>
      <c r="C329" s="28">
        <v>4671.8053289831432</v>
      </c>
      <c r="D329" s="26">
        <v>6.3503271202275651E-4</v>
      </c>
      <c r="G329"/>
    </row>
    <row r="330" spans="2:7" x14ac:dyDescent="0.25">
      <c r="B330" s="8" t="s">
        <v>2149</v>
      </c>
      <c r="C330" s="28">
        <v>4669.583333333333</v>
      </c>
      <c r="D330" s="26">
        <v>6.3473067890616925E-4</v>
      </c>
      <c r="G330"/>
    </row>
    <row r="331" spans="2:7" x14ac:dyDescent="0.25">
      <c r="B331" s="8" t="s">
        <v>2156</v>
      </c>
      <c r="C331" s="28">
        <v>4623.135658203104</v>
      </c>
      <c r="D331" s="26">
        <v>6.2841710395429486E-4</v>
      </c>
      <c r="G331"/>
    </row>
    <row r="332" spans="2:7" x14ac:dyDescent="0.25">
      <c r="B332" s="8" t="s">
        <v>2160</v>
      </c>
      <c r="C332" s="28">
        <v>4620.0738716749647</v>
      </c>
      <c r="D332" s="26">
        <v>6.2800091910375402E-4</v>
      </c>
      <c r="G332"/>
    </row>
    <row r="333" spans="2:7" x14ac:dyDescent="0.25">
      <c r="B333" s="8" t="s">
        <v>8204</v>
      </c>
      <c r="C333" s="28">
        <v>4600.1761827079936</v>
      </c>
      <c r="D333" s="26">
        <v>6.252962508871031E-4</v>
      </c>
      <c r="G333"/>
    </row>
    <row r="334" spans="2:7" x14ac:dyDescent="0.25">
      <c r="B334" s="8" t="s">
        <v>2165</v>
      </c>
      <c r="C334" s="28">
        <v>4583.333333333333</v>
      </c>
      <c r="D334" s="26">
        <v>6.2300682323261018E-4</v>
      </c>
      <c r="G334"/>
    </row>
    <row r="335" spans="2:7" x14ac:dyDescent="0.25">
      <c r="B335" s="8" t="s">
        <v>2170</v>
      </c>
      <c r="C335" s="28">
        <v>4539.1304347826081</v>
      </c>
      <c r="D335" s="26">
        <v>6.1699837798088054E-4</v>
      </c>
      <c r="G335"/>
    </row>
    <row r="336" spans="2:7" x14ac:dyDescent="0.25">
      <c r="B336" s="8" t="s">
        <v>2174</v>
      </c>
      <c r="C336" s="28">
        <v>4531.7478260869566</v>
      </c>
      <c r="D336" s="26">
        <v>6.1599486912473933E-4</v>
      </c>
      <c r="G336"/>
    </row>
    <row r="337" spans="2:7" x14ac:dyDescent="0.25">
      <c r="B337" s="8" t="s">
        <v>2184</v>
      </c>
      <c r="C337" s="28">
        <v>4504.347826086956</v>
      </c>
      <c r="D337" s="26">
        <v>6.1227042106148694E-4</v>
      </c>
      <c r="G337"/>
    </row>
    <row r="338" spans="2:7" x14ac:dyDescent="0.25">
      <c r="B338" s="8" t="s">
        <v>2179</v>
      </c>
      <c r="C338" s="28">
        <v>4504.347826086956</v>
      </c>
      <c r="D338" s="26">
        <v>6.1227042106148694E-4</v>
      </c>
      <c r="G338"/>
    </row>
    <row r="339" spans="2:7" x14ac:dyDescent="0.25">
      <c r="B339" s="8" t="s">
        <v>2187</v>
      </c>
      <c r="C339" s="28">
        <v>4503.5801842471892</v>
      </c>
      <c r="D339" s="26">
        <v>6.1216607645698357E-4</v>
      </c>
      <c r="G339"/>
    </row>
    <row r="340" spans="2:7" x14ac:dyDescent="0.25">
      <c r="B340" s="8" t="s">
        <v>2190</v>
      </c>
      <c r="C340" s="28">
        <v>4497.5</v>
      </c>
      <c r="D340" s="26">
        <v>6.1133960454298134E-4</v>
      </c>
      <c r="G340"/>
    </row>
    <row r="341" spans="2:7" x14ac:dyDescent="0.25">
      <c r="B341" s="8" t="s">
        <v>2193</v>
      </c>
      <c r="C341" s="28">
        <v>4471.1803268065623</v>
      </c>
      <c r="D341" s="26">
        <v>6.0776200396448735E-4</v>
      </c>
      <c r="G341"/>
    </row>
    <row r="342" spans="2:7" x14ac:dyDescent="0.25">
      <c r="B342" s="8" t="s">
        <v>2196</v>
      </c>
      <c r="C342" s="28">
        <v>4463.768115942029</v>
      </c>
      <c r="D342" s="26">
        <v>6.0675447132219431E-4</v>
      </c>
      <c r="G342"/>
    </row>
    <row r="343" spans="2:7" x14ac:dyDescent="0.25">
      <c r="B343" s="8" t="s">
        <v>2199</v>
      </c>
      <c r="C343" s="28">
        <v>4452.797101449275</v>
      </c>
      <c r="D343" s="26">
        <v>6.052631949105355E-4</v>
      </c>
      <c r="G343"/>
    </row>
    <row r="344" spans="2:7" x14ac:dyDescent="0.25">
      <c r="B344" s="8" t="s">
        <v>2202</v>
      </c>
      <c r="C344" s="28">
        <v>4425.833333333333</v>
      </c>
      <c r="D344" s="26">
        <v>6.0159804330698046E-4</v>
      </c>
      <c r="G344"/>
    </row>
    <row r="345" spans="2:7" x14ac:dyDescent="0.25">
      <c r="B345" s="8" t="s">
        <v>2205</v>
      </c>
      <c r="C345" s="28">
        <v>4424.583333333333</v>
      </c>
      <c r="D345" s="26">
        <v>6.0142813235518973E-4</v>
      </c>
      <c r="G345"/>
    </row>
    <row r="346" spans="2:7" x14ac:dyDescent="0.25">
      <c r="B346" s="8" t="s">
        <v>2210</v>
      </c>
      <c r="C346" s="28">
        <v>4393.75</v>
      </c>
      <c r="D346" s="26">
        <v>5.9723699554435226E-4</v>
      </c>
      <c r="G346"/>
    </row>
    <row r="347" spans="2:7" x14ac:dyDescent="0.25">
      <c r="B347" s="8" t="s">
        <v>8350</v>
      </c>
      <c r="C347" s="28">
        <v>4386</v>
      </c>
      <c r="D347" s="26">
        <v>5.9618354764324978E-4</v>
      </c>
      <c r="G347"/>
    </row>
    <row r="348" spans="2:7" x14ac:dyDescent="0.25">
      <c r="B348" s="8" t="s">
        <v>2213</v>
      </c>
      <c r="C348" s="28">
        <v>4375</v>
      </c>
      <c r="D348" s="26">
        <v>5.9468833126749153E-4</v>
      </c>
      <c r="G348"/>
    </row>
    <row r="349" spans="2:7" x14ac:dyDescent="0.25">
      <c r="B349" s="8" t="s">
        <v>2218</v>
      </c>
      <c r="C349" s="28">
        <v>4347.9166666666661</v>
      </c>
      <c r="D349" s="26">
        <v>5.9100692731202603E-4</v>
      </c>
      <c r="G349"/>
    </row>
    <row r="350" spans="2:7" x14ac:dyDescent="0.25">
      <c r="B350" s="8" t="s">
        <v>2224</v>
      </c>
      <c r="C350" s="28">
        <v>4347.8260869565211</v>
      </c>
      <c r="D350" s="26">
        <v>5.9099461492421513E-4</v>
      </c>
      <c r="G350"/>
    </row>
    <row r="351" spans="2:7" x14ac:dyDescent="0.25">
      <c r="B351" s="8" t="s">
        <v>2243</v>
      </c>
      <c r="C351" s="28">
        <v>4319.9809920836351</v>
      </c>
      <c r="D351" s="26">
        <v>5.8720966566617138E-4</v>
      </c>
      <c r="G351"/>
    </row>
    <row r="352" spans="2:7" x14ac:dyDescent="0.25">
      <c r="B352" s="8" t="s">
        <v>2246</v>
      </c>
      <c r="C352" s="28">
        <v>4319.9809920836351</v>
      </c>
      <c r="D352" s="26">
        <v>5.8720966566617138E-4</v>
      </c>
      <c r="G352"/>
    </row>
    <row r="353" spans="2:7" x14ac:dyDescent="0.25">
      <c r="B353" s="8" t="s">
        <v>2238</v>
      </c>
      <c r="C353" s="28">
        <v>4319.9809920836351</v>
      </c>
      <c r="D353" s="26">
        <v>5.8720966566617138E-4</v>
      </c>
      <c r="G353"/>
    </row>
    <row r="354" spans="2:7" x14ac:dyDescent="0.25">
      <c r="B354" s="8" t="s">
        <v>2249</v>
      </c>
      <c r="C354" s="28">
        <v>4309.0449602021754</v>
      </c>
      <c r="D354" s="26">
        <v>5.8572314439753745E-4</v>
      </c>
      <c r="G354"/>
    </row>
    <row r="355" spans="2:7" x14ac:dyDescent="0.25">
      <c r="B355" s="8" t="s">
        <v>2252</v>
      </c>
      <c r="C355" s="28">
        <v>4304.347826086956</v>
      </c>
      <c r="D355" s="26">
        <v>5.8508466877497294E-4</v>
      </c>
      <c r="G355"/>
    </row>
    <row r="356" spans="2:7" x14ac:dyDescent="0.25">
      <c r="B356" s="8" t="s">
        <v>2257</v>
      </c>
      <c r="C356" s="28">
        <v>4274.5889070146823</v>
      </c>
      <c r="D356" s="26">
        <v>5.810395757639067E-4</v>
      </c>
      <c r="G356"/>
    </row>
    <row r="357" spans="2:7" x14ac:dyDescent="0.25">
      <c r="B357" s="8" t="s">
        <v>2267</v>
      </c>
      <c r="C357" s="28">
        <v>4252.5285481239807</v>
      </c>
      <c r="D357" s="26">
        <v>5.7804093850313571E-4</v>
      </c>
      <c r="G357"/>
    </row>
    <row r="358" spans="2:7" x14ac:dyDescent="0.25">
      <c r="B358" s="8" t="s">
        <v>2288</v>
      </c>
      <c r="C358" s="28">
        <v>4250</v>
      </c>
      <c r="D358" s="26">
        <v>5.7769723608842036E-4</v>
      </c>
      <c r="G358"/>
    </row>
    <row r="359" spans="2:7" x14ac:dyDescent="0.25">
      <c r="B359" s="8" t="s">
        <v>2285</v>
      </c>
      <c r="C359" s="28">
        <v>4250</v>
      </c>
      <c r="D359" s="26">
        <v>5.7769723608842036E-4</v>
      </c>
      <c r="G359"/>
    </row>
    <row r="360" spans="2:7" x14ac:dyDescent="0.25">
      <c r="B360" s="8" t="s">
        <v>2292</v>
      </c>
      <c r="C360" s="28">
        <v>4250</v>
      </c>
      <c r="D360" s="26">
        <v>5.7769723608842036E-4</v>
      </c>
      <c r="G360"/>
    </row>
    <row r="361" spans="2:7" x14ac:dyDescent="0.25">
      <c r="B361" s="8" t="s">
        <v>2295</v>
      </c>
      <c r="C361" s="28">
        <v>4250</v>
      </c>
      <c r="D361" s="26">
        <v>5.7769723608842036E-4</v>
      </c>
      <c r="G361"/>
    </row>
    <row r="362" spans="2:7" x14ac:dyDescent="0.25">
      <c r="B362" s="8" t="s">
        <v>2278</v>
      </c>
      <c r="C362" s="28">
        <v>4250</v>
      </c>
      <c r="D362" s="26">
        <v>5.7769723608842036E-4</v>
      </c>
      <c r="G362"/>
    </row>
    <row r="363" spans="2:7" x14ac:dyDescent="0.25">
      <c r="B363" s="8" t="s">
        <v>2281</v>
      </c>
      <c r="C363" s="28">
        <v>4250</v>
      </c>
      <c r="D363" s="26">
        <v>5.7769723608842036E-4</v>
      </c>
      <c r="G363"/>
    </row>
    <row r="364" spans="2:7" x14ac:dyDescent="0.25">
      <c r="B364" s="8" t="s">
        <v>2275</v>
      </c>
      <c r="C364" s="28">
        <v>4250</v>
      </c>
      <c r="D364" s="26">
        <v>5.7769723608842036E-4</v>
      </c>
      <c r="G364"/>
    </row>
    <row r="365" spans="2:7" x14ac:dyDescent="0.25">
      <c r="B365" s="8" t="s">
        <v>2272</v>
      </c>
      <c r="C365" s="28">
        <v>4250</v>
      </c>
      <c r="D365" s="26">
        <v>5.7769723608842036E-4</v>
      </c>
      <c r="G365"/>
    </row>
    <row r="366" spans="2:7" x14ac:dyDescent="0.25">
      <c r="B366" s="8" t="s">
        <v>2298</v>
      </c>
      <c r="C366" s="28">
        <v>4236.521739130435</v>
      </c>
      <c r="D366" s="26">
        <v>5.7586515278215537E-4</v>
      </c>
      <c r="G366"/>
    </row>
    <row r="367" spans="2:7" x14ac:dyDescent="0.25">
      <c r="B367" s="8" t="s">
        <v>2404</v>
      </c>
      <c r="C367" s="28">
        <v>4214.7906470908101</v>
      </c>
      <c r="D367" s="26">
        <v>5.7291127235663199E-4</v>
      </c>
      <c r="G367"/>
    </row>
    <row r="368" spans="2:7" x14ac:dyDescent="0.25">
      <c r="B368" s="8" t="s">
        <v>3335</v>
      </c>
      <c r="C368" s="28">
        <v>4214.7478260869557</v>
      </c>
      <c r="D368" s="26">
        <v>5.7290545175061474E-4</v>
      </c>
      <c r="G368"/>
    </row>
    <row r="369" spans="2:7" x14ac:dyDescent="0.25">
      <c r="B369" s="8" t="s">
        <v>2303</v>
      </c>
      <c r="C369" s="28">
        <v>4210.7934725087216</v>
      </c>
      <c r="D369" s="26">
        <v>5.7236794136645891E-4</v>
      </c>
      <c r="G369"/>
    </row>
    <row r="370" spans="2:7" x14ac:dyDescent="0.25">
      <c r="B370" s="8" t="s">
        <v>8192</v>
      </c>
      <c r="C370" s="28">
        <v>4203.0840130505703</v>
      </c>
      <c r="D370" s="26">
        <v>5.7132000409099778E-4</v>
      </c>
      <c r="G370"/>
    </row>
    <row r="371" spans="2:7" x14ac:dyDescent="0.25">
      <c r="B371" s="8" t="s">
        <v>2317</v>
      </c>
      <c r="C371" s="28">
        <v>4166.666666666667</v>
      </c>
      <c r="D371" s="26">
        <v>5.6636983930237299E-4</v>
      </c>
      <c r="G371"/>
    </row>
    <row r="372" spans="2:7" x14ac:dyDescent="0.25">
      <c r="B372" s="8" t="s">
        <v>2312</v>
      </c>
      <c r="C372" s="28">
        <v>4166.666666666667</v>
      </c>
      <c r="D372" s="26">
        <v>5.6636983930237299E-4</v>
      </c>
      <c r="G372"/>
    </row>
    <row r="373" spans="2:7" x14ac:dyDescent="0.25">
      <c r="B373" s="8" t="s">
        <v>2308</v>
      </c>
      <c r="C373" s="28">
        <v>4166.666666666667</v>
      </c>
      <c r="D373" s="26">
        <v>5.6636983930237299E-4</v>
      </c>
      <c r="G373"/>
    </row>
    <row r="374" spans="2:7" x14ac:dyDescent="0.25">
      <c r="B374" s="8" t="s">
        <v>2335</v>
      </c>
      <c r="C374" s="28">
        <v>4144.927536231884</v>
      </c>
      <c r="D374" s="26">
        <v>5.6341486622775178E-4</v>
      </c>
      <c r="G374"/>
    </row>
    <row r="375" spans="2:7" x14ac:dyDescent="0.25">
      <c r="B375" s="8" t="s">
        <v>2332</v>
      </c>
      <c r="C375" s="28">
        <v>4144.927536231884</v>
      </c>
      <c r="D375" s="26">
        <v>5.6341486622775178E-4</v>
      </c>
      <c r="G375"/>
    </row>
    <row r="376" spans="2:7" x14ac:dyDescent="0.25">
      <c r="B376" s="8" t="s">
        <v>8561</v>
      </c>
      <c r="C376" s="28">
        <v>4120.9999999999991</v>
      </c>
      <c r="D376" s="26">
        <v>5.6016242586361879E-4</v>
      </c>
      <c r="G376"/>
    </row>
    <row r="377" spans="2:7" x14ac:dyDescent="0.25">
      <c r="B377" s="8" t="s">
        <v>2341</v>
      </c>
      <c r="C377" s="28">
        <v>4113.0434782608691</v>
      </c>
      <c r="D377" s="26">
        <v>5.5908090571830753E-4</v>
      </c>
      <c r="G377"/>
    </row>
    <row r="378" spans="2:7" x14ac:dyDescent="0.25">
      <c r="B378" s="8" t="s">
        <v>2344</v>
      </c>
      <c r="C378" s="28">
        <v>4106.2391325478175</v>
      </c>
      <c r="D378" s="26">
        <v>5.5815599943317344E-4</v>
      </c>
      <c r="G378"/>
    </row>
    <row r="379" spans="2:7" x14ac:dyDescent="0.25">
      <c r="B379" s="8" t="s">
        <v>2349</v>
      </c>
      <c r="C379" s="28">
        <v>4104.166666666667</v>
      </c>
      <c r="D379" s="26">
        <v>5.5787429171283735E-4</v>
      </c>
      <c r="G379"/>
    </row>
    <row r="380" spans="2:7" x14ac:dyDescent="0.25">
      <c r="B380" s="8" t="s">
        <v>2354</v>
      </c>
      <c r="C380" s="28">
        <v>4083.5072463768115</v>
      </c>
      <c r="D380" s="26">
        <v>5.5506608230092237E-4</v>
      </c>
      <c r="G380"/>
    </row>
    <row r="381" spans="2:7" x14ac:dyDescent="0.25">
      <c r="B381" s="8" t="s">
        <v>2359</v>
      </c>
      <c r="C381" s="28">
        <v>4080.9424038534235</v>
      </c>
      <c r="D381" s="26">
        <v>5.5471744643344873E-4</v>
      </c>
      <c r="G381"/>
    </row>
    <row r="382" spans="2:7" x14ac:dyDescent="0.25">
      <c r="B382" s="8" t="s">
        <v>2364</v>
      </c>
      <c r="C382" s="28">
        <v>4076.6148628946034</v>
      </c>
      <c r="D382" s="26">
        <v>5.5412920915086752E-4</v>
      </c>
      <c r="G382"/>
    </row>
    <row r="383" spans="2:7" x14ac:dyDescent="0.25">
      <c r="B383" s="8" t="s">
        <v>2369</v>
      </c>
      <c r="C383" s="28">
        <v>4065.3623188405795</v>
      </c>
      <c r="D383" s="26">
        <v>5.5259966477463863E-4</v>
      </c>
      <c r="G383"/>
    </row>
    <row r="384" spans="2:7" x14ac:dyDescent="0.25">
      <c r="B384" s="8" t="s">
        <v>2377</v>
      </c>
      <c r="C384" s="28">
        <v>4052.173913043478</v>
      </c>
      <c r="D384" s="26">
        <v>5.5080698110936859E-4</v>
      </c>
      <c r="G384"/>
    </row>
    <row r="385" spans="2:7" x14ac:dyDescent="0.25">
      <c r="B385" s="8" t="s">
        <v>2382</v>
      </c>
      <c r="C385" s="28">
        <v>4050.39</v>
      </c>
      <c r="D385" s="26">
        <v>5.5056449601886511E-4</v>
      </c>
      <c r="G385"/>
    </row>
    <row r="386" spans="2:7" x14ac:dyDescent="0.25">
      <c r="B386" s="8" t="s">
        <v>2387</v>
      </c>
      <c r="C386" s="28">
        <v>4049.982180078408</v>
      </c>
      <c r="D386" s="26">
        <v>5.5050906156203566E-4</v>
      </c>
      <c r="G386"/>
    </row>
    <row r="387" spans="2:7" x14ac:dyDescent="0.25">
      <c r="B387" s="8" t="s">
        <v>2394</v>
      </c>
      <c r="C387" s="28">
        <v>4041.6666666666665</v>
      </c>
      <c r="D387" s="26">
        <v>5.4937874412330171E-4</v>
      </c>
      <c r="G387"/>
    </row>
    <row r="388" spans="2:7" x14ac:dyDescent="0.25">
      <c r="B388" s="8" t="s">
        <v>2397</v>
      </c>
      <c r="C388" s="28">
        <v>4037.5</v>
      </c>
      <c r="D388" s="26">
        <v>5.4881237428399939E-4</v>
      </c>
      <c r="G388"/>
    </row>
    <row r="389" spans="2:7" x14ac:dyDescent="0.25">
      <c r="B389" s="8" t="s">
        <v>2401</v>
      </c>
      <c r="C389" s="28">
        <v>4032.1839080459772</v>
      </c>
      <c r="D389" s="26">
        <v>5.480897644890274E-4</v>
      </c>
      <c r="G389"/>
    </row>
    <row r="390" spans="2:7" x14ac:dyDescent="0.25">
      <c r="B390" s="8" t="s">
        <v>8611</v>
      </c>
      <c r="C390" s="28">
        <v>4025.5000000000005</v>
      </c>
      <c r="D390" s="26">
        <v>5.4718122914680862E-4</v>
      </c>
      <c r="G390"/>
    </row>
    <row r="391" spans="2:7" x14ac:dyDescent="0.25">
      <c r="B391" s="8" t="s">
        <v>2410</v>
      </c>
      <c r="C391" s="28">
        <v>4000</v>
      </c>
      <c r="D391" s="26">
        <v>5.4371504573027802E-4</v>
      </c>
      <c r="G391"/>
    </row>
    <row r="392" spans="2:7" x14ac:dyDescent="0.25">
      <c r="B392" s="8" t="s">
        <v>2413</v>
      </c>
      <c r="C392" s="28">
        <v>3985.5072463768115</v>
      </c>
      <c r="D392" s="26">
        <v>5.4174506368053063E-4</v>
      </c>
      <c r="G392"/>
    </row>
    <row r="393" spans="2:7" x14ac:dyDescent="0.25">
      <c r="B393" s="8" t="s">
        <v>2423</v>
      </c>
      <c r="C393" s="28">
        <v>3967</v>
      </c>
      <c r="D393" s="26">
        <v>5.3922939660300316E-4</v>
      </c>
      <c r="G393"/>
    </row>
    <row r="394" spans="2:7" x14ac:dyDescent="0.25">
      <c r="B394" s="8" t="s">
        <v>2428</v>
      </c>
      <c r="C394" s="28">
        <v>3965.4492753623185</v>
      </c>
      <c r="D394" s="26">
        <v>5.3901860852368017E-4</v>
      </c>
      <c r="G394"/>
    </row>
    <row r="395" spans="2:7" x14ac:dyDescent="0.25">
      <c r="B395" s="8" t="s">
        <v>8713</v>
      </c>
      <c r="C395" s="28">
        <v>3965.2173913043466</v>
      </c>
      <c r="D395" s="26">
        <v>5.389870888108841E-4</v>
      </c>
      <c r="G395"/>
    </row>
    <row r="396" spans="2:7" x14ac:dyDescent="0.25">
      <c r="B396" s="8" t="s">
        <v>2433</v>
      </c>
      <c r="C396" s="28">
        <v>3942.3599782490483</v>
      </c>
      <c r="D396" s="26">
        <v>5.358801089647248E-4</v>
      </c>
      <c r="G396"/>
    </row>
    <row r="397" spans="2:7" x14ac:dyDescent="0.25">
      <c r="B397" s="8" t="s">
        <v>2438</v>
      </c>
      <c r="C397" s="28">
        <v>3927.5107189528367</v>
      </c>
      <c r="D397" s="26">
        <v>5.3386166754039964E-4</v>
      </c>
      <c r="G397"/>
    </row>
    <row r="398" spans="2:7" x14ac:dyDescent="0.25">
      <c r="B398" s="8" t="s">
        <v>2443</v>
      </c>
      <c r="C398" s="28">
        <v>3911.558183795541</v>
      </c>
      <c r="D398" s="26">
        <v>5.3169325919475894E-4</v>
      </c>
      <c r="G398"/>
    </row>
    <row r="399" spans="2:7" x14ac:dyDescent="0.25">
      <c r="B399" s="8" t="s">
        <v>2446</v>
      </c>
      <c r="C399" s="28">
        <v>3865.5106035889071</v>
      </c>
      <c r="D399" s="26">
        <v>5.2543406865030427E-4</v>
      </c>
      <c r="G399"/>
    </row>
    <row r="400" spans="2:7" x14ac:dyDescent="0.25">
      <c r="B400" s="8" t="s">
        <v>2451</v>
      </c>
      <c r="C400" s="28">
        <v>3861.1558109144321</v>
      </c>
      <c r="D400" s="26">
        <v>5.2484212707576731E-4</v>
      </c>
      <c r="G400"/>
    </row>
    <row r="401" spans="2:7" x14ac:dyDescent="0.25">
      <c r="B401" s="8" t="s">
        <v>2456</v>
      </c>
      <c r="C401" s="28">
        <v>3852.173913043478</v>
      </c>
      <c r="D401" s="26">
        <v>5.2362122882285459E-4</v>
      </c>
      <c r="G401"/>
    </row>
    <row r="402" spans="2:7" x14ac:dyDescent="0.25">
      <c r="B402" s="8" t="s">
        <v>2461</v>
      </c>
      <c r="C402" s="28">
        <v>3844.2150054539761</v>
      </c>
      <c r="D402" s="26">
        <v>5.225393843718574E-4</v>
      </c>
      <c r="G402"/>
    </row>
    <row r="403" spans="2:7" x14ac:dyDescent="0.25">
      <c r="B403" s="8" t="s">
        <v>8180</v>
      </c>
      <c r="C403" s="28">
        <v>3833.6052202283845</v>
      </c>
      <c r="D403" s="26">
        <v>5.2109720940707717E-4</v>
      </c>
      <c r="G403"/>
    </row>
    <row r="404" spans="2:7" x14ac:dyDescent="0.25">
      <c r="B404" s="8" t="s">
        <v>2464</v>
      </c>
      <c r="C404" s="28">
        <v>3833.333333333333</v>
      </c>
      <c r="D404" s="26">
        <v>5.2106025215818306E-4</v>
      </c>
      <c r="G404"/>
    </row>
    <row r="405" spans="2:7" x14ac:dyDescent="0.25">
      <c r="B405" s="8" t="s">
        <v>8498</v>
      </c>
      <c r="C405" s="28">
        <v>3826.0869565217399</v>
      </c>
      <c r="D405" s="26">
        <v>5.2007526113330947E-4</v>
      </c>
      <c r="G405"/>
    </row>
    <row r="406" spans="2:7" x14ac:dyDescent="0.25">
      <c r="B406" s="8" t="s">
        <v>2469</v>
      </c>
      <c r="C406" s="28">
        <v>3825.8831661140694</v>
      </c>
      <c r="D406" s="26">
        <v>5.2004756015560304E-4</v>
      </c>
      <c r="G406"/>
    </row>
    <row r="407" spans="2:7" x14ac:dyDescent="0.25">
      <c r="B407" s="8" t="s">
        <v>2479</v>
      </c>
      <c r="C407" s="28">
        <v>3805.5209357078829</v>
      </c>
      <c r="D407" s="26">
        <v>5.1727974739648546E-4</v>
      </c>
      <c r="G407"/>
    </row>
    <row r="408" spans="2:7" x14ac:dyDescent="0.25">
      <c r="B408" s="8" t="s">
        <v>2482</v>
      </c>
      <c r="C408" s="28">
        <v>3800</v>
      </c>
      <c r="D408" s="26">
        <v>5.1652929344376413E-4</v>
      </c>
      <c r="G408"/>
    </row>
    <row r="409" spans="2:7" x14ac:dyDescent="0.25">
      <c r="B409" s="8" t="s">
        <v>2490</v>
      </c>
      <c r="C409" s="28">
        <v>3779.9833680731808</v>
      </c>
      <c r="D409" s="26">
        <v>5.1380845745789994E-4</v>
      </c>
      <c r="G409"/>
    </row>
    <row r="410" spans="2:7" x14ac:dyDescent="0.25">
      <c r="B410" s="8" t="s">
        <v>2493</v>
      </c>
      <c r="C410" s="28">
        <v>3772.7754797878893</v>
      </c>
      <c r="D410" s="26">
        <v>5.1282869813073595E-4</v>
      </c>
      <c r="G410"/>
    </row>
    <row r="411" spans="2:7" x14ac:dyDescent="0.25">
      <c r="B411" s="8" t="s">
        <v>2497</v>
      </c>
      <c r="C411" s="28">
        <v>3768.1159420289855</v>
      </c>
      <c r="D411" s="26">
        <v>5.1219533293431988E-4</v>
      </c>
      <c r="G411"/>
    </row>
    <row r="412" spans="2:7" x14ac:dyDescent="0.25">
      <c r="B412" s="8" t="s">
        <v>2500</v>
      </c>
      <c r="C412" s="28">
        <v>3766.666666666667</v>
      </c>
      <c r="D412" s="26">
        <v>5.119983347293451E-4</v>
      </c>
      <c r="G412"/>
    </row>
    <row r="413" spans="2:7" x14ac:dyDescent="0.25">
      <c r="B413" s="8" t="s">
        <v>2505</v>
      </c>
      <c r="C413" s="28">
        <v>3760.2961346970073</v>
      </c>
      <c r="D413" s="26">
        <v>5.1113239620904276E-4</v>
      </c>
      <c r="G413"/>
    </row>
    <row r="414" spans="2:7" x14ac:dyDescent="0.25">
      <c r="B414" s="8" t="s">
        <v>2510</v>
      </c>
      <c r="C414" s="28">
        <v>3752.0395710258877</v>
      </c>
      <c r="D414" s="26">
        <v>5.1001009173553831E-4</v>
      </c>
      <c r="G414"/>
    </row>
    <row r="415" spans="2:7" x14ac:dyDescent="0.25">
      <c r="B415" s="8" t="s">
        <v>2526</v>
      </c>
      <c r="C415" s="28">
        <v>3750</v>
      </c>
      <c r="D415" s="26">
        <v>5.0973285537213558E-4</v>
      </c>
      <c r="G415"/>
    </row>
    <row r="416" spans="2:7" x14ac:dyDescent="0.25">
      <c r="B416" s="8" t="s">
        <v>2523</v>
      </c>
      <c r="C416" s="28">
        <v>3750</v>
      </c>
      <c r="D416" s="26">
        <v>5.0973285537213558E-4</v>
      </c>
      <c r="G416"/>
    </row>
    <row r="417" spans="2:7" x14ac:dyDescent="0.25">
      <c r="B417" s="8" t="s">
        <v>2518</v>
      </c>
      <c r="C417" s="28">
        <v>3750</v>
      </c>
      <c r="D417" s="26">
        <v>5.0973285537213558E-4</v>
      </c>
      <c r="G417"/>
    </row>
    <row r="418" spans="2:7" x14ac:dyDescent="0.25">
      <c r="B418" s="8" t="s">
        <v>2513</v>
      </c>
      <c r="C418" s="28">
        <v>3750</v>
      </c>
      <c r="D418" s="26">
        <v>5.0973285537213558E-4</v>
      </c>
      <c r="G418"/>
    </row>
    <row r="419" spans="2:7" x14ac:dyDescent="0.25">
      <c r="B419" s="8" t="s">
        <v>2536</v>
      </c>
      <c r="C419" s="28">
        <v>3747.5835106325535</v>
      </c>
      <c r="D419" s="26">
        <v>5.0940438496540361E-4</v>
      </c>
      <c r="G419"/>
    </row>
    <row r="420" spans="2:7" x14ac:dyDescent="0.25">
      <c r="B420" s="8" t="s">
        <v>2613</v>
      </c>
      <c r="C420" s="28">
        <v>3720.7721587819469</v>
      </c>
      <c r="D420" s="26">
        <v>5.0575995111601781E-4</v>
      </c>
      <c r="G420"/>
    </row>
    <row r="421" spans="2:7" x14ac:dyDescent="0.25">
      <c r="B421" s="8" t="s">
        <v>2539</v>
      </c>
      <c r="C421" s="28">
        <v>3717</v>
      </c>
      <c r="D421" s="26">
        <v>5.0524720624486083E-4</v>
      </c>
      <c r="G421"/>
    </row>
    <row r="422" spans="2:7" x14ac:dyDescent="0.25">
      <c r="B422" s="8" t="s">
        <v>2544</v>
      </c>
      <c r="C422" s="28">
        <v>3715.3694123745859</v>
      </c>
      <c r="D422" s="26">
        <v>5.05025562488531E-4</v>
      </c>
      <c r="G422"/>
    </row>
    <row r="423" spans="2:7" x14ac:dyDescent="0.25">
      <c r="B423" s="8" t="s">
        <v>2547</v>
      </c>
      <c r="C423" s="28">
        <v>3709.652173913043</v>
      </c>
      <c r="D423" s="26">
        <v>5.0424842534563881E-4</v>
      </c>
      <c r="G423"/>
    </row>
    <row r="424" spans="2:7" x14ac:dyDescent="0.25">
      <c r="B424" s="8" t="s">
        <v>2550</v>
      </c>
      <c r="C424" s="28">
        <v>3708.333333333333</v>
      </c>
      <c r="D424" s="26">
        <v>5.0406915697911189E-4</v>
      </c>
      <c r="G424"/>
    </row>
    <row r="425" spans="2:7" x14ac:dyDescent="0.25">
      <c r="B425" s="8" t="s">
        <v>2560</v>
      </c>
      <c r="C425" s="28">
        <v>3675.8898550724634</v>
      </c>
      <c r="D425" s="26">
        <v>4.9965915516254737E-4</v>
      </c>
      <c r="G425"/>
    </row>
    <row r="426" spans="2:7" x14ac:dyDescent="0.25">
      <c r="B426" s="8" t="s">
        <v>2563</v>
      </c>
      <c r="C426" s="28">
        <v>3666.6666666666665</v>
      </c>
      <c r="D426" s="26">
        <v>4.984054585860881E-4</v>
      </c>
      <c r="G426"/>
    </row>
    <row r="427" spans="2:7" x14ac:dyDescent="0.25">
      <c r="B427" s="8" t="s">
        <v>2569</v>
      </c>
      <c r="C427" s="28">
        <v>3658.1913043478257</v>
      </c>
      <c r="D427" s="26">
        <v>4.9725341308339585E-4</v>
      </c>
      <c r="G427"/>
    </row>
    <row r="428" spans="2:7" x14ac:dyDescent="0.25">
      <c r="B428" s="8" t="s">
        <v>2575</v>
      </c>
      <c r="C428" s="28">
        <v>3650</v>
      </c>
      <c r="D428" s="26">
        <v>4.9613997922887869E-4</v>
      </c>
      <c r="G428"/>
    </row>
    <row r="429" spans="2:7" x14ac:dyDescent="0.25">
      <c r="B429" s="8" t="s">
        <v>2580</v>
      </c>
      <c r="C429" s="28">
        <v>3640.4706619290878</v>
      </c>
      <c r="D429" s="26">
        <v>4.9484466810762731E-4</v>
      </c>
      <c r="G429"/>
    </row>
    <row r="430" spans="2:7" x14ac:dyDescent="0.25">
      <c r="B430" s="8" t="s">
        <v>2583</v>
      </c>
      <c r="C430" s="28">
        <v>3624.3085330424547</v>
      </c>
      <c r="D430" s="26">
        <v>4.926477699459537E-4</v>
      </c>
      <c r="G430"/>
    </row>
    <row r="431" spans="2:7" x14ac:dyDescent="0.25">
      <c r="B431" s="8" t="s">
        <v>2586</v>
      </c>
      <c r="C431" s="28">
        <v>3595.833333333333</v>
      </c>
      <c r="D431" s="26">
        <v>4.8877717131794781E-4</v>
      </c>
      <c r="G431"/>
    </row>
    <row r="432" spans="2:7" x14ac:dyDescent="0.25">
      <c r="B432" s="8" t="s">
        <v>2591</v>
      </c>
      <c r="C432" s="28">
        <v>3590.8333333333335</v>
      </c>
      <c r="D432" s="26">
        <v>4.88097527510785E-4</v>
      </c>
      <c r="G432"/>
    </row>
    <row r="433" spans="2:7" x14ac:dyDescent="0.25">
      <c r="B433" s="8" t="s">
        <v>2594</v>
      </c>
      <c r="C433" s="28">
        <v>3579.710144927536</v>
      </c>
      <c r="D433" s="26">
        <v>4.8658556628760382E-4</v>
      </c>
      <c r="G433"/>
    </row>
    <row r="434" spans="2:7" x14ac:dyDescent="0.25">
      <c r="B434" s="8" t="s">
        <v>2599</v>
      </c>
      <c r="C434" s="28">
        <v>3575.7454667199468</v>
      </c>
      <c r="D434" s="26">
        <v>4.8604665248936751E-4</v>
      </c>
      <c r="G434"/>
    </row>
    <row r="435" spans="2:7" x14ac:dyDescent="0.25">
      <c r="B435" s="8" t="s">
        <v>2626</v>
      </c>
      <c r="C435" s="28">
        <v>3536.231884057971</v>
      </c>
      <c r="D435" s="26">
        <v>4.8067562013836168E-4</v>
      </c>
      <c r="G435"/>
    </row>
    <row r="436" spans="2:7" x14ac:dyDescent="0.25">
      <c r="B436" s="8" t="s">
        <v>2623</v>
      </c>
      <c r="C436" s="28">
        <v>3536.231884057971</v>
      </c>
      <c r="D436" s="26">
        <v>4.8067562013836168E-4</v>
      </c>
      <c r="G436"/>
    </row>
    <row r="437" spans="2:7" x14ac:dyDescent="0.25">
      <c r="B437" s="8" t="s">
        <v>2618</v>
      </c>
      <c r="C437" s="28">
        <v>3536.231884057971</v>
      </c>
      <c r="D437" s="26">
        <v>4.8067562013836168E-4</v>
      </c>
      <c r="G437"/>
    </row>
    <row r="438" spans="2:7" x14ac:dyDescent="0.25">
      <c r="B438" s="8" t="s">
        <v>2629</v>
      </c>
      <c r="C438" s="28">
        <v>3500.6956521739125</v>
      </c>
      <c r="D438" s="26">
        <v>4.7584522415238103E-4</v>
      </c>
      <c r="G438"/>
    </row>
    <row r="439" spans="2:7" x14ac:dyDescent="0.25">
      <c r="B439" s="8" t="s">
        <v>2632</v>
      </c>
      <c r="C439" s="28">
        <v>3500</v>
      </c>
      <c r="D439" s="26">
        <v>4.7575066501399324E-4</v>
      </c>
      <c r="G439"/>
    </row>
    <row r="440" spans="2:7" x14ac:dyDescent="0.25">
      <c r="B440" s="8" t="s">
        <v>2635</v>
      </c>
      <c r="C440" s="28">
        <v>3483.0898550724637</v>
      </c>
      <c r="D440" s="26">
        <v>4.7345208995834797E-4</v>
      </c>
      <c r="G440"/>
    </row>
    <row r="441" spans="2:7" x14ac:dyDescent="0.25">
      <c r="B441" s="8" t="s">
        <v>2638</v>
      </c>
      <c r="C441" s="28">
        <v>3459.5072463768111</v>
      </c>
      <c r="D441" s="26">
        <v>4.70246535166999E-4</v>
      </c>
      <c r="G441"/>
    </row>
    <row r="442" spans="2:7" x14ac:dyDescent="0.25">
      <c r="B442" s="8" t="s">
        <v>2645</v>
      </c>
      <c r="C442" s="28">
        <v>3443.75</v>
      </c>
      <c r="D442" s="26">
        <v>4.681046721834112E-4</v>
      </c>
      <c r="G442"/>
    </row>
    <row r="443" spans="2:7" x14ac:dyDescent="0.25">
      <c r="B443" s="8" t="s">
        <v>2641</v>
      </c>
      <c r="C443" s="28">
        <v>3443.75</v>
      </c>
      <c r="D443" s="26">
        <v>4.681046721834112E-4</v>
      </c>
      <c r="G443"/>
    </row>
    <row r="444" spans="2:7" x14ac:dyDescent="0.25">
      <c r="B444" s="8" t="s">
        <v>2649</v>
      </c>
      <c r="C444" s="28">
        <v>3425.2173913043475</v>
      </c>
      <c r="D444" s="26">
        <v>4.6558555763729671E-4</v>
      </c>
      <c r="G444"/>
    </row>
    <row r="445" spans="2:7" x14ac:dyDescent="0.25">
      <c r="B445" s="8" t="s">
        <v>2697</v>
      </c>
      <c r="C445" s="28">
        <v>3395.5954323001629</v>
      </c>
      <c r="D445" s="26">
        <v>4.6155908143865151E-4</v>
      </c>
      <c r="G445"/>
    </row>
    <row r="446" spans="2:7" x14ac:dyDescent="0.25">
      <c r="B446" s="8" t="s">
        <v>2660</v>
      </c>
      <c r="C446" s="28">
        <v>3391.304347826087</v>
      </c>
      <c r="D446" s="26">
        <v>4.6097579964088787E-4</v>
      </c>
      <c r="G446"/>
    </row>
    <row r="447" spans="2:7" x14ac:dyDescent="0.25">
      <c r="B447" s="8" t="s">
        <v>2662</v>
      </c>
      <c r="C447" s="28">
        <v>3375</v>
      </c>
      <c r="D447" s="26">
        <v>4.5875956983492208E-4</v>
      </c>
      <c r="G447"/>
    </row>
    <row r="448" spans="2:7" x14ac:dyDescent="0.25">
      <c r="B448" s="8" t="s">
        <v>2664</v>
      </c>
      <c r="C448" s="28">
        <v>3375</v>
      </c>
      <c r="D448" s="26">
        <v>4.5875956983492208E-4</v>
      </c>
      <c r="G448"/>
    </row>
    <row r="449" spans="2:7" x14ac:dyDescent="0.25">
      <c r="B449" s="8" t="s">
        <v>2666</v>
      </c>
      <c r="C449" s="28">
        <v>3371.101449275362</v>
      </c>
      <c r="D449" s="26">
        <v>4.5822964466353999E-4</v>
      </c>
      <c r="G449"/>
    </row>
    <row r="450" spans="2:7" x14ac:dyDescent="0.25">
      <c r="B450" s="8" t="s">
        <v>2671</v>
      </c>
      <c r="C450" s="28">
        <v>3358.7852213450265</v>
      </c>
      <c r="D450" s="26">
        <v>4.5655551505544825E-4</v>
      </c>
      <c r="G450"/>
    </row>
    <row r="451" spans="2:7" x14ac:dyDescent="0.25">
      <c r="B451" s="8" t="s">
        <v>2674</v>
      </c>
      <c r="C451" s="28">
        <v>3352.0833333333335</v>
      </c>
      <c r="D451" s="26">
        <v>4.5564453571875902E-4</v>
      </c>
      <c r="G451"/>
    </row>
    <row r="452" spans="2:7" x14ac:dyDescent="0.25">
      <c r="B452" s="8" t="s">
        <v>2679</v>
      </c>
      <c r="C452" s="28">
        <v>3333.3333333333335</v>
      </c>
      <c r="D452" s="26">
        <v>4.5309587144189834E-4</v>
      </c>
      <c r="G452"/>
    </row>
    <row r="453" spans="2:7" x14ac:dyDescent="0.25">
      <c r="B453" s="8" t="s">
        <v>2684</v>
      </c>
      <c r="C453" s="28">
        <v>3333.333333333333</v>
      </c>
      <c r="D453" s="26">
        <v>4.5309587144189828E-4</v>
      </c>
      <c r="G453"/>
    </row>
    <row r="454" spans="2:7" x14ac:dyDescent="0.25">
      <c r="B454" s="8" t="s">
        <v>2687</v>
      </c>
      <c r="C454" s="28">
        <v>3332.336867862969</v>
      </c>
      <c r="D454" s="26">
        <v>4.5296042312470137E-4</v>
      </c>
      <c r="G454"/>
    </row>
    <row r="455" spans="2:7" x14ac:dyDescent="0.25">
      <c r="B455" s="8" t="s">
        <v>2692</v>
      </c>
      <c r="C455" s="28">
        <v>3316.9440454462001</v>
      </c>
      <c r="D455" s="26">
        <v>4.5086809583863851E-4</v>
      </c>
      <c r="G455"/>
    </row>
    <row r="456" spans="2:7" x14ac:dyDescent="0.25">
      <c r="B456" s="8" t="s">
        <v>2702</v>
      </c>
      <c r="C456" s="28">
        <v>3299.583333333333</v>
      </c>
      <c r="D456" s="26">
        <v>4.4850827574354906E-4</v>
      </c>
      <c r="G456"/>
    </row>
    <row r="457" spans="2:7" x14ac:dyDescent="0.25">
      <c r="B457" s="8" t="s">
        <v>2708</v>
      </c>
      <c r="C457" s="28">
        <v>3276.2376811594204</v>
      </c>
      <c r="D457" s="26">
        <v>4.4533493015871354E-4</v>
      </c>
      <c r="G457"/>
    </row>
    <row r="458" spans="2:7" x14ac:dyDescent="0.25">
      <c r="B458" s="8" t="s">
        <v>2713</v>
      </c>
      <c r="C458" s="28">
        <v>3270</v>
      </c>
      <c r="D458" s="26">
        <v>4.4448704988450227E-4</v>
      </c>
      <c r="G458"/>
    </row>
    <row r="459" spans="2:7" x14ac:dyDescent="0.25">
      <c r="B459" s="8" t="s">
        <v>2718</v>
      </c>
      <c r="C459" s="28">
        <v>3267.6336224120614</v>
      </c>
      <c r="D459" s="26">
        <v>4.4416539110989198E-4</v>
      </c>
      <c r="G459"/>
    </row>
    <row r="460" spans="2:7" x14ac:dyDescent="0.25">
      <c r="B460" s="8" t="s">
        <v>2723</v>
      </c>
      <c r="C460" s="28">
        <v>3266.666666666667</v>
      </c>
      <c r="D460" s="26">
        <v>4.4403395401306043E-4</v>
      </c>
      <c r="G460"/>
    </row>
    <row r="461" spans="2:7" x14ac:dyDescent="0.25">
      <c r="B461" s="8" t="s">
        <v>2727</v>
      </c>
      <c r="C461" s="28">
        <v>3262.6427406199023</v>
      </c>
      <c r="D461" s="26">
        <v>4.4348698672942743E-4</v>
      </c>
      <c r="G461"/>
    </row>
    <row r="462" spans="2:7" x14ac:dyDescent="0.25">
      <c r="B462" s="8" t="s">
        <v>2732</v>
      </c>
      <c r="C462" s="28">
        <v>3250</v>
      </c>
      <c r="D462" s="26">
        <v>4.4176847465585085E-4</v>
      </c>
      <c r="G462"/>
    </row>
    <row r="463" spans="2:7" x14ac:dyDescent="0.25">
      <c r="B463" s="8" t="s">
        <v>2737</v>
      </c>
      <c r="C463" s="28">
        <v>3243.2463768115945</v>
      </c>
      <c r="D463" s="26">
        <v>4.4085046302066864E-4</v>
      </c>
      <c r="G463"/>
    </row>
    <row r="464" spans="2:7" x14ac:dyDescent="0.25">
      <c r="B464" s="8" t="s">
        <v>2740</v>
      </c>
      <c r="C464" s="28">
        <v>3239.9857440627261</v>
      </c>
      <c r="D464" s="26">
        <v>4.4040724924962845E-4</v>
      </c>
      <c r="G464"/>
    </row>
    <row r="465" spans="2:7" x14ac:dyDescent="0.25">
      <c r="B465" s="8" t="s">
        <v>2743</v>
      </c>
      <c r="C465" s="28">
        <v>3224.8647305951854</v>
      </c>
      <c r="D465" s="26">
        <v>4.3835186861738046E-4</v>
      </c>
      <c r="G465"/>
    </row>
    <row r="466" spans="2:7" x14ac:dyDescent="0.25">
      <c r="B466" s="8" t="s">
        <v>2746</v>
      </c>
      <c r="C466" s="28">
        <v>3202.8985507246375</v>
      </c>
      <c r="D466" s="26">
        <v>4.3536603299417187E-4</v>
      </c>
      <c r="G466"/>
    </row>
    <row r="467" spans="2:7" x14ac:dyDescent="0.25">
      <c r="B467" s="8" t="s">
        <v>2752</v>
      </c>
      <c r="C467" s="28">
        <v>3198.7493202827623</v>
      </c>
      <c r="D467" s="26">
        <v>4.3480203323930945E-4</v>
      </c>
      <c r="G467"/>
    </row>
    <row r="468" spans="2:7" x14ac:dyDescent="0.25">
      <c r="B468" s="8" t="s">
        <v>2758</v>
      </c>
      <c r="C468" s="28">
        <v>3185.3109846316679</v>
      </c>
      <c r="D468" s="26">
        <v>4.3297537691854102E-4</v>
      </c>
      <c r="G468"/>
    </row>
    <row r="469" spans="2:7" x14ac:dyDescent="0.25">
      <c r="B469" s="8" t="s">
        <v>2763</v>
      </c>
      <c r="C469" s="28">
        <v>3176.5090233602973</v>
      </c>
      <c r="D469" s="26">
        <v>4.3177893722474617E-4</v>
      </c>
      <c r="G469"/>
    </row>
    <row r="470" spans="2:7" x14ac:dyDescent="0.25">
      <c r="B470" s="8" t="s">
        <v>2766</v>
      </c>
      <c r="C470" s="28">
        <v>3175</v>
      </c>
      <c r="D470" s="26">
        <v>4.3157381754840813E-4</v>
      </c>
      <c r="G470"/>
    </row>
    <row r="471" spans="2:7" x14ac:dyDescent="0.25">
      <c r="B471" s="8" t="s">
        <v>2769</v>
      </c>
      <c r="C471" s="28">
        <v>3173.9130434782605</v>
      </c>
      <c r="D471" s="26">
        <v>4.3142606889467707E-4</v>
      </c>
      <c r="G471"/>
    </row>
    <row r="472" spans="2:7" x14ac:dyDescent="0.25">
      <c r="B472" s="8" t="s">
        <v>2772</v>
      </c>
      <c r="C472" s="28">
        <v>3171.8380439126067</v>
      </c>
      <c r="D472" s="26">
        <v>4.3114401677374462E-4</v>
      </c>
      <c r="G472"/>
    </row>
    <row r="473" spans="2:7" x14ac:dyDescent="0.25">
      <c r="B473" s="8" t="s">
        <v>2776</v>
      </c>
      <c r="C473" s="28">
        <v>3167.8260869565215</v>
      </c>
      <c r="D473" s="26">
        <v>4.3059867643378315E-4</v>
      </c>
      <c r="G473"/>
    </row>
    <row r="474" spans="2:7" x14ac:dyDescent="0.25">
      <c r="B474" s="8" t="s">
        <v>2781</v>
      </c>
      <c r="C474" s="28">
        <v>3166.1788688129773</v>
      </c>
      <c r="D474" s="26">
        <v>4.3037477211172197E-4</v>
      </c>
      <c r="G474"/>
    </row>
    <row r="475" spans="2:7" x14ac:dyDescent="0.25">
      <c r="B475" s="8" t="s">
        <v>2786</v>
      </c>
      <c r="C475" s="28">
        <v>3149.550724637681</v>
      </c>
      <c r="D475" s="26">
        <v>4.2811452906905175E-4</v>
      </c>
      <c r="G475"/>
    </row>
    <row r="476" spans="2:7" x14ac:dyDescent="0.25">
      <c r="B476" s="8" t="s">
        <v>2789</v>
      </c>
      <c r="C476" s="28">
        <v>3144.3478260869565</v>
      </c>
      <c r="D476" s="26">
        <v>4.2740730551319242E-4</v>
      </c>
      <c r="G476"/>
    </row>
    <row r="477" spans="2:7" x14ac:dyDescent="0.25">
      <c r="B477" s="8" t="s">
        <v>2793</v>
      </c>
      <c r="C477" s="28">
        <v>3125</v>
      </c>
      <c r="D477" s="26">
        <v>4.2477737947677969E-4</v>
      </c>
      <c r="G477"/>
    </row>
    <row r="478" spans="2:7" x14ac:dyDescent="0.25">
      <c r="B478" s="8" t="s">
        <v>2796</v>
      </c>
      <c r="C478" s="28">
        <v>3098</v>
      </c>
      <c r="D478" s="26">
        <v>4.2110730291810032E-4</v>
      </c>
      <c r="G478"/>
    </row>
    <row r="479" spans="2:7" x14ac:dyDescent="0.25">
      <c r="B479" s="8" t="s">
        <v>2801</v>
      </c>
      <c r="C479" s="28">
        <v>3088.7864093397989</v>
      </c>
      <c r="D479" s="26">
        <v>4.1985491095131248E-4</v>
      </c>
      <c r="G479"/>
    </row>
    <row r="480" spans="2:7" x14ac:dyDescent="0.25">
      <c r="B480" s="8" t="s">
        <v>2805</v>
      </c>
      <c r="C480" s="28">
        <v>3054.782608695652</v>
      </c>
      <c r="D480" s="26">
        <v>4.1523281644575359E-4</v>
      </c>
      <c r="G480"/>
    </row>
    <row r="481" spans="2:7" x14ac:dyDescent="0.25">
      <c r="B481" s="8" t="s">
        <v>2810</v>
      </c>
      <c r="C481" s="28">
        <v>3040.486861857808</v>
      </c>
      <c r="D481" s="26">
        <v>4.1328961328433185E-4</v>
      </c>
      <c r="G481"/>
    </row>
    <row r="482" spans="2:7" x14ac:dyDescent="0.25">
      <c r="B482" s="8" t="s">
        <v>2813</v>
      </c>
      <c r="C482" s="28">
        <v>3039.9058244143725</v>
      </c>
      <c r="D482" s="26">
        <v>4.1321063358429973E-4</v>
      </c>
      <c r="G482"/>
    </row>
    <row r="483" spans="2:7" x14ac:dyDescent="0.25">
      <c r="B483" s="8" t="s">
        <v>2818</v>
      </c>
      <c r="C483" s="28">
        <v>3039.4202898550725</v>
      </c>
      <c r="D483" s="26">
        <v>4.1314463547302137E-4</v>
      </c>
      <c r="G483"/>
    </row>
    <row r="484" spans="2:7" x14ac:dyDescent="0.25">
      <c r="B484" s="8" t="s">
        <v>2823</v>
      </c>
      <c r="C484" s="28">
        <v>3031.8840579710145</v>
      </c>
      <c r="D484" s="26">
        <v>4.1212024480715272E-4</v>
      </c>
      <c r="G484"/>
    </row>
    <row r="485" spans="2:7" x14ac:dyDescent="0.25">
      <c r="B485" s="8" t="s">
        <v>2828</v>
      </c>
      <c r="C485" s="28">
        <v>3013.333333333333</v>
      </c>
      <c r="D485" s="26">
        <v>4.0959866778347604E-4</v>
      </c>
      <c r="G485"/>
    </row>
    <row r="486" spans="2:7" x14ac:dyDescent="0.25">
      <c r="B486" s="8" t="s">
        <v>2831</v>
      </c>
      <c r="C486" s="28">
        <v>3009.840579710145</v>
      </c>
      <c r="D486" s="26">
        <v>4.09123902109487E-4</v>
      </c>
      <c r="G486"/>
    </row>
    <row r="487" spans="2:7" x14ac:dyDescent="0.25">
      <c r="B487" s="8" t="s">
        <v>2850</v>
      </c>
      <c r="C487" s="28">
        <v>2997.0833333333335</v>
      </c>
      <c r="D487" s="26">
        <v>4.0738982541019687E-4</v>
      </c>
      <c r="G487"/>
    </row>
    <row r="488" spans="2:7" x14ac:dyDescent="0.25">
      <c r="B488" s="8" t="s">
        <v>2853</v>
      </c>
      <c r="C488" s="28">
        <v>2987.1304347826085</v>
      </c>
      <c r="D488" s="26">
        <v>4.0603694023753277E-4</v>
      </c>
      <c r="G488"/>
    </row>
    <row r="489" spans="2:7" x14ac:dyDescent="0.25">
      <c r="B489" s="8" t="s">
        <v>2862</v>
      </c>
      <c r="C489" s="28">
        <v>2985.5072463768115</v>
      </c>
      <c r="D489" s="26">
        <v>4.0581630224796112E-4</v>
      </c>
      <c r="G489"/>
    </row>
    <row r="490" spans="2:7" x14ac:dyDescent="0.25">
      <c r="B490" s="8" t="s">
        <v>2859</v>
      </c>
      <c r="C490" s="28">
        <v>2985.5072463768115</v>
      </c>
      <c r="D490" s="26">
        <v>4.0581630224796112E-4</v>
      </c>
      <c r="G490"/>
    </row>
    <row r="491" spans="2:7" x14ac:dyDescent="0.25">
      <c r="B491" s="8" t="s">
        <v>2865</v>
      </c>
      <c r="C491" s="28">
        <v>2966.2172376291464</v>
      </c>
      <c r="D491" s="26">
        <v>4.0319423525086756E-4</v>
      </c>
      <c r="G491"/>
    </row>
    <row r="492" spans="2:7" x14ac:dyDescent="0.25">
      <c r="B492" s="8" t="s">
        <v>2871</v>
      </c>
      <c r="C492" s="28">
        <v>2956.5217391304345</v>
      </c>
      <c r="D492" s="26">
        <v>4.0187633814846633E-4</v>
      </c>
      <c r="G492"/>
    </row>
    <row r="493" spans="2:7" x14ac:dyDescent="0.25">
      <c r="B493" s="8" t="s">
        <v>2879</v>
      </c>
      <c r="C493" s="28">
        <v>2942.246376811594</v>
      </c>
      <c r="D493" s="26">
        <v>3.9993590582946512E-4</v>
      </c>
      <c r="G493"/>
    </row>
    <row r="494" spans="2:7" x14ac:dyDescent="0.25">
      <c r="B494" s="8" t="s">
        <v>2883</v>
      </c>
      <c r="C494" s="28">
        <v>2939.1304347826085</v>
      </c>
      <c r="D494" s="26">
        <v>3.9951235968876947E-4</v>
      </c>
      <c r="G494"/>
    </row>
    <row r="495" spans="2:7" x14ac:dyDescent="0.25">
      <c r="B495" s="8" t="s">
        <v>2887</v>
      </c>
      <c r="C495" s="28">
        <v>2938.753623188406</v>
      </c>
      <c r="D495" s="26">
        <v>3.9946114015547608E-4</v>
      </c>
      <c r="G495"/>
    </row>
    <row r="496" spans="2:7" x14ac:dyDescent="0.25">
      <c r="B496" s="8" t="s">
        <v>2896</v>
      </c>
      <c r="C496" s="28">
        <v>2916.6666666666665</v>
      </c>
      <c r="D496" s="26">
        <v>3.9645888751166104E-4</v>
      </c>
      <c r="G496"/>
    </row>
    <row r="497" spans="2:7" x14ac:dyDescent="0.25">
      <c r="B497" s="8" t="s">
        <v>2893</v>
      </c>
      <c r="C497" s="28">
        <v>2916.6666666666665</v>
      </c>
      <c r="D497" s="26">
        <v>3.9645888751166104E-4</v>
      </c>
      <c r="G497"/>
    </row>
    <row r="498" spans="2:7" x14ac:dyDescent="0.25">
      <c r="B498" s="8" t="s">
        <v>2899</v>
      </c>
      <c r="C498" s="28">
        <v>2907.536231884058</v>
      </c>
      <c r="D498" s="26">
        <v>3.9521779882032017E-4</v>
      </c>
      <c r="G498"/>
    </row>
    <row r="499" spans="2:7" x14ac:dyDescent="0.25">
      <c r="B499" s="8" t="s">
        <v>2902</v>
      </c>
      <c r="C499" s="28">
        <v>2907.536231884058</v>
      </c>
      <c r="D499" s="26">
        <v>3.9521779882032017E-4</v>
      </c>
      <c r="G499"/>
    </row>
    <row r="500" spans="2:7" x14ac:dyDescent="0.25">
      <c r="B500" s="8" t="s">
        <v>2906</v>
      </c>
      <c r="C500" s="28">
        <v>2900</v>
      </c>
      <c r="D500" s="26">
        <v>3.9419340815445152E-4</v>
      </c>
      <c r="G500"/>
    </row>
    <row r="501" spans="2:7" x14ac:dyDescent="0.25">
      <c r="B501" s="8" t="s">
        <v>2911</v>
      </c>
      <c r="C501" s="28">
        <v>2898.550724637681</v>
      </c>
      <c r="D501" s="26">
        <v>3.9399640994947679E-4</v>
      </c>
      <c r="G501"/>
    </row>
    <row r="502" spans="2:7" x14ac:dyDescent="0.25">
      <c r="B502" s="8" t="s">
        <v>2916</v>
      </c>
      <c r="C502" s="28">
        <v>2895</v>
      </c>
      <c r="D502" s="26">
        <v>3.9351376434728871E-4</v>
      </c>
      <c r="G502"/>
    </row>
    <row r="503" spans="2:7" x14ac:dyDescent="0.25">
      <c r="B503" s="8" t="s">
        <v>2921</v>
      </c>
      <c r="C503" s="28">
        <v>2884.0579710144925</v>
      </c>
      <c r="D503" s="26">
        <v>3.9202642789972939E-4</v>
      </c>
      <c r="G503"/>
    </row>
    <row r="504" spans="2:7" x14ac:dyDescent="0.25">
      <c r="B504" s="8" t="s">
        <v>2924</v>
      </c>
      <c r="C504" s="28">
        <v>2861.0877712138067</v>
      </c>
      <c r="D504" s="26">
        <v>3.8890411709096353E-4</v>
      </c>
      <c r="G504"/>
    </row>
    <row r="505" spans="2:7" x14ac:dyDescent="0.25">
      <c r="B505" s="8" t="s">
        <v>2927</v>
      </c>
      <c r="C505" s="28">
        <v>2836.231884057971</v>
      </c>
      <c r="D505" s="26">
        <v>3.8552548713556307E-4</v>
      </c>
      <c r="G505"/>
    </row>
    <row r="506" spans="2:7" x14ac:dyDescent="0.25">
      <c r="B506" s="8" t="s">
        <v>2932</v>
      </c>
      <c r="C506" s="28">
        <v>2819.722873219358</v>
      </c>
      <c r="D506" s="26">
        <v>3.8328143773979354E-4</v>
      </c>
      <c r="G506"/>
    </row>
    <row r="507" spans="2:7" x14ac:dyDescent="0.25">
      <c r="B507" s="8" t="s">
        <v>2935</v>
      </c>
      <c r="C507" s="28">
        <v>2786.3877398939444</v>
      </c>
      <c r="D507" s="26">
        <v>3.7875023435468048E-4</v>
      </c>
      <c r="G507"/>
    </row>
    <row r="508" spans="2:7" x14ac:dyDescent="0.25">
      <c r="B508" s="8" t="s">
        <v>2944</v>
      </c>
      <c r="C508" s="28">
        <v>2771.25</v>
      </c>
      <c r="D508" s="26">
        <v>3.7669258012000822E-4</v>
      </c>
      <c r="G508"/>
    </row>
    <row r="509" spans="2:7" x14ac:dyDescent="0.25">
      <c r="B509" s="8" t="s">
        <v>2947</v>
      </c>
      <c r="C509" s="28">
        <v>2720</v>
      </c>
      <c r="D509" s="26">
        <v>3.6972623109658904E-4</v>
      </c>
      <c r="G509"/>
    </row>
    <row r="510" spans="2:7" x14ac:dyDescent="0.25">
      <c r="B510" s="8" t="s">
        <v>2953</v>
      </c>
      <c r="C510" s="28">
        <v>2714.836052202284</v>
      </c>
      <c r="D510" s="26">
        <v>3.6902430206834307E-4</v>
      </c>
      <c r="G510"/>
    </row>
    <row r="511" spans="2:7" x14ac:dyDescent="0.25">
      <c r="B511" s="8" t="s">
        <v>2950</v>
      </c>
      <c r="C511" s="28">
        <v>2714.836052202284</v>
      </c>
      <c r="D511" s="26">
        <v>3.6902430206834307E-4</v>
      </c>
      <c r="G511"/>
    </row>
    <row r="512" spans="2:7" x14ac:dyDescent="0.25">
      <c r="B512" s="8" t="s">
        <v>2962</v>
      </c>
      <c r="C512" s="28">
        <v>2699.9881200522718</v>
      </c>
      <c r="D512" s="26">
        <v>3.6700604104135707E-4</v>
      </c>
      <c r="G512"/>
    </row>
    <row r="513" spans="2:7" x14ac:dyDescent="0.25">
      <c r="B513" s="8" t="s">
        <v>2959</v>
      </c>
      <c r="C513" s="28">
        <v>2699.9881200522718</v>
      </c>
      <c r="D513" s="26">
        <v>3.6700604104135707E-4</v>
      </c>
      <c r="G513"/>
    </row>
    <row r="514" spans="2:7" x14ac:dyDescent="0.25">
      <c r="B514" s="8" t="s">
        <v>2973</v>
      </c>
      <c r="C514" s="28">
        <v>2690</v>
      </c>
      <c r="D514" s="26">
        <v>3.6564836825361195E-4</v>
      </c>
      <c r="G514"/>
    </row>
    <row r="515" spans="2:7" x14ac:dyDescent="0.25">
      <c r="B515" s="8" t="s">
        <v>2976</v>
      </c>
      <c r="C515" s="28">
        <v>2687.5984145669759</v>
      </c>
      <c r="D515" s="26">
        <v>3.653219237202265E-4</v>
      </c>
      <c r="G515"/>
    </row>
    <row r="516" spans="2:7" x14ac:dyDescent="0.25">
      <c r="B516" s="8" t="s">
        <v>2979</v>
      </c>
      <c r="C516" s="28">
        <v>2686.2425231103862</v>
      </c>
      <c r="D516" s="26">
        <v>3.6513761907389525E-4</v>
      </c>
      <c r="G516"/>
    </row>
    <row r="517" spans="2:7" x14ac:dyDescent="0.25">
      <c r="B517" s="8" t="s">
        <v>2984</v>
      </c>
      <c r="C517" s="28">
        <v>2682.7081960839373</v>
      </c>
      <c r="D517" s="26">
        <v>3.6465720237869237E-4</v>
      </c>
      <c r="G517"/>
    </row>
    <row r="518" spans="2:7" x14ac:dyDescent="0.25">
      <c r="B518" s="8" t="s">
        <v>2989</v>
      </c>
      <c r="C518" s="28">
        <v>2681.5072463768115</v>
      </c>
      <c r="D518" s="26">
        <v>3.6449395877245999E-4</v>
      </c>
      <c r="G518"/>
    </row>
    <row r="519" spans="2:7" x14ac:dyDescent="0.25">
      <c r="B519" s="8" t="s">
        <v>2992</v>
      </c>
      <c r="C519" s="28">
        <v>2678.260869565217</v>
      </c>
      <c r="D519" s="26">
        <v>3.6405268279331653E-4</v>
      </c>
      <c r="G519"/>
    </row>
    <row r="520" spans="2:7" x14ac:dyDescent="0.25">
      <c r="B520" s="8" t="s">
        <v>2997</v>
      </c>
      <c r="C520" s="28">
        <v>2666.6666666666665</v>
      </c>
      <c r="D520" s="26">
        <v>3.6247669715351865E-4</v>
      </c>
      <c r="G520"/>
    </row>
    <row r="521" spans="2:7" x14ac:dyDescent="0.25">
      <c r="B521" s="8" t="s">
        <v>3001</v>
      </c>
      <c r="C521" s="28">
        <v>2665.0923935934684</v>
      </c>
      <c r="D521" s="26">
        <v>3.6226270816452216E-4</v>
      </c>
      <c r="G521"/>
    </row>
    <row r="522" spans="2:7" x14ac:dyDescent="0.25">
      <c r="B522" s="8" t="s">
        <v>3007</v>
      </c>
      <c r="C522" s="28">
        <v>2660.405797101449</v>
      </c>
      <c r="D522" s="26">
        <v>3.6162566490802775E-4</v>
      </c>
      <c r="G522"/>
    </row>
    <row r="523" spans="2:7" x14ac:dyDescent="0.25">
      <c r="B523" s="8" t="s">
        <v>3012</v>
      </c>
      <c r="C523" s="28">
        <v>2647.3507340946167</v>
      </c>
      <c r="D523" s="26">
        <v>3.5985110636308485E-4</v>
      </c>
      <c r="G523"/>
    </row>
    <row r="524" spans="2:7" x14ac:dyDescent="0.25">
      <c r="B524" s="8" t="s">
        <v>3017</v>
      </c>
      <c r="C524" s="28">
        <v>2635.0463768115942</v>
      </c>
      <c r="D524" s="26">
        <v>3.5817859031737984E-4</v>
      </c>
      <c r="G524"/>
    </row>
    <row r="525" spans="2:7" x14ac:dyDescent="0.25">
      <c r="B525" s="8" t="s">
        <v>3020</v>
      </c>
      <c r="C525" s="28">
        <v>2633.442088091354</v>
      </c>
      <c r="D525" s="26">
        <v>3.579605213386573E-4</v>
      </c>
      <c r="G525"/>
    </row>
    <row r="526" spans="2:7" x14ac:dyDescent="0.25">
      <c r="B526" s="8" t="s">
        <v>3025</v>
      </c>
      <c r="C526" s="28">
        <v>2619.1304347826085</v>
      </c>
      <c r="D526" s="26">
        <v>3.5601515603034722E-4</v>
      </c>
      <c r="G526"/>
    </row>
    <row r="527" spans="2:7" x14ac:dyDescent="0.25">
      <c r="B527" s="8" t="s">
        <v>3028</v>
      </c>
      <c r="C527" s="28">
        <v>2610.1141924959215</v>
      </c>
      <c r="D527" s="26">
        <v>3.5478958938354191E-4</v>
      </c>
      <c r="G527"/>
    </row>
    <row r="528" spans="2:7" x14ac:dyDescent="0.25">
      <c r="B528" s="8" t="s">
        <v>4187</v>
      </c>
      <c r="C528" s="28">
        <v>2605.354616439688</v>
      </c>
      <c r="D528" s="26">
        <v>3.5414262610527396E-4</v>
      </c>
      <c r="G528"/>
    </row>
    <row r="529" spans="2:7" x14ac:dyDescent="0.25">
      <c r="B529" s="8" t="s">
        <v>4183</v>
      </c>
      <c r="C529" s="28">
        <v>2605.354616439688</v>
      </c>
      <c r="D529" s="26">
        <v>3.5414262610527396E-4</v>
      </c>
      <c r="G529"/>
    </row>
    <row r="530" spans="2:7" x14ac:dyDescent="0.25">
      <c r="B530" s="8" t="s">
        <v>3038</v>
      </c>
      <c r="C530" s="28">
        <v>2597.101449275362</v>
      </c>
      <c r="D530" s="26">
        <v>3.5302078331473117E-4</v>
      </c>
      <c r="G530"/>
    </row>
    <row r="531" spans="2:7" x14ac:dyDescent="0.25">
      <c r="B531" s="8" t="s">
        <v>4202</v>
      </c>
      <c r="C531" s="28">
        <v>2587.8782608695651</v>
      </c>
      <c r="D531" s="26">
        <v>3.5176708673827196E-4</v>
      </c>
      <c r="G531"/>
    </row>
    <row r="532" spans="2:7" x14ac:dyDescent="0.25">
      <c r="B532" s="8" t="s">
        <v>3041</v>
      </c>
      <c r="C532" s="28">
        <v>2581.1886427699719</v>
      </c>
      <c r="D532" s="26">
        <v>3.5085777523553738E-4</v>
      </c>
      <c r="G532"/>
    </row>
    <row r="533" spans="2:7" x14ac:dyDescent="0.25">
      <c r="B533" s="8" t="s">
        <v>3044</v>
      </c>
      <c r="C533" s="28">
        <v>2577.7326579763048</v>
      </c>
      <c r="D533" s="26">
        <v>3.5038800750300438E-4</v>
      </c>
      <c r="G533"/>
    </row>
    <row r="534" spans="2:7" x14ac:dyDescent="0.25">
      <c r="B534" s="8" t="s">
        <v>3059</v>
      </c>
      <c r="C534" s="28">
        <v>2566.9362318840581</v>
      </c>
      <c r="D534" s="26">
        <v>3.4892046267638702E-4</v>
      </c>
      <c r="G534"/>
    </row>
    <row r="535" spans="2:7" x14ac:dyDescent="0.25">
      <c r="B535" s="8" t="s">
        <v>3053</v>
      </c>
      <c r="C535" s="28">
        <v>2566.6666666666665</v>
      </c>
      <c r="D535" s="26">
        <v>3.488838210102617E-4</v>
      </c>
      <c r="G535"/>
    </row>
    <row r="536" spans="2:7" x14ac:dyDescent="0.25">
      <c r="B536" s="8" t="s">
        <v>3056</v>
      </c>
      <c r="C536" s="28">
        <v>2549.5447820029594</v>
      </c>
      <c r="D536" s="26">
        <v>3.465564644345327E-4</v>
      </c>
      <c r="G536"/>
    </row>
    <row r="537" spans="2:7" x14ac:dyDescent="0.25">
      <c r="B537" s="8" t="s">
        <v>3061</v>
      </c>
      <c r="C537" s="28">
        <v>2515.6329312151029</v>
      </c>
      <c r="D537" s="26">
        <v>3.4194686855905322E-4</v>
      </c>
      <c r="G537"/>
    </row>
    <row r="538" spans="2:7" x14ac:dyDescent="0.25">
      <c r="B538" s="8" t="s">
        <v>3066</v>
      </c>
      <c r="C538" s="28">
        <v>2512.2349102773246</v>
      </c>
      <c r="D538" s="26">
        <v>3.414849797816591E-4</v>
      </c>
      <c r="G538"/>
    </row>
    <row r="539" spans="2:7" x14ac:dyDescent="0.25">
      <c r="B539" s="8" t="s">
        <v>3071</v>
      </c>
      <c r="C539" s="28">
        <v>2506.7478260869566</v>
      </c>
      <c r="D539" s="26">
        <v>3.4073912722378614E-4</v>
      </c>
      <c r="G539"/>
    </row>
    <row r="540" spans="2:7" x14ac:dyDescent="0.25">
      <c r="B540" s="8" t="s">
        <v>3074</v>
      </c>
      <c r="C540" s="28">
        <v>2505.5889754085083</v>
      </c>
      <c r="D540" s="26">
        <v>3.4058160608637939E-4</v>
      </c>
      <c r="G540"/>
    </row>
    <row r="541" spans="2:7" x14ac:dyDescent="0.25">
      <c r="B541" s="8" t="s">
        <v>3097</v>
      </c>
      <c r="C541" s="28">
        <v>2500</v>
      </c>
      <c r="D541" s="26">
        <v>3.3982190358142374E-4</v>
      </c>
      <c r="G541"/>
    </row>
    <row r="542" spans="2:7" x14ac:dyDescent="0.25">
      <c r="B542" s="8" t="s">
        <v>3094</v>
      </c>
      <c r="C542" s="28">
        <v>2500</v>
      </c>
      <c r="D542" s="26">
        <v>3.3982190358142374E-4</v>
      </c>
      <c r="G542"/>
    </row>
    <row r="543" spans="2:7" x14ac:dyDescent="0.25">
      <c r="B543" s="8" t="s">
        <v>3086</v>
      </c>
      <c r="C543" s="28">
        <v>2500</v>
      </c>
      <c r="D543" s="26">
        <v>3.3982190358142374E-4</v>
      </c>
      <c r="G543"/>
    </row>
    <row r="544" spans="2:7" x14ac:dyDescent="0.25">
      <c r="B544" s="8" t="s">
        <v>3089</v>
      </c>
      <c r="C544" s="28">
        <v>2500</v>
      </c>
      <c r="D544" s="26">
        <v>3.3982190358142374E-4</v>
      </c>
      <c r="G544"/>
    </row>
    <row r="545" spans="2:7" x14ac:dyDescent="0.25">
      <c r="B545" s="8" t="s">
        <v>3083</v>
      </c>
      <c r="C545" s="28">
        <v>2500</v>
      </c>
      <c r="D545" s="26">
        <v>3.3982190358142374E-4</v>
      </c>
      <c r="G545"/>
    </row>
    <row r="546" spans="2:7" x14ac:dyDescent="0.25">
      <c r="B546" s="8" t="s">
        <v>3077</v>
      </c>
      <c r="C546" s="28">
        <v>2500</v>
      </c>
      <c r="D546" s="26">
        <v>3.3982190358142374E-4</v>
      </c>
      <c r="G546"/>
    </row>
    <row r="547" spans="2:7" x14ac:dyDescent="0.25">
      <c r="B547" s="8" t="s">
        <v>3080</v>
      </c>
      <c r="C547" s="28">
        <v>2500</v>
      </c>
      <c r="D547" s="26">
        <v>3.3982190358142374E-4</v>
      </c>
      <c r="G547"/>
    </row>
    <row r="548" spans="2:7" x14ac:dyDescent="0.25">
      <c r="B548" s="8" t="s">
        <v>3100</v>
      </c>
      <c r="C548" s="28">
        <v>2500</v>
      </c>
      <c r="D548" s="26">
        <v>3.3982190358142374E-4</v>
      </c>
      <c r="G548"/>
    </row>
    <row r="549" spans="2:7" x14ac:dyDescent="0.25">
      <c r="B549" s="8" t="s">
        <v>3106</v>
      </c>
      <c r="C549" s="28">
        <v>2489.9710144927535</v>
      </c>
      <c r="D549" s="26">
        <v>3.3845867600299856E-4</v>
      </c>
      <c r="G549"/>
    </row>
    <row r="550" spans="2:7" x14ac:dyDescent="0.25">
      <c r="B550" s="8" t="s">
        <v>3109</v>
      </c>
      <c r="C550" s="28">
        <v>2486.3488600650157</v>
      </c>
      <c r="D550" s="26">
        <v>3.3796632103791867E-4</v>
      </c>
      <c r="G550"/>
    </row>
    <row r="551" spans="2:7" x14ac:dyDescent="0.25">
      <c r="B551" s="8" t="s">
        <v>3112</v>
      </c>
      <c r="C551" s="28">
        <v>2475.2811594202894</v>
      </c>
      <c r="D551" s="26">
        <v>3.3646190219737456E-4</v>
      </c>
      <c r="G551"/>
    </row>
    <row r="552" spans="2:7" x14ac:dyDescent="0.25">
      <c r="B552" s="8" t="s">
        <v>3115</v>
      </c>
      <c r="C552" s="28">
        <v>2470.4891298478287</v>
      </c>
      <c r="D552" s="26">
        <v>3.3581052755284171E-4</v>
      </c>
      <c r="G552"/>
    </row>
    <row r="553" spans="2:7" x14ac:dyDescent="0.25">
      <c r="B553" s="8" t="s">
        <v>3125</v>
      </c>
      <c r="C553" s="28">
        <v>2463.768115942029</v>
      </c>
      <c r="D553" s="26">
        <v>3.348969484570553E-4</v>
      </c>
      <c r="G553"/>
    </row>
    <row r="554" spans="2:7" x14ac:dyDescent="0.25">
      <c r="B554" s="8" t="s">
        <v>3121</v>
      </c>
      <c r="C554" s="28">
        <v>2463.768115942029</v>
      </c>
      <c r="D554" s="26">
        <v>3.348969484570553E-4</v>
      </c>
      <c r="G554"/>
    </row>
    <row r="555" spans="2:7" x14ac:dyDescent="0.25">
      <c r="B555" s="8" t="s">
        <v>3130</v>
      </c>
      <c r="C555" s="28">
        <v>2450.4166666666665</v>
      </c>
      <c r="D555" s="26">
        <v>3.3308210249372548E-4</v>
      </c>
      <c r="G555"/>
    </row>
    <row r="556" spans="2:7" x14ac:dyDescent="0.25">
      <c r="B556" s="8" t="s">
        <v>9708</v>
      </c>
      <c r="C556" s="28">
        <v>2434.782608695652</v>
      </c>
      <c r="D556" s="26">
        <v>3.309569843575605E-4</v>
      </c>
      <c r="G556"/>
    </row>
    <row r="557" spans="2:7" x14ac:dyDescent="0.25">
      <c r="B557" s="8" t="s">
        <v>3133</v>
      </c>
      <c r="C557" s="28">
        <v>2427.5</v>
      </c>
      <c r="D557" s="26">
        <v>3.2996706837756248E-4</v>
      </c>
      <c r="G557"/>
    </row>
    <row r="558" spans="2:7" x14ac:dyDescent="0.25">
      <c r="B558" s="8" t="s">
        <v>3138</v>
      </c>
      <c r="C558" s="28">
        <v>2427.38</v>
      </c>
      <c r="D558" s="26">
        <v>3.2995075692619059E-4</v>
      </c>
      <c r="G558"/>
    </row>
    <row r="559" spans="2:7" x14ac:dyDescent="0.25">
      <c r="B559" s="8" t="s">
        <v>3159</v>
      </c>
      <c r="C559" s="28">
        <v>2407.2724637681163</v>
      </c>
      <c r="D559" s="26">
        <v>3.2721756443073005E-4</v>
      </c>
      <c r="G559"/>
    </row>
    <row r="560" spans="2:7" x14ac:dyDescent="0.25">
      <c r="B560" s="8" t="s">
        <v>3161</v>
      </c>
      <c r="C560" s="28">
        <v>2407.2724637681163</v>
      </c>
      <c r="D560" s="26">
        <v>3.2721756443073005E-4</v>
      </c>
      <c r="G560"/>
    </row>
    <row r="561" spans="2:7" x14ac:dyDescent="0.25">
      <c r="B561" s="8" t="s">
        <v>3143</v>
      </c>
      <c r="C561" s="28">
        <v>2405.797101449275</v>
      </c>
      <c r="D561" s="26">
        <v>3.2701702025806571E-4</v>
      </c>
      <c r="G561"/>
    </row>
    <row r="562" spans="2:7" x14ac:dyDescent="0.25">
      <c r="B562" s="8" t="s">
        <v>3146</v>
      </c>
      <c r="C562" s="28">
        <v>2378.0927536231884</v>
      </c>
      <c r="D562" s="26">
        <v>3.2325120257176864E-4</v>
      </c>
      <c r="G562"/>
    </row>
    <row r="563" spans="2:7" x14ac:dyDescent="0.25">
      <c r="B563" s="8" t="s">
        <v>3149</v>
      </c>
      <c r="C563" s="28">
        <v>2375.9895456459994</v>
      </c>
      <c r="D563" s="26">
        <v>3.2296531611639427E-4</v>
      </c>
      <c r="G563"/>
    </row>
    <row r="564" spans="2:7" x14ac:dyDescent="0.25">
      <c r="B564" s="8" t="s">
        <v>3153</v>
      </c>
      <c r="C564" s="28">
        <v>2362.9333333333334</v>
      </c>
      <c r="D564" s="26">
        <v>3.211906013477329E-4</v>
      </c>
      <c r="G564"/>
    </row>
    <row r="565" spans="2:7" x14ac:dyDescent="0.25">
      <c r="B565" s="8" t="s">
        <v>3163</v>
      </c>
      <c r="C565" s="28">
        <v>2355.2514768935016</v>
      </c>
      <c r="D565" s="26">
        <v>3.2014641611636375E-4</v>
      </c>
      <c r="G565"/>
    </row>
    <row r="566" spans="2:7" x14ac:dyDescent="0.25">
      <c r="B566" s="8" t="s">
        <v>3168</v>
      </c>
      <c r="C566" s="28">
        <v>2333.3333333333335</v>
      </c>
      <c r="D566" s="26">
        <v>3.1716711000932883E-4</v>
      </c>
      <c r="G566"/>
    </row>
    <row r="567" spans="2:7" x14ac:dyDescent="0.25">
      <c r="B567" s="8" t="s">
        <v>3213</v>
      </c>
      <c r="C567" s="28">
        <v>2328.2305600870036</v>
      </c>
      <c r="D567" s="26">
        <v>3.1647349636208398E-4</v>
      </c>
      <c r="G567"/>
    </row>
    <row r="568" spans="2:7" x14ac:dyDescent="0.25">
      <c r="B568" s="8" t="s">
        <v>3172</v>
      </c>
      <c r="C568" s="28">
        <v>2318.840579710145</v>
      </c>
      <c r="D568" s="26">
        <v>3.1519712795958143E-4</v>
      </c>
      <c r="G568"/>
    </row>
    <row r="569" spans="2:7" x14ac:dyDescent="0.25">
      <c r="B569" s="8" t="s">
        <v>3175</v>
      </c>
      <c r="C569" s="28">
        <v>2312.5</v>
      </c>
      <c r="D569" s="26">
        <v>3.1433526081281699E-4</v>
      </c>
      <c r="G569"/>
    </row>
    <row r="570" spans="2:7" x14ac:dyDescent="0.25">
      <c r="B570" s="8" t="s">
        <v>3179</v>
      </c>
      <c r="C570" s="28">
        <v>2310.7697126132648</v>
      </c>
      <c r="D570" s="26">
        <v>3.1410006499141567E-4</v>
      </c>
      <c r="G570"/>
    </row>
    <row r="571" spans="2:7" x14ac:dyDescent="0.25">
      <c r="B571" s="8" t="s">
        <v>3182</v>
      </c>
      <c r="C571" s="28">
        <v>2287.1247960848286</v>
      </c>
      <c r="D571" s="26">
        <v>3.1088604077352883E-4</v>
      </c>
      <c r="G571"/>
    </row>
    <row r="572" spans="2:7" x14ac:dyDescent="0.25">
      <c r="B572" s="8" t="s">
        <v>3188</v>
      </c>
      <c r="C572" s="28">
        <v>2278.6296900489397</v>
      </c>
      <c r="D572" s="26">
        <v>3.0973131153183212E-4</v>
      </c>
      <c r="G572"/>
    </row>
    <row r="573" spans="2:7" x14ac:dyDescent="0.25">
      <c r="B573" s="8" t="s">
        <v>3193</v>
      </c>
      <c r="C573" s="28">
        <v>2277.4318840579708</v>
      </c>
      <c r="D573" s="26">
        <v>3.0956849524704316E-4</v>
      </c>
      <c r="G573"/>
    </row>
    <row r="574" spans="2:7" x14ac:dyDescent="0.25">
      <c r="B574" s="8" t="s">
        <v>3196</v>
      </c>
      <c r="C574" s="28">
        <v>2275.3623188405795</v>
      </c>
      <c r="D574" s="26">
        <v>3.0928718181033924E-4</v>
      </c>
      <c r="G574"/>
    </row>
    <row r="575" spans="2:7" x14ac:dyDescent="0.25">
      <c r="B575" s="8" t="s">
        <v>3199</v>
      </c>
      <c r="C575" s="28">
        <v>2274.1666666666665</v>
      </c>
      <c r="D575" s="26">
        <v>3.0912465829123514E-4</v>
      </c>
      <c r="G575"/>
    </row>
    <row r="576" spans="2:7" x14ac:dyDescent="0.25">
      <c r="B576" s="8" t="s">
        <v>3202</v>
      </c>
      <c r="C576" s="28">
        <v>2274.0579710144925</v>
      </c>
      <c r="D576" s="26">
        <v>3.0910988342586199E-4</v>
      </c>
      <c r="G576"/>
    </row>
    <row r="577" spans="2:7" x14ac:dyDescent="0.25">
      <c r="B577" s="8" t="s">
        <v>3207</v>
      </c>
      <c r="C577" s="28">
        <v>2251.5514131737823</v>
      </c>
      <c r="D577" s="26">
        <v>3.0605059489446375E-4</v>
      </c>
      <c r="G577"/>
    </row>
    <row r="578" spans="2:7" x14ac:dyDescent="0.25">
      <c r="B578" s="8" t="s">
        <v>3210</v>
      </c>
      <c r="C578" s="28">
        <v>2251.5298132688217</v>
      </c>
      <c r="D578" s="26">
        <v>3.0604765884613541E-4</v>
      </c>
      <c r="G578"/>
    </row>
    <row r="579" spans="2:7" x14ac:dyDescent="0.25">
      <c r="B579" s="8" t="s">
        <v>3218</v>
      </c>
      <c r="C579" s="28">
        <v>2240</v>
      </c>
      <c r="D579" s="26">
        <v>3.0448042560895567E-4</v>
      </c>
      <c r="G579"/>
    </row>
    <row r="580" spans="2:7" x14ac:dyDescent="0.25">
      <c r="B580" s="8" t="s">
        <v>3222</v>
      </c>
      <c r="C580" s="28">
        <v>2235.0666666666666</v>
      </c>
      <c r="D580" s="26">
        <v>3.0380984371922165E-4</v>
      </c>
      <c r="G580"/>
    </row>
    <row r="581" spans="2:7" x14ac:dyDescent="0.25">
      <c r="B581" s="8" t="s">
        <v>3227</v>
      </c>
      <c r="C581" s="28">
        <v>2234.782608695652</v>
      </c>
      <c r="D581" s="26">
        <v>3.0377123207104661E-4</v>
      </c>
      <c r="G581"/>
    </row>
    <row r="582" spans="2:7" x14ac:dyDescent="0.25">
      <c r="B582" s="8" t="s">
        <v>3232</v>
      </c>
      <c r="C582" s="28">
        <v>2225.4453507340945</v>
      </c>
      <c r="D582" s="26">
        <v>3.025020301611557E-4</v>
      </c>
      <c r="G582"/>
    </row>
    <row r="583" spans="2:7" x14ac:dyDescent="0.25">
      <c r="B583" s="8" t="s">
        <v>3237</v>
      </c>
      <c r="C583" s="28">
        <v>2223.6454159601699</v>
      </c>
      <c r="D583" s="26">
        <v>3.0225736725667668E-4</v>
      </c>
      <c r="G583"/>
    </row>
    <row r="584" spans="2:7" x14ac:dyDescent="0.25">
      <c r="B584" s="8" t="s">
        <v>3245</v>
      </c>
      <c r="C584" s="28">
        <v>2208.840579710145</v>
      </c>
      <c r="D584" s="26">
        <v>3.0024496420199881E-4</v>
      </c>
      <c r="G584"/>
    </row>
    <row r="585" spans="2:7" x14ac:dyDescent="0.25">
      <c r="B585" s="8" t="s">
        <v>3242</v>
      </c>
      <c r="C585" s="28">
        <v>2208.840579710145</v>
      </c>
      <c r="D585" s="26">
        <v>3.0024496420199881E-4</v>
      </c>
      <c r="G585"/>
    </row>
    <row r="586" spans="2:7" x14ac:dyDescent="0.25">
      <c r="B586" s="8" t="s">
        <v>3247</v>
      </c>
      <c r="C586" s="28">
        <v>2207.536231884058</v>
      </c>
      <c r="D586" s="26">
        <v>3.0006766581752156E-4</v>
      </c>
      <c r="G586"/>
    </row>
    <row r="587" spans="2:7" x14ac:dyDescent="0.25">
      <c r="B587" s="8" t="s">
        <v>3254</v>
      </c>
      <c r="C587" s="28">
        <v>2202.8985507246375</v>
      </c>
      <c r="D587" s="26">
        <v>2.9943727156160236E-4</v>
      </c>
      <c r="G587"/>
    </row>
    <row r="588" spans="2:7" x14ac:dyDescent="0.25">
      <c r="B588" s="8" t="s">
        <v>3257</v>
      </c>
      <c r="C588" s="28">
        <v>2187.2063762919443</v>
      </c>
      <c r="D588" s="26">
        <v>2.973042537267825E-4</v>
      </c>
      <c r="G588"/>
    </row>
    <row r="589" spans="2:7" x14ac:dyDescent="0.25">
      <c r="B589" s="8" t="s">
        <v>3260</v>
      </c>
      <c r="C589" s="28">
        <v>2173.9130434782605</v>
      </c>
      <c r="D589" s="26">
        <v>2.9549730746210757E-4</v>
      </c>
      <c r="G589"/>
    </row>
    <row r="590" spans="2:7" x14ac:dyDescent="0.25">
      <c r="B590" s="8" t="s">
        <v>3263</v>
      </c>
      <c r="C590" s="28">
        <v>2169.2266154028925</v>
      </c>
      <c r="D590" s="26">
        <v>2.9486028709827997E-4</v>
      </c>
      <c r="G590"/>
    </row>
    <row r="591" spans="2:7" x14ac:dyDescent="0.25">
      <c r="B591" s="8" t="s">
        <v>3266</v>
      </c>
      <c r="C591" s="28">
        <v>2168.405797101449</v>
      </c>
      <c r="D591" s="26">
        <v>2.9474871428320355E-4</v>
      </c>
      <c r="G591"/>
    </row>
    <row r="592" spans="2:7" x14ac:dyDescent="0.25">
      <c r="B592" s="8" t="s">
        <v>3271</v>
      </c>
      <c r="C592" s="28">
        <v>2164.521739130435</v>
      </c>
      <c r="D592" s="26">
        <v>2.9422075909387135E-4</v>
      </c>
      <c r="G592"/>
    </row>
    <row r="593" spans="2:7" x14ac:dyDescent="0.25">
      <c r="B593" s="8" t="s">
        <v>3296</v>
      </c>
      <c r="C593" s="28">
        <v>2160</v>
      </c>
      <c r="D593" s="26">
        <v>2.9360612469435014E-4</v>
      </c>
      <c r="G593"/>
    </row>
    <row r="594" spans="2:7" x14ac:dyDescent="0.25">
      <c r="B594" s="8" t="s">
        <v>3301</v>
      </c>
      <c r="C594" s="28">
        <v>2159.9904960418176</v>
      </c>
      <c r="D594" s="26">
        <v>2.9360483283308569E-4</v>
      </c>
      <c r="G594"/>
    </row>
    <row r="595" spans="2:7" x14ac:dyDescent="0.25">
      <c r="B595" s="8" t="s">
        <v>3309</v>
      </c>
      <c r="C595" s="28">
        <v>2153.623188405797</v>
      </c>
      <c r="D595" s="26">
        <v>2.9273933259246125E-4</v>
      </c>
      <c r="G595"/>
    </row>
    <row r="596" spans="2:7" x14ac:dyDescent="0.25">
      <c r="B596" s="8" t="s">
        <v>3312</v>
      </c>
      <c r="C596" s="28">
        <v>2149.0371842363893</v>
      </c>
      <c r="D596" s="26">
        <v>2.9211596272578908E-4</v>
      </c>
      <c r="G596"/>
    </row>
    <row r="597" spans="2:7" x14ac:dyDescent="0.25">
      <c r="B597" s="8" t="s">
        <v>3315</v>
      </c>
      <c r="C597" s="28">
        <v>2146.3478260869565</v>
      </c>
      <c r="D597" s="26">
        <v>2.9175040160348806E-4</v>
      </c>
      <c r="G597"/>
    </row>
    <row r="598" spans="2:7" x14ac:dyDescent="0.25">
      <c r="B598" s="8" t="s">
        <v>3318</v>
      </c>
      <c r="C598" s="28">
        <v>2145.086561619129</v>
      </c>
      <c r="D598" s="26">
        <v>2.9157895948653739E-4</v>
      </c>
      <c r="G598"/>
    </row>
    <row r="599" spans="2:7" x14ac:dyDescent="0.25">
      <c r="B599" s="8" t="s">
        <v>3381</v>
      </c>
      <c r="C599" s="28">
        <v>2132.4089178901577</v>
      </c>
      <c r="D599" s="26">
        <v>2.8985570307657493E-4</v>
      </c>
      <c r="G599"/>
    </row>
    <row r="600" spans="2:7" x14ac:dyDescent="0.25">
      <c r="B600" s="8" t="s">
        <v>3322</v>
      </c>
      <c r="C600" s="28">
        <v>2127.8865572991481</v>
      </c>
      <c r="D600" s="26">
        <v>2.8924098420268752E-4</v>
      </c>
      <c r="G600"/>
    </row>
    <row r="601" spans="2:7" x14ac:dyDescent="0.25">
      <c r="B601" s="8" t="s">
        <v>3514</v>
      </c>
      <c r="C601" s="28">
        <v>2121.8877107123435</v>
      </c>
      <c r="D601" s="26">
        <v>2.8842556841611916E-4</v>
      </c>
      <c r="G601"/>
    </row>
    <row r="602" spans="2:7" x14ac:dyDescent="0.25">
      <c r="B602" s="8" t="s">
        <v>3325</v>
      </c>
      <c r="C602" s="28">
        <v>2121.376811594203</v>
      </c>
      <c r="D602" s="26">
        <v>2.8835612253177333E-4</v>
      </c>
      <c r="G602"/>
    </row>
    <row r="603" spans="2:7" x14ac:dyDescent="0.25">
      <c r="B603" s="8" t="s">
        <v>3328</v>
      </c>
      <c r="C603" s="28">
        <v>2114.6086956521735</v>
      </c>
      <c r="D603" s="26">
        <v>2.8743614091454128E-4</v>
      </c>
      <c r="G603"/>
    </row>
    <row r="604" spans="2:7" x14ac:dyDescent="0.25">
      <c r="B604" s="8" t="s">
        <v>3331</v>
      </c>
      <c r="C604" s="28">
        <v>2111.3907098808768</v>
      </c>
      <c r="D604" s="26">
        <v>2.8699872409434124E-4</v>
      </c>
      <c r="G604"/>
    </row>
    <row r="605" spans="2:7" x14ac:dyDescent="0.25">
      <c r="B605" s="8" t="s">
        <v>3341</v>
      </c>
      <c r="C605" s="28">
        <v>2107.3739130434778</v>
      </c>
      <c r="D605" s="26">
        <v>2.8645272587530737E-4</v>
      </c>
      <c r="G605"/>
    </row>
    <row r="606" spans="2:7" x14ac:dyDescent="0.25">
      <c r="B606" s="8" t="s">
        <v>3351</v>
      </c>
      <c r="C606" s="28">
        <v>2100</v>
      </c>
      <c r="D606" s="26">
        <v>2.8545039900839596E-4</v>
      </c>
      <c r="G606"/>
    </row>
    <row r="607" spans="2:7" x14ac:dyDescent="0.25">
      <c r="B607" s="8" t="s">
        <v>3354</v>
      </c>
      <c r="C607" s="28">
        <v>2096.5947749829902</v>
      </c>
      <c r="D607" s="26">
        <v>2.8498753098943461E-4</v>
      </c>
      <c r="G607"/>
    </row>
    <row r="608" spans="2:7" x14ac:dyDescent="0.25">
      <c r="B608" s="8" t="s">
        <v>3357</v>
      </c>
      <c r="C608" s="28">
        <v>2094.9618221679825</v>
      </c>
      <c r="D608" s="26">
        <v>2.8476556573581277E-4</v>
      </c>
      <c r="G608"/>
    </row>
    <row r="609" spans="2:7" x14ac:dyDescent="0.25">
      <c r="B609" s="8" t="s">
        <v>3360</v>
      </c>
      <c r="C609" s="28">
        <v>2093.0307906645212</v>
      </c>
      <c r="D609" s="26">
        <v>2.8450308301526E-4</v>
      </c>
      <c r="G609"/>
    </row>
    <row r="610" spans="2:7" x14ac:dyDescent="0.25">
      <c r="B610" s="8" t="s">
        <v>3363</v>
      </c>
      <c r="C610" s="28">
        <v>2085.4540511147361</v>
      </c>
      <c r="D610" s="26">
        <v>2.8347318619256057E-4</v>
      </c>
      <c r="G610"/>
    </row>
    <row r="611" spans="2:7" x14ac:dyDescent="0.25">
      <c r="B611" s="8" t="s">
        <v>3366</v>
      </c>
      <c r="C611" s="28">
        <v>2083.3333333333335</v>
      </c>
      <c r="D611" s="26">
        <v>2.8318491965118649E-4</v>
      </c>
      <c r="G611"/>
    </row>
    <row r="612" spans="2:7" x14ac:dyDescent="0.25">
      <c r="B612" s="8" t="s">
        <v>3371</v>
      </c>
      <c r="C612" s="28">
        <v>2083.3333333333335</v>
      </c>
      <c r="D612" s="26">
        <v>2.8318491965118649E-4</v>
      </c>
      <c r="G612"/>
    </row>
    <row r="613" spans="2:7" x14ac:dyDescent="0.25">
      <c r="B613" s="8" t="s">
        <v>3374</v>
      </c>
      <c r="C613" s="28">
        <v>2080.3624464052359</v>
      </c>
      <c r="D613" s="26">
        <v>2.8278109067069395E-4</v>
      </c>
      <c r="G613"/>
    </row>
    <row r="614" spans="2:7" x14ac:dyDescent="0.25">
      <c r="B614" s="8" t="s">
        <v>3378</v>
      </c>
      <c r="C614" s="28">
        <v>2077.9710144927535</v>
      </c>
      <c r="D614" s="26">
        <v>2.824560262927799E-4</v>
      </c>
      <c r="G614"/>
    </row>
    <row r="615" spans="2:7" x14ac:dyDescent="0.25">
      <c r="B615" s="8" t="s">
        <v>3385</v>
      </c>
      <c r="C615" s="28">
        <v>2066.3404023926046</v>
      </c>
      <c r="D615" s="26">
        <v>2.8087509159530402E-4</v>
      </c>
      <c r="G615"/>
    </row>
    <row r="616" spans="2:7" x14ac:dyDescent="0.25">
      <c r="B616" s="8" t="s">
        <v>3390</v>
      </c>
      <c r="C616" s="28">
        <v>2058.33</v>
      </c>
      <c r="D616" s="26">
        <v>2.7978624751950074E-4</v>
      </c>
      <c r="G616"/>
    </row>
    <row r="617" spans="2:7" x14ac:dyDescent="0.25">
      <c r="B617" s="8" t="s">
        <v>3396</v>
      </c>
      <c r="C617" s="28">
        <v>2047.1710144927536</v>
      </c>
      <c r="D617" s="26">
        <v>2.7826942044065678E-4</v>
      </c>
      <c r="G617"/>
    </row>
    <row r="618" spans="2:7" x14ac:dyDescent="0.25">
      <c r="B618" s="8" t="s">
        <v>3400</v>
      </c>
      <c r="C618" s="28">
        <v>2045.6769983686786</v>
      </c>
      <c r="D618" s="26">
        <v>2.7806634067935099E-4</v>
      </c>
      <c r="G618"/>
    </row>
    <row r="619" spans="2:7" x14ac:dyDescent="0.25">
      <c r="B619" s="8" t="s">
        <v>3403</v>
      </c>
      <c r="C619" s="28">
        <v>2030</v>
      </c>
      <c r="D619" s="26">
        <v>2.759353857081161E-4</v>
      </c>
      <c r="G619"/>
    </row>
    <row r="620" spans="2:7" x14ac:dyDescent="0.25">
      <c r="B620" s="8" t="s">
        <v>3408</v>
      </c>
      <c r="C620" s="28">
        <v>2028.9855072463768</v>
      </c>
      <c r="D620" s="26">
        <v>2.7579748696463375E-4</v>
      </c>
      <c r="G620"/>
    </row>
    <row r="621" spans="2:7" x14ac:dyDescent="0.25">
      <c r="B621" s="8" t="s">
        <v>3412</v>
      </c>
      <c r="C621" s="28">
        <v>2009.8711565669112</v>
      </c>
      <c r="D621" s="26">
        <v>2.731992969511862E-4</v>
      </c>
      <c r="G621"/>
    </row>
    <row r="622" spans="2:7" x14ac:dyDescent="0.25">
      <c r="B622" s="8" t="s">
        <v>3415</v>
      </c>
      <c r="C622" s="28">
        <v>2006.6030909464</v>
      </c>
      <c r="D622" s="26">
        <v>2.7275507283910976E-4</v>
      </c>
      <c r="G622"/>
    </row>
    <row r="623" spans="2:7" x14ac:dyDescent="0.25">
      <c r="B623" s="8" t="s">
        <v>3418</v>
      </c>
      <c r="C623" s="28">
        <v>2002.31884057971</v>
      </c>
      <c r="D623" s="26">
        <v>2.7217271999309856E-4</v>
      </c>
      <c r="G623"/>
    </row>
    <row r="624" spans="2:7" x14ac:dyDescent="0.25">
      <c r="B624" s="8" t="s">
        <v>3421</v>
      </c>
      <c r="C624" s="28">
        <v>2000</v>
      </c>
      <c r="D624" s="26">
        <v>2.7185752286513901E-4</v>
      </c>
      <c r="G624"/>
    </row>
    <row r="625" spans="2:7" x14ac:dyDescent="0.25">
      <c r="B625" s="8" t="s">
        <v>3426</v>
      </c>
      <c r="C625" s="28">
        <v>1995</v>
      </c>
      <c r="D625" s="26">
        <v>2.7117787905797615E-4</v>
      </c>
      <c r="G625"/>
    </row>
    <row r="626" spans="2:7" x14ac:dyDescent="0.25">
      <c r="B626" s="8" t="s">
        <v>3431</v>
      </c>
      <c r="C626" s="28">
        <v>1986.6666666666665</v>
      </c>
      <c r="D626" s="26">
        <v>2.7004513937937139E-4</v>
      </c>
      <c r="G626"/>
    </row>
    <row r="627" spans="2:7" x14ac:dyDescent="0.25">
      <c r="B627" s="8" t="s">
        <v>3434</v>
      </c>
      <c r="C627" s="28">
        <v>1982.6086956521738</v>
      </c>
      <c r="D627" s="26">
        <v>2.694935444054421E-4</v>
      </c>
      <c r="G627"/>
    </row>
    <row r="628" spans="2:7" x14ac:dyDescent="0.25">
      <c r="B628" s="8" t="s">
        <v>3452</v>
      </c>
      <c r="C628" s="28">
        <v>1976.8233019774714</v>
      </c>
      <c r="D628" s="26">
        <v>2.6870714300883999E-4</v>
      </c>
      <c r="G628"/>
    </row>
    <row r="629" spans="2:7" x14ac:dyDescent="0.25">
      <c r="B629" s="8" t="s">
        <v>3667</v>
      </c>
      <c r="C629" s="28">
        <v>1971.2234910277325</v>
      </c>
      <c r="D629" s="26">
        <v>2.6794596764218546E-4</v>
      </c>
      <c r="G629"/>
    </row>
    <row r="630" spans="2:7" x14ac:dyDescent="0.25">
      <c r="B630" s="8" t="s">
        <v>3463</v>
      </c>
      <c r="C630" s="28">
        <v>1964.4927536231883</v>
      </c>
      <c r="D630" s="26">
        <v>2.6703106684325791E-4</v>
      </c>
      <c r="G630"/>
    </row>
    <row r="631" spans="2:7" x14ac:dyDescent="0.25">
      <c r="B631" s="8" t="s">
        <v>3466</v>
      </c>
      <c r="C631" s="28">
        <v>1959.8057971014491</v>
      </c>
      <c r="D631" s="26">
        <v>2.6639397464836958E-4</v>
      </c>
      <c r="G631"/>
    </row>
    <row r="632" spans="2:7" x14ac:dyDescent="0.25">
      <c r="B632" s="8" t="s">
        <v>3469</v>
      </c>
      <c r="C632" s="28">
        <v>1958.3333333333333</v>
      </c>
      <c r="D632" s="26">
        <v>2.6619382447211527E-4</v>
      </c>
      <c r="G632"/>
    </row>
    <row r="633" spans="2:7" x14ac:dyDescent="0.25">
      <c r="B633" s="8" t="s">
        <v>10104</v>
      </c>
      <c r="C633" s="28">
        <v>1944.2903752039156</v>
      </c>
      <c r="D633" s="26">
        <v>2.6428498256673408E-4</v>
      </c>
      <c r="G633"/>
    </row>
    <row r="634" spans="2:7" x14ac:dyDescent="0.25">
      <c r="B634" s="8" t="s">
        <v>3496</v>
      </c>
      <c r="C634" s="28">
        <v>1942.0289855072463</v>
      </c>
      <c r="D634" s="26">
        <v>2.6397759466614942E-4</v>
      </c>
      <c r="G634"/>
    </row>
    <row r="635" spans="2:7" x14ac:dyDescent="0.25">
      <c r="B635" s="8" t="s">
        <v>3499</v>
      </c>
      <c r="C635" s="28">
        <v>1938.5914701975312</v>
      </c>
      <c r="D635" s="26">
        <v>2.6351033746769436E-4</v>
      </c>
      <c r="G635"/>
    </row>
    <row r="636" spans="2:7" x14ac:dyDescent="0.25">
      <c r="B636" s="8" t="s">
        <v>3502</v>
      </c>
      <c r="C636" s="28">
        <v>1936.4173913043478</v>
      </c>
      <c r="D636" s="26">
        <v>2.6321481761648727E-4</v>
      </c>
      <c r="G636"/>
    </row>
    <row r="637" spans="2:7" x14ac:dyDescent="0.25">
      <c r="B637" s="8" t="s">
        <v>3505</v>
      </c>
      <c r="C637" s="28">
        <v>1920.2927536231884</v>
      </c>
      <c r="D637" s="26">
        <v>2.6102301558793831E-4</v>
      </c>
      <c r="G637"/>
    </row>
    <row r="638" spans="2:7" x14ac:dyDescent="0.25">
      <c r="B638" s="8" t="s">
        <v>3508</v>
      </c>
      <c r="C638" s="28">
        <v>1916.6666666666665</v>
      </c>
      <c r="D638" s="26">
        <v>2.6053012607909153E-4</v>
      </c>
    </row>
    <row r="639" spans="2:7" x14ac:dyDescent="0.25">
      <c r="B639" s="8" t="s">
        <v>3517</v>
      </c>
      <c r="C639" s="28">
        <v>1909.2173913043478</v>
      </c>
      <c r="D639" s="26">
        <v>2.5951755530552136E-4</v>
      </c>
    </row>
    <row r="640" spans="2:7" x14ac:dyDescent="0.25">
      <c r="B640" s="8" t="s">
        <v>3520</v>
      </c>
      <c r="C640" s="28">
        <v>1907.9649649541543</v>
      </c>
      <c r="D640" s="26">
        <v>2.5934731454295407E-4</v>
      </c>
    </row>
    <row r="641" spans="2:4" x14ac:dyDescent="0.25">
      <c r="B641" s="8" t="s">
        <v>3525</v>
      </c>
      <c r="C641" s="28">
        <v>1905.9420289855072</v>
      </c>
      <c r="D641" s="26">
        <v>2.5907233936227846E-4</v>
      </c>
    </row>
    <row r="642" spans="2:4" x14ac:dyDescent="0.25">
      <c r="B642" s="8" t="s">
        <v>3534</v>
      </c>
      <c r="C642" s="28">
        <v>1902.681628200836</v>
      </c>
      <c r="D642" s="26">
        <v>2.5862915712184431E-4</v>
      </c>
    </row>
    <row r="643" spans="2:4" x14ac:dyDescent="0.25">
      <c r="B643" s="8" t="s">
        <v>3541</v>
      </c>
      <c r="C643" s="28">
        <v>1900</v>
      </c>
      <c r="D643" s="26">
        <v>2.5826464672188207E-4</v>
      </c>
    </row>
    <row r="644" spans="2:4" x14ac:dyDescent="0.25">
      <c r="B644" s="8" t="s">
        <v>3538</v>
      </c>
      <c r="C644" s="28">
        <v>1900</v>
      </c>
      <c r="D644" s="26">
        <v>2.5826464672188207E-4</v>
      </c>
    </row>
    <row r="645" spans="2:4" x14ac:dyDescent="0.25">
      <c r="B645" s="8" t="s">
        <v>3544</v>
      </c>
      <c r="C645" s="28">
        <v>1899.4202898550723</v>
      </c>
      <c r="D645" s="26">
        <v>2.581858474398921E-4</v>
      </c>
    </row>
    <row r="646" spans="2:4" x14ac:dyDescent="0.25">
      <c r="B646" s="8" t="s">
        <v>3547</v>
      </c>
      <c r="C646" s="28">
        <v>1884.2608695652173</v>
      </c>
      <c r="D646" s="26">
        <v>2.5612524621585636E-4</v>
      </c>
    </row>
    <row r="647" spans="2:4" x14ac:dyDescent="0.25">
      <c r="B647" s="8" t="s">
        <v>3552</v>
      </c>
      <c r="C647" s="28">
        <v>1884.0579710144928</v>
      </c>
      <c r="D647" s="26">
        <v>2.5609766646715994E-4</v>
      </c>
    </row>
    <row r="648" spans="2:4" x14ac:dyDescent="0.25">
      <c r="B648" s="8" t="s">
        <v>3557</v>
      </c>
      <c r="C648" s="28">
        <v>1879.1666666666667</v>
      </c>
      <c r="D648" s="26">
        <v>2.5543279752537017E-4</v>
      </c>
    </row>
    <row r="649" spans="2:4" x14ac:dyDescent="0.25">
      <c r="B649" s="8" t="s">
        <v>3651</v>
      </c>
      <c r="C649" s="28">
        <v>1874.831430125068</v>
      </c>
      <c r="D649" s="26">
        <v>2.5484351419175345E-4</v>
      </c>
    </row>
    <row r="650" spans="2:4" x14ac:dyDescent="0.25">
      <c r="B650" s="8" t="s">
        <v>3560</v>
      </c>
      <c r="C650" s="28">
        <v>1870.3336105321137</v>
      </c>
      <c r="D650" s="26">
        <v>2.5423213114533603E-4</v>
      </c>
    </row>
    <row r="651" spans="2:4" x14ac:dyDescent="0.25">
      <c r="B651" s="8" t="s">
        <v>3564</v>
      </c>
      <c r="C651" s="28">
        <v>1862.8670473083198</v>
      </c>
      <c r="D651" s="26">
        <v>2.5321721045416774E-4</v>
      </c>
    </row>
    <row r="652" spans="2:4" x14ac:dyDescent="0.25">
      <c r="B652" s="8" t="s">
        <v>3567</v>
      </c>
      <c r="C652" s="28">
        <v>1862.5449275362316</v>
      </c>
      <c r="D652" s="26">
        <v>2.5317342511251489E-4</v>
      </c>
    </row>
    <row r="653" spans="2:4" x14ac:dyDescent="0.25">
      <c r="B653" s="8" t="s">
        <v>3570</v>
      </c>
      <c r="C653" s="28">
        <v>1860.6201332714138</v>
      </c>
      <c r="D653" s="26">
        <v>2.5291179021208569E-4</v>
      </c>
    </row>
    <row r="654" spans="2:4" x14ac:dyDescent="0.25">
      <c r="B654" s="8" t="s">
        <v>3573</v>
      </c>
      <c r="C654" s="28">
        <v>1853.043966606547</v>
      </c>
      <c r="D654" s="26">
        <v>2.518819712609236E-4</v>
      </c>
    </row>
    <row r="655" spans="2:4" x14ac:dyDescent="0.25">
      <c r="B655" s="8" t="s">
        <v>3576</v>
      </c>
      <c r="C655" s="28">
        <v>1849.2753623188405</v>
      </c>
      <c r="D655" s="26">
        <v>2.5136970954776618E-4</v>
      </c>
    </row>
    <row r="656" spans="2:4" x14ac:dyDescent="0.25">
      <c r="B656" s="8" t="s">
        <v>3579</v>
      </c>
      <c r="C656" s="28">
        <v>1843.0637681159419</v>
      </c>
      <c r="D656" s="26">
        <v>2.5052537524124447E-4</v>
      </c>
    </row>
    <row r="657" spans="2:4" x14ac:dyDescent="0.25">
      <c r="B657" s="8" t="s">
        <v>3582</v>
      </c>
      <c r="C657" s="28">
        <v>1836.1647208752283</v>
      </c>
      <c r="D657" s="26">
        <v>2.4958759629474948E-4</v>
      </c>
    </row>
    <row r="658" spans="2:4" x14ac:dyDescent="0.25">
      <c r="B658" s="8" t="s">
        <v>3588</v>
      </c>
      <c r="C658" s="28">
        <v>1835.7478260869564</v>
      </c>
      <c r="D658" s="26">
        <v>2.4953092830253199E-4</v>
      </c>
    </row>
    <row r="659" spans="2:4" x14ac:dyDescent="0.25">
      <c r="B659" s="8" t="s">
        <v>3592</v>
      </c>
      <c r="C659" s="28">
        <v>1834.9119263875241</v>
      </c>
      <c r="D659" s="26">
        <v>2.494173054917063E-4</v>
      </c>
    </row>
    <row r="660" spans="2:4" x14ac:dyDescent="0.25">
      <c r="B660" s="8" t="s">
        <v>3597</v>
      </c>
      <c r="C660" s="28">
        <v>1829.8402687028179</v>
      </c>
      <c r="D660" s="26">
        <v>2.4872792134421421E-4</v>
      </c>
    </row>
    <row r="661" spans="2:4" x14ac:dyDescent="0.25">
      <c r="B661" s="8" t="s">
        <v>3679</v>
      </c>
      <c r="C661" s="28">
        <v>1826.3183795541054</v>
      </c>
      <c r="D661" s="26">
        <v>2.4824919531432691E-4</v>
      </c>
    </row>
    <row r="662" spans="2:4" x14ac:dyDescent="0.25">
      <c r="B662" s="8" t="s">
        <v>3600</v>
      </c>
      <c r="C662" s="28">
        <v>1826.080805244457</v>
      </c>
      <c r="D662" s="26">
        <v>2.4821690213266821E-4</v>
      </c>
    </row>
    <row r="663" spans="2:4" x14ac:dyDescent="0.25">
      <c r="B663" s="8" t="s">
        <v>3603</v>
      </c>
      <c r="C663" s="28">
        <v>1824.2923331137345</v>
      </c>
      <c r="D663" s="26">
        <v>2.4797379733108242E-4</v>
      </c>
    </row>
    <row r="664" spans="2:4" x14ac:dyDescent="0.25">
      <c r="B664" s="8" t="s">
        <v>3606</v>
      </c>
      <c r="C664" s="28">
        <v>1823.75</v>
      </c>
      <c r="D664" s="26">
        <v>2.4790007866264861E-4</v>
      </c>
    </row>
    <row r="665" spans="2:4" x14ac:dyDescent="0.25">
      <c r="B665" s="8" t="s">
        <v>3609</v>
      </c>
      <c r="C665" s="28">
        <v>1820.9624796084829</v>
      </c>
      <c r="D665" s="26">
        <v>2.4752117446836169E-4</v>
      </c>
    </row>
    <row r="666" spans="2:4" x14ac:dyDescent="0.25">
      <c r="B666" s="8" t="s">
        <v>3612</v>
      </c>
      <c r="C666" s="28">
        <v>1820.2898550724638</v>
      </c>
      <c r="D666" s="26">
        <v>2.4742974544827144E-4</v>
      </c>
    </row>
    <row r="667" spans="2:4" x14ac:dyDescent="0.25">
      <c r="B667" s="8" t="s">
        <v>3615</v>
      </c>
      <c r="C667" s="28">
        <v>1814.3920166751268</v>
      </c>
      <c r="D667" s="26">
        <v>2.4662805957979198E-4</v>
      </c>
    </row>
    <row r="668" spans="2:4" x14ac:dyDescent="0.25">
      <c r="B668" s="8" t="s">
        <v>3621</v>
      </c>
      <c r="C668" s="28">
        <v>1803.5920641949176</v>
      </c>
      <c r="D668" s="26">
        <v>2.451600354156265E-4</v>
      </c>
    </row>
    <row r="669" spans="2:4" x14ac:dyDescent="0.25">
      <c r="B669" s="8" t="s">
        <v>3627</v>
      </c>
      <c r="C669" s="28">
        <v>1801.7391304347825</v>
      </c>
      <c r="D669" s="26">
        <v>2.4490816842459475E-4</v>
      </c>
    </row>
    <row r="670" spans="2:4" x14ac:dyDescent="0.25">
      <c r="B670" s="8" t="s">
        <v>3645</v>
      </c>
      <c r="C670" s="28">
        <v>1794.2028985507245</v>
      </c>
      <c r="D670" s="26">
        <v>2.4388377775872613E-4</v>
      </c>
    </row>
    <row r="671" spans="2:4" x14ac:dyDescent="0.25">
      <c r="B671" s="8" t="s">
        <v>3647</v>
      </c>
      <c r="C671" s="28">
        <v>1794.2028985507245</v>
      </c>
      <c r="D671" s="26">
        <v>2.4388377775872613E-4</v>
      </c>
    </row>
    <row r="672" spans="2:4" x14ac:dyDescent="0.25">
      <c r="B672" s="8" t="s">
        <v>3649</v>
      </c>
      <c r="C672" s="28">
        <v>1794.2028985507245</v>
      </c>
      <c r="D672" s="26">
        <v>2.4388377775872613E-4</v>
      </c>
    </row>
    <row r="673" spans="2:4" x14ac:dyDescent="0.25">
      <c r="B673" s="8" t="s">
        <v>3643</v>
      </c>
      <c r="C673" s="28">
        <v>1794.2028985507245</v>
      </c>
      <c r="D673" s="26">
        <v>2.4388377775872613E-4</v>
      </c>
    </row>
    <row r="674" spans="2:4" x14ac:dyDescent="0.25">
      <c r="B674" s="8" t="s">
        <v>3638</v>
      </c>
      <c r="C674" s="28">
        <v>1794.2028985507245</v>
      </c>
      <c r="D674" s="26">
        <v>2.4388377775872613E-4</v>
      </c>
    </row>
    <row r="675" spans="2:4" x14ac:dyDescent="0.25">
      <c r="B675" s="8" t="s">
        <v>3659</v>
      </c>
      <c r="C675" s="28">
        <v>1785.5072463768115</v>
      </c>
      <c r="D675" s="26">
        <v>2.427017885288777E-4</v>
      </c>
    </row>
    <row r="676" spans="2:4" x14ac:dyDescent="0.25">
      <c r="B676" s="8" t="s">
        <v>3662</v>
      </c>
      <c r="C676" s="28">
        <v>1781.4029363784666</v>
      </c>
      <c r="D676" s="26">
        <v>2.4214389475426737E-4</v>
      </c>
    </row>
    <row r="677" spans="2:4" x14ac:dyDescent="0.25">
      <c r="B677" s="8" t="s">
        <v>3761</v>
      </c>
      <c r="C677" s="28">
        <v>1768.6057971014491</v>
      </c>
      <c r="D677" s="26">
        <v>2.4040439546246228E-4</v>
      </c>
    </row>
    <row r="678" spans="2:4" x14ac:dyDescent="0.25">
      <c r="B678" s="8" t="s">
        <v>3674</v>
      </c>
      <c r="C678" s="28">
        <v>1767.2648178357804</v>
      </c>
      <c r="D678" s="26">
        <v>2.4022211781177317E-4</v>
      </c>
    </row>
    <row r="679" spans="2:4" x14ac:dyDescent="0.25">
      <c r="B679" s="8" t="s">
        <v>3684</v>
      </c>
      <c r="C679" s="28">
        <v>1758.2722236022162</v>
      </c>
      <c r="D679" s="26">
        <v>2.3899976561553914E-4</v>
      </c>
    </row>
    <row r="680" spans="2:4" x14ac:dyDescent="0.25">
      <c r="B680" s="8" t="s">
        <v>3689</v>
      </c>
      <c r="C680" s="28">
        <v>1754.4792802911668</v>
      </c>
      <c r="D680" s="26">
        <v>2.3848419552908423E-4</v>
      </c>
    </row>
    <row r="681" spans="2:4" x14ac:dyDescent="0.25">
      <c r="B681" s="8" t="s">
        <v>3694</v>
      </c>
      <c r="C681" s="28">
        <v>1752.0978907692806</v>
      </c>
      <c r="D681" s="26">
        <v>2.3816049620088576E-4</v>
      </c>
    </row>
    <row r="682" spans="2:4" x14ac:dyDescent="0.25">
      <c r="B682" s="8" t="s">
        <v>3698</v>
      </c>
      <c r="C682" s="28">
        <v>1751.5038064165308</v>
      </c>
      <c r="D682" s="26">
        <v>2.3807974305063001E-4</v>
      </c>
    </row>
    <row r="683" spans="2:4" x14ac:dyDescent="0.25">
      <c r="B683" s="8" t="s">
        <v>3704</v>
      </c>
      <c r="C683" s="28">
        <v>1750</v>
      </c>
      <c r="D683" s="26">
        <v>2.3787533250699662E-4</v>
      </c>
    </row>
    <row r="684" spans="2:4" x14ac:dyDescent="0.25">
      <c r="B684" s="8" t="s">
        <v>3708</v>
      </c>
      <c r="C684" s="28">
        <v>1750</v>
      </c>
      <c r="D684" s="26">
        <v>2.3787533250699662E-4</v>
      </c>
    </row>
    <row r="685" spans="2:4" x14ac:dyDescent="0.25">
      <c r="B685" s="8" t="s">
        <v>3711</v>
      </c>
      <c r="C685" s="28">
        <v>1748.0878684133791</v>
      </c>
      <c r="D685" s="26">
        <v>2.3761541882873113E-4</v>
      </c>
    </row>
    <row r="686" spans="2:4" x14ac:dyDescent="0.25">
      <c r="B686" s="8" t="s">
        <v>3716</v>
      </c>
      <c r="C686" s="28">
        <v>1740</v>
      </c>
      <c r="D686" s="26">
        <v>2.3651604489267092E-4</v>
      </c>
    </row>
    <row r="687" spans="2:4" x14ac:dyDescent="0.25">
      <c r="B687" s="8" t="s">
        <v>3721</v>
      </c>
      <c r="C687" s="28">
        <v>1740</v>
      </c>
      <c r="D687" s="26">
        <v>2.3651604489267092E-4</v>
      </c>
    </row>
    <row r="688" spans="2:4" x14ac:dyDescent="0.25">
      <c r="B688" s="8" t="s">
        <v>3724</v>
      </c>
      <c r="C688" s="28">
        <v>1739.85</v>
      </c>
      <c r="D688" s="26">
        <v>2.3649565557845603E-4</v>
      </c>
    </row>
    <row r="689" spans="2:4" x14ac:dyDescent="0.25">
      <c r="B689" s="8" t="s">
        <v>3734</v>
      </c>
      <c r="C689" s="28">
        <v>1739.1304347826085</v>
      </c>
      <c r="D689" s="26">
        <v>2.3639784596968605E-4</v>
      </c>
    </row>
    <row r="690" spans="2:4" x14ac:dyDescent="0.25">
      <c r="B690" s="8" t="s">
        <v>3729</v>
      </c>
      <c r="C690" s="28">
        <v>1739.1304347826085</v>
      </c>
      <c r="D690" s="26">
        <v>2.3639784596968605E-4</v>
      </c>
    </row>
    <row r="691" spans="2:4" x14ac:dyDescent="0.25">
      <c r="B691" s="8" t="s">
        <v>3739</v>
      </c>
      <c r="C691" s="28">
        <v>1737.357259380098</v>
      </c>
      <c r="D691" s="26">
        <v>2.361568204334201E-4</v>
      </c>
    </row>
    <row r="692" spans="2:4" x14ac:dyDescent="0.25">
      <c r="B692" s="8" t="s">
        <v>3744</v>
      </c>
      <c r="C692" s="28">
        <v>1737.3420289855071</v>
      </c>
      <c r="D692" s="26">
        <v>2.3615475018474722E-4</v>
      </c>
    </row>
    <row r="693" spans="2:4" x14ac:dyDescent="0.25">
      <c r="B693" s="8" t="s">
        <v>3747</v>
      </c>
      <c r="C693" s="28">
        <v>1730.1523873294959</v>
      </c>
      <c r="D693" s="26">
        <v>2.3517747109930162E-4</v>
      </c>
    </row>
    <row r="694" spans="2:4" x14ac:dyDescent="0.25">
      <c r="B694" s="8" t="s">
        <v>3750</v>
      </c>
      <c r="C694" s="28">
        <v>1729.2006525285481</v>
      </c>
      <c r="D694" s="26">
        <v>2.350481029665965E-4</v>
      </c>
    </row>
    <row r="695" spans="2:4" x14ac:dyDescent="0.25">
      <c r="B695" s="8" t="s">
        <v>3755</v>
      </c>
      <c r="C695" s="28">
        <v>1728.919032756256</v>
      </c>
      <c r="D695" s="26">
        <v>2.3500982273975393E-4</v>
      </c>
    </row>
    <row r="696" spans="2:4" x14ac:dyDescent="0.25">
      <c r="B696" s="8" t="s">
        <v>3758</v>
      </c>
      <c r="C696" s="28">
        <v>1724.6376811594203</v>
      </c>
      <c r="D696" s="26">
        <v>2.344278639199387E-4</v>
      </c>
    </row>
    <row r="697" spans="2:4" x14ac:dyDescent="0.25">
      <c r="B697" s="8" t="s">
        <v>3763</v>
      </c>
      <c r="C697" s="28">
        <v>1716.112449105224</v>
      </c>
      <c r="D697" s="26">
        <v>2.3326903968588655E-4</v>
      </c>
    </row>
    <row r="698" spans="2:4" x14ac:dyDescent="0.25">
      <c r="B698" s="8" t="s">
        <v>3770</v>
      </c>
      <c r="C698" s="28">
        <v>1715.0324538572031</v>
      </c>
      <c r="D698" s="26">
        <v>2.3312223726947002E-4</v>
      </c>
    </row>
    <row r="699" spans="2:4" x14ac:dyDescent="0.25">
      <c r="B699" s="8" t="s">
        <v>3767</v>
      </c>
      <c r="C699" s="28">
        <v>1715.0324538572031</v>
      </c>
      <c r="D699" s="26">
        <v>2.3312223726947002E-4</v>
      </c>
    </row>
    <row r="700" spans="2:4" x14ac:dyDescent="0.25">
      <c r="B700" s="8" t="s">
        <v>3773</v>
      </c>
      <c r="C700" s="28">
        <v>1713.773246329527</v>
      </c>
      <c r="D700" s="26">
        <v>2.3295107474984644E-4</v>
      </c>
    </row>
    <row r="701" spans="2:4" x14ac:dyDescent="0.25">
      <c r="B701" s="8" t="s">
        <v>6500</v>
      </c>
      <c r="C701" s="28">
        <v>1711.7924681131403</v>
      </c>
      <c r="D701" s="26">
        <v>2.3268183002022038E-4</v>
      </c>
    </row>
    <row r="702" spans="2:4" x14ac:dyDescent="0.25">
      <c r="B702" s="8" t="s">
        <v>3776</v>
      </c>
      <c r="C702" s="28">
        <v>1708.5524823690778</v>
      </c>
      <c r="D702" s="26">
        <v>2.3224142277097077E-4</v>
      </c>
    </row>
    <row r="703" spans="2:4" x14ac:dyDescent="0.25">
      <c r="B703" s="8" t="s">
        <v>3779</v>
      </c>
      <c r="C703" s="28">
        <v>1703.478260869565</v>
      </c>
      <c r="D703" s="26">
        <v>2.3155169012730749E-4</v>
      </c>
    </row>
    <row r="704" spans="2:4" x14ac:dyDescent="0.25">
      <c r="B704" s="8" t="s">
        <v>3782</v>
      </c>
      <c r="C704" s="28">
        <v>1703.1093063190524</v>
      </c>
      <c r="D704" s="26">
        <v>2.3150153859223139E-4</v>
      </c>
    </row>
    <row r="705" spans="2:4" x14ac:dyDescent="0.25">
      <c r="B705" s="8" t="s">
        <v>3785</v>
      </c>
      <c r="C705" s="28">
        <v>1699.1217391304347</v>
      </c>
      <c r="D705" s="26">
        <v>2.3095951352315343E-4</v>
      </c>
    </row>
    <row r="706" spans="2:4" x14ac:dyDescent="0.25">
      <c r="B706" s="8" t="s">
        <v>10320</v>
      </c>
      <c r="C706" s="28">
        <v>1685.0538336052202</v>
      </c>
      <c r="D706" s="26">
        <v>2.2904728054916064E-4</v>
      </c>
    </row>
    <row r="707" spans="2:4" x14ac:dyDescent="0.25">
      <c r="B707" s="8" t="s">
        <v>3790</v>
      </c>
      <c r="C707" s="28">
        <v>1676.3820010875477</v>
      </c>
      <c r="D707" s="26">
        <v>2.2786852909568273E-4</v>
      </c>
    </row>
    <row r="708" spans="2:4" x14ac:dyDescent="0.25">
      <c r="B708" s="8" t="s">
        <v>3793</v>
      </c>
      <c r="C708" s="28">
        <v>1673.9926344324085</v>
      </c>
      <c r="D708" s="26">
        <v>2.2754374544564139E-4</v>
      </c>
    </row>
    <row r="709" spans="2:4" x14ac:dyDescent="0.25">
      <c r="B709" s="8" t="s">
        <v>3796</v>
      </c>
      <c r="C709" s="28">
        <v>1670.0927715918051</v>
      </c>
      <c r="D709" s="26">
        <v>2.2701364191996125E-4</v>
      </c>
    </row>
    <row r="710" spans="2:4" x14ac:dyDescent="0.25">
      <c r="B710" s="8" t="s">
        <v>3802</v>
      </c>
      <c r="C710" s="28">
        <v>1666.6666666666667</v>
      </c>
      <c r="D710" s="26">
        <v>2.2654793572094917E-4</v>
      </c>
    </row>
    <row r="711" spans="2:4" x14ac:dyDescent="0.25">
      <c r="B711" s="8" t="s">
        <v>3799</v>
      </c>
      <c r="C711" s="28">
        <v>1666.6666666666667</v>
      </c>
      <c r="D711" s="26">
        <v>2.2654793572094917E-4</v>
      </c>
    </row>
    <row r="712" spans="2:4" x14ac:dyDescent="0.25">
      <c r="B712" s="8" t="s">
        <v>3814</v>
      </c>
      <c r="C712" s="28">
        <v>1656.08739321547</v>
      </c>
      <c r="D712" s="26">
        <v>2.2510990818387153E-4</v>
      </c>
    </row>
    <row r="713" spans="2:4" x14ac:dyDescent="0.25">
      <c r="B713" s="8" t="s">
        <v>3817</v>
      </c>
      <c r="C713" s="28">
        <v>1646.67</v>
      </c>
      <c r="D713" s="26">
        <v>2.2382981358816923E-4</v>
      </c>
    </row>
    <row r="714" spans="2:4" x14ac:dyDescent="0.25">
      <c r="B714" s="8" t="s">
        <v>3820</v>
      </c>
      <c r="C714" s="28">
        <v>1646.3879558929941</v>
      </c>
      <c r="D714" s="26">
        <v>2.2379147568203455E-4</v>
      </c>
    </row>
    <row r="715" spans="2:4" x14ac:dyDescent="0.25">
      <c r="B715" s="8" t="s">
        <v>3823</v>
      </c>
      <c r="C715" s="28">
        <v>1646.086956521739</v>
      </c>
      <c r="D715" s="26">
        <v>2.2375056121030787E-4</v>
      </c>
    </row>
    <row r="716" spans="2:4" x14ac:dyDescent="0.25">
      <c r="B716" s="8" t="s">
        <v>3826</v>
      </c>
      <c r="C716" s="28">
        <v>1642.6684522588102</v>
      </c>
      <c r="D716" s="26">
        <v>2.2328588815989598E-4</v>
      </c>
    </row>
    <row r="717" spans="2:4" x14ac:dyDescent="0.25">
      <c r="B717" s="8" t="s">
        <v>3831</v>
      </c>
      <c r="C717" s="28">
        <v>1642.4429037520392</v>
      </c>
      <c r="D717" s="26">
        <v>2.2325522963072766E-4</v>
      </c>
    </row>
    <row r="718" spans="2:4" x14ac:dyDescent="0.25">
      <c r="B718" s="8" t="s">
        <v>3836</v>
      </c>
      <c r="C718" s="28">
        <v>1639.6521739130435</v>
      </c>
      <c r="D718" s="26">
        <v>2.2287588918022005E-4</v>
      </c>
    </row>
    <row r="719" spans="2:4" x14ac:dyDescent="0.25">
      <c r="B719" s="8" t="s">
        <v>3841</v>
      </c>
      <c r="C719" s="28">
        <v>1633.75</v>
      </c>
      <c r="D719" s="26">
        <v>2.2207361399046043E-4</v>
      </c>
    </row>
    <row r="720" spans="2:4" x14ac:dyDescent="0.25">
      <c r="B720" s="8" t="s">
        <v>3844</v>
      </c>
      <c r="C720" s="28">
        <v>1631.3213703099511</v>
      </c>
      <c r="D720" s="26">
        <v>2.2174349336471371E-4</v>
      </c>
    </row>
    <row r="721" spans="2:4" x14ac:dyDescent="0.25">
      <c r="B721" s="8" t="s">
        <v>3847</v>
      </c>
      <c r="C721" s="28">
        <v>1630.265786830538</v>
      </c>
      <c r="D721" s="26">
        <v>2.2160000920976841E-4</v>
      </c>
    </row>
    <row r="722" spans="2:4" x14ac:dyDescent="0.25">
      <c r="B722" s="8" t="s">
        <v>3850</v>
      </c>
      <c r="C722" s="28">
        <v>1619.992872031363</v>
      </c>
      <c r="D722" s="26">
        <v>2.2020362462481423E-4</v>
      </c>
    </row>
    <row r="723" spans="2:4" x14ac:dyDescent="0.25">
      <c r="B723" s="8" t="s">
        <v>3856</v>
      </c>
      <c r="C723" s="28">
        <v>1615.9310099035565</v>
      </c>
      <c r="D723" s="26">
        <v>2.1965150073667162E-4</v>
      </c>
    </row>
    <row r="724" spans="2:4" x14ac:dyDescent="0.25">
      <c r="B724" s="8" t="s">
        <v>3853</v>
      </c>
      <c r="C724" s="28">
        <v>1615.9310099035565</v>
      </c>
      <c r="D724" s="26">
        <v>2.1965150073667162E-4</v>
      </c>
    </row>
    <row r="725" spans="2:4" x14ac:dyDescent="0.25">
      <c r="B725" s="8" t="s">
        <v>3859</v>
      </c>
      <c r="C725" s="28">
        <v>1614.8628946032638</v>
      </c>
      <c r="D725" s="26">
        <v>2.1950631314683567E-4</v>
      </c>
    </row>
    <row r="726" spans="2:4" x14ac:dyDescent="0.25">
      <c r="B726" s="8" t="s">
        <v>3862</v>
      </c>
      <c r="C726" s="28">
        <v>1609.1929195511541</v>
      </c>
      <c r="D726" s="26">
        <v>2.1873560046064883E-4</v>
      </c>
    </row>
    <row r="727" spans="2:4" x14ac:dyDescent="0.25">
      <c r="B727" s="8" t="s">
        <v>3864</v>
      </c>
      <c r="C727" s="28">
        <v>1603.6811594202898</v>
      </c>
      <c r="D727" s="26">
        <v>2.1798639373274702E-4</v>
      </c>
    </row>
    <row r="728" spans="2:4" x14ac:dyDescent="0.25">
      <c r="B728" s="8" t="s">
        <v>3870</v>
      </c>
      <c r="C728" s="28">
        <v>1600</v>
      </c>
      <c r="D728" s="26">
        <v>2.174860182921112E-4</v>
      </c>
    </row>
    <row r="729" spans="2:4" x14ac:dyDescent="0.25">
      <c r="B729" s="8" t="s">
        <v>3867</v>
      </c>
      <c r="C729" s="28">
        <v>1600</v>
      </c>
      <c r="D729" s="26">
        <v>2.174860182921112E-4</v>
      </c>
    </row>
    <row r="730" spans="2:4" x14ac:dyDescent="0.25">
      <c r="B730" s="8" t="s">
        <v>3880</v>
      </c>
      <c r="C730" s="28">
        <v>1594.2028985507245</v>
      </c>
      <c r="D730" s="26">
        <v>2.1669802547221223E-4</v>
      </c>
    </row>
    <row r="731" spans="2:4" x14ac:dyDescent="0.25">
      <c r="B731" s="8" t="s">
        <v>3875</v>
      </c>
      <c r="C731" s="28">
        <v>1594.2028985507245</v>
      </c>
      <c r="D731" s="26">
        <v>2.1669802547221223E-4</v>
      </c>
    </row>
    <row r="732" spans="2:4" x14ac:dyDescent="0.25">
      <c r="B732" s="8" t="s">
        <v>3883</v>
      </c>
      <c r="C732" s="28">
        <v>1591.3043478260868</v>
      </c>
      <c r="D732" s="26">
        <v>2.1630402906226275E-4</v>
      </c>
    </row>
    <row r="733" spans="2:4" x14ac:dyDescent="0.25">
      <c r="B733" s="8" t="s">
        <v>3886</v>
      </c>
      <c r="C733" s="28">
        <v>1588.3333333333333</v>
      </c>
      <c r="D733" s="26">
        <v>2.1590018274206455E-4</v>
      </c>
    </row>
    <row r="734" spans="2:4" x14ac:dyDescent="0.25">
      <c r="B734" s="8" t="s">
        <v>3889</v>
      </c>
      <c r="C734" s="28">
        <v>1584.8681865799792</v>
      </c>
      <c r="D734" s="26">
        <v>2.1542916963569904E-4</v>
      </c>
    </row>
    <row r="735" spans="2:4" x14ac:dyDescent="0.25">
      <c r="B735" s="8" t="s">
        <v>3892</v>
      </c>
      <c r="C735" s="28">
        <v>1584.1999999999998</v>
      </c>
      <c r="D735" s="26">
        <v>2.1533834386147657E-4</v>
      </c>
    </row>
    <row r="736" spans="2:4" x14ac:dyDescent="0.25">
      <c r="B736" s="8" t="s">
        <v>3894</v>
      </c>
      <c r="C736" s="28">
        <v>1582.0893588068213</v>
      </c>
      <c r="D736" s="26">
        <v>2.1505144701825925E-4</v>
      </c>
    </row>
    <row r="737" spans="2:4" x14ac:dyDescent="0.25">
      <c r="B737" s="8" t="s">
        <v>3899</v>
      </c>
      <c r="C737" s="28">
        <v>1580.3008866760988</v>
      </c>
      <c r="D737" s="26">
        <v>2.1480834221667349E-4</v>
      </c>
    </row>
    <row r="738" spans="2:4" x14ac:dyDescent="0.25">
      <c r="B738" s="8" t="s">
        <v>3903</v>
      </c>
      <c r="C738" s="28">
        <v>1570.927536231884</v>
      </c>
      <c r="D738" s="26">
        <v>2.1353423430031795E-4</v>
      </c>
    </row>
    <row r="739" spans="2:4" x14ac:dyDescent="0.25">
      <c r="B739" s="8" t="s">
        <v>3908</v>
      </c>
      <c r="C739" s="28">
        <v>1570.927536231884</v>
      </c>
      <c r="D739" s="26">
        <v>2.1353423430031795E-4</v>
      </c>
    </row>
    <row r="740" spans="2:4" x14ac:dyDescent="0.25">
      <c r="B740" s="8" t="s">
        <v>3911</v>
      </c>
      <c r="C740" s="28">
        <v>1570.1468189233278</v>
      </c>
      <c r="D740" s="26">
        <v>2.1342811236353692E-4</v>
      </c>
    </row>
    <row r="741" spans="2:4" x14ac:dyDescent="0.25">
      <c r="B741" s="8" t="s">
        <v>3917</v>
      </c>
      <c r="C741" s="28">
        <v>1566.0685154975531</v>
      </c>
      <c r="D741" s="26">
        <v>2.1287375363012516E-4</v>
      </c>
    </row>
    <row r="742" spans="2:4" x14ac:dyDescent="0.25">
      <c r="B742" s="8" t="s">
        <v>4603</v>
      </c>
      <c r="C742" s="28">
        <v>1565.9931096303176</v>
      </c>
      <c r="D742" s="26">
        <v>2.1286350380398709E-4</v>
      </c>
    </row>
    <row r="743" spans="2:4" x14ac:dyDescent="0.25">
      <c r="B743" s="8" t="s">
        <v>3925</v>
      </c>
      <c r="C743" s="28">
        <v>1565.2173913043478</v>
      </c>
      <c r="D743" s="26">
        <v>2.1275806137271747E-4</v>
      </c>
    </row>
    <row r="744" spans="2:4" x14ac:dyDescent="0.25">
      <c r="B744" s="8" t="s">
        <v>3922</v>
      </c>
      <c r="C744" s="28">
        <v>1565.2173913043478</v>
      </c>
      <c r="D744" s="26">
        <v>2.1275806137271747E-4</v>
      </c>
    </row>
    <row r="745" spans="2:4" x14ac:dyDescent="0.25">
      <c r="B745" s="8" t="s">
        <v>3929</v>
      </c>
      <c r="C745" s="28">
        <v>1560.7594202898549</v>
      </c>
      <c r="D745" s="26">
        <v>2.1215209489421516E-4</v>
      </c>
    </row>
    <row r="746" spans="2:4" x14ac:dyDescent="0.25">
      <c r="B746" s="8" t="s">
        <v>3932</v>
      </c>
      <c r="C746" s="28">
        <v>1560.0531357662028</v>
      </c>
      <c r="D746" s="26">
        <v>2.1205609051369614E-4</v>
      </c>
    </row>
    <row r="747" spans="2:4" x14ac:dyDescent="0.25">
      <c r="B747" s="8" t="s">
        <v>3935</v>
      </c>
      <c r="C747" s="28">
        <v>1556.2455138662317</v>
      </c>
      <c r="D747" s="26">
        <v>2.1153852518482954E-4</v>
      </c>
    </row>
    <row r="748" spans="2:4" x14ac:dyDescent="0.25">
      <c r="B748" s="8" t="s">
        <v>10413</v>
      </c>
      <c r="C748" s="28">
        <v>1555.4323001631317</v>
      </c>
      <c r="D748" s="26">
        <v>2.1142798605338717E-4</v>
      </c>
    </row>
    <row r="749" spans="2:4" x14ac:dyDescent="0.25">
      <c r="B749" s="8" t="s">
        <v>3940</v>
      </c>
      <c r="C749" s="28">
        <v>1551.3246376811592</v>
      </c>
      <c r="D749" s="26">
        <v>2.108696365798296E-4</v>
      </c>
    </row>
    <row r="750" spans="2:4" x14ac:dyDescent="0.25">
      <c r="B750" s="8" t="s">
        <v>3943</v>
      </c>
      <c r="C750" s="28">
        <v>1547.194127243067</v>
      </c>
      <c r="D750" s="26">
        <v>2.1030818141189544E-4</v>
      </c>
    </row>
    <row r="751" spans="2:4" x14ac:dyDescent="0.25">
      <c r="B751" s="8" t="s">
        <v>3948</v>
      </c>
      <c r="C751" s="28">
        <v>1545.47308319739</v>
      </c>
      <c r="D751" s="26">
        <v>2.1007424202639565E-4</v>
      </c>
    </row>
    <row r="752" spans="2:4" x14ac:dyDescent="0.25">
      <c r="B752" s="8" t="s">
        <v>3951</v>
      </c>
      <c r="C752" s="28">
        <v>1544.3932046698994</v>
      </c>
      <c r="D752" s="26">
        <v>2.0992745547565624E-4</v>
      </c>
    </row>
    <row r="753" spans="2:4" x14ac:dyDescent="0.25">
      <c r="B753" s="8" t="s">
        <v>3956</v>
      </c>
      <c r="C753" s="28">
        <v>1541.7014492753622</v>
      </c>
      <c r="D753" s="26">
        <v>2.0956156849879734E-4</v>
      </c>
    </row>
    <row r="754" spans="2:4" x14ac:dyDescent="0.25">
      <c r="B754" s="8" t="s">
        <v>3960</v>
      </c>
      <c r="C754" s="28">
        <v>1541.6666666666667</v>
      </c>
      <c r="D754" s="26">
        <v>2.0955684054187797E-4</v>
      </c>
    </row>
    <row r="755" spans="2:4" x14ac:dyDescent="0.25">
      <c r="B755" s="8" t="s">
        <v>3965</v>
      </c>
      <c r="C755" s="28">
        <v>1536.231884057971</v>
      </c>
      <c r="D755" s="26">
        <v>2.088180972732227E-4</v>
      </c>
    </row>
    <row r="756" spans="2:4" x14ac:dyDescent="0.25">
      <c r="B756" s="8" t="s">
        <v>3971</v>
      </c>
      <c r="C756" s="28">
        <v>1530.2202898550725</v>
      </c>
      <c r="D756" s="26">
        <v>2.080009487189875E-4</v>
      </c>
    </row>
    <row r="757" spans="2:4" x14ac:dyDescent="0.25">
      <c r="B757" s="8" t="s">
        <v>3976</v>
      </c>
      <c r="C757" s="28">
        <v>1520.8333333333333</v>
      </c>
      <c r="D757" s="26">
        <v>2.067249913453661E-4</v>
      </c>
    </row>
    <row r="758" spans="2:4" x14ac:dyDescent="0.25">
      <c r="B758" s="8" t="s">
        <v>3995</v>
      </c>
      <c r="C758" s="28">
        <v>1500</v>
      </c>
      <c r="D758" s="26">
        <v>2.0389314214885426E-4</v>
      </c>
    </row>
    <row r="759" spans="2:4" x14ac:dyDescent="0.25">
      <c r="B759" s="8" t="s">
        <v>3989</v>
      </c>
      <c r="C759" s="28">
        <v>1500</v>
      </c>
      <c r="D759" s="26">
        <v>2.0389314214885426E-4</v>
      </c>
    </row>
    <row r="760" spans="2:4" x14ac:dyDescent="0.25">
      <c r="B760" s="8" t="s">
        <v>4006</v>
      </c>
      <c r="C760" s="28">
        <v>1479.593489788645</v>
      </c>
      <c r="D760" s="26">
        <v>2.0111931049066368E-4</v>
      </c>
    </row>
    <row r="761" spans="2:4" x14ac:dyDescent="0.25">
      <c r="B761" s="8" t="s">
        <v>4011</v>
      </c>
      <c r="C761" s="28">
        <v>1466.1842687892174</v>
      </c>
      <c r="D761" s="26">
        <v>1.9929661168843589E-4</v>
      </c>
    </row>
    <row r="762" spans="2:4" x14ac:dyDescent="0.25">
      <c r="B762" s="8" t="s">
        <v>4014</v>
      </c>
      <c r="C762" s="28">
        <v>1464.5833333333333</v>
      </c>
      <c r="D762" s="26">
        <v>1.9907899851478406E-4</v>
      </c>
    </row>
    <row r="763" spans="2:4" x14ac:dyDescent="0.25">
      <c r="B763" s="8" t="s">
        <v>4017</v>
      </c>
      <c r="C763" s="28">
        <v>1462.3816055209359</v>
      </c>
      <c r="D763" s="26">
        <v>1.9877972038023325E-4</v>
      </c>
    </row>
    <row r="764" spans="2:4" x14ac:dyDescent="0.25">
      <c r="B764" s="8" t="s">
        <v>4020</v>
      </c>
      <c r="C764" s="28">
        <v>1458.3333333333333</v>
      </c>
      <c r="D764" s="26">
        <v>1.9822944375583052E-4</v>
      </c>
    </row>
    <row r="765" spans="2:4" x14ac:dyDescent="0.25">
      <c r="B765" s="8" t="s">
        <v>4033</v>
      </c>
      <c r="C765" s="28">
        <v>1449.2753623188405</v>
      </c>
      <c r="D765" s="26">
        <v>1.969982049747384E-4</v>
      </c>
    </row>
    <row r="766" spans="2:4" x14ac:dyDescent="0.25">
      <c r="B766" s="8" t="s">
        <v>4028</v>
      </c>
      <c r="C766" s="28">
        <v>1449.2753623188405</v>
      </c>
      <c r="D766" s="26">
        <v>1.969982049747384E-4</v>
      </c>
    </row>
    <row r="767" spans="2:4" x14ac:dyDescent="0.25">
      <c r="B767" s="8" t="s">
        <v>4038</v>
      </c>
      <c r="C767" s="28">
        <v>1445.7161988487251</v>
      </c>
      <c r="D767" s="26">
        <v>1.9651441229250955E-4</v>
      </c>
    </row>
    <row r="768" spans="2:4" x14ac:dyDescent="0.25">
      <c r="B768" s="8" t="s">
        <v>4041</v>
      </c>
      <c r="C768" s="28">
        <v>1444.9652173913043</v>
      </c>
      <c r="D768" s="26">
        <v>1.9641233231314353E-4</v>
      </c>
    </row>
    <row r="769" spans="2:4" x14ac:dyDescent="0.25">
      <c r="B769" s="8" t="s">
        <v>4046</v>
      </c>
      <c r="C769" s="28">
        <v>1442.3617336083721</v>
      </c>
      <c r="D769" s="26">
        <v>1.9605844398711976E-4</v>
      </c>
    </row>
    <row r="770" spans="2:4" x14ac:dyDescent="0.25">
      <c r="B770" s="8" t="s">
        <v>4050</v>
      </c>
      <c r="C770" s="28">
        <v>1435.3623188405797</v>
      </c>
      <c r="D770" s="26">
        <v>1.9510702220698091E-4</v>
      </c>
    </row>
    <row r="771" spans="2:4" x14ac:dyDescent="0.25">
      <c r="B771" s="8" t="s">
        <v>4052</v>
      </c>
      <c r="C771" s="28">
        <v>1426.086956521739</v>
      </c>
      <c r="D771" s="26">
        <v>1.9384623369514257E-4</v>
      </c>
    </row>
    <row r="772" spans="2:4" x14ac:dyDescent="0.25">
      <c r="B772" s="8" t="s">
        <v>4055</v>
      </c>
      <c r="C772" s="28">
        <v>1422.8937392675473</v>
      </c>
      <c r="D772" s="26">
        <v>1.9341218362879518E-4</v>
      </c>
    </row>
    <row r="773" spans="2:4" x14ac:dyDescent="0.25">
      <c r="B773" s="8" t="s">
        <v>4058</v>
      </c>
      <c r="C773" s="28">
        <v>1422.7841218053291</v>
      </c>
      <c r="D773" s="26">
        <v>1.9339728346292448E-4</v>
      </c>
    </row>
    <row r="774" spans="2:4" x14ac:dyDescent="0.25">
      <c r="B774" s="8" t="s">
        <v>4063</v>
      </c>
      <c r="C774" s="28">
        <v>1422.3537416435368</v>
      </c>
      <c r="D774" s="26">
        <v>1.9333878242058691E-4</v>
      </c>
    </row>
    <row r="775" spans="2:4" x14ac:dyDescent="0.25">
      <c r="B775" s="8" t="s">
        <v>4066</v>
      </c>
      <c r="C775" s="28">
        <v>1417.890157694399</v>
      </c>
      <c r="D775" s="26">
        <v>1.9273205298283032E-4</v>
      </c>
    </row>
    <row r="776" spans="2:4" x14ac:dyDescent="0.25">
      <c r="B776" s="8" t="s">
        <v>4072</v>
      </c>
      <c r="C776" s="28">
        <v>1416.6666666666667</v>
      </c>
      <c r="D776" s="26">
        <v>1.925657453628068E-4</v>
      </c>
    </row>
    <row r="777" spans="2:4" x14ac:dyDescent="0.25">
      <c r="B777" s="8" t="s">
        <v>4079</v>
      </c>
      <c r="C777" s="28">
        <v>1415.0994135625804</v>
      </c>
      <c r="D777" s="26">
        <v>1.9235271058951699E-4</v>
      </c>
    </row>
    <row r="778" spans="2:4" x14ac:dyDescent="0.25">
      <c r="B778" s="8" t="s">
        <v>4082</v>
      </c>
      <c r="C778" s="28">
        <v>1413.9880984523668</v>
      </c>
      <c r="D778" s="26">
        <v>1.9220165090302435E-4</v>
      </c>
    </row>
    <row r="779" spans="2:4" x14ac:dyDescent="0.25">
      <c r="B779" s="8" t="s">
        <v>4085</v>
      </c>
      <c r="C779" s="28">
        <v>1411.304347826087</v>
      </c>
      <c r="D779" s="26">
        <v>1.9183685200440027E-4</v>
      </c>
    </row>
    <row r="780" spans="2:4" x14ac:dyDescent="0.25">
      <c r="B780" s="8" t="s">
        <v>4088</v>
      </c>
      <c r="C780" s="28">
        <v>1401.9565217391303</v>
      </c>
      <c r="D780" s="26">
        <v>1.9056621358231316E-4</v>
      </c>
    </row>
    <row r="781" spans="2:4" x14ac:dyDescent="0.25">
      <c r="B781" s="8" t="s">
        <v>4092</v>
      </c>
      <c r="C781" s="28">
        <v>1400</v>
      </c>
      <c r="D781" s="26">
        <v>1.9030026600559729E-4</v>
      </c>
    </row>
    <row r="782" spans="2:4" x14ac:dyDescent="0.25">
      <c r="B782" s="8" t="s">
        <v>4097</v>
      </c>
      <c r="C782" s="28">
        <v>1391.304347826087</v>
      </c>
      <c r="D782" s="26">
        <v>1.8911827677574886E-4</v>
      </c>
    </row>
    <row r="783" spans="2:4" x14ac:dyDescent="0.25">
      <c r="B783" s="8" t="s">
        <v>4102</v>
      </c>
      <c r="C783" s="28">
        <v>1391.304347826087</v>
      </c>
      <c r="D783" s="26">
        <v>1.8911827677574886E-4</v>
      </c>
    </row>
    <row r="784" spans="2:4" x14ac:dyDescent="0.25">
      <c r="B784" s="8" t="s">
        <v>4107</v>
      </c>
      <c r="C784" s="28">
        <v>1388.6041326808047</v>
      </c>
      <c r="D784" s="26">
        <v>1.8875123987544917E-4</v>
      </c>
    </row>
    <row r="785" spans="2:4" x14ac:dyDescent="0.25">
      <c r="B785" s="8" t="s">
        <v>4110</v>
      </c>
      <c r="C785" s="28">
        <v>1388.0376811594201</v>
      </c>
      <c r="D785" s="26">
        <v>1.8867424282173578E-4</v>
      </c>
    </row>
    <row r="786" spans="2:4" x14ac:dyDescent="0.25">
      <c r="B786" s="8" t="s">
        <v>4113</v>
      </c>
      <c r="C786" s="28">
        <v>1386.7138984588469</v>
      </c>
      <c r="D786" s="26">
        <v>1.8849430267884099E-4</v>
      </c>
    </row>
    <row r="787" spans="2:4" x14ac:dyDescent="0.25">
      <c r="B787" s="8" t="s">
        <v>4117</v>
      </c>
      <c r="C787" s="28">
        <v>1380.2898550724638</v>
      </c>
      <c r="D787" s="26">
        <v>1.8762109041794086E-4</v>
      </c>
    </row>
    <row r="788" spans="2:4" x14ac:dyDescent="0.25">
      <c r="B788" s="8" t="s">
        <v>4127</v>
      </c>
      <c r="C788" s="28">
        <v>1368.1159420289855</v>
      </c>
      <c r="D788" s="26">
        <v>1.8596630549615306E-4</v>
      </c>
    </row>
    <row r="789" spans="2:4" x14ac:dyDescent="0.25">
      <c r="B789" s="8" t="s">
        <v>4124</v>
      </c>
      <c r="C789" s="28">
        <v>1368.1159420289855</v>
      </c>
      <c r="D789" s="26">
        <v>1.8596630549615306E-4</v>
      </c>
    </row>
    <row r="790" spans="2:4" x14ac:dyDescent="0.25">
      <c r="B790" s="8" t="s">
        <v>4161</v>
      </c>
      <c r="C790" s="28">
        <v>1367.862969004894</v>
      </c>
      <c r="D790" s="26">
        <v>1.8593191918631245E-4</v>
      </c>
    </row>
    <row r="791" spans="2:4" x14ac:dyDescent="0.25">
      <c r="B791" s="8" t="s">
        <v>4130</v>
      </c>
      <c r="C791" s="28">
        <v>1367.1188405797102</v>
      </c>
      <c r="D791" s="26">
        <v>1.8583077073113045E-4</v>
      </c>
    </row>
    <row r="792" spans="2:4" x14ac:dyDescent="0.25">
      <c r="B792" s="8" t="s">
        <v>4133</v>
      </c>
      <c r="C792" s="28">
        <v>1360.710144927536</v>
      </c>
      <c r="D792" s="26">
        <v>1.8495964466873211E-4</v>
      </c>
    </row>
    <row r="793" spans="2:4" x14ac:dyDescent="0.25">
      <c r="B793" s="8" t="s">
        <v>4136</v>
      </c>
      <c r="C793" s="28">
        <v>1359.4344752582927</v>
      </c>
      <c r="D793" s="26">
        <v>1.8478624447059477E-4</v>
      </c>
    </row>
    <row r="794" spans="2:4" x14ac:dyDescent="0.25">
      <c r="B794" s="8" t="s">
        <v>4141</v>
      </c>
      <c r="C794" s="28">
        <v>1338.5217391304345</v>
      </c>
      <c r="D794" s="26">
        <v>1.8194360215056886E-4</v>
      </c>
    </row>
    <row r="795" spans="2:4" x14ac:dyDescent="0.25">
      <c r="B795" s="8" t="s">
        <v>4144</v>
      </c>
      <c r="C795" s="28">
        <v>1335.846122277062</v>
      </c>
      <c r="D795" s="26">
        <v>1.8157990886562183E-4</v>
      </c>
    </row>
    <row r="796" spans="2:4" x14ac:dyDescent="0.25">
      <c r="B796" s="8" t="s">
        <v>4151</v>
      </c>
      <c r="C796" s="28">
        <v>1333.3333333333333</v>
      </c>
      <c r="D796" s="26">
        <v>1.8123834857675932E-4</v>
      </c>
    </row>
    <row r="797" spans="2:4" x14ac:dyDescent="0.25">
      <c r="B797" s="8" t="s">
        <v>4148</v>
      </c>
      <c r="C797" s="28">
        <v>1333.3333333333333</v>
      </c>
      <c r="D797" s="26">
        <v>1.8123834857675932E-4</v>
      </c>
    </row>
    <row r="798" spans="2:4" x14ac:dyDescent="0.25">
      <c r="B798" s="8" t="s">
        <v>4156</v>
      </c>
      <c r="C798" s="28">
        <v>1325.0543773790102</v>
      </c>
      <c r="D798" s="26">
        <v>1.8011300034793341E-4</v>
      </c>
    </row>
    <row r="799" spans="2:4" x14ac:dyDescent="0.25">
      <c r="B799" s="8" t="s">
        <v>8707</v>
      </c>
      <c r="C799" s="28">
        <v>1321.7814029363785</v>
      </c>
      <c r="D799" s="26">
        <v>1.7966810898574601E-4</v>
      </c>
    </row>
    <row r="800" spans="2:4" x14ac:dyDescent="0.25">
      <c r="B800" s="8" t="s">
        <v>4166</v>
      </c>
      <c r="C800" s="28">
        <v>1313.0434782608695</v>
      </c>
      <c r="D800" s="26">
        <v>1.7848037370711298E-4</v>
      </c>
    </row>
    <row r="801" spans="2:4" x14ac:dyDescent="0.25">
      <c r="B801" s="8" t="s">
        <v>4168</v>
      </c>
      <c r="C801" s="28">
        <v>1308.0286846737874</v>
      </c>
      <c r="D801" s="26">
        <v>1.7779871902598093E-4</v>
      </c>
    </row>
    <row r="802" spans="2:4" x14ac:dyDescent="0.25">
      <c r="B802" s="8" t="s">
        <v>4171</v>
      </c>
      <c r="C802" s="28">
        <v>1304.3478260869565</v>
      </c>
      <c r="D802" s="26">
        <v>1.7729838447726456E-4</v>
      </c>
    </row>
    <row r="803" spans="2:4" x14ac:dyDescent="0.25">
      <c r="B803" s="8" t="s">
        <v>4180</v>
      </c>
      <c r="C803" s="28">
        <v>1302.8985507246375</v>
      </c>
      <c r="D803" s="26">
        <v>1.771013862722898E-4</v>
      </c>
    </row>
    <row r="804" spans="2:4" x14ac:dyDescent="0.25">
      <c r="B804" s="8" t="s">
        <v>4191</v>
      </c>
      <c r="C804" s="28">
        <v>1301.3942738651951</v>
      </c>
      <c r="D804" s="26">
        <v>1.7689691178193412E-4</v>
      </c>
    </row>
    <row r="805" spans="2:4" x14ac:dyDescent="0.25">
      <c r="B805" s="8" t="s">
        <v>10637</v>
      </c>
      <c r="C805" s="28">
        <v>1296.1924959216967</v>
      </c>
      <c r="D805" s="26">
        <v>1.7618984054882712E-4</v>
      </c>
    </row>
    <row r="806" spans="2:4" x14ac:dyDescent="0.25">
      <c r="B806" s="8" t="s">
        <v>4196</v>
      </c>
      <c r="C806" s="28">
        <v>1296.1217391304347</v>
      </c>
      <c r="D806" s="26">
        <v>1.7618022266582793E-4</v>
      </c>
    </row>
    <row r="807" spans="2:4" x14ac:dyDescent="0.25">
      <c r="B807" s="8" t="s">
        <v>4199</v>
      </c>
      <c r="C807" s="28">
        <v>1295.9942976250904</v>
      </c>
      <c r="D807" s="26">
        <v>1.7616289969985137E-4</v>
      </c>
    </row>
    <row r="808" spans="2:4" x14ac:dyDescent="0.25">
      <c r="B808" s="8" t="s">
        <v>4206</v>
      </c>
      <c r="C808" s="28">
        <v>1293.1517501322994</v>
      </c>
      <c r="D808" s="26">
        <v>1.7577651573984305E-4</v>
      </c>
    </row>
    <row r="809" spans="2:4" x14ac:dyDescent="0.25">
      <c r="B809" s="8" t="s">
        <v>4216</v>
      </c>
      <c r="C809" s="28">
        <v>1285</v>
      </c>
      <c r="D809" s="26">
        <v>1.746684584408518E-4</v>
      </c>
    </row>
    <row r="810" spans="2:4" x14ac:dyDescent="0.25">
      <c r="B810" s="8" t="s">
        <v>4219</v>
      </c>
      <c r="C810" s="28">
        <v>1275</v>
      </c>
      <c r="D810" s="26">
        <v>1.7330917082652612E-4</v>
      </c>
    </row>
    <row r="811" spans="2:4" x14ac:dyDescent="0.25">
      <c r="B811" s="8" t="s">
        <v>4222</v>
      </c>
      <c r="C811" s="28">
        <v>1269.7188405797101</v>
      </c>
      <c r="D811" s="26">
        <v>1.7259130936759815E-4</v>
      </c>
    </row>
    <row r="812" spans="2:4" x14ac:dyDescent="0.25">
      <c r="B812" s="8" t="s">
        <v>4226</v>
      </c>
      <c r="C812" s="28">
        <v>1266.086956521739</v>
      </c>
      <c r="D812" s="26">
        <v>1.7209763186593145E-4</v>
      </c>
    </row>
    <row r="813" spans="2:4" x14ac:dyDescent="0.25">
      <c r="B813" s="8" t="s">
        <v>4232</v>
      </c>
      <c r="C813" s="28">
        <v>1263.3224578575312</v>
      </c>
      <c r="D813" s="26">
        <v>1.7172185698652369E-4</v>
      </c>
    </row>
    <row r="814" spans="2:4" x14ac:dyDescent="0.25">
      <c r="B814" s="8" t="s">
        <v>4572</v>
      </c>
      <c r="C814" s="28">
        <v>1262.0989668297989</v>
      </c>
      <c r="D814" s="26">
        <v>1.7155554936650017E-4</v>
      </c>
    </row>
    <row r="815" spans="2:4" x14ac:dyDescent="0.25">
      <c r="B815" s="8" t="s">
        <v>4236</v>
      </c>
      <c r="C815" s="28">
        <v>1252.463768115942</v>
      </c>
      <c r="D815" s="26">
        <v>1.7024584873916892E-4</v>
      </c>
    </row>
    <row r="816" spans="2:4" x14ac:dyDescent="0.25">
      <c r="B816" s="8" t="s">
        <v>4239</v>
      </c>
      <c r="C816" s="28">
        <v>1250.6797172376291</v>
      </c>
      <c r="D816" s="26">
        <v>1.7000334491294717E-4</v>
      </c>
    </row>
    <row r="817" spans="2:4" x14ac:dyDescent="0.25">
      <c r="B817" s="8" t="s">
        <v>4257</v>
      </c>
      <c r="C817" s="28">
        <v>1250</v>
      </c>
      <c r="D817" s="26">
        <v>1.6991095179071187E-4</v>
      </c>
    </row>
    <row r="818" spans="2:4" x14ac:dyDescent="0.25">
      <c r="B818" s="8" t="s">
        <v>4252</v>
      </c>
      <c r="C818" s="28">
        <v>1250</v>
      </c>
      <c r="D818" s="26">
        <v>1.6991095179071187E-4</v>
      </c>
    </row>
    <row r="819" spans="2:4" x14ac:dyDescent="0.25">
      <c r="B819" s="8" t="s">
        <v>4247</v>
      </c>
      <c r="C819" s="28">
        <v>1250</v>
      </c>
      <c r="D819" s="26">
        <v>1.6991095179071187E-4</v>
      </c>
    </row>
    <row r="820" spans="2:4" x14ac:dyDescent="0.25">
      <c r="B820" s="8" t="s">
        <v>4243</v>
      </c>
      <c r="C820" s="28">
        <v>1250</v>
      </c>
      <c r="D820" s="26">
        <v>1.6991095179071187E-4</v>
      </c>
    </row>
    <row r="821" spans="2:4" x14ac:dyDescent="0.25">
      <c r="B821" s="8" t="s">
        <v>4275</v>
      </c>
      <c r="C821" s="28">
        <v>1249.855072463768</v>
      </c>
      <c r="D821" s="26">
        <v>1.6989125197021439E-4</v>
      </c>
    </row>
    <row r="822" spans="2:4" x14ac:dyDescent="0.25">
      <c r="B822" s="8" t="s">
        <v>4280</v>
      </c>
      <c r="C822" s="28">
        <v>1249.2753623188405</v>
      </c>
      <c r="D822" s="26">
        <v>1.698124526882245E-4</v>
      </c>
    </row>
    <row r="823" spans="2:4" x14ac:dyDescent="0.25">
      <c r="B823" s="8" t="s">
        <v>4283</v>
      </c>
      <c r="C823" s="28">
        <v>1246.4550724637681</v>
      </c>
      <c r="D823" s="26">
        <v>1.6942909418134365E-4</v>
      </c>
    </row>
    <row r="824" spans="2:4" x14ac:dyDescent="0.25">
      <c r="B824" s="8" t="s">
        <v>4291</v>
      </c>
      <c r="C824" s="28">
        <v>1243.6285680343008</v>
      </c>
      <c r="D824" s="26">
        <v>1.6904489093506249E-4</v>
      </c>
    </row>
    <row r="825" spans="2:4" x14ac:dyDescent="0.25">
      <c r="B825" s="8" t="s">
        <v>4288</v>
      </c>
      <c r="C825" s="28">
        <v>1243.6285680343008</v>
      </c>
      <c r="D825" s="26">
        <v>1.6904489093506249E-4</v>
      </c>
    </row>
    <row r="826" spans="2:4" x14ac:dyDescent="0.25">
      <c r="B826" s="8" t="s">
        <v>4295</v>
      </c>
      <c r="C826" s="28">
        <v>1239.5833333333333</v>
      </c>
      <c r="D826" s="26">
        <v>1.6849502719245592E-4</v>
      </c>
    </row>
    <row r="827" spans="2:4" x14ac:dyDescent="0.25">
      <c r="B827" s="8" t="s">
        <v>4300</v>
      </c>
      <c r="C827" s="28">
        <v>1238.8318840579711</v>
      </c>
      <c r="D827" s="26">
        <v>1.6839288362317656E-4</v>
      </c>
    </row>
    <row r="828" spans="2:4" x14ac:dyDescent="0.25">
      <c r="B828" s="8" t="s">
        <v>4303</v>
      </c>
      <c r="C828" s="28">
        <v>1236.5945589839405</v>
      </c>
      <c r="D828" s="26">
        <v>1.6808876679694153E-4</v>
      </c>
    </row>
    <row r="829" spans="2:4" x14ac:dyDescent="0.25">
      <c r="B829" s="8" t="s">
        <v>4312</v>
      </c>
      <c r="C829" s="28">
        <v>1230.7798645685959</v>
      </c>
      <c r="D829" s="26">
        <v>1.6729838258695487E-4</v>
      </c>
    </row>
    <row r="830" spans="2:4" x14ac:dyDescent="0.25">
      <c r="B830" s="8" t="s">
        <v>4316</v>
      </c>
      <c r="C830" s="28">
        <v>1229.1666666666667</v>
      </c>
      <c r="D830" s="26">
        <v>1.6707910259420003E-4</v>
      </c>
    </row>
    <row r="831" spans="2:4" x14ac:dyDescent="0.25">
      <c r="B831" s="8" t="s">
        <v>4321</v>
      </c>
      <c r="C831" s="28">
        <v>1224.9370902768028</v>
      </c>
      <c r="D831" s="26">
        <v>1.6650418151414138E-4</v>
      </c>
    </row>
    <row r="832" spans="2:4" x14ac:dyDescent="0.25">
      <c r="B832" s="8" t="s">
        <v>4325</v>
      </c>
      <c r="C832" s="28">
        <v>1224</v>
      </c>
      <c r="D832" s="26">
        <v>1.6637680399346507E-4</v>
      </c>
    </row>
    <row r="833" spans="2:4" x14ac:dyDescent="0.25">
      <c r="B833" s="8" t="s">
        <v>4339</v>
      </c>
      <c r="C833" s="28">
        <v>1223.4910277324634</v>
      </c>
      <c r="D833" s="26">
        <v>1.6630762002353529E-4</v>
      </c>
    </row>
    <row r="834" spans="2:4" x14ac:dyDescent="0.25">
      <c r="B834" s="8" t="s">
        <v>4336</v>
      </c>
      <c r="C834" s="28">
        <v>1223.4910277324634</v>
      </c>
      <c r="D834" s="26">
        <v>1.6630762002353529E-4</v>
      </c>
    </row>
    <row r="835" spans="2:4" x14ac:dyDescent="0.25">
      <c r="B835" s="8" t="s">
        <v>4330</v>
      </c>
      <c r="C835" s="28">
        <v>1223.4910277324634</v>
      </c>
      <c r="D835" s="26">
        <v>1.6630762002353529E-4</v>
      </c>
    </row>
    <row r="836" spans="2:4" x14ac:dyDescent="0.25">
      <c r="B836" s="8" t="s">
        <v>4344</v>
      </c>
      <c r="C836" s="28">
        <v>1217.391304347826</v>
      </c>
      <c r="D836" s="26">
        <v>1.6547849217878025E-4</v>
      </c>
    </row>
    <row r="837" spans="2:4" x14ac:dyDescent="0.25">
      <c r="B837" s="8" t="s">
        <v>4349</v>
      </c>
      <c r="C837" s="28">
        <v>1216.7333333333331</v>
      </c>
      <c r="D837" s="26">
        <v>1.6538905499372171E-4</v>
      </c>
    </row>
    <row r="838" spans="2:4" x14ac:dyDescent="0.25">
      <c r="B838" s="8" t="s">
        <v>4354</v>
      </c>
      <c r="C838" s="28">
        <v>1211.5942028985507</v>
      </c>
      <c r="D838" s="26">
        <v>1.6469049935888131E-4</v>
      </c>
    </row>
    <row r="839" spans="2:4" x14ac:dyDescent="0.25">
      <c r="B839" s="8" t="s">
        <v>4357</v>
      </c>
      <c r="C839" s="28">
        <v>1208.3333333333333</v>
      </c>
      <c r="D839" s="26">
        <v>1.6424725339768813E-4</v>
      </c>
    </row>
    <row r="840" spans="2:4" x14ac:dyDescent="0.25">
      <c r="B840" s="8" t="s">
        <v>4363</v>
      </c>
      <c r="C840" s="28">
        <v>1204.927536231884</v>
      </c>
      <c r="D840" s="26">
        <v>1.637843076159975E-4</v>
      </c>
    </row>
    <row r="841" spans="2:4" x14ac:dyDescent="0.25">
      <c r="B841" s="8" t="s">
        <v>4368</v>
      </c>
      <c r="C841" s="28">
        <v>1202.6985507246377</v>
      </c>
      <c r="D841" s="26">
        <v>1.6348132437674637E-4</v>
      </c>
    </row>
    <row r="842" spans="2:4" x14ac:dyDescent="0.25">
      <c r="B842" s="8" t="s">
        <v>4371</v>
      </c>
      <c r="C842" s="28">
        <v>1201.159420289855</v>
      </c>
      <c r="D842" s="26">
        <v>1.6327211228306317E-4</v>
      </c>
    </row>
    <row r="843" spans="2:4" x14ac:dyDescent="0.25">
      <c r="B843" s="8" t="s">
        <v>4374</v>
      </c>
      <c r="C843" s="28">
        <v>1200</v>
      </c>
      <c r="D843" s="26">
        <v>1.631145137190834E-4</v>
      </c>
    </row>
    <row r="844" spans="2:4" x14ac:dyDescent="0.25">
      <c r="B844" s="8" t="s">
        <v>4382</v>
      </c>
      <c r="C844" s="28">
        <v>1188.2376811594202</v>
      </c>
      <c r="D844" s="26">
        <v>1.615156762875084E-4</v>
      </c>
    </row>
    <row r="845" spans="2:4" x14ac:dyDescent="0.25">
      <c r="B845" s="8" t="s">
        <v>4390</v>
      </c>
      <c r="C845" s="28">
        <v>1187.9947728229997</v>
      </c>
      <c r="D845" s="26">
        <v>1.6148265805819714E-4</v>
      </c>
    </row>
    <row r="846" spans="2:4" x14ac:dyDescent="0.25">
      <c r="B846" s="8" t="s">
        <v>4387</v>
      </c>
      <c r="C846" s="28">
        <v>1187.9947728229997</v>
      </c>
      <c r="D846" s="26">
        <v>1.6148265805819714E-4</v>
      </c>
    </row>
    <row r="847" spans="2:4" x14ac:dyDescent="0.25">
      <c r="B847" s="8" t="s">
        <v>4393</v>
      </c>
      <c r="C847" s="28">
        <v>1183.6575119069478</v>
      </c>
      <c r="D847" s="26">
        <v>1.608930995538683E-4</v>
      </c>
    </row>
    <row r="848" spans="2:4" x14ac:dyDescent="0.25">
      <c r="B848" s="8" t="s">
        <v>4396</v>
      </c>
      <c r="C848" s="28">
        <v>1175.6869565217391</v>
      </c>
      <c r="D848" s="26">
        <v>1.5980967183242719E-4</v>
      </c>
    </row>
    <row r="849" spans="2:4" x14ac:dyDescent="0.25">
      <c r="B849" s="8" t="s">
        <v>10714</v>
      </c>
      <c r="C849" s="28">
        <v>1172.8474714518761</v>
      </c>
      <c r="D849" s="26">
        <v>1.5942370414377444E-4</v>
      </c>
    </row>
    <row r="850" spans="2:4" x14ac:dyDescent="0.25">
      <c r="B850" s="8" t="s">
        <v>4399</v>
      </c>
      <c r="C850" s="28">
        <v>1172.3834415128574</v>
      </c>
      <c r="D850" s="26">
        <v>1.59360629128896E-4</v>
      </c>
    </row>
    <row r="851" spans="2:4" x14ac:dyDescent="0.25">
      <c r="B851" s="8" t="s">
        <v>4405</v>
      </c>
      <c r="C851" s="28">
        <v>1171.014492753623</v>
      </c>
      <c r="D851" s="26">
        <v>1.591745496195886E-4</v>
      </c>
    </row>
    <row r="852" spans="2:4" x14ac:dyDescent="0.25">
      <c r="B852" s="8" t="s">
        <v>4402</v>
      </c>
      <c r="C852" s="28">
        <v>1171.014492753623</v>
      </c>
      <c r="D852" s="26">
        <v>1.591745496195886E-4</v>
      </c>
    </row>
    <row r="853" spans="2:4" x14ac:dyDescent="0.25">
      <c r="B853" s="8" t="s">
        <v>4412</v>
      </c>
      <c r="C853" s="28">
        <v>1170</v>
      </c>
      <c r="D853" s="26">
        <v>1.5903665087610631E-4</v>
      </c>
    </row>
    <row r="854" spans="2:4" x14ac:dyDescent="0.25">
      <c r="B854" s="8" t="s">
        <v>4415</v>
      </c>
      <c r="C854" s="28">
        <v>1166.9478260869564</v>
      </c>
      <c r="D854" s="26">
        <v>1.5862177265642949E-4</v>
      </c>
    </row>
    <row r="855" spans="2:4" x14ac:dyDescent="0.25">
      <c r="B855" s="8" t="s">
        <v>4432</v>
      </c>
      <c r="C855" s="28">
        <v>1163.3333333333335</v>
      </c>
      <c r="D855" s="26">
        <v>1.5813045913322255E-4</v>
      </c>
    </row>
    <row r="856" spans="2:4" x14ac:dyDescent="0.25">
      <c r="B856" s="8" t="s">
        <v>4435</v>
      </c>
      <c r="C856" s="28">
        <v>1159.4202898550725</v>
      </c>
      <c r="D856" s="26">
        <v>1.5759856397979072E-4</v>
      </c>
    </row>
    <row r="857" spans="2:4" x14ac:dyDescent="0.25">
      <c r="B857" s="8" t="s">
        <v>4441</v>
      </c>
      <c r="C857" s="28">
        <v>1158.8405797101448</v>
      </c>
      <c r="D857" s="26">
        <v>1.575197646978008E-4</v>
      </c>
    </row>
    <row r="858" spans="2:4" x14ac:dyDescent="0.25">
      <c r="B858" s="8" t="s">
        <v>4438</v>
      </c>
      <c r="C858" s="28">
        <v>1158.8405797101448</v>
      </c>
      <c r="D858" s="26">
        <v>1.575197646978008E-4</v>
      </c>
    </row>
    <row r="859" spans="2:4" x14ac:dyDescent="0.25">
      <c r="B859" s="8" t="s">
        <v>4444</v>
      </c>
      <c r="C859" s="28">
        <v>1156.4373116758286</v>
      </c>
      <c r="D859" s="26">
        <v>1.5719309145050572E-4</v>
      </c>
    </row>
    <row r="860" spans="2:4" x14ac:dyDescent="0.25">
      <c r="B860" s="8" t="s">
        <v>4449</v>
      </c>
      <c r="C860" s="28">
        <v>1153.623188405797</v>
      </c>
      <c r="D860" s="26">
        <v>1.5681057115989175E-4</v>
      </c>
    </row>
    <row r="861" spans="2:4" x14ac:dyDescent="0.25">
      <c r="B861" s="8" t="s">
        <v>4452</v>
      </c>
      <c r="C861" s="28">
        <v>1151.304347826087</v>
      </c>
      <c r="D861" s="26">
        <v>1.564953740319322E-4</v>
      </c>
    </row>
    <row r="862" spans="2:4" x14ac:dyDescent="0.25">
      <c r="B862" s="8" t="s">
        <v>4454</v>
      </c>
      <c r="C862" s="28">
        <v>1150.7489767045026</v>
      </c>
      <c r="D862" s="26">
        <v>1.564198831232398E-4</v>
      </c>
    </row>
    <row r="863" spans="2:4" x14ac:dyDescent="0.25">
      <c r="B863" s="8" t="s">
        <v>4457</v>
      </c>
      <c r="C863" s="28">
        <v>1149.2753623188405</v>
      </c>
      <c r="D863" s="26">
        <v>1.5621957654496753E-4</v>
      </c>
    </row>
    <row r="864" spans="2:4" x14ac:dyDescent="0.25">
      <c r="B864" s="8" t="s">
        <v>4460</v>
      </c>
      <c r="C864" s="28">
        <v>1146.3768115942028</v>
      </c>
      <c r="D864" s="26">
        <v>1.5582558013501805E-4</v>
      </c>
    </row>
    <row r="865" spans="2:4" x14ac:dyDescent="0.25">
      <c r="B865" s="8" t="s">
        <v>4462</v>
      </c>
      <c r="C865" s="28">
        <v>1136.4249997300012</v>
      </c>
      <c r="D865" s="26">
        <v>1.5447284267430719E-4</v>
      </c>
    </row>
    <row r="866" spans="2:4" x14ac:dyDescent="0.25">
      <c r="B866" s="8" t="s">
        <v>4471</v>
      </c>
      <c r="C866" s="28">
        <v>1134.7207672286243</v>
      </c>
      <c r="D866" s="26">
        <v>1.5424118846120189E-4</v>
      </c>
    </row>
    <row r="867" spans="2:4" x14ac:dyDescent="0.25">
      <c r="B867" s="8" t="s">
        <v>4468</v>
      </c>
      <c r="C867" s="28">
        <v>1134.7207672286243</v>
      </c>
      <c r="D867" s="26">
        <v>1.5424118846120189E-4</v>
      </c>
    </row>
    <row r="868" spans="2:4" x14ac:dyDescent="0.25">
      <c r="B868" s="8" t="s">
        <v>4465</v>
      </c>
      <c r="C868" s="28">
        <v>1134.7207672286243</v>
      </c>
      <c r="D868" s="26">
        <v>1.5424118846120189E-4</v>
      </c>
    </row>
    <row r="869" spans="2:4" x14ac:dyDescent="0.25">
      <c r="B869" s="8" t="s">
        <v>4474</v>
      </c>
      <c r="C869" s="28">
        <v>1130.831973898858</v>
      </c>
      <c r="D869" s="26">
        <v>1.5371258960041953E-4</v>
      </c>
    </row>
    <row r="870" spans="2:4" x14ac:dyDescent="0.25">
      <c r="B870" s="8" t="s">
        <v>4479</v>
      </c>
      <c r="C870" s="28">
        <v>1129.3801907271609</v>
      </c>
      <c r="D870" s="26">
        <v>1.5351525051202208E-4</v>
      </c>
    </row>
    <row r="871" spans="2:4" x14ac:dyDescent="0.25">
      <c r="B871" s="8" t="s">
        <v>4488</v>
      </c>
      <c r="C871" s="28">
        <v>1128.3306144643827</v>
      </c>
      <c r="D871" s="26">
        <v>1.5337258291059364E-4</v>
      </c>
    </row>
    <row r="872" spans="2:4" x14ac:dyDescent="0.25">
      <c r="B872" s="8" t="s">
        <v>4493</v>
      </c>
      <c r="C872" s="28">
        <v>1115.8888900888837</v>
      </c>
      <c r="D872" s="26">
        <v>1.5168139472614665E-4</v>
      </c>
    </row>
    <row r="873" spans="2:4" x14ac:dyDescent="0.25">
      <c r="B873" s="8" t="s">
        <v>4498</v>
      </c>
      <c r="C873" s="28">
        <v>1112.463768115942</v>
      </c>
      <c r="D873" s="26">
        <v>1.5121582213860921E-4</v>
      </c>
    </row>
    <row r="874" spans="2:4" x14ac:dyDescent="0.25">
      <c r="B874" s="8" t="s">
        <v>4503</v>
      </c>
      <c r="C874" s="28">
        <v>1108.5071225686609</v>
      </c>
      <c r="D874" s="26">
        <v>1.5067800020993958E-4</v>
      </c>
    </row>
    <row r="875" spans="2:4" x14ac:dyDescent="0.25">
      <c r="B875" s="8" t="s">
        <v>4508</v>
      </c>
      <c r="C875" s="28">
        <v>1107.2675367047309</v>
      </c>
      <c r="D875" s="26">
        <v>1.5050950483876626E-4</v>
      </c>
    </row>
    <row r="876" spans="2:4" x14ac:dyDescent="0.25">
      <c r="B876" s="8" t="s">
        <v>4513</v>
      </c>
      <c r="C876" s="28">
        <v>1099.1420289855071</v>
      </c>
      <c r="D876" s="26">
        <v>1.4940501463848137E-4</v>
      </c>
    </row>
    <row r="877" spans="2:4" x14ac:dyDescent="0.25">
      <c r="B877" s="8" t="s">
        <v>4518</v>
      </c>
      <c r="C877" s="28">
        <v>1093.4951886211702</v>
      </c>
      <c r="D877" s="26">
        <v>1.4863744662174964E-4</v>
      </c>
    </row>
    <row r="878" spans="2:4" x14ac:dyDescent="0.25">
      <c r="B878" s="8" t="s">
        <v>4526</v>
      </c>
      <c r="C878" s="28">
        <v>1091.5942028985507</v>
      </c>
      <c r="D878" s="26">
        <v>1.4837904798697298E-4</v>
      </c>
    </row>
    <row r="879" spans="2:4" x14ac:dyDescent="0.25">
      <c r="B879" s="8" t="s">
        <v>4531</v>
      </c>
      <c r="C879" s="28">
        <v>1091.0543993606429</v>
      </c>
      <c r="D879" s="26">
        <v>1.4830567316064823E-4</v>
      </c>
    </row>
    <row r="880" spans="2:4" x14ac:dyDescent="0.25">
      <c r="B880" s="8" t="s">
        <v>4534</v>
      </c>
      <c r="C880" s="28">
        <v>1087.8840579710143</v>
      </c>
      <c r="D880" s="26">
        <v>1.4787473258223762E-4</v>
      </c>
    </row>
    <row r="881" spans="2:4" x14ac:dyDescent="0.25">
      <c r="B881" s="8" t="s">
        <v>4542</v>
      </c>
      <c r="C881" s="28">
        <v>1085.4166666666667</v>
      </c>
      <c r="D881" s="26">
        <v>1.4753934313826815E-4</v>
      </c>
    </row>
    <row r="882" spans="2:4" x14ac:dyDescent="0.25">
      <c r="B882" s="8" t="s">
        <v>4546</v>
      </c>
      <c r="C882" s="28">
        <v>1085.3217391304347</v>
      </c>
      <c r="D882" s="26">
        <v>1.4752643975584229E-4</v>
      </c>
    </row>
    <row r="883" spans="2:4" x14ac:dyDescent="0.25">
      <c r="B883" s="8" t="s">
        <v>4551</v>
      </c>
      <c r="C883" s="28">
        <v>1080.3246376811594</v>
      </c>
      <c r="D883" s="26">
        <v>1.4684718994508939E-4</v>
      </c>
    </row>
    <row r="884" spans="2:4" x14ac:dyDescent="0.25">
      <c r="B884" s="8" t="s">
        <v>4554</v>
      </c>
      <c r="C884" s="28">
        <v>1079.9952480209088</v>
      </c>
      <c r="D884" s="26">
        <v>1.4680241641654284E-4</v>
      </c>
    </row>
    <row r="885" spans="2:4" x14ac:dyDescent="0.25">
      <c r="B885" s="8" t="s">
        <v>4557</v>
      </c>
      <c r="C885" s="28">
        <v>1077.0900608037325</v>
      </c>
      <c r="D885" s="26">
        <v>1.4640751791638234E-4</v>
      </c>
    </row>
    <row r="886" spans="2:4" x14ac:dyDescent="0.25">
      <c r="B886" s="8" t="s">
        <v>4560</v>
      </c>
      <c r="C886" s="28">
        <v>1072.463768115942</v>
      </c>
      <c r="D886" s="26">
        <v>1.4577867168130641E-4</v>
      </c>
    </row>
    <row r="887" spans="2:4" x14ac:dyDescent="0.25">
      <c r="B887" s="8" t="s">
        <v>4563</v>
      </c>
      <c r="C887" s="28">
        <v>1065.8492753623188</v>
      </c>
      <c r="D887" s="26">
        <v>1.4487957187380172E-4</v>
      </c>
    </row>
    <row r="888" spans="2:4" x14ac:dyDescent="0.25">
      <c r="B888" s="8" t="s">
        <v>4566</v>
      </c>
      <c r="C888" s="28">
        <v>1064.6376811594203</v>
      </c>
      <c r="D888" s="26">
        <v>1.4471488137444283E-4</v>
      </c>
    </row>
    <row r="889" spans="2:4" x14ac:dyDescent="0.25">
      <c r="B889" s="8" t="s">
        <v>4569</v>
      </c>
      <c r="C889" s="28">
        <v>1063.4950806216452</v>
      </c>
      <c r="D889" s="26">
        <v>1.4455956909853088E-4</v>
      </c>
    </row>
    <row r="890" spans="2:4" x14ac:dyDescent="0.25">
      <c r="B890" s="8" t="s">
        <v>4575</v>
      </c>
      <c r="C890" s="28">
        <v>1058.3953430604906</v>
      </c>
      <c r="D890" s="26">
        <v>1.4386636808821199E-4</v>
      </c>
    </row>
    <row r="891" spans="2:4" x14ac:dyDescent="0.25">
      <c r="B891" s="8" t="s">
        <v>4581</v>
      </c>
      <c r="C891" s="28">
        <v>1057.9710144927535</v>
      </c>
      <c r="D891" s="26">
        <v>1.4380868963155901E-4</v>
      </c>
    </row>
    <row r="892" spans="2:4" x14ac:dyDescent="0.25">
      <c r="B892" s="8" t="s">
        <v>4584</v>
      </c>
      <c r="C892" s="28">
        <v>1055.072463768116</v>
      </c>
      <c r="D892" s="26">
        <v>1.4341469322160956E-4</v>
      </c>
    </row>
    <row r="893" spans="2:4" x14ac:dyDescent="0.25">
      <c r="B893" s="8" t="s">
        <v>4594</v>
      </c>
      <c r="C893" s="28">
        <v>1050.9174559631938</v>
      </c>
      <c r="D893" s="26">
        <v>1.4284990815694384E-4</v>
      </c>
    </row>
    <row r="894" spans="2:4" x14ac:dyDescent="0.25">
      <c r="B894" s="8" t="s">
        <v>4597</v>
      </c>
      <c r="C894" s="28">
        <v>1050.9174559631938</v>
      </c>
      <c r="D894" s="26">
        <v>1.4284990815694384E-4</v>
      </c>
    </row>
    <row r="895" spans="2:4" x14ac:dyDescent="0.25">
      <c r="B895" s="8" t="s">
        <v>4600</v>
      </c>
      <c r="C895" s="28">
        <v>1049.7553810763234</v>
      </c>
      <c r="D895" s="26">
        <v>1.4269194875687964E-4</v>
      </c>
    </row>
    <row r="896" spans="2:4" x14ac:dyDescent="0.25">
      <c r="B896" s="8" t="s">
        <v>4607</v>
      </c>
      <c r="C896" s="28">
        <v>1041.8411758988261</v>
      </c>
      <c r="D896" s="26">
        <v>1.416161806493792E-4</v>
      </c>
    </row>
    <row r="897" spans="2:4" x14ac:dyDescent="0.25">
      <c r="B897" s="8" t="s">
        <v>4620</v>
      </c>
      <c r="C897" s="28">
        <v>1032.4754571079889</v>
      </c>
      <c r="D897" s="26">
        <v>1.4034311009421496E-4</v>
      </c>
    </row>
    <row r="898" spans="2:4" x14ac:dyDescent="0.25">
      <c r="B898" s="8" t="s">
        <v>5121</v>
      </c>
      <c r="C898" s="28">
        <v>1029.1063077759652</v>
      </c>
      <c r="D898" s="26">
        <v>1.3988514579843162E-4</v>
      </c>
    </row>
    <row r="899" spans="2:4" x14ac:dyDescent="0.25">
      <c r="B899" s="8" t="s">
        <v>4629</v>
      </c>
      <c r="C899" s="28">
        <v>1025.9954856198633</v>
      </c>
      <c r="D899" s="26">
        <v>1.3946229559571568E-4</v>
      </c>
    </row>
    <row r="900" spans="2:4" x14ac:dyDescent="0.25">
      <c r="B900" s="8" t="s">
        <v>4626</v>
      </c>
      <c r="C900" s="28">
        <v>1025.9954856198633</v>
      </c>
      <c r="D900" s="26">
        <v>1.3946229559571568E-4</v>
      </c>
    </row>
    <row r="901" spans="2:4" x14ac:dyDescent="0.25">
      <c r="B901" s="8" t="s">
        <v>4632</v>
      </c>
      <c r="C901" s="28">
        <v>1023.1884057971014</v>
      </c>
      <c r="D901" s="26">
        <v>1.390807327121653E-4</v>
      </c>
    </row>
    <row r="902" spans="2:4" x14ac:dyDescent="0.25">
      <c r="B902" s="8" t="s">
        <v>4635</v>
      </c>
      <c r="C902" s="28">
        <v>1020.5955093797588</v>
      </c>
      <c r="D902" s="26">
        <v>1.3872828351363297E-4</v>
      </c>
    </row>
    <row r="903" spans="2:4" x14ac:dyDescent="0.25">
      <c r="B903" s="8" t="s">
        <v>4638</v>
      </c>
      <c r="C903" s="28">
        <v>1020.2898550724638</v>
      </c>
      <c r="D903" s="26">
        <v>1.3868673630221585E-4</v>
      </c>
    </row>
    <row r="904" spans="2:4" x14ac:dyDescent="0.25">
      <c r="B904" s="8" t="s">
        <v>4641</v>
      </c>
      <c r="C904" s="28">
        <v>1019.0619161275691</v>
      </c>
      <c r="D904" s="26">
        <v>1.3851982408232149E-4</v>
      </c>
    </row>
    <row r="905" spans="2:4" x14ac:dyDescent="0.25">
      <c r="B905" s="8" t="s">
        <v>4668</v>
      </c>
      <c r="C905" s="28">
        <v>1014.4927536231884</v>
      </c>
      <c r="D905" s="26">
        <v>1.3789874348231688E-4</v>
      </c>
    </row>
    <row r="906" spans="2:4" x14ac:dyDescent="0.25">
      <c r="B906" s="8" t="s">
        <v>4665</v>
      </c>
      <c r="C906" s="28">
        <v>1014.4927536231884</v>
      </c>
      <c r="D906" s="26">
        <v>1.3789874348231688E-4</v>
      </c>
    </row>
    <row r="907" spans="2:4" x14ac:dyDescent="0.25">
      <c r="B907" s="8" t="s">
        <v>4660</v>
      </c>
      <c r="C907" s="28">
        <v>1014.4927536231884</v>
      </c>
      <c r="D907" s="26">
        <v>1.3789874348231688E-4</v>
      </c>
    </row>
    <row r="908" spans="2:4" x14ac:dyDescent="0.25">
      <c r="B908" s="8" t="s">
        <v>4671</v>
      </c>
      <c r="C908" s="28">
        <v>1014.0579710144928</v>
      </c>
      <c r="D908" s="26">
        <v>1.3783964402082447E-4</v>
      </c>
    </row>
    <row r="909" spans="2:4" x14ac:dyDescent="0.25">
      <c r="B909" s="8" t="s">
        <v>4674</v>
      </c>
      <c r="C909" s="28">
        <v>1004.3478260869565</v>
      </c>
      <c r="D909" s="26">
        <v>1.3651975604749372E-4</v>
      </c>
    </row>
    <row r="910" spans="2:4" x14ac:dyDescent="0.25">
      <c r="B910" s="8" t="s">
        <v>5892</v>
      </c>
      <c r="C910" s="28">
        <v>1004.294453507341</v>
      </c>
      <c r="D910" s="26">
        <v>1.3651250117885212E-4</v>
      </c>
    </row>
    <row r="911" spans="2:4" x14ac:dyDescent="0.25">
      <c r="B911" s="8" t="s">
        <v>4677</v>
      </c>
      <c r="C911" s="28">
        <v>1004.0579710144928</v>
      </c>
      <c r="D911" s="26">
        <v>1.3648035640649876E-4</v>
      </c>
    </row>
    <row r="912" spans="2:4" x14ac:dyDescent="0.25">
      <c r="B912" s="8" t="s">
        <v>4680</v>
      </c>
      <c r="C912" s="28">
        <v>1003.4473448316828</v>
      </c>
      <c r="D912" s="26">
        <v>1.363973547457711E-4</v>
      </c>
    </row>
    <row r="913" spans="2:4" x14ac:dyDescent="0.25">
      <c r="B913" s="8" t="s">
        <v>4695</v>
      </c>
      <c r="C913" s="28">
        <v>1000</v>
      </c>
      <c r="D913" s="26">
        <v>1.3592876143256951E-4</v>
      </c>
    </row>
    <row r="914" spans="2:4" x14ac:dyDescent="0.25">
      <c r="B914" s="8" t="s">
        <v>4704</v>
      </c>
      <c r="C914" s="28">
        <v>1000</v>
      </c>
      <c r="D914" s="26">
        <v>1.3592876143256951E-4</v>
      </c>
    </row>
    <row r="915" spans="2:4" x14ac:dyDescent="0.25">
      <c r="B915" s="8" t="s">
        <v>4692</v>
      </c>
      <c r="C915" s="28">
        <v>1000</v>
      </c>
      <c r="D915" s="26">
        <v>1.3592876143256951E-4</v>
      </c>
    </row>
    <row r="916" spans="2:4" x14ac:dyDescent="0.25">
      <c r="B916" s="8" t="s">
        <v>4689</v>
      </c>
      <c r="C916" s="28">
        <v>1000</v>
      </c>
      <c r="D916" s="26">
        <v>1.3592876143256951E-4</v>
      </c>
    </row>
    <row r="917" spans="2:4" x14ac:dyDescent="0.25">
      <c r="B917" s="8" t="s">
        <v>4684</v>
      </c>
      <c r="C917" s="28">
        <v>1000</v>
      </c>
      <c r="D917" s="26">
        <v>1.3592876143256951E-4</v>
      </c>
    </row>
    <row r="918" spans="2:4" x14ac:dyDescent="0.25">
      <c r="B918" s="8" t="s">
        <v>4701</v>
      </c>
      <c r="C918" s="28">
        <v>1000</v>
      </c>
      <c r="D918" s="26">
        <v>1.3592876143256951E-4</v>
      </c>
    </row>
    <row r="919" spans="2:4" x14ac:dyDescent="0.25">
      <c r="B919" s="8" t="s">
        <v>4698</v>
      </c>
      <c r="C919" s="28">
        <v>1000</v>
      </c>
      <c r="D919" s="26">
        <v>1.3592876143256951E-4</v>
      </c>
    </row>
    <row r="920" spans="2:4" x14ac:dyDescent="0.25">
      <c r="B920" s="8" t="s">
        <v>4711</v>
      </c>
      <c r="C920" s="28">
        <v>997.9336595976074</v>
      </c>
      <c r="D920" s="26">
        <v>1.3564788634097419E-4</v>
      </c>
    </row>
    <row r="921" spans="2:4" x14ac:dyDescent="0.25">
      <c r="B921" s="8" t="s">
        <v>4717</v>
      </c>
      <c r="C921" s="28">
        <v>995.55942028985498</v>
      </c>
      <c r="D921" s="26">
        <v>1.3532515893252688E-4</v>
      </c>
    </row>
    <row r="922" spans="2:4" x14ac:dyDescent="0.25">
      <c r="B922" s="8" t="s">
        <v>4720</v>
      </c>
      <c r="C922" s="28">
        <v>994.7884057971014</v>
      </c>
      <c r="D922" s="26">
        <v>1.3522035588748034E-4</v>
      </c>
    </row>
    <row r="923" spans="2:4" x14ac:dyDescent="0.25">
      <c r="B923" s="8" t="s">
        <v>4723</v>
      </c>
      <c r="C923" s="28">
        <v>991.30434782608688</v>
      </c>
      <c r="D923" s="26">
        <v>1.3474677220272105E-4</v>
      </c>
    </row>
    <row r="924" spans="2:4" x14ac:dyDescent="0.25">
      <c r="B924" s="8" t="s">
        <v>4728</v>
      </c>
      <c r="C924" s="28">
        <v>990</v>
      </c>
      <c r="D924" s="26">
        <v>1.345694738182438E-4</v>
      </c>
    </row>
    <row r="925" spans="2:4" x14ac:dyDescent="0.25">
      <c r="B925" s="8" t="s">
        <v>4733</v>
      </c>
      <c r="C925" s="28">
        <v>989.8376811594203</v>
      </c>
      <c r="D925" s="26">
        <v>1.3454741001928664E-4</v>
      </c>
    </row>
    <row r="926" spans="2:4" x14ac:dyDescent="0.25">
      <c r="B926" s="8" t="s">
        <v>4736</v>
      </c>
      <c r="C926" s="28">
        <v>989.79420289855068</v>
      </c>
      <c r="D926" s="26">
        <v>1.3454150007313737E-4</v>
      </c>
    </row>
    <row r="927" spans="2:4" x14ac:dyDescent="0.25">
      <c r="B927" s="8" t="s">
        <v>4762</v>
      </c>
      <c r="C927" s="28">
        <v>985.50724637681151</v>
      </c>
      <c r="D927" s="26">
        <v>1.3395877938282211E-4</v>
      </c>
    </row>
    <row r="928" spans="2:4" x14ac:dyDescent="0.25">
      <c r="B928" s="8" t="s">
        <v>4756</v>
      </c>
      <c r="C928" s="28">
        <v>985.50724637681151</v>
      </c>
      <c r="D928" s="26">
        <v>1.3395877938282211E-4</v>
      </c>
    </row>
    <row r="929" spans="2:4" x14ac:dyDescent="0.25">
      <c r="B929" s="8" t="s">
        <v>4759</v>
      </c>
      <c r="C929" s="28">
        <v>985.50724637681151</v>
      </c>
      <c r="D929" s="26">
        <v>1.3395877938282211E-4</v>
      </c>
    </row>
    <row r="930" spans="2:4" x14ac:dyDescent="0.25">
      <c r="B930" s="8" t="s">
        <v>4753</v>
      </c>
      <c r="C930" s="28">
        <v>985.50724637681151</v>
      </c>
      <c r="D930" s="26">
        <v>1.3395877938282211E-4</v>
      </c>
    </row>
    <row r="931" spans="2:4" x14ac:dyDescent="0.25">
      <c r="B931" s="8" t="s">
        <v>4739</v>
      </c>
      <c r="C931" s="28">
        <v>985.50724637681151</v>
      </c>
      <c r="D931" s="26">
        <v>1.3395877938282211E-4</v>
      </c>
    </row>
    <row r="932" spans="2:4" x14ac:dyDescent="0.25">
      <c r="B932" s="8" t="s">
        <v>4744</v>
      </c>
      <c r="C932" s="28">
        <v>985.50724637681151</v>
      </c>
      <c r="D932" s="26">
        <v>1.3395877938282211E-4</v>
      </c>
    </row>
    <row r="933" spans="2:4" x14ac:dyDescent="0.25">
      <c r="B933" s="8" t="s">
        <v>4750</v>
      </c>
      <c r="C933" s="28">
        <v>985.50724637681151</v>
      </c>
      <c r="D933" s="26">
        <v>1.3395877938282211E-4</v>
      </c>
    </row>
    <row r="934" spans="2:4" x14ac:dyDescent="0.25">
      <c r="B934" s="8" t="s">
        <v>4747</v>
      </c>
      <c r="C934" s="28">
        <v>985.50724637681151</v>
      </c>
      <c r="D934" s="26">
        <v>1.3395877938282211E-4</v>
      </c>
    </row>
    <row r="935" spans="2:4" x14ac:dyDescent="0.25">
      <c r="B935" s="8" t="s">
        <v>4765</v>
      </c>
      <c r="C935" s="28">
        <v>984.40579710144914</v>
      </c>
      <c r="D935" s="26">
        <v>1.338090607470413E-4</v>
      </c>
    </row>
    <row r="936" spans="2:4" x14ac:dyDescent="0.25">
      <c r="B936" s="8" t="s">
        <v>4768</v>
      </c>
      <c r="C936" s="28">
        <v>983.3605220228385</v>
      </c>
      <c r="D936" s="26">
        <v>1.3366697780024941E-4</v>
      </c>
    </row>
    <row r="937" spans="2:4" x14ac:dyDescent="0.25">
      <c r="B937" s="8" t="s">
        <v>4771</v>
      </c>
      <c r="C937" s="28">
        <v>982.55942028985498</v>
      </c>
      <c r="D937" s="26">
        <v>1.3355808503390349E-4</v>
      </c>
    </row>
    <row r="938" spans="2:4" x14ac:dyDescent="0.25">
      <c r="B938" s="8" t="s">
        <v>4774</v>
      </c>
      <c r="C938" s="28">
        <v>981.70228384991844</v>
      </c>
      <c r="D938" s="26">
        <v>1.3344157553924418E-4</v>
      </c>
    </row>
    <row r="939" spans="2:4" x14ac:dyDescent="0.25">
      <c r="B939" s="8" t="s">
        <v>4779</v>
      </c>
      <c r="C939" s="28">
        <v>980.86956521739125</v>
      </c>
      <c r="D939" s="26">
        <v>1.3332838512690294E-4</v>
      </c>
    </row>
    <row r="940" spans="2:4" x14ac:dyDescent="0.25">
      <c r="B940" s="8" t="s">
        <v>4785</v>
      </c>
      <c r="C940" s="28">
        <v>979.17781402936373</v>
      </c>
      <c r="D940" s="26">
        <v>1.3309842748326228E-4</v>
      </c>
    </row>
    <row r="941" spans="2:4" x14ac:dyDescent="0.25">
      <c r="B941" s="8" t="s">
        <v>4790</v>
      </c>
      <c r="C941" s="28">
        <v>977.77681159420285</v>
      </c>
      <c r="D941" s="26">
        <v>1.3290799095748686E-4</v>
      </c>
    </row>
    <row r="942" spans="2:4" x14ac:dyDescent="0.25">
      <c r="B942" s="8" t="s">
        <v>4799</v>
      </c>
      <c r="C942" s="28">
        <v>973.91304347826087</v>
      </c>
      <c r="D942" s="26">
        <v>1.323827937430242E-4</v>
      </c>
    </row>
    <row r="943" spans="2:4" x14ac:dyDescent="0.25">
      <c r="B943" s="8" t="s">
        <v>4793</v>
      </c>
      <c r="C943" s="28">
        <v>973.91304347826087</v>
      </c>
      <c r="D943" s="26">
        <v>1.323827937430242E-4</v>
      </c>
    </row>
    <row r="944" spans="2:4" x14ac:dyDescent="0.25">
      <c r="B944" s="8" t="s">
        <v>4796</v>
      </c>
      <c r="C944" s="28">
        <v>973.91304347826087</v>
      </c>
      <c r="D944" s="26">
        <v>1.323827937430242E-4</v>
      </c>
    </row>
    <row r="945" spans="2:4" x14ac:dyDescent="0.25">
      <c r="B945" s="8" t="s">
        <v>4802</v>
      </c>
      <c r="C945" s="28">
        <v>973.35508428493745</v>
      </c>
      <c r="D945" s="26">
        <v>1.3230695104094584E-4</v>
      </c>
    </row>
    <row r="946" spans="2:4" x14ac:dyDescent="0.25">
      <c r="B946" s="8" t="s">
        <v>4813</v>
      </c>
      <c r="C946" s="28">
        <v>971.36068601298155</v>
      </c>
      <c r="D946" s="26">
        <v>1.3203585495403562E-4</v>
      </c>
    </row>
    <row r="947" spans="2:4" x14ac:dyDescent="0.25">
      <c r="B947" s="8" t="s">
        <v>4829</v>
      </c>
      <c r="C947" s="28">
        <v>971.01449275362313</v>
      </c>
      <c r="D947" s="26">
        <v>1.3198879733307471E-4</v>
      </c>
    </row>
    <row r="948" spans="2:4" x14ac:dyDescent="0.25">
      <c r="B948" s="8" t="s">
        <v>4821</v>
      </c>
      <c r="C948" s="28">
        <v>971.01449275362313</v>
      </c>
      <c r="D948" s="26">
        <v>1.3198879733307471E-4</v>
      </c>
    </row>
    <row r="949" spans="2:4" x14ac:dyDescent="0.25">
      <c r="B949" s="8" t="s">
        <v>4824</v>
      </c>
      <c r="C949" s="28">
        <v>971.01449275362313</v>
      </c>
      <c r="D949" s="26">
        <v>1.3198879733307471E-4</v>
      </c>
    </row>
    <row r="950" spans="2:4" x14ac:dyDescent="0.25">
      <c r="B950" s="8" t="s">
        <v>4816</v>
      </c>
      <c r="C950" s="28">
        <v>971.01449275362313</v>
      </c>
      <c r="D950" s="26">
        <v>1.3198879733307471E-4</v>
      </c>
    </row>
    <row r="951" spans="2:4" x14ac:dyDescent="0.25">
      <c r="B951" s="8" t="s">
        <v>4965</v>
      </c>
      <c r="C951" s="28">
        <v>970.22838499184331</v>
      </c>
      <c r="D951" s="26">
        <v>1.3188194267866346E-4</v>
      </c>
    </row>
    <row r="952" spans="2:4" x14ac:dyDescent="0.25">
      <c r="B952" s="8" t="s">
        <v>4834</v>
      </c>
      <c r="C952" s="28">
        <v>970.21739130434776</v>
      </c>
      <c r="D952" s="26">
        <v>1.3188044832033861E-4</v>
      </c>
    </row>
    <row r="953" spans="2:4" x14ac:dyDescent="0.25">
      <c r="B953" s="8" t="s">
        <v>4837</v>
      </c>
      <c r="C953" s="28">
        <v>966.18260869565211</v>
      </c>
      <c r="D953" s="26">
        <v>1.3133200531768895E-4</v>
      </c>
    </row>
    <row r="954" spans="2:4" x14ac:dyDescent="0.25">
      <c r="B954" s="8" t="s">
        <v>4840</v>
      </c>
      <c r="C954" s="28">
        <v>965.94774982990077</v>
      </c>
      <c r="D954" s="26">
        <v>1.3130008124295591E-4</v>
      </c>
    </row>
    <row r="955" spans="2:4" x14ac:dyDescent="0.25">
      <c r="B955" s="8" t="s">
        <v>4843</v>
      </c>
      <c r="C955" s="28">
        <v>963.08985507246371</v>
      </c>
      <c r="D955" s="26">
        <v>1.3091161114827285E-4</v>
      </c>
    </row>
    <row r="956" spans="2:4" x14ac:dyDescent="0.25">
      <c r="B956" s="8" t="s">
        <v>4846</v>
      </c>
      <c r="C956" s="28">
        <v>962.28440594861388</v>
      </c>
      <c r="D956" s="26">
        <v>1.3080212744647101E-4</v>
      </c>
    </row>
    <row r="957" spans="2:4" x14ac:dyDescent="0.25">
      <c r="B957" s="8" t="s">
        <v>4852</v>
      </c>
      <c r="C957" s="28">
        <v>961.31241022539507</v>
      </c>
      <c r="D957" s="26">
        <v>1.3067000527169611E-4</v>
      </c>
    </row>
    <row r="958" spans="2:4" x14ac:dyDescent="0.25">
      <c r="B958" s="8" t="s">
        <v>4856</v>
      </c>
      <c r="C958" s="28">
        <v>960.45217391304345</v>
      </c>
      <c r="D958" s="26">
        <v>1.3055307441521883E-4</v>
      </c>
    </row>
    <row r="959" spans="2:4" x14ac:dyDescent="0.25">
      <c r="B959" s="8" t="s">
        <v>4864</v>
      </c>
      <c r="C959" s="28">
        <v>958.1159420289855</v>
      </c>
      <c r="D959" s="26">
        <v>1.3023551330879955E-4</v>
      </c>
    </row>
    <row r="960" spans="2:4" x14ac:dyDescent="0.25">
      <c r="B960" s="8" t="s">
        <v>4867</v>
      </c>
      <c r="C960" s="28">
        <v>957.68115942028976</v>
      </c>
      <c r="D960" s="26">
        <v>1.3017641384730711E-4</v>
      </c>
    </row>
    <row r="961" spans="2:4" x14ac:dyDescent="0.25">
      <c r="B961" s="8" t="s">
        <v>4870</v>
      </c>
      <c r="C961" s="28">
        <v>956.66666666666663</v>
      </c>
      <c r="D961" s="26">
        <v>1.3003851510382482E-4</v>
      </c>
    </row>
    <row r="962" spans="2:4" x14ac:dyDescent="0.25">
      <c r="B962" s="8" t="s">
        <v>4880</v>
      </c>
      <c r="C962" s="28">
        <v>956.52173913043475</v>
      </c>
      <c r="D962" s="26">
        <v>1.3001881528332734E-4</v>
      </c>
    </row>
    <row r="963" spans="2:4" x14ac:dyDescent="0.25">
      <c r="B963" s="8" t="s">
        <v>4873</v>
      </c>
      <c r="C963" s="28">
        <v>956.52173913043475</v>
      </c>
      <c r="D963" s="26">
        <v>1.3001881528332734E-4</v>
      </c>
    </row>
    <row r="964" spans="2:4" x14ac:dyDescent="0.25">
      <c r="B964" s="8" t="s">
        <v>4876</v>
      </c>
      <c r="C964" s="28">
        <v>956.52173913043475</v>
      </c>
      <c r="D964" s="26">
        <v>1.3001881528332734E-4</v>
      </c>
    </row>
    <row r="965" spans="2:4" x14ac:dyDescent="0.25">
      <c r="B965" s="8" t="s">
        <v>4878</v>
      </c>
      <c r="C965" s="28">
        <v>956.52173913043475</v>
      </c>
      <c r="D965" s="26">
        <v>1.3001881528332734E-4</v>
      </c>
    </row>
    <row r="966" spans="2:4" x14ac:dyDescent="0.25">
      <c r="B966" s="8" t="s">
        <v>4882</v>
      </c>
      <c r="C966" s="28">
        <v>956.51884057971006</v>
      </c>
      <c r="D966" s="26">
        <v>1.3001842128691738E-4</v>
      </c>
    </row>
    <row r="967" spans="2:4" x14ac:dyDescent="0.25">
      <c r="B967" s="8" t="s">
        <v>4888</v>
      </c>
      <c r="C967" s="28">
        <v>955.98260869565206</v>
      </c>
      <c r="D967" s="26">
        <v>1.2994553195107674E-4</v>
      </c>
    </row>
    <row r="968" spans="2:4" x14ac:dyDescent="0.25">
      <c r="B968" s="8" t="s">
        <v>4890</v>
      </c>
      <c r="C968" s="28">
        <v>955.98260869565206</v>
      </c>
      <c r="D968" s="26">
        <v>1.2994553195107674E-4</v>
      </c>
    </row>
    <row r="969" spans="2:4" x14ac:dyDescent="0.25">
      <c r="B969" s="8" t="s">
        <v>4885</v>
      </c>
      <c r="C969" s="28">
        <v>955.98260869565206</v>
      </c>
      <c r="D969" s="26">
        <v>1.2994553195107674E-4</v>
      </c>
    </row>
    <row r="970" spans="2:4" x14ac:dyDescent="0.25">
      <c r="B970" s="8" t="s">
        <v>4892</v>
      </c>
      <c r="C970" s="28">
        <v>955.98260869565206</v>
      </c>
      <c r="D970" s="26">
        <v>1.2994553195107674E-4</v>
      </c>
    </row>
    <row r="971" spans="2:4" x14ac:dyDescent="0.25">
      <c r="B971" s="8" t="s">
        <v>6442</v>
      </c>
      <c r="C971" s="28">
        <v>954.17781402936373</v>
      </c>
      <c r="D971" s="26">
        <v>1.2970020844744806E-4</v>
      </c>
    </row>
    <row r="972" spans="2:4" x14ac:dyDescent="0.25">
      <c r="B972" s="8" t="s">
        <v>4894</v>
      </c>
      <c r="C972" s="28">
        <v>953.62318840579701</v>
      </c>
      <c r="D972" s="26">
        <v>1.2962481887337786E-4</v>
      </c>
    </row>
    <row r="973" spans="2:4" x14ac:dyDescent="0.25">
      <c r="B973" s="8" t="s">
        <v>6958</v>
      </c>
      <c r="C973" s="28">
        <v>953.36580519045719</v>
      </c>
      <c r="D973" s="26">
        <v>1.2958983309170318E-4</v>
      </c>
    </row>
    <row r="974" spans="2:4" x14ac:dyDescent="0.25">
      <c r="B974" s="8" t="s">
        <v>4899</v>
      </c>
      <c r="C974" s="28">
        <v>952.2782608695652</v>
      </c>
      <c r="D974" s="26">
        <v>1.2944200453916132E-4</v>
      </c>
    </row>
    <row r="975" spans="2:4" x14ac:dyDescent="0.25">
      <c r="B975" s="8" t="s">
        <v>4902</v>
      </c>
      <c r="C975" s="28">
        <v>952.17391304347825</v>
      </c>
      <c r="D975" s="26">
        <v>1.2942782066840313E-4</v>
      </c>
    </row>
    <row r="976" spans="2:4" x14ac:dyDescent="0.25">
      <c r="B976" s="8" t="s">
        <v>4905</v>
      </c>
      <c r="C976" s="28">
        <v>951.60413268080481</v>
      </c>
      <c r="D976" s="26">
        <v>1.2935037112941632E-4</v>
      </c>
    </row>
    <row r="977" spans="2:4" x14ac:dyDescent="0.25">
      <c r="B977" s="8" t="s">
        <v>4910</v>
      </c>
      <c r="C977" s="28">
        <v>951.3678139816185</v>
      </c>
      <c r="D977" s="26">
        <v>1.2931824862133257E-4</v>
      </c>
    </row>
    <row r="978" spans="2:4" x14ac:dyDescent="0.25">
      <c r="B978" s="8" t="s">
        <v>4915</v>
      </c>
      <c r="C978" s="28">
        <v>950.72463768115938</v>
      </c>
      <c r="D978" s="26">
        <v>1.292308224634284E-4</v>
      </c>
    </row>
    <row r="979" spans="2:4" x14ac:dyDescent="0.25">
      <c r="B979" s="8" t="s">
        <v>4931</v>
      </c>
      <c r="C979" s="28">
        <v>950.39581825839969</v>
      </c>
      <c r="D979" s="26">
        <v>1.291861264465577E-4</v>
      </c>
    </row>
    <row r="980" spans="2:4" x14ac:dyDescent="0.25">
      <c r="B980" s="8" t="s">
        <v>4936</v>
      </c>
      <c r="C980" s="28">
        <v>950.25109889516489</v>
      </c>
      <c r="D980" s="26">
        <v>1.2916645492275786E-4</v>
      </c>
    </row>
    <row r="981" spans="2:4" x14ac:dyDescent="0.25">
      <c r="B981" s="8" t="s">
        <v>4939</v>
      </c>
      <c r="C981" s="28">
        <v>949.56521739130426</v>
      </c>
      <c r="D981" s="26">
        <v>1.290732238994486E-4</v>
      </c>
    </row>
    <row r="982" spans="2:4" x14ac:dyDescent="0.25">
      <c r="B982" s="8" t="s">
        <v>4942</v>
      </c>
      <c r="C982" s="28">
        <v>948.86956521739125</v>
      </c>
      <c r="D982" s="26">
        <v>1.2897866476106073E-4</v>
      </c>
    </row>
    <row r="983" spans="2:4" x14ac:dyDescent="0.25">
      <c r="B983" s="8" t="s">
        <v>4945</v>
      </c>
      <c r="C983" s="28">
        <v>942.83585152225339</v>
      </c>
      <c r="D983" s="26">
        <v>1.2815850953164191E-4</v>
      </c>
    </row>
    <row r="984" spans="2:4" x14ac:dyDescent="0.25">
      <c r="B984" s="8" t="s">
        <v>4957</v>
      </c>
      <c r="C984" s="28">
        <v>939.13043478260863</v>
      </c>
      <c r="D984" s="26">
        <v>1.2765483682363049E-4</v>
      </c>
    </row>
    <row r="985" spans="2:4" x14ac:dyDescent="0.25">
      <c r="B985" s="8" t="s">
        <v>4960</v>
      </c>
      <c r="C985" s="28">
        <v>938.26086956521738</v>
      </c>
      <c r="D985" s="26">
        <v>1.2753663790064564E-4</v>
      </c>
    </row>
    <row r="986" spans="2:4" x14ac:dyDescent="0.25">
      <c r="B986" s="8" t="s">
        <v>4968</v>
      </c>
      <c r="C986" s="28">
        <v>936.40579710144925</v>
      </c>
      <c r="D986" s="26">
        <v>1.2728448019827797E-4</v>
      </c>
    </row>
    <row r="987" spans="2:4" x14ac:dyDescent="0.25">
      <c r="B987" s="8" t="s">
        <v>4976</v>
      </c>
      <c r="C987" s="28">
        <v>933.33333333333326</v>
      </c>
      <c r="D987" s="26">
        <v>1.2686684400373152E-4</v>
      </c>
    </row>
    <row r="988" spans="2:4" x14ac:dyDescent="0.25">
      <c r="B988" s="8" t="s">
        <v>4973</v>
      </c>
      <c r="C988" s="28">
        <v>933.33333333333326</v>
      </c>
      <c r="D988" s="26">
        <v>1.2686684400373152E-4</v>
      </c>
    </row>
    <row r="989" spans="2:4" x14ac:dyDescent="0.25">
      <c r="B989" s="8" t="s">
        <v>4981</v>
      </c>
      <c r="C989" s="28">
        <v>932.57205002718865</v>
      </c>
      <c r="D989" s="26">
        <v>1.2676336370682798E-4</v>
      </c>
    </row>
    <row r="990" spans="2:4" x14ac:dyDescent="0.25">
      <c r="B990" s="8" t="s">
        <v>4986</v>
      </c>
      <c r="C990" s="28">
        <v>931.49590141803378</v>
      </c>
      <c r="D990" s="26">
        <v>1.2661708415926819E-4</v>
      </c>
    </row>
    <row r="991" spans="2:4" x14ac:dyDescent="0.25">
      <c r="B991" s="8" t="s">
        <v>4989</v>
      </c>
      <c r="C991" s="28">
        <v>931.35942028985505</v>
      </c>
      <c r="D991" s="26">
        <v>1.2659853244855593E-4</v>
      </c>
    </row>
    <row r="992" spans="2:4" x14ac:dyDescent="0.25">
      <c r="B992" s="8" t="s">
        <v>4995</v>
      </c>
      <c r="C992" s="28">
        <v>930.55362318840571</v>
      </c>
      <c r="D992" s="26">
        <v>1.2648900144658997E-4</v>
      </c>
    </row>
    <row r="993" spans="2:4" x14ac:dyDescent="0.25">
      <c r="B993" s="8" t="s">
        <v>4992</v>
      </c>
      <c r="C993" s="28">
        <v>930.55362318840571</v>
      </c>
      <c r="D993" s="26">
        <v>1.2648900144658997E-4</v>
      </c>
    </row>
    <row r="994" spans="2:4" x14ac:dyDescent="0.25">
      <c r="B994" s="8" t="s">
        <v>4998</v>
      </c>
      <c r="C994" s="28">
        <v>928.79591329798154</v>
      </c>
      <c r="D994" s="26">
        <v>1.2625007811822685E-4</v>
      </c>
    </row>
    <row r="995" spans="2:4" x14ac:dyDescent="0.25">
      <c r="B995" s="8" t="s">
        <v>5001</v>
      </c>
      <c r="C995" s="28">
        <v>927.71014492753613</v>
      </c>
      <c r="D995" s="26">
        <v>1.2610249096842952E-4</v>
      </c>
    </row>
    <row r="996" spans="2:4" x14ac:dyDescent="0.25">
      <c r="B996" s="8" t="s">
        <v>5011</v>
      </c>
      <c r="C996" s="28">
        <v>927.53623188405788</v>
      </c>
      <c r="D996" s="26">
        <v>1.2607885118383257E-4</v>
      </c>
    </row>
    <row r="997" spans="2:4" x14ac:dyDescent="0.25">
      <c r="B997" s="8" t="s">
        <v>5013</v>
      </c>
      <c r="C997" s="28">
        <v>927.53623188405788</v>
      </c>
      <c r="D997" s="26">
        <v>1.2607885118383257E-4</v>
      </c>
    </row>
    <row r="998" spans="2:4" x14ac:dyDescent="0.25">
      <c r="B998" s="8" t="s">
        <v>5009</v>
      </c>
      <c r="C998" s="28">
        <v>927.53623188405788</v>
      </c>
      <c r="D998" s="26">
        <v>1.2607885118383257E-4</v>
      </c>
    </row>
    <row r="999" spans="2:4" x14ac:dyDescent="0.25">
      <c r="B999" s="8" t="s">
        <v>5004</v>
      </c>
      <c r="C999" s="28">
        <v>927.53623188405788</v>
      </c>
      <c r="D999" s="26">
        <v>1.2607885118383257E-4</v>
      </c>
    </row>
    <row r="1000" spans="2:4" x14ac:dyDescent="0.25">
      <c r="B1000" s="8" t="s">
        <v>5016</v>
      </c>
      <c r="C1000" s="28">
        <v>925.88716693855361</v>
      </c>
      <c r="D1000" s="26">
        <v>1.258546958282683E-4</v>
      </c>
    </row>
    <row r="1001" spans="2:4" x14ac:dyDescent="0.25">
      <c r="B1001" s="8" t="s">
        <v>5024</v>
      </c>
      <c r="C1001" s="28">
        <v>924.63768115942025</v>
      </c>
      <c r="D1001" s="26">
        <v>1.2568485477388309E-4</v>
      </c>
    </row>
    <row r="1002" spans="2:4" x14ac:dyDescent="0.25">
      <c r="B1002" s="8" t="s">
        <v>5021</v>
      </c>
      <c r="C1002" s="28">
        <v>924.63768115942025</v>
      </c>
      <c r="D1002" s="26">
        <v>1.2568485477388309E-4</v>
      </c>
    </row>
    <row r="1003" spans="2:4" x14ac:dyDescent="0.25">
      <c r="B1003" s="8" t="s">
        <v>5027</v>
      </c>
      <c r="C1003" s="28">
        <v>924.41544317563898</v>
      </c>
      <c r="D1003" s="26">
        <v>1.2565464624000443E-4</v>
      </c>
    </row>
    <row r="1004" spans="2:4" x14ac:dyDescent="0.25">
      <c r="B1004" s="8" t="s">
        <v>5032</v>
      </c>
      <c r="C1004" s="28">
        <v>924.30745304720665</v>
      </c>
      <c r="D1004" s="26">
        <v>1.2563996727559969E-4</v>
      </c>
    </row>
    <row r="1005" spans="2:4" x14ac:dyDescent="0.25">
      <c r="B1005" s="8" t="s">
        <v>5035</v>
      </c>
      <c r="C1005" s="28">
        <v>923.5797101449275</v>
      </c>
      <c r="D1005" s="26">
        <v>1.2554104608425155E-4</v>
      </c>
    </row>
    <row r="1006" spans="2:4" x14ac:dyDescent="0.25">
      <c r="B1006" s="8" t="s">
        <v>5038</v>
      </c>
      <c r="C1006" s="28">
        <v>922.79420289855068</v>
      </c>
      <c r="D1006" s="26">
        <v>1.2543427305715523E-4</v>
      </c>
    </row>
    <row r="1007" spans="2:4" x14ac:dyDescent="0.25">
      <c r="B1007" s="8" t="s">
        <v>5041</v>
      </c>
      <c r="C1007" s="28">
        <v>921.71546445195645</v>
      </c>
      <c r="D1007" s="26">
        <v>1.2528764147619998E-4</v>
      </c>
    </row>
    <row r="1008" spans="2:4" x14ac:dyDescent="0.25">
      <c r="B1008" s="8" t="s">
        <v>5044</v>
      </c>
      <c r="C1008" s="28">
        <v>921.48115942028983</v>
      </c>
      <c r="D1008" s="26">
        <v>1.2525579268344813E-4</v>
      </c>
    </row>
    <row r="1009" spans="2:4" x14ac:dyDescent="0.25">
      <c r="B1009" s="8" t="s">
        <v>5047</v>
      </c>
      <c r="C1009" s="28">
        <v>913.98550724637676</v>
      </c>
      <c r="D1009" s="26">
        <v>1.2423691796731876E-4</v>
      </c>
    </row>
    <row r="1010" spans="2:4" x14ac:dyDescent="0.25">
      <c r="B1010" s="8" t="s">
        <v>5050</v>
      </c>
      <c r="C1010" s="28">
        <v>913.02258270063612</v>
      </c>
      <c r="D1010" s="26">
        <v>1.2410602882646321E-4</v>
      </c>
    </row>
    <row r="1011" spans="2:4" x14ac:dyDescent="0.25">
      <c r="B1011" s="8" t="s">
        <v>5053</v>
      </c>
      <c r="C1011" s="28">
        <v>912.59598457766788</v>
      </c>
      <c r="D1011" s="26">
        <v>1.2404804187197868E-4</v>
      </c>
    </row>
    <row r="1012" spans="2:4" x14ac:dyDescent="0.25">
      <c r="B1012" s="8" t="s">
        <v>5058</v>
      </c>
      <c r="C1012" s="28">
        <v>911.8840579710145</v>
      </c>
      <c r="D1012" s="26">
        <v>1.239512705701054E-4</v>
      </c>
    </row>
    <row r="1013" spans="2:4" x14ac:dyDescent="0.25">
      <c r="B1013" s="8" t="s">
        <v>5061</v>
      </c>
      <c r="C1013" s="28">
        <v>911.43768115942021</v>
      </c>
      <c r="D1013" s="26">
        <v>1.2389059512297318E-4</v>
      </c>
    </row>
    <row r="1014" spans="2:4" x14ac:dyDescent="0.25">
      <c r="B1014" s="8" t="s">
        <v>5064</v>
      </c>
      <c r="C1014" s="28">
        <v>909.13043478260863</v>
      </c>
      <c r="D1014" s="26">
        <v>1.235769739806534E-4</v>
      </c>
    </row>
    <row r="1015" spans="2:4" x14ac:dyDescent="0.25">
      <c r="B1015" s="8" t="s">
        <v>5067</v>
      </c>
      <c r="C1015" s="28">
        <v>909.04927536231878</v>
      </c>
      <c r="D1015" s="26">
        <v>1.235659420811748E-4</v>
      </c>
    </row>
    <row r="1016" spans="2:4" x14ac:dyDescent="0.25">
      <c r="B1016" s="8" t="s">
        <v>5070</v>
      </c>
      <c r="C1016" s="28">
        <v>908.98550724637676</v>
      </c>
      <c r="D1016" s="26">
        <v>1.2355727416015592E-4</v>
      </c>
    </row>
    <row r="1017" spans="2:4" x14ac:dyDescent="0.25">
      <c r="B1017" s="8" t="s">
        <v>5076</v>
      </c>
      <c r="C1017" s="28">
        <v>908.695652173913</v>
      </c>
      <c r="D1017" s="26">
        <v>1.2351787451916096E-4</v>
      </c>
    </row>
    <row r="1018" spans="2:4" x14ac:dyDescent="0.25">
      <c r="B1018" s="8" t="s">
        <v>5073</v>
      </c>
      <c r="C1018" s="28">
        <v>908.695652173913</v>
      </c>
      <c r="D1018" s="26">
        <v>1.2351787451916096E-4</v>
      </c>
    </row>
    <row r="1019" spans="2:4" x14ac:dyDescent="0.25">
      <c r="B1019" s="8" t="s">
        <v>5079</v>
      </c>
      <c r="C1019" s="28">
        <v>908.33333333333337</v>
      </c>
      <c r="D1019" s="26">
        <v>1.2346862496791729E-4</v>
      </c>
    </row>
    <row r="1020" spans="2:4" x14ac:dyDescent="0.25">
      <c r="B1020" s="8" t="s">
        <v>5082</v>
      </c>
      <c r="C1020" s="28">
        <v>906.66666666666663</v>
      </c>
      <c r="D1020" s="26">
        <v>1.2324207703219635E-4</v>
      </c>
    </row>
    <row r="1021" spans="2:4" x14ac:dyDescent="0.25">
      <c r="B1021" s="8" t="s">
        <v>5085</v>
      </c>
      <c r="C1021" s="28">
        <v>906.62898550724628</v>
      </c>
      <c r="D1021" s="26">
        <v>1.23236955078867E-4</v>
      </c>
    </row>
    <row r="1022" spans="2:4" x14ac:dyDescent="0.25">
      <c r="B1022" s="8" t="s">
        <v>5088</v>
      </c>
      <c r="C1022" s="28">
        <v>904.3478260869565</v>
      </c>
      <c r="D1022" s="26">
        <v>1.2292687990423675E-4</v>
      </c>
    </row>
    <row r="1023" spans="2:4" x14ac:dyDescent="0.25">
      <c r="B1023" s="8" t="s">
        <v>5091</v>
      </c>
      <c r="C1023" s="28">
        <v>903.95602259350062</v>
      </c>
      <c r="D1023" s="26">
        <v>1.2287362254064635E-4</v>
      </c>
    </row>
    <row r="1024" spans="2:4" x14ac:dyDescent="0.25">
      <c r="B1024" s="8" t="s">
        <v>5095</v>
      </c>
      <c r="C1024" s="28">
        <v>903.91304347826087</v>
      </c>
      <c r="D1024" s="26">
        <v>1.2286778044274434E-4</v>
      </c>
    </row>
    <row r="1025" spans="2:4" x14ac:dyDescent="0.25">
      <c r="B1025" s="8" t="s">
        <v>5113</v>
      </c>
      <c r="C1025" s="28">
        <v>898.55072463768113</v>
      </c>
      <c r="D1025" s="26">
        <v>1.221388870843378E-4</v>
      </c>
    </row>
    <row r="1026" spans="2:4" x14ac:dyDescent="0.25">
      <c r="B1026" s="8" t="s">
        <v>5110</v>
      </c>
      <c r="C1026" s="28">
        <v>898.55072463768113</v>
      </c>
      <c r="D1026" s="26">
        <v>1.221388870843378E-4</v>
      </c>
    </row>
    <row r="1027" spans="2:4" x14ac:dyDescent="0.25">
      <c r="B1027" s="8" t="s">
        <v>5101</v>
      </c>
      <c r="C1027" s="28">
        <v>898.55072463768113</v>
      </c>
      <c r="D1027" s="26">
        <v>1.221388870843378E-4</v>
      </c>
    </row>
    <row r="1028" spans="2:4" x14ac:dyDescent="0.25">
      <c r="B1028" s="8" t="s">
        <v>5107</v>
      </c>
      <c r="C1028" s="28">
        <v>898.55072463768113</v>
      </c>
      <c r="D1028" s="26">
        <v>1.221388870843378E-4</v>
      </c>
    </row>
    <row r="1029" spans="2:4" x14ac:dyDescent="0.25">
      <c r="B1029" s="8" t="s">
        <v>5098</v>
      </c>
      <c r="C1029" s="28">
        <v>898.55072463768113</v>
      </c>
      <c r="D1029" s="26">
        <v>1.221388870843378E-4</v>
      </c>
    </row>
    <row r="1030" spans="2:4" x14ac:dyDescent="0.25">
      <c r="B1030" s="8" t="s">
        <v>5104</v>
      </c>
      <c r="C1030" s="28">
        <v>898.55072463768113</v>
      </c>
      <c r="D1030" s="26">
        <v>1.221388870843378E-4</v>
      </c>
    </row>
    <row r="1031" spans="2:4" x14ac:dyDescent="0.25">
      <c r="B1031" s="8" t="s">
        <v>5116</v>
      </c>
      <c r="C1031" s="28">
        <v>895.07246376811588</v>
      </c>
      <c r="D1031" s="26">
        <v>1.2166609139239843E-4</v>
      </c>
    </row>
    <row r="1032" spans="2:4" x14ac:dyDescent="0.25">
      <c r="B1032" s="8" t="s">
        <v>5126</v>
      </c>
      <c r="C1032" s="28">
        <v>892.75362318840575</v>
      </c>
      <c r="D1032" s="26">
        <v>1.2135089426443885E-4</v>
      </c>
    </row>
    <row r="1033" spans="2:4" x14ac:dyDescent="0.25">
      <c r="B1033" s="8" t="s">
        <v>5129</v>
      </c>
      <c r="C1033" s="28">
        <v>892.43478260869563</v>
      </c>
      <c r="D1033" s="26">
        <v>1.2130755465934441E-4</v>
      </c>
    </row>
    <row r="1034" spans="2:4" x14ac:dyDescent="0.25">
      <c r="B1034" s="8" t="s">
        <v>5134</v>
      </c>
      <c r="C1034" s="28">
        <v>891.94492753623183</v>
      </c>
      <c r="D1034" s="26">
        <v>1.2124096926606294E-4</v>
      </c>
    </row>
    <row r="1035" spans="2:4" x14ac:dyDescent="0.25">
      <c r="B1035" s="8" t="s">
        <v>5137</v>
      </c>
      <c r="C1035" s="28">
        <v>890.4434782608696</v>
      </c>
      <c r="D1035" s="26">
        <v>1.2103687912570913E-4</v>
      </c>
    </row>
    <row r="1036" spans="2:4" x14ac:dyDescent="0.25">
      <c r="B1036" s="8" t="s">
        <v>5139</v>
      </c>
      <c r="C1036" s="28">
        <v>889.85507246376812</v>
      </c>
      <c r="D1036" s="26">
        <v>1.2095689785448938E-4</v>
      </c>
    </row>
    <row r="1037" spans="2:4" x14ac:dyDescent="0.25">
      <c r="B1037" s="8" t="s">
        <v>5148</v>
      </c>
      <c r="C1037" s="28">
        <v>889.68064540516025</v>
      </c>
      <c r="D1037" s="26">
        <v>1.2093318820045248E-4</v>
      </c>
    </row>
    <row r="1038" spans="2:4" x14ac:dyDescent="0.25">
      <c r="B1038" s="8" t="s">
        <v>5142</v>
      </c>
      <c r="C1038" s="28">
        <v>889.68064540516025</v>
      </c>
      <c r="D1038" s="26">
        <v>1.2093318820045248E-4</v>
      </c>
    </row>
    <row r="1039" spans="2:4" x14ac:dyDescent="0.25">
      <c r="B1039" s="8" t="s">
        <v>5145</v>
      </c>
      <c r="C1039" s="28">
        <v>889.68064540516025</v>
      </c>
      <c r="D1039" s="26">
        <v>1.2093318820045248E-4</v>
      </c>
    </row>
    <row r="1040" spans="2:4" x14ac:dyDescent="0.25">
      <c r="B1040" s="8" t="s">
        <v>5151</v>
      </c>
      <c r="C1040" s="28">
        <v>887.73333333333323</v>
      </c>
      <c r="D1040" s="26">
        <v>1.2066849248240635E-4</v>
      </c>
    </row>
    <row r="1041" spans="2:4" x14ac:dyDescent="0.25">
      <c r="B1041" s="8" t="s">
        <v>5156</v>
      </c>
      <c r="C1041" s="28">
        <v>887.73333333333323</v>
      </c>
      <c r="D1041" s="26">
        <v>1.2066849248240635E-4</v>
      </c>
    </row>
    <row r="1042" spans="2:4" x14ac:dyDescent="0.25">
      <c r="B1042" s="8" t="s">
        <v>5159</v>
      </c>
      <c r="C1042" s="28">
        <v>885.73913043478262</v>
      </c>
      <c r="D1042" s="26">
        <v>1.2039742295236113E-4</v>
      </c>
    </row>
    <row r="1043" spans="2:4" x14ac:dyDescent="0.25">
      <c r="B1043" s="8" t="s">
        <v>5165</v>
      </c>
      <c r="C1043" s="28">
        <v>885.50724637681151</v>
      </c>
      <c r="D1043" s="26">
        <v>1.2036590323956515E-4</v>
      </c>
    </row>
    <row r="1044" spans="2:4" x14ac:dyDescent="0.25">
      <c r="B1044" s="8" t="s">
        <v>5162</v>
      </c>
      <c r="C1044" s="28">
        <v>885.50724637681151</v>
      </c>
      <c r="D1044" s="26">
        <v>1.2036590323956515E-4</v>
      </c>
    </row>
    <row r="1045" spans="2:4" x14ac:dyDescent="0.25">
      <c r="B1045" s="8" t="s">
        <v>5167</v>
      </c>
      <c r="C1045" s="28">
        <v>885.26373028820012</v>
      </c>
      <c r="D1045" s="26">
        <v>1.203328023992513E-4</v>
      </c>
    </row>
    <row r="1046" spans="2:4" x14ac:dyDescent="0.25">
      <c r="B1046" s="8" t="s">
        <v>5170</v>
      </c>
      <c r="C1046" s="28">
        <v>884.14492753623188</v>
      </c>
      <c r="D1046" s="26">
        <v>1.2018072492688891E-4</v>
      </c>
    </row>
    <row r="1047" spans="2:4" x14ac:dyDescent="0.25">
      <c r="B1047" s="8" t="s">
        <v>5175</v>
      </c>
      <c r="C1047" s="28">
        <v>884.05797101449275</v>
      </c>
      <c r="D1047" s="26">
        <v>1.2016890503459042E-4</v>
      </c>
    </row>
    <row r="1048" spans="2:4" x14ac:dyDescent="0.25">
      <c r="B1048" s="8" t="s">
        <v>5178</v>
      </c>
      <c r="C1048" s="28">
        <v>880.19612713704066</v>
      </c>
      <c r="D1048" s="26">
        <v>1.1964396937948241E-4</v>
      </c>
    </row>
    <row r="1049" spans="2:4" x14ac:dyDescent="0.25">
      <c r="B1049" s="8" t="s">
        <v>5181</v>
      </c>
      <c r="C1049" s="28">
        <v>877.97101449275362</v>
      </c>
      <c r="D1049" s="26">
        <v>1.1934151257369652E-4</v>
      </c>
    </row>
    <row r="1050" spans="2:4" x14ac:dyDescent="0.25">
      <c r="B1050" s="8" t="s">
        <v>5184</v>
      </c>
      <c r="C1050" s="28">
        <v>876.00869565217386</v>
      </c>
      <c r="D1050" s="26">
        <v>1.1907477700416072E-4</v>
      </c>
    </row>
    <row r="1051" spans="2:4" x14ac:dyDescent="0.25">
      <c r="B1051" s="8" t="s">
        <v>5187</v>
      </c>
      <c r="C1051" s="28">
        <v>875.36231884057963</v>
      </c>
      <c r="D1051" s="26">
        <v>1.1898691580474198E-4</v>
      </c>
    </row>
    <row r="1052" spans="2:4" x14ac:dyDescent="0.25">
      <c r="B1052" s="8" t="s">
        <v>5190</v>
      </c>
      <c r="C1052" s="28">
        <v>875.07246376811588</v>
      </c>
      <c r="D1052" s="26">
        <v>1.1894751616374704E-4</v>
      </c>
    </row>
    <row r="1053" spans="2:4" x14ac:dyDescent="0.25">
      <c r="B1053" s="8" t="s">
        <v>5197</v>
      </c>
      <c r="C1053" s="28">
        <v>875</v>
      </c>
      <c r="D1053" s="26">
        <v>1.1893766625349831E-4</v>
      </c>
    </row>
    <row r="1054" spans="2:4" x14ac:dyDescent="0.25">
      <c r="B1054" s="8" t="s">
        <v>5201</v>
      </c>
      <c r="C1054" s="28">
        <v>869.70397330251751</v>
      </c>
      <c r="D1054" s="26">
        <v>1.1821778390399569E-4</v>
      </c>
    </row>
    <row r="1055" spans="2:4" x14ac:dyDescent="0.25">
      <c r="B1055" s="8" t="s">
        <v>5223</v>
      </c>
      <c r="C1055" s="28">
        <v>869.56521739130426</v>
      </c>
      <c r="D1055" s="26">
        <v>1.1819892298484302E-4</v>
      </c>
    </row>
    <row r="1056" spans="2:4" x14ac:dyDescent="0.25">
      <c r="B1056" s="8" t="s">
        <v>5220</v>
      </c>
      <c r="C1056" s="28">
        <v>869.56521739130426</v>
      </c>
      <c r="D1056" s="26">
        <v>1.1819892298484302E-4</v>
      </c>
    </row>
    <row r="1057" spans="2:4" x14ac:dyDescent="0.25">
      <c r="B1057" s="8" t="s">
        <v>5227</v>
      </c>
      <c r="C1057" s="28">
        <v>869.56521739130426</v>
      </c>
      <c r="D1057" s="26">
        <v>1.1819892298484302E-4</v>
      </c>
    </row>
    <row r="1058" spans="2:4" x14ac:dyDescent="0.25">
      <c r="B1058" s="8" t="s">
        <v>5230</v>
      </c>
      <c r="C1058" s="28">
        <v>869.56521739130426</v>
      </c>
      <c r="D1058" s="26">
        <v>1.1819892298484302E-4</v>
      </c>
    </row>
    <row r="1059" spans="2:4" x14ac:dyDescent="0.25">
      <c r="B1059" s="8" t="s">
        <v>5218</v>
      </c>
      <c r="C1059" s="28">
        <v>869.56521739130426</v>
      </c>
      <c r="D1059" s="26">
        <v>1.1819892298484302E-4</v>
      </c>
    </row>
    <row r="1060" spans="2:4" x14ac:dyDescent="0.25">
      <c r="B1060" s="8" t="s">
        <v>5213</v>
      </c>
      <c r="C1060" s="28">
        <v>869.56521739130426</v>
      </c>
      <c r="D1060" s="26">
        <v>1.1819892298484302E-4</v>
      </c>
    </row>
    <row r="1061" spans="2:4" x14ac:dyDescent="0.25">
      <c r="B1061" s="8" t="s">
        <v>5216</v>
      </c>
      <c r="C1061" s="28">
        <v>869.56521739130426</v>
      </c>
      <c r="D1061" s="26">
        <v>1.1819892298484302E-4</v>
      </c>
    </row>
    <row r="1062" spans="2:4" x14ac:dyDescent="0.25">
      <c r="B1062" s="8" t="s">
        <v>5210</v>
      </c>
      <c r="C1062" s="28">
        <v>869.56521739130426</v>
      </c>
      <c r="D1062" s="26">
        <v>1.1819892298484302E-4</v>
      </c>
    </row>
    <row r="1063" spans="2:4" x14ac:dyDescent="0.25">
      <c r="B1063" s="8" t="s">
        <v>5207</v>
      </c>
      <c r="C1063" s="28">
        <v>869.56521739130426</v>
      </c>
      <c r="D1063" s="26">
        <v>1.1819892298484302E-4</v>
      </c>
    </row>
    <row r="1064" spans="2:4" x14ac:dyDescent="0.25">
      <c r="B1064" s="8" t="s">
        <v>5204</v>
      </c>
      <c r="C1064" s="28">
        <v>869.56521739130426</v>
      </c>
      <c r="D1064" s="26">
        <v>1.1819892298484302E-4</v>
      </c>
    </row>
    <row r="1065" spans="2:4" x14ac:dyDescent="0.25">
      <c r="B1065" s="8" t="s">
        <v>5236</v>
      </c>
      <c r="C1065" s="28">
        <v>869.39617465683159</v>
      </c>
      <c r="D1065" s="26">
        <v>1.1817594521531699E-4</v>
      </c>
    </row>
    <row r="1066" spans="2:4" x14ac:dyDescent="0.25">
      <c r="B1066" s="8" t="s">
        <v>5238</v>
      </c>
      <c r="C1066" s="28">
        <v>869.18840579710138</v>
      </c>
      <c r="D1066" s="26">
        <v>1.1814770345154959E-4</v>
      </c>
    </row>
    <row r="1067" spans="2:4" x14ac:dyDescent="0.25">
      <c r="B1067" s="8" t="s">
        <v>5241</v>
      </c>
      <c r="C1067" s="28">
        <v>868.77517738921949</v>
      </c>
      <c r="D1067" s="26">
        <v>1.1809153382587747E-4</v>
      </c>
    </row>
    <row r="1068" spans="2:4" x14ac:dyDescent="0.25">
      <c r="B1068" s="8" t="s">
        <v>5250</v>
      </c>
      <c r="C1068" s="28">
        <v>868.695652173913</v>
      </c>
      <c r="D1068" s="26">
        <v>1.1808072406185819E-4</v>
      </c>
    </row>
    <row r="1069" spans="2:4" x14ac:dyDescent="0.25">
      <c r="B1069" s="8" t="s">
        <v>5245</v>
      </c>
      <c r="C1069" s="28">
        <v>868.695652173913</v>
      </c>
      <c r="D1069" s="26">
        <v>1.1808072406185819E-4</v>
      </c>
    </row>
    <row r="1070" spans="2:4" x14ac:dyDescent="0.25">
      <c r="B1070" s="8" t="s">
        <v>5258</v>
      </c>
      <c r="C1070" s="28">
        <v>868.1159420289855</v>
      </c>
      <c r="D1070" s="26">
        <v>1.1800192477986831E-4</v>
      </c>
    </row>
    <row r="1071" spans="2:4" x14ac:dyDescent="0.25">
      <c r="B1071" s="8" t="s">
        <v>5253</v>
      </c>
      <c r="C1071" s="28">
        <v>868.1159420289855</v>
      </c>
      <c r="D1071" s="26">
        <v>1.1800192477986831E-4</v>
      </c>
    </row>
    <row r="1072" spans="2:4" x14ac:dyDescent="0.25">
      <c r="B1072" s="8" t="s">
        <v>5260</v>
      </c>
      <c r="C1072" s="28">
        <v>867.86296900489401</v>
      </c>
      <c r="D1072" s="26">
        <v>1.179675384700277E-4</v>
      </c>
    </row>
    <row r="1073" spans="2:4" x14ac:dyDescent="0.25">
      <c r="B1073" s="8" t="s">
        <v>5264</v>
      </c>
      <c r="C1073" s="28">
        <v>865.21739130434776</v>
      </c>
      <c r="D1073" s="26">
        <v>1.1760792836991882E-4</v>
      </c>
    </row>
    <row r="1074" spans="2:4" x14ac:dyDescent="0.25">
      <c r="B1074" s="8" t="s">
        <v>5270</v>
      </c>
      <c r="C1074" s="28">
        <v>863.996198416727</v>
      </c>
      <c r="D1074" s="26">
        <v>1.1744193313323426E-4</v>
      </c>
    </row>
    <row r="1075" spans="2:4" x14ac:dyDescent="0.25">
      <c r="B1075" s="8" t="s">
        <v>5267</v>
      </c>
      <c r="C1075" s="28">
        <v>863.996198416727</v>
      </c>
      <c r="D1075" s="26">
        <v>1.1744193313323426E-4</v>
      </c>
    </row>
    <row r="1076" spans="2:4" x14ac:dyDescent="0.25">
      <c r="B1076" s="8" t="s">
        <v>5278</v>
      </c>
      <c r="C1076" s="28">
        <v>863.76811594202889</v>
      </c>
      <c r="D1076" s="26">
        <v>1.1741093016494408E-4</v>
      </c>
    </row>
    <row r="1077" spans="2:4" x14ac:dyDescent="0.25">
      <c r="B1077" s="8" t="s">
        <v>5273</v>
      </c>
      <c r="C1077" s="28">
        <v>863.76811594202889</v>
      </c>
      <c r="D1077" s="26">
        <v>1.1741093016494408E-4</v>
      </c>
    </row>
    <row r="1078" spans="2:4" x14ac:dyDescent="0.25">
      <c r="B1078" s="8" t="s">
        <v>11004</v>
      </c>
      <c r="C1078" s="28">
        <v>862.99999999999966</v>
      </c>
      <c r="D1078" s="26">
        <v>1.1730652111630743E-4</v>
      </c>
    </row>
    <row r="1079" spans="2:4" x14ac:dyDescent="0.25">
      <c r="B1079" s="8" t="s">
        <v>11018</v>
      </c>
      <c r="C1079" s="28">
        <v>862.99999999999966</v>
      </c>
      <c r="D1079" s="26">
        <v>1.1730652111630743E-4</v>
      </c>
    </row>
    <row r="1080" spans="2:4" x14ac:dyDescent="0.25">
      <c r="B1080" s="8" t="s">
        <v>5281</v>
      </c>
      <c r="C1080" s="28">
        <v>861.83620792068518</v>
      </c>
      <c r="D1080" s="26">
        <v>1.1714832830040118E-4</v>
      </c>
    </row>
    <row r="1081" spans="2:4" x14ac:dyDescent="0.25">
      <c r="B1081" s="8" t="s">
        <v>5287</v>
      </c>
      <c r="C1081" s="28">
        <v>860.86956521739125</v>
      </c>
      <c r="D1081" s="26">
        <v>1.1701693375499461E-4</v>
      </c>
    </row>
    <row r="1082" spans="2:4" x14ac:dyDescent="0.25">
      <c r="B1082" s="8" t="s">
        <v>5284</v>
      </c>
      <c r="C1082" s="28">
        <v>860.86956521739125</v>
      </c>
      <c r="D1082" s="26">
        <v>1.1701693375499461E-4</v>
      </c>
    </row>
    <row r="1083" spans="2:4" x14ac:dyDescent="0.25">
      <c r="B1083" s="8" t="s">
        <v>5290</v>
      </c>
      <c r="C1083" s="28">
        <v>859.65507246376808</v>
      </c>
      <c r="D1083" s="26">
        <v>1.1685184925922578E-4</v>
      </c>
    </row>
    <row r="1084" spans="2:4" x14ac:dyDescent="0.25">
      <c r="B1084" s="8" t="s">
        <v>5296</v>
      </c>
      <c r="C1084" s="28">
        <v>859.43478260869563</v>
      </c>
      <c r="D1084" s="26">
        <v>1.1682190553206961E-4</v>
      </c>
    </row>
    <row r="1085" spans="2:4" x14ac:dyDescent="0.25">
      <c r="B1085" s="8" t="s">
        <v>5293</v>
      </c>
      <c r="C1085" s="28">
        <v>859.43478260869563</v>
      </c>
      <c r="D1085" s="26">
        <v>1.1682190553206961E-4</v>
      </c>
    </row>
    <row r="1086" spans="2:4" x14ac:dyDescent="0.25">
      <c r="B1086" s="8" t="s">
        <v>5299</v>
      </c>
      <c r="C1086" s="28">
        <v>858.20202391109478</v>
      </c>
      <c r="D1086" s="26">
        <v>1.166543381691595E-4</v>
      </c>
    </row>
    <row r="1087" spans="2:4" x14ac:dyDescent="0.25">
      <c r="B1087" s="8" t="s">
        <v>5302</v>
      </c>
      <c r="C1087" s="28">
        <v>857.37366755586277</v>
      </c>
      <c r="D1087" s="26">
        <v>1.1654174071576803E-4</v>
      </c>
    </row>
    <row r="1088" spans="2:4" x14ac:dyDescent="0.25">
      <c r="B1088" s="8" t="s">
        <v>5305</v>
      </c>
      <c r="C1088" s="28">
        <v>856.71560630777594</v>
      </c>
      <c r="D1088" s="26">
        <v>1.1645229126536881E-4</v>
      </c>
    </row>
    <row r="1089" spans="2:4" x14ac:dyDescent="0.25">
      <c r="B1089" s="8" t="s">
        <v>5310</v>
      </c>
      <c r="C1089" s="28">
        <v>856.54639119587875</v>
      </c>
      <c r="D1089" s="26">
        <v>1.1642929006479295E-4</v>
      </c>
    </row>
    <row r="1090" spans="2:4" x14ac:dyDescent="0.25">
      <c r="B1090" s="8" t="s">
        <v>5313</v>
      </c>
      <c r="C1090" s="28">
        <v>856.44371941272436</v>
      </c>
      <c r="D1090" s="26">
        <v>1.1641533401647471E-4</v>
      </c>
    </row>
    <row r="1091" spans="2:4" x14ac:dyDescent="0.25">
      <c r="B1091" s="8" t="s">
        <v>5318</v>
      </c>
      <c r="C1091" s="28">
        <v>855.83</v>
      </c>
      <c r="D1091" s="26">
        <v>1.1633191189683596E-4</v>
      </c>
    </row>
    <row r="1092" spans="2:4" x14ac:dyDescent="0.25">
      <c r="B1092" s="8" t="s">
        <v>5321</v>
      </c>
      <c r="C1092" s="28">
        <v>855.04637681159409</v>
      </c>
      <c r="D1092" s="26">
        <v>1.1622539496740609E-4</v>
      </c>
    </row>
    <row r="1093" spans="2:4" x14ac:dyDescent="0.25">
      <c r="B1093" s="8" t="s">
        <v>5324</v>
      </c>
      <c r="C1093" s="28">
        <v>853.4202898550725</v>
      </c>
      <c r="D1093" s="26">
        <v>1.1600436298142445E-4</v>
      </c>
    </row>
    <row r="1094" spans="2:4" x14ac:dyDescent="0.25">
      <c r="B1094" s="8" t="s">
        <v>5330</v>
      </c>
      <c r="C1094" s="28">
        <v>853.19624593651793</v>
      </c>
      <c r="D1094" s="26">
        <v>1.1597390896906883E-4</v>
      </c>
    </row>
    <row r="1095" spans="2:4" x14ac:dyDescent="0.25">
      <c r="B1095" s="8" t="s">
        <v>5327</v>
      </c>
      <c r="C1095" s="28">
        <v>853.19624593651793</v>
      </c>
      <c r="D1095" s="26">
        <v>1.1597390896906883E-4</v>
      </c>
    </row>
    <row r="1096" spans="2:4" x14ac:dyDescent="0.25">
      <c r="B1096" s="8" t="s">
        <v>5333</v>
      </c>
      <c r="C1096" s="28">
        <v>852.63768115942025</v>
      </c>
      <c r="D1096" s="26">
        <v>1.1589798395073809E-4</v>
      </c>
    </row>
    <row r="1097" spans="2:4" x14ac:dyDescent="0.25">
      <c r="B1097" s="8" t="s">
        <v>5338</v>
      </c>
      <c r="C1097" s="28">
        <v>852.17391304347825</v>
      </c>
      <c r="D1097" s="26">
        <v>1.1583494452514618E-4</v>
      </c>
    </row>
    <row r="1098" spans="2:4" x14ac:dyDescent="0.25">
      <c r="B1098" s="8" t="s">
        <v>5341</v>
      </c>
      <c r="C1098" s="28">
        <v>851.00598151169118</v>
      </c>
      <c r="D1098" s="26">
        <v>1.1567618903859232E-4</v>
      </c>
    </row>
    <row r="1099" spans="2:4" x14ac:dyDescent="0.25">
      <c r="B1099" s="8" t="s">
        <v>5346</v>
      </c>
      <c r="C1099" s="28">
        <v>848</v>
      </c>
      <c r="D1099" s="26">
        <v>1.1526758969481893E-4</v>
      </c>
    </row>
    <row r="1100" spans="2:4" x14ac:dyDescent="0.25">
      <c r="B1100" s="8" t="s">
        <v>5582</v>
      </c>
      <c r="C1100" s="28">
        <v>847.61691136487218</v>
      </c>
      <c r="D1100" s="26">
        <v>1.1521551693112712E-4</v>
      </c>
    </row>
    <row r="1101" spans="2:4" x14ac:dyDescent="0.25">
      <c r="B1101" s="8" t="s">
        <v>5351</v>
      </c>
      <c r="C1101" s="28">
        <v>846.37681159420288</v>
      </c>
      <c r="D1101" s="26">
        <v>1.1504695170524723E-4</v>
      </c>
    </row>
    <row r="1102" spans="2:4" x14ac:dyDescent="0.25">
      <c r="B1102" s="8" t="s">
        <v>5359</v>
      </c>
      <c r="C1102" s="28">
        <v>841.2590584601428</v>
      </c>
      <c r="D1102" s="26">
        <v>1.1435130186041679E-4</v>
      </c>
    </row>
    <row r="1103" spans="2:4" x14ac:dyDescent="0.25">
      <c r="B1103" s="8" t="s">
        <v>5363</v>
      </c>
      <c r="C1103" s="28">
        <v>840.8115942028985</v>
      </c>
      <c r="D1103" s="26">
        <v>1.1429047859814422E-4</v>
      </c>
    </row>
    <row r="1104" spans="2:4" x14ac:dyDescent="0.25">
      <c r="B1104" s="8" t="s">
        <v>5373</v>
      </c>
      <c r="C1104" s="28">
        <v>840.5797101449275</v>
      </c>
      <c r="D1104" s="26">
        <v>1.1425895888534827E-4</v>
      </c>
    </row>
    <row r="1105" spans="2:4" x14ac:dyDescent="0.25">
      <c r="B1105" s="8" t="s">
        <v>5370</v>
      </c>
      <c r="C1105" s="28">
        <v>840.5797101449275</v>
      </c>
      <c r="D1105" s="26">
        <v>1.1425895888534827E-4</v>
      </c>
    </row>
    <row r="1106" spans="2:4" x14ac:dyDescent="0.25">
      <c r="B1106" s="8" t="s">
        <v>5366</v>
      </c>
      <c r="C1106" s="28">
        <v>840.5797101449275</v>
      </c>
      <c r="D1106" s="26">
        <v>1.1425895888534827E-4</v>
      </c>
    </row>
    <row r="1107" spans="2:4" x14ac:dyDescent="0.25">
      <c r="B1107" s="8" t="s">
        <v>5375</v>
      </c>
      <c r="C1107" s="28">
        <v>840.3246376811594</v>
      </c>
      <c r="D1107" s="26">
        <v>1.1422428720127272E-4</v>
      </c>
    </row>
    <row r="1108" spans="2:4" x14ac:dyDescent="0.25">
      <c r="B1108" s="8" t="s">
        <v>5378</v>
      </c>
      <c r="C1108" s="28">
        <v>840.29462270366014</v>
      </c>
      <c r="D1108" s="26">
        <v>1.1422020730255682E-4</v>
      </c>
    </row>
    <row r="1109" spans="2:4" x14ac:dyDescent="0.25">
      <c r="B1109" s="8" t="s">
        <v>5381</v>
      </c>
      <c r="C1109" s="28">
        <v>840.1623188405797</v>
      </c>
      <c r="D1109" s="26">
        <v>1.1420222340231554E-4</v>
      </c>
    </row>
    <row r="1110" spans="2:4" x14ac:dyDescent="0.25">
      <c r="B1110" s="8" t="s">
        <v>5384</v>
      </c>
      <c r="C1110" s="28">
        <v>840.13623188405791</v>
      </c>
      <c r="D1110" s="26">
        <v>1.1419867743462599E-4</v>
      </c>
    </row>
    <row r="1111" spans="2:4" x14ac:dyDescent="0.25">
      <c r="B1111" s="8" t="s">
        <v>5390</v>
      </c>
      <c r="C1111" s="28">
        <v>839.22110742712732</v>
      </c>
      <c r="D1111" s="26">
        <v>1.1407428570063877E-4</v>
      </c>
    </row>
    <row r="1112" spans="2:4" x14ac:dyDescent="0.25">
      <c r="B1112" s="8" t="s">
        <v>5387</v>
      </c>
      <c r="C1112" s="28">
        <v>839.22110742712732</v>
      </c>
      <c r="D1112" s="26">
        <v>1.1407428570063877E-4</v>
      </c>
    </row>
    <row r="1113" spans="2:4" x14ac:dyDescent="0.25">
      <c r="B1113" s="8" t="s">
        <v>5393</v>
      </c>
      <c r="C1113" s="28">
        <v>837.85507246376801</v>
      </c>
      <c r="D1113" s="26">
        <v>1.1388860225999574E-4</v>
      </c>
    </row>
    <row r="1114" spans="2:4" x14ac:dyDescent="0.25">
      <c r="B1114" s="8" t="s">
        <v>11077</v>
      </c>
      <c r="C1114" s="28">
        <v>837</v>
      </c>
      <c r="D1114" s="26">
        <v>1.1377237331906066E-4</v>
      </c>
    </row>
    <row r="1115" spans="2:4" x14ac:dyDescent="0.25">
      <c r="B1115" s="8" t="s">
        <v>11063</v>
      </c>
      <c r="C1115" s="28">
        <v>837</v>
      </c>
      <c r="D1115" s="26">
        <v>1.1377237331906066E-4</v>
      </c>
    </row>
    <row r="1116" spans="2:4" x14ac:dyDescent="0.25">
      <c r="B1116" s="8" t="s">
        <v>11049</v>
      </c>
      <c r="C1116" s="28">
        <v>837</v>
      </c>
      <c r="D1116" s="26">
        <v>1.1377237331906066E-4</v>
      </c>
    </row>
    <row r="1117" spans="2:4" x14ac:dyDescent="0.25">
      <c r="B1117" s="8" t="s">
        <v>11091</v>
      </c>
      <c r="C1117" s="28">
        <v>837</v>
      </c>
      <c r="D1117" s="26">
        <v>1.1377237331906066E-4</v>
      </c>
    </row>
    <row r="1118" spans="2:4" x14ac:dyDescent="0.25">
      <c r="B1118" s="8" t="s">
        <v>11105</v>
      </c>
      <c r="C1118" s="28">
        <v>837</v>
      </c>
      <c r="D1118" s="26">
        <v>1.1377237331906066E-4</v>
      </c>
    </row>
    <row r="1119" spans="2:4" x14ac:dyDescent="0.25">
      <c r="B1119" s="8" t="s">
        <v>5396</v>
      </c>
      <c r="C1119" s="28">
        <v>836.79219811432836</v>
      </c>
      <c r="D1119" s="26">
        <v>1.1374412706611798E-4</v>
      </c>
    </row>
    <row r="1120" spans="2:4" x14ac:dyDescent="0.25">
      <c r="B1120" s="8" t="s">
        <v>5403</v>
      </c>
      <c r="C1120" s="28">
        <v>834.78260869565213</v>
      </c>
      <c r="D1120" s="26">
        <v>1.1347096606544931E-4</v>
      </c>
    </row>
    <row r="1121" spans="2:4" x14ac:dyDescent="0.25">
      <c r="B1121" s="8" t="s">
        <v>5401</v>
      </c>
      <c r="C1121" s="28">
        <v>834.78260869565213</v>
      </c>
      <c r="D1121" s="26">
        <v>1.1347096606544931E-4</v>
      </c>
    </row>
    <row r="1122" spans="2:4" x14ac:dyDescent="0.25">
      <c r="B1122" s="8" t="s">
        <v>5426</v>
      </c>
      <c r="C1122" s="28">
        <v>833.33333333333337</v>
      </c>
      <c r="D1122" s="26">
        <v>1.1327396786047458E-4</v>
      </c>
    </row>
    <row r="1123" spans="2:4" x14ac:dyDescent="0.25">
      <c r="B1123" s="8" t="s">
        <v>5422</v>
      </c>
      <c r="C1123" s="28">
        <v>833.33333333333337</v>
      </c>
      <c r="D1123" s="26">
        <v>1.1327396786047458E-4</v>
      </c>
    </row>
    <row r="1124" spans="2:4" x14ac:dyDescent="0.25">
      <c r="B1124" s="8" t="s">
        <v>5429</v>
      </c>
      <c r="C1124" s="28">
        <v>832.74113593900188</v>
      </c>
      <c r="D1124" s="26">
        <v>1.1319347120213951E-4</v>
      </c>
    </row>
    <row r="1125" spans="2:4" x14ac:dyDescent="0.25">
      <c r="B1125" s="8" t="s">
        <v>5434</v>
      </c>
      <c r="C1125" s="28">
        <v>832.463768115942</v>
      </c>
      <c r="D1125" s="26">
        <v>1.1315576893748974E-4</v>
      </c>
    </row>
    <row r="1126" spans="2:4" x14ac:dyDescent="0.25">
      <c r="B1126" s="8" t="s">
        <v>5439</v>
      </c>
      <c r="C1126" s="28">
        <v>831.8840579710145</v>
      </c>
      <c r="D1126" s="26">
        <v>1.1307696965549984E-4</v>
      </c>
    </row>
    <row r="1127" spans="2:4" x14ac:dyDescent="0.25">
      <c r="B1127" s="8" t="s">
        <v>5437</v>
      </c>
      <c r="C1127" s="28">
        <v>831.8840579710145</v>
      </c>
      <c r="D1127" s="26">
        <v>1.1307696965549984E-4</v>
      </c>
    </row>
    <row r="1128" spans="2:4" x14ac:dyDescent="0.25">
      <c r="B1128" s="8" t="s">
        <v>5442</v>
      </c>
      <c r="C1128" s="28">
        <v>831.30434782608688</v>
      </c>
      <c r="D1128" s="26">
        <v>1.1299817037350994E-4</v>
      </c>
    </row>
    <row r="1129" spans="2:4" x14ac:dyDescent="0.25">
      <c r="B1129" s="8" t="s">
        <v>5445</v>
      </c>
      <c r="C1129" s="28">
        <v>831.30434782608688</v>
      </c>
      <c r="D1129" s="26">
        <v>1.1299817037350994E-4</v>
      </c>
    </row>
    <row r="1130" spans="2:4" x14ac:dyDescent="0.25">
      <c r="B1130" s="8" t="s">
        <v>5448</v>
      </c>
      <c r="C1130" s="28">
        <v>830.8889440886461</v>
      </c>
      <c r="D1130" s="26">
        <v>1.1294170505798516E-4</v>
      </c>
    </row>
    <row r="1131" spans="2:4" x14ac:dyDescent="0.25">
      <c r="B1131" s="8" t="s">
        <v>5467</v>
      </c>
      <c r="C1131" s="28">
        <v>824.94357024829094</v>
      </c>
      <c r="D1131" s="26">
        <v>1.1213355775561207E-4</v>
      </c>
    </row>
    <row r="1132" spans="2:4" x14ac:dyDescent="0.25">
      <c r="B1132" s="8" t="s">
        <v>5470</v>
      </c>
      <c r="C1132" s="28">
        <v>824.5101449275362</v>
      </c>
      <c r="D1132" s="26">
        <v>1.1207464278858837E-4</v>
      </c>
    </row>
    <row r="1133" spans="2:4" x14ac:dyDescent="0.25">
      <c r="B1133" s="8" t="s">
        <v>11130</v>
      </c>
      <c r="C1133" s="28">
        <v>823.99999999999966</v>
      </c>
      <c r="D1133" s="26">
        <v>1.1200529942043722E-4</v>
      </c>
    </row>
    <row r="1134" spans="2:4" x14ac:dyDescent="0.25">
      <c r="B1134" s="8" t="s">
        <v>5473</v>
      </c>
      <c r="C1134" s="28">
        <v>823.40946166394781</v>
      </c>
      <c r="D1134" s="26">
        <v>1.1192502827583924E-4</v>
      </c>
    </row>
    <row r="1135" spans="2:4" x14ac:dyDescent="0.25">
      <c r="B1135" s="8" t="s">
        <v>5481</v>
      </c>
      <c r="C1135" s="28">
        <v>823.18840579710138</v>
      </c>
      <c r="D1135" s="26">
        <v>1.118949804256514E-4</v>
      </c>
    </row>
    <row r="1136" spans="2:4" x14ac:dyDescent="0.25">
      <c r="B1136" s="8" t="s">
        <v>5476</v>
      </c>
      <c r="C1136" s="28">
        <v>823.18840579710138</v>
      </c>
      <c r="D1136" s="26">
        <v>1.118949804256514E-4</v>
      </c>
    </row>
    <row r="1137" spans="2:4" x14ac:dyDescent="0.25">
      <c r="B1137" s="8" t="s">
        <v>5486</v>
      </c>
      <c r="C1137" s="28">
        <v>823.07085848822271</v>
      </c>
      <c r="D1137" s="26">
        <v>1.1187900236554579E-4</v>
      </c>
    </row>
    <row r="1138" spans="2:4" x14ac:dyDescent="0.25">
      <c r="B1138" s="8" t="s">
        <v>5489</v>
      </c>
      <c r="C1138" s="28">
        <v>822.95637899193252</v>
      </c>
      <c r="D1138" s="26">
        <v>1.1186344130940564E-4</v>
      </c>
    </row>
    <row r="1139" spans="2:4" x14ac:dyDescent="0.25">
      <c r="B1139" s="8" t="s">
        <v>5492</v>
      </c>
      <c r="C1139" s="28">
        <v>822.20228384991844</v>
      </c>
      <c r="D1139" s="26">
        <v>1.1176093809074935E-4</v>
      </c>
    </row>
    <row r="1140" spans="2:4" x14ac:dyDescent="0.25">
      <c r="B1140" s="8" t="s">
        <v>5497</v>
      </c>
      <c r="C1140" s="28">
        <v>822.05797101449264</v>
      </c>
      <c r="D1140" s="26">
        <v>1.117413218257711E-4</v>
      </c>
    </row>
    <row r="1141" spans="2:4" x14ac:dyDescent="0.25">
      <c r="B1141" s="8" t="s">
        <v>5500</v>
      </c>
      <c r="C1141" s="28">
        <v>820.28985507246375</v>
      </c>
      <c r="D1141" s="26">
        <v>1.1150098401570193E-4</v>
      </c>
    </row>
    <row r="1142" spans="2:4" x14ac:dyDescent="0.25">
      <c r="B1142" s="8" t="s">
        <v>5503</v>
      </c>
      <c r="C1142" s="28">
        <v>820.231884057971</v>
      </c>
      <c r="D1142" s="26">
        <v>1.1149310408750294E-4</v>
      </c>
    </row>
    <row r="1143" spans="2:4" x14ac:dyDescent="0.25">
      <c r="B1143" s="8" t="s">
        <v>5506</v>
      </c>
      <c r="C1143" s="28">
        <v>816.231884057971</v>
      </c>
      <c r="D1143" s="26">
        <v>1.1094938904177267E-4</v>
      </c>
    </row>
    <row r="1144" spans="2:4" x14ac:dyDescent="0.25">
      <c r="B1144" s="8" t="s">
        <v>5509</v>
      </c>
      <c r="C1144" s="28">
        <v>815.83333333333326</v>
      </c>
      <c r="D1144" s="26">
        <v>1.1089521453540461E-4</v>
      </c>
    </row>
    <row r="1145" spans="2:4" x14ac:dyDescent="0.25">
      <c r="B1145" s="8" t="s">
        <v>5533</v>
      </c>
      <c r="C1145" s="28">
        <v>815</v>
      </c>
      <c r="D1145" s="26">
        <v>1.1078194056754415E-4</v>
      </c>
    </row>
    <row r="1146" spans="2:4" x14ac:dyDescent="0.25">
      <c r="B1146" s="8" t="s">
        <v>5548</v>
      </c>
      <c r="C1146" s="28">
        <v>814.49275362318838</v>
      </c>
      <c r="D1146" s="26">
        <v>1.1071299119580297E-4</v>
      </c>
    </row>
    <row r="1147" spans="2:4" x14ac:dyDescent="0.25">
      <c r="B1147" s="8" t="s">
        <v>5553</v>
      </c>
      <c r="C1147" s="28">
        <v>812.5</v>
      </c>
      <c r="D1147" s="26">
        <v>1.1044211866396271E-4</v>
      </c>
    </row>
    <row r="1148" spans="2:4" x14ac:dyDescent="0.25">
      <c r="B1148" s="8" t="s">
        <v>5556</v>
      </c>
      <c r="C1148" s="28">
        <v>811.79717237629143</v>
      </c>
      <c r="D1148" s="26">
        <v>1.1034658417557142E-4</v>
      </c>
    </row>
    <row r="1149" spans="2:4" x14ac:dyDescent="0.25">
      <c r="B1149" s="8" t="s">
        <v>5577</v>
      </c>
      <c r="C1149" s="28">
        <v>811.59420289855063</v>
      </c>
      <c r="D1149" s="26">
        <v>1.1031899478585349E-4</v>
      </c>
    </row>
    <row r="1150" spans="2:4" x14ac:dyDescent="0.25">
      <c r="B1150" s="8" t="s">
        <v>5574</v>
      </c>
      <c r="C1150" s="28">
        <v>811.59420289855063</v>
      </c>
      <c r="D1150" s="26">
        <v>1.1031899478585349E-4</v>
      </c>
    </row>
    <row r="1151" spans="2:4" x14ac:dyDescent="0.25">
      <c r="B1151" s="8" t="s">
        <v>5571</v>
      </c>
      <c r="C1151" s="28">
        <v>811.59420289855063</v>
      </c>
      <c r="D1151" s="26">
        <v>1.1031899478585349E-4</v>
      </c>
    </row>
    <row r="1152" spans="2:4" x14ac:dyDescent="0.25">
      <c r="B1152" s="8" t="s">
        <v>5568</v>
      </c>
      <c r="C1152" s="28">
        <v>811.59420289855063</v>
      </c>
      <c r="D1152" s="26">
        <v>1.1031899478585349E-4</v>
      </c>
    </row>
    <row r="1153" spans="2:4" x14ac:dyDescent="0.25">
      <c r="B1153" s="8" t="s">
        <v>5565</v>
      </c>
      <c r="C1153" s="28">
        <v>811.59420289855063</v>
      </c>
      <c r="D1153" s="26">
        <v>1.1031899478585349E-4</v>
      </c>
    </row>
    <row r="1154" spans="2:4" x14ac:dyDescent="0.25">
      <c r="B1154" s="8" t="s">
        <v>5561</v>
      </c>
      <c r="C1154" s="28">
        <v>811.59420289855063</v>
      </c>
      <c r="D1154" s="26">
        <v>1.1031899478585349E-4</v>
      </c>
    </row>
    <row r="1155" spans="2:4" x14ac:dyDescent="0.25">
      <c r="B1155" s="8" t="s">
        <v>5579</v>
      </c>
      <c r="C1155" s="28">
        <v>811.01449275362313</v>
      </c>
      <c r="D1155" s="26">
        <v>1.102401955038636E-4</v>
      </c>
    </row>
    <row r="1156" spans="2:4" x14ac:dyDescent="0.25">
      <c r="B1156" s="8" t="s">
        <v>5585</v>
      </c>
      <c r="C1156" s="28">
        <v>810</v>
      </c>
      <c r="D1156" s="26">
        <v>1.1010229676038129E-4</v>
      </c>
    </row>
    <row r="1157" spans="2:4" x14ac:dyDescent="0.25">
      <c r="B1157" s="8" t="s">
        <v>5588</v>
      </c>
      <c r="C1157" s="28">
        <v>808.695652173913</v>
      </c>
      <c r="D1157" s="26">
        <v>1.0992499837590402E-4</v>
      </c>
    </row>
    <row r="1158" spans="2:4" x14ac:dyDescent="0.25">
      <c r="B1158" s="8" t="s">
        <v>5591</v>
      </c>
      <c r="C1158" s="28">
        <v>808.33333333333326</v>
      </c>
      <c r="D1158" s="26">
        <v>1.0987574882466033E-4</v>
      </c>
    </row>
    <row r="1159" spans="2:4" x14ac:dyDescent="0.25">
      <c r="B1159" s="8" t="s">
        <v>5594</v>
      </c>
      <c r="C1159" s="28">
        <v>805.79710144927537</v>
      </c>
      <c r="D1159" s="26">
        <v>1.0953100196595456E-4</v>
      </c>
    </row>
    <row r="1160" spans="2:4" x14ac:dyDescent="0.25">
      <c r="B1160" s="8" t="s">
        <v>5597</v>
      </c>
      <c r="C1160" s="28">
        <v>803.52093529091894</v>
      </c>
      <c r="D1160" s="26">
        <v>1.0922160551923443E-4</v>
      </c>
    </row>
    <row r="1161" spans="2:4" x14ac:dyDescent="0.25">
      <c r="B1161" s="8" t="s">
        <v>5600</v>
      </c>
      <c r="C1161" s="28">
        <v>802.75176726481789</v>
      </c>
      <c r="D1161" s="26">
        <v>1.0911705346211298E-4</v>
      </c>
    </row>
    <row r="1162" spans="2:4" x14ac:dyDescent="0.25">
      <c r="B1162" s="8" t="s">
        <v>5603</v>
      </c>
      <c r="C1162" s="28">
        <v>802.40579710144925</v>
      </c>
      <c r="D1162" s="26">
        <v>1.0907002616631366E-4</v>
      </c>
    </row>
    <row r="1163" spans="2:4" x14ac:dyDescent="0.25">
      <c r="B1163" s="8" t="s">
        <v>6072</v>
      </c>
      <c r="C1163" s="28">
        <v>802</v>
      </c>
      <c r="D1163" s="26">
        <v>1.0901486666892074E-4</v>
      </c>
    </row>
    <row r="1164" spans="2:4" x14ac:dyDescent="0.25">
      <c r="B1164" s="8" t="s">
        <v>5606</v>
      </c>
      <c r="C1164" s="28">
        <v>799.19648353547245</v>
      </c>
      <c r="D1164" s="26">
        <v>1.0863378814824169E-4</v>
      </c>
    </row>
    <row r="1165" spans="2:4" x14ac:dyDescent="0.25">
      <c r="B1165" s="8" t="s">
        <v>5615</v>
      </c>
      <c r="C1165" s="28">
        <v>797.10144927536226</v>
      </c>
      <c r="D1165" s="26">
        <v>1.0834901273610612E-4</v>
      </c>
    </row>
    <row r="1166" spans="2:4" x14ac:dyDescent="0.25">
      <c r="B1166" s="8" t="s">
        <v>5612</v>
      </c>
      <c r="C1166" s="28">
        <v>797.10144927536226</v>
      </c>
      <c r="D1166" s="26">
        <v>1.0834901273610612E-4</v>
      </c>
    </row>
    <row r="1167" spans="2:4" x14ac:dyDescent="0.25">
      <c r="B1167" s="8" t="s">
        <v>5609</v>
      </c>
      <c r="C1167" s="28">
        <v>797.10144927536226</v>
      </c>
      <c r="D1167" s="26">
        <v>1.0834901273610612E-4</v>
      </c>
    </row>
    <row r="1168" spans="2:4" x14ac:dyDescent="0.25">
      <c r="B1168" s="8" t="s">
        <v>5617</v>
      </c>
      <c r="C1168" s="28">
        <v>795.87246376811595</v>
      </c>
      <c r="D1168" s="26">
        <v>1.0818195825828754E-4</v>
      </c>
    </row>
    <row r="1169" spans="2:4" x14ac:dyDescent="0.25">
      <c r="B1169" s="8" t="s">
        <v>5620</v>
      </c>
      <c r="C1169" s="28">
        <v>795.65217391304338</v>
      </c>
      <c r="D1169" s="26">
        <v>1.0815201453113137E-4</v>
      </c>
    </row>
    <row r="1170" spans="2:4" x14ac:dyDescent="0.25">
      <c r="B1170" s="8" t="s">
        <v>5623</v>
      </c>
      <c r="C1170" s="28">
        <v>795.50724637681151</v>
      </c>
      <c r="D1170" s="26">
        <v>1.081323147106339E-4</v>
      </c>
    </row>
    <row r="1171" spans="2:4" x14ac:dyDescent="0.25">
      <c r="B1171" s="8" t="s">
        <v>5626</v>
      </c>
      <c r="C1171" s="28">
        <v>795</v>
      </c>
      <c r="D1171" s="26">
        <v>1.0806336533889275E-4</v>
      </c>
    </row>
    <row r="1172" spans="2:4" x14ac:dyDescent="0.25">
      <c r="B1172" s="8" t="s">
        <v>6919</v>
      </c>
      <c r="C1172" s="28">
        <v>794.76264274061987</v>
      </c>
      <c r="D1172" s="26">
        <v>1.0803110166060818E-4</v>
      </c>
    </row>
    <row r="1173" spans="2:4" x14ac:dyDescent="0.25">
      <c r="B1173" s="8" t="s">
        <v>5636</v>
      </c>
      <c r="C1173" s="28">
        <v>793.79650729536797</v>
      </c>
      <c r="D1173" s="26">
        <v>1.0789977606615899E-4</v>
      </c>
    </row>
    <row r="1174" spans="2:4" x14ac:dyDescent="0.25">
      <c r="B1174" s="8" t="s">
        <v>5632</v>
      </c>
      <c r="C1174" s="28">
        <v>793.79650729536797</v>
      </c>
      <c r="D1174" s="26">
        <v>1.0789977606615899E-4</v>
      </c>
    </row>
    <row r="1175" spans="2:4" x14ac:dyDescent="0.25">
      <c r="B1175" s="8" t="s">
        <v>5641</v>
      </c>
      <c r="C1175" s="28">
        <v>793.32346937673481</v>
      </c>
      <c r="D1175" s="26">
        <v>1.0783547660776854E-4</v>
      </c>
    </row>
    <row r="1176" spans="2:4" x14ac:dyDescent="0.25">
      <c r="B1176" s="8" t="s">
        <v>5644</v>
      </c>
      <c r="C1176" s="28">
        <v>791.8840579710145</v>
      </c>
      <c r="D1176" s="26">
        <v>1.0763981919819706E-4</v>
      </c>
    </row>
    <row r="1177" spans="2:4" x14ac:dyDescent="0.25">
      <c r="B1177" s="8" t="s">
        <v>5647</v>
      </c>
      <c r="C1177" s="28">
        <v>791.30434782608688</v>
      </c>
      <c r="D1177" s="26">
        <v>1.0756101991620716E-4</v>
      </c>
    </row>
    <row r="1178" spans="2:4" x14ac:dyDescent="0.25">
      <c r="B1178" s="8" t="s">
        <v>5650</v>
      </c>
      <c r="C1178" s="28">
        <v>788.28985507246375</v>
      </c>
      <c r="D1178" s="26">
        <v>1.0715126364985971E-4</v>
      </c>
    </row>
    <row r="1179" spans="2:4" x14ac:dyDescent="0.25">
      <c r="B1179" s="8" t="s">
        <v>5653</v>
      </c>
      <c r="C1179" s="28">
        <v>788.1159420289855</v>
      </c>
      <c r="D1179" s="26">
        <v>1.0712762386526275E-4</v>
      </c>
    </row>
    <row r="1180" spans="2:4" x14ac:dyDescent="0.25">
      <c r="B1180" s="8" t="s">
        <v>5656</v>
      </c>
      <c r="C1180" s="28">
        <v>786.95652173913038</v>
      </c>
      <c r="D1180" s="26">
        <v>1.0697002530128295E-4</v>
      </c>
    </row>
    <row r="1181" spans="2:4" x14ac:dyDescent="0.25">
      <c r="B1181" s="8" t="s">
        <v>5659</v>
      </c>
      <c r="C1181" s="28">
        <v>785.62318840579712</v>
      </c>
      <c r="D1181" s="26">
        <v>1.067887869527062E-4</v>
      </c>
    </row>
    <row r="1182" spans="2:4" x14ac:dyDescent="0.25">
      <c r="B1182" s="8" t="s">
        <v>5693</v>
      </c>
      <c r="C1182" s="28">
        <v>783.33333333333326</v>
      </c>
      <c r="D1182" s="26">
        <v>1.064775297888461E-4</v>
      </c>
    </row>
    <row r="1183" spans="2:4" x14ac:dyDescent="0.25">
      <c r="B1183" s="8" t="s">
        <v>5701</v>
      </c>
      <c r="C1183" s="28">
        <v>782.60869565217388</v>
      </c>
      <c r="D1183" s="26">
        <v>1.0637903068635873E-4</v>
      </c>
    </row>
    <row r="1184" spans="2:4" x14ac:dyDescent="0.25">
      <c r="B1184" s="8" t="s">
        <v>5696</v>
      </c>
      <c r="C1184" s="28">
        <v>782.60869565217388</v>
      </c>
      <c r="D1184" s="26">
        <v>1.0637903068635873E-4</v>
      </c>
    </row>
    <row r="1185" spans="2:4" x14ac:dyDescent="0.25">
      <c r="B1185" s="8" t="s">
        <v>5706</v>
      </c>
      <c r="C1185" s="28">
        <v>781.33333333333326</v>
      </c>
      <c r="D1185" s="26">
        <v>1.0620567226598095E-4</v>
      </c>
    </row>
    <row r="1186" spans="2:4" x14ac:dyDescent="0.25">
      <c r="B1186" s="8" t="s">
        <v>5709</v>
      </c>
      <c r="C1186" s="28">
        <v>781.15942028985501</v>
      </c>
      <c r="D1186" s="26">
        <v>1.0618203248138399E-4</v>
      </c>
    </row>
    <row r="1187" spans="2:4" x14ac:dyDescent="0.25">
      <c r="B1187" s="8" t="s">
        <v>5712</v>
      </c>
      <c r="C1187" s="28">
        <v>781.00396358256023</v>
      </c>
      <c r="D1187" s="26">
        <v>1.0616090144370503E-4</v>
      </c>
    </row>
    <row r="1188" spans="2:4" x14ac:dyDescent="0.25">
      <c r="B1188" s="8" t="s">
        <v>5715</v>
      </c>
      <c r="C1188" s="28">
        <v>776.9421014547537</v>
      </c>
      <c r="D1188" s="26">
        <v>1.0560877755556243E-4</v>
      </c>
    </row>
    <row r="1189" spans="2:4" x14ac:dyDescent="0.25">
      <c r="B1189" s="8" t="s">
        <v>5718</v>
      </c>
      <c r="C1189" s="28">
        <v>774.87826086956511</v>
      </c>
      <c r="D1189" s="26">
        <v>1.0532824226102346E-4</v>
      </c>
    </row>
    <row r="1190" spans="2:4" x14ac:dyDescent="0.25">
      <c r="B1190" s="8" t="s">
        <v>5721</v>
      </c>
      <c r="C1190" s="28">
        <v>773.91304347826087</v>
      </c>
      <c r="D1190" s="26">
        <v>1.0519704145651031E-4</v>
      </c>
    </row>
    <row r="1191" spans="2:4" x14ac:dyDescent="0.25">
      <c r="B1191" s="8" t="s">
        <v>5724</v>
      </c>
      <c r="C1191" s="28">
        <v>773.31594202898543</v>
      </c>
      <c r="D1191" s="26">
        <v>1.051158781960607E-4</v>
      </c>
    </row>
    <row r="1192" spans="2:4" x14ac:dyDescent="0.25">
      <c r="B1192" s="8" t="s">
        <v>5727</v>
      </c>
      <c r="C1192" s="28">
        <v>772.6286004341581</v>
      </c>
      <c r="D1192" s="26">
        <v>1.0502244870439474E-4</v>
      </c>
    </row>
    <row r="1193" spans="2:4" x14ac:dyDescent="0.25">
      <c r="B1193" s="8" t="s">
        <v>5740</v>
      </c>
      <c r="C1193" s="28">
        <v>770.83333333333337</v>
      </c>
      <c r="D1193" s="26">
        <v>1.0477842027093899E-4</v>
      </c>
    </row>
    <row r="1194" spans="2:4" x14ac:dyDescent="0.25">
      <c r="B1194" s="8" t="s">
        <v>5743</v>
      </c>
      <c r="C1194" s="28">
        <v>770.83333333333337</v>
      </c>
      <c r="D1194" s="26">
        <v>1.0477842027093899E-4</v>
      </c>
    </row>
    <row r="1195" spans="2:4" x14ac:dyDescent="0.25">
      <c r="B1195" s="8" t="s">
        <v>5735</v>
      </c>
      <c r="C1195" s="28">
        <v>770.83333333333337</v>
      </c>
      <c r="D1195" s="26">
        <v>1.0477842027093899E-4</v>
      </c>
    </row>
    <row r="1196" spans="2:4" x14ac:dyDescent="0.25">
      <c r="B1196" s="8" t="s">
        <v>5746</v>
      </c>
      <c r="C1196" s="28">
        <v>770.40597021373105</v>
      </c>
      <c r="D1196" s="26">
        <v>1.0472032933140949E-4</v>
      </c>
    </row>
    <row r="1197" spans="2:4" x14ac:dyDescent="0.25">
      <c r="B1197" s="8" t="s">
        <v>5749</v>
      </c>
      <c r="C1197" s="28">
        <v>769.85507246376812</v>
      </c>
      <c r="D1197" s="26">
        <v>1.0464544648258103E-4</v>
      </c>
    </row>
    <row r="1198" spans="2:4" x14ac:dyDescent="0.25">
      <c r="B1198" s="8" t="s">
        <v>5754</v>
      </c>
      <c r="C1198" s="28">
        <v>766.72104404567699</v>
      </c>
      <c r="D1198" s="26">
        <v>1.0421944188141544E-4</v>
      </c>
    </row>
    <row r="1199" spans="2:4" x14ac:dyDescent="0.25">
      <c r="B1199" s="8" t="s">
        <v>5757</v>
      </c>
      <c r="C1199" s="28">
        <v>766.3430280906764</v>
      </c>
      <c r="D1199" s="26">
        <v>1.0416805864085046E-4</v>
      </c>
    </row>
    <row r="1200" spans="2:4" x14ac:dyDescent="0.25">
      <c r="B1200" s="8" t="s">
        <v>5760</v>
      </c>
      <c r="C1200" s="28">
        <v>766.14492753623176</v>
      </c>
      <c r="D1200" s="26">
        <v>1.041411310778457E-4</v>
      </c>
    </row>
    <row r="1201" spans="2:4" x14ac:dyDescent="0.25">
      <c r="B1201" s="8" t="s">
        <v>5763</v>
      </c>
      <c r="C1201" s="28">
        <v>765.21739130434776</v>
      </c>
      <c r="D1201" s="26">
        <v>1.0401505222666186E-4</v>
      </c>
    </row>
    <row r="1202" spans="2:4" x14ac:dyDescent="0.25">
      <c r="B1202" s="8" t="s">
        <v>5766</v>
      </c>
      <c r="C1202" s="28">
        <v>765.16811594202898</v>
      </c>
      <c r="D1202" s="26">
        <v>1.0400835428769273E-4</v>
      </c>
    </row>
    <row r="1203" spans="2:4" x14ac:dyDescent="0.25">
      <c r="B1203" s="8" t="s">
        <v>5771</v>
      </c>
      <c r="C1203" s="28">
        <v>764.59883576512266</v>
      </c>
      <c r="D1203" s="26">
        <v>1.0393097273833774E-4</v>
      </c>
    </row>
    <row r="1204" spans="2:4" x14ac:dyDescent="0.25">
      <c r="B1204" s="8" t="s">
        <v>5776</v>
      </c>
      <c r="C1204" s="28">
        <v>763.45840130505712</v>
      </c>
      <c r="D1204" s="26">
        <v>1.0377595489468602E-4</v>
      </c>
    </row>
    <row r="1205" spans="2:4" x14ac:dyDescent="0.25">
      <c r="B1205" s="8" t="s">
        <v>5779</v>
      </c>
      <c r="C1205" s="28">
        <v>762.64274061990216</v>
      </c>
      <c r="D1205" s="26">
        <v>1.0366508314800366E-4</v>
      </c>
    </row>
    <row r="1206" spans="2:4" x14ac:dyDescent="0.25">
      <c r="B1206" s="8" t="s">
        <v>5782</v>
      </c>
      <c r="C1206" s="28">
        <v>761.39664985474064</v>
      </c>
      <c r="D1206" s="26">
        <v>1.0349570357366269E-4</v>
      </c>
    </row>
    <row r="1207" spans="2:4" x14ac:dyDescent="0.25">
      <c r="B1207" s="8" t="s">
        <v>5785</v>
      </c>
      <c r="C1207" s="28">
        <v>761.35345004481985</v>
      </c>
      <c r="D1207" s="26">
        <v>1.0348983147700603E-4</v>
      </c>
    </row>
    <row r="1208" spans="2:4" x14ac:dyDescent="0.25">
      <c r="B1208" s="8" t="s">
        <v>5798</v>
      </c>
      <c r="C1208" s="28">
        <v>759.41272430668846</v>
      </c>
      <c r="D1208" s="26">
        <v>1.0322603103114153E-4</v>
      </c>
    </row>
    <row r="1209" spans="2:4" x14ac:dyDescent="0.25">
      <c r="B1209" s="8" t="s">
        <v>5795</v>
      </c>
      <c r="C1209" s="28">
        <v>759.41272430668846</v>
      </c>
      <c r="D1209" s="26">
        <v>1.0322603103114153E-4</v>
      </c>
    </row>
    <row r="1210" spans="2:4" x14ac:dyDescent="0.25">
      <c r="B1210" s="8" t="s">
        <v>5801</v>
      </c>
      <c r="C1210" s="28">
        <v>759.13043478260863</v>
      </c>
      <c r="D1210" s="26">
        <v>1.0318765976576797E-4</v>
      </c>
    </row>
    <row r="1211" spans="2:4" x14ac:dyDescent="0.25">
      <c r="B1211" s="8" t="s">
        <v>5806</v>
      </c>
      <c r="C1211" s="28">
        <v>757.73043478260865</v>
      </c>
      <c r="D1211" s="26">
        <v>1.0299735949976237E-4</v>
      </c>
    </row>
    <row r="1212" spans="2:4" x14ac:dyDescent="0.25">
      <c r="B1212" s="8" t="s">
        <v>5809</v>
      </c>
      <c r="C1212" s="28">
        <v>756.52173913043475</v>
      </c>
      <c r="D1212" s="26">
        <v>1.0283306299681344E-4</v>
      </c>
    </row>
    <row r="1213" spans="2:4" x14ac:dyDescent="0.25">
      <c r="B1213" s="8" t="s">
        <v>5812</v>
      </c>
      <c r="C1213" s="28">
        <v>756.02501359434473</v>
      </c>
      <c r="D1213" s="26">
        <v>1.0276554370992079E-4</v>
      </c>
    </row>
    <row r="1214" spans="2:4" x14ac:dyDescent="0.25">
      <c r="B1214" s="8" t="s">
        <v>5815</v>
      </c>
      <c r="C1214" s="28">
        <v>755.99667361463617</v>
      </c>
      <c r="D1214" s="26">
        <v>1.0276169149157998E-4</v>
      </c>
    </row>
    <row r="1215" spans="2:4" x14ac:dyDescent="0.25">
      <c r="B1215" s="8" t="s">
        <v>5820</v>
      </c>
      <c r="C1215" s="28">
        <v>755.84347826086946</v>
      </c>
      <c r="D1215" s="26">
        <v>1.0274086783688525E-4</v>
      </c>
    </row>
    <row r="1216" spans="2:4" x14ac:dyDescent="0.25">
      <c r="B1216" s="8" t="s">
        <v>5822</v>
      </c>
      <c r="C1216" s="28">
        <v>755.45667599062563</v>
      </c>
      <c r="D1216" s="26">
        <v>1.026882902833717E-4</v>
      </c>
    </row>
    <row r="1217" spans="2:4" x14ac:dyDescent="0.25">
      <c r="B1217" s="8" t="s">
        <v>5825</v>
      </c>
      <c r="C1217" s="28">
        <v>754.79064709081024</v>
      </c>
      <c r="D1217" s="26">
        <v>1.025977577999415E-4</v>
      </c>
    </row>
    <row r="1218" spans="2:4" x14ac:dyDescent="0.25">
      <c r="B1218" s="8" t="s">
        <v>5837</v>
      </c>
      <c r="C1218" s="28">
        <v>753.62318840579701</v>
      </c>
      <c r="D1218" s="26">
        <v>1.0243906658686395E-4</v>
      </c>
    </row>
    <row r="1219" spans="2:4" x14ac:dyDescent="0.25">
      <c r="B1219" s="8" t="s">
        <v>5834</v>
      </c>
      <c r="C1219" s="28">
        <v>753.62318840579701</v>
      </c>
      <c r="D1219" s="26">
        <v>1.0243906658686395E-4</v>
      </c>
    </row>
    <row r="1220" spans="2:4" x14ac:dyDescent="0.25">
      <c r="B1220" s="8" t="s">
        <v>5831</v>
      </c>
      <c r="C1220" s="28">
        <v>753.62318840579701</v>
      </c>
      <c r="D1220" s="26">
        <v>1.0243906658686395E-4</v>
      </c>
    </row>
    <row r="1221" spans="2:4" x14ac:dyDescent="0.25">
      <c r="B1221" s="8" t="s">
        <v>5828</v>
      </c>
      <c r="C1221" s="28">
        <v>753.62318840579701</v>
      </c>
      <c r="D1221" s="26">
        <v>1.0243906658686395E-4</v>
      </c>
    </row>
    <row r="1222" spans="2:4" x14ac:dyDescent="0.25">
      <c r="B1222" s="8" t="s">
        <v>5845</v>
      </c>
      <c r="C1222" s="28">
        <v>752.91666666666663</v>
      </c>
      <c r="D1222" s="26">
        <v>1.0234302996193878E-4</v>
      </c>
    </row>
    <row r="1223" spans="2:4" x14ac:dyDescent="0.25">
      <c r="B1223" s="8" t="s">
        <v>5848</v>
      </c>
      <c r="C1223" s="28">
        <v>751.59420289855063</v>
      </c>
      <c r="D1223" s="26">
        <v>1.0216326909989932E-4</v>
      </c>
    </row>
    <row r="1224" spans="2:4" x14ac:dyDescent="0.25">
      <c r="B1224" s="8" t="s">
        <v>5853</v>
      </c>
      <c r="C1224" s="28">
        <v>750</v>
      </c>
      <c r="D1224" s="26">
        <v>1.0194657107442713E-4</v>
      </c>
    </row>
    <row r="1225" spans="2:4" x14ac:dyDescent="0.25">
      <c r="B1225" s="8" t="s">
        <v>5859</v>
      </c>
      <c r="C1225" s="28">
        <v>750</v>
      </c>
      <c r="D1225" s="26">
        <v>1.0194657107442713E-4</v>
      </c>
    </row>
    <row r="1226" spans="2:4" x14ac:dyDescent="0.25">
      <c r="B1226" s="8" t="s">
        <v>5856</v>
      </c>
      <c r="C1226" s="28">
        <v>750</v>
      </c>
      <c r="D1226" s="26">
        <v>1.0194657107442713E-4</v>
      </c>
    </row>
    <row r="1227" spans="2:4" x14ac:dyDescent="0.25">
      <c r="B1227" s="8" t="s">
        <v>5868</v>
      </c>
      <c r="C1227" s="28">
        <v>747.82608695652175</v>
      </c>
      <c r="D1227" s="26">
        <v>1.0165107376696502E-4</v>
      </c>
    </row>
    <row r="1228" spans="2:4" x14ac:dyDescent="0.25">
      <c r="B1228" s="8" t="s">
        <v>5865</v>
      </c>
      <c r="C1228" s="28">
        <v>747.82608695652175</v>
      </c>
      <c r="D1228" s="26">
        <v>1.0165107376696502E-4</v>
      </c>
    </row>
    <row r="1229" spans="2:4" x14ac:dyDescent="0.25">
      <c r="B1229" s="8" t="s">
        <v>5874</v>
      </c>
      <c r="C1229" s="28">
        <v>746.37681159420288</v>
      </c>
      <c r="D1229" s="26">
        <v>1.0145407556199028E-4</v>
      </c>
    </row>
    <row r="1230" spans="2:4" x14ac:dyDescent="0.25">
      <c r="B1230" s="8" t="s">
        <v>5871</v>
      </c>
      <c r="C1230" s="28">
        <v>746.37681159420288</v>
      </c>
      <c r="D1230" s="26">
        <v>1.0145407556199028E-4</v>
      </c>
    </row>
    <row r="1231" spans="2:4" x14ac:dyDescent="0.25">
      <c r="B1231" s="8" t="s">
        <v>6033</v>
      </c>
      <c r="C1231" s="28">
        <v>746.32952691680259</v>
      </c>
      <c r="D1231" s="26">
        <v>1.0144764821435652E-4</v>
      </c>
    </row>
    <row r="1232" spans="2:4" x14ac:dyDescent="0.25">
      <c r="B1232" s="8" t="s">
        <v>5877</v>
      </c>
      <c r="C1232" s="28">
        <v>744.92753623188401</v>
      </c>
      <c r="D1232" s="26">
        <v>1.0125707735701554E-4</v>
      </c>
    </row>
    <row r="1233" spans="2:4" x14ac:dyDescent="0.25">
      <c r="B1233" s="8" t="s">
        <v>5886</v>
      </c>
      <c r="C1233" s="28">
        <v>744.47096432775697</v>
      </c>
      <c r="D1233" s="26">
        <v>1.0119501610358263E-4</v>
      </c>
    </row>
    <row r="1234" spans="2:4" x14ac:dyDescent="0.25">
      <c r="B1234" s="8" t="s">
        <v>5883</v>
      </c>
      <c r="C1234" s="28">
        <v>744.47096432775697</v>
      </c>
      <c r="D1234" s="26">
        <v>1.0119501610358263E-4</v>
      </c>
    </row>
    <row r="1235" spans="2:4" x14ac:dyDescent="0.25">
      <c r="B1235" s="8" t="s">
        <v>5880</v>
      </c>
      <c r="C1235" s="28">
        <v>744.47096432775697</v>
      </c>
      <c r="D1235" s="26">
        <v>1.0119501610358263E-4</v>
      </c>
    </row>
    <row r="1236" spans="2:4" x14ac:dyDescent="0.25">
      <c r="B1236" s="8" t="s">
        <v>5889</v>
      </c>
      <c r="C1236" s="28">
        <v>743.71280766364634</v>
      </c>
      <c r="D1236" s="26">
        <v>1.0109196080725823E-4</v>
      </c>
    </row>
    <row r="1237" spans="2:4" x14ac:dyDescent="0.25">
      <c r="B1237" s="8" t="s">
        <v>5897</v>
      </c>
      <c r="C1237" s="28">
        <v>742.25122349102776</v>
      </c>
      <c r="D1237" s="26">
        <v>1.0089328948094473E-4</v>
      </c>
    </row>
    <row r="1238" spans="2:4" x14ac:dyDescent="0.25">
      <c r="B1238" s="8" t="s">
        <v>5905</v>
      </c>
      <c r="C1238" s="28">
        <v>742.02898550724638</v>
      </c>
      <c r="D1238" s="26">
        <v>1.0086308094706607E-4</v>
      </c>
    </row>
    <row r="1239" spans="2:4" x14ac:dyDescent="0.25">
      <c r="B1239" s="8" t="s">
        <v>5902</v>
      </c>
      <c r="C1239" s="28">
        <v>742.02898550724638</v>
      </c>
      <c r="D1239" s="26">
        <v>1.0086308094706607E-4</v>
      </c>
    </row>
    <row r="1240" spans="2:4" x14ac:dyDescent="0.25">
      <c r="B1240" s="8" t="s">
        <v>5908</v>
      </c>
      <c r="C1240" s="28">
        <v>739.7967448943225</v>
      </c>
      <c r="D1240" s="26">
        <v>1.0055965524533184E-4</v>
      </c>
    </row>
    <row r="1241" spans="2:4" x14ac:dyDescent="0.25">
      <c r="B1241" s="8" t="s">
        <v>5911</v>
      </c>
      <c r="C1241" s="28">
        <v>739.13043478260863</v>
      </c>
      <c r="D1241" s="26">
        <v>1.0046908453711658E-4</v>
      </c>
    </row>
    <row r="1242" spans="2:4" x14ac:dyDescent="0.25">
      <c r="B1242" s="8" t="s">
        <v>5916</v>
      </c>
      <c r="C1242" s="28">
        <v>738.16811594202886</v>
      </c>
      <c r="D1242" s="26">
        <v>1.0033827772901334E-4</v>
      </c>
    </row>
    <row r="1243" spans="2:4" x14ac:dyDescent="0.25">
      <c r="B1243" s="8" t="s">
        <v>5919</v>
      </c>
      <c r="C1243" s="28">
        <v>737.68115942028987</v>
      </c>
      <c r="D1243" s="26">
        <v>1.0027208633214185E-4</v>
      </c>
    </row>
    <row r="1244" spans="2:4" x14ac:dyDescent="0.25">
      <c r="B1244" s="8" t="s">
        <v>5922</v>
      </c>
      <c r="C1244" s="28">
        <v>736.34076010065564</v>
      </c>
      <c r="D1244" s="26">
        <v>1.0008988751279891E-4</v>
      </c>
    </row>
    <row r="1245" spans="2:4" x14ac:dyDescent="0.25">
      <c r="B1245" s="8" t="s">
        <v>5930</v>
      </c>
      <c r="C1245" s="28">
        <v>736.231884057971</v>
      </c>
      <c r="D1245" s="26">
        <v>1.0007508812716711E-4</v>
      </c>
    </row>
    <row r="1246" spans="2:4" x14ac:dyDescent="0.25">
      <c r="B1246" s="8" t="s">
        <v>5933</v>
      </c>
      <c r="C1246" s="28">
        <v>735.78550724637682</v>
      </c>
      <c r="D1246" s="26">
        <v>1.0001441268003489E-4</v>
      </c>
    </row>
    <row r="1247" spans="2:4" x14ac:dyDescent="0.25">
      <c r="B1247" s="8" t="s">
        <v>5936</v>
      </c>
      <c r="C1247" s="28">
        <v>734.39676865421791</v>
      </c>
      <c r="D1247" s="26">
        <v>9.9825643163249113E-5</v>
      </c>
    </row>
    <row r="1248" spans="2:4" x14ac:dyDescent="0.25">
      <c r="B1248" s="8" t="s">
        <v>5939</v>
      </c>
      <c r="C1248" s="28">
        <v>732.5797101449275</v>
      </c>
      <c r="D1248" s="26">
        <v>9.9578652650630765E-5</v>
      </c>
    </row>
    <row r="1249" spans="2:4" x14ac:dyDescent="0.25">
      <c r="B1249" s="8" t="s">
        <v>5942</v>
      </c>
      <c r="C1249" s="28">
        <v>732.23677815817609</v>
      </c>
      <c r="D1249" s="26">
        <v>9.9532038330416039E-5</v>
      </c>
    </row>
    <row r="1250" spans="2:4" x14ac:dyDescent="0.25">
      <c r="B1250" s="8" t="s">
        <v>5957</v>
      </c>
      <c r="C1250" s="28">
        <v>729.16666666666663</v>
      </c>
      <c r="D1250" s="26">
        <v>9.9114721877915259E-5</v>
      </c>
    </row>
    <row r="1251" spans="2:4" x14ac:dyDescent="0.25">
      <c r="B1251" s="8" t="s">
        <v>5954</v>
      </c>
      <c r="C1251" s="28">
        <v>729.16666666666663</v>
      </c>
      <c r="D1251" s="26">
        <v>9.9114721877915259E-5</v>
      </c>
    </row>
    <row r="1252" spans="2:4" x14ac:dyDescent="0.25">
      <c r="B1252" s="8" t="s">
        <v>5948</v>
      </c>
      <c r="C1252" s="28">
        <v>729.16666666666663</v>
      </c>
      <c r="D1252" s="26">
        <v>9.9114721877915259E-5</v>
      </c>
    </row>
    <row r="1253" spans="2:4" x14ac:dyDescent="0.25">
      <c r="B1253" s="8" t="s">
        <v>5951</v>
      </c>
      <c r="C1253" s="28">
        <v>729.16666666666663</v>
      </c>
      <c r="D1253" s="26">
        <v>9.9114721877915259E-5</v>
      </c>
    </row>
    <row r="1254" spans="2:4" x14ac:dyDescent="0.25">
      <c r="B1254" s="8" t="s">
        <v>5961</v>
      </c>
      <c r="C1254" s="28">
        <v>727.53623188405788</v>
      </c>
      <c r="D1254" s="26">
        <v>9.8893098897318669E-5</v>
      </c>
    </row>
    <row r="1255" spans="2:4" x14ac:dyDescent="0.25">
      <c r="B1255" s="8" t="s">
        <v>5964</v>
      </c>
      <c r="C1255" s="28">
        <v>725.88208611882112</v>
      </c>
      <c r="D1255" s="26">
        <v>9.8668252912221098E-5</v>
      </c>
    </row>
    <row r="1256" spans="2:4" x14ac:dyDescent="0.25">
      <c r="B1256" s="8" t="s">
        <v>5977</v>
      </c>
      <c r="C1256" s="28">
        <v>724.63768115942025</v>
      </c>
      <c r="D1256" s="26">
        <v>9.8499102487369198E-5</v>
      </c>
    </row>
    <row r="1257" spans="2:4" x14ac:dyDescent="0.25">
      <c r="B1257" s="8" t="s">
        <v>5972</v>
      </c>
      <c r="C1257" s="28">
        <v>724.63768115942025</v>
      </c>
      <c r="D1257" s="26">
        <v>9.8499102487369198E-5</v>
      </c>
    </row>
    <row r="1258" spans="2:4" x14ac:dyDescent="0.25">
      <c r="B1258" s="8" t="s">
        <v>5970</v>
      </c>
      <c r="C1258" s="28">
        <v>724.63768115942025</v>
      </c>
      <c r="D1258" s="26">
        <v>9.8499102487369198E-5</v>
      </c>
    </row>
    <row r="1259" spans="2:4" x14ac:dyDescent="0.25">
      <c r="B1259" s="8" t="s">
        <v>5967</v>
      </c>
      <c r="C1259" s="28">
        <v>724.63768115942025</v>
      </c>
      <c r="D1259" s="26">
        <v>9.8499102487369198E-5</v>
      </c>
    </row>
    <row r="1260" spans="2:4" x14ac:dyDescent="0.25">
      <c r="B1260" s="8" t="s">
        <v>5982</v>
      </c>
      <c r="C1260" s="28">
        <v>724.55942028985498</v>
      </c>
      <c r="D1260" s="26">
        <v>9.8488464584300551E-5</v>
      </c>
    </row>
    <row r="1261" spans="2:4" x14ac:dyDescent="0.25">
      <c r="B1261" s="8" t="s">
        <v>5985</v>
      </c>
      <c r="C1261" s="28">
        <v>724.05797101449275</v>
      </c>
      <c r="D1261" s="26">
        <v>9.8420303205379311E-5</v>
      </c>
    </row>
    <row r="1262" spans="2:4" x14ac:dyDescent="0.25">
      <c r="B1262" s="8" t="s">
        <v>5988</v>
      </c>
      <c r="C1262" s="28">
        <v>723.59681617400884</v>
      </c>
      <c r="D1262" s="26">
        <v>9.8357618999083687E-5</v>
      </c>
    </row>
    <row r="1263" spans="2:4" x14ac:dyDescent="0.25">
      <c r="B1263" s="8" t="s">
        <v>5991</v>
      </c>
      <c r="C1263" s="28">
        <v>722.51682092598799</v>
      </c>
      <c r="D1263" s="26">
        <v>9.8210816582667163E-5</v>
      </c>
    </row>
    <row r="1264" spans="2:4" x14ac:dyDescent="0.25">
      <c r="B1264" s="8" t="s">
        <v>6002</v>
      </c>
      <c r="C1264" s="28">
        <v>721.73913043478262</v>
      </c>
      <c r="D1264" s="26">
        <v>9.8105106077419726E-5</v>
      </c>
    </row>
    <row r="1265" spans="2:4" x14ac:dyDescent="0.25">
      <c r="B1265" s="8" t="s">
        <v>5999</v>
      </c>
      <c r="C1265" s="28">
        <v>721.73913043478262</v>
      </c>
      <c r="D1265" s="26">
        <v>9.8105106077419726E-5</v>
      </c>
    </row>
    <row r="1266" spans="2:4" x14ac:dyDescent="0.25">
      <c r="B1266" s="8" t="s">
        <v>5996</v>
      </c>
      <c r="C1266" s="28">
        <v>721.73913043478262</v>
      </c>
      <c r="D1266" s="26">
        <v>9.8105106077419726E-5</v>
      </c>
    </row>
    <row r="1267" spans="2:4" x14ac:dyDescent="0.25">
      <c r="B1267" s="8" t="s">
        <v>6008</v>
      </c>
      <c r="C1267" s="28">
        <v>720</v>
      </c>
      <c r="D1267" s="26">
        <v>9.7868708231450041E-5</v>
      </c>
    </row>
    <row r="1268" spans="2:4" x14ac:dyDescent="0.25">
      <c r="B1268" s="8" t="s">
        <v>6005</v>
      </c>
      <c r="C1268" s="28">
        <v>720</v>
      </c>
      <c r="D1268" s="26">
        <v>9.7868708231450041E-5</v>
      </c>
    </row>
    <row r="1269" spans="2:4" x14ac:dyDescent="0.25">
      <c r="B1269" s="8" t="s">
        <v>6030</v>
      </c>
      <c r="C1269" s="28">
        <v>715.94202898550725</v>
      </c>
      <c r="D1269" s="26">
        <v>9.731711325752077E-5</v>
      </c>
    </row>
    <row r="1270" spans="2:4" x14ac:dyDescent="0.25">
      <c r="B1270" s="8" t="s">
        <v>6036</v>
      </c>
      <c r="C1270" s="28">
        <v>715.33</v>
      </c>
      <c r="D1270" s="26">
        <v>9.7233920915559938E-5</v>
      </c>
    </row>
    <row r="1271" spans="2:4" x14ac:dyDescent="0.25">
      <c r="B1271" s="8" t="s">
        <v>7427</v>
      </c>
      <c r="C1271" s="28">
        <v>714.79710144927526</v>
      </c>
      <c r="D1271" s="26">
        <v>9.7161484675590718E-5</v>
      </c>
    </row>
    <row r="1272" spans="2:4" x14ac:dyDescent="0.25">
      <c r="B1272" s="8" t="s">
        <v>6052</v>
      </c>
      <c r="C1272" s="28">
        <v>714.08890701468192</v>
      </c>
      <c r="D1272" s="26">
        <v>9.7065220683243008E-5</v>
      </c>
    </row>
    <row r="1273" spans="2:4" x14ac:dyDescent="0.25">
      <c r="B1273" s="8" t="s">
        <v>6049</v>
      </c>
      <c r="C1273" s="28">
        <v>714.08890701468192</v>
      </c>
      <c r="D1273" s="26">
        <v>9.7065220683243008E-5</v>
      </c>
    </row>
    <row r="1274" spans="2:4" x14ac:dyDescent="0.25">
      <c r="B1274" s="8" t="s">
        <v>6046</v>
      </c>
      <c r="C1274" s="28">
        <v>714.08890701468192</v>
      </c>
      <c r="D1274" s="26">
        <v>9.7065220683243008E-5</v>
      </c>
    </row>
    <row r="1275" spans="2:4" x14ac:dyDescent="0.25">
      <c r="B1275" s="8" t="s">
        <v>6041</v>
      </c>
      <c r="C1275" s="28">
        <v>714.08890701468192</v>
      </c>
      <c r="D1275" s="26">
        <v>9.7065220683243008E-5</v>
      </c>
    </row>
    <row r="1276" spans="2:4" x14ac:dyDescent="0.25">
      <c r="B1276" s="8" t="s">
        <v>6061</v>
      </c>
      <c r="C1276" s="28">
        <v>712.79686369379976</v>
      </c>
      <c r="D1276" s="26">
        <v>9.688959483491826E-5</v>
      </c>
    </row>
    <row r="1277" spans="2:4" x14ac:dyDescent="0.25">
      <c r="B1277" s="8" t="s">
        <v>6066</v>
      </c>
      <c r="C1277" s="28">
        <v>712.79686369379976</v>
      </c>
      <c r="D1277" s="26">
        <v>9.688959483491826E-5</v>
      </c>
    </row>
    <row r="1278" spans="2:4" x14ac:dyDescent="0.25">
      <c r="B1278" s="8" t="s">
        <v>6069</v>
      </c>
      <c r="C1278" s="28">
        <v>710.14492753623188</v>
      </c>
      <c r="D1278" s="26">
        <v>9.6529120437621814E-5</v>
      </c>
    </row>
    <row r="1279" spans="2:4" x14ac:dyDescent="0.25">
      <c r="B1279" s="8" t="s">
        <v>6098</v>
      </c>
      <c r="C1279" s="28">
        <v>708.16800406078221</v>
      </c>
      <c r="D1279" s="26">
        <v>9.6260399678156975E-5</v>
      </c>
    </row>
    <row r="1280" spans="2:4" x14ac:dyDescent="0.25">
      <c r="B1280" s="8" t="s">
        <v>6101</v>
      </c>
      <c r="C1280" s="28">
        <v>706.36811594202891</v>
      </c>
      <c r="D1280" s="26">
        <v>9.6015743115457632E-5</v>
      </c>
    </row>
    <row r="1281" spans="2:4" x14ac:dyDescent="0.25">
      <c r="B1281" s="8" t="s">
        <v>6104</v>
      </c>
      <c r="C1281" s="28">
        <v>704.3478260869565</v>
      </c>
      <c r="D1281" s="26">
        <v>9.5741127617722857E-5</v>
      </c>
    </row>
    <row r="1282" spans="2:4" x14ac:dyDescent="0.25">
      <c r="B1282" s="8" t="s">
        <v>6107</v>
      </c>
      <c r="C1282" s="28">
        <v>702.89855072463763</v>
      </c>
      <c r="D1282" s="26">
        <v>9.5544129412748115E-5</v>
      </c>
    </row>
    <row r="1283" spans="2:4" x14ac:dyDescent="0.25">
      <c r="B1283" s="8" t="s">
        <v>6126</v>
      </c>
      <c r="C1283" s="28">
        <v>701.99691121359069</v>
      </c>
      <c r="D1283" s="26">
        <v>9.5421570670752834E-5</v>
      </c>
    </row>
    <row r="1284" spans="2:4" x14ac:dyDescent="0.25">
      <c r="B1284" s="8" t="s">
        <v>6118</v>
      </c>
      <c r="C1284" s="28">
        <v>701.99691121359069</v>
      </c>
      <c r="D1284" s="26">
        <v>9.5421570670752834E-5</v>
      </c>
    </row>
    <row r="1285" spans="2:4" x14ac:dyDescent="0.25">
      <c r="B1285" s="8" t="s">
        <v>6112</v>
      </c>
      <c r="C1285" s="28">
        <v>701.99691121359069</v>
      </c>
      <c r="D1285" s="26">
        <v>9.5421570670752834E-5</v>
      </c>
    </row>
    <row r="1286" spans="2:4" x14ac:dyDescent="0.25">
      <c r="B1286" s="8" t="s">
        <v>6115</v>
      </c>
      <c r="C1286" s="28">
        <v>701.99691121359069</v>
      </c>
      <c r="D1286" s="26">
        <v>9.5421570670752834E-5</v>
      </c>
    </row>
    <row r="1287" spans="2:4" x14ac:dyDescent="0.25">
      <c r="B1287" s="8" t="s">
        <v>6123</v>
      </c>
      <c r="C1287" s="28">
        <v>701.99691121359069</v>
      </c>
      <c r="D1287" s="26">
        <v>9.5421570670752834E-5</v>
      </c>
    </row>
    <row r="1288" spans="2:4" x14ac:dyDescent="0.25">
      <c r="B1288" s="8" t="s">
        <v>6137</v>
      </c>
      <c r="C1288" s="28">
        <v>701.44927536231876</v>
      </c>
      <c r="D1288" s="26">
        <v>9.5347131207773372E-5</v>
      </c>
    </row>
    <row r="1289" spans="2:4" x14ac:dyDescent="0.25">
      <c r="B1289" s="8" t="s">
        <v>6134</v>
      </c>
      <c r="C1289" s="28">
        <v>701.44927536231876</v>
      </c>
      <c r="D1289" s="26">
        <v>9.5347131207773372E-5</v>
      </c>
    </row>
    <row r="1290" spans="2:4" x14ac:dyDescent="0.25">
      <c r="B1290" s="8" t="s">
        <v>6131</v>
      </c>
      <c r="C1290" s="28">
        <v>701.44927536231876</v>
      </c>
      <c r="D1290" s="26">
        <v>9.5347131207773372E-5</v>
      </c>
    </row>
    <row r="1291" spans="2:4" x14ac:dyDescent="0.25">
      <c r="B1291" s="8" t="s">
        <v>6140</v>
      </c>
      <c r="C1291" s="28">
        <v>700.5797101449275</v>
      </c>
      <c r="D1291" s="26">
        <v>9.5228932284788543E-5</v>
      </c>
    </row>
    <row r="1292" spans="2:4" x14ac:dyDescent="0.25">
      <c r="B1292" s="8" t="s">
        <v>6143</v>
      </c>
      <c r="C1292" s="28">
        <v>700</v>
      </c>
      <c r="D1292" s="26">
        <v>9.5150133002798643E-5</v>
      </c>
    </row>
    <row r="1293" spans="2:4" x14ac:dyDescent="0.25">
      <c r="B1293" s="8" t="s">
        <v>6151</v>
      </c>
      <c r="C1293" s="28">
        <v>697.39130434782601</v>
      </c>
      <c r="D1293" s="26">
        <v>9.4795536233844115E-5</v>
      </c>
    </row>
    <row r="1294" spans="2:4" x14ac:dyDescent="0.25">
      <c r="B1294" s="8" t="s">
        <v>6154</v>
      </c>
      <c r="C1294" s="28">
        <v>694.45098441566859</v>
      </c>
      <c r="D1294" s="26">
        <v>9.4395862187250448E-5</v>
      </c>
    </row>
    <row r="1295" spans="2:4" x14ac:dyDescent="0.25">
      <c r="B1295" s="8" t="s">
        <v>6160</v>
      </c>
      <c r="C1295" s="28">
        <v>694.43694447744429</v>
      </c>
      <c r="D1295" s="26">
        <v>9.4393953755837032E-5</v>
      </c>
    </row>
    <row r="1296" spans="2:4" x14ac:dyDescent="0.25">
      <c r="B1296" s="8" t="s">
        <v>6157</v>
      </c>
      <c r="C1296" s="28">
        <v>694.43694447744429</v>
      </c>
      <c r="D1296" s="26">
        <v>9.4393953755837032E-5</v>
      </c>
    </row>
    <row r="1297" spans="2:4" x14ac:dyDescent="0.25">
      <c r="B1297" s="8" t="s">
        <v>6163</v>
      </c>
      <c r="C1297" s="28">
        <v>692.95942028985507</v>
      </c>
      <c r="D1297" s="26">
        <v>9.4193115723031375E-5</v>
      </c>
    </row>
    <row r="1298" spans="2:4" x14ac:dyDescent="0.25">
      <c r="B1298" s="8" t="s">
        <v>6166</v>
      </c>
      <c r="C1298" s="28">
        <v>690.80000000000007</v>
      </c>
      <c r="D1298" s="26">
        <v>9.3899588397619016E-5</v>
      </c>
    </row>
    <row r="1299" spans="2:4" x14ac:dyDescent="0.25">
      <c r="B1299" s="8" t="s">
        <v>6172</v>
      </c>
      <c r="C1299" s="28">
        <v>689.85507246376812</v>
      </c>
      <c r="D1299" s="26">
        <v>9.3771145567975487E-5</v>
      </c>
    </row>
    <row r="1300" spans="2:4" x14ac:dyDescent="0.25">
      <c r="B1300" s="8" t="s">
        <v>6169</v>
      </c>
      <c r="C1300" s="28">
        <v>689.85507246376812</v>
      </c>
      <c r="D1300" s="26">
        <v>9.3771145567975487E-5</v>
      </c>
    </row>
    <row r="1301" spans="2:4" x14ac:dyDescent="0.25">
      <c r="B1301" s="8" t="s">
        <v>6175</v>
      </c>
      <c r="C1301" s="28">
        <v>689.85507246376812</v>
      </c>
      <c r="D1301" s="26">
        <v>9.3771145567975487E-5</v>
      </c>
    </row>
    <row r="1302" spans="2:4" x14ac:dyDescent="0.25">
      <c r="B1302" s="8" t="s">
        <v>6178</v>
      </c>
      <c r="C1302" s="28">
        <v>689.85507246376812</v>
      </c>
      <c r="D1302" s="26">
        <v>9.3771145567975487E-5</v>
      </c>
    </row>
    <row r="1303" spans="2:4" x14ac:dyDescent="0.25">
      <c r="B1303" s="8" t="s">
        <v>6181</v>
      </c>
      <c r="C1303" s="28">
        <v>687.7913043478261</v>
      </c>
      <c r="D1303" s="26">
        <v>9.3490620124091455E-5</v>
      </c>
    </row>
    <row r="1304" spans="2:4" x14ac:dyDescent="0.25">
      <c r="B1304" s="8" t="s">
        <v>6186</v>
      </c>
      <c r="C1304" s="28">
        <v>687.53623188405788</v>
      </c>
      <c r="D1304" s="26">
        <v>9.3455948440015888E-5</v>
      </c>
    </row>
    <row r="1305" spans="2:4" x14ac:dyDescent="0.25">
      <c r="B1305" s="8" t="s">
        <v>6189</v>
      </c>
      <c r="C1305" s="28">
        <v>687.5</v>
      </c>
      <c r="D1305" s="26">
        <v>9.3451023484891532E-5</v>
      </c>
    </row>
    <row r="1306" spans="2:4" x14ac:dyDescent="0.25">
      <c r="B1306" s="8" t="s">
        <v>6195</v>
      </c>
      <c r="C1306" s="28">
        <v>686.87697774129799</v>
      </c>
      <c r="D1306" s="26">
        <v>9.3366336840921245E-5</v>
      </c>
    </row>
    <row r="1307" spans="2:4" x14ac:dyDescent="0.25">
      <c r="B1307" s="8" t="s">
        <v>6201</v>
      </c>
      <c r="C1307" s="28">
        <v>686.42769971812129</v>
      </c>
      <c r="D1307" s="26">
        <v>9.3305267035691955E-5</v>
      </c>
    </row>
    <row r="1308" spans="2:4" x14ac:dyDescent="0.25">
      <c r="B1308" s="8" t="s">
        <v>6198</v>
      </c>
      <c r="C1308" s="28">
        <v>686.42769971812129</v>
      </c>
      <c r="D1308" s="26">
        <v>9.3305267035691955E-5</v>
      </c>
    </row>
    <row r="1309" spans="2:4" x14ac:dyDescent="0.25">
      <c r="B1309" s="8" t="s">
        <v>6204</v>
      </c>
      <c r="C1309" s="28">
        <v>684.05797101449275</v>
      </c>
      <c r="D1309" s="26">
        <v>9.2983152748076531E-5</v>
      </c>
    </row>
    <row r="1310" spans="2:4" x14ac:dyDescent="0.25">
      <c r="B1310" s="8" t="s">
        <v>6207</v>
      </c>
      <c r="C1310" s="28">
        <v>683.46247960848291</v>
      </c>
      <c r="D1310" s="26">
        <v>9.2902208338813865E-5</v>
      </c>
    </row>
    <row r="1311" spans="2:4" x14ac:dyDescent="0.25">
      <c r="B1311" s="8" t="s">
        <v>6210</v>
      </c>
      <c r="C1311" s="28">
        <v>681.34855899945626</v>
      </c>
      <c r="D1311" s="26">
        <v>9.2614865728662089E-5</v>
      </c>
    </row>
    <row r="1312" spans="2:4" x14ac:dyDescent="0.25">
      <c r="B1312" s="8" t="s">
        <v>6215</v>
      </c>
      <c r="C1312" s="28">
        <v>680.19420289855066</v>
      </c>
      <c r="D1312" s="26">
        <v>9.2457955533613862E-5</v>
      </c>
    </row>
    <row r="1313" spans="2:4" x14ac:dyDescent="0.25">
      <c r="B1313" s="8" t="s">
        <v>6218</v>
      </c>
      <c r="C1313" s="28">
        <v>679.71723762914633</v>
      </c>
      <c r="D1313" s="26">
        <v>9.2393122235297386E-5</v>
      </c>
    </row>
    <row r="1314" spans="2:4" x14ac:dyDescent="0.25">
      <c r="B1314" s="8" t="s">
        <v>6223</v>
      </c>
      <c r="C1314" s="28">
        <v>678.93901266834428</v>
      </c>
      <c r="D1314" s="26">
        <v>9.2287339080259645E-5</v>
      </c>
    </row>
    <row r="1315" spans="2:4" x14ac:dyDescent="0.25">
      <c r="B1315" s="8" t="s">
        <v>6226</v>
      </c>
      <c r="C1315" s="28">
        <v>678.26086956521738</v>
      </c>
      <c r="D1315" s="26">
        <v>9.2195159928177574E-5</v>
      </c>
    </row>
    <row r="1316" spans="2:4" x14ac:dyDescent="0.25">
      <c r="B1316" s="8" t="s">
        <v>6229</v>
      </c>
      <c r="C1316" s="28">
        <v>677.01739130434783</v>
      </c>
      <c r="D1316" s="26">
        <v>9.2026135468309248E-5</v>
      </c>
    </row>
    <row r="1317" spans="2:4" x14ac:dyDescent="0.25">
      <c r="B1317" s="8" t="s">
        <v>6232</v>
      </c>
      <c r="C1317" s="28">
        <v>676.84347826086957</v>
      </c>
      <c r="D1317" s="26">
        <v>9.2002495683712274E-5</v>
      </c>
    </row>
    <row r="1318" spans="2:4" x14ac:dyDescent="0.25">
      <c r="B1318" s="8" t="s">
        <v>6235</v>
      </c>
      <c r="C1318" s="28">
        <v>675.85217391304343</v>
      </c>
      <c r="D1318" s="26">
        <v>9.1867748911509555E-5</v>
      </c>
    </row>
    <row r="1319" spans="2:4" x14ac:dyDescent="0.25">
      <c r="B1319" s="8" t="s">
        <v>6240</v>
      </c>
      <c r="C1319" s="28">
        <v>675.60830732344778</v>
      </c>
      <c r="D1319" s="26">
        <v>9.1834600428031027E-5</v>
      </c>
    </row>
    <row r="1320" spans="2:4" x14ac:dyDescent="0.25">
      <c r="B1320" s="8" t="s">
        <v>6245</v>
      </c>
      <c r="C1320" s="28">
        <v>675.07246376811588</v>
      </c>
      <c r="D1320" s="26">
        <v>9.1761763877233133E-5</v>
      </c>
    </row>
    <row r="1321" spans="2:4" x14ac:dyDescent="0.25">
      <c r="B1321" s="8" t="s">
        <v>6248</v>
      </c>
      <c r="C1321" s="28">
        <v>673.82608695652164</v>
      </c>
      <c r="D1321" s="26">
        <v>9.159234542095486E-5</v>
      </c>
    </row>
    <row r="1322" spans="2:4" x14ac:dyDescent="0.25">
      <c r="B1322" s="8" t="s">
        <v>6250</v>
      </c>
      <c r="C1322" s="28">
        <v>671.93623188405786</v>
      </c>
      <c r="D1322" s="26">
        <v>9.1335459761667802E-5</v>
      </c>
    </row>
    <row r="1323" spans="2:4" x14ac:dyDescent="0.25">
      <c r="B1323" s="8" t="s">
        <v>6253</v>
      </c>
      <c r="C1323" s="28">
        <v>671.49676541423219</v>
      </c>
      <c r="D1323" s="26">
        <v>9.1275723628733252E-5</v>
      </c>
    </row>
    <row r="1324" spans="2:4" x14ac:dyDescent="0.25">
      <c r="B1324" s="8" t="s">
        <v>6256</v>
      </c>
      <c r="C1324" s="28">
        <v>671</v>
      </c>
      <c r="D1324" s="26">
        <v>9.1208198921254128E-5</v>
      </c>
    </row>
    <row r="1325" spans="2:4" x14ac:dyDescent="0.25">
      <c r="B1325" s="8" t="s">
        <v>6261</v>
      </c>
      <c r="C1325" s="28">
        <v>669.59705377296348</v>
      </c>
      <c r="D1325" s="26">
        <v>9.1017498178256568E-5</v>
      </c>
    </row>
    <row r="1326" spans="2:4" x14ac:dyDescent="0.25">
      <c r="B1326" s="8" t="s">
        <v>6269</v>
      </c>
      <c r="C1326" s="28">
        <v>668.33333333333326</v>
      </c>
      <c r="D1326" s="26">
        <v>9.0845722224100608E-5</v>
      </c>
    </row>
    <row r="1327" spans="2:4" x14ac:dyDescent="0.25">
      <c r="B1327" s="8" t="s">
        <v>6266</v>
      </c>
      <c r="C1327" s="28">
        <v>668.33333333333326</v>
      </c>
      <c r="D1327" s="26">
        <v>9.0845722224100608E-5</v>
      </c>
    </row>
    <row r="1328" spans="2:4" x14ac:dyDescent="0.25">
      <c r="B1328" s="8" t="s">
        <v>6272</v>
      </c>
      <c r="C1328" s="28">
        <v>668.01159420289844</v>
      </c>
      <c r="D1328" s="26">
        <v>9.0801988622596209E-5</v>
      </c>
    </row>
    <row r="1329" spans="2:4" x14ac:dyDescent="0.25">
      <c r="B1329" s="8" t="s">
        <v>6275</v>
      </c>
      <c r="C1329" s="28">
        <v>667.82608695652175</v>
      </c>
      <c r="D1329" s="26">
        <v>9.0776772852359461E-5</v>
      </c>
    </row>
    <row r="1330" spans="2:4" x14ac:dyDescent="0.25">
      <c r="B1330" s="8" t="s">
        <v>6286</v>
      </c>
      <c r="C1330" s="28">
        <v>666.66666666666663</v>
      </c>
      <c r="D1330" s="26">
        <v>9.0619174288379662E-5</v>
      </c>
    </row>
    <row r="1331" spans="2:4" x14ac:dyDescent="0.25">
      <c r="B1331" s="8" t="s">
        <v>6283</v>
      </c>
      <c r="C1331" s="28">
        <v>666.66666666666663</v>
      </c>
      <c r="D1331" s="26">
        <v>9.0619174288379662E-5</v>
      </c>
    </row>
    <row r="1332" spans="2:4" x14ac:dyDescent="0.25">
      <c r="B1332" s="8" t="s">
        <v>6280</v>
      </c>
      <c r="C1332" s="28">
        <v>666.66666666666663</v>
      </c>
      <c r="D1332" s="26">
        <v>9.0619174288379662E-5</v>
      </c>
    </row>
    <row r="1333" spans="2:4" x14ac:dyDescent="0.25">
      <c r="B1333" s="8" t="s">
        <v>6292</v>
      </c>
      <c r="C1333" s="28">
        <v>666.12289287656336</v>
      </c>
      <c r="D1333" s="26">
        <v>9.0545259790591432E-5</v>
      </c>
    </row>
    <row r="1334" spans="2:4" x14ac:dyDescent="0.25">
      <c r="B1334" s="8" t="s">
        <v>6297</v>
      </c>
      <c r="C1334" s="28">
        <v>665.21739130434776</v>
      </c>
      <c r="D1334" s="26">
        <v>9.0422176083404919E-5</v>
      </c>
    </row>
    <row r="1335" spans="2:4" x14ac:dyDescent="0.25">
      <c r="B1335" s="8" t="s">
        <v>6299</v>
      </c>
      <c r="C1335" s="28">
        <v>665.1690732560777</v>
      </c>
      <c r="D1335" s="26">
        <v>9.0415608270948727E-5</v>
      </c>
    </row>
    <row r="1336" spans="2:4" x14ac:dyDescent="0.25">
      <c r="B1336" s="8" t="s">
        <v>6305</v>
      </c>
      <c r="C1336" s="28">
        <v>663.768115942029</v>
      </c>
      <c r="D1336" s="26">
        <v>9.022517787843019E-5</v>
      </c>
    </row>
    <row r="1337" spans="2:4" x14ac:dyDescent="0.25">
      <c r="B1337" s="8" t="s">
        <v>6302</v>
      </c>
      <c r="C1337" s="28">
        <v>663.768115942029</v>
      </c>
      <c r="D1337" s="26">
        <v>9.022517787843019E-5</v>
      </c>
    </row>
    <row r="1338" spans="2:4" x14ac:dyDescent="0.25">
      <c r="B1338" s="8" t="s">
        <v>6307</v>
      </c>
      <c r="C1338" s="28">
        <v>663.27536231884062</v>
      </c>
      <c r="D1338" s="26">
        <v>9.0158198488738778E-5</v>
      </c>
    </row>
    <row r="1339" spans="2:4" x14ac:dyDescent="0.25">
      <c r="B1339" s="8" t="s">
        <v>6310</v>
      </c>
      <c r="C1339" s="28">
        <v>661.73913043478262</v>
      </c>
      <c r="D1339" s="26">
        <v>8.9949380391465562E-5</v>
      </c>
    </row>
    <row r="1340" spans="2:4" x14ac:dyDescent="0.25">
      <c r="B1340" s="8" t="s">
        <v>6322</v>
      </c>
      <c r="C1340" s="28">
        <v>660.86956521739125</v>
      </c>
      <c r="D1340" s="26">
        <v>8.9831181468480705E-5</v>
      </c>
    </row>
    <row r="1341" spans="2:4" x14ac:dyDescent="0.25">
      <c r="B1341" s="8" t="s">
        <v>6319</v>
      </c>
      <c r="C1341" s="28">
        <v>660.86956521739125</v>
      </c>
      <c r="D1341" s="26">
        <v>8.9831181468480705E-5</v>
      </c>
    </row>
    <row r="1342" spans="2:4" x14ac:dyDescent="0.25">
      <c r="B1342" s="8" t="s">
        <v>6316</v>
      </c>
      <c r="C1342" s="28">
        <v>660.86956521739125</v>
      </c>
      <c r="D1342" s="26">
        <v>8.9831181468480705E-5</v>
      </c>
    </row>
    <row r="1343" spans="2:4" x14ac:dyDescent="0.25">
      <c r="B1343" s="8" t="s">
        <v>6313</v>
      </c>
      <c r="C1343" s="28">
        <v>660.86956521739125</v>
      </c>
      <c r="D1343" s="26">
        <v>8.9831181468480705E-5</v>
      </c>
    </row>
    <row r="1344" spans="2:4" x14ac:dyDescent="0.25">
      <c r="B1344" s="8" t="s">
        <v>6325</v>
      </c>
      <c r="C1344" s="28">
        <v>659.42028985507238</v>
      </c>
      <c r="D1344" s="26">
        <v>8.9634183263505963E-5</v>
      </c>
    </row>
    <row r="1345" spans="2:4" x14ac:dyDescent="0.25">
      <c r="B1345" s="8" t="s">
        <v>6328</v>
      </c>
      <c r="C1345" s="28">
        <v>659.36517879321332</v>
      </c>
      <c r="D1345" s="26">
        <v>8.9626692085126227E-5</v>
      </c>
    </row>
    <row r="1346" spans="2:4" x14ac:dyDescent="0.25">
      <c r="B1346" s="8" t="s">
        <v>6332</v>
      </c>
      <c r="C1346" s="28">
        <v>659.17725962005773</v>
      </c>
      <c r="D1346" s="26">
        <v>8.9601148464669755E-5</v>
      </c>
    </row>
    <row r="1347" spans="2:4" x14ac:dyDescent="0.25">
      <c r="B1347" s="8" t="s">
        <v>6335</v>
      </c>
      <c r="C1347" s="28">
        <v>658.231884057971</v>
      </c>
      <c r="D1347" s="26">
        <v>8.9472644735426682E-5</v>
      </c>
    </row>
    <row r="1348" spans="2:4" x14ac:dyDescent="0.25">
      <c r="B1348" s="8" t="s">
        <v>6340</v>
      </c>
      <c r="C1348" s="28">
        <v>657.57391304347823</v>
      </c>
      <c r="D1348" s="26">
        <v>8.9383207550368149E-5</v>
      </c>
    </row>
    <row r="1349" spans="2:4" x14ac:dyDescent="0.25">
      <c r="B1349" s="8" t="s">
        <v>6343</v>
      </c>
      <c r="C1349" s="28">
        <v>657.24637681159413</v>
      </c>
      <c r="D1349" s="26">
        <v>8.9338685956043856E-5</v>
      </c>
    </row>
    <row r="1350" spans="2:4" x14ac:dyDescent="0.25">
      <c r="B1350" s="8" t="s">
        <v>7989</v>
      </c>
      <c r="C1350" s="28">
        <v>656.33496465470364</v>
      </c>
      <c r="D1350" s="26">
        <v>8.9214798830403142E-5</v>
      </c>
    </row>
    <row r="1351" spans="2:4" x14ac:dyDescent="0.25">
      <c r="B1351" s="8" t="s">
        <v>6346</v>
      </c>
      <c r="C1351" s="28">
        <v>656.03768115942023</v>
      </c>
      <c r="D1351" s="26">
        <v>8.917438945309492E-5</v>
      </c>
    </row>
    <row r="1352" spans="2:4" x14ac:dyDescent="0.25">
      <c r="B1352" s="8" t="s">
        <v>6349</v>
      </c>
      <c r="C1352" s="28">
        <v>653.39712505264981</v>
      </c>
      <c r="D1352" s="26">
        <v>8.8815461932008414E-5</v>
      </c>
    </row>
    <row r="1353" spans="2:4" x14ac:dyDescent="0.25">
      <c r="B1353" s="8" t="s">
        <v>6354</v>
      </c>
      <c r="C1353" s="28">
        <v>652.52854812398039</v>
      </c>
      <c r="D1353" s="26">
        <v>8.8697397345885478E-5</v>
      </c>
    </row>
    <row r="1354" spans="2:4" x14ac:dyDescent="0.25">
      <c r="B1354" s="8" t="s">
        <v>6359</v>
      </c>
      <c r="C1354" s="28">
        <v>652.17391304347825</v>
      </c>
      <c r="D1354" s="26">
        <v>8.8649192238632278E-5</v>
      </c>
    </row>
    <row r="1355" spans="2:4" x14ac:dyDescent="0.25">
      <c r="B1355" s="8" t="s">
        <v>6362</v>
      </c>
      <c r="C1355" s="28">
        <v>651.97153132526216</v>
      </c>
      <c r="D1355" s="26">
        <v>8.8621682742338567E-5</v>
      </c>
    </row>
    <row r="1356" spans="2:4" x14ac:dyDescent="0.25">
      <c r="B1356" s="8" t="s">
        <v>6365</v>
      </c>
      <c r="C1356" s="28">
        <v>651.59137299795884</v>
      </c>
      <c r="D1356" s="26">
        <v>8.8570008291759952E-5</v>
      </c>
    </row>
    <row r="1357" spans="2:4" x14ac:dyDescent="0.25">
      <c r="B1357" s="8" t="s">
        <v>6368</v>
      </c>
      <c r="C1357" s="28">
        <v>651.16911364872215</v>
      </c>
      <c r="D1357" s="26">
        <v>8.8512611101414882E-5</v>
      </c>
    </row>
    <row r="1358" spans="2:4" x14ac:dyDescent="0.25">
      <c r="B1358" s="8" t="s">
        <v>6371</v>
      </c>
      <c r="C1358" s="28">
        <v>651.13043478260875</v>
      </c>
      <c r="D1358" s="26">
        <v>8.8507353531050475E-5</v>
      </c>
    </row>
    <row r="1359" spans="2:4" x14ac:dyDescent="0.25">
      <c r="B1359" s="8" t="s">
        <v>6374</v>
      </c>
      <c r="C1359" s="28">
        <v>650.82997634810408</v>
      </c>
      <c r="D1359" s="26">
        <v>8.8466512588186282E-5</v>
      </c>
    </row>
    <row r="1360" spans="2:4" x14ac:dyDescent="0.25">
      <c r="B1360" s="8" t="s">
        <v>6377</v>
      </c>
      <c r="C1360" s="28">
        <v>650</v>
      </c>
      <c r="D1360" s="26">
        <v>8.8353694931170171E-5</v>
      </c>
    </row>
    <row r="1361" spans="2:4" x14ac:dyDescent="0.25">
      <c r="B1361" s="8" t="s">
        <v>6380</v>
      </c>
      <c r="C1361" s="28">
        <v>650</v>
      </c>
      <c r="D1361" s="26">
        <v>8.8353694931170171E-5</v>
      </c>
    </row>
    <row r="1362" spans="2:4" x14ac:dyDescent="0.25">
      <c r="B1362" s="8" t="s">
        <v>6393</v>
      </c>
      <c r="C1362" s="28">
        <v>649.60304513322455</v>
      </c>
      <c r="D1362" s="26">
        <v>8.8299737347784761E-5</v>
      </c>
    </row>
    <row r="1363" spans="2:4" x14ac:dyDescent="0.25">
      <c r="B1363" s="8" t="s">
        <v>6387</v>
      </c>
      <c r="C1363" s="28">
        <v>649.60304513322455</v>
      </c>
      <c r="D1363" s="26">
        <v>8.8299737347784761E-5</v>
      </c>
    </row>
    <row r="1364" spans="2:4" x14ac:dyDescent="0.25">
      <c r="B1364" s="8" t="s">
        <v>6390</v>
      </c>
      <c r="C1364" s="28">
        <v>649.60304513322455</v>
      </c>
      <c r="D1364" s="26">
        <v>8.8299737347784761E-5</v>
      </c>
    </row>
    <row r="1365" spans="2:4" x14ac:dyDescent="0.25">
      <c r="B1365" s="8" t="s">
        <v>6382</v>
      </c>
      <c r="C1365" s="28">
        <v>649.60304513322455</v>
      </c>
      <c r="D1365" s="26">
        <v>8.8299737347784761E-5</v>
      </c>
    </row>
    <row r="1366" spans="2:4" x14ac:dyDescent="0.25">
      <c r="B1366" s="8" t="s">
        <v>6396</v>
      </c>
      <c r="C1366" s="28">
        <v>649.27536231884051</v>
      </c>
      <c r="D1366" s="26">
        <v>8.8255195828682793E-5</v>
      </c>
    </row>
    <row r="1367" spans="2:4" x14ac:dyDescent="0.25">
      <c r="B1367" s="8" t="s">
        <v>6399</v>
      </c>
      <c r="C1367" s="28">
        <v>649.16666666666663</v>
      </c>
      <c r="D1367" s="26">
        <v>8.8240420963309698E-5</v>
      </c>
    </row>
    <row r="1368" spans="2:4" x14ac:dyDescent="0.25">
      <c r="B1368" s="8" t="s">
        <v>6402</v>
      </c>
      <c r="C1368" s="28">
        <v>648.99401848830882</v>
      </c>
      <c r="D1368" s="26">
        <v>8.8216953110261922E-5</v>
      </c>
    </row>
    <row r="1369" spans="2:4" x14ac:dyDescent="0.25">
      <c r="B1369" s="8" t="s">
        <v>11354</v>
      </c>
      <c r="C1369" s="28">
        <v>648.09787928221874</v>
      </c>
      <c r="D1369" s="26">
        <v>8.8095142017906932E-5</v>
      </c>
    </row>
    <row r="1370" spans="2:4" x14ac:dyDescent="0.25">
      <c r="B1370" s="8" t="s">
        <v>6420</v>
      </c>
      <c r="C1370" s="28">
        <v>647.99714881254522</v>
      </c>
      <c r="D1370" s="26">
        <v>8.8081449849925687E-5</v>
      </c>
    </row>
    <row r="1371" spans="2:4" x14ac:dyDescent="0.25">
      <c r="B1371" s="8" t="s">
        <v>6417</v>
      </c>
      <c r="C1371" s="28">
        <v>647.99714881254522</v>
      </c>
      <c r="D1371" s="26">
        <v>8.8081449849925687E-5</v>
      </c>
    </row>
    <row r="1372" spans="2:4" x14ac:dyDescent="0.25">
      <c r="B1372" s="8" t="s">
        <v>6412</v>
      </c>
      <c r="C1372" s="28">
        <v>647.99714881254522</v>
      </c>
      <c r="D1372" s="26">
        <v>8.8081449849925687E-5</v>
      </c>
    </row>
    <row r="1373" spans="2:4" x14ac:dyDescent="0.25">
      <c r="B1373" s="8" t="s">
        <v>6407</v>
      </c>
      <c r="C1373" s="28">
        <v>647.99714881254522</v>
      </c>
      <c r="D1373" s="26">
        <v>8.8081449849925687E-5</v>
      </c>
    </row>
    <row r="1374" spans="2:4" x14ac:dyDescent="0.25">
      <c r="B1374" s="8" t="s">
        <v>6405</v>
      </c>
      <c r="C1374" s="28">
        <v>647.99714881254522</v>
      </c>
      <c r="D1374" s="26">
        <v>8.8081449849925687E-5</v>
      </c>
    </row>
    <row r="1375" spans="2:4" x14ac:dyDescent="0.25">
      <c r="B1375" s="8" t="s">
        <v>6423</v>
      </c>
      <c r="C1375" s="28">
        <v>646.37681159420288</v>
      </c>
      <c r="D1375" s="26">
        <v>8.7861199418733322E-5</v>
      </c>
    </row>
    <row r="1376" spans="2:4" x14ac:dyDescent="0.25">
      <c r="B1376" s="8" t="s">
        <v>6426</v>
      </c>
      <c r="C1376" s="28">
        <v>645.94202898550725</v>
      </c>
      <c r="D1376" s="26">
        <v>8.78020999572409E-5</v>
      </c>
    </row>
    <row r="1377" spans="2:4" x14ac:dyDescent="0.25">
      <c r="B1377" s="8" t="s">
        <v>6584</v>
      </c>
      <c r="C1377" s="28">
        <v>645.84067427949969</v>
      </c>
      <c r="D1377" s="26">
        <v>8.7788322937587933E-5</v>
      </c>
    </row>
    <row r="1378" spans="2:4" x14ac:dyDescent="0.25">
      <c r="B1378" s="8" t="s">
        <v>6430</v>
      </c>
      <c r="C1378" s="28">
        <v>643.96336656118717</v>
      </c>
      <c r="D1378" s="26">
        <v>8.7533142824609917E-5</v>
      </c>
    </row>
    <row r="1379" spans="2:4" x14ac:dyDescent="0.25">
      <c r="B1379" s="8" t="s">
        <v>6436</v>
      </c>
      <c r="C1379" s="28">
        <v>643.57681159420292</v>
      </c>
      <c r="D1379" s="26">
        <v>8.7480598886722138E-5</v>
      </c>
    </row>
    <row r="1380" spans="2:4" x14ac:dyDescent="0.25">
      <c r="B1380" s="8" t="s">
        <v>6439</v>
      </c>
      <c r="C1380" s="28">
        <v>643.47826086956513</v>
      </c>
      <c r="D1380" s="26">
        <v>8.7467203008783837E-5</v>
      </c>
    </row>
    <row r="1381" spans="2:4" x14ac:dyDescent="0.25">
      <c r="B1381" s="8" t="s">
        <v>6445</v>
      </c>
      <c r="C1381" s="28">
        <v>639.536231884058</v>
      </c>
      <c r="D1381" s="26">
        <v>8.6931367891252562E-5</v>
      </c>
    </row>
    <row r="1382" spans="2:4" x14ac:dyDescent="0.25">
      <c r="B1382" s="8" t="s">
        <v>6449</v>
      </c>
      <c r="C1382" s="28">
        <v>639.00869565217386</v>
      </c>
      <c r="D1382" s="26">
        <v>8.6859660544641746E-5</v>
      </c>
    </row>
    <row r="1383" spans="2:4" x14ac:dyDescent="0.25">
      <c r="B1383" s="8" t="s">
        <v>6451</v>
      </c>
      <c r="C1383" s="28">
        <v>639.00579710144928</v>
      </c>
      <c r="D1383" s="26">
        <v>8.6859266548231813E-5</v>
      </c>
    </row>
    <row r="1384" spans="2:4" x14ac:dyDescent="0.25">
      <c r="B1384" s="8" t="s">
        <v>6453</v>
      </c>
      <c r="C1384" s="28">
        <v>638.66598986964459</v>
      </c>
      <c r="D1384" s="26">
        <v>8.6813076972086769E-5</v>
      </c>
    </row>
    <row r="1385" spans="2:4" x14ac:dyDescent="0.25">
      <c r="B1385" s="8" t="s">
        <v>6473</v>
      </c>
      <c r="C1385" s="28">
        <v>637.68115942028987</v>
      </c>
      <c r="D1385" s="26">
        <v>8.6679210188884894E-5</v>
      </c>
    </row>
    <row r="1386" spans="2:4" x14ac:dyDescent="0.25">
      <c r="B1386" s="8" t="s">
        <v>6470</v>
      </c>
      <c r="C1386" s="28">
        <v>637.68115942028987</v>
      </c>
      <c r="D1386" s="26">
        <v>8.6679210188884894E-5</v>
      </c>
    </row>
    <row r="1387" spans="2:4" x14ac:dyDescent="0.25">
      <c r="B1387" s="8" t="s">
        <v>6465</v>
      </c>
      <c r="C1387" s="28">
        <v>637.68115942028987</v>
      </c>
      <c r="D1387" s="26">
        <v>8.6679210188884894E-5</v>
      </c>
    </row>
    <row r="1388" spans="2:4" x14ac:dyDescent="0.25">
      <c r="B1388" s="8" t="s">
        <v>6459</v>
      </c>
      <c r="C1388" s="28">
        <v>637.68115942028987</v>
      </c>
      <c r="D1388" s="26">
        <v>8.6679210188884894E-5</v>
      </c>
    </row>
    <row r="1389" spans="2:4" x14ac:dyDescent="0.25">
      <c r="B1389" s="8" t="s">
        <v>6462</v>
      </c>
      <c r="C1389" s="28">
        <v>637.68115942028987</v>
      </c>
      <c r="D1389" s="26">
        <v>8.6679210188884894E-5</v>
      </c>
    </row>
    <row r="1390" spans="2:4" x14ac:dyDescent="0.25">
      <c r="B1390" s="8" t="s">
        <v>6456</v>
      </c>
      <c r="C1390" s="28">
        <v>637.68115942028987</v>
      </c>
      <c r="D1390" s="26">
        <v>8.6679210188884894E-5</v>
      </c>
    </row>
    <row r="1391" spans="2:4" x14ac:dyDescent="0.25">
      <c r="B1391" s="8" t="s">
        <v>6476</v>
      </c>
      <c r="C1391" s="28">
        <v>637.47826086956525</v>
      </c>
      <c r="D1391" s="26">
        <v>8.6651630440188438E-5</v>
      </c>
    </row>
    <row r="1392" spans="2:4" x14ac:dyDescent="0.25">
      <c r="B1392" s="8" t="s">
        <v>6479</v>
      </c>
      <c r="C1392" s="28">
        <v>637.19719633233615</v>
      </c>
      <c r="D1392" s="26">
        <v>8.6613425685760274E-5</v>
      </c>
    </row>
    <row r="1393" spans="2:4" x14ac:dyDescent="0.25">
      <c r="B1393" s="8" t="s">
        <v>6482</v>
      </c>
      <c r="C1393" s="28">
        <v>636.8115942028985</v>
      </c>
      <c r="D1393" s="26">
        <v>8.6561011265900051E-5</v>
      </c>
    </row>
    <row r="1394" spans="2:4" x14ac:dyDescent="0.25">
      <c r="B1394" s="8" t="s">
        <v>6485</v>
      </c>
      <c r="C1394" s="28">
        <v>636.08695652173913</v>
      </c>
      <c r="D1394" s="26">
        <v>8.6462512163412687E-5</v>
      </c>
    </row>
    <row r="1395" spans="2:4" x14ac:dyDescent="0.25">
      <c r="B1395" s="8" t="s">
        <v>6488</v>
      </c>
      <c r="C1395" s="28">
        <v>635.15144100054374</v>
      </c>
      <c r="D1395" s="26">
        <v>8.6335348697315657E-5</v>
      </c>
    </row>
    <row r="1396" spans="2:4" x14ac:dyDescent="0.25">
      <c r="B1396" s="8" t="s">
        <v>6491</v>
      </c>
      <c r="C1396" s="28">
        <v>633.09321438985671</v>
      </c>
      <c r="D1396" s="26">
        <v>8.6055576503377414E-5</v>
      </c>
    </row>
    <row r="1397" spans="2:4" x14ac:dyDescent="0.25">
      <c r="B1397" s="8" t="s">
        <v>6494</v>
      </c>
      <c r="C1397" s="28">
        <v>631.8840579710145</v>
      </c>
      <c r="D1397" s="26">
        <v>8.5891217368985938E-5</v>
      </c>
    </row>
    <row r="1398" spans="2:4" x14ac:dyDescent="0.25">
      <c r="B1398" s="8" t="s">
        <v>6497</v>
      </c>
      <c r="C1398" s="28">
        <v>631.79722009223167</v>
      </c>
      <c r="D1398" s="26">
        <v>8.5879413603677561E-5</v>
      </c>
    </row>
    <row r="1399" spans="2:4" x14ac:dyDescent="0.25">
      <c r="B1399" s="8" t="s">
        <v>6511</v>
      </c>
      <c r="C1399" s="28">
        <v>630.77759651984775</v>
      </c>
      <c r="D1399" s="26">
        <v>8.5740817434355965E-5</v>
      </c>
    </row>
    <row r="1400" spans="2:4" x14ac:dyDescent="0.25">
      <c r="B1400" s="8" t="s">
        <v>6508</v>
      </c>
      <c r="C1400" s="28">
        <v>630.77759651984775</v>
      </c>
      <c r="D1400" s="26">
        <v>8.5740817434355965E-5</v>
      </c>
    </row>
    <row r="1401" spans="2:4" x14ac:dyDescent="0.25">
      <c r="B1401" s="8" t="s">
        <v>6503</v>
      </c>
      <c r="C1401" s="28">
        <v>630.77759651984775</v>
      </c>
      <c r="D1401" s="26">
        <v>8.5740817434355965E-5</v>
      </c>
    </row>
    <row r="1402" spans="2:4" x14ac:dyDescent="0.25">
      <c r="B1402" s="8" t="s">
        <v>6514</v>
      </c>
      <c r="C1402" s="28">
        <v>629.69122935859082</v>
      </c>
      <c r="D1402" s="26">
        <v>8.5593148891665292E-5</v>
      </c>
    </row>
    <row r="1403" spans="2:4" x14ac:dyDescent="0.25">
      <c r="B1403" s="8" t="s">
        <v>6517</v>
      </c>
      <c r="C1403" s="28">
        <v>629.60914971974125</v>
      </c>
      <c r="D1403" s="26">
        <v>8.5581991908017643E-5</v>
      </c>
    </row>
    <row r="1404" spans="2:4" x14ac:dyDescent="0.25">
      <c r="B1404" s="8" t="s">
        <v>6522</v>
      </c>
      <c r="C1404" s="28">
        <v>629.22143142570178</v>
      </c>
      <c r="D1404" s="26">
        <v>8.55292898405241E-5</v>
      </c>
    </row>
    <row r="1405" spans="2:4" x14ac:dyDescent="0.25">
      <c r="B1405" s="8" t="s">
        <v>6525</v>
      </c>
      <c r="C1405" s="28">
        <v>628.55723434816889</v>
      </c>
      <c r="D1405" s="26">
        <v>8.5439006354427922E-5</v>
      </c>
    </row>
    <row r="1406" spans="2:4" x14ac:dyDescent="0.25">
      <c r="B1406" s="8" t="s">
        <v>6534</v>
      </c>
      <c r="C1406" s="28">
        <v>627.5</v>
      </c>
      <c r="D1406" s="26">
        <v>8.5295297798937354E-5</v>
      </c>
    </row>
    <row r="1407" spans="2:4" x14ac:dyDescent="0.25">
      <c r="B1407" s="8" t="s">
        <v>6528</v>
      </c>
      <c r="C1407" s="28">
        <v>627.5</v>
      </c>
      <c r="D1407" s="26">
        <v>8.5295297798937354E-5</v>
      </c>
    </row>
    <row r="1408" spans="2:4" x14ac:dyDescent="0.25">
      <c r="B1408" s="8" t="s">
        <v>6537</v>
      </c>
      <c r="C1408" s="28">
        <v>626.8195219941033</v>
      </c>
      <c r="D1408" s="26">
        <v>8.5202801266413722E-5</v>
      </c>
    </row>
    <row r="1409" spans="2:4" x14ac:dyDescent="0.25">
      <c r="B1409" s="8" t="s">
        <v>6543</v>
      </c>
      <c r="C1409" s="28">
        <v>626.39724385212708</v>
      </c>
      <c r="D1409" s="26">
        <v>8.5145401521594848E-5</v>
      </c>
    </row>
    <row r="1410" spans="2:4" x14ac:dyDescent="0.25">
      <c r="B1410" s="8" t="s">
        <v>6540</v>
      </c>
      <c r="C1410" s="28">
        <v>626.39724385212708</v>
      </c>
      <c r="D1410" s="26">
        <v>8.5145401521594848E-5</v>
      </c>
    </row>
    <row r="1411" spans="2:4" x14ac:dyDescent="0.25">
      <c r="B1411" s="8" t="s">
        <v>6546</v>
      </c>
      <c r="C1411" s="28">
        <v>626.19059271343122</v>
      </c>
      <c r="D1411" s="26">
        <v>8.5117311688263285E-5</v>
      </c>
    </row>
    <row r="1412" spans="2:4" x14ac:dyDescent="0.25">
      <c r="B1412" s="8" t="s">
        <v>6551</v>
      </c>
      <c r="C1412" s="28">
        <v>626.17692482153086</v>
      </c>
      <c r="D1412" s="26">
        <v>8.5115453828645874E-5</v>
      </c>
    </row>
    <row r="1413" spans="2:4" x14ac:dyDescent="0.25">
      <c r="B1413" s="8" t="s">
        <v>6555</v>
      </c>
      <c r="C1413" s="28">
        <v>626.00407830342579</v>
      </c>
      <c r="D1413" s="26">
        <v>8.5091959015521918E-5</v>
      </c>
    </row>
    <row r="1414" spans="2:4" x14ac:dyDescent="0.25">
      <c r="B1414" s="8" t="s">
        <v>6559</v>
      </c>
      <c r="C1414" s="28">
        <v>625.33985861881456</v>
      </c>
      <c r="D1414" s="26">
        <v>8.5001672456473583E-5</v>
      </c>
    </row>
    <row r="1415" spans="2:4" x14ac:dyDescent="0.25">
      <c r="B1415" s="8" t="s">
        <v>6565</v>
      </c>
      <c r="C1415" s="28">
        <v>625</v>
      </c>
      <c r="D1415" s="26">
        <v>8.4955475895355935E-5</v>
      </c>
    </row>
    <row r="1416" spans="2:4" x14ac:dyDescent="0.25">
      <c r="B1416" s="8" t="s">
        <v>7017</v>
      </c>
      <c r="C1416" s="28">
        <v>624.71179989124528</v>
      </c>
      <c r="D1416" s="26">
        <v>8.4916301211528171E-5</v>
      </c>
    </row>
    <row r="1417" spans="2:4" x14ac:dyDescent="0.25">
      <c r="B1417" s="8" t="s">
        <v>6571</v>
      </c>
      <c r="C1417" s="28">
        <v>623.18840579710138</v>
      </c>
      <c r="D1417" s="26">
        <v>8.470922813913751E-5</v>
      </c>
    </row>
    <row r="1418" spans="2:4" x14ac:dyDescent="0.25">
      <c r="B1418" s="8" t="s">
        <v>6568</v>
      </c>
      <c r="C1418" s="28">
        <v>623.18840579710138</v>
      </c>
      <c r="D1418" s="26">
        <v>8.470922813913751E-5</v>
      </c>
    </row>
    <row r="1419" spans="2:4" x14ac:dyDescent="0.25">
      <c r="B1419" s="8" t="s">
        <v>6578</v>
      </c>
      <c r="C1419" s="28">
        <v>620.28985507246375</v>
      </c>
      <c r="D1419" s="26">
        <v>8.4315231729188039E-5</v>
      </c>
    </row>
    <row r="1420" spans="2:4" x14ac:dyDescent="0.25">
      <c r="B1420" s="8" t="s">
        <v>6575</v>
      </c>
      <c r="C1420" s="28">
        <v>620.28985507246375</v>
      </c>
      <c r="D1420" s="26">
        <v>8.4315231729188039E-5</v>
      </c>
    </row>
    <row r="1421" spans="2:4" x14ac:dyDescent="0.25">
      <c r="B1421" s="8" t="s">
        <v>6581</v>
      </c>
      <c r="C1421" s="28">
        <v>619.66779346170881</v>
      </c>
      <c r="D1421" s="26">
        <v>8.4230675664903365E-5</v>
      </c>
    </row>
    <row r="1422" spans="2:4" x14ac:dyDescent="0.25">
      <c r="B1422" s="8" t="s">
        <v>6590</v>
      </c>
      <c r="C1422" s="28">
        <v>617.97101449275362</v>
      </c>
      <c r="D1422" s="26">
        <v>8.4000034601228453E-5</v>
      </c>
    </row>
    <row r="1423" spans="2:4" x14ac:dyDescent="0.25">
      <c r="B1423" s="8" t="s">
        <v>6593</v>
      </c>
      <c r="C1423" s="28">
        <v>617.97101449275362</v>
      </c>
      <c r="D1423" s="26">
        <v>8.4000034601228453E-5</v>
      </c>
    </row>
    <row r="1424" spans="2:4" x14ac:dyDescent="0.25">
      <c r="B1424" s="8" t="s">
        <v>6587</v>
      </c>
      <c r="C1424" s="28">
        <v>617.97101449275362</v>
      </c>
      <c r="D1424" s="26">
        <v>8.4000034601228453E-5</v>
      </c>
    </row>
    <row r="1425" spans="2:4" x14ac:dyDescent="0.25">
      <c r="B1425" s="8" t="s">
        <v>6596</v>
      </c>
      <c r="C1425" s="28">
        <v>617.39130434782601</v>
      </c>
      <c r="D1425" s="26">
        <v>8.3921235319238554E-5</v>
      </c>
    </row>
    <row r="1426" spans="2:4" x14ac:dyDescent="0.25">
      <c r="B1426" s="8" t="s">
        <v>6599</v>
      </c>
      <c r="C1426" s="28">
        <v>617.29288391131081</v>
      </c>
      <c r="D1426" s="26">
        <v>8.390785715120339E-5</v>
      </c>
    </row>
    <row r="1427" spans="2:4" x14ac:dyDescent="0.25">
      <c r="B1427" s="8" t="s">
        <v>6602</v>
      </c>
      <c r="C1427" s="28">
        <v>614.60869565217388</v>
      </c>
      <c r="D1427" s="26">
        <v>8.3542998765687051E-5</v>
      </c>
    </row>
    <row r="1428" spans="2:4" x14ac:dyDescent="0.25">
      <c r="B1428" s="8" t="s">
        <v>6611</v>
      </c>
      <c r="C1428" s="28">
        <v>614.49275362318838</v>
      </c>
      <c r="D1428" s="26">
        <v>8.3527238909289082E-5</v>
      </c>
    </row>
    <row r="1429" spans="2:4" x14ac:dyDescent="0.25">
      <c r="B1429" s="8" t="s">
        <v>6608</v>
      </c>
      <c r="C1429" s="28">
        <v>614.49275362318838</v>
      </c>
      <c r="D1429" s="26">
        <v>8.3527238909289082E-5</v>
      </c>
    </row>
    <row r="1430" spans="2:4" x14ac:dyDescent="0.25">
      <c r="B1430" s="8" t="s">
        <v>6605</v>
      </c>
      <c r="C1430" s="28">
        <v>614.49275362318838</v>
      </c>
      <c r="D1430" s="26">
        <v>8.3527238909289082E-5</v>
      </c>
    </row>
    <row r="1431" spans="2:4" x14ac:dyDescent="0.25">
      <c r="B1431" s="8" t="s">
        <v>6613</v>
      </c>
      <c r="C1431" s="28">
        <v>613.91304347826087</v>
      </c>
      <c r="D1431" s="26">
        <v>8.3448439627299183E-5</v>
      </c>
    </row>
    <row r="1432" spans="2:4" x14ac:dyDescent="0.25">
      <c r="B1432" s="8" t="s">
        <v>6618</v>
      </c>
      <c r="C1432" s="28">
        <v>613.89305887054104</v>
      </c>
      <c r="D1432" s="26">
        <v>8.344572314432411E-5</v>
      </c>
    </row>
    <row r="1433" spans="2:4" x14ac:dyDescent="0.25">
      <c r="B1433" s="8" t="s">
        <v>6621</v>
      </c>
      <c r="C1433" s="28">
        <v>613.33333333333337</v>
      </c>
      <c r="D1433" s="26">
        <v>8.3369640345309296E-5</v>
      </c>
    </row>
    <row r="1434" spans="2:4" x14ac:dyDescent="0.25">
      <c r="B1434" s="8" t="s">
        <v>6624</v>
      </c>
      <c r="C1434" s="28">
        <v>612.68130420226157</v>
      </c>
      <c r="D1434" s="26">
        <v>8.3281010833104749E-5</v>
      </c>
    </row>
    <row r="1435" spans="2:4" x14ac:dyDescent="0.25">
      <c r="B1435" s="8" t="s">
        <v>6630</v>
      </c>
      <c r="C1435" s="28">
        <v>612.05490695840945</v>
      </c>
      <c r="D1435" s="26">
        <v>8.319586543158316E-5</v>
      </c>
    </row>
    <row r="1436" spans="2:4" x14ac:dyDescent="0.25">
      <c r="B1436" s="8" t="s">
        <v>6633</v>
      </c>
      <c r="C1436" s="28">
        <v>612.05490695840945</v>
      </c>
      <c r="D1436" s="26">
        <v>8.319586543158316E-5</v>
      </c>
    </row>
    <row r="1437" spans="2:4" x14ac:dyDescent="0.25">
      <c r="B1437" s="8" t="s">
        <v>6627</v>
      </c>
      <c r="C1437" s="28">
        <v>612.05490695840945</v>
      </c>
      <c r="D1437" s="26">
        <v>8.319586543158316E-5</v>
      </c>
    </row>
    <row r="1438" spans="2:4" x14ac:dyDescent="0.25">
      <c r="B1438" s="8" t="s">
        <v>6636</v>
      </c>
      <c r="C1438" s="28">
        <v>611.47362697118001</v>
      </c>
      <c r="D1438" s="26">
        <v>8.3116852762873521E-5</v>
      </c>
    </row>
    <row r="1439" spans="2:4" x14ac:dyDescent="0.25">
      <c r="B1439" s="8" t="s">
        <v>6642</v>
      </c>
      <c r="C1439" s="28">
        <v>611.03971142526973</v>
      </c>
      <c r="D1439" s="26">
        <v>8.30578711601516E-5</v>
      </c>
    </row>
    <row r="1440" spans="2:4" x14ac:dyDescent="0.25">
      <c r="B1440" s="8" t="s">
        <v>6645</v>
      </c>
      <c r="C1440" s="28">
        <v>610.22028985507245</v>
      </c>
      <c r="D1440" s="26">
        <v>8.2946488201023554E-5</v>
      </c>
    </row>
    <row r="1441" spans="2:4" x14ac:dyDescent="0.25">
      <c r="B1441" s="8" t="s">
        <v>6670</v>
      </c>
      <c r="C1441" s="28">
        <v>608.695652173913</v>
      </c>
      <c r="D1441" s="26">
        <v>8.2739246089390126E-5</v>
      </c>
    </row>
    <row r="1442" spans="2:4" x14ac:dyDescent="0.25">
      <c r="B1442" s="8" t="s">
        <v>6664</v>
      </c>
      <c r="C1442" s="28">
        <v>608.695652173913</v>
      </c>
      <c r="D1442" s="26">
        <v>8.2739246089390126E-5</v>
      </c>
    </row>
    <row r="1443" spans="2:4" x14ac:dyDescent="0.25">
      <c r="B1443" s="8" t="s">
        <v>6661</v>
      </c>
      <c r="C1443" s="28">
        <v>608.695652173913</v>
      </c>
      <c r="D1443" s="26">
        <v>8.2739246089390126E-5</v>
      </c>
    </row>
    <row r="1444" spans="2:4" x14ac:dyDescent="0.25">
      <c r="B1444" s="8" t="s">
        <v>6667</v>
      </c>
      <c r="C1444" s="28">
        <v>608.695652173913</v>
      </c>
      <c r="D1444" s="26">
        <v>8.2739246089390126E-5</v>
      </c>
    </row>
    <row r="1445" spans="2:4" x14ac:dyDescent="0.25">
      <c r="B1445" s="8" t="s">
        <v>6656</v>
      </c>
      <c r="C1445" s="28">
        <v>608.695652173913</v>
      </c>
      <c r="D1445" s="26">
        <v>8.2739246089390126E-5</v>
      </c>
    </row>
    <row r="1446" spans="2:4" x14ac:dyDescent="0.25">
      <c r="B1446" s="8" t="s">
        <v>6653</v>
      </c>
      <c r="C1446" s="28">
        <v>608.695652173913</v>
      </c>
      <c r="D1446" s="26">
        <v>8.2739246089390126E-5</v>
      </c>
    </row>
    <row r="1447" spans="2:4" x14ac:dyDescent="0.25">
      <c r="B1447" s="8" t="s">
        <v>6673</v>
      </c>
      <c r="C1447" s="28">
        <v>608.57732225978214</v>
      </c>
      <c r="D1447" s="26">
        <v>8.2723161650721889E-5</v>
      </c>
    </row>
    <row r="1448" spans="2:4" x14ac:dyDescent="0.25">
      <c r="B1448" s="8" t="s">
        <v>6679</v>
      </c>
      <c r="C1448" s="28">
        <v>607.50724637681162</v>
      </c>
      <c r="D1448" s="26">
        <v>8.2577707561310844E-5</v>
      </c>
    </row>
    <row r="1449" spans="2:4" x14ac:dyDescent="0.25">
      <c r="B1449" s="8" t="s">
        <v>8398</v>
      </c>
      <c r="C1449" s="28">
        <v>606.52533128854236</v>
      </c>
      <c r="D1449" s="26">
        <v>8.2444237059530452E-5</v>
      </c>
    </row>
    <row r="1450" spans="2:4" x14ac:dyDescent="0.25">
      <c r="B1450" s="8" t="s">
        <v>6682</v>
      </c>
      <c r="C1450" s="28">
        <v>606.3136522199303</v>
      </c>
      <c r="D1450" s="26">
        <v>8.2415463785912821E-5</v>
      </c>
    </row>
    <row r="1451" spans="2:4" x14ac:dyDescent="0.25">
      <c r="B1451" s="8" t="s">
        <v>6685</v>
      </c>
      <c r="C1451" s="28">
        <v>605.79710144927537</v>
      </c>
      <c r="D1451" s="26">
        <v>8.2345249679440655E-5</v>
      </c>
    </row>
    <row r="1452" spans="2:4" x14ac:dyDescent="0.25">
      <c r="B1452" s="8" t="s">
        <v>6688</v>
      </c>
      <c r="C1452" s="28">
        <v>602.89855072463763</v>
      </c>
      <c r="D1452" s="26">
        <v>8.195125326949117E-5</v>
      </c>
    </row>
    <row r="1453" spans="2:4" x14ac:dyDescent="0.25">
      <c r="B1453" s="8" t="s">
        <v>6691</v>
      </c>
      <c r="C1453" s="28">
        <v>602.53333333333319</v>
      </c>
      <c r="D1453" s="26">
        <v>8.1901609721837527E-5</v>
      </c>
    </row>
    <row r="1454" spans="2:4" x14ac:dyDescent="0.25">
      <c r="B1454" s="8" t="s">
        <v>6694</v>
      </c>
      <c r="C1454" s="28">
        <v>601.83000000000004</v>
      </c>
      <c r="D1454" s="26">
        <v>8.1806006492963308E-5</v>
      </c>
    </row>
    <row r="1455" spans="2:4" x14ac:dyDescent="0.25">
      <c r="B1455" s="8" t="s">
        <v>6697</v>
      </c>
      <c r="C1455" s="28">
        <v>600</v>
      </c>
      <c r="D1455" s="26">
        <v>8.1557256859541698E-5</v>
      </c>
    </row>
    <row r="1456" spans="2:4" x14ac:dyDescent="0.25">
      <c r="B1456" s="8" t="s">
        <v>6702</v>
      </c>
      <c r="C1456" s="28">
        <v>598.95348460466778</v>
      </c>
      <c r="D1456" s="26">
        <v>8.1415005318034078E-5</v>
      </c>
    </row>
    <row r="1457" spans="2:4" x14ac:dyDescent="0.25">
      <c r="B1457" s="8" t="s">
        <v>7375</v>
      </c>
      <c r="C1457" s="28">
        <v>598.74932028276237</v>
      </c>
      <c r="D1457" s="26">
        <v>8.1387253514628749E-5</v>
      </c>
    </row>
    <row r="1458" spans="2:4" x14ac:dyDescent="0.25">
      <c r="B1458" s="8" t="s">
        <v>6710</v>
      </c>
      <c r="C1458" s="28">
        <v>598.15116911364873</v>
      </c>
      <c r="D1458" s="26">
        <v>8.1305947567061689E-5</v>
      </c>
    </row>
    <row r="1459" spans="2:4" x14ac:dyDescent="0.25">
      <c r="B1459" s="8" t="s">
        <v>6705</v>
      </c>
      <c r="C1459" s="28">
        <v>598.15116911364873</v>
      </c>
      <c r="D1459" s="26">
        <v>8.1305947567061689E-5</v>
      </c>
    </row>
    <row r="1460" spans="2:4" x14ac:dyDescent="0.25">
      <c r="B1460" s="8" t="s">
        <v>6715</v>
      </c>
      <c r="C1460" s="28">
        <v>596.8115942028985</v>
      </c>
      <c r="D1460" s="26">
        <v>8.112386080859727E-5</v>
      </c>
    </row>
    <row r="1461" spans="2:4" x14ac:dyDescent="0.25">
      <c r="B1461" s="8" t="s">
        <v>6718</v>
      </c>
      <c r="C1461" s="28">
        <v>596.15197693130153</v>
      </c>
      <c r="D1461" s="26">
        <v>8.1034199849849557E-5</v>
      </c>
    </row>
    <row r="1462" spans="2:4" x14ac:dyDescent="0.25">
      <c r="B1462" s="8" t="s">
        <v>6721</v>
      </c>
      <c r="C1462" s="28">
        <v>595.07738165952071</v>
      </c>
      <c r="D1462" s="26">
        <v>8.0888131445515092E-5</v>
      </c>
    </row>
    <row r="1463" spans="2:4" x14ac:dyDescent="0.25">
      <c r="B1463" s="8" t="s">
        <v>6724</v>
      </c>
      <c r="C1463" s="28">
        <v>594.20289855072463</v>
      </c>
      <c r="D1463" s="26">
        <v>8.0769264039642742E-5</v>
      </c>
    </row>
    <row r="1464" spans="2:4" x14ac:dyDescent="0.25">
      <c r="B1464" s="8" t="s">
        <v>6730</v>
      </c>
      <c r="C1464" s="28">
        <v>591.55492115280049</v>
      </c>
      <c r="D1464" s="26">
        <v>8.0409327751641482E-5</v>
      </c>
    </row>
    <row r="1465" spans="2:4" x14ac:dyDescent="0.25">
      <c r="B1465" s="8" t="s">
        <v>6733</v>
      </c>
      <c r="C1465" s="28">
        <v>591.12351905651622</v>
      </c>
      <c r="D1465" s="26">
        <v>8.0350687799014142E-5</v>
      </c>
    </row>
    <row r="1466" spans="2:4" x14ac:dyDescent="0.25">
      <c r="B1466" s="8" t="s">
        <v>6736</v>
      </c>
      <c r="C1466" s="28">
        <v>590.18608318123404</v>
      </c>
      <c r="D1466" s="26">
        <v>8.0223263301564573E-5</v>
      </c>
    </row>
    <row r="1467" spans="2:4" x14ac:dyDescent="0.25">
      <c r="B1467" s="8" t="s">
        <v>6739</v>
      </c>
      <c r="C1467" s="28">
        <v>588.59741017139527</v>
      </c>
      <c r="D1467" s="26">
        <v>8.0007316947015841E-5</v>
      </c>
    </row>
    <row r="1468" spans="2:4" x14ac:dyDescent="0.25">
      <c r="B1468" s="8" t="s">
        <v>6742</v>
      </c>
      <c r="C1468" s="28">
        <v>588.28115942028978</v>
      </c>
      <c r="D1468" s="26">
        <v>7.9964329374115949E-5</v>
      </c>
    </row>
    <row r="1469" spans="2:4" x14ac:dyDescent="0.25">
      <c r="B1469" s="8" t="s">
        <v>6745</v>
      </c>
      <c r="C1469" s="28">
        <v>586.95652173913038</v>
      </c>
      <c r="D1469" s="26">
        <v>7.9784273014769043E-5</v>
      </c>
    </row>
    <row r="1470" spans="2:4" x14ac:dyDescent="0.25">
      <c r="B1470" s="8" t="s">
        <v>6748</v>
      </c>
      <c r="C1470" s="28">
        <v>586.66666666666663</v>
      </c>
      <c r="D1470" s="26">
        <v>7.97448733737741E-5</v>
      </c>
    </row>
    <row r="1471" spans="2:4" x14ac:dyDescent="0.25">
      <c r="B1471" s="8" t="s">
        <v>6751</v>
      </c>
      <c r="C1471" s="28">
        <v>586.65341872495765</v>
      </c>
      <c r="D1471" s="26">
        <v>7.9743072597466069E-5</v>
      </c>
    </row>
    <row r="1472" spans="2:4" x14ac:dyDescent="0.25">
      <c r="B1472" s="8" t="s">
        <v>6755</v>
      </c>
      <c r="C1472" s="28">
        <v>586.08695652173913</v>
      </c>
      <c r="D1472" s="26">
        <v>7.9666074091784214E-5</v>
      </c>
    </row>
    <row r="1473" spans="2:4" x14ac:dyDescent="0.25">
      <c r="B1473" s="8" t="s">
        <v>6758</v>
      </c>
      <c r="C1473" s="28">
        <v>584.3478260869565</v>
      </c>
      <c r="D1473" s="26">
        <v>7.9429676245814515E-5</v>
      </c>
    </row>
    <row r="1474" spans="2:4" x14ac:dyDescent="0.25">
      <c r="B1474" s="8" t="s">
        <v>6761</v>
      </c>
      <c r="C1474" s="28">
        <v>582.11743868326982</v>
      </c>
      <c r="D1474" s="26">
        <v>7.9126502448516591E-5</v>
      </c>
    </row>
    <row r="1475" spans="2:4" x14ac:dyDescent="0.25">
      <c r="B1475" s="8" t="s">
        <v>6764</v>
      </c>
      <c r="C1475" s="28">
        <v>580</v>
      </c>
      <c r="D1475" s="26">
        <v>7.8838681630890315E-5</v>
      </c>
    </row>
    <row r="1476" spans="2:4" x14ac:dyDescent="0.25">
      <c r="B1476" s="8" t="s">
        <v>6791</v>
      </c>
      <c r="C1476" s="28">
        <v>579.71014492753625</v>
      </c>
      <c r="D1476" s="26">
        <v>7.8799281989895358E-5</v>
      </c>
    </row>
    <row r="1477" spans="2:4" x14ac:dyDescent="0.25">
      <c r="B1477" s="8" t="s">
        <v>6788</v>
      </c>
      <c r="C1477" s="28">
        <v>579.71014492753625</v>
      </c>
      <c r="D1477" s="26">
        <v>7.8799281989895358E-5</v>
      </c>
    </row>
    <row r="1478" spans="2:4" x14ac:dyDescent="0.25">
      <c r="B1478" s="8" t="s">
        <v>6785</v>
      </c>
      <c r="C1478" s="28">
        <v>579.71014492753625</v>
      </c>
      <c r="D1478" s="26">
        <v>7.8799281989895358E-5</v>
      </c>
    </row>
    <row r="1479" spans="2:4" x14ac:dyDescent="0.25">
      <c r="B1479" s="8" t="s">
        <v>6778</v>
      </c>
      <c r="C1479" s="28">
        <v>579.71014492753625</v>
      </c>
      <c r="D1479" s="26">
        <v>7.8799281989895358E-5</v>
      </c>
    </row>
    <row r="1480" spans="2:4" x14ac:dyDescent="0.25">
      <c r="B1480" s="8" t="s">
        <v>6780</v>
      </c>
      <c r="C1480" s="28">
        <v>579.71014492753625</v>
      </c>
      <c r="D1480" s="26">
        <v>7.8799281989895358E-5</v>
      </c>
    </row>
    <row r="1481" spans="2:4" x14ac:dyDescent="0.25">
      <c r="B1481" s="8" t="s">
        <v>6770</v>
      </c>
      <c r="C1481" s="28">
        <v>579.71014492753625</v>
      </c>
      <c r="D1481" s="26">
        <v>7.8799281989895358E-5</v>
      </c>
    </row>
    <row r="1482" spans="2:4" x14ac:dyDescent="0.25">
      <c r="B1482" s="8" t="s">
        <v>6775</v>
      </c>
      <c r="C1482" s="28">
        <v>579.71014492753625</v>
      </c>
      <c r="D1482" s="26">
        <v>7.8799281989895358E-5</v>
      </c>
    </row>
    <row r="1483" spans="2:4" x14ac:dyDescent="0.25">
      <c r="B1483" s="8" t="s">
        <v>6767</v>
      </c>
      <c r="C1483" s="28">
        <v>579.71014492753625</v>
      </c>
      <c r="D1483" s="26">
        <v>7.8799281989895358E-5</v>
      </c>
    </row>
    <row r="1484" spans="2:4" x14ac:dyDescent="0.25">
      <c r="B1484" s="8" t="s">
        <v>6794</v>
      </c>
      <c r="C1484" s="28">
        <v>578.26086956521738</v>
      </c>
      <c r="D1484" s="26">
        <v>7.8602283784920616E-5</v>
      </c>
    </row>
    <row r="1485" spans="2:4" x14ac:dyDescent="0.25">
      <c r="B1485" s="8" t="s">
        <v>6800</v>
      </c>
      <c r="C1485" s="28">
        <v>578.02028985507241</v>
      </c>
      <c r="D1485" s="26">
        <v>7.856958208289481E-5</v>
      </c>
    </row>
    <row r="1486" spans="2:4" x14ac:dyDescent="0.25">
      <c r="B1486" s="8" t="s">
        <v>6797</v>
      </c>
      <c r="C1486" s="28">
        <v>578.02028985507241</v>
      </c>
      <c r="D1486" s="26">
        <v>7.856958208289481E-5</v>
      </c>
    </row>
    <row r="1487" spans="2:4" x14ac:dyDescent="0.25">
      <c r="B1487" s="8" t="s">
        <v>6803</v>
      </c>
      <c r="C1487" s="28">
        <v>576.52173913043475</v>
      </c>
      <c r="D1487" s="26">
        <v>7.836588593895093E-5</v>
      </c>
    </row>
    <row r="1488" spans="2:4" x14ac:dyDescent="0.25">
      <c r="B1488" s="8" t="s">
        <v>6806</v>
      </c>
      <c r="C1488" s="28">
        <v>575.42146814554019</v>
      </c>
      <c r="D1488" s="26">
        <v>7.8216327466734025E-5</v>
      </c>
    </row>
    <row r="1489" spans="2:4" x14ac:dyDescent="0.25">
      <c r="B1489" s="8" t="s">
        <v>6811</v>
      </c>
      <c r="C1489" s="28">
        <v>573.91304347826087</v>
      </c>
      <c r="D1489" s="26">
        <v>7.8011289169996402E-5</v>
      </c>
    </row>
    <row r="1490" spans="2:4" x14ac:dyDescent="0.25">
      <c r="B1490" s="8" t="s">
        <v>6816</v>
      </c>
      <c r="C1490" s="28">
        <v>572.463768115942</v>
      </c>
      <c r="D1490" s="26">
        <v>7.7814290965021659E-5</v>
      </c>
    </row>
    <row r="1491" spans="2:4" x14ac:dyDescent="0.25">
      <c r="B1491" s="8" t="s">
        <v>6813</v>
      </c>
      <c r="C1491" s="28">
        <v>572.463768115942</v>
      </c>
      <c r="D1491" s="26">
        <v>7.7814290965021659E-5</v>
      </c>
    </row>
    <row r="1492" spans="2:4" x14ac:dyDescent="0.25">
      <c r="B1492" s="8" t="s">
        <v>6819</v>
      </c>
      <c r="C1492" s="28">
        <v>572.17391304347825</v>
      </c>
      <c r="D1492" s="26">
        <v>7.7774891324026716E-5</v>
      </c>
    </row>
    <row r="1493" spans="2:4" x14ac:dyDescent="0.25">
      <c r="B1493" s="8" t="s">
        <v>6822</v>
      </c>
      <c r="C1493" s="28">
        <v>570.96247960848291</v>
      </c>
      <c r="D1493" s="26">
        <v>7.7610222677649795E-5</v>
      </c>
    </row>
    <row r="1494" spans="2:4" x14ac:dyDescent="0.25">
      <c r="B1494" s="8" t="s">
        <v>6827</v>
      </c>
      <c r="C1494" s="28">
        <v>570.28985507246375</v>
      </c>
      <c r="D1494" s="26">
        <v>7.7518793657559552E-5</v>
      </c>
    </row>
    <row r="1495" spans="2:4" x14ac:dyDescent="0.25">
      <c r="B1495" s="8" t="s">
        <v>6830</v>
      </c>
      <c r="C1495" s="28">
        <v>567.91304347826087</v>
      </c>
      <c r="D1495" s="26">
        <v>7.7195716601400989E-5</v>
      </c>
    </row>
    <row r="1496" spans="2:4" x14ac:dyDescent="0.25">
      <c r="B1496" s="8" t="s">
        <v>6835</v>
      </c>
      <c r="C1496" s="28">
        <v>567.24590411802194</v>
      </c>
      <c r="D1496" s="26">
        <v>7.7105033174460793E-5</v>
      </c>
    </row>
    <row r="1497" spans="2:4" x14ac:dyDescent="0.25">
      <c r="B1497" s="8" t="s">
        <v>6838</v>
      </c>
      <c r="C1497" s="28">
        <v>567.00182519196915</v>
      </c>
      <c r="D1497" s="26">
        <v>7.7071855828350646E-5</v>
      </c>
    </row>
    <row r="1498" spans="2:4" x14ac:dyDescent="0.25">
      <c r="B1498" s="8" t="s">
        <v>6841</v>
      </c>
      <c r="C1498" s="28">
        <v>566.94671016856989</v>
      </c>
      <c r="D1498" s="26">
        <v>7.7064364111483659E-5</v>
      </c>
    </row>
    <row r="1499" spans="2:4" x14ac:dyDescent="0.25">
      <c r="B1499" s="8" t="s">
        <v>6844</v>
      </c>
      <c r="C1499" s="28">
        <v>565.21739130434776</v>
      </c>
      <c r="D1499" s="26">
        <v>7.6829299940147974E-5</v>
      </c>
    </row>
    <row r="1500" spans="2:4" x14ac:dyDescent="0.25">
      <c r="B1500" s="8" t="s">
        <v>6854</v>
      </c>
      <c r="C1500" s="28">
        <v>562.95940297862694</v>
      </c>
      <c r="D1500" s="26">
        <v>7.6522374383703533E-5</v>
      </c>
    </row>
    <row r="1501" spans="2:4" x14ac:dyDescent="0.25">
      <c r="B1501" s="8" t="s">
        <v>6851</v>
      </c>
      <c r="C1501" s="28">
        <v>562.95940297862694</v>
      </c>
      <c r="D1501" s="26">
        <v>7.6522374383703533E-5</v>
      </c>
    </row>
    <row r="1502" spans="2:4" x14ac:dyDescent="0.25">
      <c r="B1502" s="8" t="s">
        <v>6863</v>
      </c>
      <c r="C1502" s="28">
        <v>562.5</v>
      </c>
      <c r="D1502" s="26">
        <v>7.6459928305820337E-5</v>
      </c>
    </row>
    <row r="1503" spans="2:4" x14ac:dyDescent="0.25">
      <c r="B1503" s="8" t="s">
        <v>6860</v>
      </c>
      <c r="C1503" s="28">
        <v>562.5</v>
      </c>
      <c r="D1503" s="26">
        <v>7.6459928305820337E-5</v>
      </c>
    </row>
    <row r="1504" spans="2:4" x14ac:dyDescent="0.25">
      <c r="B1504" s="8" t="s">
        <v>6857</v>
      </c>
      <c r="C1504" s="28">
        <v>562.5</v>
      </c>
      <c r="D1504" s="26">
        <v>7.6459928305820337E-5</v>
      </c>
    </row>
    <row r="1505" spans="2:4" x14ac:dyDescent="0.25">
      <c r="B1505" s="8" t="s">
        <v>6866</v>
      </c>
      <c r="C1505" s="28">
        <v>562.31884057971013</v>
      </c>
      <c r="D1505" s="26">
        <v>7.6435303530198503E-5</v>
      </c>
    </row>
    <row r="1506" spans="2:4" x14ac:dyDescent="0.25">
      <c r="B1506" s="8" t="s">
        <v>6916</v>
      </c>
      <c r="C1506" s="28">
        <v>561.59752897087253</v>
      </c>
      <c r="D1506" s="26">
        <v>7.6337256536602275E-5</v>
      </c>
    </row>
    <row r="1507" spans="2:4" x14ac:dyDescent="0.25">
      <c r="B1507" s="8" t="s">
        <v>6913</v>
      </c>
      <c r="C1507" s="28">
        <v>561.59752897087253</v>
      </c>
      <c r="D1507" s="26">
        <v>7.6337256536602275E-5</v>
      </c>
    </row>
    <row r="1508" spans="2:4" x14ac:dyDescent="0.25">
      <c r="B1508" s="8" t="s">
        <v>6922</v>
      </c>
      <c r="C1508" s="28">
        <v>559.42028985507238</v>
      </c>
      <c r="D1508" s="26">
        <v>7.6041307120249018E-5</v>
      </c>
    </row>
    <row r="1509" spans="2:4" x14ac:dyDescent="0.25">
      <c r="B1509" s="8" t="s">
        <v>6925</v>
      </c>
      <c r="C1509" s="28">
        <v>557.39130434782601</v>
      </c>
      <c r="D1509" s="26">
        <v>7.5765509633284376E-5</v>
      </c>
    </row>
    <row r="1510" spans="2:4" x14ac:dyDescent="0.25">
      <c r="B1510" s="8" t="s">
        <v>6928</v>
      </c>
      <c r="C1510" s="28">
        <v>557.2775479787889</v>
      </c>
      <c r="D1510" s="26">
        <v>7.5750046870936099E-5</v>
      </c>
    </row>
    <row r="1511" spans="2:4" x14ac:dyDescent="0.25">
      <c r="B1511" s="8" t="s">
        <v>6931</v>
      </c>
      <c r="C1511" s="28">
        <v>555.6521739130435</v>
      </c>
      <c r="D1511" s="26">
        <v>7.5529111787314704E-5</v>
      </c>
    </row>
    <row r="1512" spans="2:4" x14ac:dyDescent="0.25">
      <c r="B1512" s="8" t="s">
        <v>6934</v>
      </c>
      <c r="C1512" s="28">
        <v>554.64926590538334</v>
      </c>
      <c r="D1512" s="26">
        <v>7.539278774400265E-5</v>
      </c>
    </row>
    <row r="1513" spans="2:4" x14ac:dyDescent="0.25">
      <c r="B1513" s="8" t="s">
        <v>6937</v>
      </c>
      <c r="C1513" s="28">
        <v>553.18840579710138</v>
      </c>
      <c r="D1513" s="26">
        <v>7.519421483885764E-5</v>
      </c>
    </row>
    <row r="1514" spans="2:4" x14ac:dyDescent="0.25">
      <c r="B1514" s="8" t="s">
        <v>6940</v>
      </c>
      <c r="C1514" s="28">
        <v>551.68985507246373</v>
      </c>
      <c r="D1514" s="26">
        <v>7.499051869491376E-5</v>
      </c>
    </row>
    <row r="1515" spans="2:4" x14ac:dyDescent="0.25">
      <c r="B1515" s="8" t="s">
        <v>6946</v>
      </c>
      <c r="C1515" s="28">
        <v>550.79757649066346</v>
      </c>
      <c r="D1515" s="26">
        <v>7.4869232372436849E-5</v>
      </c>
    </row>
    <row r="1516" spans="2:4" x14ac:dyDescent="0.25">
      <c r="B1516" s="8" t="s">
        <v>6943</v>
      </c>
      <c r="C1516" s="28">
        <v>550.79757649066346</v>
      </c>
      <c r="D1516" s="26">
        <v>7.4869232372436849E-5</v>
      </c>
    </row>
    <row r="1517" spans="2:4" x14ac:dyDescent="0.25">
      <c r="B1517" s="8" t="s">
        <v>6955</v>
      </c>
      <c r="C1517" s="28">
        <v>550.72463768115938</v>
      </c>
      <c r="D1517" s="26">
        <v>7.485931789040059E-5</v>
      </c>
    </row>
    <row r="1518" spans="2:4" x14ac:dyDescent="0.25">
      <c r="B1518" s="8" t="s">
        <v>6952</v>
      </c>
      <c r="C1518" s="28">
        <v>550.72463768115938</v>
      </c>
      <c r="D1518" s="26">
        <v>7.485931789040059E-5</v>
      </c>
    </row>
    <row r="1519" spans="2:4" x14ac:dyDescent="0.25">
      <c r="B1519" s="8" t="s">
        <v>6949</v>
      </c>
      <c r="C1519" s="28">
        <v>550.72463768115938</v>
      </c>
      <c r="D1519" s="26">
        <v>7.485931789040059E-5</v>
      </c>
    </row>
    <row r="1520" spans="2:4" x14ac:dyDescent="0.25">
      <c r="B1520" s="8" t="s">
        <v>6961</v>
      </c>
      <c r="C1520" s="28">
        <v>549.49972811310499</v>
      </c>
      <c r="D1520" s="26">
        <v>7.4692817449948046E-5</v>
      </c>
    </row>
    <row r="1521" spans="2:4" x14ac:dyDescent="0.25">
      <c r="B1521" s="8" t="s">
        <v>9901</v>
      </c>
      <c r="C1521" s="28">
        <v>549</v>
      </c>
      <c r="D1521" s="26">
        <v>7.4624890026480652E-5</v>
      </c>
    </row>
    <row r="1522" spans="2:4" x14ac:dyDescent="0.25">
      <c r="B1522" s="8" t="s">
        <v>9908</v>
      </c>
      <c r="C1522" s="28">
        <v>549</v>
      </c>
      <c r="D1522" s="26">
        <v>7.4624890026480652E-5</v>
      </c>
    </row>
    <row r="1523" spans="2:4" x14ac:dyDescent="0.25">
      <c r="B1523" s="8" t="s">
        <v>9913</v>
      </c>
      <c r="C1523" s="28">
        <v>549</v>
      </c>
      <c r="D1523" s="26">
        <v>7.4624890026480652E-5</v>
      </c>
    </row>
    <row r="1524" spans="2:4" x14ac:dyDescent="0.25">
      <c r="B1524" s="8" t="s">
        <v>6970</v>
      </c>
      <c r="C1524" s="28">
        <v>547.82608695652175</v>
      </c>
      <c r="D1524" s="26">
        <v>7.4465321480451119E-5</v>
      </c>
    </row>
    <row r="1525" spans="2:4" x14ac:dyDescent="0.25">
      <c r="B1525" s="8" t="s">
        <v>6967</v>
      </c>
      <c r="C1525" s="28">
        <v>547.82608695652175</v>
      </c>
      <c r="D1525" s="26">
        <v>7.4465321480451119E-5</v>
      </c>
    </row>
    <row r="1526" spans="2:4" x14ac:dyDescent="0.25">
      <c r="B1526" s="8" t="s">
        <v>6964</v>
      </c>
      <c r="C1526" s="28">
        <v>547.82608695652175</v>
      </c>
      <c r="D1526" s="26">
        <v>7.4465321480451119E-5</v>
      </c>
    </row>
    <row r="1527" spans="2:4" x14ac:dyDescent="0.25">
      <c r="B1527" s="8" t="s">
        <v>7389</v>
      </c>
      <c r="C1527" s="28">
        <v>545.99157150625342</v>
      </c>
      <c r="D1527" s="26">
        <v>7.4215958067467232E-5</v>
      </c>
    </row>
    <row r="1528" spans="2:4" x14ac:dyDescent="0.25">
      <c r="B1528" s="8" t="s">
        <v>6972</v>
      </c>
      <c r="C1528" s="28">
        <v>544.31760500253802</v>
      </c>
      <c r="D1528" s="26">
        <v>7.3988417873937585E-5</v>
      </c>
    </row>
    <row r="1529" spans="2:4" x14ac:dyDescent="0.25">
      <c r="B1529" s="8" t="s">
        <v>6975</v>
      </c>
      <c r="C1529" s="28">
        <v>543.77379010331697</v>
      </c>
      <c r="D1529" s="26">
        <v>7.3914497788237887E-5</v>
      </c>
    </row>
    <row r="1530" spans="2:4" x14ac:dyDescent="0.25">
      <c r="B1530" s="8" t="s">
        <v>6978</v>
      </c>
      <c r="C1530" s="28">
        <v>543.77379010331697</v>
      </c>
      <c r="D1530" s="26">
        <v>7.3914497788237887E-5</v>
      </c>
    </row>
    <row r="1531" spans="2:4" x14ac:dyDescent="0.25">
      <c r="B1531" s="8" t="s">
        <v>6981</v>
      </c>
      <c r="C1531" s="28">
        <v>543.77379010331697</v>
      </c>
      <c r="D1531" s="26">
        <v>7.3914497788237887E-5</v>
      </c>
    </row>
    <row r="1532" spans="2:4" x14ac:dyDescent="0.25">
      <c r="B1532" s="8" t="s">
        <v>6984</v>
      </c>
      <c r="C1532" s="28">
        <v>543.768115942029</v>
      </c>
      <c r="D1532" s="26">
        <v>7.3913726506521848E-5</v>
      </c>
    </row>
    <row r="1533" spans="2:4" x14ac:dyDescent="0.25">
      <c r="B1533" s="8" t="s">
        <v>6987</v>
      </c>
      <c r="C1533" s="28">
        <v>542.694671016857</v>
      </c>
      <c r="D1533" s="26">
        <v>7.3767814467377141E-5</v>
      </c>
    </row>
    <row r="1534" spans="2:4" x14ac:dyDescent="0.25">
      <c r="B1534" s="8" t="s">
        <v>6996</v>
      </c>
      <c r="C1534" s="28">
        <v>541.66666666666663</v>
      </c>
      <c r="D1534" s="26">
        <v>7.3628079109308467E-5</v>
      </c>
    </row>
    <row r="1535" spans="2:4" x14ac:dyDescent="0.25">
      <c r="B1535" s="8" t="s">
        <v>6993</v>
      </c>
      <c r="C1535" s="28">
        <v>541.66666666666663</v>
      </c>
      <c r="D1535" s="26">
        <v>7.3628079109308467E-5</v>
      </c>
    </row>
    <row r="1536" spans="2:4" x14ac:dyDescent="0.25">
      <c r="B1536" s="8" t="s">
        <v>6990</v>
      </c>
      <c r="C1536" s="28">
        <v>541.66666666666663</v>
      </c>
      <c r="D1536" s="26">
        <v>7.3628079109308467E-5</v>
      </c>
    </row>
    <row r="1537" spans="2:4" x14ac:dyDescent="0.25">
      <c r="B1537" s="8" t="s">
        <v>6999</v>
      </c>
      <c r="C1537" s="28">
        <v>540.5111473626971</v>
      </c>
      <c r="D1537" s="26">
        <v>7.3471010801508466E-5</v>
      </c>
    </row>
    <row r="1538" spans="2:4" x14ac:dyDescent="0.25">
      <c r="B1538" s="8" t="s">
        <v>7009</v>
      </c>
      <c r="C1538" s="28">
        <v>539.99762401045439</v>
      </c>
      <c r="D1538" s="26">
        <v>7.3401208208271422E-5</v>
      </c>
    </row>
    <row r="1539" spans="2:4" x14ac:dyDescent="0.25">
      <c r="B1539" s="8" t="s">
        <v>7014</v>
      </c>
      <c r="C1539" s="28">
        <v>539.13043478260863</v>
      </c>
      <c r="D1539" s="26">
        <v>7.3283332250602678E-5</v>
      </c>
    </row>
    <row r="1540" spans="2:4" x14ac:dyDescent="0.25">
      <c r="B1540" s="8" t="s">
        <v>7030</v>
      </c>
      <c r="C1540" s="28">
        <v>536.69494290375201</v>
      </c>
      <c r="D1540" s="26">
        <v>7.2952278856030608E-5</v>
      </c>
    </row>
    <row r="1541" spans="2:4" x14ac:dyDescent="0.25">
      <c r="B1541" s="8" t="s">
        <v>7027</v>
      </c>
      <c r="C1541" s="28">
        <v>536.69494290375201</v>
      </c>
      <c r="D1541" s="26">
        <v>7.2952278856030608E-5</v>
      </c>
    </row>
    <row r="1542" spans="2:4" x14ac:dyDescent="0.25">
      <c r="B1542" s="8" t="s">
        <v>7022</v>
      </c>
      <c r="C1542" s="28">
        <v>536.69494290375201</v>
      </c>
      <c r="D1542" s="26">
        <v>7.2952278856030608E-5</v>
      </c>
    </row>
    <row r="1543" spans="2:4" x14ac:dyDescent="0.25">
      <c r="B1543" s="8" t="s">
        <v>7047</v>
      </c>
      <c r="C1543" s="28">
        <v>536.231884057971</v>
      </c>
      <c r="D1543" s="26">
        <v>7.2889335840653206E-5</v>
      </c>
    </row>
    <row r="1544" spans="2:4" x14ac:dyDescent="0.25">
      <c r="B1544" s="8" t="s">
        <v>7050</v>
      </c>
      <c r="C1544" s="28">
        <v>536.08115942028985</v>
      </c>
      <c r="D1544" s="26">
        <v>7.2868848027335834E-5</v>
      </c>
    </row>
    <row r="1545" spans="2:4" x14ac:dyDescent="0.25">
      <c r="B1545" s="8" t="s">
        <v>7059</v>
      </c>
      <c r="C1545" s="28">
        <v>535.6521739130435</v>
      </c>
      <c r="D1545" s="26">
        <v>7.281053655866332E-5</v>
      </c>
    </row>
    <row r="1546" spans="2:4" x14ac:dyDescent="0.25">
      <c r="B1546" s="8" t="s">
        <v>7053</v>
      </c>
      <c r="C1546" s="28">
        <v>535.6521739130435</v>
      </c>
      <c r="D1546" s="26">
        <v>7.281053655866332E-5</v>
      </c>
    </row>
    <row r="1547" spans="2:4" x14ac:dyDescent="0.25">
      <c r="B1547" s="8" t="s">
        <v>7062</v>
      </c>
      <c r="C1547" s="28">
        <v>535.6521739130435</v>
      </c>
      <c r="D1547" s="26">
        <v>7.281053655866332E-5</v>
      </c>
    </row>
    <row r="1548" spans="2:4" x14ac:dyDescent="0.25">
      <c r="B1548" s="8" t="s">
        <v>7056</v>
      </c>
      <c r="C1548" s="28">
        <v>535.6521739130435</v>
      </c>
      <c r="D1548" s="26">
        <v>7.281053655866332E-5</v>
      </c>
    </row>
    <row r="1549" spans="2:4" x14ac:dyDescent="0.25">
      <c r="B1549" s="8" t="s">
        <v>7065</v>
      </c>
      <c r="C1549" s="28">
        <v>534.59764777034979</v>
      </c>
      <c r="D1549" s="26">
        <v>7.2667196126188695E-5</v>
      </c>
    </row>
    <row r="1550" spans="2:4" x14ac:dyDescent="0.25">
      <c r="B1550" s="8" t="s">
        <v>7068</v>
      </c>
      <c r="C1550" s="28">
        <v>534.25774877650895</v>
      </c>
      <c r="D1550" s="26">
        <v>7.2620994076943733E-5</v>
      </c>
    </row>
    <row r="1551" spans="2:4" x14ac:dyDescent="0.25">
      <c r="B1551" s="8" t="s">
        <v>7073</v>
      </c>
      <c r="C1551" s="28">
        <v>533.71397498640567</v>
      </c>
      <c r="D1551" s="26">
        <v>7.2547079579155503E-5</v>
      </c>
    </row>
    <row r="1552" spans="2:4" x14ac:dyDescent="0.25">
      <c r="B1552" s="8" t="s">
        <v>7076</v>
      </c>
      <c r="C1552" s="28">
        <v>532.22165822470379</v>
      </c>
      <c r="D1552" s="26">
        <v>7.2344230810072305E-5</v>
      </c>
    </row>
    <row r="1553" spans="2:4" x14ac:dyDescent="0.25">
      <c r="B1553" s="8" t="s">
        <v>7079</v>
      </c>
      <c r="C1553" s="28">
        <v>532.00869565217386</v>
      </c>
      <c r="D1553" s="26">
        <v>7.2315283071356816E-5</v>
      </c>
    </row>
    <row r="1554" spans="2:4" x14ac:dyDescent="0.25">
      <c r="B1554" s="8" t="s">
        <v>7082</v>
      </c>
      <c r="C1554" s="28">
        <v>530.86956521739125</v>
      </c>
      <c r="D1554" s="26">
        <v>7.2160442482246671E-5</v>
      </c>
    </row>
    <row r="1555" spans="2:4" x14ac:dyDescent="0.25">
      <c r="B1555" s="8" t="s">
        <v>7085</v>
      </c>
      <c r="C1555" s="28">
        <v>529.63614960094174</v>
      </c>
      <c r="D1555" s="26">
        <v>7.19927858251711E-5</v>
      </c>
    </row>
    <row r="1556" spans="2:4" x14ac:dyDescent="0.25">
      <c r="B1556" s="8" t="s">
        <v>7088</v>
      </c>
      <c r="C1556" s="28">
        <v>529.19767153024532</v>
      </c>
      <c r="D1556" s="26">
        <v>7.1933184044105995E-5</v>
      </c>
    </row>
    <row r="1557" spans="2:4" x14ac:dyDescent="0.25">
      <c r="B1557" s="8" t="s">
        <v>7091</v>
      </c>
      <c r="C1557" s="28">
        <v>528.1159420289855</v>
      </c>
      <c r="D1557" s="26">
        <v>7.1786145892794678E-5</v>
      </c>
    </row>
    <row r="1558" spans="2:4" x14ac:dyDescent="0.25">
      <c r="B1558" s="8" t="s">
        <v>7096</v>
      </c>
      <c r="C1558" s="28">
        <v>527.66666666666663</v>
      </c>
      <c r="D1558" s="26">
        <v>7.1725076449252495E-5</v>
      </c>
    </row>
    <row r="1559" spans="2:4" x14ac:dyDescent="0.25">
      <c r="B1559" s="8" t="s">
        <v>7102</v>
      </c>
      <c r="C1559" s="28">
        <v>527.46057640021752</v>
      </c>
      <c r="D1559" s="26">
        <v>7.1697062854590769E-5</v>
      </c>
    </row>
    <row r="1560" spans="2:4" x14ac:dyDescent="0.25">
      <c r="B1560" s="8" t="s">
        <v>7099</v>
      </c>
      <c r="C1560" s="28">
        <v>527.46057640021752</v>
      </c>
      <c r="D1560" s="26">
        <v>7.1697062854590769E-5</v>
      </c>
    </row>
    <row r="1561" spans="2:4" x14ac:dyDescent="0.25">
      <c r="B1561" s="8" t="s">
        <v>7108</v>
      </c>
      <c r="C1561" s="28">
        <v>527.0376810342035</v>
      </c>
      <c r="D1561" s="26">
        <v>7.1639579211272907E-5</v>
      </c>
    </row>
    <row r="1562" spans="2:4" x14ac:dyDescent="0.25">
      <c r="B1562" s="8" t="s">
        <v>7105</v>
      </c>
      <c r="C1562" s="28">
        <v>527.0376810342035</v>
      </c>
      <c r="D1562" s="26">
        <v>7.1639579211272907E-5</v>
      </c>
    </row>
    <row r="1563" spans="2:4" x14ac:dyDescent="0.25">
      <c r="B1563" s="8" t="s">
        <v>7111</v>
      </c>
      <c r="C1563" s="28">
        <v>526.82168198459931</v>
      </c>
      <c r="D1563" s="26">
        <v>7.1610218727989592E-5</v>
      </c>
    </row>
    <row r="1564" spans="2:4" x14ac:dyDescent="0.25">
      <c r="B1564" s="8" t="s">
        <v>7114</v>
      </c>
      <c r="C1564" s="28">
        <v>526.49768341019308</v>
      </c>
      <c r="D1564" s="26">
        <v>7.1566178003064639E-5</v>
      </c>
    </row>
    <row r="1565" spans="2:4" x14ac:dyDescent="0.25">
      <c r="B1565" s="8" t="s">
        <v>9172</v>
      </c>
      <c r="C1565" s="28">
        <v>526.10114192495917</v>
      </c>
      <c r="D1565" s="26">
        <v>7.151227661012016E-5</v>
      </c>
    </row>
    <row r="1566" spans="2:4" x14ac:dyDescent="0.25">
      <c r="B1566" s="8" t="s">
        <v>7117</v>
      </c>
      <c r="C1566" s="28">
        <v>524.93913043478256</v>
      </c>
      <c r="D1566" s="26">
        <v>7.1354325827490038E-5</v>
      </c>
    </row>
    <row r="1567" spans="2:4" x14ac:dyDescent="0.25">
      <c r="B1567" s="8" t="s">
        <v>7120</v>
      </c>
      <c r="C1567" s="28">
        <v>524.87769053816169</v>
      </c>
      <c r="D1567" s="26">
        <v>7.1345974378439819E-5</v>
      </c>
    </row>
    <row r="1568" spans="2:4" x14ac:dyDescent="0.25">
      <c r="B1568" s="8" t="s">
        <v>7124</v>
      </c>
      <c r="C1568" s="28">
        <v>524.63768115942025</v>
      </c>
      <c r="D1568" s="26">
        <v>7.1313350200855294E-5</v>
      </c>
    </row>
    <row r="1569" spans="2:4" x14ac:dyDescent="0.25">
      <c r="B1569" s="8" t="s">
        <v>7127</v>
      </c>
      <c r="C1569" s="28">
        <v>524.15362318840573</v>
      </c>
      <c r="D1569" s="26">
        <v>7.1247552800393735E-5</v>
      </c>
    </row>
    <row r="1570" spans="2:4" x14ac:dyDescent="0.25">
      <c r="B1570" s="8" t="s">
        <v>7130</v>
      </c>
      <c r="C1570" s="28">
        <v>523.54281641160787</v>
      </c>
      <c r="D1570" s="26">
        <v>7.1164526591748978E-5</v>
      </c>
    </row>
    <row r="1571" spans="2:4" x14ac:dyDescent="0.25">
      <c r="B1571" s="8" t="s">
        <v>7153</v>
      </c>
      <c r="C1571" s="28">
        <v>521.73913043478262</v>
      </c>
      <c r="D1571" s="26">
        <v>7.0919353790905822E-5</v>
      </c>
    </row>
    <row r="1572" spans="2:4" x14ac:dyDescent="0.25">
      <c r="B1572" s="8" t="s">
        <v>7150</v>
      </c>
      <c r="C1572" s="28">
        <v>521.73913043478262</v>
      </c>
      <c r="D1572" s="26">
        <v>7.0919353790905822E-5</v>
      </c>
    </row>
    <row r="1573" spans="2:4" x14ac:dyDescent="0.25">
      <c r="B1573" s="8" t="s">
        <v>7147</v>
      </c>
      <c r="C1573" s="28">
        <v>521.73913043478262</v>
      </c>
      <c r="D1573" s="26">
        <v>7.0919353790905822E-5</v>
      </c>
    </row>
    <row r="1574" spans="2:4" x14ac:dyDescent="0.25">
      <c r="B1574" s="8" t="s">
        <v>7144</v>
      </c>
      <c r="C1574" s="28">
        <v>521.73913043478262</v>
      </c>
      <c r="D1574" s="26">
        <v>7.0919353790905822E-5</v>
      </c>
    </row>
    <row r="1575" spans="2:4" x14ac:dyDescent="0.25">
      <c r="B1575" s="8" t="s">
        <v>7141</v>
      </c>
      <c r="C1575" s="28">
        <v>521.73913043478262</v>
      </c>
      <c r="D1575" s="26">
        <v>7.0919353790905822E-5</v>
      </c>
    </row>
    <row r="1576" spans="2:4" x14ac:dyDescent="0.25">
      <c r="B1576" s="8" t="s">
        <v>7136</v>
      </c>
      <c r="C1576" s="28">
        <v>521.73913043478262</v>
      </c>
      <c r="D1576" s="26">
        <v>7.0919353790905822E-5</v>
      </c>
    </row>
    <row r="1577" spans="2:4" x14ac:dyDescent="0.25">
      <c r="B1577" s="8" t="s">
        <v>7139</v>
      </c>
      <c r="C1577" s="28">
        <v>521.73913043478262</v>
      </c>
      <c r="D1577" s="26">
        <v>7.0919353790905822E-5</v>
      </c>
    </row>
    <row r="1578" spans="2:4" x14ac:dyDescent="0.25">
      <c r="B1578" s="8" t="s">
        <v>7133</v>
      </c>
      <c r="C1578" s="28">
        <v>521.73913043478262</v>
      </c>
      <c r="D1578" s="26">
        <v>7.0919353790905822E-5</v>
      </c>
    </row>
    <row r="1579" spans="2:4" x14ac:dyDescent="0.25">
      <c r="B1579" s="8" t="s">
        <v>7156</v>
      </c>
      <c r="C1579" s="28">
        <v>521.63770479409891</v>
      </c>
      <c r="D1579" s="26">
        <v>7.0905567129190181E-5</v>
      </c>
    </row>
    <row r="1580" spans="2:4" x14ac:dyDescent="0.25">
      <c r="B1580" s="8" t="s">
        <v>7159</v>
      </c>
      <c r="C1580" s="28">
        <v>521.20570669489052</v>
      </c>
      <c r="D1580" s="26">
        <v>7.0846846162623563E-5</v>
      </c>
    </row>
    <row r="1581" spans="2:4" x14ac:dyDescent="0.25">
      <c r="B1581" s="8" t="s">
        <v>7162</v>
      </c>
      <c r="C1581" s="28">
        <v>520.83333333333337</v>
      </c>
      <c r="D1581" s="26">
        <v>7.0796229912796623E-5</v>
      </c>
    </row>
    <row r="1582" spans="2:4" x14ac:dyDescent="0.25">
      <c r="B1582" s="8" t="s">
        <v>7165</v>
      </c>
      <c r="C1582" s="28">
        <v>520.55338956508592</v>
      </c>
      <c r="D1582" s="26">
        <v>7.0758177503107972E-5</v>
      </c>
    </row>
    <row r="1583" spans="2:4" x14ac:dyDescent="0.25">
      <c r="B1583" s="8" t="s">
        <v>7168</v>
      </c>
      <c r="C1583" s="28">
        <v>519.86376811594198</v>
      </c>
      <c r="D1583" s="26">
        <v>7.0664438113668513E-5</v>
      </c>
    </row>
    <row r="1584" spans="2:4" x14ac:dyDescent="0.25">
      <c r="B1584" s="8" t="s">
        <v>7185</v>
      </c>
      <c r="C1584" s="28">
        <v>519.05927134312128</v>
      </c>
      <c r="D1584" s="26">
        <v>7.0555083863762483E-5</v>
      </c>
    </row>
    <row r="1585" spans="2:4" x14ac:dyDescent="0.25">
      <c r="B1585" s="8" t="s">
        <v>7190</v>
      </c>
      <c r="C1585" s="28">
        <v>518.84057971014488</v>
      </c>
      <c r="D1585" s="26">
        <v>7.0525357380956337E-5</v>
      </c>
    </row>
    <row r="1586" spans="2:4" x14ac:dyDescent="0.25">
      <c r="B1586" s="8" t="s">
        <v>7193</v>
      </c>
      <c r="C1586" s="28">
        <v>518.53913043478258</v>
      </c>
      <c r="D1586" s="26">
        <v>7.0484381754321593E-5</v>
      </c>
    </row>
    <row r="1587" spans="2:4" x14ac:dyDescent="0.25">
      <c r="B1587" s="8" t="s">
        <v>7196</v>
      </c>
      <c r="C1587" s="28">
        <v>518.39771905003624</v>
      </c>
      <c r="D1587" s="26">
        <v>7.0465159879940569E-5</v>
      </c>
    </row>
    <row r="1588" spans="2:4" x14ac:dyDescent="0.25">
      <c r="B1588" s="8" t="s">
        <v>7199</v>
      </c>
      <c r="C1588" s="28">
        <v>518.39771905003624</v>
      </c>
      <c r="D1588" s="26">
        <v>7.0465159879940569E-5</v>
      </c>
    </row>
    <row r="1589" spans="2:4" x14ac:dyDescent="0.25">
      <c r="B1589" s="8" t="s">
        <v>7202</v>
      </c>
      <c r="C1589" s="28">
        <v>517.5812426425324</v>
      </c>
      <c r="D1589" s="26">
        <v>7.0354177253129652E-5</v>
      </c>
    </row>
    <row r="1590" spans="2:4" x14ac:dyDescent="0.25">
      <c r="B1590" s="8" t="s">
        <v>7205</v>
      </c>
      <c r="C1590" s="28">
        <v>517.27344399684648</v>
      </c>
      <c r="D1590" s="26">
        <v>7.0312338564450943E-5</v>
      </c>
    </row>
    <row r="1591" spans="2:4" x14ac:dyDescent="0.25">
      <c r="B1591" s="8" t="s">
        <v>7208</v>
      </c>
      <c r="C1591" s="28">
        <v>515.94202898550725</v>
      </c>
      <c r="D1591" s="26">
        <v>7.0131360971006866E-5</v>
      </c>
    </row>
    <row r="1592" spans="2:4" x14ac:dyDescent="0.25">
      <c r="B1592" s="8" t="s">
        <v>7211</v>
      </c>
      <c r="C1592" s="28">
        <v>514.78260869565213</v>
      </c>
      <c r="D1592" s="26">
        <v>6.997376240702708E-5</v>
      </c>
    </row>
    <row r="1593" spans="2:4" x14ac:dyDescent="0.25">
      <c r="B1593" s="8" t="s">
        <v>7214</v>
      </c>
      <c r="C1593" s="28">
        <v>513.21374185953584</v>
      </c>
      <c r="D1593" s="26">
        <v>6.9760508281141158E-5</v>
      </c>
    </row>
    <row r="1594" spans="2:4" x14ac:dyDescent="0.25">
      <c r="B1594" s="8" t="s">
        <v>7217</v>
      </c>
      <c r="C1594" s="28">
        <v>513.04347826086951</v>
      </c>
      <c r="D1594" s="26">
        <v>6.9737364561057381E-5</v>
      </c>
    </row>
    <row r="1595" spans="2:4" x14ac:dyDescent="0.25">
      <c r="B1595" s="8" t="s">
        <v>7220</v>
      </c>
      <c r="C1595" s="28">
        <v>512.463768115942</v>
      </c>
      <c r="D1595" s="26">
        <v>6.9658565279067495E-5</v>
      </c>
    </row>
    <row r="1596" spans="2:4" x14ac:dyDescent="0.25">
      <c r="B1596" s="8" t="s">
        <v>7228</v>
      </c>
      <c r="C1596" s="28">
        <v>511.30434782608694</v>
      </c>
      <c r="D1596" s="26">
        <v>6.9500966715087709E-5</v>
      </c>
    </row>
    <row r="1597" spans="2:4" x14ac:dyDescent="0.25">
      <c r="B1597" s="8" t="s">
        <v>7223</v>
      </c>
      <c r="C1597" s="28">
        <v>511.30434782608694</v>
      </c>
      <c r="D1597" s="26">
        <v>6.9500966715087709E-5</v>
      </c>
    </row>
    <row r="1598" spans="2:4" x14ac:dyDescent="0.25">
      <c r="B1598" s="8" t="s">
        <v>7231</v>
      </c>
      <c r="C1598" s="28">
        <v>510.3478260869565</v>
      </c>
      <c r="D1598" s="26">
        <v>6.9370947899804379E-5</v>
      </c>
    </row>
    <row r="1599" spans="2:4" x14ac:dyDescent="0.25">
      <c r="B1599" s="8" t="s">
        <v>7233</v>
      </c>
      <c r="C1599" s="28">
        <v>510.14492753623188</v>
      </c>
      <c r="D1599" s="26">
        <v>6.9343368151107923E-5</v>
      </c>
    </row>
    <row r="1600" spans="2:4" x14ac:dyDescent="0.25">
      <c r="B1600" s="8" t="s">
        <v>7236</v>
      </c>
      <c r="C1600" s="28">
        <v>508.98550724637681</v>
      </c>
      <c r="D1600" s="26">
        <v>6.9185769587128124E-5</v>
      </c>
    </row>
    <row r="1601" spans="2:4" x14ac:dyDescent="0.25">
      <c r="B1601" s="8" t="s">
        <v>7242</v>
      </c>
      <c r="C1601" s="28">
        <v>507.59776656982712</v>
      </c>
      <c r="D1601" s="26">
        <v>6.8997135715775129E-5</v>
      </c>
    </row>
    <row r="1602" spans="2:4" x14ac:dyDescent="0.25">
      <c r="B1602" s="8" t="s">
        <v>7239</v>
      </c>
      <c r="C1602" s="28">
        <v>507.59776656982712</v>
      </c>
      <c r="D1602" s="26">
        <v>6.8997135715775129E-5</v>
      </c>
    </row>
    <row r="1603" spans="2:4" x14ac:dyDescent="0.25">
      <c r="B1603" s="8" t="s">
        <v>7250</v>
      </c>
      <c r="C1603" s="28">
        <v>506.7337703714104</v>
      </c>
      <c r="D1603" s="26">
        <v>6.8879693782641894E-5</v>
      </c>
    </row>
    <row r="1604" spans="2:4" x14ac:dyDescent="0.25">
      <c r="B1604" s="8" t="s">
        <v>7245</v>
      </c>
      <c r="C1604" s="28">
        <v>506.7337703714104</v>
      </c>
      <c r="D1604" s="26">
        <v>6.8879693782641894E-5</v>
      </c>
    </row>
    <row r="1605" spans="2:4" x14ac:dyDescent="0.25">
      <c r="B1605" s="8" t="s">
        <v>7252</v>
      </c>
      <c r="C1605" s="28">
        <v>506.66666666666663</v>
      </c>
      <c r="D1605" s="26">
        <v>6.8870572459168539E-5</v>
      </c>
    </row>
    <row r="1606" spans="2:4" x14ac:dyDescent="0.25">
      <c r="B1606" s="8" t="s">
        <v>7254</v>
      </c>
      <c r="C1606" s="28">
        <v>506.02028985507241</v>
      </c>
      <c r="D1606" s="26">
        <v>6.8782711259749807E-5</v>
      </c>
    </row>
    <row r="1607" spans="2:4" x14ac:dyDescent="0.25">
      <c r="B1607" s="8" t="s">
        <v>7257</v>
      </c>
      <c r="C1607" s="28">
        <v>505.89245407320209</v>
      </c>
      <c r="D1607" s="26">
        <v>6.8765334700253403E-5</v>
      </c>
    </row>
    <row r="1608" spans="2:4" x14ac:dyDescent="0.25">
      <c r="B1608" s="8" t="s">
        <v>7260</v>
      </c>
      <c r="C1608" s="28">
        <v>505.70962479608482</v>
      </c>
      <c r="D1608" s="26">
        <v>6.8740482943061243E-5</v>
      </c>
    </row>
    <row r="1609" spans="2:4" x14ac:dyDescent="0.25">
      <c r="B1609" s="8" t="s">
        <v>7265</v>
      </c>
      <c r="C1609" s="28">
        <v>505.61057531346864</v>
      </c>
      <c r="D1609" s="26">
        <v>6.8727019269568696E-5</v>
      </c>
    </row>
    <row r="1610" spans="2:4" x14ac:dyDescent="0.25">
      <c r="B1610" s="8" t="s">
        <v>7268</v>
      </c>
      <c r="C1610" s="28">
        <v>505.41941615456892</v>
      </c>
      <c r="D1610" s="26">
        <v>6.8701035241862968E-5</v>
      </c>
    </row>
    <row r="1611" spans="2:4" x14ac:dyDescent="0.25">
      <c r="B1611" s="8" t="s">
        <v>7273</v>
      </c>
      <c r="C1611" s="28">
        <v>505.26065685310988</v>
      </c>
      <c r="D1611" s="26">
        <v>6.8679455286649728E-5</v>
      </c>
    </row>
    <row r="1612" spans="2:4" x14ac:dyDescent="0.25">
      <c r="B1612" s="8" t="s">
        <v>7278</v>
      </c>
      <c r="C1612" s="28">
        <v>505.26065685310988</v>
      </c>
      <c r="D1612" s="26">
        <v>6.8679455286649728E-5</v>
      </c>
    </row>
    <row r="1613" spans="2:4" x14ac:dyDescent="0.25">
      <c r="B1613" s="8" t="s">
        <v>7281</v>
      </c>
      <c r="C1613" s="28">
        <v>504.92753623188401</v>
      </c>
      <c r="D1613" s="26">
        <v>6.8634174613198853E-5</v>
      </c>
    </row>
    <row r="1614" spans="2:4" x14ac:dyDescent="0.25">
      <c r="B1614" s="8" t="s">
        <v>7284</v>
      </c>
      <c r="C1614" s="28">
        <v>504.3478260869565</v>
      </c>
      <c r="D1614" s="26">
        <v>6.8555375331208967E-5</v>
      </c>
    </row>
    <row r="1615" spans="2:4" x14ac:dyDescent="0.25">
      <c r="B1615" s="8" t="s">
        <v>7287</v>
      </c>
      <c r="C1615" s="28">
        <v>503.76811594202894</v>
      </c>
      <c r="D1615" s="26">
        <v>6.8476576049219067E-5</v>
      </c>
    </row>
    <row r="1616" spans="2:4" x14ac:dyDescent="0.25">
      <c r="B1616" s="8" t="s">
        <v>7290</v>
      </c>
      <c r="C1616" s="28">
        <v>503.40846500275404</v>
      </c>
      <c r="D1616" s="26">
        <v>6.8427689142495362E-5</v>
      </c>
    </row>
    <row r="1617" spans="2:4" x14ac:dyDescent="0.25">
      <c r="B1617" s="8" t="s">
        <v>7293</v>
      </c>
      <c r="C1617" s="28">
        <v>500.00107999524806</v>
      </c>
      <c r="D1617" s="26">
        <v>6.7964527518701168E-5</v>
      </c>
    </row>
    <row r="1618" spans="2:4" x14ac:dyDescent="0.25">
      <c r="B1618" s="8" t="s">
        <v>7299</v>
      </c>
      <c r="C1618" s="28">
        <v>500</v>
      </c>
      <c r="D1618" s="26">
        <v>6.7964380716284753E-5</v>
      </c>
    </row>
    <row r="1619" spans="2:4" x14ac:dyDescent="0.25">
      <c r="B1619" s="8" t="s">
        <v>7296</v>
      </c>
      <c r="C1619" s="28">
        <v>500</v>
      </c>
      <c r="D1619" s="26">
        <v>6.7964380716284753E-5</v>
      </c>
    </row>
    <row r="1620" spans="2:4" x14ac:dyDescent="0.25">
      <c r="B1620" s="8" t="s">
        <v>7305</v>
      </c>
      <c r="C1620" s="28">
        <v>498.59420289855075</v>
      </c>
      <c r="D1620" s="26">
        <v>6.7773292457459254E-5</v>
      </c>
    </row>
    <row r="1621" spans="2:4" x14ac:dyDescent="0.25">
      <c r="B1621" s="8" t="s">
        <v>7308</v>
      </c>
      <c r="C1621" s="28">
        <v>498.55072463768113</v>
      </c>
      <c r="D1621" s="26">
        <v>6.7767382511310011E-5</v>
      </c>
    </row>
    <row r="1622" spans="2:4" x14ac:dyDescent="0.25">
      <c r="B1622" s="8" t="s">
        <v>7311</v>
      </c>
      <c r="C1622" s="28">
        <v>498.26086956521738</v>
      </c>
      <c r="D1622" s="26">
        <v>6.7727982870315054E-5</v>
      </c>
    </row>
    <row r="1623" spans="2:4" x14ac:dyDescent="0.25">
      <c r="B1623" s="8" t="s">
        <v>7314</v>
      </c>
      <c r="C1623" s="28">
        <v>496.79781408961804</v>
      </c>
      <c r="D1623" s="26">
        <v>6.7529111551609702E-5</v>
      </c>
    </row>
    <row r="1624" spans="2:4" x14ac:dyDescent="0.25">
      <c r="B1624" s="8" t="s">
        <v>7320</v>
      </c>
      <c r="C1624" s="28">
        <v>496.231884057971</v>
      </c>
      <c r="D1624" s="26">
        <v>6.7452185383350425E-5</v>
      </c>
    </row>
    <row r="1625" spans="2:4" x14ac:dyDescent="0.25">
      <c r="B1625" s="8" t="s">
        <v>7317</v>
      </c>
      <c r="C1625" s="28">
        <v>496.231884057971</v>
      </c>
      <c r="D1625" s="26">
        <v>6.7452185383350425E-5</v>
      </c>
    </row>
    <row r="1626" spans="2:4" x14ac:dyDescent="0.25">
      <c r="B1626" s="8" t="s">
        <v>8101</v>
      </c>
      <c r="C1626" s="28">
        <v>495.65217391304344</v>
      </c>
      <c r="D1626" s="26">
        <v>6.7373386101360526E-5</v>
      </c>
    </row>
    <row r="1627" spans="2:4" x14ac:dyDescent="0.25">
      <c r="B1627" s="8" t="s">
        <v>8098</v>
      </c>
      <c r="C1627" s="28">
        <v>495.65217391304344</v>
      </c>
      <c r="D1627" s="26">
        <v>6.7373386101360526E-5</v>
      </c>
    </row>
    <row r="1628" spans="2:4" x14ac:dyDescent="0.25">
      <c r="B1628" s="8" t="s">
        <v>7323</v>
      </c>
      <c r="C1628" s="28">
        <v>494.07286568787384</v>
      </c>
      <c r="D1628" s="26">
        <v>6.7158712690392958E-5</v>
      </c>
    </row>
    <row r="1629" spans="2:4" x14ac:dyDescent="0.25">
      <c r="B1629" s="8" t="s">
        <v>7329</v>
      </c>
      <c r="C1629" s="28">
        <v>492.75362318840575</v>
      </c>
      <c r="D1629" s="26">
        <v>6.6979389691411054E-5</v>
      </c>
    </row>
    <row r="1630" spans="2:4" x14ac:dyDescent="0.25">
      <c r="B1630" s="8" t="s">
        <v>7326</v>
      </c>
      <c r="C1630" s="28">
        <v>492.75362318840575</v>
      </c>
      <c r="D1630" s="26">
        <v>6.6979389691411054E-5</v>
      </c>
    </row>
    <row r="1631" spans="2:4" x14ac:dyDescent="0.25">
      <c r="B1631" s="8" t="s">
        <v>7333</v>
      </c>
      <c r="C1631" s="28">
        <v>491.66666666666669</v>
      </c>
      <c r="D1631" s="26">
        <v>6.6831641037680008E-5</v>
      </c>
    </row>
    <row r="1632" spans="2:4" x14ac:dyDescent="0.25">
      <c r="B1632" s="8" t="s">
        <v>7336</v>
      </c>
      <c r="C1632" s="28">
        <v>491.39783784951351</v>
      </c>
      <c r="D1632" s="26">
        <v>6.6795099469526989E-5</v>
      </c>
    </row>
    <row r="1633" spans="2:4" x14ac:dyDescent="0.25">
      <c r="B1633" s="8" t="s">
        <v>7341</v>
      </c>
      <c r="C1633" s="28">
        <v>491.01449275362319</v>
      </c>
      <c r="D1633" s="26">
        <v>6.6742991845441369E-5</v>
      </c>
    </row>
    <row r="1634" spans="2:4" x14ac:dyDescent="0.25">
      <c r="B1634" s="8" t="s">
        <v>7344</v>
      </c>
      <c r="C1634" s="28">
        <v>490.3545624399253</v>
      </c>
      <c r="D1634" s="26">
        <v>6.6653288335268612E-5</v>
      </c>
    </row>
    <row r="1635" spans="2:4" x14ac:dyDescent="0.25">
      <c r="B1635" s="8" t="s">
        <v>7347</v>
      </c>
      <c r="C1635" s="28">
        <v>490.03478260869559</v>
      </c>
      <c r="D1635" s="26">
        <v>6.6609821058878437E-5</v>
      </c>
    </row>
    <row r="1636" spans="2:4" x14ac:dyDescent="0.25">
      <c r="B1636" s="8" t="s">
        <v>7490</v>
      </c>
      <c r="C1636" s="28">
        <v>489.88580750407829</v>
      </c>
      <c r="D1636" s="26">
        <v>6.6589571057423526E-5</v>
      </c>
    </row>
    <row r="1637" spans="2:4" x14ac:dyDescent="0.25">
      <c r="B1637" s="8" t="s">
        <v>7353</v>
      </c>
      <c r="C1637" s="28">
        <v>489.85507246376807</v>
      </c>
      <c r="D1637" s="26">
        <v>6.6585393281461569E-5</v>
      </c>
    </row>
    <row r="1638" spans="2:4" x14ac:dyDescent="0.25">
      <c r="B1638" s="8" t="s">
        <v>7350</v>
      </c>
      <c r="C1638" s="28">
        <v>489.85507246376807</v>
      </c>
      <c r="D1638" s="26">
        <v>6.6585393281461569E-5</v>
      </c>
    </row>
    <row r="1639" spans="2:4" x14ac:dyDescent="0.25">
      <c r="B1639" s="8" t="s">
        <v>7363</v>
      </c>
      <c r="C1639" s="28">
        <v>489.58890701468187</v>
      </c>
      <c r="D1639" s="26">
        <v>6.6549213741631141E-5</v>
      </c>
    </row>
    <row r="1640" spans="2:4" x14ac:dyDescent="0.25">
      <c r="B1640" s="8" t="s">
        <v>7359</v>
      </c>
      <c r="C1640" s="28">
        <v>489.58890701468187</v>
      </c>
      <c r="D1640" s="26">
        <v>6.6549213741631141E-5</v>
      </c>
    </row>
    <row r="1641" spans="2:4" x14ac:dyDescent="0.25">
      <c r="B1641" s="8" t="s">
        <v>7367</v>
      </c>
      <c r="C1641" s="28">
        <v>489.56521739130432</v>
      </c>
      <c r="D1641" s="26">
        <v>6.6545993640466626E-5</v>
      </c>
    </row>
    <row r="1642" spans="2:4" x14ac:dyDescent="0.25">
      <c r="B1642" s="8" t="s">
        <v>7369</v>
      </c>
      <c r="C1642" s="28">
        <v>489.27536231884056</v>
      </c>
      <c r="D1642" s="26">
        <v>6.6506593999471683E-5</v>
      </c>
    </row>
    <row r="1643" spans="2:4" x14ac:dyDescent="0.25">
      <c r="B1643" s="8" t="s">
        <v>7372</v>
      </c>
      <c r="C1643" s="28">
        <v>488.40579710144925</v>
      </c>
      <c r="D1643" s="26">
        <v>6.6388395076486841E-5</v>
      </c>
    </row>
    <row r="1644" spans="2:4" x14ac:dyDescent="0.25">
      <c r="B1644" s="8" t="s">
        <v>7380</v>
      </c>
      <c r="C1644" s="28">
        <v>487.20228384991844</v>
      </c>
      <c r="D1644" s="26">
        <v>6.6224803010838577E-5</v>
      </c>
    </row>
    <row r="1645" spans="2:4" x14ac:dyDescent="0.25">
      <c r="B1645" s="8" t="s">
        <v>7378</v>
      </c>
      <c r="C1645" s="28">
        <v>487.20228384991844</v>
      </c>
      <c r="D1645" s="26">
        <v>6.6224803010838577E-5</v>
      </c>
    </row>
    <row r="1646" spans="2:4" x14ac:dyDescent="0.25">
      <c r="B1646" s="8" t="s">
        <v>7383</v>
      </c>
      <c r="C1646" s="28">
        <v>486.95652173913044</v>
      </c>
      <c r="D1646" s="26">
        <v>6.6191396871512098E-5</v>
      </c>
    </row>
    <row r="1647" spans="2:4" x14ac:dyDescent="0.25">
      <c r="B1647" s="8" t="s">
        <v>7386</v>
      </c>
      <c r="C1647" s="28">
        <v>486.95652173913044</v>
      </c>
      <c r="D1647" s="26">
        <v>6.6191396871512098E-5</v>
      </c>
    </row>
    <row r="1648" spans="2:4" x14ac:dyDescent="0.25">
      <c r="B1648" s="8" t="s">
        <v>7394</v>
      </c>
      <c r="C1648" s="28">
        <v>486.25</v>
      </c>
      <c r="D1648" s="26">
        <v>6.6095360246586912E-5</v>
      </c>
    </row>
    <row r="1649" spans="2:4" x14ac:dyDescent="0.25">
      <c r="B1649" s="8" t="s">
        <v>7419</v>
      </c>
      <c r="C1649" s="28">
        <v>485.99786160940897</v>
      </c>
      <c r="D1649" s="26">
        <v>6.6061087387444276E-5</v>
      </c>
    </row>
    <row r="1650" spans="2:4" x14ac:dyDescent="0.25">
      <c r="B1650" s="8" t="s">
        <v>7413</v>
      </c>
      <c r="C1650" s="28">
        <v>485.99786160940897</v>
      </c>
      <c r="D1650" s="26">
        <v>6.6061087387444276E-5</v>
      </c>
    </row>
    <row r="1651" spans="2:4" x14ac:dyDescent="0.25">
      <c r="B1651" s="8" t="s">
        <v>7422</v>
      </c>
      <c r="C1651" s="28">
        <v>484.05797101449275</v>
      </c>
      <c r="D1651" s="26">
        <v>6.5797400461562627E-5</v>
      </c>
    </row>
    <row r="1652" spans="2:4" x14ac:dyDescent="0.25">
      <c r="B1652" s="8" t="s">
        <v>7430</v>
      </c>
      <c r="C1652" s="28">
        <v>480.13043478260869</v>
      </c>
      <c r="D1652" s="26">
        <v>6.5263535326081086E-5</v>
      </c>
    </row>
    <row r="1653" spans="2:4" x14ac:dyDescent="0.25">
      <c r="B1653" s="8" t="s">
        <v>7433</v>
      </c>
      <c r="C1653" s="28">
        <v>480</v>
      </c>
      <c r="D1653" s="26">
        <v>6.5245805487633356E-5</v>
      </c>
    </row>
    <row r="1654" spans="2:4" x14ac:dyDescent="0.25">
      <c r="B1654" s="8" t="s">
        <v>7436</v>
      </c>
      <c r="C1654" s="28">
        <v>478.60869565217388</v>
      </c>
      <c r="D1654" s="26">
        <v>6.5056687210857605E-5</v>
      </c>
    </row>
    <row r="1655" spans="2:4" x14ac:dyDescent="0.25">
      <c r="B1655" s="8" t="s">
        <v>7439</v>
      </c>
      <c r="C1655" s="28">
        <v>478.520935290919</v>
      </c>
      <c r="D1655" s="26">
        <v>6.5044758053649349E-5</v>
      </c>
    </row>
    <row r="1656" spans="2:4" x14ac:dyDescent="0.25">
      <c r="B1656" s="8" t="s">
        <v>7444</v>
      </c>
      <c r="C1656" s="28">
        <v>478.26086956521738</v>
      </c>
      <c r="D1656" s="26">
        <v>6.500940764166367E-5</v>
      </c>
    </row>
    <row r="1657" spans="2:4" x14ac:dyDescent="0.25">
      <c r="B1657" s="8" t="s">
        <v>7447</v>
      </c>
      <c r="C1657" s="28">
        <v>478.26086956521738</v>
      </c>
      <c r="D1657" s="26">
        <v>6.500940764166367E-5</v>
      </c>
    </row>
    <row r="1658" spans="2:4" x14ac:dyDescent="0.25">
      <c r="B1658" s="8" t="s">
        <v>7450</v>
      </c>
      <c r="C1658" s="28">
        <v>477.1615008156607</v>
      </c>
      <c r="D1658" s="26">
        <v>6.4859971809178753E-5</v>
      </c>
    </row>
    <row r="1659" spans="2:4" x14ac:dyDescent="0.25">
      <c r="B1659" s="8" t="s">
        <v>7458</v>
      </c>
      <c r="C1659" s="28">
        <v>476.81790200123123</v>
      </c>
      <c r="D1659" s="26">
        <v>6.4813266847903669E-5</v>
      </c>
    </row>
    <row r="1660" spans="2:4" x14ac:dyDescent="0.25">
      <c r="B1660" s="8" t="s">
        <v>7485</v>
      </c>
      <c r="C1660" s="28">
        <v>475.36231884057969</v>
      </c>
      <c r="D1660" s="26">
        <v>6.4615411231714199E-5</v>
      </c>
    </row>
    <row r="1661" spans="2:4" x14ac:dyDescent="0.25">
      <c r="B1661" s="8" t="s">
        <v>7488</v>
      </c>
      <c r="C1661" s="28">
        <v>474.08405797101443</v>
      </c>
      <c r="D1661" s="26">
        <v>6.444165881492647E-5</v>
      </c>
    </row>
    <row r="1662" spans="2:4" x14ac:dyDescent="0.25">
      <c r="B1662" s="8" t="s">
        <v>7496</v>
      </c>
      <c r="C1662" s="28">
        <v>473.08319738988581</v>
      </c>
      <c r="D1662" s="26">
        <v>6.4305613075766967E-5</v>
      </c>
    </row>
    <row r="1663" spans="2:4" x14ac:dyDescent="0.25">
      <c r="B1663" s="8" t="s">
        <v>7493</v>
      </c>
      <c r="C1663" s="28">
        <v>473.08319738988581</v>
      </c>
      <c r="D1663" s="26">
        <v>6.4305613075766967E-5</v>
      </c>
    </row>
    <row r="1664" spans="2:4" x14ac:dyDescent="0.25">
      <c r="B1664" s="8" t="s">
        <v>7499</v>
      </c>
      <c r="C1664" s="28">
        <v>472.94616639477977</v>
      </c>
      <c r="D1664" s="26">
        <v>6.428698662232434E-5</v>
      </c>
    </row>
    <row r="1665" spans="2:4" x14ac:dyDescent="0.25">
      <c r="B1665" s="8" t="s">
        <v>7504</v>
      </c>
      <c r="C1665" s="28">
        <v>472.463768115942</v>
      </c>
      <c r="D1665" s="26">
        <v>6.4221414821764714E-5</v>
      </c>
    </row>
    <row r="1666" spans="2:4" x14ac:dyDescent="0.25">
      <c r="B1666" s="8" t="s">
        <v>7507</v>
      </c>
      <c r="C1666" s="28">
        <v>472.08333333333331</v>
      </c>
      <c r="D1666" s="26">
        <v>6.4169702792958854E-5</v>
      </c>
    </row>
    <row r="1667" spans="2:4" x14ac:dyDescent="0.25">
      <c r="B1667" s="8" t="s">
        <v>7511</v>
      </c>
      <c r="C1667" s="28">
        <v>471.95792338513712</v>
      </c>
      <c r="D1667" s="26">
        <v>6.415265597402921E-5</v>
      </c>
    </row>
    <row r="1668" spans="2:4" x14ac:dyDescent="0.25">
      <c r="B1668" s="8" t="s">
        <v>7514</v>
      </c>
      <c r="C1668" s="28">
        <v>470.87792813711621</v>
      </c>
      <c r="D1668" s="26">
        <v>6.4005853557612673E-5</v>
      </c>
    </row>
    <row r="1669" spans="2:4" x14ac:dyDescent="0.25">
      <c r="B1669" s="8" t="s">
        <v>7517</v>
      </c>
      <c r="C1669" s="28">
        <v>469.56521739130432</v>
      </c>
      <c r="D1669" s="26">
        <v>6.3827418411815243E-5</v>
      </c>
    </row>
    <row r="1670" spans="2:4" x14ac:dyDescent="0.25">
      <c r="B1670" s="8" t="s">
        <v>7520</v>
      </c>
      <c r="C1670" s="28">
        <v>469.27413519380519</v>
      </c>
      <c r="D1670" s="26">
        <v>6.3787851969234112E-5</v>
      </c>
    </row>
    <row r="1671" spans="2:4" x14ac:dyDescent="0.25">
      <c r="B1671" s="8" t="s">
        <v>7523</v>
      </c>
      <c r="C1671" s="28">
        <v>465.96811594202893</v>
      </c>
      <c r="D1671" s="26">
        <v>6.3338468867067929E-5</v>
      </c>
    </row>
    <row r="1672" spans="2:4" x14ac:dyDescent="0.25">
      <c r="B1672" s="8" t="s">
        <v>7526</v>
      </c>
      <c r="C1672" s="28">
        <v>464.23188405797094</v>
      </c>
      <c r="D1672" s="26">
        <v>6.310246501750819E-5</v>
      </c>
    </row>
    <row r="1673" spans="2:4" x14ac:dyDescent="0.25">
      <c r="B1673" s="8" t="s">
        <v>7529</v>
      </c>
      <c r="C1673" s="28">
        <v>463.76811594202894</v>
      </c>
      <c r="D1673" s="26">
        <v>6.3039425591916286E-5</v>
      </c>
    </row>
    <row r="1674" spans="2:4" x14ac:dyDescent="0.25">
      <c r="B1674" s="8" t="s">
        <v>7532</v>
      </c>
      <c r="C1674" s="28">
        <v>462.9657422512235</v>
      </c>
      <c r="D1674" s="26">
        <v>6.2930359929919022E-5</v>
      </c>
    </row>
    <row r="1675" spans="2:4" x14ac:dyDescent="0.25">
      <c r="B1675" s="8" t="s">
        <v>7541</v>
      </c>
      <c r="C1675" s="28">
        <v>462.20772158781949</v>
      </c>
      <c r="D1675" s="26">
        <v>6.2827323120002217E-5</v>
      </c>
    </row>
    <row r="1676" spans="2:4" x14ac:dyDescent="0.25">
      <c r="B1676" s="8" t="s">
        <v>7894</v>
      </c>
      <c r="C1676" s="28">
        <v>462.04187058183794</v>
      </c>
      <c r="D1676" s="26">
        <v>6.2804779198176797E-5</v>
      </c>
    </row>
    <row r="1677" spans="2:4" x14ac:dyDescent="0.25">
      <c r="B1677" s="8" t="s">
        <v>7544</v>
      </c>
      <c r="C1677" s="28">
        <v>460.82318840579705</v>
      </c>
      <c r="D1677" s="26">
        <v>6.2639125239407611E-5</v>
      </c>
    </row>
    <row r="1678" spans="2:4" x14ac:dyDescent="0.25">
      <c r="B1678" s="8" t="s">
        <v>7550</v>
      </c>
      <c r="C1678" s="28">
        <v>460.61581329042156</v>
      </c>
      <c r="D1678" s="26">
        <v>6.2610936996822686E-5</v>
      </c>
    </row>
    <row r="1679" spans="2:4" x14ac:dyDescent="0.25">
      <c r="B1679" s="8" t="s">
        <v>7553</v>
      </c>
      <c r="C1679" s="28">
        <v>458.75930145907358</v>
      </c>
      <c r="D1679" s="26">
        <v>6.2358583643002649E-5</v>
      </c>
    </row>
    <row r="1680" spans="2:4" x14ac:dyDescent="0.25">
      <c r="B1680" s="8" t="s">
        <v>7556</v>
      </c>
      <c r="C1680" s="28">
        <v>457.97101449275362</v>
      </c>
      <c r="D1680" s="26">
        <v>6.225143277201733E-5</v>
      </c>
    </row>
    <row r="1681" spans="2:4" x14ac:dyDescent="0.25">
      <c r="B1681" s="8" t="s">
        <v>7559</v>
      </c>
      <c r="C1681" s="28">
        <v>456.7699836867863</v>
      </c>
      <c r="D1681" s="26">
        <v>6.2088178142119836E-5</v>
      </c>
    </row>
    <row r="1682" spans="2:4" x14ac:dyDescent="0.25">
      <c r="B1682" s="8" t="s">
        <v>7566</v>
      </c>
      <c r="C1682" s="28">
        <v>454.05160217295048</v>
      </c>
      <c r="D1682" s="26">
        <v>6.1718671909842944E-5</v>
      </c>
    </row>
    <row r="1683" spans="2:4" x14ac:dyDescent="0.25">
      <c r="B1683" s="8" t="s">
        <v>7569</v>
      </c>
      <c r="C1683" s="28">
        <v>453.62318840579707</v>
      </c>
      <c r="D1683" s="26">
        <v>6.1660438157093116E-5</v>
      </c>
    </row>
    <row r="1684" spans="2:4" x14ac:dyDescent="0.25">
      <c r="B1684" s="8" t="s">
        <v>7575</v>
      </c>
      <c r="C1684" s="28">
        <v>453.5980041687817</v>
      </c>
      <c r="D1684" s="26">
        <v>6.1657014894947996E-5</v>
      </c>
    </row>
    <row r="1685" spans="2:4" x14ac:dyDescent="0.25">
      <c r="B1685" s="8" t="s">
        <v>7572</v>
      </c>
      <c r="C1685" s="28">
        <v>453.5980041687817</v>
      </c>
      <c r="D1685" s="26">
        <v>6.1657014894947996E-5</v>
      </c>
    </row>
    <row r="1686" spans="2:4" x14ac:dyDescent="0.25">
      <c r="B1686" s="8" t="s">
        <v>7578</v>
      </c>
      <c r="C1686" s="28">
        <v>453.49432462497168</v>
      </c>
      <c r="D1686" s="26">
        <v>6.1642921862972003E-5</v>
      </c>
    </row>
    <row r="1687" spans="2:4" x14ac:dyDescent="0.25">
      <c r="B1687" s="8" t="s">
        <v>7581</v>
      </c>
      <c r="C1687" s="28">
        <v>452.17391304347825</v>
      </c>
      <c r="D1687" s="26">
        <v>6.1463439952118374E-5</v>
      </c>
    </row>
    <row r="1688" spans="2:4" x14ac:dyDescent="0.25">
      <c r="B1688" s="8" t="s">
        <v>7587</v>
      </c>
      <c r="C1688" s="28">
        <v>451.44927536231882</v>
      </c>
      <c r="D1688" s="26">
        <v>6.1364940849631009E-5</v>
      </c>
    </row>
    <row r="1689" spans="2:4" x14ac:dyDescent="0.25">
      <c r="B1689" s="8" t="s">
        <v>7584</v>
      </c>
      <c r="C1689" s="28">
        <v>451.44927536231882</v>
      </c>
      <c r="D1689" s="26">
        <v>6.1364940849631009E-5</v>
      </c>
    </row>
    <row r="1690" spans="2:4" x14ac:dyDescent="0.25">
      <c r="B1690" s="8" t="s">
        <v>7590</v>
      </c>
      <c r="C1690" s="28">
        <v>450.8396963053363</v>
      </c>
      <c r="D1690" s="26">
        <v>6.1282081523420136E-5</v>
      </c>
    </row>
    <row r="1691" spans="2:4" x14ac:dyDescent="0.25">
      <c r="B1691" s="8" t="s">
        <v>7593</v>
      </c>
      <c r="C1691" s="28">
        <v>449.06202412709388</v>
      </c>
      <c r="D1691" s="26">
        <v>6.1040444745998518E-5</v>
      </c>
    </row>
    <row r="1692" spans="2:4" x14ac:dyDescent="0.25">
      <c r="B1692" s="8" t="s">
        <v>7598</v>
      </c>
      <c r="C1692" s="28">
        <v>449.05014417936565</v>
      </c>
      <c r="D1692" s="26">
        <v>6.1038829919417932E-5</v>
      </c>
    </row>
    <row r="1693" spans="2:4" x14ac:dyDescent="0.25">
      <c r="B1693" s="8" t="s">
        <v>7601</v>
      </c>
      <c r="C1693" s="28">
        <v>448.61337683523652</v>
      </c>
      <c r="D1693" s="26">
        <v>6.0979460675296263E-5</v>
      </c>
    </row>
    <row r="1694" spans="2:4" x14ac:dyDescent="0.25">
      <c r="B1694" s="8" t="s">
        <v>7606</v>
      </c>
      <c r="C1694" s="28">
        <v>448.19802792867716</v>
      </c>
      <c r="D1694" s="26">
        <v>6.0923002812865276E-5</v>
      </c>
    </row>
    <row r="1695" spans="2:4" x14ac:dyDescent="0.25">
      <c r="B1695" s="8" t="s">
        <v>8801</v>
      </c>
      <c r="C1695" s="28">
        <v>448.19802792867711</v>
      </c>
      <c r="D1695" s="26">
        <v>6.0923002812865269E-5</v>
      </c>
    </row>
    <row r="1696" spans="2:4" x14ac:dyDescent="0.25">
      <c r="B1696" s="8" t="s">
        <v>7611</v>
      </c>
      <c r="C1696" s="28">
        <v>447.05507246376806</v>
      </c>
      <c r="D1696" s="26">
        <v>6.0767642292147598E-5</v>
      </c>
    </row>
    <row r="1697" spans="2:4" x14ac:dyDescent="0.25">
      <c r="B1697" s="8" t="s">
        <v>7614</v>
      </c>
      <c r="C1697" s="28">
        <v>446.37681159420288</v>
      </c>
      <c r="D1697" s="26">
        <v>6.0675447132219424E-5</v>
      </c>
    </row>
    <row r="1698" spans="2:4" x14ac:dyDescent="0.25">
      <c r="B1698" s="8" t="s">
        <v>7617</v>
      </c>
      <c r="C1698" s="28">
        <v>446.02608695652168</v>
      </c>
      <c r="D1698" s="26">
        <v>6.0627773566615536E-5</v>
      </c>
    </row>
    <row r="1699" spans="2:4" x14ac:dyDescent="0.25">
      <c r="B1699" s="8" t="s">
        <v>7621</v>
      </c>
      <c r="C1699" s="28">
        <v>446.01535753242689</v>
      </c>
      <c r="D1699" s="26">
        <v>6.0626315129287443E-5</v>
      </c>
    </row>
    <row r="1700" spans="2:4" x14ac:dyDescent="0.25">
      <c r="B1700" s="8" t="s">
        <v>7650</v>
      </c>
      <c r="C1700" s="28">
        <v>445.49479982288079</v>
      </c>
      <c r="D1700" s="26">
        <v>6.0555556364574669E-5</v>
      </c>
    </row>
    <row r="1701" spans="2:4" x14ac:dyDescent="0.25">
      <c r="B1701" s="8" t="s">
        <v>7653</v>
      </c>
      <c r="C1701" s="28">
        <v>444.74204313501025</v>
      </c>
      <c r="D1701" s="26">
        <v>6.0453235080332342E-5</v>
      </c>
    </row>
    <row r="1702" spans="2:4" x14ac:dyDescent="0.25">
      <c r="B1702" s="8" t="s">
        <v>7656</v>
      </c>
      <c r="C1702" s="28">
        <v>443.71604764939036</v>
      </c>
      <c r="D1702" s="26">
        <v>6.0313772784736624E-5</v>
      </c>
    </row>
    <row r="1703" spans="2:4" x14ac:dyDescent="0.25">
      <c r="B1703" s="8" t="s">
        <v>7659</v>
      </c>
      <c r="C1703" s="28">
        <v>441.42969770933013</v>
      </c>
      <c r="D1703" s="26">
        <v>6.0002992069182805E-5</v>
      </c>
    </row>
    <row r="1704" spans="2:4" x14ac:dyDescent="0.25">
      <c r="B1704" s="8" t="s">
        <v>7664</v>
      </c>
      <c r="C1704" s="28">
        <v>440.6289855072464</v>
      </c>
      <c r="D1704" s="26">
        <v>5.9894152251289619E-5</v>
      </c>
    </row>
    <row r="1705" spans="2:4" x14ac:dyDescent="0.25">
      <c r="B1705" s="8" t="s">
        <v>8460</v>
      </c>
      <c r="C1705" s="28">
        <v>440.5797101449275</v>
      </c>
      <c r="D1705" s="26">
        <v>5.9887454312320468E-5</v>
      </c>
    </row>
    <row r="1706" spans="2:4" x14ac:dyDescent="0.25">
      <c r="B1706" s="8" t="s">
        <v>8462</v>
      </c>
      <c r="C1706" s="28">
        <v>440.5797101449275</v>
      </c>
      <c r="D1706" s="26">
        <v>5.9887454312320468E-5</v>
      </c>
    </row>
    <row r="1707" spans="2:4" x14ac:dyDescent="0.25">
      <c r="B1707" s="8" t="s">
        <v>7673</v>
      </c>
      <c r="C1707" s="28">
        <v>440</v>
      </c>
      <c r="D1707" s="26">
        <v>5.9808655030330582E-5</v>
      </c>
    </row>
    <row r="1708" spans="2:4" x14ac:dyDescent="0.25">
      <c r="B1708" s="8" t="s">
        <v>7676</v>
      </c>
      <c r="C1708" s="28">
        <v>437.5</v>
      </c>
      <c r="D1708" s="26">
        <v>5.9468833126749156E-5</v>
      </c>
    </row>
    <row r="1709" spans="2:4" x14ac:dyDescent="0.25">
      <c r="B1709" s="8" t="s">
        <v>7679</v>
      </c>
      <c r="C1709" s="28">
        <v>436.64531876059749</v>
      </c>
      <c r="D1709" s="26">
        <v>5.9352657364457516E-5</v>
      </c>
    </row>
    <row r="1710" spans="2:4" x14ac:dyDescent="0.25">
      <c r="B1710" s="8" t="s">
        <v>7682</v>
      </c>
      <c r="C1710" s="28">
        <v>435.55072463768118</v>
      </c>
      <c r="D1710" s="26">
        <v>5.9203870541058133E-5</v>
      </c>
    </row>
    <row r="1711" spans="2:4" x14ac:dyDescent="0.25">
      <c r="B1711" s="8" t="s">
        <v>7685</v>
      </c>
      <c r="C1711" s="28">
        <v>435.01903208265361</v>
      </c>
      <c r="D1711" s="26">
        <v>5.9131598230590316E-5</v>
      </c>
    </row>
    <row r="1712" spans="2:4" x14ac:dyDescent="0.25">
      <c r="B1712" s="8" t="s">
        <v>7735</v>
      </c>
      <c r="C1712" s="28">
        <v>434.78260869565213</v>
      </c>
      <c r="D1712" s="26">
        <v>5.9099461492421512E-5</v>
      </c>
    </row>
    <row r="1713" spans="2:4" x14ac:dyDescent="0.25">
      <c r="B1713" s="8" t="s">
        <v>7730</v>
      </c>
      <c r="C1713" s="28">
        <v>434.78260869565213</v>
      </c>
      <c r="D1713" s="26">
        <v>5.9099461492421512E-5</v>
      </c>
    </row>
    <row r="1714" spans="2:4" x14ac:dyDescent="0.25">
      <c r="B1714" s="8" t="s">
        <v>7722</v>
      </c>
      <c r="C1714" s="28">
        <v>434.78260869565213</v>
      </c>
      <c r="D1714" s="26">
        <v>5.9099461492421512E-5</v>
      </c>
    </row>
    <row r="1715" spans="2:4" x14ac:dyDescent="0.25">
      <c r="B1715" s="8" t="s">
        <v>7725</v>
      </c>
      <c r="C1715" s="28">
        <v>434.78260869565213</v>
      </c>
      <c r="D1715" s="26">
        <v>5.9099461492421512E-5</v>
      </c>
    </row>
    <row r="1716" spans="2:4" x14ac:dyDescent="0.25">
      <c r="B1716" s="8" t="s">
        <v>7717</v>
      </c>
      <c r="C1716" s="28">
        <v>434.78260869565213</v>
      </c>
      <c r="D1716" s="26">
        <v>5.9099461492421512E-5</v>
      </c>
    </row>
    <row r="1717" spans="2:4" x14ac:dyDescent="0.25">
      <c r="B1717" s="8" t="s">
        <v>7711</v>
      </c>
      <c r="C1717" s="28">
        <v>434.78260869565213</v>
      </c>
      <c r="D1717" s="26">
        <v>5.9099461492421512E-5</v>
      </c>
    </row>
    <row r="1718" spans="2:4" x14ac:dyDescent="0.25">
      <c r="B1718" s="8" t="s">
        <v>7714</v>
      </c>
      <c r="C1718" s="28">
        <v>434.78260869565213</v>
      </c>
      <c r="D1718" s="26">
        <v>5.9099461492421512E-5</v>
      </c>
    </row>
    <row r="1719" spans="2:4" x14ac:dyDescent="0.25">
      <c r="B1719" s="8" t="s">
        <v>7708</v>
      </c>
      <c r="C1719" s="28">
        <v>434.78260869565213</v>
      </c>
      <c r="D1719" s="26">
        <v>5.9099461492421512E-5</v>
      </c>
    </row>
    <row r="1720" spans="2:4" x14ac:dyDescent="0.25">
      <c r="B1720" s="8" t="s">
        <v>7705</v>
      </c>
      <c r="C1720" s="28">
        <v>434.78260869565213</v>
      </c>
      <c r="D1720" s="26">
        <v>5.9099461492421512E-5</v>
      </c>
    </row>
    <row r="1721" spans="2:4" x14ac:dyDescent="0.25">
      <c r="B1721" s="8" t="s">
        <v>7702</v>
      </c>
      <c r="C1721" s="28">
        <v>434.78260869565213</v>
      </c>
      <c r="D1721" s="26">
        <v>5.9099461492421512E-5</v>
      </c>
    </row>
    <row r="1722" spans="2:4" x14ac:dyDescent="0.25">
      <c r="B1722" s="8" t="s">
        <v>7691</v>
      </c>
      <c r="C1722" s="28">
        <v>434.78260869565213</v>
      </c>
      <c r="D1722" s="26">
        <v>5.9099461492421512E-5</v>
      </c>
    </row>
    <row r="1723" spans="2:4" x14ac:dyDescent="0.25">
      <c r="B1723" s="8" t="s">
        <v>7699</v>
      </c>
      <c r="C1723" s="28">
        <v>434.78260869565213</v>
      </c>
      <c r="D1723" s="26">
        <v>5.9099461492421512E-5</v>
      </c>
    </row>
    <row r="1724" spans="2:4" x14ac:dyDescent="0.25">
      <c r="B1724" s="8" t="s">
        <v>7694</v>
      </c>
      <c r="C1724" s="28">
        <v>434.78260869565213</v>
      </c>
      <c r="D1724" s="26">
        <v>5.9099461492421512E-5</v>
      </c>
    </row>
    <row r="1725" spans="2:4" x14ac:dyDescent="0.25">
      <c r="B1725" s="8" t="s">
        <v>7688</v>
      </c>
      <c r="C1725" s="28">
        <v>434.78260869565213</v>
      </c>
      <c r="D1725" s="26">
        <v>5.9099461492421512E-5</v>
      </c>
    </row>
    <row r="1726" spans="2:4" x14ac:dyDescent="0.25">
      <c r="B1726" s="8" t="s">
        <v>7738</v>
      </c>
      <c r="C1726" s="28">
        <v>434.49275362318838</v>
      </c>
      <c r="D1726" s="26">
        <v>5.9060061851426569E-5</v>
      </c>
    </row>
    <row r="1727" spans="2:4" x14ac:dyDescent="0.25">
      <c r="B1727" s="8" t="s">
        <v>7740</v>
      </c>
      <c r="C1727" s="28">
        <v>434.49275362318838</v>
      </c>
      <c r="D1727" s="26">
        <v>5.9060061851426569E-5</v>
      </c>
    </row>
    <row r="1728" spans="2:4" x14ac:dyDescent="0.25">
      <c r="B1728" s="8" t="s">
        <v>7775</v>
      </c>
      <c r="C1728" s="28">
        <v>433.62318840579707</v>
      </c>
      <c r="D1728" s="26">
        <v>5.8941862928441726E-5</v>
      </c>
    </row>
    <row r="1729" spans="2:4" x14ac:dyDescent="0.25">
      <c r="B1729" s="8" t="s">
        <v>7780</v>
      </c>
      <c r="C1729" s="28">
        <v>433.33333333333331</v>
      </c>
      <c r="D1729" s="26">
        <v>5.8902463287446783E-5</v>
      </c>
    </row>
    <row r="1730" spans="2:4" x14ac:dyDescent="0.25">
      <c r="B1730" s="8" t="s">
        <v>7783</v>
      </c>
      <c r="C1730" s="28">
        <v>433.2724936010282</v>
      </c>
      <c r="D1730" s="26">
        <v>5.8894193417988659E-5</v>
      </c>
    </row>
    <row r="1731" spans="2:4" x14ac:dyDescent="0.25">
      <c r="B1731" s="8" t="s">
        <v>7788</v>
      </c>
      <c r="C1731" s="28">
        <v>432.51217694642145</v>
      </c>
      <c r="D1731" s="26">
        <v>5.8790844516831403E-5</v>
      </c>
    </row>
    <row r="1732" spans="2:4" x14ac:dyDescent="0.25">
      <c r="B1732" s="8" t="s">
        <v>7791</v>
      </c>
      <c r="C1732" s="28">
        <v>432.12753623188399</v>
      </c>
      <c r="D1732" s="26">
        <v>5.8738560780907793E-5</v>
      </c>
    </row>
    <row r="1733" spans="2:4" x14ac:dyDescent="0.25">
      <c r="B1733" s="8" t="s">
        <v>7798</v>
      </c>
      <c r="C1733" s="28">
        <v>431.9980992083635</v>
      </c>
      <c r="D1733" s="26">
        <v>5.872096656661713E-5</v>
      </c>
    </row>
    <row r="1734" spans="2:4" x14ac:dyDescent="0.25">
      <c r="B1734" s="8" t="s">
        <v>7793</v>
      </c>
      <c r="C1734" s="28">
        <v>431.9980992083635</v>
      </c>
      <c r="D1734" s="26">
        <v>5.872096656661713E-5</v>
      </c>
    </row>
    <row r="1735" spans="2:4" x14ac:dyDescent="0.25">
      <c r="B1735" s="8" t="s">
        <v>7801</v>
      </c>
      <c r="C1735" s="28">
        <v>431.56610110915517</v>
      </c>
      <c r="D1735" s="26">
        <v>5.8662245600050519E-5</v>
      </c>
    </row>
    <row r="1736" spans="2:4" x14ac:dyDescent="0.25">
      <c r="B1736" s="8" t="s">
        <v>7804</v>
      </c>
      <c r="C1736" s="28">
        <v>429.58129418162042</v>
      </c>
      <c r="D1736" s="26">
        <v>5.8392453252707935E-5</v>
      </c>
    </row>
    <row r="1737" spans="2:4" x14ac:dyDescent="0.25">
      <c r="B1737" s="8" t="s">
        <v>9649</v>
      </c>
      <c r="C1737" s="28">
        <v>429.12996193583467</v>
      </c>
      <c r="D1737" s="26">
        <v>5.8331104219543702E-5</v>
      </c>
    </row>
    <row r="1738" spans="2:4" x14ac:dyDescent="0.25">
      <c r="B1738" s="8" t="s">
        <v>7821</v>
      </c>
      <c r="C1738" s="28">
        <v>429.01731232382582</v>
      </c>
      <c r="D1738" s="26">
        <v>5.831579189730748E-5</v>
      </c>
    </row>
    <row r="1739" spans="2:4" x14ac:dyDescent="0.25">
      <c r="B1739" s="8" t="s">
        <v>7824</v>
      </c>
      <c r="C1739" s="28">
        <v>427.82608695652169</v>
      </c>
      <c r="D1739" s="26">
        <v>5.815387010854277E-5</v>
      </c>
    </row>
    <row r="1740" spans="2:4" x14ac:dyDescent="0.25">
      <c r="B1740" s="8" t="s">
        <v>7830</v>
      </c>
      <c r="C1740" s="28">
        <v>427.67811821627987</v>
      </c>
      <c r="D1740" s="26">
        <v>5.813375690095096E-5</v>
      </c>
    </row>
    <row r="1741" spans="2:4" x14ac:dyDescent="0.25">
      <c r="B1741" s="8" t="s">
        <v>7835</v>
      </c>
      <c r="C1741" s="28">
        <v>426.7498640565525</v>
      </c>
      <c r="D1741" s="26">
        <v>5.8007580462724587E-5</v>
      </c>
    </row>
    <row r="1742" spans="2:4" x14ac:dyDescent="0.25">
      <c r="B1742" s="8" t="s">
        <v>7838</v>
      </c>
      <c r="C1742" s="28">
        <v>426.55060317734603</v>
      </c>
      <c r="D1742" s="26">
        <v>5.7980495178212091E-5</v>
      </c>
    </row>
    <row r="1743" spans="2:4" x14ac:dyDescent="0.25">
      <c r="B1743" s="8" t="s">
        <v>7843</v>
      </c>
      <c r="C1743" s="28">
        <v>425.86956521739125</v>
      </c>
      <c r="D1743" s="26">
        <v>5.7887922531826873E-5</v>
      </c>
    </row>
    <row r="1744" spans="2:4" x14ac:dyDescent="0.25">
      <c r="B1744" s="8" t="s">
        <v>7846</v>
      </c>
      <c r="C1744" s="28">
        <v>424.99999999999994</v>
      </c>
      <c r="D1744" s="26">
        <v>5.7769723608842031E-5</v>
      </c>
    </row>
    <row r="1745" spans="2:4" x14ac:dyDescent="0.25">
      <c r="B1745" s="8" t="s">
        <v>7849</v>
      </c>
      <c r="C1745" s="28">
        <v>424.86133768352363</v>
      </c>
      <c r="D1745" s="26">
        <v>5.7750875411906032E-5</v>
      </c>
    </row>
    <row r="1746" spans="2:4" x14ac:dyDescent="0.25">
      <c r="B1746" s="8" t="s">
        <v>7852</v>
      </c>
      <c r="C1746" s="28">
        <v>424.28369315175013</v>
      </c>
      <c r="D1746" s="26">
        <v>5.7672356906153767E-5</v>
      </c>
    </row>
    <row r="1747" spans="2:4" x14ac:dyDescent="0.25">
      <c r="B1747" s="8" t="s">
        <v>7862</v>
      </c>
      <c r="C1747" s="28">
        <v>421.76082425237331</v>
      </c>
      <c r="D1747" s="26">
        <v>5.7329426461404723E-5</v>
      </c>
    </row>
    <row r="1748" spans="2:4" x14ac:dyDescent="0.25">
      <c r="B1748" s="8" t="s">
        <v>7876</v>
      </c>
      <c r="C1748" s="28">
        <v>421.19814672815443</v>
      </c>
      <c r="D1748" s="26">
        <v>5.7252942402451703E-5</v>
      </c>
    </row>
    <row r="1749" spans="2:4" x14ac:dyDescent="0.25">
      <c r="B1749" s="8" t="s">
        <v>7873</v>
      </c>
      <c r="C1749" s="28">
        <v>421.19814672815443</v>
      </c>
      <c r="D1749" s="26">
        <v>5.7252942402451703E-5</v>
      </c>
    </row>
    <row r="1750" spans="2:4" x14ac:dyDescent="0.25">
      <c r="B1750" s="8" t="s">
        <v>7870</v>
      </c>
      <c r="C1750" s="28">
        <v>421.19814672815443</v>
      </c>
      <c r="D1750" s="26">
        <v>5.7252942402451703E-5</v>
      </c>
    </row>
    <row r="1751" spans="2:4" x14ac:dyDescent="0.25">
      <c r="B1751" s="8" t="s">
        <v>7867</v>
      </c>
      <c r="C1751" s="28">
        <v>421.19814672815443</v>
      </c>
      <c r="D1751" s="26">
        <v>5.7252942402451703E-5</v>
      </c>
    </row>
    <row r="1752" spans="2:4" x14ac:dyDescent="0.25">
      <c r="B1752" s="8" t="s">
        <v>7882</v>
      </c>
      <c r="C1752" s="28">
        <v>420.66086956521735</v>
      </c>
      <c r="D1752" s="26">
        <v>5.7179910983147664E-5</v>
      </c>
    </row>
    <row r="1753" spans="2:4" x14ac:dyDescent="0.25">
      <c r="B1753" s="8" t="s">
        <v>7879</v>
      </c>
      <c r="C1753" s="28">
        <v>420.66086956521735</v>
      </c>
      <c r="D1753" s="26">
        <v>5.7179910983147664E-5</v>
      </c>
    </row>
    <row r="1754" spans="2:4" x14ac:dyDescent="0.25">
      <c r="B1754" s="8" t="s">
        <v>7885</v>
      </c>
      <c r="C1754" s="28">
        <v>420.6300692276954</v>
      </c>
      <c r="D1754" s="26">
        <v>5.7175724331416604E-5</v>
      </c>
    </row>
    <row r="1755" spans="2:4" x14ac:dyDescent="0.25">
      <c r="B1755" s="8" t="s">
        <v>7888</v>
      </c>
      <c r="C1755" s="28">
        <v>420.59999999999997</v>
      </c>
      <c r="D1755" s="26">
        <v>5.7171637058538726E-5</v>
      </c>
    </row>
    <row r="1756" spans="2:4" x14ac:dyDescent="0.25">
      <c r="B1756" s="8" t="s">
        <v>7891</v>
      </c>
      <c r="C1756" s="28">
        <v>420.28985507246375</v>
      </c>
      <c r="D1756" s="26">
        <v>5.7129479442674135E-5</v>
      </c>
    </row>
    <row r="1757" spans="2:4" x14ac:dyDescent="0.25">
      <c r="B1757" s="8" t="s">
        <v>7897</v>
      </c>
      <c r="C1757" s="28">
        <v>420</v>
      </c>
      <c r="D1757" s="26">
        <v>5.7090079801679192E-5</v>
      </c>
    </row>
    <row r="1758" spans="2:4" x14ac:dyDescent="0.25">
      <c r="B1758" s="8" t="s">
        <v>11522</v>
      </c>
      <c r="C1758" s="28">
        <v>420</v>
      </c>
      <c r="D1758" s="26">
        <v>5.7090079801679192E-5</v>
      </c>
    </row>
    <row r="1759" spans="2:4" x14ac:dyDescent="0.25">
      <c r="B1759" s="8" t="s">
        <v>7902</v>
      </c>
      <c r="C1759" s="28">
        <v>419.87299255883278</v>
      </c>
      <c r="D1759" s="26">
        <v>5.7072815837508612E-5</v>
      </c>
    </row>
    <row r="1760" spans="2:4" x14ac:dyDescent="0.25">
      <c r="B1760" s="8" t="s">
        <v>7907</v>
      </c>
      <c r="C1760" s="28">
        <v>418.81675720626833</v>
      </c>
      <c r="D1760" s="26">
        <v>5.6929243074253234E-5</v>
      </c>
    </row>
    <row r="1761" spans="2:4" x14ac:dyDescent="0.25">
      <c r="B1761" s="8" t="s">
        <v>7910</v>
      </c>
      <c r="C1761" s="28">
        <v>418.33615932089901</v>
      </c>
      <c r="D1761" s="26">
        <v>5.686391599894787E-5</v>
      </c>
    </row>
    <row r="1762" spans="2:4" x14ac:dyDescent="0.25">
      <c r="B1762" s="8" t="s">
        <v>7914</v>
      </c>
      <c r="C1762" s="28">
        <v>417.58840579710147</v>
      </c>
      <c r="D1762" s="26">
        <v>5.6762274788601226E-5</v>
      </c>
    </row>
    <row r="1763" spans="2:4" x14ac:dyDescent="0.25">
      <c r="B1763" s="8" t="s">
        <v>7917</v>
      </c>
      <c r="C1763" s="28">
        <v>417.39130434782606</v>
      </c>
      <c r="D1763" s="26">
        <v>5.6735483032724656E-5</v>
      </c>
    </row>
    <row r="1764" spans="2:4" x14ac:dyDescent="0.25">
      <c r="B1764" s="8" t="s">
        <v>7920</v>
      </c>
      <c r="C1764" s="28">
        <v>416.97971014492748</v>
      </c>
      <c r="D1764" s="26">
        <v>5.6679535542511823E-5</v>
      </c>
    </row>
    <row r="1765" spans="2:4" x14ac:dyDescent="0.25">
      <c r="B1765" s="8" t="s">
        <v>7939</v>
      </c>
      <c r="C1765" s="28">
        <v>416.66666666666669</v>
      </c>
      <c r="D1765" s="26">
        <v>5.6636983930237292E-5</v>
      </c>
    </row>
    <row r="1766" spans="2:4" x14ac:dyDescent="0.25">
      <c r="B1766" s="8" t="s">
        <v>7932</v>
      </c>
      <c r="C1766" s="28">
        <v>416.66666666666669</v>
      </c>
      <c r="D1766" s="26">
        <v>5.6636983930237292E-5</v>
      </c>
    </row>
    <row r="1767" spans="2:4" x14ac:dyDescent="0.25">
      <c r="B1767" s="8" t="s">
        <v>7926</v>
      </c>
      <c r="C1767" s="28">
        <v>416.66666666666669</v>
      </c>
      <c r="D1767" s="26">
        <v>5.6636983930237292E-5</v>
      </c>
    </row>
    <row r="1768" spans="2:4" x14ac:dyDescent="0.25">
      <c r="B1768" s="8" t="s">
        <v>7929</v>
      </c>
      <c r="C1768" s="28">
        <v>416.66666666666669</v>
      </c>
      <c r="D1768" s="26">
        <v>5.6636983930237292E-5</v>
      </c>
    </row>
    <row r="1769" spans="2:4" x14ac:dyDescent="0.25">
      <c r="B1769" s="8" t="s">
        <v>7923</v>
      </c>
      <c r="C1769" s="28">
        <v>416.66666666666669</v>
      </c>
      <c r="D1769" s="26">
        <v>5.6636983930237292E-5</v>
      </c>
    </row>
    <row r="1770" spans="2:4" x14ac:dyDescent="0.25">
      <c r="B1770" s="8" t="s">
        <v>7956</v>
      </c>
      <c r="C1770" s="28">
        <v>414.71817524002898</v>
      </c>
      <c r="D1770" s="26">
        <v>5.6372127903952452E-5</v>
      </c>
    </row>
    <row r="1771" spans="2:4" x14ac:dyDescent="0.25">
      <c r="B1771" s="8" t="s">
        <v>7964</v>
      </c>
      <c r="C1771" s="28">
        <v>414.49275362318838</v>
      </c>
      <c r="D1771" s="26">
        <v>5.6341486622775178E-5</v>
      </c>
    </row>
    <row r="1772" spans="2:4" x14ac:dyDescent="0.25">
      <c r="B1772" s="8" t="s">
        <v>7961</v>
      </c>
      <c r="C1772" s="28">
        <v>414.49275362318838</v>
      </c>
      <c r="D1772" s="26">
        <v>5.6341486622775178E-5</v>
      </c>
    </row>
    <row r="1773" spans="2:4" x14ac:dyDescent="0.25">
      <c r="B1773" s="8" t="s">
        <v>7967</v>
      </c>
      <c r="C1773" s="28">
        <v>413.33333333333331</v>
      </c>
      <c r="D1773" s="26">
        <v>5.6183888058795392E-5</v>
      </c>
    </row>
    <row r="1774" spans="2:4" x14ac:dyDescent="0.25">
      <c r="B1774" s="8" t="s">
        <v>7975</v>
      </c>
      <c r="C1774" s="28">
        <v>413.26808047852091</v>
      </c>
      <c r="D1774" s="26">
        <v>5.6175018319060804E-5</v>
      </c>
    </row>
    <row r="1775" spans="2:4" x14ac:dyDescent="0.25">
      <c r="B1775" s="8" t="s">
        <v>7970</v>
      </c>
      <c r="C1775" s="28">
        <v>413.26808047852091</v>
      </c>
      <c r="D1775" s="26">
        <v>5.6175018319060804E-5</v>
      </c>
    </row>
    <row r="1776" spans="2:4" x14ac:dyDescent="0.25">
      <c r="B1776" s="8" t="s">
        <v>7980</v>
      </c>
      <c r="C1776" s="28">
        <v>411.59420289855069</v>
      </c>
      <c r="D1776" s="26">
        <v>5.59474902128257E-5</v>
      </c>
    </row>
    <row r="1777" spans="2:4" x14ac:dyDescent="0.25">
      <c r="B1777" s="8" t="s">
        <v>7978</v>
      </c>
      <c r="C1777" s="28">
        <v>411.59420289855069</v>
      </c>
      <c r="D1777" s="26">
        <v>5.59474902128257E-5</v>
      </c>
    </row>
    <row r="1778" spans="2:4" x14ac:dyDescent="0.25">
      <c r="B1778" s="8" t="s">
        <v>7983</v>
      </c>
      <c r="C1778" s="28">
        <v>411.01449275362319</v>
      </c>
      <c r="D1778" s="26">
        <v>5.5868690930835814E-5</v>
      </c>
    </row>
    <row r="1779" spans="2:4" x14ac:dyDescent="0.25">
      <c r="B1779" s="8" t="s">
        <v>7986</v>
      </c>
      <c r="C1779" s="28">
        <v>410.6289855072464</v>
      </c>
      <c r="D1779" s="26">
        <v>5.5816289408312537E-5</v>
      </c>
    </row>
    <row r="1780" spans="2:4" x14ac:dyDescent="0.25">
      <c r="B1780" s="8" t="s">
        <v>7991</v>
      </c>
      <c r="C1780" s="28">
        <v>409.85819662393487</v>
      </c>
      <c r="D1780" s="26">
        <v>5.5711517030078008E-5</v>
      </c>
    </row>
    <row r="1781" spans="2:4" x14ac:dyDescent="0.25">
      <c r="B1781" s="8" t="s">
        <v>7994</v>
      </c>
      <c r="C1781" s="28">
        <v>409.06008013564741</v>
      </c>
      <c r="D1781" s="26">
        <v>5.5603030044346178E-5</v>
      </c>
    </row>
    <row r="1782" spans="2:4" x14ac:dyDescent="0.25">
      <c r="B1782" s="8" t="s">
        <v>7997</v>
      </c>
      <c r="C1782" s="28">
        <v>408.67344183685594</v>
      </c>
      <c r="D1782" s="26">
        <v>5.5550474779269056E-5</v>
      </c>
    </row>
    <row r="1783" spans="2:4" x14ac:dyDescent="0.25">
      <c r="B1783" s="8" t="s">
        <v>8003</v>
      </c>
      <c r="C1783" s="28">
        <v>408.1159420289855</v>
      </c>
      <c r="D1783" s="26">
        <v>5.5474694520886336E-5</v>
      </c>
    </row>
    <row r="1784" spans="2:4" x14ac:dyDescent="0.25">
      <c r="B1784" s="8" t="s">
        <v>8000</v>
      </c>
      <c r="C1784" s="28">
        <v>408.1159420289855</v>
      </c>
      <c r="D1784" s="26">
        <v>5.5474694520886336E-5</v>
      </c>
    </row>
    <row r="1785" spans="2:4" x14ac:dyDescent="0.25">
      <c r="B1785" s="8" t="s">
        <v>8009</v>
      </c>
      <c r="C1785" s="28">
        <v>406.42165174473234</v>
      </c>
      <c r="D1785" s="26">
        <v>5.5244391741040568E-5</v>
      </c>
    </row>
    <row r="1786" spans="2:4" x14ac:dyDescent="0.25">
      <c r="B1786" s="8" t="s">
        <v>8011</v>
      </c>
      <c r="C1786" s="28">
        <v>405.85141425377731</v>
      </c>
      <c r="D1786" s="26">
        <v>5.5166880065172633E-5</v>
      </c>
    </row>
    <row r="1787" spans="2:4" x14ac:dyDescent="0.25">
      <c r="B1787" s="8" t="s">
        <v>8014</v>
      </c>
      <c r="C1787" s="28">
        <v>405.85141425377731</v>
      </c>
      <c r="D1787" s="26">
        <v>5.5166880065172633E-5</v>
      </c>
    </row>
    <row r="1788" spans="2:4" x14ac:dyDescent="0.25">
      <c r="B1788" s="8" t="s">
        <v>8043</v>
      </c>
      <c r="C1788" s="28">
        <v>405.79710144927532</v>
      </c>
      <c r="D1788" s="26">
        <v>5.5159497392926744E-5</v>
      </c>
    </row>
    <row r="1789" spans="2:4" x14ac:dyDescent="0.25">
      <c r="B1789" s="8" t="s">
        <v>8040</v>
      </c>
      <c r="C1789" s="28">
        <v>405.79710144927532</v>
      </c>
      <c r="D1789" s="26">
        <v>5.5159497392926744E-5</v>
      </c>
    </row>
    <row r="1790" spans="2:4" x14ac:dyDescent="0.25">
      <c r="B1790" s="8" t="s">
        <v>8035</v>
      </c>
      <c r="C1790" s="28">
        <v>405.79710144927532</v>
      </c>
      <c r="D1790" s="26">
        <v>5.5159497392926744E-5</v>
      </c>
    </row>
    <row r="1791" spans="2:4" x14ac:dyDescent="0.25">
      <c r="B1791" s="8" t="s">
        <v>8032</v>
      </c>
      <c r="C1791" s="28">
        <v>405.79710144927532</v>
      </c>
      <c r="D1791" s="26">
        <v>5.5159497392926744E-5</v>
      </c>
    </row>
    <row r="1792" spans="2:4" x14ac:dyDescent="0.25">
      <c r="B1792" s="8" t="s">
        <v>8029</v>
      </c>
      <c r="C1792" s="28">
        <v>405.79710144927532</v>
      </c>
      <c r="D1792" s="26">
        <v>5.5159497392926744E-5</v>
      </c>
    </row>
    <row r="1793" spans="2:4" x14ac:dyDescent="0.25">
      <c r="B1793" s="8" t="s">
        <v>8023</v>
      </c>
      <c r="C1793" s="28">
        <v>405.79710144927532</v>
      </c>
      <c r="D1793" s="26">
        <v>5.5159497392926744E-5</v>
      </c>
    </row>
    <row r="1794" spans="2:4" x14ac:dyDescent="0.25">
      <c r="B1794" s="8" t="s">
        <v>8026</v>
      </c>
      <c r="C1794" s="28">
        <v>405.79710144927532</v>
      </c>
      <c r="D1794" s="26">
        <v>5.5159497392926744E-5</v>
      </c>
    </row>
    <row r="1795" spans="2:4" x14ac:dyDescent="0.25">
      <c r="B1795" s="8" t="s">
        <v>8020</v>
      </c>
      <c r="C1795" s="28">
        <v>405.79710144927532</v>
      </c>
      <c r="D1795" s="26">
        <v>5.5159497392926744E-5</v>
      </c>
    </row>
    <row r="1796" spans="2:4" x14ac:dyDescent="0.25">
      <c r="B1796" s="8" t="s">
        <v>8017</v>
      </c>
      <c r="C1796" s="28">
        <v>405.79710144927532</v>
      </c>
      <c r="D1796" s="26">
        <v>5.5159497392926744E-5</v>
      </c>
    </row>
    <row r="1797" spans="2:4" x14ac:dyDescent="0.25">
      <c r="B1797" s="8" t="s">
        <v>8046</v>
      </c>
      <c r="C1797" s="28">
        <v>405.10621753264286</v>
      </c>
      <c r="D1797" s="26">
        <v>5.5065586397845214E-5</v>
      </c>
    </row>
    <row r="1798" spans="2:4" x14ac:dyDescent="0.25">
      <c r="B1798" s="8" t="s">
        <v>8049</v>
      </c>
      <c r="C1798" s="28">
        <v>404.3478260869565</v>
      </c>
      <c r="D1798" s="26">
        <v>5.4962499187952008E-5</v>
      </c>
    </row>
    <row r="1799" spans="2:4" x14ac:dyDescent="0.25">
      <c r="B1799" s="8" t="s">
        <v>8053</v>
      </c>
      <c r="C1799" s="28">
        <v>403.37822513580943</v>
      </c>
      <c r="D1799" s="26">
        <v>5.4830702531578751E-5</v>
      </c>
    </row>
    <row r="1800" spans="2:4" x14ac:dyDescent="0.25">
      <c r="B1800" s="8" t="s">
        <v>8061</v>
      </c>
      <c r="C1800" s="28">
        <v>402.89855072463769</v>
      </c>
      <c r="D1800" s="26">
        <v>5.4765500982977279E-5</v>
      </c>
    </row>
    <row r="1801" spans="2:4" x14ac:dyDescent="0.25">
      <c r="B1801" s="8" t="s">
        <v>8058</v>
      </c>
      <c r="C1801" s="28">
        <v>402.89855072463769</v>
      </c>
      <c r="D1801" s="26">
        <v>5.4765500982977279E-5</v>
      </c>
    </row>
    <row r="1802" spans="2:4" x14ac:dyDescent="0.25">
      <c r="B1802" s="8" t="s">
        <v>8064</v>
      </c>
      <c r="C1802" s="28">
        <v>401.94426318651443</v>
      </c>
      <c r="D1802" s="26">
        <v>5.4635785859869645E-5</v>
      </c>
    </row>
    <row r="1803" spans="2:4" x14ac:dyDescent="0.25">
      <c r="B1803" s="8" t="s">
        <v>8069</v>
      </c>
      <c r="C1803" s="28">
        <v>401.44927536231882</v>
      </c>
      <c r="D1803" s="26">
        <v>5.4568502778002537E-5</v>
      </c>
    </row>
    <row r="1804" spans="2:4" x14ac:dyDescent="0.25">
      <c r="B1804" s="8" t="s">
        <v>8072</v>
      </c>
      <c r="C1804" s="28">
        <v>401.37915393172273</v>
      </c>
      <c r="D1804" s="26">
        <v>5.4558971258791725E-5</v>
      </c>
    </row>
    <row r="1805" spans="2:4" x14ac:dyDescent="0.25">
      <c r="B1805" s="8" t="s">
        <v>8075</v>
      </c>
      <c r="C1805" s="28">
        <v>400.5797101449275</v>
      </c>
      <c r="D1805" s="26">
        <v>5.4450303855017687E-5</v>
      </c>
    </row>
    <row r="1806" spans="2:4" x14ac:dyDescent="0.25">
      <c r="B1806" s="8" t="s">
        <v>8080</v>
      </c>
      <c r="C1806" s="28">
        <v>400</v>
      </c>
      <c r="D1806" s="26">
        <v>5.4371504573027801E-5</v>
      </c>
    </row>
    <row r="1807" spans="2:4" x14ac:dyDescent="0.25">
      <c r="B1807" s="8" t="s">
        <v>8083</v>
      </c>
      <c r="C1807" s="28">
        <v>399.92224034214252</v>
      </c>
      <c r="D1807" s="26">
        <v>5.436093479904581E-5</v>
      </c>
    </row>
    <row r="1808" spans="2:4" x14ac:dyDescent="0.25">
      <c r="B1808" s="8" t="s">
        <v>8089</v>
      </c>
      <c r="C1808" s="28">
        <v>399.59824176773623</v>
      </c>
      <c r="D1808" s="26">
        <v>5.4316894074120843E-5</v>
      </c>
    </row>
    <row r="1809" spans="2:4" x14ac:dyDescent="0.25">
      <c r="B1809" s="8" t="s">
        <v>8086</v>
      </c>
      <c r="C1809" s="28">
        <v>399.59824176773623</v>
      </c>
      <c r="D1809" s="26">
        <v>5.4316894074120843E-5</v>
      </c>
    </row>
    <row r="1810" spans="2:4" x14ac:dyDescent="0.25">
      <c r="B1810" s="8" t="s">
        <v>8092</v>
      </c>
      <c r="C1810" s="28">
        <v>397.91666666666669</v>
      </c>
      <c r="D1810" s="26">
        <v>5.4088319653376618E-5</v>
      </c>
    </row>
    <row r="1811" spans="2:4" x14ac:dyDescent="0.25">
      <c r="B1811" s="8" t="s">
        <v>8095</v>
      </c>
      <c r="C1811" s="28">
        <v>397.43825127169441</v>
      </c>
      <c r="D1811" s="26">
        <v>5.4023289241287762E-5</v>
      </c>
    </row>
    <row r="1812" spans="2:4" x14ac:dyDescent="0.25">
      <c r="B1812" s="8" t="s">
        <v>8103</v>
      </c>
      <c r="C1812" s="28">
        <v>396.231884057971</v>
      </c>
      <c r="D1812" s="26">
        <v>5.385930924009348E-5</v>
      </c>
    </row>
    <row r="1813" spans="2:4" x14ac:dyDescent="0.25">
      <c r="B1813" s="8" t="s">
        <v>8106</v>
      </c>
      <c r="C1813" s="28">
        <v>394.87826086956517</v>
      </c>
      <c r="D1813" s="26">
        <v>5.3675312916647065E-5</v>
      </c>
    </row>
    <row r="1814" spans="2:4" x14ac:dyDescent="0.25">
      <c r="B1814" s="8" t="s">
        <v>8109</v>
      </c>
      <c r="C1814" s="28">
        <v>394.73826315164217</v>
      </c>
      <c r="D1814" s="26">
        <v>5.3656283200246405E-5</v>
      </c>
    </row>
    <row r="1815" spans="2:4" x14ac:dyDescent="0.25">
      <c r="B1815" s="8" t="s">
        <v>8157</v>
      </c>
      <c r="C1815" s="28">
        <v>394.37391304347818</v>
      </c>
      <c r="D1815" s="26">
        <v>5.3606757541315852E-5</v>
      </c>
    </row>
    <row r="1816" spans="2:4" x14ac:dyDescent="0.25">
      <c r="B1816" s="8" t="s">
        <v>8115</v>
      </c>
      <c r="C1816" s="28">
        <v>394.19826552763169</v>
      </c>
      <c r="D1816" s="26">
        <v>5.358288199203813E-5</v>
      </c>
    </row>
    <row r="1817" spans="2:4" x14ac:dyDescent="0.25">
      <c r="B1817" s="8" t="s">
        <v>8135</v>
      </c>
      <c r="C1817" s="28">
        <v>392.463768115942</v>
      </c>
      <c r="D1817" s="26">
        <v>5.3347113907159153E-5</v>
      </c>
    </row>
    <row r="1818" spans="2:4" x14ac:dyDescent="0.25">
      <c r="B1818" s="8" t="s">
        <v>8138</v>
      </c>
      <c r="C1818" s="28">
        <v>391.66666666666669</v>
      </c>
      <c r="D1818" s="26">
        <v>5.3238764894423056E-5</v>
      </c>
    </row>
    <row r="1819" spans="2:4" x14ac:dyDescent="0.25">
      <c r="B1819" s="8" t="s">
        <v>8147</v>
      </c>
      <c r="C1819" s="28">
        <v>391.30434782608694</v>
      </c>
      <c r="D1819" s="26">
        <v>5.3189515343179367E-5</v>
      </c>
    </row>
    <row r="1820" spans="2:4" x14ac:dyDescent="0.25">
      <c r="B1820" s="8" t="s">
        <v>8144</v>
      </c>
      <c r="C1820" s="28">
        <v>391.30434782608694</v>
      </c>
      <c r="D1820" s="26">
        <v>5.3189515343179367E-5</v>
      </c>
    </row>
    <row r="1821" spans="2:4" x14ac:dyDescent="0.25">
      <c r="B1821" s="8" t="s">
        <v>8141</v>
      </c>
      <c r="C1821" s="28">
        <v>391.30434782608694</v>
      </c>
      <c r="D1821" s="26">
        <v>5.3189515343179367E-5</v>
      </c>
    </row>
    <row r="1822" spans="2:4" x14ac:dyDescent="0.25">
      <c r="B1822" s="8" t="s">
        <v>8150</v>
      </c>
      <c r="C1822" s="28">
        <v>388.79828928752715</v>
      </c>
      <c r="D1822" s="26">
        <v>5.2848869909955417E-5</v>
      </c>
    </row>
    <row r="1823" spans="2:4" x14ac:dyDescent="0.25">
      <c r="B1823" s="8" t="s">
        <v>8162</v>
      </c>
      <c r="C1823" s="28">
        <v>387.02898550724638</v>
      </c>
      <c r="D1823" s="26">
        <v>5.2608370638503892E-5</v>
      </c>
    </row>
    <row r="1824" spans="2:4" x14ac:dyDescent="0.25">
      <c r="B1824" s="8" t="s">
        <v>8167</v>
      </c>
      <c r="C1824" s="28">
        <v>386.8608695652174</v>
      </c>
      <c r="D1824" s="26">
        <v>5.2585518846726819E-5</v>
      </c>
    </row>
    <row r="1825" spans="2:4" x14ac:dyDescent="0.25">
      <c r="B1825" s="8" t="s">
        <v>8170</v>
      </c>
      <c r="C1825" s="28">
        <v>386.47246376811592</v>
      </c>
      <c r="D1825" s="26">
        <v>5.2532723327793587E-5</v>
      </c>
    </row>
    <row r="1826" spans="2:4" x14ac:dyDescent="0.25">
      <c r="B1826" s="8" t="s">
        <v>8173</v>
      </c>
      <c r="C1826" s="28">
        <v>385.50724637681157</v>
      </c>
      <c r="D1826" s="26">
        <v>5.240152252328041E-5</v>
      </c>
    </row>
    <row r="1827" spans="2:4" x14ac:dyDescent="0.25">
      <c r="B1827" s="8" t="s">
        <v>8225</v>
      </c>
      <c r="C1827" s="28">
        <v>382.60869565217388</v>
      </c>
      <c r="D1827" s="26">
        <v>5.2007526113330932E-5</v>
      </c>
    </row>
    <row r="1828" spans="2:4" x14ac:dyDescent="0.25">
      <c r="B1828" s="8" t="s">
        <v>8220</v>
      </c>
      <c r="C1828" s="28">
        <v>382.60869565217388</v>
      </c>
      <c r="D1828" s="26">
        <v>5.2007526113330932E-5</v>
      </c>
    </row>
    <row r="1829" spans="2:4" x14ac:dyDescent="0.25">
      <c r="B1829" s="8" t="s">
        <v>8228</v>
      </c>
      <c r="C1829" s="28">
        <v>382.53623188405794</v>
      </c>
      <c r="D1829" s="26">
        <v>5.19976762030822E-5</v>
      </c>
    </row>
    <row r="1830" spans="2:4" x14ac:dyDescent="0.25">
      <c r="B1830" s="8" t="s">
        <v>8230</v>
      </c>
      <c r="C1830" s="28">
        <v>382.10231874979752</v>
      </c>
      <c r="D1830" s="26">
        <v>5.193869492817285E-5</v>
      </c>
    </row>
    <row r="1831" spans="2:4" x14ac:dyDescent="0.25">
      <c r="B1831" s="8" t="s">
        <v>8233</v>
      </c>
      <c r="C1831" s="28">
        <v>380.94616639477977</v>
      </c>
      <c r="D1831" s="26">
        <v>5.178154057052794E-5</v>
      </c>
    </row>
    <row r="1832" spans="2:4" x14ac:dyDescent="0.25">
      <c r="B1832" s="8" t="s">
        <v>9584</v>
      </c>
      <c r="C1832" s="28">
        <v>380.92753623188401</v>
      </c>
      <c r="D1832" s="26">
        <v>5.1779008195560231E-5</v>
      </c>
    </row>
    <row r="1833" spans="2:4" x14ac:dyDescent="0.25">
      <c r="B1833" s="8" t="s">
        <v>8240</v>
      </c>
      <c r="C1833" s="28">
        <v>378.56769983686786</v>
      </c>
      <c r="D1833" s="26">
        <v>5.1458238557202192E-5</v>
      </c>
    </row>
    <row r="1834" spans="2:4" x14ac:dyDescent="0.25">
      <c r="B1834" s="8" t="s">
        <v>8249</v>
      </c>
      <c r="C1834" s="28">
        <v>377.99833680731808</v>
      </c>
      <c r="D1834" s="26">
        <v>5.138084574578999E-5</v>
      </c>
    </row>
    <row r="1835" spans="2:4" x14ac:dyDescent="0.25">
      <c r="B1835" s="8" t="s">
        <v>8246</v>
      </c>
      <c r="C1835" s="28">
        <v>377.99833680731808</v>
      </c>
      <c r="D1835" s="26">
        <v>5.138084574578999E-5</v>
      </c>
    </row>
    <row r="1836" spans="2:4" x14ac:dyDescent="0.25">
      <c r="B1836" s="8" t="s">
        <v>8243</v>
      </c>
      <c r="C1836" s="28">
        <v>377.99833680731808</v>
      </c>
      <c r="D1836" s="26">
        <v>5.138084574578999E-5</v>
      </c>
    </row>
    <row r="1837" spans="2:4" x14ac:dyDescent="0.25">
      <c r="B1837" s="8" t="s">
        <v>8252</v>
      </c>
      <c r="C1837" s="28">
        <v>377.53623188405794</v>
      </c>
      <c r="D1837" s="26">
        <v>5.1318032395919347E-5</v>
      </c>
    </row>
    <row r="1838" spans="2:4" x14ac:dyDescent="0.25">
      <c r="B1838" s="8" t="s">
        <v>8255</v>
      </c>
      <c r="C1838" s="28">
        <v>376.8115942028985</v>
      </c>
      <c r="D1838" s="26">
        <v>5.1219533293431976E-5</v>
      </c>
    </row>
    <row r="1839" spans="2:4" x14ac:dyDescent="0.25">
      <c r="B1839" s="8" t="s">
        <v>8257</v>
      </c>
      <c r="C1839" s="28">
        <v>376.231884057971</v>
      </c>
      <c r="D1839" s="26">
        <v>5.114073401144209E-5</v>
      </c>
    </row>
    <row r="1840" spans="2:4" x14ac:dyDescent="0.25">
      <c r="B1840" s="8" t="s">
        <v>8260</v>
      </c>
      <c r="C1840" s="28">
        <v>375.83834631127627</v>
      </c>
      <c r="D1840" s="26">
        <v>5.1087240912956909E-5</v>
      </c>
    </row>
    <row r="1841" spans="2:4" x14ac:dyDescent="0.25">
      <c r="B1841" s="8" t="s">
        <v>8263</v>
      </c>
      <c r="C1841" s="28">
        <v>375.40634821206788</v>
      </c>
      <c r="D1841" s="26">
        <v>5.1028519946390291E-5</v>
      </c>
    </row>
    <row r="1842" spans="2:4" x14ac:dyDescent="0.25">
      <c r="B1842" s="8" t="s">
        <v>8272</v>
      </c>
      <c r="C1842" s="28">
        <v>375</v>
      </c>
      <c r="D1842" s="26">
        <v>5.0973285537213565E-5</v>
      </c>
    </row>
    <row r="1843" spans="2:4" x14ac:dyDescent="0.25">
      <c r="B1843" s="8" t="s">
        <v>8269</v>
      </c>
      <c r="C1843" s="28">
        <v>375</v>
      </c>
      <c r="D1843" s="26">
        <v>5.0973285537213565E-5</v>
      </c>
    </row>
    <row r="1844" spans="2:4" x14ac:dyDescent="0.25">
      <c r="B1844" s="8" t="s">
        <v>8266</v>
      </c>
      <c r="C1844" s="28">
        <v>375</v>
      </c>
      <c r="D1844" s="26">
        <v>5.0973285537213565E-5</v>
      </c>
    </row>
    <row r="1845" spans="2:4" x14ac:dyDescent="0.25">
      <c r="B1845" s="8" t="s">
        <v>8287</v>
      </c>
      <c r="C1845" s="28">
        <v>373.84448069603047</v>
      </c>
      <c r="D1845" s="26">
        <v>5.0816217229413557E-5</v>
      </c>
    </row>
    <row r="1846" spans="2:4" x14ac:dyDescent="0.25">
      <c r="B1846" s="8" t="s">
        <v>8284</v>
      </c>
      <c r="C1846" s="28">
        <v>373.84448069603047</v>
      </c>
      <c r="D1846" s="26">
        <v>5.0816217229413557E-5</v>
      </c>
    </row>
    <row r="1847" spans="2:4" x14ac:dyDescent="0.25">
      <c r="B1847" s="8" t="s">
        <v>8293</v>
      </c>
      <c r="C1847" s="28">
        <v>372.59836056721355</v>
      </c>
      <c r="D1847" s="26">
        <v>5.0646833663707284E-5</v>
      </c>
    </row>
    <row r="1848" spans="2:4" x14ac:dyDescent="0.25">
      <c r="B1848" s="8" t="s">
        <v>8302</v>
      </c>
      <c r="C1848" s="28">
        <v>371.01449275362319</v>
      </c>
      <c r="D1848" s="26">
        <v>5.0431540473533033E-5</v>
      </c>
    </row>
    <row r="1849" spans="2:4" x14ac:dyDescent="0.25">
      <c r="B1849" s="8" t="s">
        <v>8299</v>
      </c>
      <c r="C1849" s="28">
        <v>371.01449275362319</v>
      </c>
      <c r="D1849" s="26">
        <v>5.0431540473533033E-5</v>
      </c>
    </row>
    <row r="1850" spans="2:4" x14ac:dyDescent="0.25">
      <c r="B1850" s="8" t="s">
        <v>8296</v>
      </c>
      <c r="C1850" s="28">
        <v>371.01449275362319</v>
      </c>
      <c r="D1850" s="26">
        <v>5.0431540473533033E-5</v>
      </c>
    </row>
    <row r="1851" spans="2:4" x14ac:dyDescent="0.25">
      <c r="B1851" s="8" t="s">
        <v>8305</v>
      </c>
      <c r="C1851" s="28">
        <v>369.76617727025558</v>
      </c>
      <c r="D1851" s="26">
        <v>5.0261858496001771E-5</v>
      </c>
    </row>
    <row r="1852" spans="2:4" x14ac:dyDescent="0.25">
      <c r="B1852" s="8" t="s">
        <v>8316</v>
      </c>
      <c r="C1852" s="28">
        <v>369.47879282218599</v>
      </c>
      <c r="D1852" s="26">
        <v>5.0222794683920693E-5</v>
      </c>
    </row>
    <row r="1853" spans="2:4" x14ac:dyDescent="0.25">
      <c r="B1853" s="8" t="s">
        <v>8310</v>
      </c>
      <c r="C1853" s="28">
        <v>369.47879282218599</v>
      </c>
      <c r="D1853" s="26">
        <v>5.0222794683920693E-5</v>
      </c>
    </row>
    <row r="1854" spans="2:4" x14ac:dyDescent="0.25">
      <c r="B1854" s="8" t="s">
        <v>8313</v>
      </c>
      <c r="C1854" s="28">
        <v>369.47879282218599</v>
      </c>
      <c r="D1854" s="26">
        <v>5.0222794683920693E-5</v>
      </c>
    </row>
    <row r="1855" spans="2:4" x14ac:dyDescent="0.25">
      <c r="B1855" s="8" t="s">
        <v>8320</v>
      </c>
      <c r="C1855" s="28">
        <v>368.87237696154136</v>
      </c>
      <c r="D1855" s="26">
        <v>5.0140365327070202E-5</v>
      </c>
    </row>
    <row r="1856" spans="2:4" x14ac:dyDescent="0.25">
      <c r="B1856" s="8" t="s">
        <v>8326</v>
      </c>
      <c r="C1856" s="28">
        <v>368.695652173913</v>
      </c>
      <c r="D1856" s="26">
        <v>5.0116343345573441E-5</v>
      </c>
    </row>
    <row r="1857" spans="2:4" x14ac:dyDescent="0.25">
      <c r="B1857" s="8" t="s">
        <v>8323</v>
      </c>
      <c r="C1857" s="28">
        <v>368.695652173913</v>
      </c>
      <c r="D1857" s="26">
        <v>5.0116343345573441E-5</v>
      </c>
    </row>
    <row r="1858" spans="2:4" x14ac:dyDescent="0.25">
      <c r="B1858" s="8" t="s">
        <v>8329</v>
      </c>
      <c r="C1858" s="28">
        <v>368.46086956521737</v>
      </c>
      <c r="D1858" s="26">
        <v>5.0084429636367536E-5</v>
      </c>
    </row>
    <row r="1859" spans="2:4" x14ac:dyDescent="0.25">
      <c r="B1859" s="8" t="s">
        <v>8334</v>
      </c>
      <c r="C1859" s="28">
        <v>367.41438337671315</v>
      </c>
      <c r="D1859" s="26">
        <v>4.9942182064907872E-5</v>
      </c>
    </row>
    <row r="1860" spans="2:4" x14ac:dyDescent="0.25">
      <c r="B1860" s="8" t="s">
        <v>8337</v>
      </c>
      <c r="C1860" s="28">
        <v>367.32028276237088</v>
      </c>
      <c r="D1860" s="26">
        <v>4.9929391084950282E-5</v>
      </c>
    </row>
    <row r="1861" spans="2:4" x14ac:dyDescent="0.25">
      <c r="B1861" s="8" t="s">
        <v>8342</v>
      </c>
      <c r="C1861" s="28">
        <v>367.19838432710895</v>
      </c>
      <c r="D1861" s="26">
        <v>4.9912821581624557E-5</v>
      </c>
    </row>
    <row r="1862" spans="2:4" x14ac:dyDescent="0.25">
      <c r="B1862" s="8" t="s">
        <v>8345</v>
      </c>
      <c r="C1862" s="28">
        <v>366.66666666666663</v>
      </c>
      <c r="D1862" s="26">
        <v>4.9840545858608813E-5</v>
      </c>
    </row>
    <row r="1863" spans="2:4" x14ac:dyDescent="0.25">
      <c r="B1863" s="8" t="s">
        <v>8348</v>
      </c>
      <c r="C1863" s="28">
        <v>366.37681159420288</v>
      </c>
      <c r="D1863" s="26">
        <v>4.9801146217613863E-5</v>
      </c>
    </row>
    <row r="1864" spans="2:4" x14ac:dyDescent="0.25">
      <c r="B1864" s="8" t="s">
        <v>11559</v>
      </c>
      <c r="C1864" s="28">
        <v>365.49999999999994</v>
      </c>
      <c r="D1864" s="26">
        <v>4.9681962303604146E-5</v>
      </c>
    </row>
    <row r="1865" spans="2:4" x14ac:dyDescent="0.25">
      <c r="B1865" s="8" t="s">
        <v>8364</v>
      </c>
      <c r="C1865" s="28">
        <v>365.21739130434781</v>
      </c>
      <c r="D1865" s="26">
        <v>4.9643547653634077E-5</v>
      </c>
    </row>
    <row r="1866" spans="2:4" x14ac:dyDescent="0.25">
      <c r="B1866" s="8" t="s">
        <v>8367</v>
      </c>
      <c r="C1866" s="28">
        <v>364.49839620705671</v>
      </c>
      <c r="D1866" s="26">
        <v>4.9545815540583207E-5</v>
      </c>
    </row>
    <row r="1867" spans="2:4" x14ac:dyDescent="0.25">
      <c r="B1867" s="8" t="s">
        <v>8370</v>
      </c>
      <c r="C1867" s="28">
        <v>363.19710144927535</v>
      </c>
      <c r="D1867" s="26">
        <v>4.9368932155899289E-5</v>
      </c>
    </row>
    <row r="1868" spans="2:4" x14ac:dyDescent="0.25">
      <c r="B1868" s="8" t="s">
        <v>8379</v>
      </c>
      <c r="C1868" s="28">
        <v>362.31884057971013</v>
      </c>
      <c r="D1868" s="26">
        <v>4.9249551243684599E-5</v>
      </c>
    </row>
    <row r="1869" spans="2:4" x14ac:dyDescent="0.25">
      <c r="B1869" s="8" t="s">
        <v>8382</v>
      </c>
      <c r="C1869" s="28">
        <v>362.31884057971013</v>
      </c>
      <c r="D1869" s="26">
        <v>4.9249551243684599E-5</v>
      </c>
    </row>
    <row r="1870" spans="2:4" x14ac:dyDescent="0.25">
      <c r="B1870" s="8" t="s">
        <v>8376</v>
      </c>
      <c r="C1870" s="28">
        <v>362.31884057971013</v>
      </c>
      <c r="D1870" s="26">
        <v>4.9249551243684599E-5</v>
      </c>
    </row>
    <row r="1871" spans="2:4" x14ac:dyDescent="0.25">
      <c r="B1871" s="8" t="s">
        <v>8373</v>
      </c>
      <c r="C1871" s="28">
        <v>362.31884057971013</v>
      </c>
      <c r="D1871" s="26">
        <v>4.9249551243684599E-5</v>
      </c>
    </row>
    <row r="1872" spans="2:4" x14ac:dyDescent="0.25">
      <c r="B1872" s="8" t="s">
        <v>8534</v>
      </c>
      <c r="C1872" s="28">
        <v>361.98205546492659</v>
      </c>
      <c r="D1872" s="26">
        <v>4.9203772460163146E-5</v>
      </c>
    </row>
    <row r="1873" spans="2:4" x14ac:dyDescent="0.25">
      <c r="B1873" s="8" t="s">
        <v>8386</v>
      </c>
      <c r="C1873" s="28">
        <v>361.74332832935539</v>
      </c>
      <c r="D1873" s="26">
        <v>4.917132257630461E-5</v>
      </c>
    </row>
    <row r="1874" spans="2:4" x14ac:dyDescent="0.25">
      <c r="B1874" s="8" t="s">
        <v>8395</v>
      </c>
      <c r="C1874" s="28">
        <v>361.58240903740028</v>
      </c>
      <c r="D1874" s="26">
        <v>4.9149449016258541E-5</v>
      </c>
    </row>
    <row r="1875" spans="2:4" x14ac:dyDescent="0.25">
      <c r="B1875" s="8" t="s">
        <v>8401</v>
      </c>
      <c r="C1875" s="28">
        <v>361.47116952685411</v>
      </c>
      <c r="D1875" s="26">
        <v>4.913432836736764E-5</v>
      </c>
    </row>
    <row r="1876" spans="2:4" x14ac:dyDescent="0.25">
      <c r="B1876" s="8" t="s">
        <v>8404</v>
      </c>
      <c r="C1876" s="28">
        <v>361.38879825992387</v>
      </c>
      <c r="D1876" s="26">
        <v>4.9123131743076176E-5</v>
      </c>
    </row>
    <row r="1877" spans="2:4" x14ac:dyDescent="0.25">
      <c r="B1877" s="8" t="s">
        <v>8412</v>
      </c>
      <c r="C1877" s="28">
        <v>356.44371941272431</v>
      </c>
      <c r="D1877" s="26">
        <v>4.8450953300189946E-5</v>
      </c>
    </row>
    <row r="1878" spans="2:4" x14ac:dyDescent="0.25">
      <c r="B1878" s="8" t="s">
        <v>8417</v>
      </c>
      <c r="C1878" s="28">
        <v>356.39843184689988</v>
      </c>
      <c r="D1878" s="26">
        <v>4.844479741745913E-5</v>
      </c>
    </row>
    <row r="1879" spans="2:4" x14ac:dyDescent="0.25">
      <c r="B1879" s="8" t="s">
        <v>8420</v>
      </c>
      <c r="C1879" s="28">
        <v>356.25</v>
      </c>
      <c r="D1879" s="26">
        <v>4.8424621260352884E-5</v>
      </c>
    </row>
    <row r="1880" spans="2:4" x14ac:dyDescent="0.25">
      <c r="B1880" s="8" t="s">
        <v>8423</v>
      </c>
      <c r="C1880" s="28">
        <v>355.80869565217387</v>
      </c>
      <c r="D1880" s="26">
        <v>4.8364635306938072E-5</v>
      </c>
    </row>
    <row r="1881" spans="2:4" x14ac:dyDescent="0.25">
      <c r="B1881" s="8" t="s">
        <v>8426</v>
      </c>
      <c r="C1881" s="28">
        <v>355.35072463768114</v>
      </c>
      <c r="D1881" s="26">
        <v>4.8302383874166056E-5</v>
      </c>
    </row>
    <row r="1882" spans="2:4" x14ac:dyDescent="0.25">
      <c r="B1882" s="8" t="s">
        <v>8440</v>
      </c>
      <c r="C1882" s="28">
        <v>354.16666666666669</v>
      </c>
      <c r="D1882" s="26">
        <v>4.8141436340701701E-5</v>
      </c>
    </row>
    <row r="1883" spans="2:4" x14ac:dyDescent="0.25">
      <c r="B1883" s="8" t="s">
        <v>8446</v>
      </c>
      <c r="C1883" s="28">
        <v>354.16666666666669</v>
      </c>
      <c r="D1883" s="26">
        <v>4.8141436340701701E-5</v>
      </c>
    </row>
    <row r="1884" spans="2:4" x14ac:dyDescent="0.25">
      <c r="B1884" s="8" t="s">
        <v>8443</v>
      </c>
      <c r="C1884" s="28">
        <v>354.16666666666669</v>
      </c>
      <c r="D1884" s="26">
        <v>4.8141436340701701E-5</v>
      </c>
    </row>
    <row r="1885" spans="2:4" x14ac:dyDescent="0.25">
      <c r="B1885" s="8" t="s">
        <v>8437</v>
      </c>
      <c r="C1885" s="28">
        <v>354.16666666666669</v>
      </c>
      <c r="D1885" s="26">
        <v>4.8141436340701701E-5</v>
      </c>
    </row>
    <row r="1886" spans="2:4" x14ac:dyDescent="0.25">
      <c r="B1886" s="8" t="s">
        <v>8434</v>
      </c>
      <c r="C1886" s="28">
        <v>354.16666666666669</v>
      </c>
      <c r="D1886" s="26">
        <v>4.8141436340701701E-5</v>
      </c>
    </row>
    <row r="1887" spans="2:4" x14ac:dyDescent="0.25">
      <c r="B1887" s="8" t="s">
        <v>8432</v>
      </c>
      <c r="C1887" s="28">
        <v>354.16666666666669</v>
      </c>
      <c r="D1887" s="26">
        <v>4.8141436340701701E-5</v>
      </c>
    </row>
    <row r="1888" spans="2:4" x14ac:dyDescent="0.25">
      <c r="B1888" s="8" t="s">
        <v>8429</v>
      </c>
      <c r="C1888" s="28">
        <v>354.16666666666669</v>
      </c>
      <c r="D1888" s="26">
        <v>4.8141436340701701E-5</v>
      </c>
    </row>
    <row r="1889" spans="2:4" x14ac:dyDescent="0.25">
      <c r="B1889" s="8" t="s">
        <v>8449</v>
      </c>
      <c r="C1889" s="28">
        <v>353.45296356715608</v>
      </c>
      <c r="D1889" s="26">
        <v>4.8044423562354633E-5</v>
      </c>
    </row>
    <row r="1890" spans="2:4" x14ac:dyDescent="0.25">
      <c r="B1890" s="8" t="s">
        <v>8452</v>
      </c>
      <c r="C1890" s="28">
        <v>353.15942028985506</v>
      </c>
      <c r="D1890" s="26">
        <v>4.8004522588244254E-5</v>
      </c>
    </row>
    <row r="1891" spans="2:4" x14ac:dyDescent="0.25">
      <c r="B1891" s="8" t="s">
        <v>8457</v>
      </c>
      <c r="C1891" s="28">
        <v>352.64637681159422</v>
      </c>
      <c r="D1891" s="26">
        <v>4.79347852236832E-5</v>
      </c>
    </row>
    <row r="1892" spans="2:4" x14ac:dyDescent="0.25">
      <c r="B1892" s="8" t="s">
        <v>8465</v>
      </c>
      <c r="C1892" s="28">
        <v>350.99845560679535</v>
      </c>
      <c r="D1892" s="26">
        <v>4.7710785335376417E-5</v>
      </c>
    </row>
    <row r="1893" spans="2:4" x14ac:dyDescent="0.25">
      <c r="B1893" s="8" t="s">
        <v>8473</v>
      </c>
      <c r="C1893" s="28">
        <v>350.72463768115938</v>
      </c>
      <c r="D1893" s="26">
        <v>4.7673565603886686E-5</v>
      </c>
    </row>
    <row r="1894" spans="2:4" x14ac:dyDescent="0.25">
      <c r="B1894" s="8" t="s">
        <v>8470</v>
      </c>
      <c r="C1894" s="28">
        <v>350.72463768115938</v>
      </c>
      <c r="D1894" s="26">
        <v>4.7673565603886686E-5</v>
      </c>
    </row>
    <row r="1895" spans="2:4" x14ac:dyDescent="0.25">
      <c r="B1895" s="8" t="s">
        <v>8478</v>
      </c>
      <c r="C1895" s="28">
        <v>350.44765803030469</v>
      </c>
      <c r="D1895" s="26">
        <v>4.7635916103003983E-5</v>
      </c>
    </row>
    <row r="1896" spans="2:4" x14ac:dyDescent="0.25">
      <c r="B1896" s="8" t="s">
        <v>8518</v>
      </c>
      <c r="C1896" s="28">
        <v>347.82608695652175</v>
      </c>
      <c r="D1896" s="26">
        <v>4.7279569193937215E-5</v>
      </c>
    </row>
    <row r="1897" spans="2:4" x14ac:dyDescent="0.25">
      <c r="B1897" s="8" t="s">
        <v>8513</v>
      </c>
      <c r="C1897" s="28">
        <v>347.82608695652175</v>
      </c>
      <c r="D1897" s="26">
        <v>4.7279569193937215E-5</v>
      </c>
    </row>
    <row r="1898" spans="2:4" x14ac:dyDescent="0.25">
      <c r="B1898" s="8" t="s">
        <v>8495</v>
      </c>
      <c r="C1898" s="28">
        <v>347.82608695652175</v>
      </c>
      <c r="D1898" s="26">
        <v>4.7279569193937215E-5</v>
      </c>
    </row>
    <row r="1899" spans="2:4" x14ac:dyDescent="0.25">
      <c r="B1899" s="8" t="s">
        <v>8492</v>
      </c>
      <c r="C1899" s="28">
        <v>347.82608695652175</v>
      </c>
      <c r="D1899" s="26">
        <v>4.7279569193937215E-5</v>
      </c>
    </row>
    <row r="1900" spans="2:4" x14ac:dyDescent="0.25">
      <c r="B1900" s="8" t="s">
        <v>8490</v>
      </c>
      <c r="C1900" s="28">
        <v>347.82608695652175</v>
      </c>
      <c r="D1900" s="26">
        <v>4.7279569193937215E-5</v>
      </c>
    </row>
    <row r="1901" spans="2:4" x14ac:dyDescent="0.25">
      <c r="B1901" s="8" t="s">
        <v>8486</v>
      </c>
      <c r="C1901" s="28">
        <v>347.82608695652175</v>
      </c>
      <c r="D1901" s="26">
        <v>4.7279569193937215E-5</v>
      </c>
    </row>
    <row r="1902" spans="2:4" x14ac:dyDescent="0.25">
      <c r="B1902" s="8" t="s">
        <v>8483</v>
      </c>
      <c r="C1902" s="28">
        <v>347.82608695652175</v>
      </c>
      <c r="D1902" s="26">
        <v>4.7279569193937215E-5</v>
      </c>
    </row>
    <row r="1903" spans="2:4" x14ac:dyDescent="0.25">
      <c r="B1903" s="8" t="s">
        <v>8523</v>
      </c>
      <c r="C1903" s="28">
        <v>347.75846986273262</v>
      </c>
      <c r="D1903" s="26">
        <v>4.7270378086126792E-5</v>
      </c>
    </row>
    <row r="1904" spans="2:4" x14ac:dyDescent="0.25">
      <c r="B1904" s="8" t="s">
        <v>8526</v>
      </c>
      <c r="C1904" s="28">
        <v>347.73913043478262</v>
      </c>
      <c r="D1904" s="26">
        <v>4.7267749301638735E-5</v>
      </c>
    </row>
    <row r="1905" spans="2:4" x14ac:dyDescent="0.25">
      <c r="B1905" s="8" t="s">
        <v>8529</v>
      </c>
      <c r="C1905" s="28">
        <v>347.47826086956519</v>
      </c>
      <c r="D1905" s="26">
        <v>4.7232289624743274E-5</v>
      </c>
    </row>
    <row r="1906" spans="2:4" x14ac:dyDescent="0.25">
      <c r="B1906" s="8" t="s">
        <v>8532</v>
      </c>
      <c r="C1906" s="28">
        <v>347.47826086956519</v>
      </c>
      <c r="D1906" s="26">
        <v>4.7232289624743274E-5</v>
      </c>
    </row>
    <row r="1907" spans="2:4" x14ac:dyDescent="0.25">
      <c r="B1907" s="8" t="s">
        <v>9277</v>
      </c>
      <c r="C1907" s="28">
        <v>347.40869565217389</v>
      </c>
      <c r="D1907" s="26">
        <v>4.7222833710904488E-5</v>
      </c>
    </row>
    <row r="1908" spans="2:4" x14ac:dyDescent="0.25">
      <c r="B1908" s="8" t="s">
        <v>8540</v>
      </c>
      <c r="C1908" s="28">
        <v>345.59847936669081</v>
      </c>
      <c r="D1908" s="26">
        <v>4.697677325329371E-5</v>
      </c>
    </row>
    <row r="1909" spans="2:4" x14ac:dyDescent="0.25">
      <c r="B1909" s="8" t="s">
        <v>8537</v>
      </c>
      <c r="C1909" s="28">
        <v>345.59847936669081</v>
      </c>
      <c r="D1909" s="26">
        <v>4.697677325329371E-5</v>
      </c>
    </row>
    <row r="1910" spans="2:4" x14ac:dyDescent="0.25">
      <c r="B1910" s="8" t="s">
        <v>8543</v>
      </c>
      <c r="C1910" s="28">
        <v>345.40516021729508</v>
      </c>
      <c r="D1910" s="26">
        <v>4.6950495620755146E-5</v>
      </c>
    </row>
    <row r="1911" spans="2:4" x14ac:dyDescent="0.25">
      <c r="B1911" s="8" t="s">
        <v>8552</v>
      </c>
      <c r="C1911" s="28">
        <v>344.92753623188406</v>
      </c>
      <c r="D1911" s="26">
        <v>4.6885572783987743E-5</v>
      </c>
    </row>
    <row r="1912" spans="2:4" x14ac:dyDescent="0.25">
      <c r="B1912" s="8" t="s">
        <v>8549</v>
      </c>
      <c r="C1912" s="28">
        <v>344.92753623188406</v>
      </c>
      <c r="D1912" s="26">
        <v>4.6885572783987743E-5</v>
      </c>
    </row>
    <row r="1913" spans="2:4" x14ac:dyDescent="0.25">
      <c r="B1913" s="8" t="s">
        <v>8546</v>
      </c>
      <c r="C1913" s="28">
        <v>344.92753623188406</v>
      </c>
      <c r="D1913" s="26">
        <v>4.6885572783987743E-5</v>
      </c>
    </row>
    <row r="1914" spans="2:4" x14ac:dyDescent="0.25">
      <c r="B1914" s="8" t="s">
        <v>8555</v>
      </c>
      <c r="C1914" s="28">
        <v>344.92753623188406</v>
      </c>
      <c r="D1914" s="26">
        <v>4.6885572783987743E-5</v>
      </c>
    </row>
    <row r="1915" spans="2:4" x14ac:dyDescent="0.25">
      <c r="B1915" s="8" t="s">
        <v>8558</v>
      </c>
      <c r="C1915" s="28">
        <v>343.99999999999994</v>
      </c>
      <c r="D1915" s="26">
        <v>4.6759493932803903E-5</v>
      </c>
    </row>
    <row r="1916" spans="2:4" x14ac:dyDescent="0.25">
      <c r="B1916" s="8" t="s">
        <v>8575</v>
      </c>
      <c r="C1916" s="28">
        <v>343.36811594202896</v>
      </c>
      <c r="D1916" s="26">
        <v>4.6673602715434919E-5</v>
      </c>
    </row>
    <row r="1917" spans="2:4" x14ac:dyDescent="0.25">
      <c r="B1917" s="8" t="s">
        <v>8578</v>
      </c>
      <c r="C1917" s="28">
        <v>343.1857699826121</v>
      </c>
      <c r="D1917" s="26">
        <v>4.6648816655019154E-5</v>
      </c>
    </row>
    <row r="1918" spans="2:4" x14ac:dyDescent="0.25">
      <c r="B1918" s="8" t="s">
        <v>8581</v>
      </c>
      <c r="C1918" s="28">
        <v>342.61555193039698</v>
      </c>
      <c r="D1918" s="26">
        <v>4.6571307621435058E-5</v>
      </c>
    </row>
    <row r="1919" spans="2:4" x14ac:dyDescent="0.25">
      <c r="B1919" s="8" t="s">
        <v>8584</v>
      </c>
      <c r="C1919" s="28">
        <v>342.02898550724638</v>
      </c>
      <c r="D1919" s="26">
        <v>4.6491576374038265E-5</v>
      </c>
    </row>
    <row r="1920" spans="2:4" x14ac:dyDescent="0.25">
      <c r="B1920" s="8" t="s">
        <v>8587</v>
      </c>
      <c r="C1920" s="28">
        <v>341.73913043478257</v>
      </c>
      <c r="D1920" s="26">
        <v>4.6452176733043309E-5</v>
      </c>
    </row>
    <row r="1921" spans="2:4" x14ac:dyDescent="0.25">
      <c r="B1921" s="8" t="s">
        <v>8592</v>
      </c>
      <c r="C1921" s="28">
        <v>341.66666666666663</v>
      </c>
      <c r="D1921" s="26">
        <v>4.6442326822794576E-5</v>
      </c>
    </row>
    <row r="1922" spans="2:4" x14ac:dyDescent="0.25">
      <c r="B1922" s="8" t="s">
        <v>8595</v>
      </c>
      <c r="C1922" s="28">
        <v>339.68550538377633</v>
      </c>
      <c r="D1922" s="26">
        <v>4.6173030023413138E-5</v>
      </c>
    </row>
    <row r="1923" spans="2:4" x14ac:dyDescent="0.25">
      <c r="B1923" s="8" t="s">
        <v>8598</v>
      </c>
      <c r="C1923" s="28">
        <v>339.15630771224608</v>
      </c>
      <c r="D1923" s="26">
        <v>4.6101096839369028E-5</v>
      </c>
    </row>
    <row r="1924" spans="2:4" x14ac:dyDescent="0.25">
      <c r="B1924" s="8" t="s">
        <v>8601</v>
      </c>
      <c r="C1924" s="28">
        <v>338.43230016313214</v>
      </c>
      <c r="D1924" s="26">
        <v>4.6002683389950143E-5</v>
      </c>
    </row>
    <row r="1925" spans="2:4" x14ac:dyDescent="0.25">
      <c r="B1925" s="8" t="s">
        <v>8606</v>
      </c>
      <c r="C1925" s="28">
        <v>337.79710144927537</v>
      </c>
      <c r="D1925" s="26">
        <v>4.5916341615512027E-5</v>
      </c>
    </row>
    <row r="1926" spans="2:4" x14ac:dyDescent="0.25">
      <c r="B1926" s="8" t="s">
        <v>8609</v>
      </c>
      <c r="C1926" s="28">
        <v>335.83</v>
      </c>
      <c r="D1926" s="26">
        <v>4.5648955951899814E-5</v>
      </c>
    </row>
    <row r="1927" spans="2:4" x14ac:dyDescent="0.25">
      <c r="B1927" s="8" t="s">
        <v>8625</v>
      </c>
      <c r="C1927" s="28">
        <v>335.16680526605683</v>
      </c>
      <c r="D1927" s="26">
        <v>4.5558808713126319E-5</v>
      </c>
    </row>
    <row r="1928" spans="2:4" x14ac:dyDescent="0.25">
      <c r="B1928" s="8" t="s">
        <v>8628</v>
      </c>
      <c r="C1928" s="28">
        <v>334.0695652173913</v>
      </c>
      <c r="D1928" s="26">
        <v>4.5409662232316996E-5</v>
      </c>
    </row>
    <row r="1929" spans="2:4" x14ac:dyDescent="0.25">
      <c r="B1929" s="8" t="s">
        <v>8633</v>
      </c>
      <c r="C1929" s="28">
        <v>333.83625112049509</v>
      </c>
      <c r="D1929" s="26">
        <v>4.5377948136101141E-5</v>
      </c>
    </row>
    <row r="1930" spans="2:4" x14ac:dyDescent="0.25">
      <c r="B1930" s="8" t="s">
        <v>8631</v>
      </c>
      <c r="C1930" s="28">
        <v>333.83625112049509</v>
      </c>
      <c r="D1930" s="26">
        <v>4.5377948136101141E-5</v>
      </c>
    </row>
    <row r="1931" spans="2:4" x14ac:dyDescent="0.25">
      <c r="B1931" s="8" t="s">
        <v>8677</v>
      </c>
      <c r="C1931" s="28">
        <v>333.33333333333331</v>
      </c>
      <c r="D1931" s="26">
        <v>4.5309587144189831E-5</v>
      </c>
    </row>
    <row r="1932" spans="2:4" x14ac:dyDescent="0.25">
      <c r="B1932" s="8" t="s">
        <v>8671</v>
      </c>
      <c r="C1932" s="28">
        <v>333.33333333333331</v>
      </c>
      <c r="D1932" s="26">
        <v>4.5309587144189831E-5</v>
      </c>
    </row>
    <row r="1933" spans="2:4" x14ac:dyDescent="0.25">
      <c r="B1933" s="8" t="s">
        <v>8668</v>
      </c>
      <c r="C1933" s="28">
        <v>333.33333333333331</v>
      </c>
      <c r="D1933" s="26">
        <v>4.5309587144189831E-5</v>
      </c>
    </row>
    <row r="1934" spans="2:4" x14ac:dyDescent="0.25">
      <c r="B1934" s="8" t="s">
        <v>8665</v>
      </c>
      <c r="C1934" s="28">
        <v>333.33333333333331</v>
      </c>
      <c r="D1934" s="26">
        <v>4.5309587144189831E-5</v>
      </c>
    </row>
    <row r="1935" spans="2:4" x14ac:dyDescent="0.25">
      <c r="B1935" s="8" t="s">
        <v>8662</v>
      </c>
      <c r="C1935" s="28">
        <v>333.33333333333331</v>
      </c>
      <c r="D1935" s="26">
        <v>4.5309587144189831E-5</v>
      </c>
    </row>
    <row r="1936" spans="2:4" x14ac:dyDescent="0.25">
      <c r="B1936" s="8" t="s">
        <v>8659</v>
      </c>
      <c r="C1936" s="28">
        <v>333.33333333333331</v>
      </c>
      <c r="D1936" s="26">
        <v>4.5309587144189831E-5</v>
      </c>
    </row>
    <row r="1937" spans="2:4" x14ac:dyDescent="0.25">
      <c r="B1937" s="8" t="s">
        <v>8650</v>
      </c>
      <c r="C1937" s="28">
        <v>333.33333333333331</v>
      </c>
      <c r="D1937" s="26">
        <v>4.5309587144189831E-5</v>
      </c>
    </row>
    <row r="1938" spans="2:4" x14ac:dyDescent="0.25">
      <c r="B1938" s="8" t="s">
        <v>8656</v>
      </c>
      <c r="C1938" s="28">
        <v>333.33333333333331</v>
      </c>
      <c r="D1938" s="26">
        <v>4.5309587144189831E-5</v>
      </c>
    </row>
    <row r="1939" spans="2:4" x14ac:dyDescent="0.25">
      <c r="B1939" s="8" t="s">
        <v>8647</v>
      </c>
      <c r="C1939" s="28">
        <v>333.33333333333331</v>
      </c>
      <c r="D1939" s="26">
        <v>4.5309587144189831E-5</v>
      </c>
    </row>
    <row r="1940" spans="2:4" x14ac:dyDescent="0.25">
      <c r="B1940" s="8" t="s">
        <v>8653</v>
      </c>
      <c r="C1940" s="28">
        <v>333.33333333333331</v>
      </c>
      <c r="D1940" s="26">
        <v>4.5309587144189831E-5</v>
      </c>
    </row>
    <row r="1941" spans="2:4" x14ac:dyDescent="0.25">
      <c r="B1941" s="8" t="s">
        <v>8638</v>
      </c>
      <c r="C1941" s="28">
        <v>333.33333333333331</v>
      </c>
      <c r="D1941" s="26">
        <v>4.5309587144189831E-5</v>
      </c>
    </row>
    <row r="1942" spans="2:4" x14ac:dyDescent="0.25">
      <c r="B1942" s="8" t="s">
        <v>8641</v>
      </c>
      <c r="C1942" s="28">
        <v>333.33333333333331</v>
      </c>
      <c r="D1942" s="26">
        <v>4.5309587144189831E-5</v>
      </c>
    </row>
    <row r="1943" spans="2:4" x14ac:dyDescent="0.25">
      <c r="B1943" s="8" t="s">
        <v>8674</v>
      </c>
      <c r="C1943" s="28">
        <v>333.33333333333331</v>
      </c>
      <c r="D1943" s="26">
        <v>4.5309587144189831E-5</v>
      </c>
    </row>
    <row r="1944" spans="2:4" x14ac:dyDescent="0.25">
      <c r="B1944" s="8" t="s">
        <v>8644</v>
      </c>
      <c r="C1944" s="28">
        <v>333.33333333333331</v>
      </c>
      <c r="D1944" s="26">
        <v>4.5309587144189831E-5</v>
      </c>
    </row>
    <row r="1945" spans="2:4" x14ac:dyDescent="0.25">
      <c r="B1945" s="8" t="s">
        <v>8635</v>
      </c>
      <c r="C1945" s="28">
        <v>333.33333333333331</v>
      </c>
      <c r="D1945" s="26">
        <v>4.5309587144189831E-5</v>
      </c>
    </row>
    <row r="1946" spans="2:4" x14ac:dyDescent="0.25">
      <c r="B1946" s="8" t="s">
        <v>8682</v>
      </c>
      <c r="C1946" s="28">
        <v>332.63853639043992</v>
      </c>
      <c r="D1946" s="26">
        <v>4.5215144256295196E-5</v>
      </c>
    </row>
    <row r="1947" spans="2:4" x14ac:dyDescent="0.25">
      <c r="B1947" s="8" t="s">
        <v>8699</v>
      </c>
      <c r="C1947" s="28">
        <v>331.8840579710145</v>
      </c>
      <c r="D1947" s="26">
        <v>4.5112588939215095E-5</v>
      </c>
    </row>
    <row r="1948" spans="2:4" x14ac:dyDescent="0.25">
      <c r="B1948" s="8" t="s">
        <v>8702</v>
      </c>
      <c r="C1948" s="28">
        <v>330.95652173913038</v>
      </c>
      <c r="D1948" s="26">
        <v>4.4986510088031254E-5</v>
      </c>
    </row>
    <row r="1949" spans="2:4" x14ac:dyDescent="0.25">
      <c r="B1949" s="8" t="s">
        <v>8727</v>
      </c>
      <c r="C1949" s="28">
        <v>330.43478260869563</v>
      </c>
      <c r="D1949" s="26">
        <v>4.4915590734240353E-5</v>
      </c>
    </row>
    <row r="1950" spans="2:4" x14ac:dyDescent="0.25">
      <c r="B1950" s="8" t="s">
        <v>8730</v>
      </c>
      <c r="C1950" s="28">
        <v>330.43478260869563</v>
      </c>
      <c r="D1950" s="26">
        <v>4.4915590734240353E-5</v>
      </c>
    </row>
    <row r="1951" spans="2:4" x14ac:dyDescent="0.25">
      <c r="B1951" s="8" t="s">
        <v>8735</v>
      </c>
      <c r="C1951" s="28">
        <v>329.68366939185472</v>
      </c>
      <c r="D1951" s="26">
        <v>4.4813492844979535E-5</v>
      </c>
    </row>
    <row r="1952" spans="2:4" x14ac:dyDescent="0.25">
      <c r="B1952" s="8" t="s">
        <v>8738</v>
      </c>
      <c r="C1952" s="28">
        <v>327.82608695652175</v>
      </c>
      <c r="D1952" s="26">
        <v>4.4560993965285831E-5</v>
      </c>
    </row>
    <row r="1953" spans="2:4" x14ac:dyDescent="0.25">
      <c r="B1953" s="8" t="s">
        <v>8741</v>
      </c>
      <c r="C1953" s="28">
        <v>327.78827773157798</v>
      </c>
      <c r="D1953" s="26">
        <v>4.4555854604168495E-5</v>
      </c>
    </row>
    <row r="1954" spans="2:4" x14ac:dyDescent="0.25">
      <c r="B1954" s="8" t="s">
        <v>8743</v>
      </c>
      <c r="C1954" s="28">
        <v>327.78827773157798</v>
      </c>
      <c r="D1954" s="26">
        <v>4.4555854604168495E-5</v>
      </c>
    </row>
    <row r="1955" spans="2:4" x14ac:dyDescent="0.25">
      <c r="B1955" s="8" t="s">
        <v>8745</v>
      </c>
      <c r="C1955" s="28">
        <v>327.53623188405794</v>
      </c>
      <c r="D1955" s="26">
        <v>4.4521594324290875E-5</v>
      </c>
    </row>
    <row r="1956" spans="2:4" x14ac:dyDescent="0.25">
      <c r="B1956" s="8" t="s">
        <v>8748</v>
      </c>
      <c r="C1956" s="28">
        <v>327.35652173913047</v>
      </c>
      <c r="D1956" s="26">
        <v>4.4497166546874014E-5</v>
      </c>
    </row>
    <row r="1957" spans="2:4" x14ac:dyDescent="0.25">
      <c r="B1957" s="8" t="s">
        <v>8753</v>
      </c>
      <c r="C1957" s="28">
        <v>326.75652173913039</v>
      </c>
      <c r="D1957" s="26">
        <v>4.4415609290014466E-5</v>
      </c>
    </row>
    <row r="1958" spans="2:4" x14ac:dyDescent="0.25">
      <c r="B1958" s="8" t="s">
        <v>8761</v>
      </c>
      <c r="C1958" s="28">
        <v>326.26427406199019</v>
      </c>
      <c r="D1958" s="26">
        <v>4.4348698672942739E-5</v>
      </c>
    </row>
    <row r="1959" spans="2:4" x14ac:dyDescent="0.25">
      <c r="B1959" s="8" t="s">
        <v>8756</v>
      </c>
      <c r="C1959" s="28">
        <v>326.26427406199019</v>
      </c>
      <c r="D1959" s="26">
        <v>4.4348698672942739E-5</v>
      </c>
    </row>
    <row r="1960" spans="2:4" x14ac:dyDescent="0.25">
      <c r="B1960" s="8" t="s">
        <v>8766</v>
      </c>
      <c r="C1960" s="28">
        <v>326.08695652173913</v>
      </c>
      <c r="D1960" s="26">
        <v>4.4324596119316139E-5</v>
      </c>
    </row>
    <row r="1961" spans="2:4" x14ac:dyDescent="0.25">
      <c r="B1961" s="8" t="s">
        <v>8769</v>
      </c>
      <c r="C1961" s="28">
        <v>324.92753623188406</v>
      </c>
      <c r="D1961" s="26">
        <v>4.4166997555336353E-5</v>
      </c>
    </row>
    <row r="1962" spans="2:4" x14ac:dyDescent="0.25">
      <c r="B1962" s="8" t="s">
        <v>8772</v>
      </c>
      <c r="C1962" s="28">
        <v>324.80152256661228</v>
      </c>
      <c r="D1962" s="26">
        <v>4.414986867389238E-5</v>
      </c>
    </row>
    <row r="1963" spans="2:4" x14ac:dyDescent="0.25">
      <c r="B1963" s="8" t="s">
        <v>8778</v>
      </c>
      <c r="C1963" s="28">
        <v>324.63768115942025</v>
      </c>
      <c r="D1963" s="26">
        <v>4.4127597914341396E-5</v>
      </c>
    </row>
    <row r="1964" spans="2:4" x14ac:dyDescent="0.25">
      <c r="B1964" s="8" t="s">
        <v>8775</v>
      </c>
      <c r="C1964" s="28">
        <v>324.63768115942025</v>
      </c>
      <c r="D1964" s="26">
        <v>4.4127597914341396E-5</v>
      </c>
    </row>
    <row r="1965" spans="2:4" x14ac:dyDescent="0.25">
      <c r="B1965" s="8" t="s">
        <v>8798</v>
      </c>
      <c r="C1965" s="28">
        <v>323.99857440627261</v>
      </c>
      <c r="D1965" s="26">
        <v>4.4040724924962844E-5</v>
      </c>
    </row>
    <row r="1966" spans="2:4" x14ac:dyDescent="0.25">
      <c r="B1966" s="8" t="s">
        <v>8795</v>
      </c>
      <c r="C1966" s="28">
        <v>323.99857440627261</v>
      </c>
      <c r="D1966" s="26">
        <v>4.4040724924962844E-5</v>
      </c>
    </row>
    <row r="1967" spans="2:4" x14ac:dyDescent="0.25">
      <c r="B1967" s="8" t="s">
        <v>8811</v>
      </c>
      <c r="C1967" s="28">
        <v>320</v>
      </c>
      <c r="D1967" s="26">
        <v>4.349720365842224E-5</v>
      </c>
    </row>
    <row r="1968" spans="2:4" x14ac:dyDescent="0.25">
      <c r="B1968" s="8" t="s">
        <v>8814</v>
      </c>
      <c r="C1968" s="28">
        <v>319.768115942029</v>
      </c>
      <c r="D1968" s="26">
        <v>4.3465683945626281E-5</v>
      </c>
    </row>
    <row r="1969" spans="2:4" x14ac:dyDescent="0.25">
      <c r="B1969" s="8" t="s">
        <v>8823</v>
      </c>
      <c r="C1969" s="28">
        <v>318.84057971014494</v>
      </c>
      <c r="D1969" s="26">
        <v>4.3339605094442447E-5</v>
      </c>
    </row>
    <row r="1970" spans="2:4" x14ac:dyDescent="0.25">
      <c r="B1970" s="8" t="s">
        <v>8820</v>
      </c>
      <c r="C1970" s="28">
        <v>318.84057971014494</v>
      </c>
      <c r="D1970" s="26">
        <v>4.3339605094442447E-5</v>
      </c>
    </row>
    <row r="1971" spans="2:4" x14ac:dyDescent="0.25">
      <c r="B1971" s="8" t="s">
        <v>8817</v>
      </c>
      <c r="C1971" s="28">
        <v>318.84057971014494</v>
      </c>
      <c r="D1971" s="26">
        <v>4.3339605094442447E-5</v>
      </c>
    </row>
    <row r="1972" spans="2:4" x14ac:dyDescent="0.25">
      <c r="B1972" s="8" t="s">
        <v>8826</v>
      </c>
      <c r="C1972" s="28">
        <v>318.695652173913</v>
      </c>
      <c r="D1972" s="26">
        <v>4.3319905273944969E-5</v>
      </c>
    </row>
    <row r="1973" spans="2:4" x14ac:dyDescent="0.25">
      <c r="B1973" s="8" t="s">
        <v>8831</v>
      </c>
      <c r="C1973" s="28">
        <v>318.09532038059035</v>
      </c>
      <c r="D1973" s="26">
        <v>4.3238302916830029E-5</v>
      </c>
    </row>
    <row r="1974" spans="2:4" x14ac:dyDescent="0.25">
      <c r="B1974" s="8" t="s">
        <v>8834</v>
      </c>
      <c r="C1974" s="28">
        <v>316.33276813582023</v>
      </c>
      <c r="D1974" s="26">
        <v>4.2998721373238227E-5</v>
      </c>
    </row>
    <row r="1975" spans="2:4" x14ac:dyDescent="0.25">
      <c r="B1975" s="8" t="s">
        <v>8837</v>
      </c>
      <c r="C1975" s="28">
        <v>315.9325720500272</v>
      </c>
      <c r="D1975" s="26">
        <v>4.2944323214966219E-5</v>
      </c>
    </row>
    <row r="1976" spans="2:4" x14ac:dyDescent="0.25">
      <c r="B1976" s="8" t="s">
        <v>8842</v>
      </c>
      <c r="C1976" s="28">
        <v>315.65217391304344</v>
      </c>
      <c r="D1976" s="26">
        <v>4.2906209043498019E-5</v>
      </c>
    </row>
    <row r="1977" spans="2:4" x14ac:dyDescent="0.25">
      <c r="B1977" s="8" t="s">
        <v>8845</v>
      </c>
      <c r="C1977" s="28">
        <v>315.46661194690745</v>
      </c>
      <c r="D1977" s="26">
        <v>4.2880985835272163E-5</v>
      </c>
    </row>
    <row r="1978" spans="2:4" x14ac:dyDescent="0.25">
      <c r="B1978" s="8" t="s">
        <v>8848</v>
      </c>
      <c r="C1978" s="28">
        <v>315.38879825992387</v>
      </c>
      <c r="D1978" s="26">
        <v>4.2870408717177983E-5</v>
      </c>
    </row>
    <row r="1979" spans="2:4" x14ac:dyDescent="0.25">
      <c r="B1979" s="8" t="s">
        <v>8851</v>
      </c>
      <c r="C1979" s="28">
        <v>313.33333333333331</v>
      </c>
      <c r="D1979" s="26">
        <v>4.259101191553844E-5</v>
      </c>
    </row>
    <row r="1980" spans="2:4" x14ac:dyDescent="0.25">
      <c r="B1980" s="8" t="s">
        <v>8854</v>
      </c>
      <c r="C1980" s="28">
        <v>313.09543230016311</v>
      </c>
      <c r="D1980" s="26">
        <v>4.2558674322756089E-5</v>
      </c>
    </row>
    <row r="1981" spans="2:4" x14ac:dyDescent="0.25">
      <c r="B1981" s="8" t="s">
        <v>8863</v>
      </c>
      <c r="C1981" s="28">
        <v>313.04347826086956</v>
      </c>
      <c r="D1981" s="26">
        <v>4.2551612274543497E-5</v>
      </c>
    </row>
    <row r="1982" spans="2:4" x14ac:dyDescent="0.25">
      <c r="B1982" s="8" t="s">
        <v>8860</v>
      </c>
      <c r="C1982" s="28">
        <v>313.04347826086956</v>
      </c>
      <c r="D1982" s="26">
        <v>4.2551612274543497E-5</v>
      </c>
    </row>
    <row r="1983" spans="2:4" x14ac:dyDescent="0.25">
      <c r="B1983" s="8" t="s">
        <v>8857</v>
      </c>
      <c r="C1983" s="28">
        <v>313.04347826086956</v>
      </c>
      <c r="D1983" s="26">
        <v>4.2551612274543497E-5</v>
      </c>
    </row>
    <row r="1984" spans="2:4" x14ac:dyDescent="0.25">
      <c r="B1984" s="8" t="s">
        <v>8866</v>
      </c>
      <c r="C1984" s="28">
        <v>312.5</v>
      </c>
      <c r="D1984" s="26">
        <v>4.2477737947677967E-5</v>
      </c>
    </row>
    <row r="1985" spans="2:4" x14ac:dyDescent="0.25">
      <c r="B1985" s="8" t="s">
        <v>8869</v>
      </c>
      <c r="C1985" s="28">
        <v>312.08333333333331</v>
      </c>
      <c r="D1985" s="26">
        <v>4.2421100963747731E-5</v>
      </c>
    </row>
    <row r="1986" spans="2:4" x14ac:dyDescent="0.25">
      <c r="B1986" s="8" t="s">
        <v>8874</v>
      </c>
      <c r="C1986" s="28">
        <v>310.97971014492754</v>
      </c>
      <c r="D1986" s="26">
        <v>4.2271086830659466E-5</v>
      </c>
    </row>
    <row r="1987" spans="2:4" x14ac:dyDescent="0.25">
      <c r="B1987" s="8" t="s">
        <v>8877</v>
      </c>
      <c r="C1987" s="28">
        <v>310.72463768115938</v>
      </c>
      <c r="D1987" s="26">
        <v>4.2236415146583905E-5</v>
      </c>
    </row>
    <row r="1988" spans="2:4" x14ac:dyDescent="0.25">
      <c r="B1988" s="8" t="s">
        <v>8880</v>
      </c>
      <c r="C1988" s="28">
        <v>310.18260869565216</v>
      </c>
      <c r="D1988" s="26">
        <v>4.2162737817923362E-5</v>
      </c>
    </row>
    <row r="1989" spans="2:4" x14ac:dyDescent="0.25">
      <c r="B1989" s="8" t="s">
        <v>8883</v>
      </c>
      <c r="C1989" s="28">
        <v>310.14492753623188</v>
      </c>
      <c r="D1989" s="26">
        <v>4.2157615864594019E-5</v>
      </c>
    </row>
    <row r="1990" spans="2:4" x14ac:dyDescent="0.25">
      <c r="B1990" s="8" t="s">
        <v>8885</v>
      </c>
      <c r="C1990" s="28">
        <v>308.84057971014494</v>
      </c>
      <c r="D1990" s="26">
        <v>4.1980317480116755E-5</v>
      </c>
    </row>
    <row r="1991" spans="2:4" x14ac:dyDescent="0.25">
      <c r="B1991" s="8" t="s">
        <v>8888</v>
      </c>
      <c r="C1991" s="28">
        <v>307.24637681159419</v>
      </c>
      <c r="D1991" s="26">
        <v>4.1763619454644541E-5</v>
      </c>
    </row>
    <row r="1992" spans="2:4" x14ac:dyDescent="0.25">
      <c r="B1992" s="8" t="s">
        <v>8891</v>
      </c>
      <c r="C1992" s="28">
        <v>307.08985507246376</v>
      </c>
      <c r="D1992" s="26">
        <v>4.1742343648507269E-5</v>
      </c>
    </row>
    <row r="1993" spans="2:4" x14ac:dyDescent="0.25">
      <c r="B1993" s="8" t="s">
        <v>8896</v>
      </c>
      <c r="C1993" s="28">
        <v>305.79710144927537</v>
      </c>
      <c r="D1993" s="26">
        <v>4.1566621249669805E-5</v>
      </c>
    </row>
    <row r="1994" spans="2:4" x14ac:dyDescent="0.25">
      <c r="B1994" s="8" t="s">
        <v>9153</v>
      </c>
      <c r="C1994" s="28">
        <v>305.78337455315193</v>
      </c>
      <c r="D1994" s="26">
        <v>4.1564755369681434E-5</v>
      </c>
    </row>
    <row r="1995" spans="2:4" x14ac:dyDescent="0.25">
      <c r="B1995" s="8" t="s">
        <v>8901</v>
      </c>
      <c r="C1995" s="28">
        <v>304.51332245785756</v>
      </c>
      <c r="D1995" s="26">
        <v>4.1392118761413226E-5</v>
      </c>
    </row>
    <row r="1996" spans="2:4" x14ac:dyDescent="0.25">
      <c r="B1996" s="8" t="s">
        <v>8899</v>
      </c>
      <c r="C1996" s="28">
        <v>304.51332245785756</v>
      </c>
      <c r="D1996" s="26">
        <v>4.1392118761413226E-5</v>
      </c>
    </row>
    <row r="1997" spans="2:4" x14ac:dyDescent="0.25">
      <c r="B1997" s="8" t="s">
        <v>8903</v>
      </c>
      <c r="C1997" s="28">
        <v>304.49275362318838</v>
      </c>
      <c r="D1997" s="26">
        <v>4.1389322865192535E-5</v>
      </c>
    </row>
    <row r="1998" spans="2:4" x14ac:dyDescent="0.25">
      <c r="B1998" s="8" t="s">
        <v>8909</v>
      </c>
      <c r="C1998" s="28">
        <v>304.3478260869565</v>
      </c>
      <c r="D1998" s="26">
        <v>4.1369623044695063E-5</v>
      </c>
    </row>
    <row r="1999" spans="2:4" x14ac:dyDescent="0.25">
      <c r="B1999" s="8" t="s">
        <v>8906</v>
      </c>
      <c r="C1999" s="28">
        <v>304.3478260869565</v>
      </c>
      <c r="D1999" s="26">
        <v>4.1369623044695063E-5</v>
      </c>
    </row>
    <row r="2000" spans="2:4" x14ac:dyDescent="0.25">
      <c r="B2000" s="8" t="s">
        <v>8918</v>
      </c>
      <c r="C2000" s="28">
        <v>301.44927536231882</v>
      </c>
      <c r="D2000" s="26">
        <v>4.0975626634745585E-5</v>
      </c>
    </row>
    <row r="2001" spans="2:4" x14ac:dyDescent="0.25">
      <c r="B2001" s="8" t="s">
        <v>8915</v>
      </c>
      <c r="C2001" s="28">
        <v>301.44927536231882</v>
      </c>
      <c r="D2001" s="26">
        <v>4.0975626634745585E-5</v>
      </c>
    </row>
    <row r="2002" spans="2:4" x14ac:dyDescent="0.25">
      <c r="B2002" s="8" t="s">
        <v>8921</v>
      </c>
      <c r="C2002" s="28">
        <v>300.91014492753624</v>
      </c>
      <c r="D2002" s="26">
        <v>4.0902343302494989E-5</v>
      </c>
    </row>
    <row r="2003" spans="2:4" x14ac:dyDescent="0.25">
      <c r="B2003" s="8" t="s">
        <v>8926</v>
      </c>
      <c r="C2003" s="28">
        <v>300.91014492753624</v>
      </c>
      <c r="D2003" s="26">
        <v>4.0902343302494989E-5</v>
      </c>
    </row>
    <row r="2004" spans="2:4" x14ac:dyDescent="0.25">
      <c r="B2004" s="8" t="s">
        <v>8928</v>
      </c>
      <c r="C2004" s="28">
        <v>300.91014492753624</v>
      </c>
      <c r="D2004" s="26">
        <v>4.0902343302494989E-5</v>
      </c>
    </row>
    <row r="2005" spans="2:4" x14ac:dyDescent="0.25">
      <c r="B2005" s="8" t="s">
        <v>8930</v>
      </c>
      <c r="C2005" s="28">
        <v>300.34492753623186</v>
      </c>
      <c r="D2005" s="26">
        <v>4.0825514002554837E-5</v>
      </c>
    </row>
    <row r="2006" spans="2:4" x14ac:dyDescent="0.25">
      <c r="B2006" s="8" t="s">
        <v>8933</v>
      </c>
      <c r="C2006" s="28">
        <v>300</v>
      </c>
      <c r="D2006" s="26">
        <v>4.0778628429770849E-5</v>
      </c>
    </row>
    <row r="2007" spans="2:4" x14ac:dyDescent="0.25">
      <c r="B2007" s="8" t="s">
        <v>8936</v>
      </c>
      <c r="C2007" s="28">
        <v>300</v>
      </c>
      <c r="D2007" s="26">
        <v>4.0778628429770849E-5</v>
      </c>
    </row>
    <row r="2008" spans="2:4" x14ac:dyDescent="0.25">
      <c r="B2008" s="8" t="s">
        <v>8938</v>
      </c>
      <c r="C2008" s="28">
        <v>298.36811594202896</v>
      </c>
      <c r="D2008" s="26">
        <v>4.0556808450969292E-5</v>
      </c>
    </row>
    <row r="2009" spans="2:4" x14ac:dyDescent="0.25">
      <c r="B2009" s="8" t="s">
        <v>8941</v>
      </c>
      <c r="C2009" s="28">
        <v>296.60386079390975</v>
      </c>
      <c r="D2009" s="26">
        <v>4.0316995433834412E-5</v>
      </c>
    </row>
    <row r="2010" spans="2:4" x14ac:dyDescent="0.25">
      <c r="B2010" s="8" t="s">
        <v>8946</v>
      </c>
      <c r="C2010" s="28">
        <v>296.53043478260867</v>
      </c>
      <c r="D2010" s="26">
        <v>4.0307014727061319E-5</v>
      </c>
    </row>
    <row r="2011" spans="2:4" x14ac:dyDescent="0.25">
      <c r="B2011" s="8" t="s">
        <v>8949</v>
      </c>
      <c r="C2011" s="28">
        <v>296.3014492753623</v>
      </c>
      <c r="D2011" s="26">
        <v>4.0275889010675314E-5</v>
      </c>
    </row>
    <row r="2012" spans="2:4" x14ac:dyDescent="0.25">
      <c r="B2012" s="8" t="s">
        <v>8952</v>
      </c>
      <c r="C2012" s="28">
        <v>295.88845809078441</v>
      </c>
      <c r="D2012" s="26">
        <v>4.0219751630473074E-5</v>
      </c>
    </row>
    <row r="2013" spans="2:4" x14ac:dyDescent="0.25">
      <c r="B2013" s="8" t="s">
        <v>8957</v>
      </c>
      <c r="C2013" s="28">
        <v>294.99728113104948</v>
      </c>
      <c r="D2013" s="26">
        <v>4.0098615050119058E-5</v>
      </c>
    </row>
    <row r="2014" spans="2:4" x14ac:dyDescent="0.25">
      <c r="B2014" s="8" t="s">
        <v>8963</v>
      </c>
      <c r="C2014" s="28">
        <v>294.52766407827806</v>
      </c>
      <c r="D2014" s="26">
        <v>4.003478058578823E-5</v>
      </c>
    </row>
    <row r="2015" spans="2:4" x14ac:dyDescent="0.25">
      <c r="B2015" s="8" t="s">
        <v>8960</v>
      </c>
      <c r="C2015" s="28">
        <v>294.52766407827806</v>
      </c>
      <c r="D2015" s="26">
        <v>4.003478058578823E-5</v>
      </c>
    </row>
    <row r="2016" spans="2:4" x14ac:dyDescent="0.25">
      <c r="B2016" s="8" t="s">
        <v>8966</v>
      </c>
      <c r="C2016" s="28">
        <v>293.86670698648925</v>
      </c>
      <c r="D2016" s="26">
        <v>3.9944937506941303E-5</v>
      </c>
    </row>
    <row r="2017" spans="2:4" x14ac:dyDescent="0.25">
      <c r="B2017" s="8" t="s">
        <v>8970</v>
      </c>
      <c r="C2017" s="28">
        <v>293.74660141381185</v>
      </c>
      <c r="D2017" s="26">
        <v>3.9928611705206109E-5</v>
      </c>
    </row>
    <row r="2018" spans="2:4" x14ac:dyDescent="0.25">
      <c r="B2018" s="8" t="s">
        <v>8975</v>
      </c>
      <c r="C2018" s="28">
        <v>293.51030855464239</v>
      </c>
      <c r="D2018" s="26">
        <v>3.9896492709523848E-5</v>
      </c>
    </row>
    <row r="2019" spans="2:4" x14ac:dyDescent="0.25">
      <c r="B2019" s="8" t="s">
        <v>8978</v>
      </c>
      <c r="C2019" s="28">
        <v>292.02898550724638</v>
      </c>
      <c r="D2019" s="26">
        <v>3.9695138302409786E-5</v>
      </c>
    </row>
    <row r="2020" spans="2:4" x14ac:dyDescent="0.25">
      <c r="B2020" s="8" t="s">
        <v>8984</v>
      </c>
      <c r="C2020" s="28">
        <v>291.66666666666669</v>
      </c>
      <c r="D2020" s="26">
        <v>3.9645888751166104E-5</v>
      </c>
    </row>
    <row r="2021" spans="2:4" x14ac:dyDescent="0.25">
      <c r="B2021" s="8" t="s">
        <v>8981</v>
      </c>
      <c r="C2021" s="28">
        <v>291.66666666666669</v>
      </c>
      <c r="D2021" s="26">
        <v>3.9645888751166104E-5</v>
      </c>
    </row>
    <row r="2022" spans="2:4" x14ac:dyDescent="0.25">
      <c r="B2022" s="8" t="s">
        <v>8995</v>
      </c>
      <c r="C2022" s="28">
        <v>291.59871696564539</v>
      </c>
      <c r="D2022" s="26">
        <v>3.9636652432466571E-5</v>
      </c>
    </row>
    <row r="2023" spans="2:4" x14ac:dyDescent="0.25">
      <c r="B2023" s="8" t="s">
        <v>9003</v>
      </c>
      <c r="C2023" s="28">
        <v>291.30434782608694</v>
      </c>
      <c r="D2023" s="26">
        <v>3.9596639199922415E-5</v>
      </c>
    </row>
    <row r="2024" spans="2:4" x14ac:dyDescent="0.25">
      <c r="B2024" s="8" t="s">
        <v>9000</v>
      </c>
      <c r="C2024" s="28">
        <v>291.30434782608694</v>
      </c>
      <c r="D2024" s="26">
        <v>3.9596639199922415E-5</v>
      </c>
    </row>
    <row r="2025" spans="2:4" x14ac:dyDescent="0.25">
      <c r="B2025" s="8" t="s">
        <v>9020</v>
      </c>
      <c r="C2025" s="28">
        <v>289.85507246376812</v>
      </c>
      <c r="D2025" s="26">
        <v>3.9399640994947679E-5</v>
      </c>
    </row>
    <row r="2026" spans="2:4" x14ac:dyDescent="0.25">
      <c r="B2026" s="8" t="s">
        <v>9017</v>
      </c>
      <c r="C2026" s="28">
        <v>289.85507246376812</v>
      </c>
      <c r="D2026" s="26">
        <v>3.9399640994947679E-5</v>
      </c>
    </row>
    <row r="2027" spans="2:4" x14ac:dyDescent="0.25">
      <c r="B2027" s="8" t="s">
        <v>9009</v>
      </c>
      <c r="C2027" s="28">
        <v>289.85507246376812</v>
      </c>
      <c r="D2027" s="26">
        <v>3.9399640994947679E-5</v>
      </c>
    </row>
    <row r="2028" spans="2:4" x14ac:dyDescent="0.25">
      <c r="B2028" s="8" t="s">
        <v>9012</v>
      </c>
      <c r="C2028" s="28">
        <v>289.85507246376812</v>
      </c>
      <c r="D2028" s="26">
        <v>3.9399640994947679E-5</v>
      </c>
    </row>
    <row r="2029" spans="2:4" x14ac:dyDescent="0.25">
      <c r="B2029" s="8" t="s">
        <v>9006</v>
      </c>
      <c r="C2029" s="28">
        <v>289.85507246376812</v>
      </c>
      <c r="D2029" s="26">
        <v>3.9399640994947679E-5</v>
      </c>
    </row>
    <row r="2030" spans="2:4" x14ac:dyDescent="0.25">
      <c r="B2030" s="8" t="s">
        <v>9023</v>
      </c>
      <c r="C2030" s="28">
        <v>288.05797101449275</v>
      </c>
      <c r="D2030" s="26">
        <v>3.9155363220779002E-5</v>
      </c>
    </row>
    <row r="2031" spans="2:4" x14ac:dyDescent="0.25">
      <c r="B2031" s="8" t="s">
        <v>9026</v>
      </c>
      <c r="C2031" s="28">
        <v>288</v>
      </c>
      <c r="D2031" s="26">
        <v>3.9147483292580018E-5</v>
      </c>
    </row>
    <row r="2032" spans="2:4" x14ac:dyDescent="0.25">
      <c r="B2032" s="8" t="s">
        <v>9029</v>
      </c>
      <c r="C2032" s="28">
        <v>286.95652173913044</v>
      </c>
      <c r="D2032" s="26">
        <v>3.9005644584998201E-5</v>
      </c>
    </row>
    <row r="2033" spans="2:4" x14ac:dyDescent="0.25">
      <c r="B2033" s="8" t="s">
        <v>9032</v>
      </c>
      <c r="C2033" s="28">
        <v>286.58550724637678</v>
      </c>
      <c r="D2033" s="26">
        <v>3.8955213044524665E-5</v>
      </c>
    </row>
    <row r="2034" spans="2:4" x14ac:dyDescent="0.25">
      <c r="B2034" s="8" t="s">
        <v>10226</v>
      </c>
      <c r="C2034" s="28">
        <v>286.45793958506584</v>
      </c>
      <c r="D2034" s="26">
        <v>3.893787293032382E-5</v>
      </c>
    </row>
    <row r="2035" spans="2:4" x14ac:dyDescent="0.25">
      <c r="B2035" s="8" t="s">
        <v>9037</v>
      </c>
      <c r="C2035" s="28">
        <v>285.5951604132681</v>
      </c>
      <c r="D2035" s="26">
        <v>3.8820596426111533E-5</v>
      </c>
    </row>
    <row r="2036" spans="2:4" x14ac:dyDescent="0.25">
      <c r="B2036" s="8" t="s">
        <v>9042</v>
      </c>
      <c r="C2036" s="28">
        <v>284.3951486613459</v>
      </c>
      <c r="D2036" s="26">
        <v>3.8657480314968225E-5</v>
      </c>
    </row>
    <row r="2037" spans="2:4" x14ac:dyDescent="0.25">
      <c r="B2037" s="8" t="s">
        <v>9047</v>
      </c>
      <c r="C2037" s="28">
        <v>284.20289855072463</v>
      </c>
      <c r="D2037" s="26">
        <v>3.8631347995546201E-5</v>
      </c>
    </row>
    <row r="2038" spans="2:4" x14ac:dyDescent="0.25">
      <c r="B2038" s="8" t="s">
        <v>9050</v>
      </c>
      <c r="C2038" s="28">
        <v>284.05797101449275</v>
      </c>
      <c r="D2038" s="26">
        <v>3.861164817504873E-5</v>
      </c>
    </row>
    <row r="2039" spans="2:4" x14ac:dyDescent="0.25">
      <c r="B2039" s="8" t="s">
        <v>9053</v>
      </c>
      <c r="C2039" s="28">
        <v>283.47335508428495</v>
      </c>
      <c r="D2039" s="26">
        <v>3.853218205574183E-5</v>
      </c>
    </row>
    <row r="2040" spans="2:4" x14ac:dyDescent="0.25">
      <c r="B2040" s="8" t="s">
        <v>9056</v>
      </c>
      <c r="C2040" s="28">
        <v>283.33333333333331</v>
      </c>
      <c r="D2040" s="26">
        <v>3.8513149072561358E-5</v>
      </c>
    </row>
    <row r="2041" spans="2:4" x14ac:dyDescent="0.25">
      <c r="B2041" s="8" t="s">
        <v>9067</v>
      </c>
      <c r="C2041" s="28">
        <v>280.42076614862896</v>
      </c>
      <c r="D2041" s="26">
        <v>3.8117247422555345E-5</v>
      </c>
    </row>
    <row r="2042" spans="2:4" x14ac:dyDescent="0.25">
      <c r="B2042" s="8" t="s">
        <v>9064</v>
      </c>
      <c r="C2042" s="28">
        <v>280.42076614862896</v>
      </c>
      <c r="D2042" s="26">
        <v>3.8117247422555345E-5</v>
      </c>
    </row>
    <row r="2043" spans="2:4" x14ac:dyDescent="0.25">
      <c r="B2043" s="8" t="s">
        <v>9062</v>
      </c>
      <c r="C2043" s="28">
        <v>280.42076614862896</v>
      </c>
      <c r="D2043" s="26">
        <v>3.8117247422555345E-5</v>
      </c>
    </row>
    <row r="2044" spans="2:4" x14ac:dyDescent="0.25">
      <c r="B2044" s="8" t="s">
        <v>9059</v>
      </c>
      <c r="C2044" s="28">
        <v>280.42076614862896</v>
      </c>
      <c r="D2044" s="26">
        <v>3.8117247422555345E-5</v>
      </c>
    </row>
    <row r="2045" spans="2:4" x14ac:dyDescent="0.25">
      <c r="B2045" s="8" t="s">
        <v>9069</v>
      </c>
      <c r="C2045" s="28">
        <v>279.5797101449275</v>
      </c>
      <c r="D2045" s="26">
        <v>3.8002923721676778E-5</v>
      </c>
    </row>
    <row r="2046" spans="2:4" x14ac:dyDescent="0.25">
      <c r="B2046" s="8" t="s">
        <v>9072</v>
      </c>
      <c r="C2046" s="28">
        <v>279.16666666666669</v>
      </c>
      <c r="D2046" s="26">
        <v>3.7946779233258986E-5</v>
      </c>
    </row>
    <row r="2047" spans="2:4" x14ac:dyDescent="0.25">
      <c r="B2047" s="8" t="s">
        <v>9075</v>
      </c>
      <c r="C2047" s="28">
        <v>279.16666666666669</v>
      </c>
      <c r="D2047" s="26">
        <v>3.7946779233258986E-5</v>
      </c>
    </row>
    <row r="2048" spans="2:4" x14ac:dyDescent="0.25">
      <c r="B2048" s="8" t="s">
        <v>9078</v>
      </c>
      <c r="C2048" s="28">
        <v>277.56521739130432</v>
      </c>
      <c r="D2048" s="26">
        <v>3.7729096216761898E-5</v>
      </c>
    </row>
    <row r="2049" spans="2:4" x14ac:dyDescent="0.25">
      <c r="B2049" s="8" t="s">
        <v>9081</v>
      </c>
      <c r="C2049" s="28">
        <v>277.56521739130432</v>
      </c>
      <c r="D2049" s="26">
        <v>3.7729096216761898E-5</v>
      </c>
    </row>
    <row r="2050" spans="2:4" x14ac:dyDescent="0.25">
      <c r="B2050" s="8" t="s">
        <v>9083</v>
      </c>
      <c r="C2050" s="28">
        <v>277.32463295269167</v>
      </c>
      <c r="D2050" s="26">
        <v>3.7696393872001325E-5</v>
      </c>
    </row>
    <row r="2051" spans="2:4" x14ac:dyDescent="0.25">
      <c r="B2051" s="8" t="s">
        <v>9167</v>
      </c>
      <c r="C2051" s="28">
        <v>276.78901576943991</v>
      </c>
      <c r="D2051" s="26">
        <v>3.7623588091679916E-5</v>
      </c>
    </row>
    <row r="2052" spans="2:4" x14ac:dyDescent="0.25">
      <c r="B2052" s="8" t="s">
        <v>9089</v>
      </c>
      <c r="C2052" s="28">
        <v>275.36231884057969</v>
      </c>
      <c r="D2052" s="26">
        <v>3.7429658945200295E-5</v>
      </c>
    </row>
    <row r="2053" spans="2:4" x14ac:dyDescent="0.25">
      <c r="B2053" s="8" t="s">
        <v>9095</v>
      </c>
      <c r="C2053" s="28">
        <v>275.36231884057969</v>
      </c>
      <c r="D2053" s="26">
        <v>3.7429658945200295E-5</v>
      </c>
    </row>
    <row r="2054" spans="2:4" x14ac:dyDescent="0.25">
      <c r="B2054" s="8" t="s">
        <v>9092</v>
      </c>
      <c r="C2054" s="28">
        <v>275.36231884057969</v>
      </c>
      <c r="D2054" s="26">
        <v>3.7429658945200295E-5</v>
      </c>
    </row>
    <row r="2055" spans="2:4" x14ac:dyDescent="0.25">
      <c r="B2055" s="8" t="s">
        <v>9086</v>
      </c>
      <c r="C2055" s="28">
        <v>275.36231884057969</v>
      </c>
      <c r="D2055" s="26">
        <v>3.7429658945200295E-5</v>
      </c>
    </row>
    <row r="2056" spans="2:4" x14ac:dyDescent="0.25">
      <c r="B2056" s="8" t="s">
        <v>9100</v>
      </c>
      <c r="C2056" s="28">
        <v>274.78260869565219</v>
      </c>
      <c r="D2056" s="26">
        <v>3.7350859663210402E-5</v>
      </c>
    </row>
    <row r="2057" spans="2:4" x14ac:dyDescent="0.25">
      <c r="B2057" s="8" t="s">
        <v>9103</v>
      </c>
      <c r="C2057" s="28">
        <v>274.78260869565219</v>
      </c>
      <c r="D2057" s="26">
        <v>3.7350859663210402E-5</v>
      </c>
    </row>
    <row r="2058" spans="2:4" x14ac:dyDescent="0.25">
      <c r="B2058" s="8" t="s">
        <v>9106</v>
      </c>
      <c r="C2058" s="28">
        <v>274.6084828711256</v>
      </c>
      <c r="D2058" s="26">
        <v>3.7327190955549079E-5</v>
      </c>
    </row>
    <row r="2059" spans="2:4" x14ac:dyDescent="0.25">
      <c r="B2059" s="8" t="s">
        <v>9109</v>
      </c>
      <c r="C2059" s="28">
        <v>273.91304347826087</v>
      </c>
      <c r="D2059" s="26">
        <v>3.7232660740225559E-5</v>
      </c>
    </row>
    <row r="2060" spans="2:4" x14ac:dyDescent="0.25">
      <c r="B2060" s="8" t="s">
        <v>9113</v>
      </c>
      <c r="C2060" s="28">
        <v>273.62318840579707</v>
      </c>
      <c r="D2060" s="26">
        <v>3.7193261099230603E-5</v>
      </c>
    </row>
    <row r="2061" spans="2:4" x14ac:dyDescent="0.25">
      <c r="B2061" s="8" t="s">
        <v>10088</v>
      </c>
      <c r="C2061" s="28">
        <v>273.20579710144926</v>
      </c>
      <c r="D2061" s="26">
        <v>3.7136525616197883E-5</v>
      </c>
    </row>
    <row r="2062" spans="2:4" x14ac:dyDescent="0.25">
      <c r="B2062" s="8" t="s">
        <v>9117</v>
      </c>
      <c r="C2062" s="28">
        <v>272.89855072463769</v>
      </c>
      <c r="D2062" s="26">
        <v>3.7094761996743245E-5</v>
      </c>
    </row>
    <row r="2063" spans="2:4" x14ac:dyDescent="0.25">
      <c r="B2063" s="8" t="s">
        <v>9120</v>
      </c>
      <c r="C2063" s="28">
        <v>272.81837955410549</v>
      </c>
      <c r="D2063" s="26">
        <v>3.7083864428830203E-5</v>
      </c>
    </row>
    <row r="2064" spans="2:4" x14ac:dyDescent="0.25">
      <c r="B2064" s="8" t="s">
        <v>9123</v>
      </c>
      <c r="C2064" s="28">
        <v>272.56661228928766</v>
      </c>
      <c r="D2064" s="26">
        <v>3.7049642016354248E-5</v>
      </c>
    </row>
    <row r="2065" spans="2:4" x14ac:dyDescent="0.25">
      <c r="B2065" s="8" t="s">
        <v>9128</v>
      </c>
      <c r="C2065" s="28">
        <v>271.88689505165848</v>
      </c>
      <c r="D2065" s="26">
        <v>3.6957248894118943E-5</v>
      </c>
    </row>
    <row r="2066" spans="2:4" x14ac:dyDescent="0.25">
      <c r="B2066" s="8" t="s">
        <v>9131</v>
      </c>
      <c r="C2066" s="28">
        <v>270.53880962923762</v>
      </c>
      <c r="D2066" s="26">
        <v>3.6774005312343973E-5</v>
      </c>
    </row>
    <row r="2067" spans="2:4" x14ac:dyDescent="0.25">
      <c r="B2067" s="8" t="s">
        <v>9134</v>
      </c>
      <c r="C2067" s="28">
        <v>270.18241119739076</v>
      </c>
      <c r="D2067" s="26">
        <v>3.6725560514926525E-5</v>
      </c>
    </row>
    <row r="2068" spans="2:4" x14ac:dyDescent="0.25">
      <c r="B2068" s="8" t="s">
        <v>9137</v>
      </c>
      <c r="C2068" s="28">
        <v>269.56681390601881</v>
      </c>
      <c r="D2068" s="26">
        <v>3.6641883137569087E-5</v>
      </c>
    </row>
    <row r="2069" spans="2:4" x14ac:dyDescent="0.25">
      <c r="B2069" s="8" t="s">
        <v>9140</v>
      </c>
      <c r="C2069" s="28">
        <v>269.56521739130432</v>
      </c>
      <c r="D2069" s="26">
        <v>3.6641666125301339E-5</v>
      </c>
    </row>
    <row r="2070" spans="2:4" x14ac:dyDescent="0.25">
      <c r="B2070" s="8" t="s">
        <v>9142</v>
      </c>
      <c r="C2070" s="28">
        <v>269.16802610114195</v>
      </c>
      <c r="D2070" s="26">
        <v>3.6587676405177766E-5</v>
      </c>
    </row>
    <row r="2071" spans="2:4" x14ac:dyDescent="0.25">
      <c r="B2071" s="8" t="s">
        <v>9145</v>
      </c>
      <c r="C2071" s="28">
        <v>268.27081960839377</v>
      </c>
      <c r="D2071" s="26">
        <v>3.6465720237869241E-5</v>
      </c>
    </row>
    <row r="2072" spans="2:4" x14ac:dyDescent="0.25">
      <c r="B2072" s="8" t="s">
        <v>9148</v>
      </c>
      <c r="C2072" s="28">
        <v>268.0927536231884</v>
      </c>
      <c r="D2072" s="26">
        <v>3.6441515949047008E-5</v>
      </c>
    </row>
    <row r="2073" spans="2:4" x14ac:dyDescent="0.25">
      <c r="B2073" s="8" t="s">
        <v>9808</v>
      </c>
      <c r="C2073" s="28">
        <v>267.42794997281129</v>
      </c>
      <c r="D2073" s="26">
        <v>3.6351150012255396E-5</v>
      </c>
    </row>
    <row r="2074" spans="2:4" x14ac:dyDescent="0.25">
      <c r="B2074" s="8" t="s">
        <v>9189</v>
      </c>
      <c r="C2074" s="28">
        <v>267.39532354540512</v>
      </c>
      <c r="D2074" s="26">
        <v>3.6346715142388105E-5</v>
      </c>
    </row>
    <row r="2075" spans="2:4" x14ac:dyDescent="0.25">
      <c r="B2075" s="8" t="s">
        <v>9159</v>
      </c>
      <c r="C2075" s="28">
        <v>266.73913043478257</v>
      </c>
      <c r="D2075" s="26">
        <v>3.62575196256006E-5</v>
      </c>
    </row>
    <row r="2076" spans="2:4" x14ac:dyDescent="0.25">
      <c r="B2076" s="8" t="s">
        <v>9156</v>
      </c>
      <c r="C2076" s="28">
        <v>266.73913043478257</v>
      </c>
      <c r="D2076" s="26">
        <v>3.62575196256006E-5</v>
      </c>
    </row>
    <row r="2077" spans="2:4" x14ac:dyDescent="0.25">
      <c r="B2077" s="8" t="s">
        <v>9161</v>
      </c>
      <c r="C2077" s="28">
        <v>266.66666666666663</v>
      </c>
      <c r="D2077" s="26">
        <v>3.6247669715351861E-5</v>
      </c>
    </row>
    <row r="2078" spans="2:4" x14ac:dyDescent="0.25">
      <c r="B2078" s="8" t="s">
        <v>9164</v>
      </c>
      <c r="C2078" s="28">
        <v>266.30434782608694</v>
      </c>
      <c r="D2078" s="26">
        <v>3.6198420164108178E-5</v>
      </c>
    </row>
    <row r="2079" spans="2:4" x14ac:dyDescent="0.25">
      <c r="B2079" s="8" t="s">
        <v>9334</v>
      </c>
      <c r="C2079" s="28">
        <v>265.35807504078304</v>
      </c>
      <c r="D2079" s="26">
        <v>3.6069794476424471E-5</v>
      </c>
    </row>
    <row r="2080" spans="2:4" x14ac:dyDescent="0.25">
      <c r="B2080" s="8" t="s">
        <v>9169</v>
      </c>
      <c r="C2080" s="28">
        <v>265.35483243873728</v>
      </c>
      <c r="D2080" s="26">
        <v>3.6069353713544575E-5</v>
      </c>
    </row>
    <row r="2081" spans="2:4" x14ac:dyDescent="0.25">
      <c r="B2081" s="8" t="s">
        <v>9177</v>
      </c>
      <c r="C2081" s="28">
        <v>264.3478260869565</v>
      </c>
      <c r="D2081" s="26">
        <v>3.5932472587392282E-5</v>
      </c>
    </row>
    <row r="2082" spans="2:4" x14ac:dyDescent="0.25">
      <c r="B2082" s="8" t="s">
        <v>9183</v>
      </c>
      <c r="C2082" s="28">
        <v>263.768115942029</v>
      </c>
      <c r="D2082" s="26">
        <v>3.5853673305402389E-5</v>
      </c>
    </row>
    <row r="2083" spans="2:4" x14ac:dyDescent="0.25">
      <c r="B2083" s="8" t="s">
        <v>9180</v>
      </c>
      <c r="C2083" s="28">
        <v>263.768115942029</v>
      </c>
      <c r="D2083" s="26">
        <v>3.5853673305402389E-5</v>
      </c>
    </row>
    <row r="2084" spans="2:4" x14ac:dyDescent="0.25">
      <c r="B2084" s="8" t="s">
        <v>9186</v>
      </c>
      <c r="C2084" s="28">
        <v>263.64927536231886</v>
      </c>
      <c r="D2084" s="26">
        <v>3.5837519452594467E-5</v>
      </c>
    </row>
    <row r="2085" spans="2:4" x14ac:dyDescent="0.25">
      <c r="B2085" s="8" t="s">
        <v>9195</v>
      </c>
      <c r="C2085" s="28">
        <v>262.5</v>
      </c>
      <c r="D2085" s="26">
        <v>3.5681299876049495E-5</v>
      </c>
    </row>
    <row r="2086" spans="2:4" x14ac:dyDescent="0.25">
      <c r="B2086" s="8" t="s">
        <v>9200</v>
      </c>
      <c r="C2086" s="28">
        <v>262.38484550667977</v>
      </c>
      <c r="D2086" s="26">
        <v>3.5665647068399077E-5</v>
      </c>
    </row>
    <row r="2087" spans="2:4" x14ac:dyDescent="0.25">
      <c r="B2087" s="8" t="s">
        <v>9266</v>
      </c>
      <c r="C2087" s="28">
        <v>261.83795541054917</v>
      </c>
      <c r="D2087" s="26">
        <v>3.5591308974992305E-5</v>
      </c>
    </row>
    <row r="2088" spans="2:4" x14ac:dyDescent="0.25">
      <c r="B2088" s="8" t="s">
        <v>9207</v>
      </c>
      <c r="C2088" s="28">
        <v>260.87609214519455</v>
      </c>
      <c r="D2088" s="26">
        <v>3.5460564092665166E-5</v>
      </c>
    </row>
    <row r="2089" spans="2:4" x14ac:dyDescent="0.25">
      <c r="B2089" s="8" t="s">
        <v>9233</v>
      </c>
      <c r="C2089" s="28">
        <v>260.86956521739131</v>
      </c>
      <c r="D2089" s="26">
        <v>3.5459676895452911E-5</v>
      </c>
    </row>
    <row r="2090" spans="2:4" x14ac:dyDescent="0.25">
      <c r="B2090" s="8" t="s">
        <v>9230</v>
      </c>
      <c r="C2090" s="28">
        <v>260.86956521739131</v>
      </c>
      <c r="D2090" s="26">
        <v>3.5459676895452911E-5</v>
      </c>
    </row>
    <row r="2091" spans="2:4" x14ac:dyDescent="0.25">
      <c r="B2091" s="8" t="s">
        <v>9227</v>
      </c>
      <c r="C2091" s="28">
        <v>260.86956521739131</v>
      </c>
      <c r="D2091" s="26">
        <v>3.5459676895452911E-5</v>
      </c>
    </row>
    <row r="2092" spans="2:4" x14ac:dyDescent="0.25">
      <c r="B2092" s="8" t="s">
        <v>9224</v>
      </c>
      <c r="C2092" s="28">
        <v>260.86956521739131</v>
      </c>
      <c r="D2092" s="26">
        <v>3.5459676895452911E-5</v>
      </c>
    </row>
    <row r="2093" spans="2:4" x14ac:dyDescent="0.25">
      <c r="B2093" s="8" t="s">
        <v>9221</v>
      </c>
      <c r="C2093" s="28">
        <v>260.86956521739131</v>
      </c>
      <c r="D2093" s="26">
        <v>3.5459676895452911E-5</v>
      </c>
    </row>
    <row r="2094" spans="2:4" x14ac:dyDescent="0.25">
      <c r="B2094" s="8" t="s">
        <v>9216</v>
      </c>
      <c r="C2094" s="28">
        <v>260.86956521739131</v>
      </c>
      <c r="D2094" s="26">
        <v>3.5459676895452911E-5</v>
      </c>
    </row>
    <row r="2095" spans="2:4" x14ac:dyDescent="0.25">
      <c r="B2095" s="8" t="s">
        <v>9213</v>
      </c>
      <c r="C2095" s="28">
        <v>260.86956521739131</v>
      </c>
      <c r="D2095" s="26">
        <v>3.5459676895452911E-5</v>
      </c>
    </row>
    <row r="2096" spans="2:4" x14ac:dyDescent="0.25">
      <c r="B2096" s="8" t="s">
        <v>9210</v>
      </c>
      <c r="C2096" s="28">
        <v>260.86956521739131</v>
      </c>
      <c r="D2096" s="26">
        <v>3.5459676895452911E-5</v>
      </c>
    </row>
    <row r="2097" spans="2:4" x14ac:dyDescent="0.25">
      <c r="B2097" s="8" t="s">
        <v>9239</v>
      </c>
      <c r="C2097" s="28">
        <v>260</v>
      </c>
      <c r="D2097" s="26">
        <v>3.5341477972468068E-5</v>
      </c>
    </row>
    <row r="2098" spans="2:4" x14ac:dyDescent="0.25">
      <c r="B2098" s="8" t="s">
        <v>9241</v>
      </c>
      <c r="C2098" s="28">
        <v>259.71014492753619</v>
      </c>
      <c r="D2098" s="26">
        <v>3.5302078331473119E-5</v>
      </c>
    </row>
    <row r="2099" spans="2:4" x14ac:dyDescent="0.25">
      <c r="B2099" s="8" t="s">
        <v>9249</v>
      </c>
      <c r="C2099" s="28">
        <v>259.42028985507244</v>
      </c>
      <c r="D2099" s="26">
        <v>3.5262678690478169E-5</v>
      </c>
    </row>
    <row r="2100" spans="2:4" x14ac:dyDescent="0.25">
      <c r="B2100" s="8" t="s">
        <v>9246</v>
      </c>
      <c r="C2100" s="28">
        <v>259.42028985507244</v>
      </c>
      <c r="D2100" s="26">
        <v>3.5262678690478169E-5</v>
      </c>
    </row>
    <row r="2101" spans="2:4" x14ac:dyDescent="0.25">
      <c r="B2101" s="8" t="s">
        <v>9257</v>
      </c>
      <c r="C2101" s="28">
        <v>259.19885952501812</v>
      </c>
      <c r="D2101" s="26">
        <v>3.5232579939970284E-5</v>
      </c>
    </row>
    <row r="2102" spans="2:4" x14ac:dyDescent="0.25">
      <c r="B2102" s="8" t="s">
        <v>9252</v>
      </c>
      <c r="C2102" s="28">
        <v>259.19885952501812</v>
      </c>
      <c r="D2102" s="26">
        <v>3.5232579939970284E-5</v>
      </c>
    </row>
    <row r="2103" spans="2:4" x14ac:dyDescent="0.25">
      <c r="B2103" s="8" t="s">
        <v>9260</v>
      </c>
      <c r="C2103" s="28">
        <v>258.17101685698748</v>
      </c>
      <c r="D2103" s="26">
        <v>3.5092866559157332E-5</v>
      </c>
    </row>
    <row r="2104" spans="2:4" x14ac:dyDescent="0.25">
      <c r="B2104" s="8" t="s">
        <v>9263</v>
      </c>
      <c r="C2104" s="28">
        <v>257.24637681159419</v>
      </c>
      <c r="D2104" s="26">
        <v>3.4967181383016062E-5</v>
      </c>
    </row>
    <row r="2105" spans="2:4" x14ac:dyDescent="0.25">
      <c r="B2105" s="8" t="s">
        <v>9269</v>
      </c>
      <c r="C2105" s="28">
        <v>256.93311582381727</v>
      </c>
      <c r="D2105" s="26">
        <v>3.4924600204942408E-5</v>
      </c>
    </row>
    <row r="2106" spans="2:4" x14ac:dyDescent="0.25">
      <c r="B2106" s="8" t="s">
        <v>9273</v>
      </c>
      <c r="C2106" s="28">
        <v>255.22987698854126</v>
      </c>
      <c r="D2106" s="26">
        <v>3.4693081059639484E-5</v>
      </c>
    </row>
    <row r="2107" spans="2:4" x14ac:dyDescent="0.25">
      <c r="B2107" s="8" t="s">
        <v>9280</v>
      </c>
      <c r="C2107" s="28">
        <v>253.21739130434781</v>
      </c>
      <c r="D2107" s="26">
        <v>3.4419526373186293E-5</v>
      </c>
    </row>
    <row r="2108" spans="2:4" x14ac:dyDescent="0.25">
      <c r="B2108" s="8" t="s">
        <v>9284</v>
      </c>
      <c r="C2108" s="28">
        <v>253.04347826086956</v>
      </c>
      <c r="D2108" s="26">
        <v>3.4395886588589326E-5</v>
      </c>
    </row>
    <row r="2109" spans="2:4" x14ac:dyDescent="0.25">
      <c r="B2109" s="8" t="s">
        <v>9287</v>
      </c>
      <c r="C2109" s="28">
        <v>252.75362318840578</v>
      </c>
      <c r="D2109" s="26">
        <v>3.4356486947594376E-5</v>
      </c>
    </row>
    <row r="2110" spans="2:4" x14ac:dyDescent="0.25">
      <c r="B2110" s="8" t="s">
        <v>9308</v>
      </c>
      <c r="C2110" s="28">
        <v>252.17391304347825</v>
      </c>
      <c r="D2110" s="26">
        <v>3.4277687665604483E-5</v>
      </c>
    </row>
    <row r="2111" spans="2:4" x14ac:dyDescent="0.25">
      <c r="B2111" s="8" t="s">
        <v>9311</v>
      </c>
      <c r="C2111" s="28">
        <v>251.32408917890157</v>
      </c>
      <c r="D2111" s="26">
        <v>3.4162172160256736E-5</v>
      </c>
    </row>
    <row r="2112" spans="2:4" x14ac:dyDescent="0.25">
      <c r="B2112" s="8" t="s">
        <v>9314</v>
      </c>
      <c r="C2112" s="28">
        <v>250.10421954143402</v>
      </c>
      <c r="D2112" s="26">
        <v>3.399635679132657E-5</v>
      </c>
    </row>
    <row r="2113" spans="2:4" x14ac:dyDescent="0.25">
      <c r="B2113" s="8" t="s">
        <v>9317</v>
      </c>
      <c r="C2113" s="28">
        <v>250.01889991684038</v>
      </c>
      <c r="D2113" s="26">
        <v>3.3984759400429664E-5</v>
      </c>
    </row>
    <row r="2114" spans="2:4" x14ac:dyDescent="0.25">
      <c r="B2114" s="8" t="s">
        <v>9331</v>
      </c>
      <c r="C2114" s="28">
        <v>250</v>
      </c>
      <c r="D2114" s="26">
        <v>3.3982190358142377E-5</v>
      </c>
    </row>
    <row r="2115" spans="2:4" x14ac:dyDescent="0.25">
      <c r="B2115" s="8" t="s">
        <v>9326</v>
      </c>
      <c r="C2115" s="28">
        <v>250</v>
      </c>
      <c r="D2115" s="26">
        <v>3.3982190358142377E-5</v>
      </c>
    </row>
    <row r="2116" spans="2:4" x14ac:dyDescent="0.25">
      <c r="B2116" s="8" t="s">
        <v>9337</v>
      </c>
      <c r="C2116" s="28">
        <v>249.47890229282993</v>
      </c>
      <c r="D2116" s="26">
        <v>3.3911358192221395E-5</v>
      </c>
    </row>
    <row r="2117" spans="2:4" x14ac:dyDescent="0.25">
      <c r="B2117" s="8" t="s">
        <v>9340</v>
      </c>
      <c r="C2117" s="28">
        <v>248.39890704480902</v>
      </c>
      <c r="D2117" s="26">
        <v>3.3764555775804851E-5</v>
      </c>
    </row>
    <row r="2118" spans="2:4" x14ac:dyDescent="0.25">
      <c r="B2118" s="8" t="s">
        <v>9343</v>
      </c>
      <c r="C2118" s="28">
        <v>248.08570842288296</v>
      </c>
      <c r="D2118" s="26">
        <v>3.3721983075044056E-5</v>
      </c>
    </row>
    <row r="2119" spans="2:4" x14ac:dyDescent="0.25">
      <c r="B2119" s="8" t="s">
        <v>9352</v>
      </c>
      <c r="C2119" s="28">
        <v>246.37681159420288</v>
      </c>
      <c r="D2119" s="26">
        <v>3.3489694845705527E-5</v>
      </c>
    </row>
    <row r="2120" spans="2:4" x14ac:dyDescent="0.25">
      <c r="B2120" s="8" t="s">
        <v>9349</v>
      </c>
      <c r="C2120" s="28">
        <v>246.37681159420288</v>
      </c>
      <c r="D2120" s="26">
        <v>3.3489694845705527E-5</v>
      </c>
    </row>
    <row r="2121" spans="2:4" x14ac:dyDescent="0.25">
      <c r="B2121" s="8" t="s">
        <v>9346</v>
      </c>
      <c r="C2121" s="28">
        <v>246.37681159420288</v>
      </c>
      <c r="D2121" s="26">
        <v>3.3489694845705527E-5</v>
      </c>
    </row>
    <row r="2122" spans="2:4" x14ac:dyDescent="0.25">
      <c r="B2122" s="8" t="s">
        <v>9579</v>
      </c>
      <c r="C2122" s="28">
        <v>245.41517128874386</v>
      </c>
      <c r="D2122" s="26">
        <v>3.3358980270040841E-5</v>
      </c>
    </row>
    <row r="2123" spans="2:4" x14ac:dyDescent="0.25">
      <c r="B2123" s="8" t="s">
        <v>9356</v>
      </c>
      <c r="C2123" s="28">
        <v>244.94292225114211</v>
      </c>
      <c r="D2123" s="26">
        <v>3.3294788043271917E-5</v>
      </c>
    </row>
    <row r="2124" spans="2:4" x14ac:dyDescent="0.25">
      <c r="B2124" s="8" t="s">
        <v>9359</v>
      </c>
      <c r="C2124" s="28">
        <v>244.94292225114211</v>
      </c>
      <c r="D2124" s="26">
        <v>3.3294788043271917E-5</v>
      </c>
    </row>
    <row r="2125" spans="2:4" x14ac:dyDescent="0.25">
      <c r="B2125" s="8" t="s">
        <v>9374</v>
      </c>
      <c r="C2125" s="28">
        <v>243.47826086956522</v>
      </c>
      <c r="D2125" s="26">
        <v>3.3095698435756049E-5</v>
      </c>
    </row>
    <row r="2126" spans="2:4" x14ac:dyDescent="0.25">
      <c r="B2126" s="8" t="s">
        <v>9371</v>
      </c>
      <c r="C2126" s="28">
        <v>243.47826086956522</v>
      </c>
      <c r="D2126" s="26">
        <v>3.3095698435756049E-5</v>
      </c>
    </row>
    <row r="2127" spans="2:4" x14ac:dyDescent="0.25">
      <c r="B2127" s="8" t="s">
        <v>9368</v>
      </c>
      <c r="C2127" s="28">
        <v>243.47826086956522</v>
      </c>
      <c r="D2127" s="26">
        <v>3.3095698435756049E-5</v>
      </c>
    </row>
    <row r="2128" spans="2:4" x14ac:dyDescent="0.25">
      <c r="B2128" s="8" t="s">
        <v>9365</v>
      </c>
      <c r="C2128" s="28">
        <v>243.47826086956522</v>
      </c>
      <c r="D2128" s="26">
        <v>3.3095698435756049E-5</v>
      </c>
    </row>
    <row r="2129" spans="2:4" x14ac:dyDescent="0.25">
      <c r="B2129" s="8" t="s">
        <v>9377</v>
      </c>
      <c r="C2129" s="28">
        <v>242.60869565217391</v>
      </c>
      <c r="D2129" s="26">
        <v>3.2977499512771206E-5</v>
      </c>
    </row>
    <row r="2130" spans="2:4" x14ac:dyDescent="0.25">
      <c r="B2130" s="8" t="s">
        <v>9382</v>
      </c>
      <c r="C2130" s="28">
        <v>241.99999999999997</v>
      </c>
      <c r="D2130" s="26">
        <v>3.2894760266681818E-5</v>
      </c>
    </row>
    <row r="2131" spans="2:4" x14ac:dyDescent="0.25">
      <c r="B2131" s="8" t="s">
        <v>9385</v>
      </c>
      <c r="C2131" s="28">
        <v>241.91893555668355</v>
      </c>
      <c r="D2131" s="26">
        <v>3.2883741277305594E-5</v>
      </c>
    </row>
    <row r="2132" spans="2:4" x14ac:dyDescent="0.25">
      <c r="B2132" s="8" t="s">
        <v>9388</v>
      </c>
      <c r="C2132" s="28">
        <v>241.65217391304347</v>
      </c>
      <c r="D2132" s="26">
        <v>3.2847480697487883E-5</v>
      </c>
    </row>
    <row r="2133" spans="2:4" x14ac:dyDescent="0.25">
      <c r="B2133" s="8" t="s">
        <v>9391</v>
      </c>
      <c r="C2133" s="28">
        <v>241.04730831973899</v>
      </c>
      <c r="D2133" s="26">
        <v>3.2765262066556826E-5</v>
      </c>
    </row>
    <row r="2134" spans="2:4" x14ac:dyDescent="0.25">
      <c r="B2134" s="8" t="s">
        <v>9396</v>
      </c>
      <c r="C2134" s="28">
        <v>240.87350015659933</v>
      </c>
      <c r="D2134" s="26">
        <v>3.2741636538214381E-5</v>
      </c>
    </row>
    <row r="2135" spans="2:4" x14ac:dyDescent="0.25">
      <c r="B2135" s="8" t="s">
        <v>9399</v>
      </c>
      <c r="C2135" s="28">
        <v>240.72753623188405</v>
      </c>
      <c r="D2135" s="26">
        <v>3.2721795842713996E-5</v>
      </c>
    </row>
    <row r="2136" spans="2:4" x14ac:dyDescent="0.25">
      <c r="B2136" s="8" t="s">
        <v>9407</v>
      </c>
      <c r="C2136" s="28">
        <v>240.57971014492753</v>
      </c>
      <c r="D2136" s="26">
        <v>3.2701702025806571E-5</v>
      </c>
    </row>
    <row r="2137" spans="2:4" x14ac:dyDescent="0.25">
      <c r="B2137" s="8" t="s">
        <v>9410</v>
      </c>
      <c r="C2137" s="28">
        <v>240.51114736269713</v>
      </c>
      <c r="D2137" s="26">
        <v>3.2692382371737624E-5</v>
      </c>
    </row>
    <row r="2138" spans="2:4" x14ac:dyDescent="0.25">
      <c r="B2138" s="8" t="s">
        <v>9413</v>
      </c>
      <c r="C2138" s="28">
        <v>239.75894506064174</v>
      </c>
      <c r="D2138" s="26">
        <v>3.2590136444472506E-5</v>
      </c>
    </row>
    <row r="2139" spans="2:4" x14ac:dyDescent="0.25">
      <c r="B2139" s="8" t="s">
        <v>9419</v>
      </c>
      <c r="C2139" s="28">
        <v>237.68115942028984</v>
      </c>
      <c r="D2139" s="26">
        <v>3.23077056158571E-5</v>
      </c>
    </row>
    <row r="2140" spans="2:4" x14ac:dyDescent="0.25">
      <c r="B2140" s="8" t="s">
        <v>9422</v>
      </c>
      <c r="C2140" s="28">
        <v>237.68115942028984</v>
      </c>
      <c r="D2140" s="26">
        <v>3.23077056158571E-5</v>
      </c>
    </row>
    <row r="2141" spans="2:4" x14ac:dyDescent="0.25">
      <c r="B2141" s="8" t="s">
        <v>9416</v>
      </c>
      <c r="C2141" s="28">
        <v>237.68115942028984</v>
      </c>
      <c r="D2141" s="26">
        <v>3.23077056158571E-5</v>
      </c>
    </row>
    <row r="2142" spans="2:4" x14ac:dyDescent="0.25">
      <c r="B2142" s="8" t="s">
        <v>9427</v>
      </c>
      <c r="C2142" s="28">
        <v>237.39130434782606</v>
      </c>
      <c r="D2142" s="26">
        <v>3.226830597486215E-5</v>
      </c>
    </row>
    <row r="2143" spans="2:4" x14ac:dyDescent="0.25">
      <c r="B2143" s="8" t="s">
        <v>9430</v>
      </c>
      <c r="C2143" s="28">
        <v>236.97471731124384</v>
      </c>
      <c r="D2143" s="26">
        <v>3.2211679814950657E-5</v>
      </c>
    </row>
    <row r="2144" spans="2:4" x14ac:dyDescent="0.25">
      <c r="B2144" s="8" t="s">
        <v>9435</v>
      </c>
      <c r="C2144" s="28">
        <v>235.00696596934975</v>
      </c>
      <c r="D2144" s="26">
        <v>3.1944205812239719E-5</v>
      </c>
    </row>
    <row r="2145" spans="2:4" x14ac:dyDescent="0.25">
      <c r="B2145" s="8" t="s">
        <v>9438</v>
      </c>
      <c r="C2145" s="28">
        <v>234.91027732463294</v>
      </c>
      <c r="D2145" s="26">
        <v>3.1931063044518773E-5</v>
      </c>
    </row>
    <row r="2146" spans="2:4" x14ac:dyDescent="0.25">
      <c r="B2146" s="8" t="s">
        <v>9441</v>
      </c>
      <c r="C2146" s="28">
        <v>234.78260869565216</v>
      </c>
      <c r="D2146" s="26">
        <v>3.1913709205907621E-5</v>
      </c>
    </row>
    <row r="2147" spans="2:4" x14ac:dyDescent="0.25">
      <c r="B2147" s="8" t="s">
        <v>9444</v>
      </c>
      <c r="C2147" s="28">
        <v>234.768115942029</v>
      </c>
      <c r="D2147" s="26">
        <v>3.1911739223857874E-5</v>
      </c>
    </row>
    <row r="2148" spans="2:4" x14ac:dyDescent="0.25">
      <c r="B2148" s="8" t="s">
        <v>9447</v>
      </c>
      <c r="C2148" s="28">
        <v>233.7</v>
      </c>
      <c r="D2148" s="26">
        <v>3.1766551546791488E-5</v>
      </c>
    </row>
    <row r="2149" spans="2:4" x14ac:dyDescent="0.25">
      <c r="B2149" s="8" t="s">
        <v>9450</v>
      </c>
      <c r="C2149" s="28">
        <v>233.33333333333331</v>
      </c>
      <c r="D2149" s="26">
        <v>3.1716711000932879E-5</v>
      </c>
    </row>
    <row r="2150" spans="2:4" x14ac:dyDescent="0.25">
      <c r="B2150" s="8" t="s">
        <v>9453</v>
      </c>
      <c r="C2150" s="28">
        <v>232.46329526916801</v>
      </c>
      <c r="D2150" s="26">
        <v>3.1598447804471697E-5</v>
      </c>
    </row>
    <row r="2151" spans="2:4" x14ac:dyDescent="0.25">
      <c r="B2151" s="8" t="s">
        <v>9475</v>
      </c>
      <c r="C2151" s="28">
        <v>231.88405797101447</v>
      </c>
      <c r="D2151" s="26">
        <v>3.1519712795958143E-5</v>
      </c>
    </row>
    <row r="2152" spans="2:4" x14ac:dyDescent="0.25">
      <c r="B2152" s="8" t="s">
        <v>9478</v>
      </c>
      <c r="C2152" s="28">
        <v>231.88405797101447</v>
      </c>
      <c r="D2152" s="26">
        <v>3.1519712795958143E-5</v>
      </c>
    </row>
    <row r="2153" spans="2:4" x14ac:dyDescent="0.25">
      <c r="B2153" s="8" t="s">
        <v>9472</v>
      </c>
      <c r="C2153" s="28">
        <v>231.88405797101447</v>
      </c>
      <c r="D2153" s="26">
        <v>3.1519712795958143E-5</v>
      </c>
    </row>
    <row r="2154" spans="2:4" x14ac:dyDescent="0.25">
      <c r="B2154" s="8" t="s">
        <v>9469</v>
      </c>
      <c r="C2154" s="28">
        <v>231.88405797101447</v>
      </c>
      <c r="D2154" s="26">
        <v>3.1519712795958143E-5</v>
      </c>
    </row>
    <row r="2155" spans="2:4" x14ac:dyDescent="0.25">
      <c r="B2155" s="8" t="s">
        <v>9466</v>
      </c>
      <c r="C2155" s="28">
        <v>231.88405797101447</v>
      </c>
      <c r="D2155" s="26">
        <v>3.1519712795958143E-5</v>
      </c>
    </row>
    <row r="2156" spans="2:4" x14ac:dyDescent="0.25">
      <c r="B2156" s="8" t="s">
        <v>9459</v>
      </c>
      <c r="C2156" s="28">
        <v>231.88405797101447</v>
      </c>
      <c r="D2156" s="26">
        <v>3.1519712795958143E-5</v>
      </c>
    </row>
    <row r="2157" spans="2:4" x14ac:dyDescent="0.25">
      <c r="B2157" s="8" t="s">
        <v>9462</v>
      </c>
      <c r="C2157" s="28">
        <v>231.88405797101447</v>
      </c>
      <c r="D2157" s="26">
        <v>3.1519712795958143E-5</v>
      </c>
    </row>
    <row r="2158" spans="2:4" x14ac:dyDescent="0.25">
      <c r="B2158" s="8" t="s">
        <v>9456</v>
      </c>
      <c r="C2158" s="28">
        <v>231.88405797101447</v>
      </c>
      <c r="D2158" s="26">
        <v>3.1519712795958143E-5</v>
      </c>
    </row>
    <row r="2159" spans="2:4" x14ac:dyDescent="0.25">
      <c r="B2159" s="8" t="s">
        <v>9483</v>
      </c>
      <c r="C2159" s="28">
        <v>231.65217391304347</v>
      </c>
      <c r="D2159" s="26">
        <v>3.1488193083162185E-5</v>
      </c>
    </row>
    <row r="2160" spans="2:4" x14ac:dyDescent="0.25">
      <c r="B2160" s="8" t="s">
        <v>9481</v>
      </c>
      <c r="C2160" s="28">
        <v>231.65217391304347</v>
      </c>
      <c r="D2160" s="26">
        <v>3.1488193083162185E-5</v>
      </c>
    </row>
    <row r="2161" spans="2:4" x14ac:dyDescent="0.25">
      <c r="B2161" s="8" t="s">
        <v>9485</v>
      </c>
      <c r="C2161" s="28">
        <v>231.65217391304347</v>
      </c>
      <c r="D2161" s="26">
        <v>3.1488193083162185E-5</v>
      </c>
    </row>
    <row r="2162" spans="2:4" x14ac:dyDescent="0.25">
      <c r="B2162" s="8" t="s">
        <v>9487</v>
      </c>
      <c r="C2162" s="28">
        <v>231.10386079390975</v>
      </c>
      <c r="D2162" s="26">
        <v>3.1413661560001109E-5</v>
      </c>
    </row>
    <row r="2163" spans="2:4" x14ac:dyDescent="0.25">
      <c r="B2163" s="8" t="s">
        <v>9490</v>
      </c>
      <c r="C2163" s="28">
        <v>231.01098355167238</v>
      </c>
      <c r="D2163" s="26">
        <v>3.140103687149851E-5</v>
      </c>
    </row>
    <row r="2164" spans="2:4" x14ac:dyDescent="0.25">
      <c r="B2164" s="8" t="s">
        <v>9496</v>
      </c>
      <c r="C2164" s="28">
        <v>230.43478260869563</v>
      </c>
      <c r="D2164" s="26">
        <v>3.1322714590983401E-5</v>
      </c>
    </row>
    <row r="2165" spans="2:4" x14ac:dyDescent="0.25">
      <c r="B2165" s="8" t="s">
        <v>9493</v>
      </c>
      <c r="C2165" s="28">
        <v>230.43478260869563</v>
      </c>
      <c r="D2165" s="26">
        <v>3.1322714590983401E-5</v>
      </c>
    </row>
    <row r="2166" spans="2:4" x14ac:dyDescent="0.25">
      <c r="B2166" s="8" t="s">
        <v>9505</v>
      </c>
      <c r="C2166" s="28">
        <v>230.29565217391303</v>
      </c>
      <c r="D2166" s="26">
        <v>3.130380276330583E-5</v>
      </c>
    </row>
    <row r="2167" spans="2:4" x14ac:dyDescent="0.25">
      <c r="B2167" s="8" t="s">
        <v>9502</v>
      </c>
      <c r="C2167" s="28">
        <v>230.29565217391303</v>
      </c>
      <c r="D2167" s="26">
        <v>3.130380276330583E-5</v>
      </c>
    </row>
    <row r="2168" spans="2:4" x14ac:dyDescent="0.25">
      <c r="B2168" s="8" t="s">
        <v>9499</v>
      </c>
      <c r="C2168" s="28">
        <v>230.29565217391303</v>
      </c>
      <c r="D2168" s="26">
        <v>3.130380276330583E-5</v>
      </c>
    </row>
    <row r="2169" spans="2:4" x14ac:dyDescent="0.25">
      <c r="B2169" s="8" t="s">
        <v>9508</v>
      </c>
      <c r="C2169" s="28">
        <v>230.03898782845357</v>
      </c>
      <c r="D2169" s="26">
        <v>3.1268914696723623E-5</v>
      </c>
    </row>
    <row r="2170" spans="2:4" x14ac:dyDescent="0.25">
      <c r="B2170" s="8" t="s">
        <v>9511</v>
      </c>
      <c r="C2170" s="28">
        <v>229.25797101449277</v>
      </c>
      <c r="D2170" s="26">
        <v>3.116275204854392E-5</v>
      </c>
    </row>
    <row r="2171" spans="2:4" x14ac:dyDescent="0.25">
      <c r="B2171" s="8" t="s">
        <v>9514</v>
      </c>
      <c r="C2171" s="28">
        <v>229.16666666666666</v>
      </c>
      <c r="D2171" s="26">
        <v>3.1150341161630506E-5</v>
      </c>
    </row>
    <row r="2172" spans="2:4" x14ac:dyDescent="0.25">
      <c r="B2172" s="8" t="s">
        <v>9520</v>
      </c>
      <c r="C2172" s="28">
        <v>228.40579710144925</v>
      </c>
      <c r="D2172" s="26">
        <v>3.1046917104018772E-5</v>
      </c>
    </row>
    <row r="2173" spans="2:4" x14ac:dyDescent="0.25">
      <c r="B2173" s="8" t="s">
        <v>9523</v>
      </c>
      <c r="C2173" s="28">
        <v>226.79900208439085</v>
      </c>
      <c r="D2173" s="26">
        <v>3.0828507447473998E-5</v>
      </c>
    </row>
    <row r="2174" spans="2:4" x14ac:dyDescent="0.25">
      <c r="B2174" s="8" t="s">
        <v>9528</v>
      </c>
      <c r="C2174" s="28">
        <v>226.75367047308319</v>
      </c>
      <c r="D2174" s="26">
        <v>3.0822345577695201E-5</v>
      </c>
    </row>
    <row r="2175" spans="2:4" x14ac:dyDescent="0.25">
      <c r="B2175" s="8" t="s">
        <v>9531</v>
      </c>
      <c r="C2175" s="28">
        <v>226.2590044603804</v>
      </c>
      <c r="D2175" s="26">
        <v>3.0755106239265723E-5</v>
      </c>
    </row>
    <row r="2176" spans="2:4" x14ac:dyDescent="0.25">
      <c r="B2176" s="8" t="s">
        <v>9537</v>
      </c>
      <c r="C2176" s="28">
        <v>226.08695652173913</v>
      </c>
      <c r="D2176" s="26">
        <v>3.0731719976059187E-5</v>
      </c>
    </row>
    <row r="2177" spans="2:4" x14ac:dyDescent="0.25">
      <c r="B2177" s="8" t="s">
        <v>9534</v>
      </c>
      <c r="C2177" s="28">
        <v>226.08695652173913</v>
      </c>
      <c r="D2177" s="26">
        <v>3.0731719976059187E-5</v>
      </c>
    </row>
    <row r="2178" spans="2:4" x14ac:dyDescent="0.25">
      <c r="B2178" s="8" t="s">
        <v>9543</v>
      </c>
      <c r="C2178" s="28">
        <v>225</v>
      </c>
      <c r="D2178" s="26">
        <v>3.058397132232814E-5</v>
      </c>
    </row>
    <row r="2179" spans="2:4" x14ac:dyDescent="0.25">
      <c r="B2179" s="8" t="s">
        <v>9553</v>
      </c>
      <c r="C2179" s="28">
        <v>224.30668841761826</v>
      </c>
      <c r="D2179" s="26">
        <v>3.0489730337648132E-5</v>
      </c>
    </row>
    <row r="2180" spans="2:4" x14ac:dyDescent="0.25">
      <c r="B2180" s="8" t="s">
        <v>9556</v>
      </c>
      <c r="C2180" s="28">
        <v>223.76811594202897</v>
      </c>
      <c r="D2180" s="26">
        <v>3.0416522848099608E-5</v>
      </c>
    </row>
    <row r="2181" spans="2:4" x14ac:dyDescent="0.25">
      <c r="B2181" s="8" t="s">
        <v>9559</v>
      </c>
      <c r="C2181" s="28">
        <v>222.91666666666666</v>
      </c>
      <c r="D2181" s="26">
        <v>3.0300786402676951E-5</v>
      </c>
    </row>
    <row r="2182" spans="2:4" x14ac:dyDescent="0.25">
      <c r="B2182" s="8" t="s">
        <v>9562</v>
      </c>
      <c r="C2182" s="28">
        <v>221.7391304347826</v>
      </c>
      <c r="D2182" s="26">
        <v>3.0140725361134973E-5</v>
      </c>
    </row>
    <row r="2183" spans="2:4" x14ac:dyDescent="0.25">
      <c r="B2183" s="8" t="s">
        <v>9565</v>
      </c>
      <c r="C2183" s="28">
        <v>221.66666666666669</v>
      </c>
      <c r="D2183" s="26">
        <v>3.0130875450886241E-5</v>
      </c>
    </row>
    <row r="2184" spans="2:4" x14ac:dyDescent="0.25">
      <c r="B2184" s="8" t="s">
        <v>9570</v>
      </c>
      <c r="C2184" s="28">
        <v>220.4405797101449</v>
      </c>
      <c r="D2184" s="26">
        <v>2.9964214969477606E-5</v>
      </c>
    </row>
    <row r="2185" spans="2:4" x14ac:dyDescent="0.25">
      <c r="B2185" s="8" t="s">
        <v>9573</v>
      </c>
      <c r="C2185" s="28">
        <v>219.82115278692774</v>
      </c>
      <c r="D2185" s="26">
        <v>2.9880017035006711E-5</v>
      </c>
    </row>
    <row r="2186" spans="2:4" x14ac:dyDescent="0.25">
      <c r="B2186" s="8" t="s">
        <v>9576</v>
      </c>
      <c r="C2186" s="28">
        <v>219.13043478260869</v>
      </c>
      <c r="D2186" s="26">
        <v>2.9786128592180445E-5</v>
      </c>
    </row>
    <row r="2187" spans="2:4" x14ac:dyDescent="0.25">
      <c r="B2187" s="8" t="s">
        <v>9587</v>
      </c>
      <c r="C2187" s="28">
        <v>218.1159420289855</v>
      </c>
      <c r="D2187" s="26">
        <v>2.9648229848698127E-5</v>
      </c>
    </row>
    <row r="2188" spans="2:4" x14ac:dyDescent="0.25">
      <c r="B2188" s="8" t="s">
        <v>9590</v>
      </c>
      <c r="C2188" s="28">
        <v>217.5095160413268</v>
      </c>
      <c r="D2188" s="26">
        <v>2.9565799115295158E-5</v>
      </c>
    </row>
    <row r="2189" spans="2:4" x14ac:dyDescent="0.25">
      <c r="B2189" s="8" t="s">
        <v>9604</v>
      </c>
      <c r="C2189" s="28">
        <v>217.39130434782606</v>
      </c>
      <c r="D2189" s="26">
        <v>2.9549730746210756E-5</v>
      </c>
    </row>
    <row r="2190" spans="2:4" x14ac:dyDescent="0.25">
      <c r="B2190" s="8" t="s">
        <v>9601</v>
      </c>
      <c r="C2190" s="28">
        <v>217.39130434782606</v>
      </c>
      <c r="D2190" s="26">
        <v>2.9549730746210756E-5</v>
      </c>
    </row>
    <row r="2191" spans="2:4" x14ac:dyDescent="0.25">
      <c r="B2191" s="8" t="s">
        <v>9598</v>
      </c>
      <c r="C2191" s="28">
        <v>217.39130434782606</v>
      </c>
      <c r="D2191" s="26">
        <v>2.9549730746210756E-5</v>
      </c>
    </row>
    <row r="2192" spans="2:4" x14ac:dyDescent="0.25">
      <c r="B2192" s="8" t="s">
        <v>9595</v>
      </c>
      <c r="C2192" s="28">
        <v>217.39130434782606</v>
      </c>
      <c r="D2192" s="26">
        <v>2.9549730746210756E-5</v>
      </c>
    </row>
    <row r="2193" spans="2:4" x14ac:dyDescent="0.25">
      <c r="B2193" s="8" t="s">
        <v>9607</v>
      </c>
      <c r="C2193" s="28">
        <v>217.10144927536231</v>
      </c>
      <c r="D2193" s="26">
        <v>2.9510331105215813E-5</v>
      </c>
    </row>
    <row r="2194" spans="2:4" x14ac:dyDescent="0.25">
      <c r="B2194" s="8" t="s">
        <v>9615</v>
      </c>
      <c r="C2194" s="28">
        <v>215.99904960418175</v>
      </c>
      <c r="D2194" s="26">
        <v>2.9360483283308565E-5</v>
      </c>
    </row>
    <row r="2195" spans="2:4" x14ac:dyDescent="0.25">
      <c r="B2195" s="8" t="s">
        <v>9610</v>
      </c>
      <c r="C2195" s="28">
        <v>215.99904960418175</v>
      </c>
      <c r="D2195" s="26">
        <v>2.9360483283308565E-5</v>
      </c>
    </row>
    <row r="2196" spans="2:4" x14ac:dyDescent="0.25">
      <c r="B2196" s="8" t="s">
        <v>9620</v>
      </c>
      <c r="C2196" s="28">
        <v>214.49275362318841</v>
      </c>
      <c r="D2196" s="26">
        <v>2.9155734336261285E-5</v>
      </c>
    </row>
    <row r="2197" spans="2:4" x14ac:dyDescent="0.25">
      <c r="B2197" s="8" t="s">
        <v>9623</v>
      </c>
      <c r="C2197" s="28">
        <v>213.33333333333331</v>
      </c>
      <c r="D2197" s="26">
        <v>2.8998135772281492E-5</v>
      </c>
    </row>
    <row r="2198" spans="2:4" x14ac:dyDescent="0.25">
      <c r="B2198" s="8" t="s">
        <v>9626</v>
      </c>
      <c r="C2198" s="28">
        <v>213.04347826086956</v>
      </c>
      <c r="D2198" s="26">
        <v>2.8958736131286545E-5</v>
      </c>
    </row>
    <row r="2199" spans="2:4" x14ac:dyDescent="0.25">
      <c r="B2199" s="8" t="s">
        <v>9629</v>
      </c>
      <c r="C2199" s="28">
        <v>212.91666666666669</v>
      </c>
      <c r="D2199" s="26">
        <v>2.8941498788351259E-5</v>
      </c>
    </row>
    <row r="2200" spans="2:4" x14ac:dyDescent="0.25">
      <c r="B2200" s="8" t="s">
        <v>9632</v>
      </c>
      <c r="C2200" s="28">
        <v>212.07177814029365</v>
      </c>
      <c r="D2200" s="26">
        <v>2.8826654137412783E-5</v>
      </c>
    </row>
    <row r="2201" spans="2:4" x14ac:dyDescent="0.25">
      <c r="B2201" s="8" t="s">
        <v>9637</v>
      </c>
      <c r="C2201" s="28">
        <v>211.74116367591083</v>
      </c>
      <c r="D2201" s="26">
        <v>2.8781714122757531E-5</v>
      </c>
    </row>
    <row r="2202" spans="2:4" x14ac:dyDescent="0.25">
      <c r="B2202" s="8" t="s">
        <v>9640</v>
      </c>
      <c r="C2202" s="28">
        <v>211.59420289855072</v>
      </c>
      <c r="D2202" s="26">
        <v>2.8761737926311806E-5</v>
      </c>
    </row>
    <row r="2203" spans="2:4" x14ac:dyDescent="0.25">
      <c r="B2203" s="8" t="s">
        <v>9643</v>
      </c>
      <c r="C2203" s="28">
        <v>211.05220228384991</v>
      </c>
      <c r="D2203" s="26">
        <v>2.8688064454059833E-5</v>
      </c>
    </row>
    <row r="2204" spans="2:4" x14ac:dyDescent="0.25">
      <c r="B2204" s="8" t="s">
        <v>9646</v>
      </c>
      <c r="C2204" s="28">
        <v>211.01449275362319</v>
      </c>
      <c r="D2204" s="26">
        <v>2.868293864432191E-5</v>
      </c>
    </row>
    <row r="2205" spans="2:4" x14ac:dyDescent="0.25">
      <c r="B2205" s="8" t="s">
        <v>9654</v>
      </c>
      <c r="C2205" s="28">
        <v>210.43478260869563</v>
      </c>
      <c r="D2205" s="26">
        <v>2.8604139362332014E-5</v>
      </c>
    </row>
    <row r="2206" spans="2:4" x14ac:dyDescent="0.25">
      <c r="B2206" s="8" t="s">
        <v>9734</v>
      </c>
      <c r="C2206" s="28">
        <v>209.95106035889071</v>
      </c>
      <c r="D2206" s="26">
        <v>2.8538387596038656E-5</v>
      </c>
    </row>
    <row r="2207" spans="2:4" x14ac:dyDescent="0.25">
      <c r="B2207" s="8" t="s">
        <v>10146</v>
      </c>
      <c r="C2207" s="28">
        <v>208.79420289855071</v>
      </c>
      <c r="D2207" s="26">
        <v>2.8381137394300609E-5</v>
      </c>
    </row>
    <row r="2208" spans="2:4" x14ac:dyDescent="0.25">
      <c r="B2208" s="8" t="s">
        <v>9663</v>
      </c>
      <c r="C2208" s="28">
        <v>208.69565217391303</v>
      </c>
      <c r="D2208" s="26">
        <v>2.8367741516362328E-5</v>
      </c>
    </row>
    <row r="2209" spans="2:4" x14ac:dyDescent="0.25">
      <c r="B2209" s="8" t="s">
        <v>9660</v>
      </c>
      <c r="C2209" s="28">
        <v>208.69565217391303</v>
      </c>
      <c r="D2209" s="26">
        <v>2.8367741516362328E-5</v>
      </c>
    </row>
    <row r="2210" spans="2:4" x14ac:dyDescent="0.25">
      <c r="B2210" s="8" t="s">
        <v>9657</v>
      </c>
      <c r="C2210" s="28">
        <v>208.69565217391303</v>
      </c>
      <c r="D2210" s="26">
        <v>2.8367741516362328E-5</v>
      </c>
    </row>
    <row r="2211" spans="2:4" x14ac:dyDescent="0.25">
      <c r="B2211" s="8" t="s">
        <v>9671</v>
      </c>
      <c r="C2211" s="28">
        <v>208.17391304347825</v>
      </c>
      <c r="D2211" s="26">
        <v>2.8296822162571423E-5</v>
      </c>
    </row>
    <row r="2212" spans="2:4" x14ac:dyDescent="0.25">
      <c r="B2212" s="8" t="s">
        <v>9673</v>
      </c>
      <c r="C2212" s="28">
        <v>206.63404023926046</v>
      </c>
      <c r="D2212" s="26">
        <v>2.8087509159530402E-5</v>
      </c>
    </row>
    <row r="2213" spans="2:4" x14ac:dyDescent="0.25">
      <c r="B2213" s="8" t="s">
        <v>9680</v>
      </c>
      <c r="C2213" s="28">
        <v>205.30709664877475</v>
      </c>
      <c r="D2213" s="26">
        <v>2.7907139360784793E-5</v>
      </c>
    </row>
    <row r="2214" spans="2:4" x14ac:dyDescent="0.25">
      <c r="B2214" s="8" t="s">
        <v>9683</v>
      </c>
      <c r="C2214" s="28">
        <v>205.19909712397268</v>
      </c>
      <c r="D2214" s="26">
        <v>2.7892459119143138E-5</v>
      </c>
    </row>
    <row r="2215" spans="2:4" x14ac:dyDescent="0.25">
      <c r="B2215" s="8" t="s">
        <v>9686</v>
      </c>
      <c r="C2215" s="28">
        <v>204.94202898550722</v>
      </c>
      <c r="D2215" s="26">
        <v>2.7857516165477755E-5</v>
      </c>
    </row>
    <row r="2216" spans="2:4" x14ac:dyDescent="0.25">
      <c r="B2216" s="8" t="s">
        <v>9689</v>
      </c>
      <c r="C2216" s="28">
        <v>204.63101962351368</v>
      </c>
      <c r="D2216" s="26">
        <v>2.7815241048108039E-5</v>
      </c>
    </row>
    <row r="2217" spans="2:4" x14ac:dyDescent="0.25">
      <c r="B2217" s="8" t="s">
        <v>9692</v>
      </c>
      <c r="C2217" s="28">
        <v>204.55757994664825</v>
      </c>
      <c r="D2217" s="26">
        <v>2.7805258483791712E-5</v>
      </c>
    </row>
    <row r="2218" spans="2:4" x14ac:dyDescent="0.25">
      <c r="B2218" s="8" t="s">
        <v>9696</v>
      </c>
      <c r="C2218" s="28">
        <v>203.67522382901515</v>
      </c>
      <c r="D2218" s="26">
        <v>2.7685320909579394E-5</v>
      </c>
    </row>
    <row r="2219" spans="2:4" x14ac:dyDescent="0.25">
      <c r="B2219" s="8" t="s">
        <v>9699</v>
      </c>
      <c r="C2219" s="28">
        <v>203.03046666594668</v>
      </c>
      <c r="D2219" s="26">
        <v>2.7597679866978721E-5</v>
      </c>
    </row>
    <row r="2220" spans="2:4" x14ac:dyDescent="0.25">
      <c r="B2220" s="8" t="s">
        <v>9731</v>
      </c>
      <c r="C2220" s="28">
        <v>202.89855072463766</v>
      </c>
      <c r="D2220" s="26">
        <v>2.7579748696463372E-5</v>
      </c>
    </row>
    <row r="2221" spans="2:4" x14ac:dyDescent="0.25">
      <c r="B2221" s="8" t="s">
        <v>9728</v>
      </c>
      <c r="C2221" s="28">
        <v>202.89855072463766</v>
      </c>
      <c r="D2221" s="26">
        <v>2.7579748696463372E-5</v>
      </c>
    </row>
    <row r="2222" spans="2:4" x14ac:dyDescent="0.25">
      <c r="B2222" s="8" t="s">
        <v>9725</v>
      </c>
      <c r="C2222" s="28">
        <v>202.89855072463766</v>
      </c>
      <c r="D2222" s="26">
        <v>2.7579748696463372E-5</v>
      </c>
    </row>
    <row r="2223" spans="2:4" x14ac:dyDescent="0.25">
      <c r="B2223" s="8" t="s">
        <v>9722</v>
      </c>
      <c r="C2223" s="28">
        <v>202.89855072463766</v>
      </c>
      <c r="D2223" s="26">
        <v>2.7579748696463372E-5</v>
      </c>
    </row>
    <row r="2224" spans="2:4" x14ac:dyDescent="0.25">
      <c r="B2224" s="8" t="s">
        <v>9705</v>
      </c>
      <c r="C2224" s="28">
        <v>202.89855072463766</v>
      </c>
      <c r="D2224" s="26">
        <v>2.7579748696463372E-5</v>
      </c>
    </row>
    <row r="2225" spans="2:4" x14ac:dyDescent="0.25">
      <c r="B2225" s="8" t="s">
        <v>9736</v>
      </c>
      <c r="C2225" s="28">
        <v>202.22028985507245</v>
      </c>
      <c r="D2225" s="26">
        <v>2.7487553536535198E-5</v>
      </c>
    </row>
    <row r="2226" spans="2:4" x14ac:dyDescent="0.25">
      <c r="B2226" s="8" t="s">
        <v>9743</v>
      </c>
      <c r="C2226" s="28">
        <v>201.7217391304348</v>
      </c>
      <c r="D2226" s="26">
        <v>2.7419786154023891E-5</v>
      </c>
    </row>
    <row r="2227" spans="2:4" x14ac:dyDescent="0.25">
      <c r="B2227" s="8" t="s">
        <v>9741</v>
      </c>
      <c r="C2227" s="28">
        <v>201.7217391304348</v>
      </c>
      <c r="D2227" s="26">
        <v>2.7419786154023891E-5</v>
      </c>
    </row>
    <row r="2228" spans="2:4" x14ac:dyDescent="0.25">
      <c r="B2228" s="8" t="s">
        <v>9739</v>
      </c>
      <c r="C2228" s="28">
        <v>201.7217391304348</v>
      </c>
      <c r="D2228" s="26">
        <v>2.7419786154023891E-5</v>
      </c>
    </row>
    <row r="2229" spans="2:4" x14ac:dyDescent="0.25">
      <c r="B2229" s="8" t="s">
        <v>9745</v>
      </c>
      <c r="C2229" s="28">
        <v>200.57971014492753</v>
      </c>
      <c r="D2229" s="26">
        <v>2.7264551568503793E-5</v>
      </c>
    </row>
    <row r="2230" spans="2:4" x14ac:dyDescent="0.25">
      <c r="B2230" s="8" t="s">
        <v>9748</v>
      </c>
      <c r="C2230" s="28">
        <v>200</v>
      </c>
      <c r="D2230" s="26">
        <v>2.7185752286513901E-5</v>
      </c>
    </row>
    <row r="2231" spans="2:4" x14ac:dyDescent="0.25">
      <c r="B2231" s="8" t="s">
        <v>9753</v>
      </c>
      <c r="C2231" s="28">
        <v>199.36712278465976</v>
      </c>
      <c r="D2231" s="26">
        <v>2.7099726070493807E-5</v>
      </c>
    </row>
    <row r="2232" spans="2:4" x14ac:dyDescent="0.25">
      <c r="B2232" s="8" t="s">
        <v>9756</v>
      </c>
      <c r="C2232" s="28">
        <v>199.13043478260869</v>
      </c>
      <c r="D2232" s="26">
        <v>2.7067553363529054E-5</v>
      </c>
    </row>
    <row r="2233" spans="2:4" x14ac:dyDescent="0.25">
      <c r="B2233" s="8" t="s">
        <v>9759</v>
      </c>
      <c r="C2233" s="28">
        <v>199.13043478260869</v>
      </c>
      <c r="D2233" s="26">
        <v>2.7067553363529054E-5</v>
      </c>
    </row>
    <row r="2234" spans="2:4" x14ac:dyDescent="0.25">
      <c r="B2234" s="8" t="s">
        <v>9762</v>
      </c>
      <c r="C2234" s="28">
        <v>198.98042414355629</v>
      </c>
      <c r="D2234" s="26">
        <v>2.7047162603160954E-5</v>
      </c>
    </row>
    <row r="2235" spans="2:4" x14ac:dyDescent="0.25">
      <c r="B2235" s="8" t="s">
        <v>9765</v>
      </c>
      <c r="C2235" s="28">
        <v>198.41381185426863</v>
      </c>
      <c r="D2235" s="26">
        <v>2.6970143696465609E-5</v>
      </c>
    </row>
    <row r="2236" spans="2:4" x14ac:dyDescent="0.25">
      <c r="B2236" s="8" t="s">
        <v>9767</v>
      </c>
      <c r="C2236" s="28">
        <v>198.26086956521738</v>
      </c>
      <c r="D2236" s="26">
        <v>2.6949354440544212E-5</v>
      </c>
    </row>
    <row r="2237" spans="2:4" x14ac:dyDescent="0.25">
      <c r="B2237" s="8" t="s">
        <v>9770</v>
      </c>
      <c r="C2237" s="28">
        <v>197.9336595976074</v>
      </c>
      <c r="D2237" s="26">
        <v>2.6904877194918596E-5</v>
      </c>
    </row>
    <row r="2238" spans="2:4" x14ac:dyDescent="0.25">
      <c r="B2238" s="8" t="s">
        <v>9773</v>
      </c>
      <c r="C2238" s="28">
        <v>197.24277213180264</v>
      </c>
      <c r="D2238" s="26">
        <v>2.6810965717402468E-5</v>
      </c>
    </row>
    <row r="2239" spans="2:4" x14ac:dyDescent="0.25">
      <c r="B2239" s="8" t="s">
        <v>9777</v>
      </c>
      <c r="C2239" s="28">
        <v>197.10144927536231</v>
      </c>
      <c r="D2239" s="26">
        <v>2.6791755876564422E-5</v>
      </c>
    </row>
    <row r="2240" spans="2:4" x14ac:dyDescent="0.25">
      <c r="B2240" s="8" t="s">
        <v>9782</v>
      </c>
      <c r="C2240" s="28">
        <v>196.37681159420288</v>
      </c>
      <c r="D2240" s="26">
        <v>2.6693256774077051E-5</v>
      </c>
    </row>
    <row r="2241" spans="2:4" x14ac:dyDescent="0.25">
      <c r="B2241" s="8" t="s">
        <v>9785</v>
      </c>
      <c r="C2241" s="28">
        <v>196.34202898550723</v>
      </c>
      <c r="D2241" s="26">
        <v>2.6688528817157658E-5</v>
      </c>
    </row>
    <row r="2242" spans="2:4" x14ac:dyDescent="0.25">
      <c r="B2242" s="8" t="s">
        <v>9788</v>
      </c>
      <c r="C2242" s="28">
        <v>195.75856443719414</v>
      </c>
      <c r="D2242" s="26">
        <v>2.6609219203765645E-5</v>
      </c>
    </row>
    <row r="2243" spans="2:4" x14ac:dyDescent="0.25">
      <c r="B2243" s="8" t="s">
        <v>9791</v>
      </c>
      <c r="C2243" s="28">
        <v>195</v>
      </c>
      <c r="D2243" s="26">
        <v>2.6506108479351051E-5</v>
      </c>
    </row>
    <row r="2244" spans="2:4" x14ac:dyDescent="0.25">
      <c r="B2244" s="8" t="s">
        <v>9800</v>
      </c>
      <c r="C2244" s="28">
        <v>194.94290375203914</v>
      </c>
      <c r="D2244" s="26">
        <v>2.6498347457083287E-5</v>
      </c>
    </row>
    <row r="2245" spans="2:4" x14ac:dyDescent="0.25">
      <c r="B2245" s="8" t="s">
        <v>9794</v>
      </c>
      <c r="C2245" s="28">
        <v>194.94290375203914</v>
      </c>
      <c r="D2245" s="26">
        <v>2.6498347457083287E-5</v>
      </c>
    </row>
    <row r="2246" spans="2:4" x14ac:dyDescent="0.25">
      <c r="B2246" s="8" t="s">
        <v>9802</v>
      </c>
      <c r="C2246" s="28">
        <v>194.72314321816984</v>
      </c>
      <c r="D2246" s="26">
        <v>2.6468475679902671E-5</v>
      </c>
    </row>
    <row r="2247" spans="2:4" x14ac:dyDescent="0.25">
      <c r="B2247" s="8" t="s">
        <v>9805</v>
      </c>
      <c r="C2247" s="28">
        <v>194.39914464376358</v>
      </c>
      <c r="D2247" s="26">
        <v>2.6424434954977708E-5</v>
      </c>
    </row>
    <row r="2248" spans="2:4" x14ac:dyDescent="0.25">
      <c r="B2248" s="8" t="s">
        <v>9812</v>
      </c>
      <c r="C2248" s="28">
        <v>193.10315034613848</v>
      </c>
      <c r="D2248" s="26">
        <v>2.6248272055277855E-5</v>
      </c>
    </row>
    <row r="2249" spans="2:4" x14ac:dyDescent="0.25">
      <c r="B2249" s="8" t="s">
        <v>9815</v>
      </c>
      <c r="C2249" s="28">
        <v>193.03969548667754</v>
      </c>
      <c r="D2249" s="26">
        <v>2.6239646714824455E-5</v>
      </c>
    </row>
    <row r="2250" spans="2:4" x14ac:dyDescent="0.25">
      <c r="B2250" s="8" t="s">
        <v>9818</v>
      </c>
      <c r="C2250" s="28">
        <v>192.85367144384566</v>
      </c>
      <c r="D2250" s="26">
        <v>2.6214360697085637E-5</v>
      </c>
    </row>
    <row r="2251" spans="2:4" x14ac:dyDescent="0.25">
      <c r="B2251" s="8" t="s">
        <v>9821</v>
      </c>
      <c r="C2251" s="28">
        <v>192.02898550724638</v>
      </c>
      <c r="D2251" s="26">
        <v>2.6102262159152837E-5</v>
      </c>
    </row>
    <row r="2252" spans="2:4" x14ac:dyDescent="0.25">
      <c r="B2252" s="8" t="s">
        <v>9824</v>
      </c>
      <c r="C2252" s="28">
        <v>191.98967524542894</v>
      </c>
      <c r="D2252" s="26">
        <v>2.6096918763952405E-5</v>
      </c>
    </row>
    <row r="2253" spans="2:4" x14ac:dyDescent="0.25">
      <c r="B2253" s="8" t="s">
        <v>9829</v>
      </c>
      <c r="C2253" s="28">
        <v>191.66666666666666</v>
      </c>
      <c r="D2253" s="26">
        <v>2.6053012607909152E-5</v>
      </c>
    </row>
    <row r="2254" spans="2:4" x14ac:dyDescent="0.25">
      <c r="B2254" s="8" t="s">
        <v>10501</v>
      </c>
      <c r="C2254" s="28">
        <v>191.2941816204459</v>
      </c>
      <c r="D2254" s="26">
        <v>2.6002381176924212E-5</v>
      </c>
    </row>
    <row r="2255" spans="2:4" x14ac:dyDescent="0.25">
      <c r="B2255" s="8" t="s">
        <v>9833</v>
      </c>
      <c r="C2255" s="28">
        <v>190.7271608004925</v>
      </c>
      <c r="D2255" s="26">
        <v>2.5925306739161465E-5</v>
      </c>
    </row>
    <row r="2256" spans="2:4" x14ac:dyDescent="0.25">
      <c r="B2256" s="8" t="s">
        <v>9836</v>
      </c>
      <c r="C2256" s="28">
        <v>190.3710144927536</v>
      </c>
      <c r="D2256" s="26">
        <v>2.5876896212661735E-5</v>
      </c>
    </row>
    <row r="2257" spans="2:4" x14ac:dyDescent="0.25">
      <c r="B2257" s="8" t="s">
        <v>9840</v>
      </c>
      <c r="C2257" s="28">
        <v>190.32082653616095</v>
      </c>
      <c r="D2257" s="26">
        <v>2.5870074225883264E-5</v>
      </c>
    </row>
    <row r="2258" spans="2:4" x14ac:dyDescent="0.25">
      <c r="B2258" s="8" t="s">
        <v>9845</v>
      </c>
      <c r="C2258" s="28">
        <v>190.02084390828682</v>
      </c>
      <c r="D2258" s="26">
        <v>2.5829297958825045E-5</v>
      </c>
    </row>
    <row r="2259" spans="2:4" x14ac:dyDescent="0.25">
      <c r="B2259" s="8" t="s">
        <v>9851</v>
      </c>
      <c r="C2259" s="28">
        <v>189.7855072463768</v>
      </c>
      <c r="D2259" s="26">
        <v>2.5797308937851942E-5</v>
      </c>
    </row>
    <row r="2260" spans="2:4" x14ac:dyDescent="0.25">
      <c r="B2260" s="8" t="s">
        <v>9856</v>
      </c>
      <c r="C2260" s="28">
        <v>188.65464991954036</v>
      </c>
      <c r="D2260" s="26">
        <v>2.5643592902058119E-5</v>
      </c>
    </row>
    <row r="2261" spans="2:4" x14ac:dyDescent="0.25">
      <c r="B2261" s="8" t="s">
        <v>9859</v>
      </c>
      <c r="C2261" s="28">
        <v>188.1159420289855</v>
      </c>
      <c r="D2261" s="26">
        <v>2.5570367005721045E-5</v>
      </c>
    </row>
    <row r="2262" spans="2:4" x14ac:dyDescent="0.25">
      <c r="B2262" s="8" t="s">
        <v>9862</v>
      </c>
      <c r="C2262" s="28">
        <v>187.90837320315791</v>
      </c>
      <c r="D2262" s="26">
        <v>2.5542152432314286E-5</v>
      </c>
    </row>
    <row r="2263" spans="2:4" x14ac:dyDescent="0.25">
      <c r="B2263" s="8" t="s">
        <v>9871</v>
      </c>
      <c r="C2263" s="28">
        <v>187.5</v>
      </c>
      <c r="D2263" s="26">
        <v>2.5486642768606782E-5</v>
      </c>
    </row>
    <row r="2264" spans="2:4" x14ac:dyDescent="0.25">
      <c r="B2264" s="8" t="s">
        <v>9868</v>
      </c>
      <c r="C2264" s="28">
        <v>187.5</v>
      </c>
      <c r="D2264" s="26">
        <v>2.5486642768606782E-5</v>
      </c>
    </row>
    <row r="2265" spans="2:4" x14ac:dyDescent="0.25">
      <c r="B2265" s="8" t="s">
        <v>9865</v>
      </c>
      <c r="C2265" s="28">
        <v>187.5</v>
      </c>
      <c r="D2265" s="26">
        <v>2.5486642768606782E-5</v>
      </c>
    </row>
    <row r="2266" spans="2:4" x14ac:dyDescent="0.25">
      <c r="B2266" s="8" t="s">
        <v>9877</v>
      </c>
      <c r="C2266" s="28">
        <v>185.50724637681159</v>
      </c>
      <c r="D2266" s="26">
        <v>2.5215770236766517E-5</v>
      </c>
    </row>
    <row r="2267" spans="2:4" x14ac:dyDescent="0.25">
      <c r="B2267" s="8" t="s">
        <v>9874</v>
      </c>
      <c r="C2267" s="28">
        <v>185.50724637681159</v>
      </c>
      <c r="D2267" s="26">
        <v>2.5215770236766517E-5</v>
      </c>
    </row>
    <row r="2268" spans="2:4" x14ac:dyDescent="0.25">
      <c r="B2268" s="8" t="s">
        <v>9882</v>
      </c>
      <c r="C2268" s="28">
        <v>184.3478260869565</v>
      </c>
      <c r="D2268" s="26">
        <v>2.5058171672786721E-5</v>
      </c>
    </row>
    <row r="2269" spans="2:4" x14ac:dyDescent="0.25">
      <c r="B2269" s="8" t="s">
        <v>9880</v>
      </c>
      <c r="C2269" s="28">
        <v>184.3478260869565</v>
      </c>
      <c r="D2269" s="26">
        <v>2.5058171672786721E-5</v>
      </c>
    </row>
    <row r="2270" spans="2:4" x14ac:dyDescent="0.25">
      <c r="B2270" s="8" t="s">
        <v>9884</v>
      </c>
      <c r="C2270" s="28">
        <v>184.05797101449275</v>
      </c>
      <c r="D2270" s="26">
        <v>2.5018772031791778E-5</v>
      </c>
    </row>
    <row r="2271" spans="2:4" x14ac:dyDescent="0.25">
      <c r="B2271" s="8" t="s">
        <v>9887</v>
      </c>
      <c r="C2271" s="28">
        <v>183.59919216355448</v>
      </c>
      <c r="D2271" s="26">
        <v>2.4956410790812278E-5</v>
      </c>
    </row>
    <row r="2272" spans="2:4" x14ac:dyDescent="0.25">
      <c r="B2272" s="8" t="s">
        <v>9890</v>
      </c>
      <c r="C2272" s="28">
        <v>183.57391304347826</v>
      </c>
      <c r="D2272" s="26">
        <v>2.4952974631330216E-5</v>
      </c>
    </row>
    <row r="2273" spans="2:4" x14ac:dyDescent="0.25">
      <c r="B2273" s="8" t="s">
        <v>9893</v>
      </c>
      <c r="C2273" s="28">
        <v>183.45879278131179</v>
      </c>
      <c r="D2273" s="26">
        <v>2.4937326476678132E-5</v>
      </c>
    </row>
    <row r="2274" spans="2:4" x14ac:dyDescent="0.25">
      <c r="B2274" s="8" t="s">
        <v>9896</v>
      </c>
      <c r="C2274" s="28">
        <v>183.29855072463766</v>
      </c>
      <c r="D2274" s="26">
        <v>2.4915544972385014E-5</v>
      </c>
    </row>
    <row r="2275" spans="2:4" x14ac:dyDescent="0.25">
      <c r="B2275" s="8" t="s">
        <v>9918</v>
      </c>
      <c r="C2275" s="28">
        <v>182.60869565217391</v>
      </c>
      <c r="D2275" s="26">
        <v>2.4821773826817038E-5</v>
      </c>
    </row>
    <row r="2276" spans="2:4" x14ac:dyDescent="0.25">
      <c r="B2276" s="8" t="s">
        <v>9921</v>
      </c>
      <c r="C2276" s="28">
        <v>182.60869565217391</v>
      </c>
      <c r="D2276" s="26">
        <v>2.4821773826817038E-5</v>
      </c>
    </row>
    <row r="2277" spans="2:4" x14ac:dyDescent="0.25">
      <c r="B2277" s="8" t="s">
        <v>9923</v>
      </c>
      <c r="C2277" s="28">
        <v>182.46519715313255</v>
      </c>
      <c r="D2277" s="26">
        <v>2.4802268253574912E-5</v>
      </c>
    </row>
    <row r="2278" spans="2:4" x14ac:dyDescent="0.25">
      <c r="B2278" s="8" t="s">
        <v>9926</v>
      </c>
      <c r="C2278" s="28">
        <v>182.24919810352836</v>
      </c>
      <c r="D2278" s="26">
        <v>2.4772907770291603E-5</v>
      </c>
    </row>
    <row r="2279" spans="2:4" x14ac:dyDescent="0.25">
      <c r="B2279" s="8" t="s">
        <v>9930</v>
      </c>
      <c r="C2279" s="28">
        <v>181.59420289855072</v>
      </c>
      <c r="D2279" s="26">
        <v>2.4683875083334721E-5</v>
      </c>
    </row>
    <row r="2280" spans="2:4" x14ac:dyDescent="0.25">
      <c r="B2280" s="8" t="s">
        <v>9933</v>
      </c>
      <c r="C2280" s="28">
        <v>180.98314301250679</v>
      </c>
      <c r="D2280" s="26">
        <v>2.4600814469863641E-5</v>
      </c>
    </row>
    <row r="2281" spans="2:4" x14ac:dyDescent="0.25">
      <c r="B2281" s="8" t="s">
        <v>9937</v>
      </c>
      <c r="C2281" s="28">
        <v>180.31402936378467</v>
      </c>
      <c r="D2281" s="26">
        <v>2.4509862680335217E-5</v>
      </c>
    </row>
    <row r="2282" spans="2:4" x14ac:dyDescent="0.25">
      <c r="B2282" s="8" t="s">
        <v>9942</v>
      </c>
      <c r="C2282" s="28">
        <v>179.71014492753622</v>
      </c>
      <c r="D2282" s="26">
        <v>2.442777741686756E-5</v>
      </c>
    </row>
    <row r="2283" spans="2:4" x14ac:dyDescent="0.25">
      <c r="B2283" s="8" t="s">
        <v>9945</v>
      </c>
      <c r="C2283" s="28">
        <v>179.49521022107504</v>
      </c>
      <c r="D2283" s="26">
        <v>2.4398561608429418E-5</v>
      </c>
    </row>
    <row r="2284" spans="2:4" x14ac:dyDescent="0.25">
      <c r="B2284" s="8" t="s">
        <v>9949</v>
      </c>
      <c r="C2284" s="28">
        <v>178.96521739130432</v>
      </c>
      <c r="D2284" s="26">
        <v>2.4326520339510544E-5</v>
      </c>
    </row>
    <row r="2285" spans="2:4" x14ac:dyDescent="0.25">
      <c r="B2285" s="8" t="s">
        <v>9952</v>
      </c>
      <c r="C2285" s="28">
        <v>178.55072463768116</v>
      </c>
      <c r="D2285" s="26">
        <v>2.4270178852887771E-5</v>
      </c>
    </row>
    <row r="2286" spans="2:4" x14ac:dyDescent="0.25">
      <c r="B2286" s="8" t="s">
        <v>9955</v>
      </c>
      <c r="C2286" s="28">
        <v>178.19921592344994</v>
      </c>
      <c r="D2286" s="26">
        <v>2.4222398708729565E-5</v>
      </c>
    </row>
    <row r="2287" spans="2:4" x14ac:dyDescent="0.25">
      <c r="B2287" s="8" t="s">
        <v>9958</v>
      </c>
      <c r="C2287" s="28">
        <v>178.08591625883633</v>
      </c>
      <c r="D2287" s="26">
        <v>2.4206998025647912E-5</v>
      </c>
    </row>
    <row r="2288" spans="2:4" x14ac:dyDescent="0.25">
      <c r="B2288" s="8" t="s">
        <v>9961</v>
      </c>
      <c r="C2288" s="28">
        <v>177.39130434782606</v>
      </c>
      <c r="D2288" s="26">
        <v>2.4112580288907978E-5</v>
      </c>
    </row>
    <row r="2289" spans="2:4" x14ac:dyDescent="0.25">
      <c r="B2289" s="8" t="s">
        <v>9967</v>
      </c>
      <c r="C2289" s="28">
        <v>176.81159420289853</v>
      </c>
      <c r="D2289" s="26">
        <v>2.4033781006918082E-5</v>
      </c>
    </row>
    <row r="2290" spans="2:4" x14ac:dyDescent="0.25">
      <c r="B2290" s="8" t="s">
        <v>9964</v>
      </c>
      <c r="C2290" s="28">
        <v>176.81159420289853</v>
      </c>
      <c r="D2290" s="26">
        <v>2.4033781006918082E-5</v>
      </c>
    </row>
    <row r="2291" spans="2:4" x14ac:dyDescent="0.25">
      <c r="B2291" s="8" t="s">
        <v>9972</v>
      </c>
      <c r="C2291" s="28">
        <v>176.52173913043478</v>
      </c>
      <c r="D2291" s="26">
        <v>2.3994381365923136E-5</v>
      </c>
    </row>
    <row r="2292" spans="2:4" x14ac:dyDescent="0.25">
      <c r="B2292" s="8" t="s">
        <v>9975</v>
      </c>
      <c r="C2292" s="28">
        <v>176.10434782608692</v>
      </c>
      <c r="D2292" s="26">
        <v>2.3937645882890409E-5</v>
      </c>
    </row>
    <row r="2293" spans="2:4" x14ac:dyDescent="0.25">
      <c r="B2293" s="8" t="s">
        <v>9978</v>
      </c>
      <c r="C2293" s="28">
        <v>174.55138662316477</v>
      </c>
      <c r="D2293" s="26">
        <v>2.3726553790024366E-5</v>
      </c>
    </row>
    <row r="2294" spans="2:4" x14ac:dyDescent="0.25">
      <c r="B2294" s="8" t="s">
        <v>9987</v>
      </c>
      <c r="C2294" s="28">
        <v>173.91304347826087</v>
      </c>
      <c r="D2294" s="26">
        <v>2.3639784596968607E-5</v>
      </c>
    </row>
    <row r="2295" spans="2:4" x14ac:dyDescent="0.25">
      <c r="B2295" s="8" t="s">
        <v>9984</v>
      </c>
      <c r="C2295" s="28">
        <v>173.91304347826087</v>
      </c>
      <c r="D2295" s="26">
        <v>2.3639784596968607E-5</v>
      </c>
    </row>
    <row r="2296" spans="2:4" x14ac:dyDescent="0.25">
      <c r="B2296" s="8" t="s">
        <v>9981</v>
      </c>
      <c r="C2296" s="28">
        <v>173.91304347826087</v>
      </c>
      <c r="D2296" s="26">
        <v>2.3639784596968607E-5</v>
      </c>
    </row>
    <row r="2297" spans="2:4" x14ac:dyDescent="0.25">
      <c r="B2297" s="8" t="s">
        <v>10432</v>
      </c>
      <c r="C2297" s="28">
        <v>173.12615551930398</v>
      </c>
      <c r="D2297" s="26">
        <v>2.3532823891321395E-5</v>
      </c>
    </row>
    <row r="2298" spans="2:4" x14ac:dyDescent="0.25">
      <c r="B2298" s="8" t="s">
        <v>9990</v>
      </c>
      <c r="C2298" s="28">
        <v>172.79923968334541</v>
      </c>
      <c r="D2298" s="26">
        <v>2.3488386626646855E-5</v>
      </c>
    </row>
    <row r="2299" spans="2:4" x14ac:dyDescent="0.25">
      <c r="B2299" s="8" t="s">
        <v>9993</v>
      </c>
      <c r="C2299" s="28">
        <v>172.64817835780315</v>
      </c>
      <c r="D2299" s="26">
        <v>2.3467853047765534E-5</v>
      </c>
    </row>
    <row r="2300" spans="2:4" x14ac:dyDescent="0.25">
      <c r="B2300" s="8" t="s">
        <v>9996</v>
      </c>
      <c r="C2300" s="28">
        <v>172.18796237296556</v>
      </c>
      <c r="D2300" s="26">
        <v>2.3405296458955089E-5</v>
      </c>
    </row>
    <row r="2301" spans="2:4" x14ac:dyDescent="0.25">
      <c r="B2301" s="8" t="s">
        <v>9999</v>
      </c>
      <c r="C2301" s="28">
        <v>171.98232735182165</v>
      </c>
      <c r="D2301" s="26">
        <v>2.3377344745223837E-5</v>
      </c>
    </row>
    <row r="2302" spans="2:4" x14ac:dyDescent="0.25">
      <c r="B2302" s="8" t="s">
        <v>10004</v>
      </c>
      <c r="C2302" s="28">
        <v>171.83251767264818</v>
      </c>
      <c r="D2302" s="26">
        <v>2.3356981301083175E-5</v>
      </c>
    </row>
    <row r="2303" spans="2:4" x14ac:dyDescent="0.25">
      <c r="B2303" s="8" t="s">
        <v>10009</v>
      </c>
      <c r="C2303" s="28">
        <v>171.68115942028984</v>
      </c>
      <c r="D2303" s="26">
        <v>2.3336407361307509E-5</v>
      </c>
    </row>
    <row r="2304" spans="2:4" x14ac:dyDescent="0.25">
      <c r="B2304" s="8" t="s">
        <v>10015</v>
      </c>
      <c r="C2304" s="28">
        <v>169.9710144927536</v>
      </c>
      <c r="D2304" s="26">
        <v>2.3103949479437316E-5</v>
      </c>
    </row>
    <row r="2305" spans="2:4" x14ac:dyDescent="0.25">
      <c r="B2305" s="8" t="s">
        <v>10018</v>
      </c>
      <c r="C2305" s="28">
        <v>169.46421435745683</v>
      </c>
      <c r="D2305" s="26">
        <v>2.3035060764752566E-5</v>
      </c>
    </row>
    <row r="2306" spans="2:4" x14ac:dyDescent="0.25">
      <c r="B2306" s="8" t="s">
        <v>10021</v>
      </c>
      <c r="C2306" s="28">
        <v>169.43937446675235</v>
      </c>
      <c r="D2306" s="26">
        <v>2.3031684309174989E-5</v>
      </c>
    </row>
    <row r="2307" spans="2:4" x14ac:dyDescent="0.25">
      <c r="B2307" s="8" t="s">
        <v>10024</v>
      </c>
      <c r="C2307" s="28">
        <v>168.91125679047013</v>
      </c>
      <c r="D2307" s="26">
        <v>2.29598979275473E-5</v>
      </c>
    </row>
    <row r="2308" spans="2:4" x14ac:dyDescent="0.25">
      <c r="B2308" s="8" t="s">
        <v>10027</v>
      </c>
      <c r="C2308" s="28">
        <v>168.84645707558889</v>
      </c>
      <c r="D2308" s="26">
        <v>2.295108978256231E-5</v>
      </c>
    </row>
    <row r="2309" spans="2:4" x14ac:dyDescent="0.25">
      <c r="B2309" s="8" t="s">
        <v>10030</v>
      </c>
      <c r="C2309" s="28">
        <v>168.1159420289855</v>
      </c>
      <c r="D2309" s="26">
        <v>2.2851791777069655E-5</v>
      </c>
    </row>
    <row r="2310" spans="2:4" x14ac:dyDescent="0.25">
      <c r="B2310" s="8" t="s">
        <v>10033</v>
      </c>
      <c r="C2310" s="28">
        <v>167.11594202898547</v>
      </c>
      <c r="D2310" s="26">
        <v>2.2715863015637081E-5</v>
      </c>
    </row>
    <row r="2311" spans="2:4" x14ac:dyDescent="0.25">
      <c r="B2311" s="8" t="s">
        <v>10042</v>
      </c>
      <c r="C2311" s="28">
        <v>166.66666666666666</v>
      </c>
      <c r="D2311" s="26">
        <v>2.2654793572094915E-5</v>
      </c>
    </row>
    <row r="2312" spans="2:4" x14ac:dyDescent="0.25">
      <c r="B2312" s="8" t="s">
        <v>10045</v>
      </c>
      <c r="C2312" s="28">
        <v>166.66666666666666</v>
      </c>
      <c r="D2312" s="26">
        <v>2.2654793572094915E-5</v>
      </c>
    </row>
    <row r="2313" spans="2:4" x14ac:dyDescent="0.25">
      <c r="B2313" s="8" t="s">
        <v>10039</v>
      </c>
      <c r="C2313" s="28">
        <v>166.66666666666666</v>
      </c>
      <c r="D2313" s="26">
        <v>2.2654793572094915E-5</v>
      </c>
    </row>
    <row r="2314" spans="2:4" x14ac:dyDescent="0.25">
      <c r="B2314" s="8" t="s">
        <v>10036</v>
      </c>
      <c r="C2314" s="28">
        <v>166.66666666666666</v>
      </c>
      <c r="D2314" s="26">
        <v>2.2654793572094915E-5</v>
      </c>
    </row>
    <row r="2315" spans="2:4" x14ac:dyDescent="0.25">
      <c r="B2315" s="8" t="s">
        <v>10048</v>
      </c>
      <c r="C2315" s="28">
        <v>166.1159420289855</v>
      </c>
      <c r="D2315" s="26">
        <v>2.2579934254204515E-5</v>
      </c>
    </row>
    <row r="2316" spans="2:4" x14ac:dyDescent="0.25">
      <c r="B2316" s="8" t="s">
        <v>10051</v>
      </c>
      <c r="C2316" s="28">
        <v>165.50435019032082</v>
      </c>
      <c r="D2316" s="26">
        <v>2.2496801333072556E-5</v>
      </c>
    </row>
    <row r="2317" spans="2:4" x14ac:dyDescent="0.25">
      <c r="B2317" s="8" t="s">
        <v>10054</v>
      </c>
      <c r="C2317" s="28">
        <v>165.21739130434781</v>
      </c>
      <c r="D2317" s="26">
        <v>2.2457795367120176E-5</v>
      </c>
    </row>
    <row r="2318" spans="2:4" x14ac:dyDescent="0.25">
      <c r="B2318" s="8" t="s">
        <v>10061</v>
      </c>
      <c r="C2318" s="28">
        <v>165</v>
      </c>
      <c r="D2318" s="26">
        <v>2.2428245636373966E-5</v>
      </c>
    </row>
    <row r="2319" spans="2:4" x14ac:dyDescent="0.25">
      <c r="B2319" s="8" t="s">
        <v>10058</v>
      </c>
      <c r="C2319" s="28">
        <v>165</v>
      </c>
      <c r="D2319" s="26">
        <v>2.2428245636373966E-5</v>
      </c>
    </row>
    <row r="2320" spans="2:4" x14ac:dyDescent="0.25">
      <c r="B2320" s="8" t="s">
        <v>10064</v>
      </c>
      <c r="C2320" s="28">
        <v>164.72267536704732</v>
      </c>
      <c r="D2320" s="26">
        <v>2.2390549242501968E-5</v>
      </c>
    </row>
    <row r="2321" spans="2:4" x14ac:dyDescent="0.25">
      <c r="B2321" s="8" t="s">
        <v>10067</v>
      </c>
      <c r="C2321" s="28">
        <v>164.5912757983865</v>
      </c>
      <c r="D2321" s="26">
        <v>2.2372688261881127E-5</v>
      </c>
    </row>
    <row r="2322" spans="2:4" x14ac:dyDescent="0.25">
      <c r="B2322" s="8" t="s">
        <v>10073</v>
      </c>
      <c r="C2322" s="28">
        <v>164.3478260869565</v>
      </c>
      <c r="D2322" s="26">
        <v>2.2339596444135334E-5</v>
      </c>
    </row>
    <row r="2323" spans="2:4" x14ac:dyDescent="0.25">
      <c r="B2323" s="8" t="s">
        <v>10070</v>
      </c>
      <c r="C2323" s="28">
        <v>164.3478260869565</v>
      </c>
      <c r="D2323" s="26">
        <v>2.2339596444135334E-5</v>
      </c>
    </row>
    <row r="2324" spans="2:4" x14ac:dyDescent="0.25">
      <c r="B2324" s="8" t="s">
        <v>10078</v>
      </c>
      <c r="C2324" s="28">
        <v>163.2626427406199</v>
      </c>
      <c r="D2324" s="26">
        <v>2.2192088815940547E-5</v>
      </c>
    </row>
    <row r="2325" spans="2:4" x14ac:dyDescent="0.25">
      <c r="B2325" s="8" t="s">
        <v>10082</v>
      </c>
      <c r="C2325" s="28">
        <v>162.46376811594203</v>
      </c>
      <c r="D2325" s="26">
        <v>2.2083498777668177E-5</v>
      </c>
    </row>
    <row r="2326" spans="2:4" x14ac:dyDescent="0.25">
      <c r="B2326" s="8" t="s">
        <v>10098</v>
      </c>
      <c r="C2326" s="28">
        <v>162.31884057971013</v>
      </c>
      <c r="D2326" s="26">
        <v>2.2063798957170698E-5</v>
      </c>
    </row>
    <row r="2327" spans="2:4" x14ac:dyDescent="0.25">
      <c r="B2327" s="8" t="s">
        <v>10095</v>
      </c>
      <c r="C2327" s="28">
        <v>162.31884057971013</v>
      </c>
      <c r="D2327" s="26">
        <v>2.2063798957170698E-5</v>
      </c>
    </row>
    <row r="2328" spans="2:4" x14ac:dyDescent="0.25">
      <c r="B2328" s="8" t="s">
        <v>10091</v>
      </c>
      <c r="C2328" s="28">
        <v>162.31884057971013</v>
      </c>
      <c r="D2328" s="26">
        <v>2.2063798957170698E-5</v>
      </c>
    </row>
    <row r="2329" spans="2:4" x14ac:dyDescent="0.25">
      <c r="B2329" s="8" t="s">
        <v>10085</v>
      </c>
      <c r="C2329" s="28">
        <v>162.31884057971013</v>
      </c>
      <c r="D2329" s="26">
        <v>2.2063798957170698E-5</v>
      </c>
    </row>
    <row r="2330" spans="2:4" x14ac:dyDescent="0.25">
      <c r="B2330" s="8" t="s">
        <v>10124</v>
      </c>
      <c r="C2330" s="28">
        <v>161.9992872031363</v>
      </c>
      <c r="D2330" s="26">
        <v>2.2020362462481422E-5</v>
      </c>
    </row>
    <row r="2331" spans="2:4" x14ac:dyDescent="0.25">
      <c r="B2331" s="8" t="s">
        <v>10121</v>
      </c>
      <c r="C2331" s="28">
        <v>161.9992872031363</v>
      </c>
      <c r="D2331" s="26">
        <v>2.2020362462481422E-5</v>
      </c>
    </row>
    <row r="2332" spans="2:4" x14ac:dyDescent="0.25">
      <c r="B2332" s="8" t="s">
        <v>10118</v>
      </c>
      <c r="C2332" s="28">
        <v>161.9992872031363</v>
      </c>
      <c r="D2332" s="26">
        <v>2.2020362462481422E-5</v>
      </c>
    </row>
    <row r="2333" spans="2:4" x14ac:dyDescent="0.25">
      <c r="B2333" s="8" t="s">
        <v>10128</v>
      </c>
      <c r="C2333" s="28">
        <v>160.9192919551154</v>
      </c>
      <c r="D2333" s="26">
        <v>2.1873560046064881E-5</v>
      </c>
    </row>
    <row r="2334" spans="2:4" x14ac:dyDescent="0.25">
      <c r="B2334" s="8" t="s">
        <v>10131</v>
      </c>
      <c r="C2334" s="28">
        <v>160.81159420289853</v>
      </c>
      <c r="D2334" s="26">
        <v>2.1858920823996971E-5</v>
      </c>
    </row>
    <row r="2335" spans="2:4" x14ac:dyDescent="0.25">
      <c r="B2335" s="8" t="s">
        <v>10134</v>
      </c>
      <c r="C2335" s="28">
        <v>160.74757271068009</v>
      </c>
      <c r="D2335" s="26">
        <v>2.1850218461854654E-5</v>
      </c>
    </row>
    <row r="2336" spans="2:4" x14ac:dyDescent="0.25">
      <c r="B2336" s="8" t="s">
        <v>10141</v>
      </c>
      <c r="C2336" s="28">
        <v>159.83929670709449</v>
      </c>
      <c r="D2336" s="26">
        <v>2.1726757629648337E-5</v>
      </c>
    </row>
    <row r="2337" spans="2:4" x14ac:dyDescent="0.25">
      <c r="B2337" s="8" t="s">
        <v>10149</v>
      </c>
      <c r="C2337" s="28">
        <v>159.42028985507247</v>
      </c>
      <c r="D2337" s="26">
        <v>2.1669802547221223E-5</v>
      </c>
    </row>
    <row r="2338" spans="2:4" x14ac:dyDescent="0.25">
      <c r="B2338" s="8" t="s">
        <v>10152</v>
      </c>
      <c r="C2338" s="28">
        <v>158.96811594202899</v>
      </c>
      <c r="D2338" s="26">
        <v>2.1608339107269107E-5</v>
      </c>
    </row>
    <row r="2339" spans="2:4" x14ac:dyDescent="0.25">
      <c r="B2339" s="8" t="s">
        <v>10157</v>
      </c>
      <c r="C2339" s="28">
        <v>156.9072463768116</v>
      </c>
      <c r="D2339" s="26">
        <v>2.1328207659795029E-5</v>
      </c>
    </row>
    <row r="2340" spans="2:4" x14ac:dyDescent="0.25">
      <c r="B2340" s="8" t="s">
        <v>10163</v>
      </c>
      <c r="C2340" s="28">
        <v>156.52173913043478</v>
      </c>
      <c r="D2340" s="26">
        <v>2.1275806137271749E-5</v>
      </c>
    </row>
    <row r="2341" spans="2:4" x14ac:dyDescent="0.25">
      <c r="B2341" s="8" t="s">
        <v>10160</v>
      </c>
      <c r="C2341" s="28">
        <v>156.52173913043478</v>
      </c>
      <c r="D2341" s="26">
        <v>2.1275806137271749E-5</v>
      </c>
    </row>
    <row r="2342" spans="2:4" x14ac:dyDescent="0.25">
      <c r="B2342" s="8" t="s">
        <v>10167</v>
      </c>
      <c r="C2342" s="28">
        <v>154.25788126532245</v>
      </c>
      <c r="D2342" s="26">
        <v>2.0968082741607646E-5</v>
      </c>
    </row>
    <row r="2343" spans="2:4" x14ac:dyDescent="0.25">
      <c r="B2343" s="8" t="s">
        <v>10172</v>
      </c>
      <c r="C2343" s="28">
        <v>153.72173913043477</v>
      </c>
      <c r="D2343" s="26">
        <v>2.0895205605260552E-5</v>
      </c>
    </row>
    <row r="2344" spans="2:4" x14ac:dyDescent="0.25">
      <c r="B2344" s="8" t="s">
        <v>10232</v>
      </c>
      <c r="C2344" s="28">
        <v>153.24632952691681</v>
      </c>
      <c r="D2344" s="26">
        <v>2.0830583766681207E-5</v>
      </c>
    </row>
    <row r="2345" spans="2:4" x14ac:dyDescent="0.25">
      <c r="B2345" s="8" t="s">
        <v>10175</v>
      </c>
      <c r="C2345" s="28">
        <v>153.04347826086956</v>
      </c>
      <c r="D2345" s="26">
        <v>2.0803010445332374E-5</v>
      </c>
    </row>
    <row r="2346" spans="2:4" x14ac:dyDescent="0.25">
      <c r="B2346" s="8" t="s">
        <v>10356</v>
      </c>
      <c r="C2346" s="28">
        <v>152.82028276237085</v>
      </c>
      <c r="D2346" s="26">
        <v>2.077267175766412E-5</v>
      </c>
    </row>
    <row r="2347" spans="2:4" x14ac:dyDescent="0.25">
      <c r="B2347" s="8" t="s">
        <v>10180</v>
      </c>
      <c r="C2347" s="28">
        <v>152.66086956521738</v>
      </c>
      <c r="D2347" s="26">
        <v>2.0751002919219044E-5</v>
      </c>
    </row>
    <row r="2348" spans="2:4" x14ac:dyDescent="0.25">
      <c r="B2348" s="8" t="s">
        <v>10178</v>
      </c>
      <c r="C2348" s="28">
        <v>152.66086956521738</v>
      </c>
      <c r="D2348" s="26">
        <v>2.0751002919219044E-5</v>
      </c>
    </row>
    <row r="2349" spans="2:4" x14ac:dyDescent="0.25">
      <c r="B2349" s="8" t="s">
        <v>10182</v>
      </c>
      <c r="C2349" s="28">
        <v>152.66086956521738</v>
      </c>
      <c r="D2349" s="26">
        <v>2.0751002919219044E-5</v>
      </c>
    </row>
    <row r="2350" spans="2:4" x14ac:dyDescent="0.25">
      <c r="B2350" s="8" t="s">
        <v>10185</v>
      </c>
      <c r="C2350" s="28">
        <v>152.46376811594203</v>
      </c>
      <c r="D2350" s="26">
        <v>2.0724211163342481E-5</v>
      </c>
    </row>
    <row r="2351" spans="2:4" x14ac:dyDescent="0.25">
      <c r="B2351" s="8" t="s">
        <v>10191</v>
      </c>
      <c r="C2351" s="28">
        <v>152.25666122892878</v>
      </c>
      <c r="D2351" s="26">
        <v>2.0696059380706613E-5</v>
      </c>
    </row>
    <row r="2352" spans="2:4" x14ac:dyDescent="0.25">
      <c r="B2352" s="8" t="s">
        <v>10194</v>
      </c>
      <c r="C2352" s="28">
        <v>152.25666122892878</v>
      </c>
      <c r="D2352" s="26">
        <v>2.0696059380706613E-5</v>
      </c>
    </row>
    <row r="2353" spans="2:4" x14ac:dyDescent="0.25">
      <c r="B2353" s="8" t="s">
        <v>10188</v>
      </c>
      <c r="C2353" s="28">
        <v>152.25666122892878</v>
      </c>
      <c r="D2353" s="26">
        <v>2.0696059380706613E-5</v>
      </c>
    </row>
    <row r="2354" spans="2:4" x14ac:dyDescent="0.25">
      <c r="B2354" s="8" t="s">
        <v>10202</v>
      </c>
      <c r="C2354" s="28">
        <v>151.19933472292723</v>
      </c>
      <c r="D2354" s="26">
        <v>2.0552338298315999E-5</v>
      </c>
    </row>
    <row r="2355" spans="2:4" x14ac:dyDescent="0.25">
      <c r="B2355" s="8" t="s">
        <v>10199</v>
      </c>
      <c r="C2355" s="28">
        <v>151.19933472292723</v>
      </c>
      <c r="D2355" s="26">
        <v>2.0552338298315999E-5</v>
      </c>
    </row>
    <row r="2356" spans="2:4" x14ac:dyDescent="0.25">
      <c r="B2356" s="8" t="s">
        <v>10205</v>
      </c>
      <c r="C2356" s="28">
        <v>151.16911364872215</v>
      </c>
      <c r="D2356" s="26">
        <v>2.0548230385130139E-5</v>
      </c>
    </row>
    <row r="2357" spans="2:4" x14ac:dyDescent="0.25">
      <c r="B2357" s="8" t="s">
        <v>10208</v>
      </c>
      <c r="C2357" s="28">
        <v>149.56521739130434</v>
      </c>
      <c r="D2357" s="26">
        <v>2.0330214753393003E-5</v>
      </c>
    </row>
    <row r="2358" spans="2:4" x14ac:dyDescent="0.25">
      <c r="B2358" s="8" t="s">
        <v>10211</v>
      </c>
      <c r="C2358" s="28">
        <v>149.53779227841218</v>
      </c>
      <c r="D2358" s="26">
        <v>2.0326486891765422E-5</v>
      </c>
    </row>
    <row r="2359" spans="2:4" x14ac:dyDescent="0.25">
      <c r="B2359" s="8" t="s">
        <v>10216</v>
      </c>
      <c r="C2359" s="28">
        <v>149.33550842849374</v>
      </c>
      <c r="D2359" s="26">
        <v>2.0298990698588197E-5</v>
      </c>
    </row>
    <row r="2360" spans="2:4" x14ac:dyDescent="0.25">
      <c r="B2360" s="8" t="s">
        <v>10218</v>
      </c>
      <c r="C2360" s="28">
        <v>149.30641653072323</v>
      </c>
      <c r="D2360" s="26">
        <v>2.029503627295653E-5</v>
      </c>
    </row>
    <row r="2361" spans="2:4" x14ac:dyDescent="0.25">
      <c r="B2361" s="8" t="s">
        <v>10222</v>
      </c>
      <c r="C2361" s="28">
        <v>148.61337683523655</v>
      </c>
      <c r="D2361" s="26">
        <v>2.0200832245525418E-5</v>
      </c>
    </row>
    <row r="2362" spans="2:4" x14ac:dyDescent="0.25">
      <c r="B2362" s="8" t="s">
        <v>10229</v>
      </c>
      <c r="C2362" s="28">
        <v>147.02515308932641</v>
      </c>
      <c r="D2362" s="26">
        <v>1.9984946958866058E-5</v>
      </c>
    </row>
    <row r="2363" spans="2:4" x14ac:dyDescent="0.25">
      <c r="B2363" s="8" t="s">
        <v>10972</v>
      </c>
      <c r="C2363" s="28">
        <v>146.8920609026645</v>
      </c>
      <c r="D2363" s="26">
        <v>1.9966855902776752E-5</v>
      </c>
    </row>
    <row r="2364" spans="2:4" x14ac:dyDescent="0.25">
      <c r="B2364" s="8" t="s">
        <v>10235</v>
      </c>
      <c r="C2364" s="28">
        <v>146.87330070690592</v>
      </c>
      <c r="D2364" s="26">
        <v>1.9964305852603054E-5</v>
      </c>
    </row>
    <row r="2365" spans="2:4" x14ac:dyDescent="0.25">
      <c r="B2365" s="8" t="s">
        <v>10238</v>
      </c>
      <c r="C2365" s="28">
        <v>146.8352365415987</v>
      </c>
      <c r="D2365" s="26">
        <v>1.995913183775788E-5</v>
      </c>
    </row>
    <row r="2366" spans="2:4" x14ac:dyDescent="0.25">
      <c r="B2366" s="8" t="s">
        <v>10240</v>
      </c>
      <c r="C2366" s="28">
        <v>146.08695652173913</v>
      </c>
      <c r="D2366" s="26">
        <v>1.9857419061453629E-5</v>
      </c>
    </row>
    <row r="2367" spans="2:4" x14ac:dyDescent="0.25">
      <c r="B2367" s="8" t="s">
        <v>10246</v>
      </c>
      <c r="C2367" s="28">
        <v>145.83333333333334</v>
      </c>
      <c r="D2367" s="26">
        <v>1.9822944375583052E-5</v>
      </c>
    </row>
    <row r="2368" spans="2:4" x14ac:dyDescent="0.25">
      <c r="B2368" s="8" t="s">
        <v>10243</v>
      </c>
      <c r="C2368" s="28">
        <v>145.83333333333334</v>
      </c>
      <c r="D2368" s="26">
        <v>1.9822944375583052E-5</v>
      </c>
    </row>
    <row r="2369" spans="2:4" x14ac:dyDescent="0.25">
      <c r="B2369" s="8" t="s">
        <v>10250</v>
      </c>
      <c r="C2369" s="28">
        <v>145.60171935243486</v>
      </c>
      <c r="D2369" s="26">
        <v>1.9791461374029053E-5</v>
      </c>
    </row>
    <row r="2370" spans="2:4" x14ac:dyDescent="0.25">
      <c r="B2370" s="8" t="s">
        <v>10253</v>
      </c>
      <c r="C2370" s="28">
        <v>145.35073409461663</v>
      </c>
      <c r="D2370" s="26">
        <v>1.975734525879599E-5</v>
      </c>
    </row>
    <row r="2371" spans="2:4" x14ac:dyDescent="0.25">
      <c r="B2371" s="8" t="s">
        <v>10269</v>
      </c>
      <c r="C2371" s="28">
        <v>144.92753623188406</v>
      </c>
      <c r="D2371" s="26">
        <v>1.969982049747384E-5</v>
      </c>
    </row>
    <row r="2372" spans="2:4" x14ac:dyDescent="0.25">
      <c r="B2372" s="8" t="s">
        <v>10264</v>
      </c>
      <c r="C2372" s="28">
        <v>144.92753623188406</v>
      </c>
      <c r="D2372" s="26">
        <v>1.969982049747384E-5</v>
      </c>
    </row>
    <row r="2373" spans="2:4" x14ac:dyDescent="0.25">
      <c r="B2373" s="8" t="s">
        <v>10259</v>
      </c>
      <c r="C2373" s="28">
        <v>144.92753623188406</v>
      </c>
      <c r="D2373" s="26">
        <v>1.969982049747384E-5</v>
      </c>
    </row>
    <row r="2374" spans="2:4" x14ac:dyDescent="0.25">
      <c r="B2374" s="8" t="s">
        <v>10262</v>
      </c>
      <c r="C2374" s="28">
        <v>144.92753623188406</v>
      </c>
      <c r="D2374" s="26">
        <v>1.969982049747384E-5</v>
      </c>
    </row>
    <row r="2375" spans="2:4" x14ac:dyDescent="0.25">
      <c r="B2375" s="8" t="s">
        <v>10256</v>
      </c>
      <c r="C2375" s="28">
        <v>144.92753623188406</v>
      </c>
      <c r="D2375" s="26">
        <v>1.969982049747384E-5</v>
      </c>
    </row>
    <row r="2376" spans="2:4" x14ac:dyDescent="0.25">
      <c r="B2376" s="8" t="s">
        <v>10272</v>
      </c>
      <c r="C2376" s="28">
        <v>144</v>
      </c>
      <c r="D2376" s="26">
        <v>1.9573741646290009E-5</v>
      </c>
    </row>
    <row r="2377" spans="2:4" x14ac:dyDescent="0.25">
      <c r="B2377" s="8" t="s">
        <v>10275</v>
      </c>
      <c r="C2377" s="28">
        <v>143.79166666666666</v>
      </c>
      <c r="D2377" s="26">
        <v>1.9545423154324887E-5</v>
      </c>
    </row>
    <row r="2378" spans="2:4" x14ac:dyDescent="0.25">
      <c r="B2378" s="8" t="s">
        <v>10280</v>
      </c>
      <c r="C2378" s="28">
        <v>143.76811594202897</v>
      </c>
      <c r="D2378" s="26">
        <v>1.9542221933494047E-5</v>
      </c>
    </row>
    <row r="2379" spans="2:4" x14ac:dyDescent="0.25">
      <c r="B2379" s="8" t="s">
        <v>10283</v>
      </c>
      <c r="C2379" s="28">
        <v>143.74782608695651</v>
      </c>
      <c r="D2379" s="26">
        <v>1.9539463958624402E-5</v>
      </c>
    </row>
    <row r="2380" spans="2:4" x14ac:dyDescent="0.25">
      <c r="B2380" s="8" t="s">
        <v>10286</v>
      </c>
      <c r="C2380" s="28">
        <v>143.62318840579709</v>
      </c>
      <c r="D2380" s="26">
        <v>1.9522522112996575E-5</v>
      </c>
    </row>
    <row r="2381" spans="2:4" x14ac:dyDescent="0.25">
      <c r="B2381" s="8" t="s">
        <v>10852</v>
      </c>
      <c r="C2381" s="28">
        <v>143.06498096791734</v>
      </c>
      <c r="D2381" s="26">
        <v>1.9446645667343131E-5</v>
      </c>
    </row>
    <row r="2382" spans="2:4" x14ac:dyDescent="0.25">
      <c r="B2382" s="8" t="s">
        <v>10494</v>
      </c>
      <c r="C2382" s="28">
        <v>142.50815660685157</v>
      </c>
      <c r="D2382" s="26">
        <v>1.937095722160798E-5</v>
      </c>
    </row>
    <row r="2383" spans="2:4" x14ac:dyDescent="0.25">
      <c r="B2383" s="8" t="s">
        <v>10289</v>
      </c>
      <c r="C2383" s="28">
        <v>142.02898550724638</v>
      </c>
      <c r="D2383" s="26">
        <v>1.9305824087524365E-5</v>
      </c>
    </row>
    <row r="2384" spans="2:4" x14ac:dyDescent="0.25">
      <c r="B2384" s="8" t="s">
        <v>10292</v>
      </c>
      <c r="C2384" s="28">
        <v>141.91137558994743</v>
      </c>
      <c r="D2384" s="26">
        <v>1.928983751713373E-5</v>
      </c>
    </row>
    <row r="2385" spans="2:4" x14ac:dyDescent="0.25">
      <c r="B2385" s="8" t="s">
        <v>10298</v>
      </c>
      <c r="C2385" s="28">
        <v>141.44927536231884</v>
      </c>
      <c r="D2385" s="26">
        <v>1.9227024805534468E-5</v>
      </c>
    </row>
    <row r="2386" spans="2:4" x14ac:dyDescent="0.25">
      <c r="B2386" s="8" t="s">
        <v>10295</v>
      </c>
      <c r="C2386" s="28">
        <v>141.44927536231884</v>
      </c>
      <c r="D2386" s="26">
        <v>1.9227024805534468E-5</v>
      </c>
    </row>
    <row r="2387" spans="2:4" x14ac:dyDescent="0.25">
      <c r="B2387" s="8" t="s">
        <v>10301</v>
      </c>
      <c r="C2387" s="28">
        <v>141.35942028985505</v>
      </c>
      <c r="D2387" s="26">
        <v>1.9214810916826031E-5</v>
      </c>
    </row>
    <row r="2388" spans="2:4" x14ac:dyDescent="0.25">
      <c r="B2388" s="8" t="s">
        <v>10348</v>
      </c>
      <c r="C2388" s="28">
        <v>138.78260869565216</v>
      </c>
      <c r="D2388" s="26">
        <v>1.8864548108380949E-5</v>
      </c>
    </row>
    <row r="2389" spans="2:4" x14ac:dyDescent="0.25">
      <c r="B2389" s="8" t="s">
        <v>10350</v>
      </c>
      <c r="C2389" s="28">
        <v>138.78260869565216</v>
      </c>
      <c r="D2389" s="26">
        <v>1.8864548108380949E-5</v>
      </c>
    </row>
    <row r="2390" spans="2:4" x14ac:dyDescent="0.25">
      <c r="B2390" s="8" t="s">
        <v>10353</v>
      </c>
      <c r="C2390" s="28">
        <v>137.55652173913043</v>
      </c>
      <c r="D2390" s="26">
        <v>1.8697887626972321E-5</v>
      </c>
    </row>
    <row r="2391" spans="2:4" x14ac:dyDescent="0.25">
      <c r="B2391" s="8" t="s">
        <v>10359</v>
      </c>
      <c r="C2391" s="28">
        <v>137.5</v>
      </c>
      <c r="D2391" s="26">
        <v>1.8690204696978306E-5</v>
      </c>
    </row>
    <row r="2392" spans="2:4" x14ac:dyDescent="0.25">
      <c r="B2392" s="8" t="s">
        <v>10365</v>
      </c>
      <c r="C2392" s="28">
        <v>136.82459797176892</v>
      </c>
      <c r="D2392" s="26">
        <v>1.8598398135811812E-5</v>
      </c>
    </row>
    <row r="2393" spans="2:4" x14ac:dyDescent="0.25">
      <c r="B2393" s="8" t="s">
        <v>10368</v>
      </c>
      <c r="C2393" s="28">
        <v>136.231884057971</v>
      </c>
      <c r="D2393" s="26">
        <v>1.8517831267625408E-5</v>
      </c>
    </row>
    <row r="2394" spans="2:4" x14ac:dyDescent="0.25">
      <c r="B2394" s="8" t="s">
        <v>10373</v>
      </c>
      <c r="C2394" s="28">
        <v>134.58401305057097</v>
      </c>
      <c r="D2394" s="26">
        <v>1.8293838202588883E-5</v>
      </c>
    </row>
    <row r="2395" spans="2:4" x14ac:dyDescent="0.25">
      <c r="B2395" s="8" t="s">
        <v>10382</v>
      </c>
      <c r="C2395" s="28">
        <v>134.48115942028986</v>
      </c>
      <c r="D2395" s="26">
        <v>1.8279857436015925E-5</v>
      </c>
    </row>
    <row r="2396" spans="2:4" x14ac:dyDescent="0.25">
      <c r="B2396" s="8" t="s">
        <v>10386</v>
      </c>
      <c r="C2396" s="28">
        <v>134.48115942028986</v>
      </c>
      <c r="D2396" s="26">
        <v>1.8279857436015925E-5</v>
      </c>
    </row>
    <row r="2397" spans="2:4" x14ac:dyDescent="0.25">
      <c r="B2397" s="8" t="s">
        <v>10380</v>
      </c>
      <c r="C2397" s="28">
        <v>134.48115942028986</v>
      </c>
      <c r="D2397" s="26">
        <v>1.8279857436015925E-5</v>
      </c>
    </row>
    <row r="2398" spans="2:4" x14ac:dyDescent="0.25">
      <c r="B2398" s="8" t="s">
        <v>10378</v>
      </c>
      <c r="C2398" s="28">
        <v>134.48115942028986</v>
      </c>
      <c r="D2398" s="26">
        <v>1.8279857436015925E-5</v>
      </c>
    </row>
    <row r="2399" spans="2:4" x14ac:dyDescent="0.25">
      <c r="B2399" s="8" t="s">
        <v>10384</v>
      </c>
      <c r="C2399" s="28">
        <v>134.48115942028986</v>
      </c>
      <c r="D2399" s="26">
        <v>1.8279857436015925E-5</v>
      </c>
    </row>
    <row r="2400" spans="2:4" x14ac:dyDescent="0.25">
      <c r="B2400" s="8" t="s">
        <v>10376</v>
      </c>
      <c r="C2400" s="28">
        <v>134.48115942028986</v>
      </c>
      <c r="D2400" s="26">
        <v>1.8279857436015925E-5</v>
      </c>
    </row>
    <row r="2401" spans="2:4" x14ac:dyDescent="0.25">
      <c r="B2401" s="8" t="s">
        <v>10388</v>
      </c>
      <c r="C2401" s="28">
        <v>132.75965198477434</v>
      </c>
      <c r="D2401" s="26">
        <v>1.8045855062509344E-5</v>
      </c>
    </row>
    <row r="2402" spans="2:4" x14ac:dyDescent="0.25">
      <c r="B2402" s="8" t="s">
        <v>10393</v>
      </c>
      <c r="C2402" s="28">
        <v>132.17391304347825</v>
      </c>
      <c r="D2402" s="26">
        <v>1.7966236293696141E-5</v>
      </c>
    </row>
    <row r="2403" spans="2:4" x14ac:dyDescent="0.25">
      <c r="B2403" s="8" t="s">
        <v>10396</v>
      </c>
      <c r="C2403" s="28">
        <v>131.59420289855072</v>
      </c>
      <c r="D2403" s="26">
        <v>1.7887437011706245E-5</v>
      </c>
    </row>
    <row r="2404" spans="2:4" x14ac:dyDescent="0.25">
      <c r="B2404" s="8" t="s">
        <v>10401</v>
      </c>
      <c r="C2404" s="28">
        <v>131.32742215934252</v>
      </c>
      <c r="D2404" s="26">
        <v>1.7851173836251609E-5</v>
      </c>
    </row>
    <row r="2405" spans="2:4" x14ac:dyDescent="0.25">
      <c r="B2405" s="8" t="s">
        <v>10404</v>
      </c>
      <c r="C2405" s="28">
        <v>130.43478260869566</v>
      </c>
      <c r="D2405" s="26">
        <v>1.7729838447726456E-5</v>
      </c>
    </row>
    <row r="2406" spans="2:4" x14ac:dyDescent="0.25">
      <c r="B2406" s="8" t="s">
        <v>10407</v>
      </c>
      <c r="C2406" s="28">
        <v>129.8550724637681</v>
      </c>
      <c r="D2406" s="26">
        <v>1.7651039165736559E-5</v>
      </c>
    </row>
    <row r="2407" spans="2:4" x14ac:dyDescent="0.25">
      <c r="B2407" s="8" t="s">
        <v>10410</v>
      </c>
      <c r="C2407" s="28">
        <v>129.69004893964112</v>
      </c>
      <c r="D2407" s="26">
        <v>1.7628607722494738E-5</v>
      </c>
    </row>
    <row r="2408" spans="2:4" x14ac:dyDescent="0.25">
      <c r="B2408" s="8" t="s">
        <v>10429</v>
      </c>
      <c r="C2408" s="28">
        <v>129.59942976250906</v>
      </c>
      <c r="D2408" s="26">
        <v>1.7616289969985142E-5</v>
      </c>
    </row>
    <row r="2409" spans="2:4" x14ac:dyDescent="0.25">
      <c r="B2409" s="8" t="s">
        <v>10427</v>
      </c>
      <c r="C2409" s="28">
        <v>129.59942976250906</v>
      </c>
      <c r="D2409" s="26">
        <v>1.7616289969985142E-5</v>
      </c>
    </row>
    <row r="2410" spans="2:4" x14ac:dyDescent="0.25">
      <c r="B2410" s="8" t="s">
        <v>10446</v>
      </c>
      <c r="C2410" s="28">
        <v>127.62318840579709</v>
      </c>
      <c r="D2410" s="26">
        <v>1.7347661930075464E-5</v>
      </c>
    </row>
    <row r="2411" spans="2:4" x14ac:dyDescent="0.25">
      <c r="B2411" s="8" t="s">
        <v>10443</v>
      </c>
      <c r="C2411" s="28">
        <v>127.62318840579709</v>
      </c>
      <c r="D2411" s="26">
        <v>1.7347661930075464E-5</v>
      </c>
    </row>
    <row r="2412" spans="2:4" x14ac:dyDescent="0.25">
      <c r="B2412" s="8" t="s">
        <v>10437</v>
      </c>
      <c r="C2412" s="28">
        <v>127.62318840579709</v>
      </c>
      <c r="D2412" s="26">
        <v>1.7347661930075464E-5</v>
      </c>
    </row>
    <row r="2413" spans="2:4" x14ac:dyDescent="0.25">
      <c r="B2413" s="8" t="s">
        <v>10440</v>
      </c>
      <c r="C2413" s="28">
        <v>127.62318840579709</v>
      </c>
      <c r="D2413" s="26">
        <v>1.7347661930075464E-5</v>
      </c>
    </row>
    <row r="2414" spans="2:4" x14ac:dyDescent="0.25">
      <c r="B2414" s="8" t="s">
        <v>10468</v>
      </c>
      <c r="C2414" s="28">
        <v>127.53623188405797</v>
      </c>
      <c r="D2414" s="26">
        <v>1.7335842037776981E-5</v>
      </c>
    </row>
    <row r="2415" spans="2:4" x14ac:dyDescent="0.25">
      <c r="B2415" s="8" t="s">
        <v>10464</v>
      </c>
      <c r="C2415" s="28">
        <v>127.53623188405797</v>
      </c>
      <c r="D2415" s="26">
        <v>1.7335842037776981E-5</v>
      </c>
    </row>
    <row r="2416" spans="2:4" x14ac:dyDescent="0.25">
      <c r="B2416" s="8" t="s">
        <v>10461</v>
      </c>
      <c r="C2416" s="28">
        <v>127.53623188405797</v>
      </c>
      <c r="D2416" s="26">
        <v>1.7335842037776981E-5</v>
      </c>
    </row>
    <row r="2417" spans="2:4" x14ac:dyDescent="0.25">
      <c r="B2417" s="8" t="s">
        <v>10458</v>
      </c>
      <c r="C2417" s="28">
        <v>127.53623188405797</v>
      </c>
      <c r="D2417" s="26">
        <v>1.7335842037776981E-5</v>
      </c>
    </row>
    <row r="2418" spans="2:4" x14ac:dyDescent="0.25">
      <c r="B2418" s="8" t="s">
        <v>10455</v>
      </c>
      <c r="C2418" s="28">
        <v>127.53623188405797</v>
      </c>
      <c r="D2418" s="26">
        <v>1.7335842037776981E-5</v>
      </c>
    </row>
    <row r="2419" spans="2:4" x14ac:dyDescent="0.25">
      <c r="B2419" s="8" t="s">
        <v>10452</v>
      </c>
      <c r="C2419" s="28">
        <v>127.53623188405797</v>
      </c>
      <c r="D2419" s="26">
        <v>1.7335842037776981E-5</v>
      </c>
    </row>
    <row r="2420" spans="2:4" x14ac:dyDescent="0.25">
      <c r="B2420" s="8" t="s">
        <v>10449</v>
      </c>
      <c r="C2420" s="28">
        <v>127.53623188405797</v>
      </c>
      <c r="D2420" s="26">
        <v>1.7335842037776981E-5</v>
      </c>
    </row>
    <row r="2421" spans="2:4" x14ac:dyDescent="0.25">
      <c r="B2421" s="8" t="s">
        <v>10471</v>
      </c>
      <c r="C2421" s="28">
        <v>127.47826086956522</v>
      </c>
      <c r="D2421" s="26">
        <v>1.7327962109577989E-5</v>
      </c>
    </row>
    <row r="2422" spans="2:4" x14ac:dyDescent="0.25">
      <c r="B2422" s="8" t="s">
        <v>10474</v>
      </c>
      <c r="C2422" s="28">
        <v>127.33035974641712</v>
      </c>
      <c r="D2422" s="26">
        <v>1.7307858093093982E-5</v>
      </c>
    </row>
    <row r="2423" spans="2:4" x14ac:dyDescent="0.25">
      <c r="B2423" s="8" t="s">
        <v>10483</v>
      </c>
      <c r="C2423" s="28">
        <v>125</v>
      </c>
      <c r="D2423" s="26">
        <v>1.6991095179071188E-5</v>
      </c>
    </row>
    <row r="2424" spans="2:4" x14ac:dyDescent="0.25">
      <c r="B2424" s="8" t="s">
        <v>10480</v>
      </c>
      <c r="C2424" s="28">
        <v>125</v>
      </c>
      <c r="D2424" s="26">
        <v>1.6991095179071188E-5</v>
      </c>
    </row>
    <row r="2425" spans="2:4" x14ac:dyDescent="0.25">
      <c r="B2425" s="8" t="s">
        <v>10497</v>
      </c>
      <c r="C2425" s="28">
        <v>124.19945352240451</v>
      </c>
      <c r="D2425" s="26">
        <v>1.6882277887902426E-5</v>
      </c>
    </row>
    <row r="2426" spans="2:4" x14ac:dyDescent="0.25">
      <c r="B2426" s="8" t="s">
        <v>10504</v>
      </c>
      <c r="C2426" s="28">
        <v>123.58840579710144</v>
      </c>
      <c r="D2426" s="26">
        <v>1.6799218927425792E-5</v>
      </c>
    </row>
    <row r="2427" spans="2:4" x14ac:dyDescent="0.25">
      <c r="B2427" s="8" t="s">
        <v>10507</v>
      </c>
      <c r="C2427" s="28">
        <v>123.33333333333333</v>
      </c>
      <c r="D2427" s="26">
        <v>1.6764547243350239E-5</v>
      </c>
    </row>
    <row r="2428" spans="2:4" x14ac:dyDescent="0.25">
      <c r="B2428" s="8" t="s">
        <v>10524</v>
      </c>
      <c r="C2428" s="28">
        <v>122.34910277324633</v>
      </c>
      <c r="D2428" s="26">
        <v>1.6630762002353528E-5</v>
      </c>
    </row>
    <row r="2429" spans="2:4" x14ac:dyDescent="0.25">
      <c r="B2429" s="8" t="s">
        <v>10535</v>
      </c>
      <c r="C2429" s="28">
        <v>121.73913043478261</v>
      </c>
      <c r="D2429" s="26">
        <v>1.6547849217878025E-5</v>
      </c>
    </row>
    <row r="2430" spans="2:4" x14ac:dyDescent="0.25">
      <c r="B2430" s="8" t="s">
        <v>10532</v>
      </c>
      <c r="C2430" s="28">
        <v>121.73913043478261</v>
      </c>
      <c r="D2430" s="26">
        <v>1.6547849217878025E-5</v>
      </c>
    </row>
    <row r="2431" spans="2:4" x14ac:dyDescent="0.25">
      <c r="B2431" s="8" t="s">
        <v>10529</v>
      </c>
      <c r="C2431" s="28">
        <v>121.73913043478261</v>
      </c>
      <c r="D2431" s="26">
        <v>1.6547849217878025E-5</v>
      </c>
    </row>
    <row r="2432" spans="2:4" x14ac:dyDescent="0.25">
      <c r="B2432" s="8" t="s">
        <v>10538</v>
      </c>
      <c r="C2432" s="28">
        <v>118.01159420289854</v>
      </c>
      <c r="D2432" s="26">
        <v>1.6041169834682997E-5</v>
      </c>
    </row>
    <row r="2433" spans="2:4" x14ac:dyDescent="0.25">
      <c r="B2433" s="8" t="s">
        <v>10541</v>
      </c>
      <c r="C2433" s="28">
        <v>117.98948084628428</v>
      </c>
      <c r="D2433" s="26">
        <v>1.6038163993507303E-5</v>
      </c>
    </row>
    <row r="2434" spans="2:4" x14ac:dyDescent="0.25">
      <c r="B2434" s="8" t="s">
        <v>10544</v>
      </c>
      <c r="C2434" s="28">
        <v>116.76</v>
      </c>
      <c r="D2434" s="26">
        <v>1.5871042184866814E-5</v>
      </c>
    </row>
    <row r="2435" spans="2:4" x14ac:dyDescent="0.25">
      <c r="B2435" s="8" t="s">
        <v>10549</v>
      </c>
      <c r="C2435" s="28">
        <v>116.73913043478261</v>
      </c>
      <c r="D2435" s="26">
        <v>1.5868205410715179E-5</v>
      </c>
    </row>
    <row r="2436" spans="2:4" x14ac:dyDescent="0.25">
      <c r="B2436" s="8" t="s">
        <v>10552</v>
      </c>
      <c r="C2436" s="28">
        <v>116.48072748479908</v>
      </c>
      <c r="D2436" s="26">
        <v>1.5833081017773395E-5</v>
      </c>
    </row>
    <row r="2437" spans="2:4" x14ac:dyDescent="0.25">
      <c r="B2437" s="8" t="s">
        <v>10561</v>
      </c>
      <c r="C2437" s="28">
        <v>115.94202898550724</v>
      </c>
      <c r="D2437" s="26">
        <v>1.5759856397979072E-5</v>
      </c>
    </row>
    <row r="2438" spans="2:4" x14ac:dyDescent="0.25">
      <c r="B2438" s="8" t="s">
        <v>10558</v>
      </c>
      <c r="C2438" s="28">
        <v>115.94202898550724</v>
      </c>
      <c r="D2438" s="26">
        <v>1.5759856397979072E-5</v>
      </c>
    </row>
    <row r="2439" spans="2:4" x14ac:dyDescent="0.25">
      <c r="B2439" s="8" t="s">
        <v>10555</v>
      </c>
      <c r="C2439" s="28">
        <v>115.94202898550724</v>
      </c>
      <c r="D2439" s="26">
        <v>1.5759856397979072E-5</v>
      </c>
    </row>
    <row r="2440" spans="2:4" x14ac:dyDescent="0.25">
      <c r="B2440" s="8" t="s">
        <v>10570</v>
      </c>
      <c r="C2440" s="28">
        <v>115.82608695652173</v>
      </c>
      <c r="D2440" s="26">
        <v>1.5744096541581092E-5</v>
      </c>
    </row>
    <row r="2441" spans="2:4" x14ac:dyDescent="0.25">
      <c r="B2441" s="8" t="s">
        <v>10568</v>
      </c>
      <c r="C2441" s="28">
        <v>115.82608695652173</v>
      </c>
      <c r="D2441" s="26">
        <v>1.5744096541581092E-5</v>
      </c>
    </row>
    <row r="2442" spans="2:4" x14ac:dyDescent="0.25">
      <c r="B2442" s="8" t="s">
        <v>10572</v>
      </c>
      <c r="C2442" s="28">
        <v>115.82608695652173</v>
      </c>
      <c r="D2442" s="26">
        <v>1.5744096541581092E-5</v>
      </c>
    </row>
    <row r="2443" spans="2:4" x14ac:dyDescent="0.25">
      <c r="B2443" s="8" t="s">
        <v>10564</v>
      </c>
      <c r="C2443" s="28">
        <v>115.82608695652173</v>
      </c>
      <c r="D2443" s="26">
        <v>1.5744096541581092E-5</v>
      </c>
    </row>
    <row r="2444" spans="2:4" x14ac:dyDescent="0.25">
      <c r="B2444" s="8" t="s">
        <v>10566</v>
      </c>
      <c r="C2444" s="28">
        <v>115.82608695652173</v>
      </c>
      <c r="D2444" s="26">
        <v>1.5744096541581092E-5</v>
      </c>
    </row>
    <row r="2445" spans="2:4" x14ac:dyDescent="0.25">
      <c r="B2445" s="8" t="s">
        <v>10574</v>
      </c>
      <c r="C2445" s="28">
        <v>115.32753623188405</v>
      </c>
      <c r="D2445" s="26">
        <v>1.5676329159069783E-5</v>
      </c>
    </row>
    <row r="2446" spans="2:4" x14ac:dyDescent="0.25">
      <c r="B2446" s="8" t="s">
        <v>10577</v>
      </c>
      <c r="C2446" s="28">
        <v>114.51876019575856</v>
      </c>
      <c r="D2446" s="26">
        <v>1.55663932342029E-5</v>
      </c>
    </row>
    <row r="2447" spans="2:4" x14ac:dyDescent="0.25">
      <c r="B2447" s="8" t="s">
        <v>10580</v>
      </c>
      <c r="C2447" s="28">
        <v>114.49275362318841</v>
      </c>
      <c r="D2447" s="26">
        <v>1.5562858193004333E-5</v>
      </c>
    </row>
    <row r="2448" spans="2:4" x14ac:dyDescent="0.25">
      <c r="B2448" s="8" t="s">
        <v>10583</v>
      </c>
      <c r="C2448" s="28">
        <v>114.20289855072463</v>
      </c>
      <c r="D2448" s="26">
        <v>1.5523458552009386E-5</v>
      </c>
    </row>
    <row r="2449" spans="2:4" x14ac:dyDescent="0.25">
      <c r="B2449" s="8" t="s">
        <v>10585</v>
      </c>
      <c r="C2449" s="28">
        <v>114.13043478260869</v>
      </c>
      <c r="D2449" s="26">
        <v>1.5513608641760647E-5</v>
      </c>
    </row>
    <row r="2450" spans="2:4" x14ac:dyDescent="0.25">
      <c r="B2450" s="8" t="s">
        <v>10651</v>
      </c>
      <c r="C2450" s="28">
        <v>113.72485046220773</v>
      </c>
      <c r="D2450" s="26">
        <v>1.5458478067432074E-5</v>
      </c>
    </row>
    <row r="2451" spans="2:4" x14ac:dyDescent="0.25">
      <c r="B2451" s="8" t="s">
        <v>10588</v>
      </c>
      <c r="C2451" s="28">
        <v>113.41030099467562</v>
      </c>
      <c r="D2451" s="26">
        <v>1.5415721747901161E-5</v>
      </c>
    </row>
    <row r="2452" spans="2:4" x14ac:dyDescent="0.25">
      <c r="B2452" s="8" t="s">
        <v>10590</v>
      </c>
      <c r="C2452" s="28">
        <v>113.39950104219542</v>
      </c>
      <c r="D2452" s="26">
        <v>1.5414253723736999E-5</v>
      </c>
    </row>
    <row r="2453" spans="2:4" x14ac:dyDescent="0.25">
      <c r="B2453" s="8" t="s">
        <v>10597</v>
      </c>
      <c r="C2453" s="28">
        <v>112.70826536160958</v>
      </c>
      <c r="D2453" s="26">
        <v>1.5320294913816965E-5</v>
      </c>
    </row>
    <row r="2454" spans="2:4" x14ac:dyDescent="0.25">
      <c r="B2454" s="8" t="s">
        <v>10602</v>
      </c>
      <c r="C2454" s="28">
        <v>112.58260869565217</v>
      </c>
      <c r="D2454" s="26">
        <v>1.5303214558847627E-5</v>
      </c>
    </row>
    <row r="2455" spans="2:4" x14ac:dyDescent="0.25">
      <c r="B2455" s="8" t="s">
        <v>10605</v>
      </c>
      <c r="C2455" s="28">
        <v>112.05356171832517</v>
      </c>
      <c r="D2455" s="26">
        <v>1.5231301858479924E-5</v>
      </c>
    </row>
    <row r="2456" spans="2:4" x14ac:dyDescent="0.25">
      <c r="B2456" s="8" t="s">
        <v>10608</v>
      </c>
      <c r="C2456" s="28">
        <v>111.59420289855072</v>
      </c>
      <c r="D2456" s="26">
        <v>1.5168861783054856E-5</v>
      </c>
    </row>
    <row r="2457" spans="2:4" x14ac:dyDescent="0.25">
      <c r="B2457" s="8" t="s">
        <v>10611</v>
      </c>
      <c r="C2457" s="28">
        <v>111.55111473626971</v>
      </c>
      <c r="D2457" s="26">
        <v>1.5163004862523594E-5</v>
      </c>
    </row>
    <row r="2458" spans="2:4" x14ac:dyDescent="0.25">
      <c r="B2458" s="8" t="s">
        <v>10615</v>
      </c>
      <c r="C2458" s="28">
        <v>111.02608695652174</v>
      </c>
      <c r="D2458" s="26">
        <v>1.5091638486704759E-5</v>
      </c>
    </row>
    <row r="2459" spans="2:4" x14ac:dyDescent="0.25">
      <c r="B2459" s="8" t="s">
        <v>10617</v>
      </c>
      <c r="C2459" s="28">
        <v>111.02608695652174</v>
      </c>
      <c r="D2459" s="26">
        <v>1.5091638486704759E-5</v>
      </c>
    </row>
    <row r="2460" spans="2:4" x14ac:dyDescent="0.25">
      <c r="B2460" s="8" t="s">
        <v>10620</v>
      </c>
      <c r="C2460" s="28">
        <v>110.60869565217391</v>
      </c>
      <c r="D2460" s="26">
        <v>1.5034903003672034E-5</v>
      </c>
    </row>
    <row r="2461" spans="2:4" x14ac:dyDescent="0.25">
      <c r="B2461" s="8" t="s">
        <v>10631</v>
      </c>
      <c r="C2461" s="28">
        <v>110.14492753623188</v>
      </c>
      <c r="D2461" s="26">
        <v>1.4971863578080117E-5</v>
      </c>
    </row>
    <row r="2462" spans="2:4" x14ac:dyDescent="0.25">
      <c r="B2462" s="8" t="s">
        <v>10628</v>
      </c>
      <c r="C2462" s="28">
        <v>110.14492753623188</v>
      </c>
      <c r="D2462" s="26">
        <v>1.4971863578080117E-5</v>
      </c>
    </row>
    <row r="2463" spans="2:4" x14ac:dyDescent="0.25">
      <c r="B2463" s="8" t="s">
        <v>10625</v>
      </c>
      <c r="C2463" s="28">
        <v>110.14492753623188</v>
      </c>
      <c r="D2463" s="26">
        <v>1.4971863578080117E-5</v>
      </c>
    </row>
    <row r="2464" spans="2:4" x14ac:dyDescent="0.25">
      <c r="B2464" s="8" t="s">
        <v>10634</v>
      </c>
      <c r="C2464" s="28">
        <v>109.72751719892433</v>
      </c>
      <c r="D2464" s="26">
        <v>1.4915125507920753E-5</v>
      </c>
    </row>
    <row r="2465" spans="2:4" x14ac:dyDescent="0.25">
      <c r="B2465" s="8" t="s">
        <v>10664</v>
      </c>
      <c r="C2465" s="28">
        <v>108.48287112561175</v>
      </c>
      <c r="D2465" s="26">
        <v>1.4745942308753462E-5</v>
      </c>
    </row>
    <row r="2466" spans="2:4" x14ac:dyDescent="0.25">
      <c r="B2466" s="8" t="s">
        <v>10657</v>
      </c>
      <c r="C2466" s="28">
        <v>106.07536231884056</v>
      </c>
      <c r="D2466" s="26">
        <v>1.441869261851105E-5</v>
      </c>
    </row>
    <row r="2467" spans="2:4" x14ac:dyDescent="0.25">
      <c r="B2467" s="8" t="s">
        <v>10662</v>
      </c>
      <c r="C2467" s="28">
        <v>105.07246376811594</v>
      </c>
      <c r="D2467" s="26">
        <v>1.4282369860668534E-5</v>
      </c>
    </row>
    <row r="2468" spans="2:4" x14ac:dyDescent="0.25">
      <c r="B2468" s="8" t="s">
        <v>10672</v>
      </c>
      <c r="C2468" s="28">
        <v>104.34782608695652</v>
      </c>
      <c r="D2468" s="26">
        <v>1.4183870758181164E-5</v>
      </c>
    </row>
    <row r="2469" spans="2:4" x14ac:dyDescent="0.25">
      <c r="B2469" s="8" t="s">
        <v>10669</v>
      </c>
      <c r="C2469" s="28">
        <v>104.34782608695652</v>
      </c>
      <c r="D2469" s="26">
        <v>1.4183870758181164E-5</v>
      </c>
    </row>
    <row r="2470" spans="2:4" x14ac:dyDescent="0.25">
      <c r="B2470" s="8" t="s">
        <v>10678</v>
      </c>
      <c r="C2470" s="28">
        <v>103.31702011963023</v>
      </c>
      <c r="D2470" s="26">
        <v>1.4043754579765201E-5</v>
      </c>
    </row>
    <row r="2471" spans="2:4" x14ac:dyDescent="0.25">
      <c r="B2471" s="8" t="s">
        <v>10681</v>
      </c>
      <c r="C2471" s="28">
        <v>102.89855072463767</v>
      </c>
      <c r="D2471" s="26">
        <v>1.3986872553206425E-5</v>
      </c>
    </row>
    <row r="2472" spans="2:4" x14ac:dyDescent="0.25">
      <c r="B2472" s="8" t="s">
        <v>10833</v>
      </c>
      <c r="C2472" s="28">
        <v>102.52664491571507</v>
      </c>
      <c r="D2472" s="26">
        <v>1.3936319857229998E-5</v>
      </c>
    </row>
    <row r="2473" spans="2:4" x14ac:dyDescent="0.25">
      <c r="B2473" s="8" t="s">
        <v>10684</v>
      </c>
      <c r="C2473" s="28">
        <v>102.44698205546493</v>
      </c>
      <c r="D2473" s="26">
        <v>1.3925491383304021E-5</v>
      </c>
    </row>
    <row r="2474" spans="2:4" x14ac:dyDescent="0.25">
      <c r="B2474" s="8" t="s">
        <v>10687</v>
      </c>
      <c r="C2474" s="28">
        <v>102.02898550724638</v>
      </c>
      <c r="D2474" s="26">
        <v>1.3868673630221584E-5</v>
      </c>
    </row>
    <row r="2475" spans="2:4" x14ac:dyDescent="0.25">
      <c r="B2475" s="8" t="s">
        <v>10699</v>
      </c>
      <c r="C2475" s="28">
        <v>101.44927536231883</v>
      </c>
      <c r="D2475" s="26">
        <v>1.3789874348231686E-5</v>
      </c>
    </row>
    <row r="2476" spans="2:4" x14ac:dyDescent="0.25">
      <c r="B2476" s="8" t="s">
        <v>10696</v>
      </c>
      <c r="C2476" s="28">
        <v>101.44927536231883</v>
      </c>
      <c r="D2476" s="26">
        <v>1.3789874348231686E-5</v>
      </c>
    </row>
    <row r="2477" spans="2:4" x14ac:dyDescent="0.25">
      <c r="B2477" s="8" t="s">
        <v>10693</v>
      </c>
      <c r="C2477" s="28">
        <v>101.44927536231883</v>
      </c>
      <c r="D2477" s="26">
        <v>1.3789874348231686E-5</v>
      </c>
    </row>
    <row r="2478" spans="2:4" x14ac:dyDescent="0.25">
      <c r="B2478" s="8" t="s">
        <v>10690</v>
      </c>
      <c r="C2478" s="28">
        <v>101.44927536231883</v>
      </c>
      <c r="D2478" s="26">
        <v>1.3789874348231686E-5</v>
      </c>
    </row>
    <row r="2479" spans="2:4" x14ac:dyDescent="0.25">
      <c r="B2479" s="8" t="s">
        <v>10702</v>
      </c>
      <c r="C2479" s="28">
        <v>99.637681159420282</v>
      </c>
      <c r="D2479" s="26">
        <v>1.3543626592013265E-5</v>
      </c>
    </row>
    <row r="2480" spans="2:4" x14ac:dyDescent="0.25">
      <c r="B2480" s="8" t="s">
        <v>10705</v>
      </c>
      <c r="C2480" s="28">
        <v>99.119358346927683</v>
      </c>
      <c r="D2480" s="26">
        <v>1.3473171614088899E-5</v>
      </c>
    </row>
    <row r="2481" spans="2:4" x14ac:dyDescent="0.25">
      <c r="B2481" s="8" t="s">
        <v>10822</v>
      </c>
      <c r="C2481" s="28">
        <v>98.83034257748777</v>
      </c>
      <c r="D2481" s="26">
        <v>1.3433886058514451E-5</v>
      </c>
    </row>
    <row r="2482" spans="2:4" x14ac:dyDescent="0.25">
      <c r="B2482" s="8" t="s">
        <v>10708</v>
      </c>
      <c r="C2482" s="28">
        <v>98.624086054021362</v>
      </c>
      <c r="D2482" s="26">
        <v>1.3405849864742274E-5</v>
      </c>
    </row>
    <row r="2483" spans="2:4" x14ac:dyDescent="0.25">
      <c r="B2483" s="8" t="s">
        <v>10711</v>
      </c>
      <c r="C2483" s="28">
        <v>98.550724637681157</v>
      </c>
      <c r="D2483" s="26">
        <v>1.3395877938282211E-5</v>
      </c>
    </row>
    <row r="2484" spans="2:4" x14ac:dyDescent="0.25">
      <c r="B2484" s="8" t="s">
        <v>10724</v>
      </c>
      <c r="C2484" s="28">
        <v>98.255072463768116</v>
      </c>
      <c r="D2484" s="26">
        <v>1.3355690304467364E-5</v>
      </c>
    </row>
    <row r="2485" spans="2:4" x14ac:dyDescent="0.25">
      <c r="B2485" s="8" t="s">
        <v>10727</v>
      </c>
      <c r="C2485" s="28">
        <v>97.879282218597069</v>
      </c>
      <c r="D2485" s="26">
        <v>1.3304609601882823E-5</v>
      </c>
    </row>
    <row r="2486" spans="2:4" x14ac:dyDescent="0.25">
      <c r="B2486" s="8" t="s">
        <v>10732</v>
      </c>
      <c r="C2486" s="28">
        <v>97.199572321881789</v>
      </c>
      <c r="D2486" s="26">
        <v>1.3212217477488854E-5</v>
      </c>
    </row>
    <row r="2487" spans="2:4" x14ac:dyDescent="0.25">
      <c r="B2487" s="8" t="s">
        <v>10736</v>
      </c>
      <c r="C2487" s="28">
        <v>97.147826086956528</v>
      </c>
      <c r="D2487" s="26">
        <v>1.3205183675866666E-5</v>
      </c>
    </row>
    <row r="2488" spans="2:4" x14ac:dyDescent="0.25">
      <c r="B2488" s="8" t="s">
        <v>10746</v>
      </c>
      <c r="C2488" s="28">
        <v>96.803969548667752</v>
      </c>
      <c r="D2488" s="26">
        <v>1.3158443682506581E-5</v>
      </c>
    </row>
    <row r="2489" spans="2:4" x14ac:dyDescent="0.25">
      <c r="B2489" s="8" t="s">
        <v>10743</v>
      </c>
      <c r="C2489" s="28">
        <v>96.803969548667752</v>
      </c>
      <c r="D2489" s="26">
        <v>1.3158443682506581E-5</v>
      </c>
    </row>
    <row r="2490" spans="2:4" x14ac:dyDescent="0.25">
      <c r="B2490" s="8" t="s">
        <v>10740</v>
      </c>
      <c r="C2490" s="28">
        <v>96.803969548667752</v>
      </c>
      <c r="D2490" s="26">
        <v>1.3158443682506581E-5</v>
      </c>
    </row>
    <row r="2491" spans="2:4" x14ac:dyDescent="0.25">
      <c r="B2491" s="8" t="s">
        <v>10754</v>
      </c>
      <c r="C2491" s="28">
        <v>95.942028985507235</v>
      </c>
      <c r="D2491" s="26">
        <v>1.3041281169327681E-5</v>
      </c>
    </row>
    <row r="2492" spans="2:4" x14ac:dyDescent="0.25">
      <c r="B2492" s="8" t="s">
        <v>11256</v>
      </c>
      <c r="C2492" s="28">
        <v>94.408374116367582</v>
      </c>
      <c r="D2492" s="26">
        <v>1.2832813362500498E-5</v>
      </c>
    </row>
    <row r="2493" spans="2:4" x14ac:dyDescent="0.25">
      <c r="B2493" s="8" t="s">
        <v>10757</v>
      </c>
      <c r="C2493" s="28">
        <v>94.208809135399676</v>
      </c>
      <c r="D2493" s="26">
        <v>1.2805686741812216E-5</v>
      </c>
    </row>
    <row r="2494" spans="2:4" x14ac:dyDescent="0.25">
      <c r="B2494" s="8" t="s">
        <v>10760</v>
      </c>
      <c r="C2494" s="28">
        <v>94.202898550724626</v>
      </c>
      <c r="D2494" s="26">
        <v>1.2804883323357994E-5</v>
      </c>
    </row>
    <row r="2495" spans="2:4" x14ac:dyDescent="0.25">
      <c r="B2495" s="8" t="s">
        <v>10764</v>
      </c>
      <c r="C2495" s="28">
        <v>93.768115942028984</v>
      </c>
      <c r="D2495" s="26">
        <v>1.2745783861865574E-5</v>
      </c>
    </row>
    <row r="2496" spans="2:4" x14ac:dyDescent="0.25">
      <c r="B2496" s="8" t="s">
        <v>10767</v>
      </c>
      <c r="C2496" s="28">
        <v>93.203589904204421</v>
      </c>
      <c r="D2496" s="26">
        <v>1.2669048536747646E-5</v>
      </c>
    </row>
    <row r="2497" spans="2:4" x14ac:dyDescent="0.25">
      <c r="B2497" s="8" t="s">
        <v>10772</v>
      </c>
      <c r="C2497" s="28">
        <v>93.149590141803387</v>
      </c>
      <c r="D2497" s="26">
        <v>1.2661708415926821E-5</v>
      </c>
    </row>
    <row r="2498" spans="2:4" x14ac:dyDescent="0.25">
      <c r="B2498" s="8" t="s">
        <v>10775</v>
      </c>
      <c r="C2498" s="28">
        <v>92.985318107667212</v>
      </c>
      <c r="D2498" s="26">
        <v>1.2639379121788681E-5</v>
      </c>
    </row>
    <row r="2499" spans="2:4" x14ac:dyDescent="0.25">
      <c r="B2499" s="8" t="s">
        <v>10787</v>
      </c>
      <c r="C2499" s="28">
        <v>92.753623188405797</v>
      </c>
      <c r="D2499" s="26">
        <v>1.2607885118383258E-5</v>
      </c>
    </row>
    <row r="2500" spans="2:4" x14ac:dyDescent="0.25">
      <c r="B2500" s="8" t="s">
        <v>10784</v>
      </c>
      <c r="C2500" s="28">
        <v>92.753623188405797</v>
      </c>
      <c r="D2500" s="26">
        <v>1.2607885118383258E-5</v>
      </c>
    </row>
    <row r="2501" spans="2:4" x14ac:dyDescent="0.25">
      <c r="B2501" s="8" t="s">
        <v>10781</v>
      </c>
      <c r="C2501" s="28">
        <v>92.753623188405797</v>
      </c>
      <c r="D2501" s="26">
        <v>1.2607885118383258E-5</v>
      </c>
    </row>
    <row r="2502" spans="2:4" x14ac:dyDescent="0.25">
      <c r="B2502" s="8" t="s">
        <v>10778</v>
      </c>
      <c r="C2502" s="28">
        <v>92.753623188405797</v>
      </c>
      <c r="D2502" s="26">
        <v>1.2607885118383258E-5</v>
      </c>
    </row>
    <row r="2503" spans="2:4" x14ac:dyDescent="0.25">
      <c r="B2503" s="8" t="s">
        <v>10789</v>
      </c>
      <c r="C2503" s="28">
        <v>92.713431212615546</v>
      </c>
      <c r="D2503" s="26">
        <v>1.2602421872894561E-5</v>
      </c>
    </row>
    <row r="2504" spans="2:4" x14ac:dyDescent="0.25">
      <c r="B2504" s="8" t="s">
        <v>10792</v>
      </c>
      <c r="C2504" s="28">
        <v>92.478260869565219</v>
      </c>
      <c r="D2504" s="26">
        <v>1.2570455459438058E-5</v>
      </c>
    </row>
    <row r="2505" spans="2:4" x14ac:dyDescent="0.25">
      <c r="B2505" s="8" t="s">
        <v>10795</v>
      </c>
      <c r="C2505" s="28">
        <v>92.36983357273229</v>
      </c>
      <c r="D2505" s="26">
        <v>1.2555717071274076E-5</v>
      </c>
    </row>
    <row r="2506" spans="2:4" x14ac:dyDescent="0.25">
      <c r="B2506" s="8" t="s">
        <v>10798</v>
      </c>
      <c r="C2506" s="28">
        <v>92.115942028985501</v>
      </c>
      <c r="D2506" s="26">
        <v>1.2521205908194372E-5</v>
      </c>
    </row>
    <row r="2507" spans="2:4" x14ac:dyDescent="0.25">
      <c r="B2507" s="8" t="s">
        <v>10804</v>
      </c>
      <c r="C2507" s="28">
        <v>91.028479474690315</v>
      </c>
      <c r="D2507" s="26">
        <v>1.2373388470084729E-5</v>
      </c>
    </row>
    <row r="2508" spans="2:4" x14ac:dyDescent="0.25">
      <c r="B2508" s="8" t="s">
        <v>10807</v>
      </c>
      <c r="C2508" s="28">
        <v>90.886956521739123</v>
      </c>
      <c r="D2508" s="26">
        <v>1.2354151430375794E-5</v>
      </c>
    </row>
    <row r="2509" spans="2:4" x14ac:dyDescent="0.25">
      <c r="B2509" s="8" t="s">
        <v>10813</v>
      </c>
      <c r="C2509" s="28">
        <v>90.071603684943796</v>
      </c>
      <c r="D2509" s="26">
        <v>1.2243321529139672E-5</v>
      </c>
    </row>
    <row r="2510" spans="2:4" x14ac:dyDescent="0.25">
      <c r="B2510" s="8" t="s">
        <v>10810</v>
      </c>
      <c r="C2510" s="28">
        <v>90.071603684943796</v>
      </c>
      <c r="D2510" s="26">
        <v>1.2243321529139672E-5</v>
      </c>
    </row>
    <row r="2511" spans="2:4" x14ac:dyDescent="0.25">
      <c r="B2511" s="8" t="s">
        <v>10816</v>
      </c>
      <c r="C2511" s="28">
        <v>89.722675367047302</v>
      </c>
      <c r="D2511" s="26">
        <v>1.2195892135059252E-5</v>
      </c>
    </row>
    <row r="2512" spans="2:4" x14ac:dyDescent="0.25">
      <c r="B2512" s="8" t="s">
        <v>10860</v>
      </c>
      <c r="C2512" s="28">
        <v>89.471995649809671</v>
      </c>
      <c r="D2512" s="26">
        <v>1.2161817551578874E-5</v>
      </c>
    </row>
    <row r="2513" spans="2:4" x14ac:dyDescent="0.25">
      <c r="B2513" s="8" t="s">
        <v>10825</v>
      </c>
      <c r="C2513" s="28">
        <v>88</v>
      </c>
      <c r="D2513" s="26">
        <v>1.1961731006066115E-5</v>
      </c>
    </row>
    <row r="2514" spans="2:4" x14ac:dyDescent="0.25">
      <c r="B2514" s="8" t="s">
        <v>10830</v>
      </c>
      <c r="C2514" s="28">
        <v>87.642740619902128</v>
      </c>
      <c r="D2514" s="26">
        <v>1.1913169181019245E-5</v>
      </c>
    </row>
    <row r="2515" spans="2:4" x14ac:dyDescent="0.25">
      <c r="B2515" s="8" t="s">
        <v>10839</v>
      </c>
      <c r="C2515" s="28">
        <v>86.956521739130437</v>
      </c>
      <c r="D2515" s="26">
        <v>1.1819892298484304E-5</v>
      </c>
    </row>
    <row r="2516" spans="2:4" x14ac:dyDescent="0.25">
      <c r="B2516" s="8" t="s">
        <v>10842</v>
      </c>
      <c r="C2516" s="28">
        <v>86.956521739130437</v>
      </c>
      <c r="D2516" s="26">
        <v>1.1819892298484304E-5</v>
      </c>
    </row>
    <row r="2517" spans="2:4" x14ac:dyDescent="0.25">
      <c r="B2517" s="8" t="s">
        <v>10836</v>
      </c>
      <c r="C2517" s="28">
        <v>86.956521739130437</v>
      </c>
      <c r="D2517" s="26">
        <v>1.1819892298484304E-5</v>
      </c>
    </row>
    <row r="2518" spans="2:4" x14ac:dyDescent="0.25">
      <c r="B2518" s="8" t="s">
        <v>10847</v>
      </c>
      <c r="C2518" s="28">
        <v>86.869565217391298</v>
      </c>
      <c r="D2518" s="26">
        <v>1.1808072406185818E-5</v>
      </c>
    </row>
    <row r="2519" spans="2:4" x14ac:dyDescent="0.25">
      <c r="B2519" s="8" t="s">
        <v>10845</v>
      </c>
      <c r="C2519" s="28">
        <v>86.869565217391298</v>
      </c>
      <c r="D2519" s="26">
        <v>1.1808072406185818E-5</v>
      </c>
    </row>
    <row r="2520" spans="2:4" x14ac:dyDescent="0.25">
      <c r="B2520" s="8" t="s">
        <v>10849</v>
      </c>
      <c r="C2520" s="28">
        <v>86.086956521739125</v>
      </c>
      <c r="D2520" s="26">
        <v>1.1701693375499461E-5</v>
      </c>
    </row>
    <row r="2521" spans="2:4" x14ac:dyDescent="0.25">
      <c r="B2521" s="8" t="s">
        <v>10858</v>
      </c>
      <c r="C2521" s="28">
        <v>85.277324632952698</v>
      </c>
      <c r="D2521" s="26">
        <v>1.1591641115640409E-5</v>
      </c>
    </row>
    <row r="2522" spans="2:4" x14ac:dyDescent="0.25">
      <c r="B2522" s="8" t="s">
        <v>11231</v>
      </c>
      <c r="C2522" s="28">
        <v>85.0163132137031</v>
      </c>
      <c r="D2522" s="26">
        <v>1.1556162156702055E-5</v>
      </c>
    </row>
    <row r="2523" spans="2:4" x14ac:dyDescent="0.25">
      <c r="B2523" s="8" t="s">
        <v>10865</v>
      </c>
      <c r="C2523" s="28">
        <v>84.05797101449275</v>
      </c>
      <c r="D2523" s="26">
        <v>1.1425895888534827E-5</v>
      </c>
    </row>
    <row r="2524" spans="2:4" x14ac:dyDescent="0.25">
      <c r="B2524" s="8" t="s">
        <v>10868</v>
      </c>
      <c r="C2524" s="28">
        <v>83.849918433931478</v>
      </c>
      <c r="D2524" s="26">
        <v>1.1397615558946283E-5</v>
      </c>
    </row>
    <row r="2525" spans="2:4" x14ac:dyDescent="0.25">
      <c r="B2525" s="8" t="s">
        <v>10871</v>
      </c>
      <c r="C2525" s="28">
        <v>83.333333333333329</v>
      </c>
      <c r="D2525" s="26">
        <v>1.1327396786047458E-5</v>
      </c>
    </row>
    <row r="2526" spans="2:4" x14ac:dyDescent="0.25">
      <c r="B2526" s="8" t="s">
        <v>10894</v>
      </c>
      <c r="C2526" s="28">
        <v>83.269565217391289</v>
      </c>
      <c r="D2526" s="26">
        <v>1.1318728865028568E-5</v>
      </c>
    </row>
    <row r="2527" spans="2:4" x14ac:dyDescent="0.25">
      <c r="B2527" s="8" t="s">
        <v>10892</v>
      </c>
      <c r="C2527" s="28">
        <v>83.269565217391289</v>
      </c>
      <c r="D2527" s="26">
        <v>1.1318728865028568E-5</v>
      </c>
    </row>
    <row r="2528" spans="2:4" x14ac:dyDescent="0.25">
      <c r="B2528" s="8" t="s">
        <v>10888</v>
      </c>
      <c r="C2528" s="28">
        <v>83.269565217391289</v>
      </c>
      <c r="D2528" s="26">
        <v>1.1318728865028568E-5</v>
      </c>
    </row>
    <row r="2529" spans="2:4" x14ac:dyDescent="0.25">
      <c r="B2529" s="8" t="s">
        <v>10890</v>
      </c>
      <c r="C2529" s="28">
        <v>83.269565217391289</v>
      </c>
      <c r="D2529" s="26">
        <v>1.1318728865028568E-5</v>
      </c>
    </row>
    <row r="2530" spans="2:4" x14ac:dyDescent="0.25">
      <c r="B2530" s="8" t="s">
        <v>10896</v>
      </c>
      <c r="C2530" s="28">
        <v>83.007069059271345</v>
      </c>
      <c r="D2530" s="26">
        <v>1.1283048087374516E-5</v>
      </c>
    </row>
    <row r="2531" spans="2:4" x14ac:dyDescent="0.25">
      <c r="B2531" s="8" t="s">
        <v>10900</v>
      </c>
      <c r="C2531" s="28">
        <v>82.276780859162585</v>
      </c>
      <c r="D2531" s="26">
        <v>1.1183780916844911E-5</v>
      </c>
    </row>
    <row r="2532" spans="2:4" x14ac:dyDescent="0.25">
      <c r="B2532" s="8" t="s">
        <v>10903</v>
      </c>
      <c r="C2532" s="28">
        <v>82.222947253942365</v>
      </c>
      <c r="D2532" s="26">
        <v>1.1176463381563876E-5</v>
      </c>
    </row>
    <row r="2533" spans="2:4" x14ac:dyDescent="0.25">
      <c r="B2533" s="8" t="s">
        <v>10906</v>
      </c>
      <c r="C2533" s="28">
        <v>81.566068515497548</v>
      </c>
      <c r="D2533" s="26">
        <v>1.1087174668235685E-5</v>
      </c>
    </row>
    <row r="2534" spans="2:4" x14ac:dyDescent="0.25">
      <c r="B2534" s="8" t="s">
        <v>10909</v>
      </c>
      <c r="C2534" s="28">
        <v>81.540721220826626</v>
      </c>
      <c r="D2534" s="26">
        <v>1.1083729241865399E-5</v>
      </c>
    </row>
    <row r="2535" spans="2:4" x14ac:dyDescent="0.25">
      <c r="B2535" s="8" t="s">
        <v>10913</v>
      </c>
      <c r="C2535" s="28">
        <v>81.333333333333343</v>
      </c>
      <c r="D2535" s="26">
        <v>1.105553926318232E-5</v>
      </c>
    </row>
    <row r="2536" spans="2:4" x14ac:dyDescent="0.25">
      <c r="B2536" s="8" t="s">
        <v>10922</v>
      </c>
      <c r="C2536" s="28">
        <v>81.159420289855063</v>
      </c>
      <c r="D2536" s="26">
        <v>1.1031899478585349E-5</v>
      </c>
    </row>
    <row r="2537" spans="2:4" x14ac:dyDescent="0.25">
      <c r="B2537" s="8" t="s">
        <v>10919</v>
      </c>
      <c r="C2537" s="28">
        <v>81.159420289855063</v>
      </c>
      <c r="D2537" s="26">
        <v>1.1031899478585349E-5</v>
      </c>
    </row>
    <row r="2538" spans="2:4" x14ac:dyDescent="0.25">
      <c r="B2538" s="8" t="s">
        <v>10916</v>
      </c>
      <c r="C2538" s="28">
        <v>81.159420289855063</v>
      </c>
      <c r="D2538" s="26">
        <v>1.1031899478585349E-5</v>
      </c>
    </row>
    <row r="2539" spans="2:4" x14ac:dyDescent="0.25">
      <c r="B2539" s="8" t="s">
        <v>10927</v>
      </c>
      <c r="C2539" s="28">
        <v>79.811648828745163</v>
      </c>
      <c r="D2539" s="26">
        <v>1.0848698573182516E-5</v>
      </c>
    </row>
    <row r="2540" spans="2:4" x14ac:dyDescent="0.25">
      <c r="B2540" s="8" t="s">
        <v>10930</v>
      </c>
      <c r="C2540" s="28">
        <v>79.722675367047302</v>
      </c>
      <c r="D2540" s="26">
        <v>1.0836604520733557E-5</v>
      </c>
    </row>
    <row r="2541" spans="2:4" x14ac:dyDescent="0.25">
      <c r="B2541" s="8" t="s">
        <v>10935</v>
      </c>
      <c r="C2541" s="28">
        <v>78.260869565217391</v>
      </c>
      <c r="D2541" s="26">
        <v>1.0637903068635874E-5</v>
      </c>
    </row>
    <row r="2542" spans="2:4" x14ac:dyDescent="0.25">
      <c r="B2542" s="8" t="s">
        <v>10938</v>
      </c>
      <c r="C2542" s="28">
        <v>78.140293637846653</v>
      </c>
      <c r="D2542" s="26">
        <v>1.0621513332169786E-5</v>
      </c>
    </row>
    <row r="2543" spans="2:4" x14ac:dyDescent="0.25">
      <c r="B2543" s="8" t="s">
        <v>10941</v>
      </c>
      <c r="C2543" s="28">
        <v>76.884057971014485</v>
      </c>
      <c r="D2543" s="26">
        <v>1.0450754773909871E-5</v>
      </c>
    </row>
    <row r="2544" spans="2:4" x14ac:dyDescent="0.25">
      <c r="B2544" s="8" t="s">
        <v>10945</v>
      </c>
      <c r="C2544" s="28">
        <v>76.128330614464389</v>
      </c>
      <c r="D2544" s="26">
        <v>1.0348029690353307E-5</v>
      </c>
    </row>
    <row r="2545" spans="2:4" x14ac:dyDescent="0.25">
      <c r="B2545" s="8" t="s">
        <v>10951</v>
      </c>
      <c r="C2545" s="28">
        <v>75.803786463339563</v>
      </c>
      <c r="D2545" s="26">
        <v>1.0303914805860725E-5</v>
      </c>
    </row>
    <row r="2546" spans="2:4" x14ac:dyDescent="0.25">
      <c r="B2546" s="8" t="s">
        <v>10955</v>
      </c>
      <c r="C2546" s="28">
        <v>75.312669929309408</v>
      </c>
      <c r="D2546" s="26">
        <v>1.023715794367095E-5</v>
      </c>
    </row>
    <row r="2547" spans="2:4" x14ac:dyDescent="0.25">
      <c r="B2547" s="8" t="s">
        <v>10961</v>
      </c>
      <c r="C2547" s="28">
        <v>74.944927536231887</v>
      </c>
      <c r="D2547" s="26">
        <v>1.0187171175653673E-5</v>
      </c>
    </row>
    <row r="2548" spans="2:4" x14ac:dyDescent="0.25">
      <c r="B2548" s="8" t="s">
        <v>10964</v>
      </c>
      <c r="C2548" s="28">
        <v>74.91884057971015</v>
      </c>
      <c r="D2548" s="26">
        <v>1.0183625207964127E-5</v>
      </c>
    </row>
    <row r="2549" spans="2:4" x14ac:dyDescent="0.25">
      <c r="B2549" s="8" t="s">
        <v>10966</v>
      </c>
      <c r="C2549" s="28">
        <v>74.411672588640613</v>
      </c>
      <c r="D2549" s="26">
        <v>1.0114686491099801E-5</v>
      </c>
    </row>
    <row r="2550" spans="2:4" x14ac:dyDescent="0.25">
      <c r="B2550" s="8" t="s">
        <v>10969</v>
      </c>
      <c r="C2550" s="28">
        <v>74.195214790647086</v>
      </c>
      <c r="D2550" s="26">
        <v>1.008526365071612E-5</v>
      </c>
    </row>
    <row r="2551" spans="2:4" x14ac:dyDescent="0.25">
      <c r="B2551" s="8" t="s">
        <v>10975</v>
      </c>
      <c r="C2551" s="28">
        <v>73.706634040239265</v>
      </c>
      <c r="D2551" s="26">
        <v>1.0018851474453389E-5</v>
      </c>
    </row>
    <row r="2552" spans="2:4" x14ac:dyDescent="0.25">
      <c r="B2552" s="8" t="s">
        <v>10981</v>
      </c>
      <c r="C2552" s="28">
        <v>73.692753623188409</v>
      </c>
      <c r="D2552" s="26">
        <v>1.0016964726555498E-5</v>
      </c>
    </row>
    <row r="2553" spans="2:4" x14ac:dyDescent="0.25">
      <c r="B2553" s="8" t="s">
        <v>10979</v>
      </c>
      <c r="C2553" s="28">
        <v>73.692753623188409</v>
      </c>
      <c r="D2553" s="26">
        <v>1.0016964726555498E-5</v>
      </c>
    </row>
    <row r="2554" spans="2:4" x14ac:dyDescent="0.25">
      <c r="B2554" s="8" t="s">
        <v>10977</v>
      </c>
      <c r="C2554" s="28">
        <v>73.692753623188409</v>
      </c>
      <c r="D2554" s="26">
        <v>1.0016964726555498E-5</v>
      </c>
    </row>
    <row r="2555" spans="2:4" x14ac:dyDescent="0.25">
      <c r="B2555" s="8" t="s">
        <v>10986</v>
      </c>
      <c r="C2555" s="28">
        <v>73.436650353452961</v>
      </c>
      <c r="D2555" s="26">
        <v>9.9821529263015272E-6</v>
      </c>
    </row>
    <row r="2556" spans="2:4" x14ac:dyDescent="0.25">
      <c r="B2556" s="8" t="s">
        <v>10983</v>
      </c>
      <c r="C2556" s="28">
        <v>73.436650353452961</v>
      </c>
      <c r="D2556" s="26">
        <v>9.9821529263015272E-6</v>
      </c>
    </row>
    <row r="2557" spans="2:4" x14ac:dyDescent="0.25">
      <c r="B2557" s="8" t="s">
        <v>10989</v>
      </c>
      <c r="C2557" s="28">
        <v>73.409461663947795</v>
      </c>
      <c r="D2557" s="26">
        <v>9.9784572014121157E-6</v>
      </c>
    </row>
    <row r="2558" spans="2:4" x14ac:dyDescent="0.25">
      <c r="B2558" s="8" t="s">
        <v>10993</v>
      </c>
      <c r="C2558" s="28">
        <v>72.656680310606632</v>
      </c>
      <c r="D2558" s="26">
        <v>9.8761325644229178E-6</v>
      </c>
    </row>
    <row r="2559" spans="2:4" x14ac:dyDescent="0.25">
      <c r="B2559" s="8" t="s">
        <v>10996</v>
      </c>
      <c r="C2559" s="28">
        <v>72.604840538701637</v>
      </c>
      <c r="D2559" s="26">
        <v>9.8690860484349263E-6</v>
      </c>
    </row>
    <row r="2560" spans="2:4" x14ac:dyDescent="0.25">
      <c r="B2560" s="8" t="s">
        <v>11001</v>
      </c>
      <c r="C2560" s="28">
        <v>72.124637681159413</v>
      </c>
      <c r="D2560" s="26">
        <v>9.803812668772831E-6</v>
      </c>
    </row>
    <row r="2561" spans="2:4" x14ac:dyDescent="0.25">
      <c r="B2561" s="8" t="s">
        <v>11032</v>
      </c>
      <c r="C2561" s="28">
        <v>71.333333333333329</v>
      </c>
      <c r="D2561" s="26">
        <v>9.6962516488566228E-6</v>
      </c>
    </row>
    <row r="2562" spans="2:4" x14ac:dyDescent="0.25">
      <c r="B2562" s="8" t="s">
        <v>11035</v>
      </c>
      <c r="C2562" s="28">
        <v>71.208695652173901</v>
      </c>
      <c r="D2562" s="26">
        <v>9.6793098032287945E-6</v>
      </c>
    </row>
    <row r="2563" spans="2:4" x14ac:dyDescent="0.25">
      <c r="B2563" s="8" t="s">
        <v>11038</v>
      </c>
      <c r="C2563" s="28">
        <v>70.690592713431215</v>
      </c>
      <c r="D2563" s="26">
        <v>9.6088847124709266E-6</v>
      </c>
    </row>
    <row r="2564" spans="2:4" x14ac:dyDescent="0.25">
      <c r="B2564" s="8" t="s">
        <v>11043</v>
      </c>
      <c r="C2564" s="28">
        <v>70.078847199564976</v>
      </c>
      <c r="D2564" s="26">
        <v>9.5257309024591594E-6</v>
      </c>
    </row>
    <row r="2565" spans="2:4" x14ac:dyDescent="0.25">
      <c r="B2565" s="8" t="s">
        <v>11046</v>
      </c>
      <c r="C2565" s="28">
        <v>69.971014492753625</v>
      </c>
      <c r="D2565" s="26">
        <v>9.5110733361803707E-6</v>
      </c>
    </row>
    <row r="2566" spans="2:4" x14ac:dyDescent="0.25">
      <c r="B2566" s="8" t="s">
        <v>11119</v>
      </c>
      <c r="C2566" s="28">
        <v>69.565217391304344</v>
      </c>
      <c r="D2566" s="26">
        <v>9.4559138387874433E-6</v>
      </c>
    </row>
    <row r="2567" spans="2:4" x14ac:dyDescent="0.25">
      <c r="B2567" s="8" t="s">
        <v>11124</v>
      </c>
      <c r="C2567" s="28">
        <v>69.391304347826079</v>
      </c>
      <c r="D2567" s="26">
        <v>9.4322740541904744E-6</v>
      </c>
    </row>
    <row r="2568" spans="2:4" x14ac:dyDescent="0.25">
      <c r="B2568" s="8" t="s">
        <v>11126</v>
      </c>
      <c r="C2568" s="28">
        <v>69.391304347826079</v>
      </c>
      <c r="D2568" s="26">
        <v>9.4322740541904744E-6</v>
      </c>
    </row>
    <row r="2569" spans="2:4" x14ac:dyDescent="0.25">
      <c r="B2569" s="8" t="s">
        <v>11128</v>
      </c>
      <c r="C2569" s="28">
        <v>69.391304347826079</v>
      </c>
      <c r="D2569" s="26">
        <v>9.4322740541904744E-6</v>
      </c>
    </row>
    <row r="2570" spans="2:4" x14ac:dyDescent="0.25">
      <c r="B2570" s="8" t="s">
        <v>11122</v>
      </c>
      <c r="C2570" s="28">
        <v>69.391304347826079</v>
      </c>
      <c r="D2570" s="26">
        <v>9.4322740541904744E-6</v>
      </c>
    </row>
    <row r="2571" spans="2:4" x14ac:dyDescent="0.25">
      <c r="B2571" s="8" t="s">
        <v>11144</v>
      </c>
      <c r="C2571" s="28">
        <v>68.542686242523104</v>
      </c>
      <c r="D2571" s="26">
        <v>9.3169224462073859E-6</v>
      </c>
    </row>
    <row r="2572" spans="2:4" x14ac:dyDescent="0.25">
      <c r="B2572" s="8" t="s">
        <v>11147</v>
      </c>
      <c r="C2572" s="28">
        <v>68.115942028985501</v>
      </c>
      <c r="D2572" s="26">
        <v>9.2589156338127042E-6</v>
      </c>
    </row>
    <row r="2573" spans="2:4" x14ac:dyDescent="0.25">
      <c r="B2573" s="8" t="s">
        <v>11156</v>
      </c>
      <c r="C2573" s="28">
        <v>67.971723762914621</v>
      </c>
      <c r="D2573" s="26">
        <v>9.2393122235297359E-6</v>
      </c>
    </row>
    <row r="2574" spans="2:4" x14ac:dyDescent="0.25">
      <c r="B2574" s="8" t="s">
        <v>11153</v>
      </c>
      <c r="C2574" s="28">
        <v>67.971723762914621</v>
      </c>
      <c r="D2574" s="26">
        <v>9.2393122235297359E-6</v>
      </c>
    </row>
    <row r="2575" spans="2:4" x14ac:dyDescent="0.25">
      <c r="B2575" s="8" t="s">
        <v>11150</v>
      </c>
      <c r="C2575" s="28">
        <v>67.971723762914621</v>
      </c>
      <c r="D2575" s="26">
        <v>9.2393122235297359E-6</v>
      </c>
    </row>
    <row r="2576" spans="2:4" x14ac:dyDescent="0.25">
      <c r="B2576" s="8" t="s">
        <v>11159</v>
      </c>
      <c r="C2576" s="28">
        <v>67.550724637681157</v>
      </c>
      <c r="D2576" s="26">
        <v>9.1820863338725558E-6</v>
      </c>
    </row>
    <row r="2577" spans="2:4" x14ac:dyDescent="0.25">
      <c r="B2577" s="8" t="s">
        <v>11325</v>
      </c>
      <c r="C2577" s="28">
        <v>66.585372485046221</v>
      </c>
      <c r="D2577" s="26">
        <v>9.0508672114186255E-6</v>
      </c>
    </row>
    <row r="2578" spans="2:4" x14ac:dyDescent="0.25">
      <c r="B2578" s="8" t="s">
        <v>11234</v>
      </c>
      <c r="C2578" s="28">
        <v>66.527707278087973</v>
      </c>
      <c r="D2578" s="26">
        <v>9.0430288512590381E-6</v>
      </c>
    </row>
    <row r="2579" spans="2:4" x14ac:dyDescent="0.25">
      <c r="B2579" s="8" t="s">
        <v>11253</v>
      </c>
      <c r="C2579" s="28">
        <v>65.93257205002719</v>
      </c>
      <c r="D2579" s="26">
        <v>8.9621328568238462E-6</v>
      </c>
    </row>
    <row r="2580" spans="2:4" x14ac:dyDescent="0.25">
      <c r="B2580" s="8" t="s">
        <v>11297</v>
      </c>
      <c r="C2580" s="28">
        <v>65.676998368678625</v>
      </c>
      <c r="D2580" s="26">
        <v>8.9273930428633733E-6</v>
      </c>
    </row>
    <row r="2581" spans="2:4" x14ac:dyDescent="0.25">
      <c r="B2581" s="8" t="s">
        <v>11259</v>
      </c>
      <c r="C2581" s="28">
        <v>64.79971488125453</v>
      </c>
      <c r="D2581" s="26">
        <v>8.8081449849925711E-6</v>
      </c>
    </row>
    <row r="2582" spans="2:4" x14ac:dyDescent="0.25">
      <c r="B2582" s="8" t="s">
        <v>11262</v>
      </c>
      <c r="C2582" s="28">
        <v>64.768115942028984</v>
      </c>
      <c r="D2582" s="26">
        <v>8.8038497803210586E-6</v>
      </c>
    </row>
    <row r="2583" spans="2:4" x14ac:dyDescent="0.25">
      <c r="B2583" s="8" t="s">
        <v>11271</v>
      </c>
      <c r="C2583" s="28">
        <v>63.811594202898547</v>
      </c>
      <c r="D2583" s="26">
        <v>8.6738309650377322E-6</v>
      </c>
    </row>
    <row r="2584" spans="2:4" x14ac:dyDescent="0.25">
      <c r="B2584" s="8" t="s">
        <v>11265</v>
      </c>
      <c r="C2584" s="28">
        <v>63.811594202898547</v>
      </c>
      <c r="D2584" s="26">
        <v>8.6738309650377322E-6</v>
      </c>
    </row>
    <row r="2585" spans="2:4" x14ac:dyDescent="0.25">
      <c r="B2585" s="8" t="s">
        <v>11268</v>
      </c>
      <c r="C2585" s="28">
        <v>63.811594202898547</v>
      </c>
      <c r="D2585" s="26">
        <v>8.6738309650377322E-6</v>
      </c>
    </row>
    <row r="2586" spans="2:4" x14ac:dyDescent="0.25">
      <c r="B2586" s="8" t="s">
        <v>11275</v>
      </c>
      <c r="C2586" s="28">
        <v>63.801799272083208</v>
      </c>
      <c r="D2586" s="26">
        <v>8.6724995522236849E-6</v>
      </c>
    </row>
    <row r="2587" spans="2:4" x14ac:dyDescent="0.25">
      <c r="B2587" s="8" t="s">
        <v>11284</v>
      </c>
      <c r="C2587" s="28">
        <v>63.768115942028984</v>
      </c>
      <c r="D2587" s="26">
        <v>8.6679210188884904E-6</v>
      </c>
    </row>
    <row r="2588" spans="2:4" x14ac:dyDescent="0.25">
      <c r="B2588" s="8" t="s">
        <v>11281</v>
      </c>
      <c r="C2588" s="28">
        <v>63.768115942028984</v>
      </c>
      <c r="D2588" s="26">
        <v>8.6679210188884904E-6</v>
      </c>
    </row>
    <row r="2589" spans="2:4" x14ac:dyDescent="0.25">
      <c r="B2589" s="8" t="s">
        <v>11278</v>
      </c>
      <c r="C2589" s="28">
        <v>63.768115942028984</v>
      </c>
      <c r="D2589" s="26">
        <v>8.6679210188884904E-6</v>
      </c>
    </row>
    <row r="2590" spans="2:4" x14ac:dyDescent="0.25">
      <c r="B2590" s="8" t="s">
        <v>11289</v>
      </c>
      <c r="C2590" s="28">
        <v>63.478260869565212</v>
      </c>
      <c r="D2590" s="26">
        <v>8.6285213778935406E-6</v>
      </c>
    </row>
    <row r="2591" spans="2:4" x14ac:dyDescent="0.25">
      <c r="B2591" s="8" t="s">
        <v>11286</v>
      </c>
      <c r="C2591" s="28">
        <v>63.478260869565212</v>
      </c>
      <c r="D2591" s="26">
        <v>8.6285213778935406E-6</v>
      </c>
    </row>
    <row r="2592" spans="2:4" x14ac:dyDescent="0.25">
      <c r="B2592" s="8" t="s">
        <v>11292</v>
      </c>
      <c r="C2592" s="28">
        <v>63.376835236541602</v>
      </c>
      <c r="D2592" s="26">
        <v>8.6147347172191278E-6</v>
      </c>
    </row>
    <row r="2593" spans="2:4" x14ac:dyDescent="0.25">
      <c r="B2593" s="8" t="s">
        <v>11299</v>
      </c>
      <c r="C2593" s="28">
        <v>62.533985861881455</v>
      </c>
      <c r="D2593" s="26">
        <v>8.5001672456473577E-6</v>
      </c>
    </row>
    <row r="2594" spans="2:4" x14ac:dyDescent="0.25">
      <c r="B2594" s="8" t="s">
        <v>11305</v>
      </c>
      <c r="C2594" s="28">
        <v>59.782608695652172</v>
      </c>
      <c r="D2594" s="26">
        <v>8.1261759552079588E-6</v>
      </c>
    </row>
    <row r="2595" spans="2:4" x14ac:dyDescent="0.25">
      <c r="B2595" s="8" t="s">
        <v>11311</v>
      </c>
      <c r="C2595" s="28">
        <v>59.395323545405112</v>
      </c>
      <c r="D2595" s="26">
        <v>8.0735327644136491E-6</v>
      </c>
    </row>
    <row r="2596" spans="2:4" x14ac:dyDescent="0.25">
      <c r="B2596" s="8" t="s">
        <v>11428</v>
      </c>
      <c r="C2596" s="28">
        <v>58.605220228384994</v>
      </c>
      <c r="D2596" s="26">
        <v>7.9661349991273398E-6</v>
      </c>
    </row>
    <row r="2597" spans="2:4" x14ac:dyDescent="0.25">
      <c r="B2597" s="8" t="s">
        <v>11316</v>
      </c>
      <c r="C2597" s="28">
        <v>58.249543702007713</v>
      </c>
      <c r="D2597" s="26">
        <v>7.9177883294262373E-6</v>
      </c>
    </row>
    <row r="2598" spans="2:4" x14ac:dyDescent="0.25">
      <c r="B2598" s="8" t="s">
        <v>11319</v>
      </c>
      <c r="C2598" s="28">
        <v>57.913043478260867</v>
      </c>
      <c r="D2598" s="26">
        <v>7.8720482707905462E-6</v>
      </c>
    </row>
    <row r="2599" spans="2:4" x14ac:dyDescent="0.25">
      <c r="B2599" s="8" t="s">
        <v>11321</v>
      </c>
      <c r="C2599" s="28">
        <v>57.913043478260867</v>
      </c>
      <c r="D2599" s="26">
        <v>7.8720482707905462E-6</v>
      </c>
    </row>
    <row r="2600" spans="2:4" x14ac:dyDescent="0.25">
      <c r="B2600" s="8" t="s">
        <v>11329</v>
      </c>
      <c r="C2600" s="28">
        <v>57.315942028985503</v>
      </c>
      <c r="D2600" s="26">
        <v>7.7908850103409535E-6</v>
      </c>
    </row>
    <row r="2601" spans="2:4" x14ac:dyDescent="0.25">
      <c r="B2601" s="8" t="s">
        <v>11556</v>
      </c>
      <c r="C2601" s="28">
        <v>57.126427406199021</v>
      </c>
      <c r="D2601" s="26">
        <v>7.7651245223922273E-6</v>
      </c>
    </row>
    <row r="2602" spans="2:4" x14ac:dyDescent="0.25">
      <c r="B2602" s="8" t="s">
        <v>11333</v>
      </c>
      <c r="C2602" s="28">
        <v>57.096247960848288</v>
      </c>
      <c r="D2602" s="26">
        <v>7.7610222677649795E-6</v>
      </c>
    </row>
    <row r="2603" spans="2:4" x14ac:dyDescent="0.25">
      <c r="B2603" s="8" t="s">
        <v>11338</v>
      </c>
      <c r="C2603" s="28">
        <v>56.579710144927532</v>
      </c>
      <c r="D2603" s="26">
        <v>7.6908099222137864E-6</v>
      </c>
    </row>
    <row r="2604" spans="2:4" x14ac:dyDescent="0.25">
      <c r="B2604" s="8" t="s">
        <v>11341</v>
      </c>
      <c r="C2604" s="28">
        <v>56.521739130434781</v>
      </c>
      <c r="D2604" s="26">
        <v>7.6829299940147967E-6</v>
      </c>
    </row>
    <row r="2605" spans="2:4" x14ac:dyDescent="0.25">
      <c r="B2605" s="8" t="s">
        <v>11344</v>
      </c>
      <c r="C2605" s="28">
        <v>55.942028985507243</v>
      </c>
      <c r="D2605" s="26">
        <v>7.6041307120249021E-6</v>
      </c>
    </row>
    <row r="2606" spans="2:4" x14ac:dyDescent="0.25">
      <c r="B2606" s="8" t="s">
        <v>11347</v>
      </c>
      <c r="C2606" s="28">
        <v>55.652173913043477</v>
      </c>
      <c r="D2606" s="26">
        <v>7.5647310710299548E-6</v>
      </c>
    </row>
    <row r="2607" spans="2:4" x14ac:dyDescent="0.25">
      <c r="B2607" s="8" t="s">
        <v>11350</v>
      </c>
      <c r="C2607" s="28">
        <v>55.513043478260869</v>
      </c>
      <c r="D2607" s="26">
        <v>7.5458192433523795E-6</v>
      </c>
    </row>
    <row r="2608" spans="2:4" x14ac:dyDescent="0.25">
      <c r="B2608" s="8" t="s">
        <v>11369</v>
      </c>
      <c r="C2608" s="28">
        <v>52.474170744970095</v>
      </c>
      <c r="D2608" s="26">
        <v>7.1327490365649573E-6</v>
      </c>
    </row>
    <row r="2609" spans="2:4" x14ac:dyDescent="0.25">
      <c r="B2609" s="8" t="s">
        <v>11376</v>
      </c>
      <c r="C2609" s="28">
        <v>52.173913043478258</v>
      </c>
      <c r="D2609" s="26">
        <v>7.0919353790905821E-6</v>
      </c>
    </row>
    <row r="2610" spans="2:4" x14ac:dyDescent="0.25">
      <c r="B2610" s="8" t="s">
        <v>11373</v>
      </c>
      <c r="C2610" s="28">
        <v>52.173913043478258</v>
      </c>
      <c r="D2610" s="26">
        <v>7.0919353790905821E-6</v>
      </c>
    </row>
    <row r="2611" spans="2:4" x14ac:dyDescent="0.25">
      <c r="B2611" s="8" t="s">
        <v>11379</v>
      </c>
      <c r="C2611" s="28">
        <v>52.101449275362313</v>
      </c>
      <c r="D2611" s="26">
        <v>7.0820854688418446E-6</v>
      </c>
    </row>
    <row r="2612" spans="2:4" x14ac:dyDescent="0.25">
      <c r="B2612" s="8" t="s">
        <v>11382</v>
      </c>
      <c r="C2612" s="28">
        <v>52.028985507246375</v>
      </c>
      <c r="D2612" s="26">
        <v>7.0722355585931088E-6</v>
      </c>
    </row>
    <row r="2613" spans="2:4" x14ac:dyDescent="0.25">
      <c r="B2613" s="8" t="s">
        <v>11385</v>
      </c>
      <c r="C2613" s="28">
        <v>51.768115942028984</v>
      </c>
      <c r="D2613" s="26">
        <v>7.0367758816976555E-6</v>
      </c>
    </row>
    <row r="2614" spans="2:4" x14ac:dyDescent="0.25">
      <c r="B2614" s="8" t="s">
        <v>11388</v>
      </c>
      <c r="C2614" s="28">
        <v>50</v>
      </c>
      <c r="D2614" s="26">
        <v>6.7964380716284751E-6</v>
      </c>
    </row>
    <row r="2615" spans="2:4" x14ac:dyDescent="0.25">
      <c r="B2615" s="8" t="s">
        <v>11403</v>
      </c>
      <c r="C2615" s="28">
        <v>49.127536231884058</v>
      </c>
      <c r="D2615" s="26">
        <v>6.6778451522336821E-6</v>
      </c>
    </row>
    <row r="2616" spans="2:4" x14ac:dyDescent="0.25">
      <c r="B2616" s="8" t="s">
        <v>11401</v>
      </c>
      <c r="C2616" s="28">
        <v>49.127536231884058</v>
      </c>
      <c r="D2616" s="26">
        <v>6.6778451522336821E-6</v>
      </c>
    </row>
    <row r="2617" spans="2:4" x14ac:dyDescent="0.25">
      <c r="B2617" s="8" t="s">
        <v>11411</v>
      </c>
      <c r="C2617" s="28">
        <v>49.127536231884058</v>
      </c>
      <c r="D2617" s="26">
        <v>6.6778451522336821E-6</v>
      </c>
    </row>
    <row r="2618" spans="2:4" x14ac:dyDescent="0.25">
      <c r="B2618" s="8" t="s">
        <v>11409</v>
      </c>
      <c r="C2618" s="28">
        <v>49.127536231884058</v>
      </c>
      <c r="D2618" s="26">
        <v>6.6778451522336821E-6</v>
      </c>
    </row>
    <row r="2619" spans="2:4" x14ac:dyDescent="0.25">
      <c r="B2619" s="8" t="s">
        <v>11399</v>
      </c>
      <c r="C2619" s="28">
        <v>49.127536231884058</v>
      </c>
      <c r="D2619" s="26">
        <v>6.6778451522336821E-6</v>
      </c>
    </row>
    <row r="2620" spans="2:4" x14ac:dyDescent="0.25">
      <c r="B2620" s="8" t="s">
        <v>11407</v>
      </c>
      <c r="C2620" s="28">
        <v>49.127536231884058</v>
      </c>
      <c r="D2620" s="26">
        <v>6.6778451522336821E-6</v>
      </c>
    </row>
    <row r="2621" spans="2:4" x14ac:dyDescent="0.25">
      <c r="B2621" s="8" t="s">
        <v>11414</v>
      </c>
      <c r="C2621" s="28">
        <v>49.127536231884058</v>
      </c>
      <c r="D2621" s="26">
        <v>6.6778451522336821E-6</v>
      </c>
    </row>
    <row r="2622" spans="2:4" x14ac:dyDescent="0.25">
      <c r="B2622" s="8" t="s">
        <v>11405</v>
      </c>
      <c r="C2622" s="28">
        <v>49.127536231884058</v>
      </c>
      <c r="D2622" s="26">
        <v>6.6778451522336821E-6</v>
      </c>
    </row>
    <row r="2623" spans="2:4" x14ac:dyDescent="0.25">
      <c r="B2623" s="8" t="s">
        <v>11416</v>
      </c>
      <c r="C2623" s="28">
        <v>49.127536231884058</v>
      </c>
      <c r="D2623" s="26">
        <v>6.6778451522336821E-6</v>
      </c>
    </row>
    <row r="2624" spans="2:4" x14ac:dyDescent="0.25">
      <c r="B2624" s="8" t="s">
        <v>11393</v>
      </c>
      <c r="C2624" s="28">
        <v>49.127536231884058</v>
      </c>
      <c r="D2624" s="26">
        <v>6.6778451522336821E-6</v>
      </c>
    </row>
    <row r="2625" spans="2:4" x14ac:dyDescent="0.25">
      <c r="B2625" s="8" t="s">
        <v>11395</v>
      </c>
      <c r="C2625" s="28">
        <v>49.127536231884058</v>
      </c>
      <c r="D2625" s="26">
        <v>6.6778451522336821E-6</v>
      </c>
    </row>
    <row r="2626" spans="2:4" x14ac:dyDescent="0.25">
      <c r="B2626" s="8" t="s">
        <v>11397</v>
      </c>
      <c r="C2626" s="28">
        <v>49.127536231884058</v>
      </c>
      <c r="D2626" s="26">
        <v>6.6778451522336821E-6</v>
      </c>
    </row>
    <row r="2627" spans="2:4" x14ac:dyDescent="0.25">
      <c r="B2627" s="8" t="s">
        <v>11421</v>
      </c>
      <c r="C2627" s="28">
        <v>47.826086956521735</v>
      </c>
      <c r="D2627" s="26">
        <v>6.5009407641663665E-6</v>
      </c>
    </row>
    <row r="2628" spans="2:4" x14ac:dyDescent="0.25">
      <c r="B2628" s="8" t="s">
        <v>11418</v>
      </c>
      <c r="C2628" s="28">
        <v>47.826086956521735</v>
      </c>
      <c r="D2628" s="26">
        <v>6.5009407641663665E-6</v>
      </c>
    </row>
    <row r="2629" spans="2:4" x14ac:dyDescent="0.25">
      <c r="B2629" s="8" t="s">
        <v>11424</v>
      </c>
      <c r="C2629" s="28">
        <v>47.333333333333336</v>
      </c>
      <c r="D2629" s="26">
        <v>6.4339613744749564E-6</v>
      </c>
    </row>
    <row r="2630" spans="2:4" x14ac:dyDescent="0.25">
      <c r="B2630" s="8" t="s">
        <v>11451</v>
      </c>
      <c r="C2630" s="28">
        <v>46.492659053833599</v>
      </c>
      <c r="D2630" s="26">
        <v>6.3196895608943398E-6</v>
      </c>
    </row>
    <row r="2631" spans="2:4" x14ac:dyDescent="0.25">
      <c r="B2631" s="8" t="s">
        <v>11431</v>
      </c>
      <c r="C2631" s="28">
        <v>46.376811594202898</v>
      </c>
      <c r="D2631" s="26">
        <v>6.3039425591916292E-6</v>
      </c>
    </row>
    <row r="2632" spans="2:4" x14ac:dyDescent="0.25">
      <c r="B2632" s="8" t="s">
        <v>11434</v>
      </c>
      <c r="C2632" s="28">
        <v>46.231884057971016</v>
      </c>
      <c r="D2632" s="26">
        <v>6.2842427386941551E-6</v>
      </c>
    </row>
    <row r="2633" spans="2:4" x14ac:dyDescent="0.25">
      <c r="B2633" s="8" t="s">
        <v>11437</v>
      </c>
      <c r="C2633" s="28">
        <v>45.676998368678632</v>
      </c>
      <c r="D2633" s="26">
        <v>6.2088178142119838E-6</v>
      </c>
    </row>
    <row r="2634" spans="2:4" x14ac:dyDescent="0.25">
      <c r="B2634" s="8" t="s">
        <v>11446</v>
      </c>
      <c r="C2634" s="28">
        <v>45.234638390429581</v>
      </c>
      <c r="D2634" s="26">
        <v>6.1486883702612521E-6</v>
      </c>
    </row>
    <row r="2635" spans="2:4" x14ac:dyDescent="0.25">
      <c r="B2635" s="8" t="s">
        <v>11453</v>
      </c>
      <c r="C2635" s="28">
        <v>44.637681159420289</v>
      </c>
      <c r="D2635" s="26">
        <v>6.0675447132219428E-6</v>
      </c>
    </row>
    <row r="2636" spans="2:4" x14ac:dyDescent="0.25">
      <c r="B2636" s="8" t="s">
        <v>11494</v>
      </c>
      <c r="C2636" s="28">
        <v>44.086460032626427</v>
      </c>
      <c r="D2636" s="26">
        <v>5.9926179081813872E-6</v>
      </c>
    </row>
    <row r="2637" spans="2:4" x14ac:dyDescent="0.25">
      <c r="B2637" s="8" t="s">
        <v>11457</v>
      </c>
      <c r="C2637" s="28">
        <v>44.05797101449275</v>
      </c>
      <c r="D2637" s="26">
        <v>5.9887454312320473E-6</v>
      </c>
    </row>
    <row r="2638" spans="2:4" x14ac:dyDescent="0.25">
      <c r="B2638" s="8" t="s">
        <v>11460</v>
      </c>
      <c r="C2638" s="28">
        <v>43.739130434782609</v>
      </c>
      <c r="D2638" s="26">
        <v>5.9454058261376052E-6</v>
      </c>
    </row>
    <row r="2639" spans="2:4" x14ac:dyDescent="0.25">
      <c r="B2639" s="8" t="s">
        <v>11466</v>
      </c>
      <c r="C2639" s="28">
        <v>43.478260869565219</v>
      </c>
      <c r="D2639" s="26">
        <v>5.9099461492421519E-6</v>
      </c>
    </row>
    <row r="2640" spans="2:4" x14ac:dyDescent="0.25">
      <c r="B2640" s="8" t="s">
        <v>11463</v>
      </c>
      <c r="C2640" s="28">
        <v>43.478260869565219</v>
      </c>
      <c r="D2640" s="26">
        <v>5.9099461492421519E-6</v>
      </c>
    </row>
    <row r="2641" spans="2:4" x14ac:dyDescent="0.25">
      <c r="B2641" s="8" t="s">
        <v>11472</v>
      </c>
      <c r="C2641" s="28">
        <v>43.469808732841578</v>
      </c>
      <c r="D2641" s="26">
        <v>5.908797260765849E-6</v>
      </c>
    </row>
    <row r="2642" spans="2:4" x14ac:dyDescent="0.25">
      <c r="B2642" s="8" t="s">
        <v>11469</v>
      </c>
      <c r="C2642" s="28">
        <v>43.469808732841578</v>
      </c>
      <c r="D2642" s="26">
        <v>5.908797260765849E-6</v>
      </c>
    </row>
    <row r="2643" spans="2:4" x14ac:dyDescent="0.25">
      <c r="B2643" s="8" t="s">
        <v>11475</v>
      </c>
      <c r="C2643" s="28">
        <v>42.89855072463768</v>
      </c>
      <c r="D2643" s="26">
        <v>5.8311468672522564E-6</v>
      </c>
    </row>
    <row r="2644" spans="2:4" x14ac:dyDescent="0.25">
      <c r="B2644" s="8" t="s">
        <v>11478</v>
      </c>
      <c r="C2644" s="28">
        <v>42.860869565217392</v>
      </c>
      <c r="D2644" s="26">
        <v>5.8260249139229134E-6</v>
      </c>
    </row>
    <row r="2645" spans="2:4" x14ac:dyDescent="0.25">
      <c r="B2645" s="8" t="s">
        <v>11481</v>
      </c>
      <c r="C2645" s="28">
        <v>42.414355628058729</v>
      </c>
      <c r="D2645" s="26">
        <v>5.7653308274825562E-6</v>
      </c>
    </row>
    <row r="2646" spans="2:4" x14ac:dyDescent="0.25">
      <c r="B2646" s="8" t="s">
        <v>11483</v>
      </c>
      <c r="C2646" s="28">
        <v>42.318840579710141</v>
      </c>
      <c r="D2646" s="26">
        <v>5.7523475852623609E-6</v>
      </c>
    </row>
    <row r="2647" spans="2:4" x14ac:dyDescent="0.25">
      <c r="B2647" s="8" t="s">
        <v>11486</v>
      </c>
      <c r="C2647" s="28">
        <v>42.215934249889301</v>
      </c>
      <c r="D2647" s="26">
        <v>5.7383596553062429E-6</v>
      </c>
    </row>
    <row r="2648" spans="2:4" x14ac:dyDescent="0.25">
      <c r="B2648" s="8" t="s">
        <v>11490</v>
      </c>
      <c r="C2648" s="28">
        <v>40.579710144927532</v>
      </c>
      <c r="D2648" s="26">
        <v>5.5159497392926746E-6</v>
      </c>
    </row>
    <row r="2649" spans="2:4" x14ac:dyDescent="0.25">
      <c r="B2649" s="8" t="s">
        <v>11499</v>
      </c>
      <c r="C2649" s="28">
        <v>39.548123980424144</v>
      </c>
      <c r="D2649" s="26">
        <v>5.3757275096407539E-6</v>
      </c>
    </row>
    <row r="2650" spans="2:4" x14ac:dyDescent="0.25">
      <c r="B2650" s="8" t="s">
        <v>11502</v>
      </c>
      <c r="C2650" s="28">
        <v>39.301449275362316</v>
      </c>
      <c r="D2650" s="26">
        <v>5.3421973225049558E-6</v>
      </c>
    </row>
    <row r="2651" spans="2:4" x14ac:dyDescent="0.25">
      <c r="B2651" s="8" t="s">
        <v>11505</v>
      </c>
      <c r="C2651" s="28">
        <v>39.130434782608695</v>
      </c>
      <c r="D2651" s="26">
        <v>5.3189515343179372E-6</v>
      </c>
    </row>
    <row r="2652" spans="2:4" x14ac:dyDescent="0.25">
      <c r="B2652" s="8" t="s">
        <v>11509</v>
      </c>
      <c r="C2652" s="28">
        <v>38.384176182707996</v>
      </c>
      <c r="D2652" s="26">
        <v>5.2175135271250314E-6</v>
      </c>
    </row>
    <row r="2653" spans="2:4" x14ac:dyDescent="0.25">
      <c r="B2653" s="8" t="s">
        <v>11514</v>
      </c>
      <c r="C2653" s="28">
        <v>37.681159420289852</v>
      </c>
      <c r="D2653" s="26">
        <v>5.1219533293431981E-6</v>
      </c>
    </row>
    <row r="2654" spans="2:4" x14ac:dyDescent="0.25">
      <c r="B2654" s="8" t="s">
        <v>11517</v>
      </c>
      <c r="C2654" s="28">
        <v>37.259836056721355</v>
      </c>
      <c r="D2654" s="26">
        <v>5.0646833663707277E-6</v>
      </c>
    </row>
    <row r="2655" spans="2:4" x14ac:dyDescent="0.25">
      <c r="B2655" s="8" t="s">
        <v>11538</v>
      </c>
      <c r="C2655" s="28">
        <v>34.782608695652172</v>
      </c>
      <c r="D2655" s="26">
        <v>4.7279569193937217E-6</v>
      </c>
    </row>
    <row r="2656" spans="2:4" x14ac:dyDescent="0.25">
      <c r="B2656" s="8" t="s">
        <v>11542</v>
      </c>
      <c r="C2656" s="28">
        <v>34.437681159420286</v>
      </c>
      <c r="D2656" s="26">
        <v>4.6810713466097333E-6</v>
      </c>
    </row>
    <row r="2657" spans="2:4" x14ac:dyDescent="0.25">
      <c r="B2657" s="8" t="s">
        <v>11546</v>
      </c>
      <c r="C2657" s="28">
        <v>33.209853876642946</v>
      </c>
      <c r="D2657" s="26">
        <v>4.5141743048086919E-6</v>
      </c>
    </row>
    <row r="2658" spans="2:4" x14ac:dyDescent="0.25">
      <c r="B2658" s="8" t="s">
        <v>11549</v>
      </c>
      <c r="C2658" s="28">
        <v>32.463768115942024</v>
      </c>
      <c r="D2658" s="26">
        <v>4.4127597914341398E-6</v>
      </c>
    </row>
    <row r="2659" spans="2:4" x14ac:dyDescent="0.25">
      <c r="B2659" s="8" t="s">
        <v>11554</v>
      </c>
      <c r="C2659" s="28">
        <v>31.933333333333334</v>
      </c>
      <c r="D2659" s="26">
        <v>4.3406584484133858E-6</v>
      </c>
    </row>
    <row r="2660" spans="2:4" x14ac:dyDescent="0.25">
      <c r="B2660" s="8" t="s">
        <v>11573</v>
      </c>
      <c r="C2660" s="28">
        <v>27.756521739130434</v>
      </c>
      <c r="D2660" s="26">
        <v>3.7729096216761898E-6</v>
      </c>
    </row>
    <row r="2661" spans="2:4" x14ac:dyDescent="0.25">
      <c r="B2661" s="8" t="s">
        <v>11575</v>
      </c>
      <c r="C2661" s="28">
        <v>27.756521739130434</v>
      </c>
      <c r="D2661" s="26">
        <v>3.7729096216761898E-6</v>
      </c>
    </row>
    <row r="2662" spans="2:4" x14ac:dyDescent="0.25">
      <c r="B2662" s="8" t="s">
        <v>11577</v>
      </c>
      <c r="C2662" s="28">
        <v>27.161500815660684</v>
      </c>
      <c r="D2662" s="26">
        <v>3.6920291645224828E-6</v>
      </c>
    </row>
    <row r="2663" spans="2:4" x14ac:dyDescent="0.25">
      <c r="B2663" s="8" t="s">
        <v>11581</v>
      </c>
      <c r="C2663" s="28">
        <v>24.199453522404504</v>
      </c>
      <c r="D2663" s="26">
        <v>3.2894017446454753E-6</v>
      </c>
    </row>
    <row r="2664" spans="2:4" x14ac:dyDescent="0.25">
      <c r="B2664" s="8" t="s">
        <v>11585</v>
      </c>
      <c r="C2664" s="28">
        <v>22.132342617692483</v>
      </c>
      <c r="D2664" s="26">
        <v>3.0084219196242123E-6</v>
      </c>
    </row>
    <row r="2665" spans="2:4" x14ac:dyDescent="0.25">
      <c r="B2665" s="8" t="s">
        <v>11587</v>
      </c>
      <c r="C2665" s="28">
        <v>21.159420289855071</v>
      </c>
      <c r="D2665" s="26">
        <v>2.8761737926311805E-6</v>
      </c>
    </row>
    <row r="2666" spans="2:4" x14ac:dyDescent="0.25">
      <c r="B2666" s="8" t="s">
        <v>11590</v>
      </c>
      <c r="C2666" s="28">
        <v>20.289855072463766</v>
      </c>
      <c r="D2666" s="26">
        <v>2.7579748696463373E-6</v>
      </c>
    </row>
    <row r="2667" spans="2:4" x14ac:dyDescent="0.25">
      <c r="B2667" s="8" t="s">
        <v>11593</v>
      </c>
      <c r="C2667" s="28">
        <v>18.85217391304348</v>
      </c>
      <c r="D2667" s="26">
        <v>2.5625526503113975E-6</v>
      </c>
    </row>
    <row r="2668" spans="2:4" x14ac:dyDescent="0.25">
      <c r="B2668" s="8" t="s">
        <v>11597</v>
      </c>
      <c r="C2668" s="28">
        <v>16.604926938321473</v>
      </c>
      <c r="D2668" s="26">
        <v>2.2570871524043459E-6</v>
      </c>
    </row>
    <row r="2669" spans="2:4" x14ac:dyDescent="0.25">
      <c r="B2669" s="8" t="s">
        <v>11607</v>
      </c>
      <c r="C2669" s="28">
        <v>14.44</v>
      </c>
      <c r="D2669" s="26">
        <v>1.9628113150863035E-6</v>
      </c>
    </row>
    <row r="2670" spans="2:4" x14ac:dyDescent="0.25">
      <c r="B2670" s="8" t="s">
        <v>11602</v>
      </c>
      <c r="C2670" s="28">
        <v>14.44</v>
      </c>
      <c r="D2670" s="26">
        <v>1.9628113150863035E-6</v>
      </c>
    </row>
    <row r="2671" spans="2:4" x14ac:dyDescent="0.25">
      <c r="B2671" s="8" t="s">
        <v>11605</v>
      </c>
      <c r="C2671" s="28">
        <v>14.44</v>
      </c>
      <c r="D2671" s="26">
        <v>1.9628113150863035E-6</v>
      </c>
    </row>
    <row r="2672" spans="2:4" x14ac:dyDescent="0.25">
      <c r="B2672" s="8" t="s">
        <v>11612</v>
      </c>
      <c r="C2672" s="28">
        <v>14.202898550724637</v>
      </c>
      <c r="D2672" s="26">
        <v>1.9305824087524362E-6</v>
      </c>
    </row>
    <row r="2673" spans="2:4" x14ac:dyDescent="0.25">
      <c r="B2673" s="8" t="s">
        <v>11609</v>
      </c>
      <c r="C2673" s="28">
        <v>14.202898550724637</v>
      </c>
      <c r="D2673" s="26">
        <v>1.9305824087524362E-6</v>
      </c>
    </row>
    <row r="2674" spans="2:4" x14ac:dyDescent="0.25">
      <c r="B2674" s="8" t="s">
        <v>11614</v>
      </c>
      <c r="C2674" s="28">
        <v>13.878260869565217</v>
      </c>
      <c r="D2674" s="26">
        <v>1.8864548108380949E-6</v>
      </c>
    </row>
    <row r="2675" spans="2:4" x14ac:dyDescent="0.25">
      <c r="B2675" s="8" t="s">
        <v>11616</v>
      </c>
      <c r="C2675" s="28">
        <v>13.527536231884058</v>
      </c>
      <c r="D2675" s="26">
        <v>1.8387812452342083E-6</v>
      </c>
    </row>
    <row r="2676" spans="2:4" x14ac:dyDescent="0.25">
      <c r="B2676" s="8" t="s">
        <v>11626</v>
      </c>
      <c r="C2676" s="28">
        <v>8.695652173913043</v>
      </c>
      <c r="D2676" s="26">
        <v>1.1819892298484304E-6</v>
      </c>
    </row>
    <row r="2677" spans="2:4" x14ac:dyDescent="0.25">
      <c r="B2677" s="8" t="s">
        <v>187</v>
      </c>
      <c r="C2677" s="28">
        <v>7356794.7611740166</v>
      </c>
      <c r="D2677" s="26">
        <v>1</v>
      </c>
    </row>
    <row r="2678" spans="2:4" x14ac:dyDescent="0.25">
      <c r="C2678"/>
    </row>
    <row r="2679" spans="2:4" x14ac:dyDescent="0.25">
      <c r="C2679"/>
    </row>
    <row r="2680" spans="2:4" x14ac:dyDescent="0.25">
      <c r="C2680"/>
    </row>
    <row r="2681" spans="2:4" x14ac:dyDescent="0.25">
      <c r="C2681"/>
    </row>
    <row r="2682" spans="2:4" x14ac:dyDescent="0.25">
      <c r="C2682"/>
    </row>
    <row r="2683" spans="2:4" x14ac:dyDescent="0.25">
      <c r="C2683"/>
    </row>
    <row r="2684" spans="2:4" x14ac:dyDescent="0.25">
      <c r="C2684"/>
    </row>
    <row r="2685" spans="2:4" x14ac:dyDescent="0.25">
      <c r="C2685"/>
    </row>
    <row r="2686" spans="2:4" x14ac:dyDescent="0.25">
      <c r="C2686"/>
    </row>
    <row r="2687" spans="2:4" x14ac:dyDescent="0.25">
      <c r="C2687"/>
    </row>
    <row r="2688" spans="2:4" x14ac:dyDescent="0.25">
      <c r="C2688"/>
    </row>
    <row r="2689" spans="3:3" x14ac:dyDescent="0.25">
      <c r="C2689"/>
    </row>
    <row r="2690" spans="3:3" x14ac:dyDescent="0.25">
      <c r="C2690"/>
    </row>
    <row r="2691" spans="3:3" x14ac:dyDescent="0.25">
      <c r="C2691"/>
    </row>
    <row r="2692" spans="3:3" x14ac:dyDescent="0.25">
      <c r="C2692"/>
    </row>
    <row r="2693" spans="3:3" x14ac:dyDescent="0.25">
      <c r="C2693"/>
    </row>
    <row r="2694" spans="3:3" x14ac:dyDescent="0.25">
      <c r="C2694"/>
    </row>
    <row r="2695" spans="3:3" x14ac:dyDescent="0.25">
      <c r="C2695"/>
    </row>
    <row r="2696" spans="3:3" x14ac:dyDescent="0.25">
      <c r="C2696"/>
    </row>
    <row r="2697" spans="3:3" x14ac:dyDescent="0.25">
      <c r="C2697"/>
    </row>
    <row r="2698" spans="3:3" x14ac:dyDescent="0.25">
      <c r="C2698"/>
    </row>
    <row r="2699" spans="3:3" x14ac:dyDescent="0.25">
      <c r="C2699"/>
    </row>
    <row r="2700" spans="3:3" x14ac:dyDescent="0.25">
      <c r="C2700"/>
    </row>
    <row r="2701" spans="3:3" x14ac:dyDescent="0.25">
      <c r="C2701"/>
    </row>
    <row r="2702" spans="3:3" x14ac:dyDescent="0.25">
      <c r="C2702"/>
    </row>
    <row r="2703" spans="3:3" x14ac:dyDescent="0.25">
      <c r="C2703"/>
    </row>
    <row r="2704" spans="3:3" x14ac:dyDescent="0.25">
      <c r="C2704"/>
    </row>
    <row r="2705" spans="3:3" x14ac:dyDescent="0.25">
      <c r="C2705"/>
    </row>
    <row r="2706" spans="3:3" x14ac:dyDescent="0.25">
      <c r="C2706"/>
    </row>
    <row r="2707" spans="3:3" x14ac:dyDescent="0.25">
      <c r="C2707"/>
    </row>
    <row r="2708" spans="3:3" x14ac:dyDescent="0.25">
      <c r="C2708"/>
    </row>
    <row r="2709" spans="3:3" x14ac:dyDescent="0.25">
      <c r="C2709"/>
    </row>
    <row r="2710" spans="3:3" x14ac:dyDescent="0.25">
      <c r="C2710"/>
    </row>
    <row r="2711" spans="3:3" x14ac:dyDescent="0.25">
      <c r="C2711"/>
    </row>
    <row r="2712" spans="3:3" x14ac:dyDescent="0.25">
      <c r="C2712"/>
    </row>
    <row r="2713" spans="3:3" x14ac:dyDescent="0.25">
      <c r="C2713"/>
    </row>
    <row r="2714" spans="3:3" x14ac:dyDescent="0.25">
      <c r="C2714"/>
    </row>
    <row r="2715" spans="3:3" x14ac:dyDescent="0.25">
      <c r="C2715"/>
    </row>
    <row r="2716" spans="3:3" x14ac:dyDescent="0.25">
      <c r="C2716"/>
    </row>
    <row r="2717" spans="3:3" x14ac:dyDescent="0.25">
      <c r="C2717"/>
    </row>
    <row r="2718" spans="3:3" x14ac:dyDescent="0.25">
      <c r="C2718"/>
    </row>
    <row r="2719" spans="3:3" x14ac:dyDescent="0.25">
      <c r="C2719"/>
    </row>
    <row r="2720" spans="3:3" x14ac:dyDescent="0.25">
      <c r="C2720"/>
    </row>
    <row r="2721" spans="3:3" x14ac:dyDescent="0.25">
      <c r="C2721"/>
    </row>
    <row r="2722" spans="3:3" x14ac:dyDescent="0.25">
      <c r="C2722"/>
    </row>
    <row r="2723" spans="3:3" x14ac:dyDescent="0.25">
      <c r="C2723"/>
    </row>
    <row r="2724" spans="3:3" x14ac:dyDescent="0.25">
      <c r="C2724"/>
    </row>
    <row r="2725" spans="3:3" x14ac:dyDescent="0.25">
      <c r="C2725"/>
    </row>
    <row r="2726" spans="3:3" x14ac:dyDescent="0.25">
      <c r="C2726"/>
    </row>
    <row r="2727" spans="3:3" x14ac:dyDescent="0.25">
      <c r="C2727"/>
    </row>
    <row r="2728" spans="3:3" x14ac:dyDescent="0.25">
      <c r="C2728"/>
    </row>
    <row r="2729" spans="3:3" x14ac:dyDescent="0.25">
      <c r="C2729"/>
    </row>
    <row r="2730" spans="3:3" x14ac:dyDescent="0.25">
      <c r="C2730"/>
    </row>
    <row r="2731" spans="3:3" x14ac:dyDescent="0.25">
      <c r="C2731"/>
    </row>
    <row r="2732" spans="3:3" x14ac:dyDescent="0.25">
      <c r="C2732"/>
    </row>
    <row r="2733" spans="3:3" x14ac:dyDescent="0.25">
      <c r="C2733"/>
    </row>
    <row r="2734" spans="3:3" x14ac:dyDescent="0.25">
      <c r="C2734"/>
    </row>
    <row r="2735" spans="3:3" x14ac:dyDescent="0.25">
      <c r="C2735"/>
    </row>
    <row r="2736" spans="3:3" x14ac:dyDescent="0.25">
      <c r="C2736"/>
    </row>
    <row r="2737" spans="3:3" x14ac:dyDescent="0.25">
      <c r="C2737"/>
    </row>
    <row r="2738" spans="3:3" x14ac:dyDescent="0.25">
      <c r="C2738"/>
    </row>
    <row r="2739" spans="3:3" x14ac:dyDescent="0.25">
      <c r="C2739"/>
    </row>
    <row r="2740" spans="3:3" x14ac:dyDescent="0.25">
      <c r="C2740"/>
    </row>
    <row r="2741" spans="3:3" x14ac:dyDescent="0.25">
      <c r="C2741"/>
    </row>
    <row r="2742" spans="3:3" x14ac:dyDescent="0.25">
      <c r="C2742"/>
    </row>
    <row r="2743" spans="3:3" x14ac:dyDescent="0.25">
      <c r="C2743"/>
    </row>
    <row r="2744" spans="3:3" x14ac:dyDescent="0.25">
      <c r="C2744"/>
    </row>
    <row r="2745" spans="3:3" x14ac:dyDescent="0.25">
      <c r="C2745"/>
    </row>
    <row r="2746" spans="3:3" x14ac:dyDescent="0.25">
      <c r="C2746"/>
    </row>
    <row r="2747" spans="3:3" x14ac:dyDescent="0.25">
      <c r="C2747"/>
    </row>
    <row r="2748" spans="3:3" x14ac:dyDescent="0.25">
      <c r="C2748"/>
    </row>
    <row r="2749" spans="3:3" x14ac:dyDescent="0.25">
      <c r="C2749"/>
    </row>
    <row r="2750" spans="3:3" x14ac:dyDescent="0.25">
      <c r="C2750"/>
    </row>
    <row r="2751" spans="3:3" x14ac:dyDescent="0.25">
      <c r="C2751"/>
    </row>
    <row r="2752" spans="3:3" x14ac:dyDescent="0.25">
      <c r="C2752"/>
    </row>
    <row r="2753" spans="3:3" x14ac:dyDescent="0.25">
      <c r="C2753"/>
    </row>
    <row r="2754" spans="3:3" x14ac:dyDescent="0.25">
      <c r="C2754"/>
    </row>
    <row r="2755" spans="3:3" x14ac:dyDescent="0.25">
      <c r="C2755"/>
    </row>
    <row r="2756" spans="3:3" x14ac:dyDescent="0.25">
      <c r="C2756"/>
    </row>
    <row r="2757" spans="3:3" x14ac:dyDescent="0.25">
      <c r="C2757"/>
    </row>
    <row r="2758" spans="3:3" x14ac:dyDescent="0.25">
      <c r="C2758"/>
    </row>
    <row r="2759" spans="3:3" x14ac:dyDescent="0.25">
      <c r="C2759"/>
    </row>
    <row r="2760" spans="3:3" x14ac:dyDescent="0.25">
      <c r="C2760"/>
    </row>
    <row r="2761" spans="3:3" x14ac:dyDescent="0.25">
      <c r="C2761"/>
    </row>
    <row r="2762" spans="3:3" x14ac:dyDescent="0.25">
      <c r="C2762"/>
    </row>
    <row r="2763" spans="3:3" x14ac:dyDescent="0.25">
      <c r="C2763"/>
    </row>
    <row r="2764" spans="3:3" x14ac:dyDescent="0.25">
      <c r="C2764"/>
    </row>
    <row r="2765" spans="3:3" x14ac:dyDescent="0.25">
      <c r="C2765"/>
    </row>
    <row r="2766" spans="3:3" x14ac:dyDescent="0.25">
      <c r="C2766"/>
    </row>
    <row r="2767" spans="3:3" x14ac:dyDescent="0.25">
      <c r="C2767"/>
    </row>
    <row r="2768" spans="3:3" x14ac:dyDescent="0.25">
      <c r="C2768"/>
    </row>
    <row r="2769" spans="3:3" x14ac:dyDescent="0.25">
      <c r="C2769"/>
    </row>
    <row r="2770" spans="3:3" x14ac:dyDescent="0.25">
      <c r="C2770"/>
    </row>
    <row r="2771" spans="3:3" x14ac:dyDescent="0.25">
      <c r="C2771"/>
    </row>
    <row r="2772" spans="3:3" x14ac:dyDescent="0.25">
      <c r="C2772"/>
    </row>
    <row r="2773" spans="3:3" x14ac:dyDescent="0.25">
      <c r="C2773"/>
    </row>
    <row r="2774" spans="3:3" x14ac:dyDescent="0.25">
      <c r="C2774"/>
    </row>
    <row r="2775" spans="3:3" x14ac:dyDescent="0.25">
      <c r="C2775"/>
    </row>
    <row r="2776" spans="3:3" x14ac:dyDescent="0.25">
      <c r="C2776"/>
    </row>
    <row r="2777" spans="3:3" x14ac:dyDescent="0.25">
      <c r="C2777"/>
    </row>
    <row r="2778" spans="3:3" x14ac:dyDescent="0.25">
      <c r="C2778"/>
    </row>
    <row r="2779" spans="3:3" x14ac:dyDescent="0.25">
      <c r="C2779"/>
    </row>
    <row r="2780" spans="3:3" x14ac:dyDescent="0.25">
      <c r="C2780"/>
    </row>
    <row r="2781" spans="3:3" x14ac:dyDescent="0.25">
      <c r="C2781"/>
    </row>
    <row r="2782" spans="3:3" x14ac:dyDescent="0.25">
      <c r="C2782"/>
    </row>
    <row r="2783" spans="3:3" x14ac:dyDescent="0.25">
      <c r="C2783"/>
    </row>
    <row r="2784" spans="3:3" x14ac:dyDescent="0.25">
      <c r="C2784"/>
    </row>
    <row r="2785" spans="3:3" x14ac:dyDescent="0.25">
      <c r="C2785"/>
    </row>
    <row r="2786" spans="3:3" x14ac:dyDescent="0.25">
      <c r="C2786"/>
    </row>
    <row r="2787" spans="3:3" x14ac:dyDescent="0.25">
      <c r="C2787"/>
    </row>
    <row r="2788" spans="3:3" x14ac:dyDescent="0.25">
      <c r="C2788"/>
    </row>
    <row r="2789" spans="3:3" x14ac:dyDescent="0.25">
      <c r="C2789"/>
    </row>
    <row r="2790" spans="3:3" x14ac:dyDescent="0.25">
      <c r="C2790"/>
    </row>
    <row r="2791" spans="3:3" x14ac:dyDescent="0.25">
      <c r="C2791"/>
    </row>
    <row r="2792" spans="3:3" x14ac:dyDescent="0.25">
      <c r="C2792"/>
    </row>
    <row r="2793" spans="3:3" x14ac:dyDescent="0.25">
      <c r="C2793"/>
    </row>
    <row r="2794" spans="3:3" x14ac:dyDescent="0.25">
      <c r="C2794"/>
    </row>
    <row r="2795" spans="3:3" x14ac:dyDescent="0.25">
      <c r="C2795"/>
    </row>
    <row r="2796" spans="3:3" x14ac:dyDescent="0.25">
      <c r="C2796"/>
    </row>
    <row r="2797" spans="3:3" x14ac:dyDescent="0.25">
      <c r="C2797"/>
    </row>
    <row r="2798" spans="3:3" x14ac:dyDescent="0.25">
      <c r="C2798"/>
    </row>
    <row r="2799" spans="3:3" x14ac:dyDescent="0.25">
      <c r="C2799"/>
    </row>
    <row r="2800" spans="3:3" x14ac:dyDescent="0.25">
      <c r="C2800"/>
    </row>
    <row r="2801" spans="3:3" x14ac:dyDescent="0.25">
      <c r="C2801"/>
    </row>
    <row r="2802" spans="3:3" x14ac:dyDescent="0.25">
      <c r="C2802"/>
    </row>
    <row r="2803" spans="3:3" x14ac:dyDescent="0.25">
      <c r="C2803"/>
    </row>
    <row r="2804" spans="3:3" x14ac:dyDescent="0.25">
      <c r="C2804"/>
    </row>
    <row r="2805" spans="3:3" x14ac:dyDescent="0.25">
      <c r="C2805"/>
    </row>
    <row r="2806" spans="3:3" x14ac:dyDescent="0.25">
      <c r="C2806"/>
    </row>
    <row r="2807" spans="3:3" x14ac:dyDescent="0.25">
      <c r="C2807"/>
    </row>
    <row r="2808" spans="3:3" x14ac:dyDescent="0.25">
      <c r="C2808"/>
    </row>
    <row r="2809" spans="3:3" x14ac:dyDescent="0.25">
      <c r="C2809"/>
    </row>
    <row r="2810" spans="3:3" x14ac:dyDescent="0.25">
      <c r="C2810"/>
    </row>
    <row r="2811" spans="3:3" x14ac:dyDescent="0.25">
      <c r="C2811"/>
    </row>
    <row r="2812" spans="3:3" x14ac:dyDescent="0.25">
      <c r="C2812"/>
    </row>
    <row r="2813" spans="3:3" x14ac:dyDescent="0.25">
      <c r="C2813"/>
    </row>
    <row r="2814" spans="3:3" x14ac:dyDescent="0.25">
      <c r="C2814"/>
    </row>
    <row r="2815" spans="3:3" x14ac:dyDescent="0.25">
      <c r="C2815"/>
    </row>
    <row r="2816" spans="3:3" x14ac:dyDescent="0.25">
      <c r="C2816"/>
    </row>
    <row r="2817" spans="3:3" x14ac:dyDescent="0.25">
      <c r="C2817"/>
    </row>
    <row r="2818" spans="3:3" x14ac:dyDescent="0.25">
      <c r="C2818"/>
    </row>
    <row r="2819" spans="3:3" x14ac:dyDescent="0.25">
      <c r="C2819"/>
    </row>
    <row r="2820" spans="3:3" x14ac:dyDescent="0.25">
      <c r="C2820"/>
    </row>
    <row r="2821" spans="3:3" x14ac:dyDescent="0.25">
      <c r="C2821"/>
    </row>
    <row r="2822" spans="3:3" x14ac:dyDescent="0.25">
      <c r="C2822"/>
    </row>
    <row r="2823" spans="3:3" x14ac:dyDescent="0.25">
      <c r="C2823"/>
    </row>
    <row r="2824" spans="3:3" x14ac:dyDescent="0.25">
      <c r="C2824"/>
    </row>
    <row r="2825" spans="3:3" x14ac:dyDescent="0.25">
      <c r="C2825"/>
    </row>
    <row r="2826" spans="3:3" x14ac:dyDescent="0.25">
      <c r="C2826"/>
    </row>
    <row r="2827" spans="3:3" x14ac:dyDescent="0.25">
      <c r="C2827"/>
    </row>
    <row r="2828" spans="3:3" x14ac:dyDescent="0.25">
      <c r="C2828"/>
    </row>
    <row r="2829" spans="3:3" x14ac:dyDescent="0.25">
      <c r="C2829"/>
    </row>
    <row r="2830" spans="3:3" x14ac:dyDescent="0.25">
      <c r="C2830"/>
    </row>
    <row r="2831" spans="3:3" x14ac:dyDescent="0.25">
      <c r="C2831"/>
    </row>
    <row r="2832" spans="3:3" x14ac:dyDescent="0.25">
      <c r="C2832"/>
    </row>
    <row r="2833" spans="3:3" x14ac:dyDescent="0.25">
      <c r="C2833"/>
    </row>
    <row r="2834" spans="3:3" x14ac:dyDescent="0.25">
      <c r="C2834"/>
    </row>
    <row r="2835" spans="3:3" x14ac:dyDescent="0.25">
      <c r="C2835"/>
    </row>
    <row r="2836" spans="3:3" x14ac:dyDescent="0.25">
      <c r="C2836"/>
    </row>
    <row r="2837" spans="3:3" x14ac:dyDescent="0.25">
      <c r="C2837"/>
    </row>
    <row r="2838" spans="3:3" x14ac:dyDescent="0.25">
      <c r="C2838"/>
    </row>
    <row r="2839" spans="3:3" x14ac:dyDescent="0.25">
      <c r="C2839"/>
    </row>
    <row r="2840" spans="3:3" x14ac:dyDescent="0.25">
      <c r="C2840"/>
    </row>
    <row r="2841" spans="3:3" x14ac:dyDescent="0.25">
      <c r="C2841"/>
    </row>
    <row r="2842" spans="3:3" x14ac:dyDescent="0.25">
      <c r="C2842"/>
    </row>
    <row r="2843" spans="3:3" x14ac:dyDescent="0.25">
      <c r="C2843"/>
    </row>
    <row r="2844" spans="3:3" x14ac:dyDescent="0.25">
      <c r="C2844"/>
    </row>
    <row r="2845" spans="3:3" x14ac:dyDescent="0.25">
      <c r="C2845"/>
    </row>
    <row r="2846" spans="3:3" x14ac:dyDescent="0.25">
      <c r="C2846"/>
    </row>
    <row r="2847" spans="3:3" x14ac:dyDescent="0.25">
      <c r="C2847"/>
    </row>
    <row r="2848" spans="3:3" x14ac:dyDescent="0.25">
      <c r="C2848"/>
    </row>
    <row r="2849" spans="3:3" x14ac:dyDescent="0.25">
      <c r="C2849"/>
    </row>
    <row r="2850" spans="3:3" x14ac:dyDescent="0.25">
      <c r="C2850"/>
    </row>
    <row r="2851" spans="3:3" x14ac:dyDescent="0.25">
      <c r="C2851"/>
    </row>
    <row r="2852" spans="3:3" x14ac:dyDescent="0.25">
      <c r="C2852"/>
    </row>
    <row r="2853" spans="3:3" x14ac:dyDescent="0.25">
      <c r="C2853"/>
    </row>
    <row r="2854" spans="3:3" x14ac:dyDescent="0.25">
      <c r="C2854"/>
    </row>
    <row r="2855" spans="3:3" x14ac:dyDescent="0.25">
      <c r="C2855"/>
    </row>
    <row r="2856" spans="3:3" x14ac:dyDescent="0.25">
      <c r="C2856"/>
    </row>
    <row r="2857" spans="3:3" x14ac:dyDescent="0.25">
      <c r="C2857"/>
    </row>
    <row r="2858" spans="3:3" x14ac:dyDescent="0.25">
      <c r="C2858"/>
    </row>
    <row r="2859" spans="3:3" x14ac:dyDescent="0.25">
      <c r="C2859"/>
    </row>
    <row r="2860" spans="3:3" x14ac:dyDescent="0.25">
      <c r="C2860"/>
    </row>
    <row r="2861" spans="3:3" x14ac:dyDescent="0.25">
      <c r="C2861"/>
    </row>
    <row r="2862" spans="3:3" x14ac:dyDescent="0.25">
      <c r="C2862"/>
    </row>
    <row r="2863" spans="3:3" x14ac:dyDescent="0.25">
      <c r="C2863"/>
    </row>
    <row r="2864" spans="3:3" x14ac:dyDescent="0.25">
      <c r="C2864"/>
    </row>
    <row r="2865" spans="3:3" x14ac:dyDescent="0.25">
      <c r="C2865"/>
    </row>
    <row r="2866" spans="3:3" x14ac:dyDescent="0.25">
      <c r="C2866"/>
    </row>
    <row r="2867" spans="3:3" x14ac:dyDescent="0.25">
      <c r="C2867"/>
    </row>
    <row r="2868" spans="3:3" x14ac:dyDescent="0.25">
      <c r="C2868"/>
    </row>
    <row r="2869" spans="3:3" x14ac:dyDescent="0.25">
      <c r="C2869"/>
    </row>
    <row r="2870" spans="3:3" x14ac:dyDescent="0.25">
      <c r="C2870"/>
    </row>
    <row r="2871" spans="3:3" x14ac:dyDescent="0.25">
      <c r="C2871"/>
    </row>
    <row r="2872" spans="3:3" x14ac:dyDescent="0.25">
      <c r="C2872"/>
    </row>
    <row r="2873" spans="3:3" x14ac:dyDescent="0.25">
      <c r="C2873"/>
    </row>
    <row r="2874" spans="3:3" x14ac:dyDescent="0.25">
      <c r="C2874"/>
    </row>
    <row r="2875" spans="3:3" x14ac:dyDescent="0.25">
      <c r="C2875"/>
    </row>
    <row r="2876" spans="3:3" x14ac:dyDescent="0.25">
      <c r="C2876"/>
    </row>
    <row r="2877" spans="3:3" x14ac:dyDescent="0.25">
      <c r="C2877"/>
    </row>
    <row r="2878" spans="3:3" x14ac:dyDescent="0.25">
      <c r="C2878"/>
    </row>
    <row r="2879" spans="3:3" x14ac:dyDescent="0.25">
      <c r="C2879"/>
    </row>
    <row r="2880" spans="3:3" x14ac:dyDescent="0.25">
      <c r="C2880"/>
    </row>
    <row r="2881" spans="3:3" x14ac:dyDescent="0.25">
      <c r="C2881"/>
    </row>
    <row r="2882" spans="3:3" x14ac:dyDescent="0.25">
      <c r="C2882"/>
    </row>
    <row r="2883" spans="3:3" x14ac:dyDescent="0.25">
      <c r="C2883"/>
    </row>
    <row r="2884" spans="3:3" x14ac:dyDescent="0.25">
      <c r="C2884"/>
    </row>
    <row r="2885" spans="3:3" x14ac:dyDescent="0.25">
      <c r="C2885"/>
    </row>
    <row r="2886" spans="3:3" x14ac:dyDescent="0.25">
      <c r="C2886"/>
    </row>
    <row r="2887" spans="3:3" x14ac:dyDescent="0.25">
      <c r="C2887"/>
    </row>
    <row r="2888" spans="3:3" x14ac:dyDescent="0.25">
      <c r="C2888"/>
    </row>
    <row r="2889" spans="3:3" x14ac:dyDescent="0.25">
      <c r="C2889"/>
    </row>
    <row r="2890" spans="3:3" x14ac:dyDescent="0.25">
      <c r="C2890"/>
    </row>
    <row r="2891" spans="3:3" x14ac:dyDescent="0.25">
      <c r="C2891"/>
    </row>
    <row r="2892" spans="3:3" x14ac:dyDescent="0.25">
      <c r="C2892"/>
    </row>
    <row r="2893" spans="3:3" x14ac:dyDescent="0.25">
      <c r="C2893"/>
    </row>
    <row r="2894" spans="3:3" x14ac:dyDescent="0.25">
      <c r="C2894"/>
    </row>
    <row r="2895" spans="3:3" x14ac:dyDescent="0.25">
      <c r="C2895"/>
    </row>
    <row r="2896" spans="3:3" x14ac:dyDescent="0.25">
      <c r="C2896"/>
    </row>
    <row r="2897" spans="3:3" x14ac:dyDescent="0.25">
      <c r="C2897"/>
    </row>
    <row r="2898" spans="3:3" x14ac:dyDescent="0.25">
      <c r="C2898"/>
    </row>
    <row r="2899" spans="3:3" x14ac:dyDescent="0.25">
      <c r="C2899"/>
    </row>
    <row r="2900" spans="3:3" x14ac:dyDescent="0.25">
      <c r="C2900"/>
    </row>
    <row r="2901" spans="3:3" x14ac:dyDescent="0.25">
      <c r="C2901"/>
    </row>
  </sheetData>
  <dataConsolidate/>
  <conditionalFormatting pivot="1" sqref="D7 D6 D8 D9 D10 D11 D12 D13 D15 D14 D16 D17 D18 D19 D20 D21 D22 D24 D23 D25 D27 D26 D28 D29 D32 D30 D34 D31 D35 D37 D38 D36 D43 D39 D40 D41 D42 D44 D45 D46 D47 D48 D49 D51 D52 D50 D53 D55 D58 D60 D57 D64 D65 D62 D63 D61">
    <cfRule type="dataBar" priority="2">
      <dataBar>
        <cfvo type="min"/>
        <cfvo type="max"/>
        <color rgb="FFFFB628"/>
      </dataBar>
      <extLst>
        <ext xmlns:x14="http://schemas.microsoft.com/office/spreadsheetml/2009/9/main" uri="{B025F937-C7B1-47D3-B67F-A62EFF666E3E}">
          <x14:id>{D907B126-EBEC-43D8-90A0-8DC2D92A55BE}</x14:id>
        </ext>
      </extLst>
    </cfRule>
  </conditionalFormatting>
  <conditionalFormatting pivot="1" sqref="M11 M9 M10 M12">
    <cfRule type="dataBar" priority="1">
      <dataBar>
        <cfvo type="min"/>
        <cfvo type="max"/>
        <color rgb="FFFFB628"/>
      </dataBar>
      <extLst>
        <ext xmlns:x14="http://schemas.microsoft.com/office/spreadsheetml/2009/9/main" uri="{B025F937-C7B1-47D3-B67F-A62EFF666E3E}">
          <x14:id>{7CDDF5E1-F18C-4A68-A3A1-49A345D55F04}</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D907B126-EBEC-43D8-90A0-8DC2D92A55BE}">
            <x14:dataBar minLength="0" maxLength="100" border="1" negativeBarBorderColorSameAsPositive="0">
              <x14:cfvo type="autoMin"/>
              <x14:cfvo type="autoMax"/>
              <x14:borderColor rgb="FFFFB628"/>
              <x14:negativeFillColor rgb="FFFF0000"/>
              <x14:negativeBorderColor rgb="FFFF0000"/>
              <x14:axisColor rgb="FF000000"/>
            </x14:dataBar>
          </x14:cfRule>
          <xm:sqref>D7 D6 D8 D9 D10 D11 D12 D13 D15 D14 D16 D17 D18 D19 D20 D21 D22 D24 D23 D25 D27 D26 D28 D29 D32 D30 D34 D31 D35 D37 D38 D36 D43 D39 D40 D41 D42 D44 D45 D46 D47 D48 D49 D51 D52 D50 D53 D55 D58 D60 D57 D64 D65 D62 D63 D61</xm:sqref>
        </x14:conditionalFormatting>
        <x14:conditionalFormatting xmlns:xm="http://schemas.microsoft.com/office/excel/2006/main" pivot="1">
          <x14:cfRule type="dataBar" id="{7CDDF5E1-F18C-4A68-A3A1-49A345D55F04}">
            <x14:dataBar minLength="0" maxLength="100" border="1" negativeBarBorderColorSameAsPositive="0">
              <x14:cfvo type="autoMin"/>
              <x14:cfvo type="autoMax"/>
              <x14:borderColor rgb="FFFFB628"/>
              <x14:negativeFillColor rgb="FFFF0000"/>
              <x14:negativeBorderColor rgb="FFFF0000"/>
              <x14:axisColor rgb="FF000000"/>
            </x14:dataBar>
          </x14:cfRule>
          <xm:sqref>M11 M9 M10 M12</xm:sqref>
        </x14:conditionalFormatting>
      </x14:conditionalFormattings>
    </ex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6FF8-D711-4558-8393-622AB2ABA037}">
  <dimension ref="A2:Q20"/>
  <sheetViews>
    <sheetView showGridLines="0" workbookViewId="0">
      <selection activeCell="D10" sqref="D10"/>
    </sheetView>
  </sheetViews>
  <sheetFormatPr baseColWidth="10" defaultRowHeight="12.5" x14ac:dyDescent="0.25"/>
  <sheetData>
    <row r="2" spans="1:17" ht="13" x14ac:dyDescent="0.25">
      <c r="B2" s="36" t="s">
        <v>202</v>
      </c>
      <c r="C2" s="36"/>
      <c r="D2" s="36"/>
      <c r="E2" s="36"/>
      <c r="F2" s="36"/>
    </row>
    <row r="3" spans="1:17" ht="13" x14ac:dyDescent="0.25">
      <c r="M3" s="13" t="s">
        <v>203</v>
      </c>
      <c r="N3" s="16"/>
      <c r="O3" s="16"/>
      <c r="P3" s="16"/>
      <c r="Q3" s="16"/>
    </row>
    <row r="4" spans="1:17" ht="13" customHeight="1" x14ac:dyDescent="0.25">
      <c r="A4" s="13" t="s">
        <v>191</v>
      </c>
      <c r="B4" s="16"/>
      <c r="C4" s="16"/>
      <c r="D4" s="16"/>
      <c r="E4" s="16"/>
      <c r="M4" s="35" t="s">
        <v>204</v>
      </c>
      <c r="N4" s="35"/>
      <c r="O4" s="35"/>
      <c r="P4" s="35"/>
      <c r="Q4" s="35"/>
    </row>
    <row r="5" spans="1:17" x14ac:dyDescent="0.25">
      <c r="A5" s="11" t="s">
        <v>199</v>
      </c>
      <c r="M5" s="35"/>
      <c r="N5" s="35"/>
      <c r="O5" s="35"/>
      <c r="P5" s="35"/>
      <c r="Q5" s="35"/>
    </row>
    <row r="6" spans="1:17" x14ac:dyDescent="0.25">
      <c r="B6" s="12" t="s">
        <v>193</v>
      </c>
      <c r="M6" s="35"/>
      <c r="N6" s="35"/>
      <c r="O6" s="35"/>
      <c r="P6" s="35"/>
      <c r="Q6" s="35"/>
    </row>
    <row r="7" spans="1:17" x14ac:dyDescent="0.25">
      <c r="B7" s="12" t="s">
        <v>194</v>
      </c>
      <c r="M7" s="35"/>
      <c r="N7" s="35"/>
      <c r="O7" s="35"/>
      <c r="P7" s="35"/>
      <c r="Q7" s="35"/>
    </row>
    <row r="8" spans="1:17" x14ac:dyDescent="0.25">
      <c r="B8" s="12" t="s">
        <v>195</v>
      </c>
      <c r="M8" s="35"/>
      <c r="N8" s="35"/>
      <c r="O8" s="35"/>
      <c r="P8" s="35"/>
      <c r="Q8" s="35"/>
    </row>
    <row r="9" spans="1:17" s="15" customFormat="1" x14ac:dyDescent="0.25">
      <c r="A9" s="14" t="s">
        <v>198</v>
      </c>
      <c r="M9" s="35"/>
      <c r="N9" s="35"/>
      <c r="O9" s="35"/>
      <c r="P9" s="35"/>
      <c r="Q9" s="35"/>
    </row>
    <row r="10" spans="1:17" s="15" customFormat="1" ht="13" x14ac:dyDescent="0.25">
      <c r="A10" s="17" t="s">
        <v>192</v>
      </c>
      <c r="M10" s="35"/>
      <c r="N10" s="35"/>
      <c r="O10" s="35"/>
      <c r="P10" s="35"/>
      <c r="Q10" s="35"/>
    </row>
    <row r="11" spans="1:17" x14ac:dyDescent="0.25">
      <c r="A11" s="11" t="s">
        <v>196</v>
      </c>
      <c r="M11" s="35"/>
      <c r="N11" s="35"/>
      <c r="O11" s="35"/>
      <c r="P11" s="35"/>
      <c r="Q11" s="35"/>
    </row>
    <row r="13" spans="1:17" ht="13" x14ac:dyDescent="0.25">
      <c r="A13" s="13" t="s">
        <v>197</v>
      </c>
      <c r="B13" s="16"/>
      <c r="C13" s="16"/>
      <c r="D13" s="16"/>
      <c r="E13" s="16"/>
    </row>
    <row r="14" spans="1:17" ht="13" x14ac:dyDescent="0.25">
      <c r="A14" t="s">
        <v>200</v>
      </c>
      <c r="M14" s="13" t="s">
        <v>205</v>
      </c>
      <c r="N14" s="16"/>
      <c r="O14" s="16"/>
      <c r="P14" s="16"/>
      <c r="Q14" s="16"/>
    </row>
    <row r="15" spans="1:17" x14ac:dyDescent="0.25">
      <c r="B15" s="11" t="s">
        <v>201</v>
      </c>
      <c r="M15" s="35" t="s">
        <v>206</v>
      </c>
      <c r="N15" s="35"/>
      <c r="O15" s="35"/>
      <c r="P15" s="35"/>
      <c r="Q15" s="35"/>
    </row>
    <row r="16" spans="1:17" x14ac:dyDescent="0.25">
      <c r="B16" s="11" t="s">
        <v>207</v>
      </c>
      <c r="M16" s="35"/>
      <c r="N16" s="35"/>
      <c r="O16" s="35"/>
      <c r="P16" s="35"/>
      <c r="Q16" s="35"/>
    </row>
    <row r="17" spans="1:17" x14ac:dyDescent="0.25">
      <c r="A17" s="11" t="s">
        <v>208</v>
      </c>
      <c r="B17" s="11"/>
      <c r="M17" s="35"/>
      <c r="N17" s="35"/>
      <c r="O17" s="35"/>
      <c r="P17" s="35"/>
      <c r="Q17" s="35"/>
    </row>
    <row r="18" spans="1:17" x14ac:dyDescent="0.25">
      <c r="M18" s="35"/>
      <c r="N18" s="35"/>
      <c r="O18" s="35"/>
      <c r="P18" s="35"/>
      <c r="Q18" s="35"/>
    </row>
    <row r="19" spans="1:17" x14ac:dyDescent="0.25">
      <c r="M19" s="35"/>
      <c r="N19" s="35"/>
      <c r="O19" s="35"/>
      <c r="P19" s="35"/>
      <c r="Q19" s="35"/>
    </row>
    <row r="20" spans="1:17" ht="13" customHeight="1" x14ac:dyDescent="0.25">
      <c r="M20" s="35"/>
      <c r="N20" s="35"/>
      <c r="O20" s="35"/>
      <c r="P20" s="35"/>
      <c r="Q20" s="35"/>
    </row>
  </sheetData>
  <mergeCells count="3">
    <mergeCell ref="M4:Q11"/>
    <mergeCell ref="M15:Q20"/>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5C4D-70A1-4E23-825E-6062C9384704}">
  <dimension ref="A1:C6"/>
  <sheetViews>
    <sheetView showGridLines="0" zoomScale="115" zoomScaleNormal="115" workbookViewId="0">
      <selection activeCell="C3" sqref="C3"/>
    </sheetView>
  </sheetViews>
  <sheetFormatPr baseColWidth="10" defaultRowHeight="12.5" x14ac:dyDescent="0.25"/>
  <sheetData>
    <row r="1" spans="1:3" ht="13" x14ac:dyDescent="0.25">
      <c r="A1" s="38" t="s">
        <v>186</v>
      </c>
      <c r="C1" s="31">
        <v>46103</v>
      </c>
    </row>
    <row r="2" spans="1:3" ht="13" x14ac:dyDescent="0.25">
      <c r="A2" s="29" t="s">
        <v>2</v>
      </c>
      <c r="B2" s="39">
        <v>3.45</v>
      </c>
    </row>
    <row r="3" spans="1:3" ht="13" x14ac:dyDescent="0.25">
      <c r="A3" s="29" t="s">
        <v>6</v>
      </c>
      <c r="B3" s="30">
        <v>925.93</v>
      </c>
    </row>
    <row r="4" spans="1:3" ht="13" x14ac:dyDescent="0.25">
      <c r="A4" s="29" t="s">
        <v>11</v>
      </c>
      <c r="B4" s="30">
        <v>2.4E-2</v>
      </c>
    </row>
    <row r="5" spans="1:3" ht="13" x14ac:dyDescent="0.25">
      <c r="A5" s="29" t="s">
        <v>18</v>
      </c>
      <c r="B5" s="30">
        <v>3678</v>
      </c>
    </row>
    <row r="6" spans="1:3" ht="13" x14ac:dyDescent="0.25">
      <c r="A6" s="29" t="s">
        <v>664</v>
      </c>
      <c r="B6" s="30">
        <v>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609E-676B-4C2F-A486-E8F6689D5D33}">
  <sheetPr>
    <tabColor rgb="FFFF0000"/>
  </sheetPr>
  <dimension ref="B3:H13"/>
  <sheetViews>
    <sheetView showGridLines="0" zoomScale="115" zoomScaleNormal="115" workbookViewId="0">
      <selection activeCell="B6" sqref="B6"/>
    </sheetView>
  </sheetViews>
  <sheetFormatPr baseColWidth="10" defaultRowHeight="12.5" x14ac:dyDescent="0.25"/>
  <sheetData>
    <row r="3" spans="2:8" ht="13" x14ac:dyDescent="0.25">
      <c r="B3" s="4" t="s">
        <v>209</v>
      </c>
      <c r="H3" s="34" t="s">
        <v>671</v>
      </c>
    </row>
    <row r="4" spans="2:8" ht="13" x14ac:dyDescent="0.25">
      <c r="B4" s="4" t="s">
        <v>665</v>
      </c>
    </row>
    <row r="5" spans="2:8" x14ac:dyDescent="0.25">
      <c r="B5" s="12" t="s">
        <v>669</v>
      </c>
    </row>
    <row r="6" spans="2:8" x14ac:dyDescent="0.25">
      <c r="B6" s="12" t="s">
        <v>668</v>
      </c>
    </row>
    <row r="7" spans="2:8" x14ac:dyDescent="0.25">
      <c r="B7" s="33" t="s">
        <v>666</v>
      </c>
      <c r="C7" s="33" t="s">
        <v>667</v>
      </c>
      <c r="D7" s="32"/>
      <c r="E7" s="32"/>
      <c r="F7" s="32"/>
    </row>
    <row r="8" spans="2:8" x14ac:dyDescent="0.25">
      <c r="C8" s="33" t="s">
        <v>670</v>
      </c>
      <c r="D8" s="32"/>
    </row>
    <row r="10" spans="2:8" x14ac:dyDescent="0.25">
      <c r="B10" s="12" t="s">
        <v>672</v>
      </c>
    </row>
    <row r="12" spans="2:8" x14ac:dyDescent="0.25">
      <c r="B12" t="s">
        <v>673</v>
      </c>
    </row>
    <row r="13" spans="2:8" x14ac:dyDescent="0.25">
      <c r="B13" t="s">
        <v>674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FCBEDD-2FA7-4E82-8F25-BE6CC59AC2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BB_DD</vt:lpstr>
      <vt:lpstr>Grupo compras</vt:lpstr>
      <vt:lpstr>T.D.</vt:lpstr>
      <vt:lpstr>Prop. Mejora</vt:lpstr>
      <vt:lpstr>T.C.</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Fernanda Hernández Huamán</cp:lastModifiedBy>
  <cp:revision>1</cp:revision>
  <dcterms:created xsi:type="dcterms:W3CDTF">2026-03-11T22:52:26Z</dcterms:created>
  <dcterms:modified xsi:type="dcterms:W3CDTF">2026-03-23T02:52:51Z</dcterms:modified>
  <cp:category/>
</cp:coreProperties>
</file>